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75" windowWidth="23760" windowHeight="9630" activeTab="4"/>
  </bookViews>
  <sheets>
    <sheet name="Cover" sheetId="2" r:id="rId1"/>
    <sheet name="Dashboard Data" sheetId="5" r:id="rId2"/>
    <sheet name="PCC" sheetId="1" r:id="rId3"/>
    <sheet name="MPT" sheetId="3" r:id="rId4"/>
    <sheet name="Ticket Volume" sheetId="4" r:id="rId5"/>
  </sheets>
  <calcPr calcId="145621"/>
  <pivotCaches>
    <pivotCache cacheId="0" r:id="rId6"/>
    <pivotCache cacheId="1" r:id="rId7"/>
    <pivotCache cacheId="42" r:id="rId8"/>
  </pivotCaches>
</workbook>
</file>

<file path=xl/calcChain.xml><?xml version="1.0" encoding="utf-8"?>
<calcChain xmlns="http://schemas.openxmlformats.org/spreadsheetml/2006/main">
  <c r="R103" i="4" l="1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U320" i="4"/>
  <c r="U384" i="4"/>
  <c r="U448" i="4"/>
  <c r="U512" i="4"/>
  <c r="U576" i="4"/>
  <c r="U640" i="4"/>
  <c r="U704" i="4"/>
  <c r="U768" i="4"/>
  <c r="U832" i="4"/>
  <c r="U896" i="4"/>
  <c r="U952" i="4"/>
  <c r="U974" i="4"/>
  <c r="U1016" i="4"/>
  <c r="U1038" i="4"/>
  <c r="U1080" i="4"/>
  <c r="U1102" i="4"/>
  <c r="U1144" i="4"/>
  <c r="U1166" i="4"/>
  <c r="U1208" i="4"/>
  <c r="U1230" i="4"/>
  <c r="U1272" i="4"/>
  <c r="U1294" i="4"/>
  <c r="U1336" i="4"/>
  <c r="U1358" i="4"/>
  <c r="U1400" i="4"/>
  <c r="U1464" i="4"/>
  <c r="U1528" i="4"/>
  <c r="U1556" i="4"/>
  <c r="U1564" i="4"/>
  <c r="U1592" i="4"/>
  <c r="U1620" i="4"/>
  <c r="U1628" i="4"/>
  <c r="U1656" i="4"/>
  <c r="U1684" i="4"/>
  <c r="U1692" i="4"/>
  <c r="U1720" i="4"/>
  <c r="U1748" i="4"/>
  <c r="U1756" i="4"/>
  <c r="U1784" i="4"/>
  <c r="U1812" i="4"/>
  <c r="U1820" i="4"/>
  <c r="U1848" i="4"/>
  <c r="U1864" i="4"/>
  <c r="U1880" i="4"/>
  <c r="U1896" i="4"/>
  <c r="U1912" i="4"/>
  <c r="U1928" i="4"/>
  <c r="U1944" i="4"/>
  <c r="U1960" i="4"/>
  <c r="U1976" i="4"/>
  <c r="U1992" i="4"/>
  <c r="U2008" i="4"/>
  <c r="U2024" i="4"/>
  <c r="U2040" i="4"/>
  <c r="U2056" i="4"/>
  <c r="U2072" i="4"/>
  <c r="U2088" i="4"/>
  <c r="U2104" i="4"/>
  <c r="U2120" i="4"/>
  <c r="U2136" i="4"/>
  <c r="U2152" i="4"/>
  <c r="U2168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N103" i="4"/>
  <c r="N104" i="4"/>
  <c r="S104" i="4" s="1"/>
  <c r="N105" i="4"/>
  <c r="S105" i="4" s="1"/>
  <c r="N106" i="4"/>
  <c r="S106" i="4" s="1"/>
  <c r="N107" i="4"/>
  <c r="N108" i="4"/>
  <c r="S108" i="4" s="1"/>
  <c r="N109" i="4"/>
  <c r="S109" i="4" s="1"/>
  <c r="N110" i="4"/>
  <c r="S110" i="4" s="1"/>
  <c r="N111" i="4"/>
  <c r="N112" i="4"/>
  <c r="S112" i="4" s="1"/>
  <c r="N113" i="4"/>
  <c r="S113" i="4" s="1"/>
  <c r="N114" i="4"/>
  <c r="S114" i="4" s="1"/>
  <c r="N115" i="4"/>
  <c r="S115" i="4" s="1"/>
  <c r="N116" i="4"/>
  <c r="S116" i="4" s="1"/>
  <c r="N117" i="4"/>
  <c r="S117" i="4" s="1"/>
  <c r="N118" i="4"/>
  <c r="S118" i="4" s="1"/>
  <c r="N119" i="4"/>
  <c r="S119" i="4" s="1"/>
  <c r="N120" i="4"/>
  <c r="S120" i="4" s="1"/>
  <c r="N121" i="4"/>
  <c r="S121" i="4" s="1"/>
  <c r="N122" i="4"/>
  <c r="S122" i="4" s="1"/>
  <c r="N123" i="4"/>
  <c r="S123" i="4" s="1"/>
  <c r="N124" i="4"/>
  <c r="S124" i="4" s="1"/>
  <c r="N125" i="4"/>
  <c r="S125" i="4" s="1"/>
  <c r="N126" i="4"/>
  <c r="S126" i="4" s="1"/>
  <c r="N127" i="4"/>
  <c r="S127" i="4" s="1"/>
  <c r="N128" i="4"/>
  <c r="S128" i="4" s="1"/>
  <c r="N129" i="4"/>
  <c r="S129" i="4" s="1"/>
  <c r="N130" i="4"/>
  <c r="S130" i="4" s="1"/>
  <c r="N131" i="4"/>
  <c r="S131" i="4" s="1"/>
  <c r="N132" i="4"/>
  <c r="S132" i="4" s="1"/>
  <c r="N133" i="4"/>
  <c r="S133" i="4" s="1"/>
  <c r="N134" i="4"/>
  <c r="S134" i="4" s="1"/>
  <c r="N135" i="4"/>
  <c r="S135" i="4" s="1"/>
  <c r="N136" i="4"/>
  <c r="S136" i="4" s="1"/>
  <c r="N137" i="4"/>
  <c r="S137" i="4" s="1"/>
  <c r="N138" i="4"/>
  <c r="S138" i="4" s="1"/>
  <c r="N139" i="4"/>
  <c r="S139" i="4" s="1"/>
  <c r="N140" i="4"/>
  <c r="S140" i="4" s="1"/>
  <c r="N141" i="4"/>
  <c r="S141" i="4" s="1"/>
  <c r="N142" i="4"/>
  <c r="S142" i="4" s="1"/>
  <c r="N143" i="4"/>
  <c r="S143" i="4" s="1"/>
  <c r="N144" i="4"/>
  <c r="S144" i="4" s="1"/>
  <c r="N145" i="4"/>
  <c r="S145" i="4" s="1"/>
  <c r="N146" i="4"/>
  <c r="S146" i="4" s="1"/>
  <c r="N147" i="4"/>
  <c r="S147" i="4" s="1"/>
  <c r="N148" i="4"/>
  <c r="S148" i="4" s="1"/>
  <c r="N149" i="4"/>
  <c r="S149" i="4" s="1"/>
  <c r="N150" i="4"/>
  <c r="S150" i="4" s="1"/>
  <c r="N151" i="4"/>
  <c r="S151" i="4" s="1"/>
  <c r="N152" i="4"/>
  <c r="S152" i="4" s="1"/>
  <c r="N153" i="4"/>
  <c r="S153" i="4" s="1"/>
  <c r="N154" i="4"/>
  <c r="N155" i="4"/>
  <c r="N156" i="4"/>
  <c r="N157" i="4"/>
  <c r="N158" i="4"/>
  <c r="N159" i="4"/>
  <c r="N160" i="4"/>
  <c r="S160" i="4" s="1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S176" i="4" s="1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S192" i="4" s="1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S208" i="4" s="1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S224" i="4" s="1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S240" i="4" s="1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S256" i="4" s="1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S272" i="4" s="1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S288" i="4" s="1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S304" i="4" s="1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S320" i="4" s="1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S336" i="4" s="1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S352" i="4" s="1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S368" i="4" s="1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S384" i="4" s="1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S400" i="4" s="1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S416" i="4" s="1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S432" i="4" s="1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S448" i="4" s="1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S464" i="4" s="1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S480" i="4" s="1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S496" i="4" s="1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S512" i="4" s="1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S528" i="4" s="1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S544" i="4" s="1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S560" i="4" s="1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S576" i="4" s="1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S592" i="4" s="1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S608" i="4" s="1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S624" i="4" s="1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S640" i="4" s="1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S656" i="4" s="1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S672" i="4" s="1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S688" i="4" s="1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S704" i="4" s="1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S720" i="4" s="1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S736" i="4" s="1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S752" i="4" s="1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S768" i="4" s="1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S784" i="4" s="1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S800" i="4" s="1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S816" i="4" s="1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S832" i="4" s="1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S848" i="4" s="1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S864" i="4" s="1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S880" i="4" s="1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S896" i="4" s="1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S912" i="4" s="1"/>
  <c r="N913" i="4"/>
  <c r="N914" i="4"/>
  <c r="N915" i="4"/>
  <c r="N916" i="4"/>
  <c r="N917" i="4"/>
  <c r="N918" i="4"/>
  <c r="N919" i="4"/>
  <c r="N920" i="4"/>
  <c r="S920" i="4" s="1"/>
  <c r="N921" i="4"/>
  <c r="N922" i="4"/>
  <c r="N923" i="4"/>
  <c r="N924" i="4"/>
  <c r="N925" i="4"/>
  <c r="N926" i="4"/>
  <c r="S926" i="4" s="1"/>
  <c r="N927" i="4"/>
  <c r="N928" i="4"/>
  <c r="N929" i="4"/>
  <c r="N930" i="4"/>
  <c r="N931" i="4"/>
  <c r="N932" i="4"/>
  <c r="N933" i="4"/>
  <c r="N934" i="4"/>
  <c r="N935" i="4"/>
  <c r="N936" i="4"/>
  <c r="S936" i="4" s="1"/>
  <c r="N937" i="4"/>
  <c r="N938" i="4"/>
  <c r="N939" i="4"/>
  <c r="N940" i="4"/>
  <c r="N941" i="4"/>
  <c r="N942" i="4"/>
  <c r="S942" i="4" s="1"/>
  <c r="N943" i="4"/>
  <c r="N944" i="4"/>
  <c r="N945" i="4"/>
  <c r="N946" i="4"/>
  <c r="N947" i="4"/>
  <c r="N948" i="4"/>
  <c r="N949" i="4"/>
  <c r="N950" i="4"/>
  <c r="N951" i="4"/>
  <c r="N952" i="4"/>
  <c r="S952" i="4" s="1"/>
  <c r="N953" i="4"/>
  <c r="N954" i="4"/>
  <c r="N955" i="4"/>
  <c r="N956" i="4"/>
  <c r="N957" i="4"/>
  <c r="N958" i="4"/>
  <c r="S958" i="4" s="1"/>
  <c r="N959" i="4"/>
  <c r="N960" i="4"/>
  <c r="N961" i="4"/>
  <c r="N962" i="4"/>
  <c r="N963" i="4"/>
  <c r="N964" i="4"/>
  <c r="N965" i="4"/>
  <c r="N966" i="4"/>
  <c r="N967" i="4"/>
  <c r="N968" i="4"/>
  <c r="S968" i="4" s="1"/>
  <c r="N969" i="4"/>
  <c r="N970" i="4"/>
  <c r="N971" i="4"/>
  <c r="N972" i="4"/>
  <c r="N973" i="4"/>
  <c r="N974" i="4"/>
  <c r="S974" i="4" s="1"/>
  <c r="N975" i="4"/>
  <c r="N976" i="4"/>
  <c r="N977" i="4"/>
  <c r="N978" i="4"/>
  <c r="N979" i="4"/>
  <c r="N980" i="4"/>
  <c r="N981" i="4"/>
  <c r="N982" i="4"/>
  <c r="N983" i="4"/>
  <c r="N984" i="4"/>
  <c r="S984" i="4" s="1"/>
  <c r="N985" i="4"/>
  <c r="N986" i="4"/>
  <c r="N987" i="4"/>
  <c r="N988" i="4"/>
  <c r="N989" i="4"/>
  <c r="N990" i="4"/>
  <c r="S990" i="4" s="1"/>
  <c r="N991" i="4"/>
  <c r="N992" i="4"/>
  <c r="N993" i="4"/>
  <c r="N994" i="4"/>
  <c r="N995" i="4"/>
  <c r="N996" i="4"/>
  <c r="N997" i="4"/>
  <c r="N998" i="4"/>
  <c r="N999" i="4"/>
  <c r="N1000" i="4"/>
  <c r="S1000" i="4" s="1"/>
  <c r="N1001" i="4"/>
  <c r="N1002" i="4"/>
  <c r="N1003" i="4"/>
  <c r="N1004" i="4"/>
  <c r="N1005" i="4"/>
  <c r="N1006" i="4"/>
  <c r="S1006" i="4" s="1"/>
  <c r="N1007" i="4"/>
  <c r="N1008" i="4"/>
  <c r="N1009" i="4"/>
  <c r="N1010" i="4"/>
  <c r="N1011" i="4"/>
  <c r="N1012" i="4"/>
  <c r="N1013" i="4"/>
  <c r="N1014" i="4"/>
  <c r="N1015" i="4"/>
  <c r="N1016" i="4"/>
  <c r="S1016" i="4" s="1"/>
  <c r="N1017" i="4"/>
  <c r="N1018" i="4"/>
  <c r="N1019" i="4"/>
  <c r="N1020" i="4"/>
  <c r="N1021" i="4"/>
  <c r="N1022" i="4"/>
  <c r="S1022" i="4" s="1"/>
  <c r="N1023" i="4"/>
  <c r="N1024" i="4"/>
  <c r="N1025" i="4"/>
  <c r="N1026" i="4"/>
  <c r="N1027" i="4"/>
  <c r="N1028" i="4"/>
  <c r="N1029" i="4"/>
  <c r="N1030" i="4"/>
  <c r="N1031" i="4"/>
  <c r="N1032" i="4"/>
  <c r="S1032" i="4" s="1"/>
  <c r="N1033" i="4"/>
  <c r="N1034" i="4"/>
  <c r="N1035" i="4"/>
  <c r="N1036" i="4"/>
  <c r="N1037" i="4"/>
  <c r="N1038" i="4"/>
  <c r="S1038" i="4" s="1"/>
  <c r="N1039" i="4"/>
  <c r="N1040" i="4"/>
  <c r="N1041" i="4"/>
  <c r="N1042" i="4"/>
  <c r="N1043" i="4"/>
  <c r="N1044" i="4"/>
  <c r="N1045" i="4"/>
  <c r="N1046" i="4"/>
  <c r="N1047" i="4"/>
  <c r="N1048" i="4"/>
  <c r="S1048" i="4" s="1"/>
  <c r="N1049" i="4"/>
  <c r="N1050" i="4"/>
  <c r="N1051" i="4"/>
  <c r="N1052" i="4"/>
  <c r="N1053" i="4"/>
  <c r="N1054" i="4"/>
  <c r="S1054" i="4" s="1"/>
  <c r="N1055" i="4"/>
  <c r="N1056" i="4"/>
  <c r="N1057" i="4"/>
  <c r="N1058" i="4"/>
  <c r="N1059" i="4"/>
  <c r="N1060" i="4"/>
  <c r="N1061" i="4"/>
  <c r="N1062" i="4"/>
  <c r="N1063" i="4"/>
  <c r="N1064" i="4"/>
  <c r="S1064" i="4" s="1"/>
  <c r="N1065" i="4"/>
  <c r="N1066" i="4"/>
  <c r="N1067" i="4"/>
  <c r="N1068" i="4"/>
  <c r="N1069" i="4"/>
  <c r="N1070" i="4"/>
  <c r="S1070" i="4" s="1"/>
  <c r="N1071" i="4"/>
  <c r="N1072" i="4"/>
  <c r="N1073" i="4"/>
  <c r="N1074" i="4"/>
  <c r="N1075" i="4"/>
  <c r="N1076" i="4"/>
  <c r="N1077" i="4"/>
  <c r="N1078" i="4"/>
  <c r="N1079" i="4"/>
  <c r="N1080" i="4"/>
  <c r="S1080" i="4" s="1"/>
  <c r="N1081" i="4"/>
  <c r="N1082" i="4"/>
  <c r="N1083" i="4"/>
  <c r="N1084" i="4"/>
  <c r="N1085" i="4"/>
  <c r="N1086" i="4"/>
  <c r="S1086" i="4" s="1"/>
  <c r="N1087" i="4"/>
  <c r="N1088" i="4"/>
  <c r="N1089" i="4"/>
  <c r="N1090" i="4"/>
  <c r="N1091" i="4"/>
  <c r="N1092" i="4"/>
  <c r="N1093" i="4"/>
  <c r="N1094" i="4"/>
  <c r="N1095" i="4"/>
  <c r="N1096" i="4"/>
  <c r="S1096" i="4" s="1"/>
  <c r="N1097" i="4"/>
  <c r="N1098" i="4"/>
  <c r="N1099" i="4"/>
  <c r="N1100" i="4"/>
  <c r="N1101" i="4"/>
  <c r="N1102" i="4"/>
  <c r="S1102" i="4" s="1"/>
  <c r="N1103" i="4"/>
  <c r="N1104" i="4"/>
  <c r="N1105" i="4"/>
  <c r="N1106" i="4"/>
  <c r="N1107" i="4"/>
  <c r="N1108" i="4"/>
  <c r="N1109" i="4"/>
  <c r="N1110" i="4"/>
  <c r="N1111" i="4"/>
  <c r="N1112" i="4"/>
  <c r="S1112" i="4" s="1"/>
  <c r="N1113" i="4"/>
  <c r="N1114" i="4"/>
  <c r="N1115" i="4"/>
  <c r="N1116" i="4"/>
  <c r="N1117" i="4"/>
  <c r="N1118" i="4"/>
  <c r="S1118" i="4" s="1"/>
  <c r="N1119" i="4"/>
  <c r="N1120" i="4"/>
  <c r="N1121" i="4"/>
  <c r="N1122" i="4"/>
  <c r="N1123" i="4"/>
  <c r="N1124" i="4"/>
  <c r="N1125" i="4"/>
  <c r="N1126" i="4"/>
  <c r="N1127" i="4"/>
  <c r="N1128" i="4"/>
  <c r="S1128" i="4" s="1"/>
  <c r="N1129" i="4"/>
  <c r="N1130" i="4"/>
  <c r="N1131" i="4"/>
  <c r="N1132" i="4"/>
  <c r="N1133" i="4"/>
  <c r="N1134" i="4"/>
  <c r="S1134" i="4" s="1"/>
  <c r="N1135" i="4"/>
  <c r="N1136" i="4"/>
  <c r="N1137" i="4"/>
  <c r="N1138" i="4"/>
  <c r="N1139" i="4"/>
  <c r="N1140" i="4"/>
  <c r="N1141" i="4"/>
  <c r="N1142" i="4"/>
  <c r="N1143" i="4"/>
  <c r="N1144" i="4"/>
  <c r="S1144" i="4" s="1"/>
  <c r="N1145" i="4"/>
  <c r="N1146" i="4"/>
  <c r="N1147" i="4"/>
  <c r="N1148" i="4"/>
  <c r="N1149" i="4"/>
  <c r="N1150" i="4"/>
  <c r="S1150" i="4" s="1"/>
  <c r="N1151" i="4"/>
  <c r="N1152" i="4"/>
  <c r="N1153" i="4"/>
  <c r="N1154" i="4"/>
  <c r="N1155" i="4"/>
  <c r="N1156" i="4"/>
  <c r="N1157" i="4"/>
  <c r="N1158" i="4"/>
  <c r="N1159" i="4"/>
  <c r="N1160" i="4"/>
  <c r="S1160" i="4" s="1"/>
  <c r="N1161" i="4"/>
  <c r="N1162" i="4"/>
  <c r="N1163" i="4"/>
  <c r="N1164" i="4"/>
  <c r="N1165" i="4"/>
  <c r="N1166" i="4"/>
  <c r="S1166" i="4" s="1"/>
  <c r="N1167" i="4"/>
  <c r="N1168" i="4"/>
  <c r="N1169" i="4"/>
  <c r="N1170" i="4"/>
  <c r="N1171" i="4"/>
  <c r="N1172" i="4"/>
  <c r="N1173" i="4"/>
  <c r="N1174" i="4"/>
  <c r="N1175" i="4"/>
  <c r="N1176" i="4"/>
  <c r="S1176" i="4" s="1"/>
  <c r="N1177" i="4"/>
  <c r="N1178" i="4"/>
  <c r="N1179" i="4"/>
  <c r="N1180" i="4"/>
  <c r="N1181" i="4"/>
  <c r="N1182" i="4"/>
  <c r="S1182" i="4" s="1"/>
  <c r="N1183" i="4"/>
  <c r="N1184" i="4"/>
  <c r="N1185" i="4"/>
  <c r="N1186" i="4"/>
  <c r="N1187" i="4"/>
  <c r="N1188" i="4"/>
  <c r="N1189" i="4"/>
  <c r="N1190" i="4"/>
  <c r="N1191" i="4"/>
  <c r="N1192" i="4"/>
  <c r="S1192" i="4" s="1"/>
  <c r="N1193" i="4"/>
  <c r="N1194" i="4"/>
  <c r="N1195" i="4"/>
  <c r="N1196" i="4"/>
  <c r="N1197" i="4"/>
  <c r="N1198" i="4"/>
  <c r="S1198" i="4" s="1"/>
  <c r="N1199" i="4"/>
  <c r="N1200" i="4"/>
  <c r="N1201" i="4"/>
  <c r="N1202" i="4"/>
  <c r="N1203" i="4"/>
  <c r="N1204" i="4"/>
  <c r="N1205" i="4"/>
  <c r="N1206" i="4"/>
  <c r="N1207" i="4"/>
  <c r="N1208" i="4"/>
  <c r="S1208" i="4" s="1"/>
  <c r="N1209" i="4"/>
  <c r="N1210" i="4"/>
  <c r="N1211" i="4"/>
  <c r="N1212" i="4"/>
  <c r="N1213" i="4"/>
  <c r="N1214" i="4"/>
  <c r="S1214" i="4" s="1"/>
  <c r="N1215" i="4"/>
  <c r="N1216" i="4"/>
  <c r="N1217" i="4"/>
  <c r="N1218" i="4"/>
  <c r="N1219" i="4"/>
  <c r="N1220" i="4"/>
  <c r="N1221" i="4"/>
  <c r="N1222" i="4"/>
  <c r="N1223" i="4"/>
  <c r="N1224" i="4"/>
  <c r="S1224" i="4" s="1"/>
  <c r="N1225" i="4"/>
  <c r="N1226" i="4"/>
  <c r="N1227" i="4"/>
  <c r="N1228" i="4"/>
  <c r="N1229" i="4"/>
  <c r="N1230" i="4"/>
  <c r="S1230" i="4" s="1"/>
  <c r="N1231" i="4"/>
  <c r="N1232" i="4"/>
  <c r="N1233" i="4"/>
  <c r="N1234" i="4"/>
  <c r="N1235" i="4"/>
  <c r="N1236" i="4"/>
  <c r="N1237" i="4"/>
  <c r="N1238" i="4"/>
  <c r="N1239" i="4"/>
  <c r="N1240" i="4"/>
  <c r="S1240" i="4" s="1"/>
  <c r="N1241" i="4"/>
  <c r="N1242" i="4"/>
  <c r="N1243" i="4"/>
  <c r="N1244" i="4"/>
  <c r="N1245" i="4"/>
  <c r="N1246" i="4"/>
  <c r="S1246" i="4" s="1"/>
  <c r="N1247" i="4"/>
  <c r="N1248" i="4"/>
  <c r="N1249" i="4"/>
  <c r="N1250" i="4"/>
  <c r="N1251" i="4"/>
  <c r="N1252" i="4"/>
  <c r="N1253" i="4"/>
  <c r="N1254" i="4"/>
  <c r="N1255" i="4"/>
  <c r="N1256" i="4"/>
  <c r="S1256" i="4" s="1"/>
  <c r="N1257" i="4"/>
  <c r="N1258" i="4"/>
  <c r="N1259" i="4"/>
  <c r="N1260" i="4"/>
  <c r="N1261" i="4"/>
  <c r="N1262" i="4"/>
  <c r="S1262" i="4" s="1"/>
  <c r="N1263" i="4"/>
  <c r="N1264" i="4"/>
  <c r="N1265" i="4"/>
  <c r="N1266" i="4"/>
  <c r="N1267" i="4"/>
  <c r="N1268" i="4"/>
  <c r="N1269" i="4"/>
  <c r="N1270" i="4"/>
  <c r="N1271" i="4"/>
  <c r="N1272" i="4"/>
  <c r="S1272" i="4" s="1"/>
  <c r="N1273" i="4"/>
  <c r="N1274" i="4"/>
  <c r="N1275" i="4"/>
  <c r="N1276" i="4"/>
  <c r="N1277" i="4"/>
  <c r="N1278" i="4"/>
  <c r="S1278" i="4" s="1"/>
  <c r="N1279" i="4"/>
  <c r="N1280" i="4"/>
  <c r="N1281" i="4"/>
  <c r="N1282" i="4"/>
  <c r="N1283" i="4"/>
  <c r="N1284" i="4"/>
  <c r="N1285" i="4"/>
  <c r="N1286" i="4"/>
  <c r="N1287" i="4"/>
  <c r="N1288" i="4"/>
  <c r="S1288" i="4" s="1"/>
  <c r="N1289" i="4"/>
  <c r="N1290" i="4"/>
  <c r="N1291" i="4"/>
  <c r="N1292" i="4"/>
  <c r="N1293" i="4"/>
  <c r="N1294" i="4"/>
  <c r="S1294" i="4" s="1"/>
  <c r="N1295" i="4"/>
  <c r="N1296" i="4"/>
  <c r="N1297" i="4"/>
  <c r="N1298" i="4"/>
  <c r="N1299" i="4"/>
  <c r="N1300" i="4"/>
  <c r="N1301" i="4"/>
  <c r="N1302" i="4"/>
  <c r="N1303" i="4"/>
  <c r="N1304" i="4"/>
  <c r="S1304" i="4" s="1"/>
  <c r="N1305" i="4"/>
  <c r="N1306" i="4"/>
  <c r="N1307" i="4"/>
  <c r="N1308" i="4"/>
  <c r="N1309" i="4"/>
  <c r="N1310" i="4"/>
  <c r="S1310" i="4" s="1"/>
  <c r="N1311" i="4"/>
  <c r="N1312" i="4"/>
  <c r="N1313" i="4"/>
  <c r="N1314" i="4"/>
  <c r="N1315" i="4"/>
  <c r="N1316" i="4"/>
  <c r="N1317" i="4"/>
  <c r="N1318" i="4"/>
  <c r="N1319" i="4"/>
  <c r="N1320" i="4"/>
  <c r="S1320" i="4" s="1"/>
  <c r="N1321" i="4"/>
  <c r="N1322" i="4"/>
  <c r="N1323" i="4"/>
  <c r="N1324" i="4"/>
  <c r="N1325" i="4"/>
  <c r="N1326" i="4"/>
  <c r="S1326" i="4" s="1"/>
  <c r="N1327" i="4"/>
  <c r="N1328" i="4"/>
  <c r="N1329" i="4"/>
  <c r="N1330" i="4"/>
  <c r="N1331" i="4"/>
  <c r="N1332" i="4"/>
  <c r="N1333" i="4"/>
  <c r="N1334" i="4"/>
  <c r="N1335" i="4"/>
  <c r="N1336" i="4"/>
  <c r="S1336" i="4" s="1"/>
  <c r="N1337" i="4"/>
  <c r="N1338" i="4"/>
  <c r="N1339" i="4"/>
  <c r="N1340" i="4"/>
  <c r="N1341" i="4"/>
  <c r="N1342" i="4"/>
  <c r="S1342" i="4" s="1"/>
  <c r="N1343" i="4"/>
  <c r="N1344" i="4"/>
  <c r="N1345" i="4"/>
  <c r="N1346" i="4"/>
  <c r="N1347" i="4"/>
  <c r="N1348" i="4"/>
  <c r="N1349" i="4"/>
  <c r="N1350" i="4"/>
  <c r="N1351" i="4"/>
  <c r="N1352" i="4"/>
  <c r="S1352" i="4" s="1"/>
  <c r="N1353" i="4"/>
  <c r="N1354" i="4"/>
  <c r="N1355" i="4"/>
  <c r="N1356" i="4"/>
  <c r="N1357" i="4"/>
  <c r="N1358" i="4"/>
  <c r="S1358" i="4" s="1"/>
  <c r="N1359" i="4"/>
  <c r="N1360" i="4"/>
  <c r="N1361" i="4"/>
  <c r="N1362" i="4"/>
  <c r="N1363" i="4"/>
  <c r="N1364" i="4"/>
  <c r="N1365" i="4"/>
  <c r="N1366" i="4"/>
  <c r="N1367" i="4"/>
  <c r="N1368" i="4"/>
  <c r="S1368" i="4" s="1"/>
  <c r="N1369" i="4"/>
  <c r="N1370" i="4"/>
  <c r="N1371" i="4"/>
  <c r="N1372" i="4"/>
  <c r="N1373" i="4"/>
  <c r="N1374" i="4"/>
  <c r="S1374" i="4" s="1"/>
  <c r="N1375" i="4"/>
  <c r="N1376" i="4"/>
  <c r="N1377" i="4"/>
  <c r="N1378" i="4"/>
  <c r="N1379" i="4"/>
  <c r="N1380" i="4"/>
  <c r="N1381" i="4"/>
  <c r="N1382" i="4"/>
  <c r="N1383" i="4"/>
  <c r="N1384" i="4"/>
  <c r="S1384" i="4" s="1"/>
  <c r="N1385" i="4"/>
  <c r="N1386" i="4"/>
  <c r="N1387" i="4"/>
  <c r="N1388" i="4"/>
  <c r="N1389" i="4"/>
  <c r="N1390" i="4"/>
  <c r="S1390" i="4" s="1"/>
  <c r="N1391" i="4"/>
  <c r="N1392" i="4"/>
  <c r="N1393" i="4"/>
  <c r="N1394" i="4"/>
  <c r="N1395" i="4"/>
  <c r="N1396" i="4"/>
  <c r="N1397" i="4"/>
  <c r="N1398" i="4"/>
  <c r="N1399" i="4"/>
  <c r="N1400" i="4"/>
  <c r="S1400" i="4" s="1"/>
  <c r="N1401" i="4"/>
  <c r="N1402" i="4"/>
  <c r="N1403" i="4"/>
  <c r="N1404" i="4"/>
  <c r="N1405" i="4"/>
  <c r="N1406" i="4"/>
  <c r="S1406" i="4" s="1"/>
  <c r="N1407" i="4"/>
  <c r="N1408" i="4"/>
  <c r="N1409" i="4"/>
  <c r="N1410" i="4"/>
  <c r="N1411" i="4"/>
  <c r="N1412" i="4"/>
  <c r="N1413" i="4"/>
  <c r="N1414" i="4"/>
  <c r="N1415" i="4"/>
  <c r="N1416" i="4"/>
  <c r="S1416" i="4" s="1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S1432" i="4" s="1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S1448" i="4" s="1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S1464" i="4" s="1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S1480" i="4" s="1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S1496" i="4" s="1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S1512" i="4" s="1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S1528" i="4" s="1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S1544" i="4" s="1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S1556" i="4" s="1"/>
  <c r="N1557" i="4"/>
  <c r="N1558" i="4"/>
  <c r="N1559" i="4"/>
  <c r="N1560" i="4"/>
  <c r="S1560" i="4" s="1"/>
  <c r="N1561" i="4"/>
  <c r="N1562" i="4"/>
  <c r="N1563" i="4"/>
  <c r="N1564" i="4"/>
  <c r="S1564" i="4" s="1"/>
  <c r="N1565" i="4"/>
  <c r="N1566" i="4"/>
  <c r="N1567" i="4"/>
  <c r="N1568" i="4"/>
  <c r="N1569" i="4"/>
  <c r="N1570" i="4"/>
  <c r="N1571" i="4"/>
  <c r="N1572" i="4"/>
  <c r="S1572" i="4" s="1"/>
  <c r="N1573" i="4"/>
  <c r="N1574" i="4"/>
  <c r="N1575" i="4"/>
  <c r="N1576" i="4"/>
  <c r="S1576" i="4" s="1"/>
  <c r="N1577" i="4"/>
  <c r="N1578" i="4"/>
  <c r="N1579" i="4"/>
  <c r="N1580" i="4"/>
  <c r="S1580" i="4" s="1"/>
  <c r="N1581" i="4"/>
  <c r="N1582" i="4"/>
  <c r="N1583" i="4"/>
  <c r="N1584" i="4"/>
  <c r="N1585" i="4"/>
  <c r="N1586" i="4"/>
  <c r="N1587" i="4"/>
  <c r="N1588" i="4"/>
  <c r="S1588" i="4" s="1"/>
  <c r="N1589" i="4"/>
  <c r="N1590" i="4"/>
  <c r="N1591" i="4"/>
  <c r="N1592" i="4"/>
  <c r="S1592" i="4" s="1"/>
  <c r="N1593" i="4"/>
  <c r="N1594" i="4"/>
  <c r="N1595" i="4"/>
  <c r="N1596" i="4"/>
  <c r="S1596" i="4" s="1"/>
  <c r="N1597" i="4"/>
  <c r="N1598" i="4"/>
  <c r="N1599" i="4"/>
  <c r="N1600" i="4"/>
  <c r="N1601" i="4"/>
  <c r="N1602" i="4"/>
  <c r="N1603" i="4"/>
  <c r="N1604" i="4"/>
  <c r="S1604" i="4" s="1"/>
  <c r="N1605" i="4"/>
  <c r="N1606" i="4"/>
  <c r="N1607" i="4"/>
  <c r="N1608" i="4"/>
  <c r="S1608" i="4" s="1"/>
  <c r="N1609" i="4"/>
  <c r="N1610" i="4"/>
  <c r="N1611" i="4"/>
  <c r="N1612" i="4"/>
  <c r="S1612" i="4" s="1"/>
  <c r="N1613" i="4"/>
  <c r="N1614" i="4"/>
  <c r="N1615" i="4"/>
  <c r="N1616" i="4"/>
  <c r="N1617" i="4"/>
  <c r="N1618" i="4"/>
  <c r="N1619" i="4"/>
  <c r="N1620" i="4"/>
  <c r="S1620" i="4" s="1"/>
  <c r="N1621" i="4"/>
  <c r="N1622" i="4"/>
  <c r="N1623" i="4"/>
  <c r="N1624" i="4"/>
  <c r="S1624" i="4" s="1"/>
  <c r="N1625" i="4"/>
  <c r="N1626" i="4"/>
  <c r="N1627" i="4"/>
  <c r="N1628" i="4"/>
  <c r="S1628" i="4" s="1"/>
  <c r="N1629" i="4"/>
  <c r="N1630" i="4"/>
  <c r="N1631" i="4"/>
  <c r="N1632" i="4"/>
  <c r="N1633" i="4"/>
  <c r="N1634" i="4"/>
  <c r="N1635" i="4"/>
  <c r="N1636" i="4"/>
  <c r="S1636" i="4" s="1"/>
  <c r="N1637" i="4"/>
  <c r="N1638" i="4"/>
  <c r="N1639" i="4"/>
  <c r="N1640" i="4"/>
  <c r="S1640" i="4" s="1"/>
  <c r="N1641" i="4"/>
  <c r="N1642" i="4"/>
  <c r="N1643" i="4"/>
  <c r="N1644" i="4"/>
  <c r="S1644" i="4" s="1"/>
  <c r="N1645" i="4"/>
  <c r="N1646" i="4"/>
  <c r="N1647" i="4"/>
  <c r="N1648" i="4"/>
  <c r="N1649" i="4"/>
  <c r="N1650" i="4"/>
  <c r="N1651" i="4"/>
  <c r="N1652" i="4"/>
  <c r="S1652" i="4" s="1"/>
  <c r="N1653" i="4"/>
  <c r="N1654" i="4"/>
  <c r="N1655" i="4"/>
  <c r="N1656" i="4"/>
  <c r="S1656" i="4" s="1"/>
  <c r="N1657" i="4"/>
  <c r="N1658" i="4"/>
  <c r="N1659" i="4"/>
  <c r="N1660" i="4"/>
  <c r="S1660" i="4" s="1"/>
  <c r="N1661" i="4"/>
  <c r="N1662" i="4"/>
  <c r="N1663" i="4"/>
  <c r="N1664" i="4"/>
  <c r="N1665" i="4"/>
  <c r="N1666" i="4"/>
  <c r="N1667" i="4"/>
  <c r="N1668" i="4"/>
  <c r="S1668" i="4" s="1"/>
  <c r="N1669" i="4"/>
  <c r="N1670" i="4"/>
  <c r="N1671" i="4"/>
  <c r="N1672" i="4"/>
  <c r="S1672" i="4" s="1"/>
  <c r="N1673" i="4"/>
  <c r="N1674" i="4"/>
  <c r="N1675" i="4"/>
  <c r="N1676" i="4"/>
  <c r="S1676" i="4" s="1"/>
  <c r="N1677" i="4"/>
  <c r="N1678" i="4"/>
  <c r="N1679" i="4"/>
  <c r="N1680" i="4"/>
  <c r="N1681" i="4"/>
  <c r="N1682" i="4"/>
  <c r="N1683" i="4"/>
  <c r="N1684" i="4"/>
  <c r="S1684" i="4" s="1"/>
  <c r="N1685" i="4"/>
  <c r="N1686" i="4"/>
  <c r="N1687" i="4"/>
  <c r="N1688" i="4"/>
  <c r="S1688" i="4" s="1"/>
  <c r="N1689" i="4"/>
  <c r="N1690" i="4"/>
  <c r="N1691" i="4"/>
  <c r="N1692" i="4"/>
  <c r="S1692" i="4" s="1"/>
  <c r="N1693" i="4"/>
  <c r="N1694" i="4"/>
  <c r="N1695" i="4"/>
  <c r="N1696" i="4"/>
  <c r="N1697" i="4"/>
  <c r="N1698" i="4"/>
  <c r="N1699" i="4"/>
  <c r="N1700" i="4"/>
  <c r="S1700" i="4" s="1"/>
  <c r="N1701" i="4"/>
  <c r="N1702" i="4"/>
  <c r="N1703" i="4"/>
  <c r="N1704" i="4"/>
  <c r="S1704" i="4" s="1"/>
  <c r="N1705" i="4"/>
  <c r="N1706" i="4"/>
  <c r="N1707" i="4"/>
  <c r="N1708" i="4"/>
  <c r="S1708" i="4" s="1"/>
  <c r="N1709" i="4"/>
  <c r="N1710" i="4"/>
  <c r="N1711" i="4"/>
  <c r="N1712" i="4"/>
  <c r="N1713" i="4"/>
  <c r="N1714" i="4"/>
  <c r="N1715" i="4"/>
  <c r="N1716" i="4"/>
  <c r="S1716" i="4" s="1"/>
  <c r="N1717" i="4"/>
  <c r="N1718" i="4"/>
  <c r="N1719" i="4"/>
  <c r="N1720" i="4"/>
  <c r="S1720" i="4" s="1"/>
  <c r="N1721" i="4"/>
  <c r="N1722" i="4"/>
  <c r="N1723" i="4"/>
  <c r="N1724" i="4"/>
  <c r="S1724" i="4" s="1"/>
  <c r="N1725" i="4"/>
  <c r="N1726" i="4"/>
  <c r="N1727" i="4"/>
  <c r="N1728" i="4"/>
  <c r="N1729" i="4"/>
  <c r="N1730" i="4"/>
  <c r="N1731" i="4"/>
  <c r="N1732" i="4"/>
  <c r="S1732" i="4" s="1"/>
  <c r="N1733" i="4"/>
  <c r="N1734" i="4"/>
  <c r="N1735" i="4"/>
  <c r="N1736" i="4"/>
  <c r="S1736" i="4" s="1"/>
  <c r="N1737" i="4"/>
  <c r="N1738" i="4"/>
  <c r="N1739" i="4"/>
  <c r="N1740" i="4"/>
  <c r="S1740" i="4" s="1"/>
  <c r="N1741" i="4"/>
  <c r="N1742" i="4"/>
  <c r="N1743" i="4"/>
  <c r="N1744" i="4"/>
  <c r="N1745" i="4"/>
  <c r="N1746" i="4"/>
  <c r="N1747" i="4"/>
  <c r="N1748" i="4"/>
  <c r="S1748" i="4" s="1"/>
  <c r="N1749" i="4"/>
  <c r="N1750" i="4"/>
  <c r="N1751" i="4"/>
  <c r="N1752" i="4"/>
  <c r="S1752" i="4" s="1"/>
  <c r="N1753" i="4"/>
  <c r="N1754" i="4"/>
  <c r="N1755" i="4"/>
  <c r="N1756" i="4"/>
  <c r="S1756" i="4" s="1"/>
  <c r="N1757" i="4"/>
  <c r="N1758" i="4"/>
  <c r="N1759" i="4"/>
  <c r="N1760" i="4"/>
  <c r="N1761" i="4"/>
  <c r="N1762" i="4"/>
  <c r="N1763" i="4"/>
  <c r="N1764" i="4"/>
  <c r="S1764" i="4" s="1"/>
  <c r="N1765" i="4"/>
  <c r="N1766" i="4"/>
  <c r="N1767" i="4"/>
  <c r="N1768" i="4"/>
  <c r="S1768" i="4" s="1"/>
  <c r="N1769" i="4"/>
  <c r="N1770" i="4"/>
  <c r="N1771" i="4"/>
  <c r="N1772" i="4"/>
  <c r="S1772" i="4" s="1"/>
  <c r="N1773" i="4"/>
  <c r="N1774" i="4"/>
  <c r="N1775" i="4"/>
  <c r="N1776" i="4"/>
  <c r="N1777" i="4"/>
  <c r="N1778" i="4"/>
  <c r="N1779" i="4"/>
  <c r="N1780" i="4"/>
  <c r="S1780" i="4" s="1"/>
  <c r="N1781" i="4"/>
  <c r="N1782" i="4"/>
  <c r="N1783" i="4"/>
  <c r="N1784" i="4"/>
  <c r="S1784" i="4" s="1"/>
  <c r="N1785" i="4"/>
  <c r="N1786" i="4"/>
  <c r="N1787" i="4"/>
  <c r="N1788" i="4"/>
  <c r="S1788" i="4" s="1"/>
  <c r="N1789" i="4"/>
  <c r="N1790" i="4"/>
  <c r="N1791" i="4"/>
  <c r="N1792" i="4"/>
  <c r="N1793" i="4"/>
  <c r="N1794" i="4"/>
  <c r="N1795" i="4"/>
  <c r="N1796" i="4"/>
  <c r="S1796" i="4" s="1"/>
  <c r="N1797" i="4"/>
  <c r="N1798" i="4"/>
  <c r="N1799" i="4"/>
  <c r="N1800" i="4"/>
  <c r="S1800" i="4" s="1"/>
  <c r="N1801" i="4"/>
  <c r="N1802" i="4"/>
  <c r="N1803" i="4"/>
  <c r="N1804" i="4"/>
  <c r="S1804" i="4" s="1"/>
  <c r="N1805" i="4"/>
  <c r="N1806" i="4"/>
  <c r="N1807" i="4"/>
  <c r="N1808" i="4"/>
  <c r="N1809" i="4"/>
  <c r="N1810" i="4"/>
  <c r="N1811" i="4"/>
  <c r="N1812" i="4"/>
  <c r="S1812" i="4" s="1"/>
  <c r="N1813" i="4"/>
  <c r="N1814" i="4"/>
  <c r="N1815" i="4"/>
  <c r="N1816" i="4"/>
  <c r="S1816" i="4" s="1"/>
  <c r="N1817" i="4"/>
  <c r="N1818" i="4"/>
  <c r="N1819" i="4"/>
  <c r="N1820" i="4"/>
  <c r="S1820" i="4" s="1"/>
  <c r="N1821" i="4"/>
  <c r="N1822" i="4"/>
  <c r="N1823" i="4"/>
  <c r="N1824" i="4"/>
  <c r="N1825" i="4"/>
  <c r="N1826" i="4"/>
  <c r="N1827" i="4"/>
  <c r="N1828" i="4"/>
  <c r="S1828" i="4" s="1"/>
  <c r="N1829" i="4"/>
  <c r="N1830" i="4"/>
  <c r="N1831" i="4"/>
  <c r="N1832" i="4"/>
  <c r="S1832" i="4" s="1"/>
  <c r="N1833" i="4"/>
  <c r="N1834" i="4"/>
  <c r="N1835" i="4"/>
  <c r="N1836" i="4"/>
  <c r="S1836" i="4" s="1"/>
  <c r="N1837" i="4"/>
  <c r="N1838" i="4"/>
  <c r="N1839" i="4"/>
  <c r="N1840" i="4"/>
  <c r="N1841" i="4"/>
  <c r="N1842" i="4"/>
  <c r="N1843" i="4"/>
  <c r="N1844" i="4"/>
  <c r="S1844" i="4" s="1"/>
  <c r="N1845" i="4"/>
  <c r="N1846" i="4"/>
  <c r="N1847" i="4"/>
  <c r="N1848" i="4"/>
  <c r="S1848" i="4" s="1"/>
  <c r="N1849" i="4"/>
  <c r="N1850" i="4"/>
  <c r="N1851" i="4"/>
  <c r="N1852" i="4"/>
  <c r="S1852" i="4" s="1"/>
  <c r="N1853" i="4"/>
  <c r="N1854" i="4"/>
  <c r="N1855" i="4"/>
  <c r="N1856" i="4"/>
  <c r="S1856" i="4" s="1"/>
  <c r="N1857" i="4"/>
  <c r="N1858" i="4"/>
  <c r="N1859" i="4"/>
  <c r="N1860" i="4"/>
  <c r="S1860" i="4" s="1"/>
  <c r="N1861" i="4"/>
  <c r="N1862" i="4"/>
  <c r="N1863" i="4"/>
  <c r="N1864" i="4"/>
  <c r="S1864" i="4" s="1"/>
  <c r="N1865" i="4"/>
  <c r="N1866" i="4"/>
  <c r="N1867" i="4"/>
  <c r="N1868" i="4"/>
  <c r="S1868" i="4" s="1"/>
  <c r="N1869" i="4"/>
  <c r="N1870" i="4"/>
  <c r="N1871" i="4"/>
  <c r="N1872" i="4"/>
  <c r="S1872" i="4" s="1"/>
  <c r="N1873" i="4"/>
  <c r="N1874" i="4"/>
  <c r="N1875" i="4"/>
  <c r="N1876" i="4"/>
  <c r="S1876" i="4" s="1"/>
  <c r="N1877" i="4"/>
  <c r="N1878" i="4"/>
  <c r="N1879" i="4"/>
  <c r="N1880" i="4"/>
  <c r="S1880" i="4" s="1"/>
  <c r="N1881" i="4"/>
  <c r="N1882" i="4"/>
  <c r="N1883" i="4"/>
  <c r="N1884" i="4"/>
  <c r="S1884" i="4" s="1"/>
  <c r="N1885" i="4"/>
  <c r="N1886" i="4"/>
  <c r="N1887" i="4"/>
  <c r="N1888" i="4"/>
  <c r="S1888" i="4" s="1"/>
  <c r="N1889" i="4"/>
  <c r="N1890" i="4"/>
  <c r="N1891" i="4"/>
  <c r="N1892" i="4"/>
  <c r="S1892" i="4" s="1"/>
  <c r="N1893" i="4"/>
  <c r="N1894" i="4"/>
  <c r="N1895" i="4"/>
  <c r="N1896" i="4"/>
  <c r="S1896" i="4" s="1"/>
  <c r="N1897" i="4"/>
  <c r="N1898" i="4"/>
  <c r="N1899" i="4"/>
  <c r="N1900" i="4"/>
  <c r="S1900" i="4" s="1"/>
  <c r="N1901" i="4"/>
  <c r="N1902" i="4"/>
  <c r="N1903" i="4"/>
  <c r="N1904" i="4"/>
  <c r="S1904" i="4" s="1"/>
  <c r="N1905" i="4"/>
  <c r="N1906" i="4"/>
  <c r="N1907" i="4"/>
  <c r="N1908" i="4"/>
  <c r="S1908" i="4" s="1"/>
  <c r="N1909" i="4"/>
  <c r="N1910" i="4"/>
  <c r="N1911" i="4"/>
  <c r="N1912" i="4"/>
  <c r="S1912" i="4" s="1"/>
  <c r="N1913" i="4"/>
  <c r="N1914" i="4"/>
  <c r="N1915" i="4"/>
  <c r="N1916" i="4"/>
  <c r="S1916" i="4" s="1"/>
  <c r="N1917" i="4"/>
  <c r="N1918" i="4"/>
  <c r="N1919" i="4"/>
  <c r="N1920" i="4"/>
  <c r="S1920" i="4" s="1"/>
  <c r="N1921" i="4"/>
  <c r="N1922" i="4"/>
  <c r="N1923" i="4"/>
  <c r="N1924" i="4"/>
  <c r="S1924" i="4" s="1"/>
  <c r="N1925" i="4"/>
  <c r="N1926" i="4"/>
  <c r="N1927" i="4"/>
  <c r="N1928" i="4"/>
  <c r="S1928" i="4" s="1"/>
  <c r="N1929" i="4"/>
  <c r="N1930" i="4"/>
  <c r="N1931" i="4"/>
  <c r="N1932" i="4"/>
  <c r="S1932" i="4" s="1"/>
  <c r="N1933" i="4"/>
  <c r="N1934" i="4"/>
  <c r="N1935" i="4"/>
  <c r="N1936" i="4"/>
  <c r="S1936" i="4" s="1"/>
  <c r="N1937" i="4"/>
  <c r="N1938" i="4"/>
  <c r="N1939" i="4"/>
  <c r="N1940" i="4"/>
  <c r="S1940" i="4" s="1"/>
  <c r="N1941" i="4"/>
  <c r="N1942" i="4"/>
  <c r="N1943" i="4"/>
  <c r="N1944" i="4"/>
  <c r="S1944" i="4" s="1"/>
  <c r="N1945" i="4"/>
  <c r="N1946" i="4"/>
  <c r="N1947" i="4"/>
  <c r="N1948" i="4"/>
  <c r="S1948" i="4" s="1"/>
  <c r="N1949" i="4"/>
  <c r="N1950" i="4"/>
  <c r="N1951" i="4"/>
  <c r="N1952" i="4"/>
  <c r="S1952" i="4" s="1"/>
  <c r="N1953" i="4"/>
  <c r="N1954" i="4"/>
  <c r="N1955" i="4"/>
  <c r="N1956" i="4"/>
  <c r="S1956" i="4" s="1"/>
  <c r="N1957" i="4"/>
  <c r="N1958" i="4"/>
  <c r="N1959" i="4"/>
  <c r="N1960" i="4"/>
  <c r="S1960" i="4" s="1"/>
  <c r="N1961" i="4"/>
  <c r="N1962" i="4"/>
  <c r="N1963" i="4"/>
  <c r="N1964" i="4"/>
  <c r="S1964" i="4" s="1"/>
  <c r="N1965" i="4"/>
  <c r="N1966" i="4"/>
  <c r="N1967" i="4"/>
  <c r="N1968" i="4"/>
  <c r="S1968" i="4" s="1"/>
  <c r="N1969" i="4"/>
  <c r="N1970" i="4"/>
  <c r="N1971" i="4"/>
  <c r="N1972" i="4"/>
  <c r="S1972" i="4" s="1"/>
  <c r="N1973" i="4"/>
  <c r="N1974" i="4"/>
  <c r="N1975" i="4"/>
  <c r="N1976" i="4"/>
  <c r="S1976" i="4" s="1"/>
  <c r="N1977" i="4"/>
  <c r="N1978" i="4"/>
  <c r="N1979" i="4"/>
  <c r="N1980" i="4"/>
  <c r="S1980" i="4" s="1"/>
  <c r="N1981" i="4"/>
  <c r="N1982" i="4"/>
  <c r="N1983" i="4"/>
  <c r="N1984" i="4"/>
  <c r="S1984" i="4" s="1"/>
  <c r="N1985" i="4"/>
  <c r="N1986" i="4"/>
  <c r="N1987" i="4"/>
  <c r="N1988" i="4"/>
  <c r="S1988" i="4" s="1"/>
  <c r="N1989" i="4"/>
  <c r="N1990" i="4"/>
  <c r="N1991" i="4"/>
  <c r="N1992" i="4"/>
  <c r="S1992" i="4" s="1"/>
  <c r="N1993" i="4"/>
  <c r="N1994" i="4"/>
  <c r="N1995" i="4"/>
  <c r="N1996" i="4"/>
  <c r="S1996" i="4" s="1"/>
  <c r="N1997" i="4"/>
  <c r="N1998" i="4"/>
  <c r="N1999" i="4"/>
  <c r="N2000" i="4"/>
  <c r="S2000" i="4" s="1"/>
  <c r="N2001" i="4"/>
  <c r="N2002" i="4"/>
  <c r="N2003" i="4"/>
  <c r="N2004" i="4"/>
  <c r="S2004" i="4" s="1"/>
  <c r="N2005" i="4"/>
  <c r="N2006" i="4"/>
  <c r="N2007" i="4"/>
  <c r="N2008" i="4"/>
  <c r="S2008" i="4" s="1"/>
  <c r="N2009" i="4"/>
  <c r="N2010" i="4"/>
  <c r="N2011" i="4"/>
  <c r="N2012" i="4"/>
  <c r="S2012" i="4" s="1"/>
  <c r="N2013" i="4"/>
  <c r="N2014" i="4"/>
  <c r="N2015" i="4"/>
  <c r="N2016" i="4"/>
  <c r="S2016" i="4" s="1"/>
  <c r="N2017" i="4"/>
  <c r="N2018" i="4"/>
  <c r="N2019" i="4"/>
  <c r="N2020" i="4"/>
  <c r="S2020" i="4" s="1"/>
  <c r="N2021" i="4"/>
  <c r="N2022" i="4"/>
  <c r="N2023" i="4"/>
  <c r="N2024" i="4"/>
  <c r="S2024" i="4" s="1"/>
  <c r="N2025" i="4"/>
  <c r="N2026" i="4"/>
  <c r="N2027" i="4"/>
  <c r="N2028" i="4"/>
  <c r="S2028" i="4" s="1"/>
  <c r="N2029" i="4"/>
  <c r="N2030" i="4"/>
  <c r="N2031" i="4"/>
  <c r="N2032" i="4"/>
  <c r="S2032" i="4" s="1"/>
  <c r="N2033" i="4"/>
  <c r="N2034" i="4"/>
  <c r="N2035" i="4"/>
  <c r="N2036" i="4"/>
  <c r="S2036" i="4" s="1"/>
  <c r="N2037" i="4"/>
  <c r="N2038" i="4"/>
  <c r="N2039" i="4"/>
  <c r="N2040" i="4"/>
  <c r="S2040" i="4" s="1"/>
  <c r="N2041" i="4"/>
  <c r="N2042" i="4"/>
  <c r="N2043" i="4"/>
  <c r="N2044" i="4"/>
  <c r="S2044" i="4" s="1"/>
  <c r="N2045" i="4"/>
  <c r="N2046" i="4"/>
  <c r="N2047" i="4"/>
  <c r="N2048" i="4"/>
  <c r="S2048" i="4" s="1"/>
  <c r="N2049" i="4"/>
  <c r="N2050" i="4"/>
  <c r="N2051" i="4"/>
  <c r="N2052" i="4"/>
  <c r="S2052" i="4" s="1"/>
  <c r="N2053" i="4"/>
  <c r="N2054" i="4"/>
  <c r="N2055" i="4"/>
  <c r="N2056" i="4"/>
  <c r="S2056" i="4" s="1"/>
  <c r="N2057" i="4"/>
  <c r="N2058" i="4"/>
  <c r="N2059" i="4"/>
  <c r="N2060" i="4"/>
  <c r="S2060" i="4" s="1"/>
  <c r="N2061" i="4"/>
  <c r="N2062" i="4"/>
  <c r="N2063" i="4"/>
  <c r="N2064" i="4"/>
  <c r="S2064" i="4" s="1"/>
  <c r="N2065" i="4"/>
  <c r="N2066" i="4"/>
  <c r="N2067" i="4"/>
  <c r="N2068" i="4"/>
  <c r="S2068" i="4" s="1"/>
  <c r="N2069" i="4"/>
  <c r="N2070" i="4"/>
  <c r="N2071" i="4"/>
  <c r="N2072" i="4"/>
  <c r="S2072" i="4" s="1"/>
  <c r="N2073" i="4"/>
  <c r="N2074" i="4"/>
  <c r="N2075" i="4"/>
  <c r="N2076" i="4"/>
  <c r="S2076" i="4" s="1"/>
  <c r="N2077" i="4"/>
  <c r="N2078" i="4"/>
  <c r="N2079" i="4"/>
  <c r="N2080" i="4"/>
  <c r="S2080" i="4" s="1"/>
  <c r="N2081" i="4"/>
  <c r="N2082" i="4"/>
  <c r="N2083" i="4"/>
  <c r="N2084" i="4"/>
  <c r="S2084" i="4" s="1"/>
  <c r="N2085" i="4"/>
  <c r="N2086" i="4"/>
  <c r="N2087" i="4"/>
  <c r="N2088" i="4"/>
  <c r="S2088" i="4" s="1"/>
  <c r="N2089" i="4"/>
  <c r="N2090" i="4"/>
  <c r="N2091" i="4"/>
  <c r="N2092" i="4"/>
  <c r="S2092" i="4" s="1"/>
  <c r="N2093" i="4"/>
  <c r="N2094" i="4"/>
  <c r="N2095" i="4"/>
  <c r="N2096" i="4"/>
  <c r="S2096" i="4" s="1"/>
  <c r="N2097" i="4"/>
  <c r="N2098" i="4"/>
  <c r="N2099" i="4"/>
  <c r="N2100" i="4"/>
  <c r="S2100" i="4" s="1"/>
  <c r="N2101" i="4"/>
  <c r="N2102" i="4"/>
  <c r="N2103" i="4"/>
  <c r="N2104" i="4"/>
  <c r="S2104" i="4" s="1"/>
  <c r="N2105" i="4"/>
  <c r="N2106" i="4"/>
  <c r="N2107" i="4"/>
  <c r="N2108" i="4"/>
  <c r="S2108" i="4" s="1"/>
  <c r="N2109" i="4"/>
  <c r="N2110" i="4"/>
  <c r="N2111" i="4"/>
  <c r="N2112" i="4"/>
  <c r="S2112" i="4" s="1"/>
  <c r="N2113" i="4"/>
  <c r="N2114" i="4"/>
  <c r="N2115" i="4"/>
  <c r="N2116" i="4"/>
  <c r="S2116" i="4" s="1"/>
  <c r="N2117" i="4"/>
  <c r="N2118" i="4"/>
  <c r="N2119" i="4"/>
  <c r="N2120" i="4"/>
  <c r="S2120" i="4" s="1"/>
  <c r="N2121" i="4"/>
  <c r="N2122" i="4"/>
  <c r="N2123" i="4"/>
  <c r="N2124" i="4"/>
  <c r="S2124" i="4" s="1"/>
  <c r="N2125" i="4"/>
  <c r="N2126" i="4"/>
  <c r="N2127" i="4"/>
  <c r="N2128" i="4"/>
  <c r="S2128" i="4" s="1"/>
  <c r="N2129" i="4"/>
  <c r="N2130" i="4"/>
  <c r="N2131" i="4"/>
  <c r="N2132" i="4"/>
  <c r="S2132" i="4" s="1"/>
  <c r="N2133" i="4"/>
  <c r="N2134" i="4"/>
  <c r="N2135" i="4"/>
  <c r="N2136" i="4"/>
  <c r="S2136" i="4" s="1"/>
  <c r="N2137" i="4"/>
  <c r="N2138" i="4"/>
  <c r="N2139" i="4"/>
  <c r="N2140" i="4"/>
  <c r="S2140" i="4" s="1"/>
  <c r="N2141" i="4"/>
  <c r="S2141" i="4" s="1"/>
  <c r="N2142" i="4"/>
  <c r="N2143" i="4"/>
  <c r="N2144" i="4"/>
  <c r="S2144" i="4" s="1"/>
  <c r="N2145" i="4"/>
  <c r="N2146" i="4"/>
  <c r="N2147" i="4"/>
  <c r="S2147" i="4" s="1"/>
  <c r="N2148" i="4"/>
  <c r="S2148" i="4" s="1"/>
  <c r="N2149" i="4"/>
  <c r="N2150" i="4"/>
  <c r="N2151" i="4"/>
  <c r="N2152" i="4"/>
  <c r="S2152" i="4" s="1"/>
  <c r="N2153" i="4"/>
  <c r="N2154" i="4"/>
  <c r="N2155" i="4"/>
  <c r="N2156" i="4"/>
  <c r="S2156" i="4" s="1"/>
  <c r="N2157" i="4"/>
  <c r="S2157" i="4" s="1"/>
  <c r="N2158" i="4"/>
  <c r="N2159" i="4"/>
  <c r="N2160" i="4"/>
  <c r="S2160" i="4" s="1"/>
  <c r="N2161" i="4"/>
  <c r="N2162" i="4"/>
  <c r="N2163" i="4"/>
  <c r="S2163" i="4" s="1"/>
  <c r="N2164" i="4"/>
  <c r="S2164" i="4" s="1"/>
  <c r="N2165" i="4"/>
  <c r="N2166" i="4"/>
  <c r="N2167" i="4"/>
  <c r="N2168" i="4"/>
  <c r="S2168" i="4" s="1"/>
  <c r="N2169" i="4"/>
  <c r="N2170" i="4"/>
  <c r="N2171" i="4"/>
  <c r="N2172" i="4"/>
  <c r="S2172" i="4" s="1"/>
  <c r="N2173" i="4"/>
  <c r="S2173" i="4" s="1"/>
  <c r="N2174" i="4"/>
  <c r="N2175" i="4"/>
  <c r="N2176" i="4"/>
  <c r="S2176" i="4" s="1"/>
  <c r="N2177" i="4"/>
  <c r="S2177" i="4" s="1"/>
  <c r="N2178" i="4"/>
  <c r="N2179" i="4"/>
  <c r="N2180" i="4"/>
  <c r="S2180" i="4" s="1"/>
  <c r="N2181" i="4"/>
  <c r="S2181" i="4" s="1"/>
  <c r="N2182" i="4"/>
  <c r="N2183" i="4"/>
  <c r="N2184" i="4"/>
  <c r="S2184" i="4" s="1"/>
  <c r="N2185" i="4"/>
  <c r="S2185" i="4" s="1"/>
  <c r="N2186" i="4"/>
  <c r="N2187" i="4"/>
  <c r="N2188" i="4"/>
  <c r="S2188" i="4" s="1"/>
  <c r="N2189" i="4"/>
  <c r="S2189" i="4" s="1"/>
  <c r="N2190" i="4"/>
  <c r="N2191" i="4"/>
  <c r="N2192" i="4"/>
  <c r="S2192" i="4" s="1"/>
  <c r="N2193" i="4"/>
  <c r="S2193" i="4" s="1"/>
  <c r="N2194" i="4"/>
  <c r="N2195" i="4"/>
  <c r="N2196" i="4"/>
  <c r="S2196" i="4" s="1"/>
  <c r="N2197" i="4"/>
  <c r="S2197" i="4" s="1"/>
  <c r="N2198" i="4"/>
  <c r="N2199" i="4"/>
  <c r="N2200" i="4"/>
  <c r="S2200" i="4" s="1"/>
  <c r="N2201" i="4"/>
  <c r="S2201" i="4" s="1"/>
  <c r="N2202" i="4"/>
  <c r="N2203" i="4"/>
  <c r="N2204" i="4"/>
  <c r="S2204" i="4" s="1"/>
  <c r="N2205" i="4"/>
  <c r="S2205" i="4" s="1"/>
  <c r="N2206" i="4"/>
  <c r="N2207" i="4"/>
  <c r="N2208" i="4"/>
  <c r="S2208" i="4" s="1"/>
  <c r="N2209" i="4"/>
  <c r="S2209" i="4" s="1"/>
  <c r="N2210" i="4"/>
  <c r="N2211" i="4"/>
  <c r="N2212" i="4"/>
  <c r="S2212" i="4" s="1"/>
  <c r="N2213" i="4"/>
  <c r="S2213" i="4" s="1"/>
  <c r="N2214" i="4"/>
  <c r="N2215" i="4"/>
  <c r="N2216" i="4"/>
  <c r="S2216" i="4" s="1"/>
  <c r="N2217" i="4"/>
  <c r="S2217" i="4" s="1"/>
  <c r="N2218" i="4"/>
  <c r="N2219" i="4"/>
  <c r="N2220" i="4"/>
  <c r="S2220" i="4" s="1"/>
  <c r="N2221" i="4"/>
  <c r="S2221" i="4" s="1"/>
  <c r="N2222" i="4"/>
  <c r="N2223" i="4"/>
  <c r="N2224" i="4"/>
  <c r="S2224" i="4" s="1"/>
  <c r="N2225" i="4"/>
  <c r="S2225" i="4" s="1"/>
  <c r="N2226" i="4"/>
  <c r="N2227" i="4"/>
  <c r="N2228" i="4"/>
  <c r="S2228" i="4" s="1"/>
  <c r="N2229" i="4"/>
  <c r="S2229" i="4" s="1"/>
  <c r="N2230" i="4"/>
  <c r="N2231" i="4"/>
  <c r="N2232" i="4"/>
  <c r="S2232" i="4" s="1"/>
  <c r="N2233" i="4"/>
  <c r="S2233" i="4" s="1"/>
  <c r="N2234" i="4"/>
  <c r="N2235" i="4"/>
  <c r="N2236" i="4"/>
  <c r="S2236" i="4" s="1"/>
  <c r="N2237" i="4"/>
  <c r="S2237" i="4" s="1"/>
  <c r="N2238" i="4"/>
  <c r="N2239" i="4"/>
  <c r="N2240" i="4"/>
  <c r="S2240" i="4" s="1"/>
  <c r="N2241" i="4"/>
  <c r="S2241" i="4" s="1"/>
  <c r="N2242" i="4"/>
  <c r="N2243" i="4"/>
  <c r="N2244" i="4"/>
  <c r="S2244" i="4" s="1"/>
  <c r="N2245" i="4"/>
  <c r="S2245" i="4" s="1"/>
  <c r="N2246" i="4"/>
  <c r="N2247" i="4"/>
  <c r="N2248" i="4"/>
  <c r="S2248" i="4" s="1"/>
  <c r="N2249" i="4"/>
  <c r="S2249" i="4" s="1"/>
  <c r="N2250" i="4"/>
  <c r="N2251" i="4"/>
  <c r="N2252" i="4"/>
  <c r="S2252" i="4" s="1"/>
  <c r="N2253" i="4"/>
  <c r="S2253" i="4" s="1"/>
  <c r="N2254" i="4"/>
  <c r="N2255" i="4"/>
  <c r="N2256" i="4"/>
  <c r="S2256" i="4" s="1"/>
  <c r="N2257" i="4"/>
  <c r="S2257" i="4" s="1"/>
  <c r="N2258" i="4"/>
  <c r="N2259" i="4"/>
  <c r="N2260" i="4"/>
  <c r="S2260" i="4" s="1"/>
  <c r="N2261" i="4"/>
  <c r="S2261" i="4" s="1"/>
  <c r="N2262" i="4"/>
  <c r="N2263" i="4"/>
  <c r="N2264" i="4"/>
  <c r="S2264" i="4" s="1"/>
  <c r="N2265" i="4"/>
  <c r="S2265" i="4" s="1"/>
  <c r="N2266" i="4"/>
  <c r="N2267" i="4"/>
  <c r="N2268" i="4"/>
  <c r="S2268" i="4" s="1"/>
  <c r="N2269" i="4"/>
  <c r="S2269" i="4" s="1"/>
  <c r="N2270" i="4"/>
  <c r="N2271" i="4"/>
  <c r="N2272" i="4"/>
  <c r="S2272" i="4" s="1"/>
  <c r="N2273" i="4"/>
  <c r="S2273" i="4" s="1"/>
  <c r="N2274" i="4"/>
  <c r="N2275" i="4"/>
  <c r="N2276" i="4"/>
  <c r="S2276" i="4" s="1"/>
  <c r="N2277" i="4"/>
  <c r="S2277" i="4" s="1"/>
  <c r="N2278" i="4"/>
  <c r="N2279" i="4"/>
  <c r="N2280" i="4"/>
  <c r="S2280" i="4" s="1"/>
  <c r="N2281" i="4"/>
  <c r="S2281" i="4" s="1"/>
  <c r="N2282" i="4"/>
  <c r="N2283" i="4"/>
  <c r="N2284" i="4"/>
  <c r="N2285" i="4"/>
  <c r="S2285" i="4" s="1"/>
  <c r="N2286" i="4"/>
  <c r="N2287" i="4"/>
  <c r="N2288" i="4"/>
  <c r="N2289" i="4"/>
  <c r="S2289" i="4" s="1"/>
  <c r="N2290" i="4"/>
  <c r="N2291" i="4"/>
  <c r="N2292" i="4"/>
  <c r="N2293" i="4"/>
  <c r="S2293" i="4" s="1"/>
  <c r="N2294" i="4"/>
  <c r="N2295" i="4"/>
  <c r="N2296" i="4"/>
  <c r="N2297" i="4"/>
  <c r="S2297" i="4" s="1"/>
  <c r="N2298" i="4"/>
  <c r="N2299" i="4"/>
  <c r="N2300" i="4"/>
  <c r="N2301" i="4"/>
  <c r="S2301" i="4" s="1"/>
  <c r="N2302" i="4"/>
  <c r="N2303" i="4"/>
  <c r="N2304" i="4"/>
  <c r="N2305" i="4"/>
  <c r="S2305" i="4" s="1"/>
  <c r="N2306" i="4"/>
  <c r="N2307" i="4"/>
  <c r="N2308" i="4"/>
  <c r="N2309" i="4"/>
  <c r="S2309" i="4" s="1"/>
  <c r="N2310" i="4"/>
  <c r="N2311" i="4"/>
  <c r="N2312" i="4"/>
  <c r="N2313" i="4"/>
  <c r="S2313" i="4" s="1"/>
  <c r="N2314" i="4"/>
  <c r="N2315" i="4"/>
  <c r="N2316" i="4"/>
  <c r="N2317" i="4"/>
  <c r="S2317" i="4" s="1"/>
  <c r="N2318" i="4"/>
  <c r="N2319" i="4"/>
  <c r="N2320" i="4"/>
  <c r="N2321" i="4"/>
  <c r="S2321" i="4" s="1"/>
  <c r="N2322" i="4"/>
  <c r="N2323" i="4"/>
  <c r="N2324" i="4"/>
  <c r="N2325" i="4"/>
  <c r="S2325" i="4" s="1"/>
  <c r="N2326" i="4"/>
  <c r="N2327" i="4"/>
  <c r="N2328" i="4"/>
  <c r="N2329" i="4"/>
  <c r="S2329" i="4" s="1"/>
  <c r="N2330" i="4"/>
  <c r="N2331" i="4"/>
  <c r="N2332" i="4"/>
  <c r="N2333" i="4"/>
  <c r="S2333" i="4" s="1"/>
  <c r="N2334" i="4"/>
  <c r="N2335" i="4"/>
  <c r="N2336" i="4"/>
  <c r="N2337" i="4"/>
  <c r="S2337" i="4" s="1"/>
  <c r="N2338" i="4"/>
  <c r="N2339" i="4"/>
  <c r="N2340" i="4"/>
  <c r="N2341" i="4"/>
  <c r="S2341" i="4" s="1"/>
  <c r="N2342" i="4"/>
  <c r="N2343" i="4"/>
  <c r="N2344" i="4"/>
  <c r="N2345" i="4"/>
  <c r="S2345" i="4" s="1"/>
  <c r="N2346" i="4"/>
  <c r="N2347" i="4"/>
  <c r="N2348" i="4"/>
  <c r="N2349" i="4"/>
  <c r="S2349" i="4" s="1"/>
  <c r="N2350" i="4"/>
  <c r="N2351" i="4"/>
  <c r="N2352" i="4"/>
  <c r="N2353" i="4"/>
  <c r="S2353" i="4" s="1"/>
  <c r="N2354" i="4"/>
  <c r="N2355" i="4"/>
  <c r="N2356" i="4"/>
  <c r="N2357" i="4"/>
  <c r="S2357" i="4" s="1"/>
  <c r="N2358" i="4"/>
  <c r="N2359" i="4"/>
  <c r="N2360" i="4"/>
  <c r="N2361" i="4"/>
  <c r="S2361" i="4" s="1"/>
  <c r="N2362" i="4"/>
  <c r="N2363" i="4"/>
  <c r="N2364" i="4"/>
  <c r="N2365" i="4"/>
  <c r="S2365" i="4" s="1"/>
  <c r="N2366" i="4"/>
  <c r="N2367" i="4"/>
  <c r="N2368" i="4"/>
  <c r="N2369" i="4"/>
  <c r="S2369" i="4" s="1"/>
  <c r="N2370" i="4"/>
  <c r="N2371" i="4"/>
  <c r="N2372" i="4"/>
  <c r="N2373" i="4"/>
  <c r="S2373" i="4" s="1"/>
  <c r="N2374" i="4"/>
  <c r="N2375" i="4"/>
  <c r="N2376" i="4"/>
  <c r="N2377" i="4"/>
  <c r="S2377" i="4" s="1"/>
  <c r="N2378" i="4"/>
  <c r="N2379" i="4"/>
  <c r="N2380" i="4"/>
  <c r="N2381" i="4"/>
  <c r="S2381" i="4" s="1"/>
  <c r="N2382" i="4"/>
  <c r="N2383" i="4"/>
  <c r="N2384" i="4"/>
  <c r="N2385" i="4"/>
  <c r="S2385" i="4" s="1"/>
  <c r="N2386" i="4"/>
  <c r="N2387" i="4"/>
  <c r="N2388" i="4"/>
  <c r="N2389" i="4"/>
  <c r="S2389" i="4" s="1"/>
  <c r="N2390" i="4"/>
  <c r="N2391" i="4"/>
  <c r="N2392" i="4"/>
  <c r="N2393" i="4"/>
  <c r="S2393" i="4" s="1"/>
  <c r="N2394" i="4"/>
  <c r="N2395" i="4"/>
  <c r="N2396" i="4"/>
  <c r="N2397" i="4"/>
  <c r="S2397" i="4" s="1"/>
  <c r="N2398" i="4"/>
  <c r="N2399" i="4"/>
  <c r="N2400" i="4"/>
  <c r="N2401" i="4"/>
  <c r="S2401" i="4" s="1"/>
  <c r="N2402" i="4"/>
  <c r="N2403" i="4"/>
  <c r="N2404" i="4"/>
  <c r="N2405" i="4"/>
  <c r="S2405" i="4" s="1"/>
  <c r="N2406" i="4"/>
  <c r="N2407" i="4"/>
  <c r="N2408" i="4"/>
  <c r="N2409" i="4"/>
  <c r="S2409" i="4" s="1"/>
  <c r="N2410" i="4"/>
  <c r="N2411" i="4"/>
  <c r="N2412" i="4"/>
  <c r="N2413" i="4"/>
  <c r="S2413" i="4" s="1"/>
  <c r="N2414" i="4"/>
  <c r="N2415" i="4"/>
  <c r="N2416" i="4"/>
  <c r="N2417" i="4"/>
  <c r="S2417" i="4" s="1"/>
  <c r="N2418" i="4"/>
  <c r="N2419" i="4"/>
  <c r="N2420" i="4"/>
  <c r="N2421" i="4"/>
  <c r="S2421" i="4" s="1"/>
  <c r="N2422" i="4"/>
  <c r="N2423" i="4"/>
  <c r="N2424" i="4"/>
  <c r="N2425" i="4"/>
  <c r="S2425" i="4" s="1"/>
  <c r="N2426" i="4"/>
  <c r="N2427" i="4"/>
  <c r="N2428" i="4"/>
  <c r="N2429" i="4"/>
  <c r="S2429" i="4" s="1"/>
  <c r="N2430" i="4"/>
  <c r="N2431" i="4"/>
  <c r="N2432" i="4"/>
  <c r="N2433" i="4"/>
  <c r="S2433" i="4" s="1"/>
  <c r="N2434" i="4"/>
  <c r="N2435" i="4"/>
  <c r="N2436" i="4"/>
  <c r="N2437" i="4"/>
  <c r="S2437" i="4" s="1"/>
  <c r="N2438" i="4"/>
  <c r="N2439" i="4"/>
  <c r="N2440" i="4"/>
  <c r="N2441" i="4"/>
  <c r="S2441" i="4" s="1"/>
  <c r="N2442" i="4"/>
  <c r="N2443" i="4"/>
  <c r="N2444" i="4"/>
  <c r="N2445" i="4"/>
  <c r="S2445" i="4" s="1"/>
  <c r="N2446" i="4"/>
  <c r="N2447" i="4"/>
  <c r="N2448" i="4"/>
  <c r="N2449" i="4"/>
  <c r="S2449" i="4" s="1"/>
  <c r="N2450" i="4"/>
  <c r="N2451" i="4"/>
  <c r="N2452" i="4"/>
  <c r="N2453" i="4"/>
  <c r="S2453" i="4" s="1"/>
  <c r="N2454" i="4"/>
  <c r="N2455" i="4"/>
  <c r="N2456" i="4"/>
  <c r="N2457" i="4"/>
  <c r="S2457" i="4" s="1"/>
  <c r="N2458" i="4"/>
  <c r="N2459" i="4"/>
  <c r="N2460" i="4"/>
  <c r="N2461" i="4"/>
  <c r="S2461" i="4" s="1"/>
  <c r="N2462" i="4"/>
  <c r="N2463" i="4"/>
  <c r="N2464" i="4"/>
  <c r="N2465" i="4"/>
  <c r="S2465" i="4" s="1"/>
  <c r="N2466" i="4"/>
  <c r="N2467" i="4"/>
  <c r="N2468" i="4"/>
  <c r="N2469" i="4"/>
  <c r="S2469" i="4" s="1"/>
  <c r="N2470" i="4"/>
  <c r="N2471" i="4"/>
  <c r="N2472" i="4"/>
  <c r="N2473" i="4"/>
  <c r="S2473" i="4" s="1"/>
  <c r="N2474" i="4"/>
  <c r="N2475" i="4"/>
  <c r="N2476" i="4"/>
  <c r="N2477" i="4"/>
  <c r="S2477" i="4" s="1"/>
  <c r="N2478" i="4"/>
  <c r="N2479" i="4"/>
  <c r="N2480" i="4"/>
  <c r="N2481" i="4"/>
  <c r="S2481" i="4" s="1"/>
  <c r="N2482" i="4"/>
  <c r="N2483" i="4"/>
  <c r="N2484" i="4"/>
  <c r="N2485" i="4"/>
  <c r="S2485" i="4" s="1"/>
  <c r="N2486" i="4"/>
  <c r="N2487" i="4"/>
  <c r="N2488" i="4"/>
  <c r="N2489" i="4"/>
  <c r="S2489" i="4" s="1"/>
  <c r="N2490" i="4"/>
  <c r="N2491" i="4"/>
  <c r="N2492" i="4"/>
  <c r="N2493" i="4"/>
  <c r="S2493" i="4" s="1"/>
  <c r="N2494" i="4"/>
  <c r="N2495" i="4"/>
  <c r="N2496" i="4"/>
  <c r="N2497" i="4"/>
  <c r="S2497" i="4" s="1"/>
  <c r="N2498" i="4"/>
  <c r="N2499" i="4"/>
  <c r="N2500" i="4"/>
  <c r="N2501" i="4"/>
  <c r="S2501" i="4" s="1"/>
  <c r="N2502" i="4"/>
  <c r="N2503" i="4"/>
  <c r="N2504" i="4"/>
  <c r="N2505" i="4"/>
  <c r="S2505" i="4" s="1"/>
  <c r="N2506" i="4"/>
  <c r="N2507" i="4"/>
  <c r="N2508" i="4"/>
  <c r="N2509" i="4"/>
  <c r="S2509" i="4" s="1"/>
  <c r="N2510" i="4"/>
  <c r="N2511" i="4"/>
  <c r="N2512" i="4"/>
  <c r="N2513" i="4"/>
  <c r="S2513" i="4" s="1"/>
  <c r="N2514" i="4"/>
  <c r="N2515" i="4"/>
  <c r="N2516" i="4"/>
  <c r="N2517" i="4"/>
  <c r="S2517" i="4" s="1"/>
  <c r="N2518" i="4"/>
  <c r="N2519" i="4"/>
  <c r="N2520" i="4"/>
  <c r="N2521" i="4"/>
  <c r="S2521" i="4" s="1"/>
  <c r="N2522" i="4"/>
  <c r="N2523" i="4"/>
  <c r="N2524" i="4"/>
  <c r="N2525" i="4"/>
  <c r="S2525" i="4" s="1"/>
  <c r="N2526" i="4"/>
  <c r="N2527" i="4"/>
  <c r="N2528" i="4"/>
  <c r="N2529" i="4"/>
  <c r="S2529" i="4" s="1"/>
  <c r="N2530" i="4"/>
  <c r="N2531" i="4"/>
  <c r="N2532" i="4"/>
  <c r="N2533" i="4"/>
  <c r="S2533" i="4" s="1"/>
  <c r="N2534" i="4"/>
  <c r="N2535" i="4"/>
  <c r="N2536" i="4"/>
  <c r="N2537" i="4"/>
  <c r="S2537" i="4" s="1"/>
  <c r="N2538" i="4"/>
  <c r="N2539" i="4"/>
  <c r="N2540" i="4"/>
  <c r="N2541" i="4"/>
  <c r="S2541" i="4" s="1"/>
  <c r="N2542" i="4"/>
  <c r="N2543" i="4"/>
  <c r="N2544" i="4"/>
  <c r="N2545" i="4"/>
  <c r="S2545" i="4" s="1"/>
  <c r="N2546" i="4"/>
  <c r="N2547" i="4"/>
  <c r="N2548" i="4"/>
  <c r="N2549" i="4"/>
  <c r="S2549" i="4" s="1"/>
  <c r="N2550" i="4"/>
  <c r="N2551" i="4"/>
  <c r="N2552" i="4"/>
  <c r="N2553" i="4"/>
  <c r="S2553" i="4" s="1"/>
  <c r="N2554" i="4"/>
  <c r="N2555" i="4"/>
  <c r="N2556" i="4"/>
  <c r="N2557" i="4"/>
  <c r="S2557" i="4" s="1"/>
  <c r="N2558" i="4"/>
  <c r="N2559" i="4"/>
  <c r="N2560" i="4"/>
  <c r="N2561" i="4"/>
  <c r="S2561" i="4" s="1"/>
  <c r="N2562" i="4"/>
  <c r="N2563" i="4"/>
  <c r="N2564" i="4"/>
  <c r="N2565" i="4"/>
  <c r="S2565" i="4" s="1"/>
  <c r="N2566" i="4"/>
  <c r="N2567" i="4"/>
  <c r="N2568" i="4"/>
  <c r="N2569" i="4"/>
  <c r="S2569" i="4" s="1"/>
  <c r="N2570" i="4"/>
  <c r="N2571" i="4"/>
  <c r="N2572" i="4"/>
  <c r="N2573" i="4"/>
  <c r="S2573" i="4" s="1"/>
  <c r="N2574" i="4"/>
  <c r="N2575" i="4"/>
  <c r="N2576" i="4"/>
  <c r="N2577" i="4"/>
  <c r="S2577" i="4" s="1"/>
  <c r="N2578" i="4"/>
  <c r="N2579" i="4"/>
  <c r="N2580" i="4"/>
  <c r="N2581" i="4"/>
  <c r="S2581" i="4" s="1"/>
  <c r="N2582" i="4"/>
  <c r="N2583" i="4"/>
  <c r="N2584" i="4"/>
  <c r="N2585" i="4"/>
  <c r="S2585" i="4" s="1"/>
  <c r="N2586" i="4"/>
  <c r="N2587" i="4"/>
  <c r="N2588" i="4"/>
  <c r="N2589" i="4"/>
  <c r="S2589" i="4" s="1"/>
  <c r="N2590" i="4"/>
  <c r="N2591" i="4"/>
  <c r="N2592" i="4"/>
  <c r="N2593" i="4"/>
  <c r="S2593" i="4" s="1"/>
  <c r="N2594" i="4"/>
  <c r="N2595" i="4"/>
  <c r="N2596" i="4"/>
  <c r="N2597" i="4"/>
  <c r="S2597" i="4" s="1"/>
  <c r="N2598" i="4"/>
  <c r="N2599" i="4"/>
  <c r="N2600" i="4"/>
  <c r="N2601" i="4"/>
  <c r="S2601" i="4" s="1"/>
  <c r="N2602" i="4"/>
  <c r="N2603" i="4"/>
  <c r="N2604" i="4"/>
  <c r="N2605" i="4"/>
  <c r="S2605" i="4" s="1"/>
  <c r="N2606" i="4"/>
  <c r="N2607" i="4"/>
  <c r="N2608" i="4"/>
  <c r="N2609" i="4"/>
  <c r="S2609" i="4" s="1"/>
  <c r="N2610" i="4"/>
  <c r="N2611" i="4"/>
  <c r="N2612" i="4"/>
  <c r="N2613" i="4"/>
  <c r="S2613" i="4" s="1"/>
  <c r="N2614" i="4"/>
  <c r="N2615" i="4"/>
  <c r="N2616" i="4"/>
  <c r="N2617" i="4"/>
  <c r="S2617" i="4" s="1"/>
  <c r="N2618" i="4"/>
  <c r="N2619" i="4"/>
  <c r="N2620" i="4"/>
  <c r="N2621" i="4"/>
  <c r="S2621" i="4" s="1"/>
  <c r="N2622" i="4"/>
  <c r="N2623" i="4"/>
  <c r="N2624" i="4"/>
  <c r="N2625" i="4"/>
  <c r="S2625" i="4" s="1"/>
  <c r="N2626" i="4"/>
  <c r="N2627" i="4"/>
  <c r="N2628" i="4"/>
  <c r="N2629" i="4"/>
  <c r="S2629" i="4" s="1"/>
  <c r="N2630" i="4"/>
  <c r="N2631" i="4"/>
  <c r="N2632" i="4"/>
  <c r="N2633" i="4"/>
  <c r="S2633" i="4" s="1"/>
  <c r="N2634" i="4"/>
  <c r="N2635" i="4"/>
  <c r="N2636" i="4"/>
  <c r="N2637" i="4"/>
  <c r="S2637" i="4" s="1"/>
  <c r="N2638" i="4"/>
  <c r="N2639" i="4"/>
  <c r="N2640" i="4"/>
  <c r="N2641" i="4"/>
  <c r="S2641" i="4" s="1"/>
  <c r="N2642" i="4"/>
  <c r="N2643" i="4"/>
  <c r="N2644" i="4"/>
  <c r="N2645" i="4"/>
  <c r="S2645" i="4" s="1"/>
  <c r="N2646" i="4"/>
  <c r="N2647" i="4"/>
  <c r="N2648" i="4"/>
  <c r="N2649" i="4"/>
  <c r="S2649" i="4" s="1"/>
  <c r="N2650" i="4"/>
  <c r="N2651" i="4"/>
  <c r="N2652" i="4"/>
  <c r="N2653" i="4"/>
  <c r="S2653" i="4" s="1"/>
  <c r="N2654" i="4"/>
  <c r="N2655" i="4"/>
  <c r="N2656" i="4"/>
  <c r="N2657" i="4"/>
  <c r="S2657" i="4" s="1"/>
  <c r="N2658" i="4"/>
  <c r="N2659" i="4"/>
  <c r="N2660" i="4"/>
  <c r="N2661" i="4"/>
  <c r="S2661" i="4" s="1"/>
  <c r="N2662" i="4"/>
  <c r="N2663" i="4"/>
  <c r="N2664" i="4"/>
  <c r="N2665" i="4"/>
  <c r="S2665" i="4" s="1"/>
  <c r="N2666" i="4"/>
  <c r="N2667" i="4"/>
  <c r="N2668" i="4"/>
  <c r="N2669" i="4"/>
  <c r="S2669" i="4" s="1"/>
  <c r="N2670" i="4"/>
  <c r="N2671" i="4"/>
  <c r="N2672" i="4"/>
  <c r="N2673" i="4"/>
  <c r="S2673" i="4" s="1"/>
  <c r="N2674" i="4"/>
  <c r="N2675" i="4"/>
  <c r="N2676" i="4"/>
  <c r="N2677" i="4"/>
  <c r="S2677" i="4" s="1"/>
  <c r="N2678" i="4"/>
  <c r="N2679" i="4"/>
  <c r="N2680" i="4"/>
  <c r="N2681" i="4"/>
  <c r="S2681" i="4" s="1"/>
  <c r="N2682" i="4"/>
  <c r="N2683" i="4"/>
  <c r="N2684" i="4"/>
  <c r="N2685" i="4"/>
  <c r="S2685" i="4" s="1"/>
  <c r="N2686" i="4"/>
  <c r="N2687" i="4"/>
  <c r="N2688" i="4"/>
  <c r="N2689" i="4"/>
  <c r="S2689" i="4" s="1"/>
  <c r="N2690" i="4"/>
  <c r="N2691" i="4"/>
  <c r="N2692" i="4"/>
  <c r="N2693" i="4"/>
  <c r="S2693" i="4" s="1"/>
  <c r="N2694" i="4"/>
  <c r="N2695" i="4"/>
  <c r="N2696" i="4"/>
  <c r="N2697" i="4"/>
  <c r="S2697" i="4" s="1"/>
  <c r="N2698" i="4"/>
  <c r="N2699" i="4"/>
  <c r="N2700" i="4"/>
  <c r="N2701" i="4"/>
  <c r="S2701" i="4" s="1"/>
  <c r="N2702" i="4"/>
  <c r="N2703" i="4"/>
  <c r="N2704" i="4"/>
  <c r="N2705" i="4"/>
  <c r="S2705" i="4" s="1"/>
  <c r="N2706" i="4"/>
  <c r="N2707" i="4"/>
  <c r="N2708" i="4"/>
  <c r="N2709" i="4"/>
  <c r="S2709" i="4" s="1"/>
  <c r="N2710" i="4"/>
  <c r="N2711" i="4"/>
  <c r="N2712" i="4"/>
  <c r="N2713" i="4"/>
  <c r="S2713" i="4" s="1"/>
  <c r="N2714" i="4"/>
  <c r="N2715" i="4"/>
  <c r="N2716" i="4"/>
  <c r="N2717" i="4"/>
  <c r="S2717" i="4" s="1"/>
  <c r="N2718" i="4"/>
  <c r="N2719" i="4"/>
  <c r="N2720" i="4"/>
  <c r="N2721" i="4"/>
  <c r="S2721" i="4" s="1"/>
  <c r="N2722" i="4"/>
  <c r="N2723" i="4"/>
  <c r="N2724" i="4"/>
  <c r="N2725" i="4"/>
  <c r="S2725" i="4" s="1"/>
  <c r="N2726" i="4"/>
  <c r="N2727" i="4"/>
  <c r="N2728" i="4"/>
  <c r="N2729" i="4"/>
  <c r="S2729" i="4" s="1"/>
  <c r="N2730" i="4"/>
  <c r="N2731" i="4"/>
  <c r="N2732" i="4"/>
  <c r="N2733" i="4"/>
  <c r="S2733" i="4" s="1"/>
  <c r="N2734" i="4"/>
  <c r="N2735" i="4"/>
  <c r="N2736" i="4"/>
  <c r="N2737" i="4"/>
  <c r="S2737" i="4" s="1"/>
  <c r="N2738" i="4"/>
  <c r="N2739" i="4"/>
  <c r="N2740" i="4"/>
  <c r="N2741" i="4"/>
  <c r="S2741" i="4" s="1"/>
  <c r="N2742" i="4"/>
  <c r="N2743" i="4"/>
  <c r="N2744" i="4"/>
  <c r="N2745" i="4"/>
  <c r="S2745" i="4" s="1"/>
  <c r="N2746" i="4"/>
  <c r="N2747" i="4"/>
  <c r="N2748" i="4"/>
  <c r="N2749" i="4"/>
  <c r="S2749" i="4" s="1"/>
  <c r="N2750" i="4"/>
  <c r="N2751" i="4"/>
  <c r="N2752" i="4"/>
  <c r="N2753" i="4"/>
  <c r="S2753" i="4" s="1"/>
  <c r="N2754" i="4"/>
  <c r="N2755" i="4"/>
  <c r="N2756" i="4"/>
  <c r="N2757" i="4"/>
  <c r="S2757" i="4" s="1"/>
  <c r="N2758" i="4"/>
  <c r="N2759" i="4"/>
  <c r="N2760" i="4"/>
  <c r="N2761" i="4"/>
  <c r="S2761" i="4" s="1"/>
  <c r="N2762" i="4"/>
  <c r="N2763" i="4"/>
  <c r="N2764" i="4"/>
  <c r="N2765" i="4"/>
  <c r="S2765" i="4" s="1"/>
  <c r="N2766" i="4"/>
  <c r="N2767" i="4"/>
  <c r="N2768" i="4"/>
  <c r="N2769" i="4"/>
  <c r="S2769" i="4" s="1"/>
  <c r="N2770" i="4"/>
  <c r="N2771" i="4"/>
  <c r="N2772" i="4"/>
  <c r="N2773" i="4"/>
  <c r="S2773" i="4" s="1"/>
  <c r="N2774" i="4"/>
  <c r="N2775" i="4"/>
  <c r="N2776" i="4"/>
  <c r="N2777" i="4"/>
  <c r="S2777" i="4" s="1"/>
  <c r="N2778" i="4"/>
  <c r="N2779" i="4"/>
  <c r="N2780" i="4"/>
  <c r="N2781" i="4"/>
  <c r="S2781" i="4" s="1"/>
  <c r="N2782" i="4"/>
  <c r="N2783" i="4"/>
  <c r="N2784" i="4"/>
  <c r="N2785" i="4"/>
  <c r="S2785" i="4" s="1"/>
  <c r="N2786" i="4"/>
  <c r="N2787" i="4"/>
  <c r="N2788" i="4"/>
  <c r="N2789" i="4"/>
  <c r="S2789" i="4" s="1"/>
  <c r="N2790" i="4"/>
  <c r="N2791" i="4"/>
  <c r="N2792" i="4"/>
  <c r="N2793" i="4"/>
  <c r="S2793" i="4" s="1"/>
  <c r="N2794" i="4"/>
  <c r="N2795" i="4"/>
  <c r="N2796" i="4"/>
  <c r="N2797" i="4"/>
  <c r="S2797" i="4" s="1"/>
  <c r="N2798" i="4"/>
  <c r="N2799" i="4"/>
  <c r="N2800" i="4"/>
  <c r="N2801" i="4"/>
  <c r="S2801" i="4" s="1"/>
  <c r="N2802" i="4"/>
  <c r="N2803" i="4"/>
  <c r="N2804" i="4"/>
  <c r="N2805" i="4"/>
  <c r="S2805" i="4" s="1"/>
  <c r="N2806" i="4"/>
  <c r="N2807" i="4"/>
  <c r="N2808" i="4"/>
  <c r="N2809" i="4"/>
  <c r="S2809" i="4" s="1"/>
  <c r="N2810" i="4"/>
  <c r="N2811" i="4"/>
  <c r="N2812" i="4"/>
  <c r="N2813" i="4"/>
  <c r="S2813" i="4" s="1"/>
  <c r="N2814" i="4"/>
  <c r="N2815" i="4"/>
  <c r="N2816" i="4"/>
  <c r="N2817" i="4"/>
  <c r="S2817" i="4" s="1"/>
  <c r="N2818" i="4"/>
  <c r="N2819" i="4"/>
  <c r="N2820" i="4"/>
  <c r="N2821" i="4"/>
  <c r="S2821" i="4" s="1"/>
  <c r="N2822" i="4"/>
  <c r="N2823" i="4"/>
  <c r="N2824" i="4"/>
  <c r="N2825" i="4"/>
  <c r="S2825" i="4" s="1"/>
  <c r="N2826" i="4"/>
  <c r="N2827" i="4"/>
  <c r="N2828" i="4"/>
  <c r="N2829" i="4"/>
  <c r="S2829" i="4" s="1"/>
  <c r="N2830" i="4"/>
  <c r="N2831" i="4"/>
  <c r="N2832" i="4"/>
  <c r="N2833" i="4"/>
  <c r="S2833" i="4" s="1"/>
  <c r="N2834" i="4"/>
  <c r="N2835" i="4"/>
  <c r="N2836" i="4"/>
  <c r="N2837" i="4"/>
  <c r="S2837" i="4" s="1"/>
  <c r="N2838" i="4"/>
  <c r="N2839" i="4"/>
  <c r="N2840" i="4"/>
  <c r="N2841" i="4"/>
  <c r="S2841" i="4" s="1"/>
  <c r="N2842" i="4"/>
  <c r="N2843" i="4"/>
  <c r="N2844" i="4"/>
  <c r="N2845" i="4"/>
  <c r="S2845" i="4" s="1"/>
  <c r="N2846" i="4"/>
  <c r="N2847" i="4"/>
  <c r="N2848" i="4"/>
  <c r="N2849" i="4"/>
  <c r="S2849" i="4" s="1"/>
  <c r="N2850" i="4"/>
  <c r="N2851" i="4"/>
  <c r="N2852" i="4"/>
  <c r="N2853" i="4"/>
  <c r="S2853" i="4" s="1"/>
  <c r="N2854" i="4"/>
  <c r="N2855" i="4"/>
  <c r="N2856" i="4"/>
  <c r="N2857" i="4"/>
  <c r="S2857" i="4" s="1"/>
  <c r="N2858" i="4"/>
  <c r="N2859" i="4"/>
  <c r="N2860" i="4"/>
  <c r="N2861" i="4"/>
  <c r="S2861" i="4" s="1"/>
  <c r="N2862" i="4"/>
  <c r="N2863" i="4"/>
  <c r="N2864" i="4"/>
  <c r="N2865" i="4"/>
  <c r="S2865" i="4" s="1"/>
  <c r="N2866" i="4"/>
  <c r="N2867" i="4"/>
  <c r="N2868" i="4"/>
  <c r="N2869" i="4"/>
  <c r="S2869" i="4" s="1"/>
  <c r="N2870" i="4"/>
  <c r="N2871" i="4"/>
  <c r="N2872" i="4"/>
  <c r="N2873" i="4"/>
  <c r="S2873" i="4" s="1"/>
  <c r="N2874" i="4"/>
  <c r="N2875" i="4"/>
  <c r="N2876" i="4"/>
  <c r="N2877" i="4"/>
  <c r="S2877" i="4" s="1"/>
  <c r="N2878" i="4"/>
  <c r="N2879" i="4"/>
  <c r="N2880" i="4"/>
  <c r="N2881" i="4"/>
  <c r="S2881" i="4" s="1"/>
  <c r="N2882" i="4"/>
  <c r="N2883" i="4"/>
  <c r="N2884" i="4"/>
  <c r="N2885" i="4"/>
  <c r="S2885" i="4" s="1"/>
  <c r="N2886" i="4"/>
  <c r="N2887" i="4"/>
  <c r="N2888" i="4"/>
  <c r="N2889" i="4"/>
  <c r="S2889" i="4" s="1"/>
  <c r="N2890" i="4"/>
  <c r="N2891" i="4"/>
  <c r="N2892" i="4"/>
  <c r="N2893" i="4"/>
  <c r="S2893" i="4" s="1"/>
  <c r="N2894" i="4"/>
  <c r="N2895" i="4"/>
  <c r="N2896" i="4"/>
  <c r="N2897" i="4"/>
  <c r="S2897" i="4" s="1"/>
  <c r="N2898" i="4"/>
  <c r="N2899" i="4"/>
  <c r="N2900" i="4"/>
  <c r="N2901" i="4"/>
  <c r="S2901" i="4" s="1"/>
  <c r="N2902" i="4"/>
  <c r="N2903" i="4"/>
  <c r="N2904" i="4"/>
  <c r="N2905" i="4"/>
  <c r="S2905" i="4" s="1"/>
  <c r="N2906" i="4"/>
  <c r="N2907" i="4"/>
  <c r="N2908" i="4"/>
  <c r="N2909" i="4"/>
  <c r="S2909" i="4" s="1"/>
  <c r="N2910" i="4"/>
  <c r="N2911" i="4"/>
  <c r="N2912" i="4"/>
  <c r="N2913" i="4"/>
  <c r="S2913" i="4" s="1"/>
  <c r="N2914" i="4"/>
  <c r="N2915" i="4"/>
  <c r="N2916" i="4"/>
  <c r="N2917" i="4"/>
  <c r="S2917" i="4" s="1"/>
  <c r="N2918" i="4"/>
  <c r="N2919" i="4"/>
  <c r="N2920" i="4"/>
  <c r="N2921" i="4"/>
  <c r="S2921" i="4" s="1"/>
  <c r="N2922" i="4"/>
  <c r="N2923" i="4"/>
  <c r="N2924" i="4"/>
  <c r="N2925" i="4"/>
  <c r="S2925" i="4" s="1"/>
  <c r="N2926" i="4"/>
  <c r="N2927" i="4"/>
  <c r="N2928" i="4"/>
  <c r="N2929" i="4"/>
  <c r="S2929" i="4" s="1"/>
  <c r="N2930" i="4"/>
  <c r="N2931" i="4"/>
  <c r="N2932" i="4"/>
  <c r="N2933" i="4"/>
  <c r="S2933" i="4" s="1"/>
  <c r="N2934" i="4"/>
  <c r="N2935" i="4"/>
  <c r="N2936" i="4"/>
  <c r="N2937" i="4"/>
  <c r="S2937" i="4" s="1"/>
  <c r="N2938" i="4"/>
  <c r="N2939" i="4"/>
  <c r="N2940" i="4"/>
  <c r="N2941" i="4"/>
  <c r="S2941" i="4" s="1"/>
  <c r="N2942" i="4"/>
  <c r="N2943" i="4"/>
  <c r="N2944" i="4"/>
  <c r="N2945" i="4"/>
  <c r="S2945" i="4" s="1"/>
  <c r="N2946" i="4"/>
  <c r="N2947" i="4"/>
  <c r="N2948" i="4"/>
  <c r="N2949" i="4"/>
  <c r="S2949" i="4" s="1"/>
  <c r="N2950" i="4"/>
  <c r="N2951" i="4"/>
  <c r="N2952" i="4"/>
  <c r="N2953" i="4"/>
  <c r="S2953" i="4" s="1"/>
  <c r="N2954" i="4"/>
  <c r="N2955" i="4"/>
  <c r="N2956" i="4"/>
  <c r="N2957" i="4"/>
  <c r="S2957" i="4" s="1"/>
  <c r="N2958" i="4"/>
  <c r="N2959" i="4"/>
  <c r="N2960" i="4"/>
  <c r="N2961" i="4"/>
  <c r="S2961" i="4" s="1"/>
  <c r="N2962" i="4"/>
  <c r="N2963" i="4"/>
  <c r="N2964" i="4"/>
  <c r="N2965" i="4"/>
  <c r="S2965" i="4" s="1"/>
  <c r="N2966" i="4"/>
  <c r="N2967" i="4"/>
  <c r="N2968" i="4"/>
  <c r="N2969" i="4"/>
  <c r="S2969" i="4" s="1"/>
  <c r="N2970" i="4"/>
  <c r="N2971" i="4"/>
  <c r="N2972" i="4"/>
  <c r="N2973" i="4"/>
  <c r="S2973" i="4" s="1"/>
  <c r="N2974" i="4"/>
  <c r="N2975" i="4"/>
  <c r="N2976" i="4"/>
  <c r="N2977" i="4"/>
  <c r="S2977" i="4" s="1"/>
  <c r="N2978" i="4"/>
  <c r="N2979" i="4"/>
  <c r="N2980" i="4"/>
  <c r="N2981" i="4"/>
  <c r="S2981" i="4" s="1"/>
  <c r="N2982" i="4"/>
  <c r="N2983" i="4"/>
  <c r="N2984" i="4"/>
  <c r="N2985" i="4"/>
  <c r="S2985" i="4" s="1"/>
  <c r="N2986" i="4"/>
  <c r="N2987" i="4"/>
  <c r="N2988" i="4"/>
  <c r="N2989" i="4"/>
  <c r="S2989" i="4" s="1"/>
  <c r="N2990" i="4"/>
  <c r="N2991" i="4"/>
  <c r="N2992" i="4"/>
  <c r="N2993" i="4"/>
  <c r="S2993" i="4" s="1"/>
  <c r="N2994" i="4"/>
  <c r="N2995" i="4"/>
  <c r="N2996" i="4"/>
  <c r="N2997" i="4"/>
  <c r="S2997" i="4" s="1"/>
  <c r="N2998" i="4"/>
  <c r="N2999" i="4"/>
  <c r="N3000" i="4"/>
  <c r="N3001" i="4"/>
  <c r="S3001" i="4" s="1"/>
  <c r="N3002" i="4"/>
  <c r="N3003" i="4"/>
  <c r="N3004" i="4"/>
  <c r="N3005" i="4"/>
  <c r="S3005" i="4" s="1"/>
  <c r="N3006" i="4"/>
  <c r="N3007" i="4"/>
  <c r="N3008" i="4"/>
  <c r="N3009" i="4"/>
  <c r="S3009" i="4" s="1"/>
  <c r="N3010" i="4"/>
  <c r="N3011" i="4"/>
  <c r="N3012" i="4"/>
  <c r="N3013" i="4"/>
  <c r="S3013" i="4" s="1"/>
  <c r="N3014" i="4"/>
  <c r="N3015" i="4"/>
  <c r="N3016" i="4"/>
  <c r="N3017" i="4"/>
  <c r="S3017" i="4" s="1"/>
  <c r="N3018" i="4"/>
  <c r="N3019" i="4"/>
  <c r="N3020" i="4"/>
  <c r="N3021" i="4"/>
  <c r="S3021" i="4" s="1"/>
  <c r="N3022" i="4"/>
  <c r="N3023" i="4"/>
  <c r="N3024" i="4"/>
  <c r="N3025" i="4"/>
  <c r="S3025" i="4" s="1"/>
  <c r="N3026" i="4"/>
  <c r="N3027" i="4"/>
  <c r="N3028" i="4"/>
  <c r="N3029" i="4"/>
  <c r="S3029" i="4" s="1"/>
  <c r="N3030" i="4"/>
  <c r="N3031" i="4"/>
  <c r="N3032" i="4"/>
  <c r="N3033" i="4"/>
  <c r="S3033" i="4" s="1"/>
  <c r="N3034" i="4"/>
  <c r="N3035" i="4"/>
  <c r="N3036" i="4"/>
  <c r="N3037" i="4"/>
  <c r="S3037" i="4" s="1"/>
  <c r="N3038" i="4"/>
  <c r="N3039" i="4"/>
  <c r="N3040" i="4"/>
  <c r="N3041" i="4"/>
  <c r="S3041" i="4" s="1"/>
  <c r="N3042" i="4"/>
  <c r="N3043" i="4"/>
  <c r="N3044" i="4"/>
  <c r="N3045" i="4"/>
  <c r="S3045" i="4" s="1"/>
  <c r="N3046" i="4"/>
  <c r="N3047" i="4"/>
  <c r="N3048" i="4"/>
  <c r="N3049" i="4"/>
  <c r="S3049" i="4" s="1"/>
  <c r="N3050" i="4"/>
  <c r="N3051" i="4"/>
  <c r="N3052" i="4"/>
  <c r="N3053" i="4"/>
  <c r="S3053" i="4" s="1"/>
  <c r="N3054" i="4"/>
  <c r="N3055" i="4"/>
  <c r="N3056" i="4"/>
  <c r="N3057" i="4"/>
  <c r="S3057" i="4" s="1"/>
  <c r="N3058" i="4"/>
  <c r="N3059" i="4"/>
  <c r="N3060" i="4"/>
  <c r="N3061" i="4"/>
  <c r="S3061" i="4" s="1"/>
  <c r="N3062" i="4"/>
  <c r="N3063" i="4"/>
  <c r="N3064" i="4"/>
  <c r="N3065" i="4"/>
  <c r="S3065" i="4" s="1"/>
  <c r="N3066" i="4"/>
  <c r="N3067" i="4"/>
  <c r="N3068" i="4"/>
  <c r="N3069" i="4"/>
  <c r="S3069" i="4" s="1"/>
  <c r="N3070" i="4"/>
  <c r="N3071" i="4"/>
  <c r="N3072" i="4"/>
  <c r="N3073" i="4"/>
  <c r="S3073" i="4" s="1"/>
  <c r="N3074" i="4"/>
  <c r="N3075" i="4"/>
  <c r="N3076" i="4"/>
  <c r="N3077" i="4"/>
  <c r="S3077" i="4" s="1"/>
  <c r="N3078" i="4"/>
  <c r="N3079" i="4"/>
  <c r="N3080" i="4"/>
  <c r="N3081" i="4"/>
  <c r="S3081" i="4" s="1"/>
  <c r="N3082" i="4"/>
  <c r="N3083" i="4"/>
  <c r="N3084" i="4"/>
  <c r="N3085" i="4"/>
  <c r="S3085" i="4" s="1"/>
  <c r="N3086" i="4"/>
  <c r="N3087" i="4"/>
  <c r="N3088" i="4"/>
  <c r="N3089" i="4"/>
  <c r="S3089" i="4" s="1"/>
  <c r="N3090" i="4"/>
  <c r="N3091" i="4"/>
  <c r="N3092" i="4"/>
  <c r="N3093" i="4"/>
  <c r="S3093" i="4" s="1"/>
  <c r="N3094" i="4"/>
  <c r="N3095" i="4"/>
  <c r="N3096" i="4"/>
  <c r="N3097" i="4"/>
  <c r="S3097" i="4" s="1"/>
  <c r="N3098" i="4"/>
  <c r="N3099" i="4"/>
  <c r="N3100" i="4"/>
  <c r="N3101" i="4"/>
  <c r="S3101" i="4" s="1"/>
  <c r="N3102" i="4"/>
  <c r="N3103" i="4"/>
  <c r="N3104" i="4"/>
  <c r="N3105" i="4"/>
  <c r="S3105" i="4" s="1"/>
  <c r="N3106" i="4"/>
  <c r="N3107" i="4"/>
  <c r="N3108" i="4"/>
  <c r="N3109" i="4"/>
  <c r="S3109" i="4" s="1"/>
  <c r="N3110" i="4"/>
  <c r="N3111" i="4"/>
  <c r="N3112" i="4"/>
  <c r="N3113" i="4"/>
  <c r="S3113" i="4" s="1"/>
  <c r="N3114" i="4"/>
  <c r="N3115" i="4"/>
  <c r="N3116" i="4"/>
  <c r="N3117" i="4"/>
  <c r="S3117" i="4" s="1"/>
  <c r="N3118" i="4"/>
  <c r="N3119" i="4"/>
  <c r="N3120" i="4"/>
  <c r="N3121" i="4"/>
  <c r="S3121" i="4" s="1"/>
  <c r="N3122" i="4"/>
  <c r="N3123" i="4"/>
  <c r="N3124" i="4"/>
  <c r="N3125" i="4"/>
  <c r="S3125" i="4" s="1"/>
  <c r="N3126" i="4"/>
  <c r="N3127" i="4"/>
  <c r="N3128" i="4"/>
  <c r="N3129" i="4"/>
  <c r="S3129" i="4" s="1"/>
  <c r="N3130" i="4"/>
  <c r="N3131" i="4"/>
  <c r="N3132" i="4"/>
  <c r="N3133" i="4"/>
  <c r="S3133" i="4" s="1"/>
  <c r="N3134" i="4"/>
  <c r="N3135" i="4"/>
  <c r="N3136" i="4"/>
  <c r="N3137" i="4"/>
  <c r="S3137" i="4" s="1"/>
  <c r="N3138" i="4"/>
  <c r="N3139" i="4"/>
  <c r="N3140" i="4"/>
  <c r="N3141" i="4"/>
  <c r="S3141" i="4" s="1"/>
  <c r="N3142" i="4"/>
  <c r="N3143" i="4"/>
  <c r="N3144" i="4"/>
  <c r="N3145" i="4"/>
  <c r="S3145" i="4" s="1"/>
  <c r="N3146" i="4"/>
  <c r="N3147" i="4"/>
  <c r="N3148" i="4"/>
  <c r="N3149" i="4"/>
  <c r="S3149" i="4" s="1"/>
  <c r="N3150" i="4"/>
  <c r="N3151" i="4"/>
  <c r="N3152" i="4"/>
  <c r="N3153" i="4"/>
  <c r="S3153" i="4" s="1"/>
  <c r="N3154" i="4"/>
  <c r="N3155" i="4"/>
  <c r="N3156" i="4"/>
  <c r="N3157" i="4"/>
  <c r="S3157" i="4" s="1"/>
  <c r="N3158" i="4"/>
  <c r="N3159" i="4"/>
  <c r="N3160" i="4"/>
  <c r="N3161" i="4"/>
  <c r="S3161" i="4" s="1"/>
  <c r="N3162" i="4"/>
  <c r="N3163" i="4"/>
  <c r="N3164" i="4"/>
  <c r="N3165" i="4"/>
  <c r="S3165" i="4" s="1"/>
  <c r="N3166" i="4"/>
  <c r="N3167" i="4"/>
  <c r="N3168" i="4"/>
  <c r="N3169" i="4"/>
  <c r="S3169" i="4" s="1"/>
  <c r="N3170" i="4"/>
  <c r="N3171" i="4"/>
  <c r="N3172" i="4"/>
  <c r="N3173" i="4"/>
  <c r="S3173" i="4" s="1"/>
  <c r="N3174" i="4"/>
  <c r="N3175" i="4"/>
  <c r="N3176" i="4"/>
  <c r="N3177" i="4"/>
  <c r="S3177" i="4" s="1"/>
  <c r="N3178" i="4"/>
  <c r="N3179" i="4"/>
  <c r="N3180" i="4"/>
  <c r="N3181" i="4"/>
  <c r="S3181" i="4" s="1"/>
  <c r="N3182" i="4"/>
  <c r="N3183" i="4"/>
  <c r="N3184" i="4"/>
  <c r="N3185" i="4"/>
  <c r="S3185" i="4" s="1"/>
  <c r="N3186" i="4"/>
  <c r="N3187" i="4"/>
  <c r="N3188" i="4"/>
  <c r="N3189" i="4"/>
  <c r="S3189" i="4" s="1"/>
  <c r="N3190" i="4"/>
  <c r="N3191" i="4"/>
  <c r="N3192" i="4"/>
  <c r="N3193" i="4"/>
  <c r="S3193" i="4" s="1"/>
  <c r="N3194" i="4"/>
  <c r="N3195" i="4"/>
  <c r="N3196" i="4"/>
  <c r="N3197" i="4"/>
  <c r="S3197" i="4" s="1"/>
  <c r="N3198" i="4"/>
  <c r="N3199" i="4"/>
  <c r="N3200" i="4"/>
  <c r="N3201" i="4"/>
  <c r="S3201" i="4" s="1"/>
  <c r="N3202" i="4"/>
  <c r="N3203" i="4"/>
  <c r="N3204" i="4"/>
  <c r="N3205" i="4"/>
  <c r="S3205" i="4" s="1"/>
  <c r="N3206" i="4"/>
  <c r="N3207" i="4"/>
  <c r="N3208" i="4"/>
  <c r="N3209" i="4"/>
  <c r="S3209" i="4" s="1"/>
  <c r="N3210" i="4"/>
  <c r="N3211" i="4"/>
  <c r="N3212" i="4"/>
  <c r="N3213" i="4"/>
  <c r="S3213" i="4" s="1"/>
  <c r="N3214" i="4"/>
  <c r="N3215" i="4"/>
  <c r="N3216" i="4"/>
  <c r="N3217" i="4"/>
  <c r="S3217" i="4" s="1"/>
  <c r="N3218" i="4"/>
  <c r="N3219" i="4"/>
  <c r="N3220" i="4"/>
  <c r="N3221" i="4"/>
  <c r="S3221" i="4" s="1"/>
  <c r="N3222" i="4"/>
  <c r="N3223" i="4"/>
  <c r="N3224" i="4"/>
  <c r="N3225" i="4"/>
  <c r="S3225" i="4" s="1"/>
  <c r="N3226" i="4"/>
  <c r="N3227" i="4"/>
  <c r="N3228" i="4"/>
  <c r="N3229" i="4"/>
  <c r="S3229" i="4" s="1"/>
  <c r="N3230" i="4"/>
  <c r="N3231" i="4"/>
  <c r="N3232" i="4"/>
  <c r="N3233" i="4"/>
  <c r="S3233" i="4" s="1"/>
  <c r="N3234" i="4"/>
  <c r="N3235" i="4"/>
  <c r="N3236" i="4"/>
  <c r="N3237" i="4"/>
  <c r="S3237" i="4" s="1"/>
  <c r="N3238" i="4"/>
  <c r="N3239" i="4"/>
  <c r="N3240" i="4"/>
  <c r="N3241" i="4"/>
  <c r="S3241" i="4" s="1"/>
  <c r="N3242" i="4"/>
  <c r="N3243" i="4"/>
  <c r="N3244" i="4"/>
  <c r="N3245" i="4"/>
  <c r="S3245" i="4" s="1"/>
  <c r="N3246" i="4"/>
  <c r="N3247" i="4"/>
  <c r="N3248" i="4"/>
  <c r="N3249" i="4"/>
  <c r="S3249" i="4" s="1"/>
  <c r="N3250" i="4"/>
  <c r="N3251" i="4"/>
  <c r="N3252" i="4"/>
  <c r="N3253" i="4"/>
  <c r="S3253" i="4" s="1"/>
  <c r="N3254" i="4"/>
  <c r="N3255" i="4"/>
  <c r="N3256" i="4"/>
  <c r="N3257" i="4"/>
  <c r="S3257" i="4" s="1"/>
  <c r="N3258" i="4"/>
  <c r="N3259" i="4"/>
  <c r="N3260" i="4"/>
  <c r="N3261" i="4"/>
  <c r="S3261" i="4" s="1"/>
  <c r="N3262" i="4"/>
  <c r="N3263" i="4"/>
  <c r="N3264" i="4"/>
  <c r="N3265" i="4"/>
  <c r="S3265" i="4" s="1"/>
  <c r="N3266" i="4"/>
  <c r="N3267" i="4"/>
  <c r="N3268" i="4"/>
  <c r="N3269" i="4"/>
  <c r="S3269" i="4" s="1"/>
  <c r="N3270" i="4"/>
  <c r="N3271" i="4"/>
  <c r="N3272" i="4"/>
  <c r="N3273" i="4"/>
  <c r="S3273" i="4" s="1"/>
  <c r="N3274" i="4"/>
  <c r="N3275" i="4"/>
  <c r="N3276" i="4"/>
  <c r="N3277" i="4"/>
  <c r="S3277" i="4" s="1"/>
  <c r="N3278" i="4"/>
  <c r="N3279" i="4"/>
  <c r="N3280" i="4"/>
  <c r="N3281" i="4"/>
  <c r="S3281" i="4" s="1"/>
  <c r="N3282" i="4"/>
  <c r="N3283" i="4"/>
  <c r="N3284" i="4"/>
  <c r="N3285" i="4"/>
  <c r="S3285" i="4" s="1"/>
  <c r="N3286" i="4"/>
  <c r="N3287" i="4"/>
  <c r="N3288" i="4"/>
  <c r="N3289" i="4"/>
  <c r="S3289" i="4" s="1"/>
  <c r="N3290" i="4"/>
  <c r="N3291" i="4"/>
  <c r="N3292" i="4"/>
  <c r="N3293" i="4"/>
  <c r="S3293" i="4" s="1"/>
  <c r="N3294" i="4"/>
  <c r="N3295" i="4"/>
  <c r="N3296" i="4"/>
  <c r="N3297" i="4"/>
  <c r="S3297" i="4" s="1"/>
  <c r="N3298" i="4"/>
  <c r="N3299" i="4"/>
  <c r="N3300" i="4"/>
  <c r="N3301" i="4"/>
  <c r="S3301" i="4" s="1"/>
  <c r="N3302" i="4"/>
  <c r="N3303" i="4"/>
  <c r="N3304" i="4"/>
  <c r="N3305" i="4"/>
  <c r="S3305" i="4" s="1"/>
  <c r="N3306" i="4"/>
  <c r="N3307" i="4"/>
  <c r="N3308" i="4"/>
  <c r="N3309" i="4"/>
  <c r="S3309" i="4" s="1"/>
  <c r="N3310" i="4"/>
  <c r="N3311" i="4"/>
  <c r="N3312" i="4"/>
  <c r="N3313" i="4"/>
  <c r="S3313" i="4" s="1"/>
  <c r="N3314" i="4"/>
  <c r="N3315" i="4"/>
  <c r="N3316" i="4"/>
  <c r="N3317" i="4"/>
  <c r="S3317" i="4" s="1"/>
  <c r="N3318" i="4"/>
  <c r="N3319" i="4"/>
  <c r="N3320" i="4"/>
  <c r="N3321" i="4"/>
  <c r="S3321" i="4" s="1"/>
  <c r="N3322" i="4"/>
  <c r="N3323" i="4"/>
  <c r="N3324" i="4"/>
  <c r="N3325" i="4"/>
  <c r="S3325" i="4" s="1"/>
  <c r="N3326" i="4"/>
  <c r="N3327" i="4"/>
  <c r="N3328" i="4"/>
  <c r="N3329" i="4"/>
  <c r="S3329" i="4" s="1"/>
  <c r="N3330" i="4"/>
  <c r="N3331" i="4"/>
  <c r="N3332" i="4"/>
  <c r="N3333" i="4"/>
  <c r="S3333" i="4" s="1"/>
  <c r="N3334" i="4"/>
  <c r="N3335" i="4"/>
  <c r="N3336" i="4"/>
  <c r="N3337" i="4"/>
  <c r="S3337" i="4" s="1"/>
  <c r="N3338" i="4"/>
  <c r="N3339" i="4"/>
  <c r="N3340" i="4"/>
  <c r="N3341" i="4"/>
  <c r="S3341" i="4" s="1"/>
  <c r="N3342" i="4"/>
  <c r="N3343" i="4"/>
  <c r="N3344" i="4"/>
  <c r="N3345" i="4"/>
  <c r="S3345" i="4" s="1"/>
  <c r="N3346" i="4"/>
  <c r="N3347" i="4"/>
  <c r="N3348" i="4"/>
  <c r="N3349" i="4"/>
  <c r="S3349" i="4" s="1"/>
  <c r="N3350" i="4"/>
  <c r="N3351" i="4"/>
  <c r="N3352" i="4"/>
  <c r="N3353" i="4"/>
  <c r="S3353" i="4" s="1"/>
  <c r="N3354" i="4"/>
  <c r="N3355" i="4"/>
  <c r="N3356" i="4"/>
  <c r="N3357" i="4"/>
  <c r="S3357" i="4" s="1"/>
  <c r="N3358" i="4"/>
  <c r="N3359" i="4"/>
  <c r="N3360" i="4"/>
  <c r="N3361" i="4"/>
  <c r="S3361" i="4" s="1"/>
  <c r="N3362" i="4"/>
  <c r="N3363" i="4"/>
  <c r="N3364" i="4"/>
  <c r="N3365" i="4"/>
  <c r="S3365" i="4" s="1"/>
  <c r="N3366" i="4"/>
  <c r="N3367" i="4"/>
  <c r="N3368" i="4"/>
  <c r="N3369" i="4"/>
  <c r="S3369" i="4" s="1"/>
  <c r="N3370" i="4"/>
  <c r="N3371" i="4"/>
  <c r="N3372" i="4"/>
  <c r="N3373" i="4"/>
  <c r="S3373" i="4" s="1"/>
  <c r="N3374" i="4"/>
  <c r="N3375" i="4"/>
  <c r="N3376" i="4"/>
  <c r="N3377" i="4"/>
  <c r="S3377" i="4" s="1"/>
  <c r="N3378" i="4"/>
  <c r="N3379" i="4"/>
  <c r="N3380" i="4"/>
  <c r="N3381" i="4"/>
  <c r="S3381" i="4" s="1"/>
  <c r="N3382" i="4"/>
  <c r="N3383" i="4"/>
  <c r="N3384" i="4"/>
  <c r="N3385" i="4"/>
  <c r="S3385" i="4" s="1"/>
  <c r="N3386" i="4"/>
  <c r="N3387" i="4"/>
  <c r="N3388" i="4"/>
  <c r="N3389" i="4"/>
  <c r="S3389" i="4" s="1"/>
  <c r="N3390" i="4"/>
  <c r="N3391" i="4"/>
  <c r="N3392" i="4"/>
  <c r="N3393" i="4"/>
  <c r="S3393" i="4" s="1"/>
  <c r="N3394" i="4"/>
  <c r="N3395" i="4"/>
  <c r="N3396" i="4"/>
  <c r="N3397" i="4"/>
  <c r="S3397" i="4" s="1"/>
  <c r="N3398" i="4"/>
  <c r="N3399" i="4"/>
  <c r="N3400" i="4"/>
  <c r="N3401" i="4"/>
  <c r="S3401" i="4" s="1"/>
  <c r="N3402" i="4"/>
  <c r="N3403" i="4"/>
  <c r="N3404" i="4"/>
  <c r="N3405" i="4"/>
  <c r="S3405" i="4" s="1"/>
  <c r="N3406" i="4"/>
  <c r="N3407" i="4"/>
  <c r="N3408" i="4"/>
  <c r="N3409" i="4"/>
  <c r="S3409" i="4" s="1"/>
  <c r="N3410" i="4"/>
  <c r="N3411" i="4"/>
  <c r="N3412" i="4"/>
  <c r="N3413" i="4"/>
  <c r="S3413" i="4" s="1"/>
  <c r="N3414" i="4"/>
  <c r="N3415" i="4"/>
  <c r="N3416" i="4"/>
  <c r="N3417" i="4"/>
  <c r="S3417" i="4" s="1"/>
  <c r="N3418" i="4"/>
  <c r="N3419" i="4"/>
  <c r="N3420" i="4"/>
  <c r="N3421" i="4"/>
  <c r="S3421" i="4" s="1"/>
  <c r="N3422" i="4"/>
  <c r="N3423" i="4"/>
  <c r="N3424" i="4"/>
  <c r="N3425" i="4"/>
  <c r="S3425" i="4" s="1"/>
  <c r="N3426" i="4"/>
  <c r="N3427" i="4"/>
  <c r="N3428" i="4"/>
  <c r="N3429" i="4"/>
  <c r="S3429" i="4" s="1"/>
  <c r="N3430" i="4"/>
  <c r="N3431" i="4"/>
  <c r="N3432" i="4"/>
  <c r="N3433" i="4"/>
  <c r="S3433" i="4" s="1"/>
  <c r="N3434" i="4"/>
  <c r="N3435" i="4"/>
  <c r="N3436" i="4"/>
  <c r="N3437" i="4"/>
  <c r="S3437" i="4" s="1"/>
  <c r="N3438" i="4"/>
  <c r="N3439" i="4"/>
  <c r="N3440" i="4"/>
  <c r="N3441" i="4"/>
  <c r="S3441" i="4" s="1"/>
  <c r="N3442" i="4"/>
  <c r="N3443" i="4"/>
  <c r="N3444" i="4"/>
  <c r="N3445" i="4"/>
  <c r="S3445" i="4" s="1"/>
  <c r="N3446" i="4"/>
  <c r="N3447" i="4"/>
  <c r="N3448" i="4"/>
  <c r="N3449" i="4"/>
  <c r="S3449" i="4" s="1"/>
  <c r="N3450" i="4"/>
  <c r="N3451" i="4"/>
  <c r="N3452" i="4"/>
  <c r="N3453" i="4"/>
  <c r="S3453" i="4" s="1"/>
  <c r="N3454" i="4"/>
  <c r="N3455" i="4"/>
  <c r="N3456" i="4"/>
  <c r="N3457" i="4"/>
  <c r="S3457" i="4" s="1"/>
  <c r="N3458" i="4"/>
  <c r="N3459" i="4"/>
  <c r="N3460" i="4"/>
  <c r="N3461" i="4"/>
  <c r="S3461" i="4" s="1"/>
  <c r="N3462" i="4"/>
  <c r="N3463" i="4"/>
  <c r="N3464" i="4"/>
  <c r="N3465" i="4"/>
  <c r="S3465" i="4" s="1"/>
  <c r="N3466" i="4"/>
  <c r="N3467" i="4"/>
  <c r="N3468" i="4"/>
  <c r="N3469" i="4"/>
  <c r="S3469" i="4" s="1"/>
  <c r="N3470" i="4"/>
  <c r="N3471" i="4"/>
  <c r="N3472" i="4"/>
  <c r="N3473" i="4"/>
  <c r="S3473" i="4" s="1"/>
  <c r="N3474" i="4"/>
  <c r="N3475" i="4"/>
  <c r="N3476" i="4"/>
  <c r="N3477" i="4"/>
  <c r="S3477" i="4" s="1"/>
  <c r="N3478" i="4"/>
  <c r="N3479" i="4"/>
  <c r="N3480" i="4"/>
  <c r="N3481" i="4"/>
  <c r="S3481" i="4" s="1"/>
  <c r="N3482" i="4"/>
  <c r="N3483" i="4"/>
  <c r="N3484" i="4"/>
  <c r="N3485" i="4"/>
  <c r="S3485" i="4" s="1"/>
  <c r="N3486" i="4"/>
  <c r="N3487" i="4"/>
  <c r="N3488" i="4"/>
  <c r="N3489" i="4"/>
  <c r="S3489" i="4" s="1"/>
  <c r="N3490" i="4"/>
  <c r="N3491" i="4"/>
  <c r="N3492" i="4"/>
  <c r="N3493" i="4"/>
  <c r="S3493" i="4" s="1"/>
  <c r="N3494" i="4"/>
  <c r="N3495" i="4"/>
  <c r="N3496" i="4"/>
  <c r="N3497" i="4"/>
  <c r="S3497" i="4" s="1"/>
  <c r="N3498" i="4"/>
  <c r="N3499" i="4"/>
  <c r="N3500" i="4"/>
  <c r="N3501" i="4"/>
  <c r="S3501" i="4" s="1"/>
  <c r="N3502" i="4"/>
  <c r="N3503" i="4"/>
  <c r="N3504" i="4"/>
  <c r="N3505" i="4"/>
  <c r="S3505" i="4" s="1"/>
  <c r="N3506" i="4"/>
  <c r="N3507" i="4"/>
  <c r="N3508" i="4"/>
  <c r="N3509" i="4"/>
  <c r="S3509" i="4" s="1"/>
  <c r="N3510" i="4"/>
  <c r="N3511" i="4"/>
  <c r="N3512" i="4"/>
  <c r="N3513" i="4"/>
  <c r="S3513" i="4" s="1"/>
  <c r="N3514" i="4"/>
  <c r="N3515" i="4"/>
  <c r="N3516" i="4"/>
  <c r="N3517" i="4"/>
  <c r="S3517" i="4" s="1"/>
  <c r="N3518" i="4"/>
  <c r="N3519" i="4"/>
  <c r="N3520" i="4"/>
  <c r="N3521" i="4"/>
  <c r="S3521" i="4" s="1"/>
  <c r="N3522" i="4"/>
  <c r="N3523" i="4"/>
  <c r="N3524" i="4"/>
  <c r="N3525" i="4"/>
  <c r="S3525" i="4" s="1"/>
  <c r="N3526" i="4"/>
  <c r="N3527" i="4"/>
  <c r="N3528" i="4"/>
  <c r="N3529" i="4"/>
  <c r="S3529" i="4" s="1"/>
  <c r="N3530" i="4"/>
  <c r="N3531" i="4"/>
  <c r="N3532" i="4"/>
  <c r="N3533" i="4"/>
  <c r="S3533" i="4" s="1"/>
  <c r="N3534" i="4"/>
  <c r="N3535" i="4"/>
  <c r="N3536" i="4"/>
  <c r="N3537" i="4"/>
  <c r="S3537" i="4" s="1"/>
  <c r="N3538" i="4"/>
  <c r="N3539" i="4"/>
  <c r="N3540" i="4"/>
  <c r="N3541" i="4"/>
  <c r="S3541" i="4" s="1"/>
  <c r="N3542" i="4"/>
  <c r="N3543" i="4"/>
  <c r="N3544" i="4"/>
  <c r="N3545" i="4"/>
  <c r="S3545" i="4" s="1"/>
  <c r="N3546" i="4"/>
  <c r="N3547" i="4"/>
  <c r="N3548" i="4"/>
  <c r="N3549" i="4"/>
  <c r="S3549" i="4" s="1"/>
  <c r="N3550" i="4"/>
  <c r="N3551" i="4"/>
  <c r="N3552" i="4"/>
  <c r="N3553" i="4"/>
  <c r="S3553" i="4" s="1"/>
  <c r="N3554" i="4"/>
  <c r="N3555" i="4"/>
  <c r="N3556" i="4"/>
  <c r="N3557" i="4"/>
  <c r="S3557" i="4" s="1"/>
  <c r="N3558" i="4"/>
  <c r="N3559" i="4"/>
  <c r="N3560" i="4"/>
  <c r="N3561" i="4"/>
  <c r="S3561" i="4" s="1"/>
  <c r="N3562" i="4"/>
  <c r="N3563" i="4"/>
  <c r="N3564" i="4"/>
  <c r="N3565" i="4"/>
  <c r="S3565" i="4" s="1"/>
  <c r="N3566" i="4"/>
  <c r="N3567" i="4"/>
  <c r="N3568" i="4"/>
  <c r="N3569" i="4"/>
  <c r="S3569" i="4" s="1"/>
  <c r="N3570" i="4"/>
  <c r="N3571" i="4"/>
  <c r="N3572" i="4"/>
  <c r="N3573" i="4"/>
  <c r="S3573" i="4" s="1"/>
  <c r="N3574" i="4"/>
  <c r="N3575" i="4"/>
  <c r="N3576" i="4"/>
  <c r="N3577" i="4"/>
  <c r="S3577" i="4" s="1"/>
  <c r="N3578" i="4"/>
  <c r="N3579" i="4"/>
  <c r="N3580" i="4"/>
  <c r="N3581" i="4"/>
  <c r="S3581" i="4" s="1"/>
  <c r="N3582" i="4"/>
  <c r="N3583" i="4"/>
  <c r="N3584" i="4"/>
  <c r="N3585" i="4"/>
  <c r="S3585" i="4" s="1"/>
  <c r="N3586" i="4"/>
  <c r="N3587" i="4"/>
  <c r="N3588" i="4"/>
  <c r="N3589" i="4"/>
  <c r="S3589" i="4" s="1"/>
  <c r="N3590" i="4"/>
  <c r="N3591" i="4"/>
  <c r="N3592" i="4"/>
  <c r="N3593" i="4"/>
  <c r="S3593" i="4" s="1"/>
  <c r="N3594" i="4"/>
  <c r="N3595" i="4"/>
  <c r="N3596" i="4"/>
  <c r="N3597" i="4"/>
  <c r="S3597" i="4" s="1"/>
  <c r="N3598" i="4"/>
  <c r="N3599" i="4"/>
  <c r="N3600" i="4"/>
  <c r="N3601" i="4"/>
  <c r="S3601" i="4" s="1"/>
  <c r="N3602" i="4"/>
  <c r="N3603" i="4"/>
  <c r="N3604" i="4"/>
  <c r="N3605" i="4"/>
  <c r="S3605" i="4" s="1"/>
  <c r="N3606" i="4"/>
  <c r="N3607" i="4"/>
  <c r="N3608" i="4"/>
  <c r="N3609" i="4"/>
  <c r="S3609" i="4" s="1"/>
  <c r="N3610" i="4"/>
  <c r="N3611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103" i="4"/>
  <c r="T103" i="4" s="1"/>
  <c r="O104" i="4"/>
  <c r="T104" i="4" s="1"/>
  <c r="O105" i="4"/>
  <c r="T105" i="4" s="1"/>
  <c r="O106" i="4"/>
  <c r="T106" i="4" s="1"/>
  <c r="O107" i="4"/>
  <c r="T107" i="4" s="1"/>
  <c r="O108" i="4"/>
  <c r="T108" i="4" s="1"/>
  <c r="O109" i="4"/>
  <c r="T109" i="4" s="1"/>
  <c r="O110" i="4"/>
  <c r="T110" i="4" s="1"/>
  <c r="O111" i="4"/>
  <c r="T111" i="4" s="1"/>
  <c r="O112" i="4"/>
  <c r="T112" i="4" s="1"/>
  <c r="O113" i="4"/>
  <c r="T113" i="4" s="1"/>
  <c r="O114" i="4"/>
  <c r="T114" i="4" s="1"/>
  <c r="O115" i="4"/>
  <c r="T115" i="4" s="1"/>
  <c r="O116" i="4"/>
  <c r="T116" i="4" s="1"/>
  <c r="O117" i="4"/>
  <c r="T117" i="4" s="1"/>
  <c r="O118" i="4"/>
  <c r="T118" i="4" s="1"/>
  <c r="O119" i="4"/>
  <c r="T119" i="4" s="1"/>
  <c r="O120" i="4"/>
  <c r="T120" i="4" s="1"/>
  <c r="O121" i="4"/>
  <c r="T121" i="4" s="1"/>
  <c r="O122" i="4"/>
  <c r="T122" i="4" s="1"/>
  <c r="O123" i="4"/>
  <c r="T123" i="4" s="1"/>
  <c r="O124" i="4"/>
  <c r="T124" i="4" s="1"/>
  <c r="O125" i="4"/>
  <c r="T125" i="4" s="1"/>
  <c r="O126" i="4"/>
  <c r="T126" i="4" s="1"/>
  <c r="O127" i="4"/>
  <c r="T127" i="4" s="1"/>
  <c r="O128" i="4"/>
  <c r="T128" i="4" s="1"/>
  <c r="O129" i="4"/>
  <c r="T129" i="4" s="1"/>
  <c r="O130" i="4"/>
  <c r="T130" i="4" s="1"/>
  <c r="O131" i="4"/>
  <c r="T131" i="4" s="1"/>
  <c r="O132" i="4"/>
  <c r="T132" i="4" s="1"/>
  <c r="O133" i="4"/>
  <c r="T133" i="4" s="1"/>
  <c r="O134" i="4"/>
  <c r="T134" i="4" s="1"/>
  <c r="O135" i="4"/>
  <c r="T135" i="4" s="1"/>
  <c r="O136" i="4"/>
  <c r="T136" i="4" s="1"/>
  <c r="O137" i="4"/>
  <c r="T137" i="4" s="1"/>
  <c r="O138" i="4"/>
  <c r="T138" i="4" s="1"/>
  <c r="O139" i="4"/>
  <c r="T139" i="4" s="1"/>
  <c r="O140" i="4"/>
  <c r="T140" i="4" s="1"/>
  <c r="O141" i="4"/>
  <c r="T141" i="4" s="1"/>
  <c r="O142" i="4"/>
  <c r="T142" i="4" s="1"/>
  <c r="O143" i="4"/>
  <c r="T143" i="4" s="1"/>
  <c r="O144" i="4"/>
  <c r="T144" i="4" s="1"/>
  <c r="O145" i="4"/>
  <c r="T145" i="4" s="1"/>
  <c r="O146" i="4"/>
  <c r="T146" i="4" s="1"/>
  <c r="O147" i="4"/>
  <c r="T147" i="4" s="1"/>
  <c r="O148" i="4"/>
  <c r="T148" i="4" s="1"/>
  <c r="O149" i="4"/>
  <c r="T149" i="4" s="1"/>
  <c r="O150" i="4"/>
  <c r="T150" i="4" s="1"/>
  <c r="O151" i="4"/>
  <c r="T151" i="4" s="1"/>
  <c r="O152" i="4"/>
  <c r="T152" i="4" s="1"/>
  <c r="O153" i="4"/>
  <c r="T153" i="4" s="1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U256" i="4" l="1"/>
  <c r="U192" i="4"/>
  <c r="T3064" i="4"/>
  <c r="V3064" i="4"/>
  <c r="T3048" i="4"/>
  <c r="V3048" i="4"/>
  <c r="T3032" i="4"/>
  <c r="V3032" i="4"/>
  <c r="T3016" i="4"/>
  <c r="V3016" i="4"/>
  <c r="T3000" i="4"/>
  <c r="V3000" i="4"/>
  <c r="T2984" i="4"/>
  <c r="V2984" i="4"/>
  <c r="T2968" i="4"/>
  <c r="V2968" i="4"/>
  <c r="T2952" i="4"/>
  <c r="V2952" i="4"/>
  <c r="T2940" i="4"/>
  <c r="V2940" i="4"/>
  <c r="T2916" i="4"/>
  <c r="V2916" i="4"/>
  <c r="T2888" i="4"/>
  <c r="V2888" i="4"/>
  <c r="T2872" i="4"/>
  <c r="V2872" i="4"/>
  <c r="T2860" i="4"/>
  <c r="V2860" i="4"/>
  <c r="T2848" i="4"/>
  <c r="V2848" i="4"/>
  <c r="T2832" i="4"/>
  <c r="V2832" i="4"/>
  <c r="T2816" i="4"/>
  <c r="V2816" i="4"/>
  <c r="T2796" i="4"/>
  <c r="V2796" i="4"/>
  <c r="T2780" i="4"/>
  <c r="V2780" i="4"/>
  <c r="T2760" i="4"/>
  <c r="V2760" i="4"/>
  <c r="T2748" i="4"/>
  <c r="V2748" i="4"/>
  <c r="T2744" i="4"/>
  <c r="V2744" i="4"/>
  <c r="T2740" i="4"/>
  <c r="V2740" i="4"/>
  <c r="T2736" i="4"/>
  <c r="V2736" i="4"/>
  <c r="T2720" i="4"/>
  <c r="V2720" i="4"/>
  <c r="T2700" i="4"/>
  <c r="V2700" i="4"/>
  <c r="T2684" i="4"/>
  <c r="V2684" i="4"/>
  <c r="T2668" i="4"/>
  <c r="V2668" i="4"/>
  <c r="T2652" i="4"/>
  <c r="V2652" i="4"/>
  <c r="T2636" i="4"/>
  <c r="V2636" i="4"/>
  <c r="T2620" i="4"/>
  <c r="V2620" i="4"/>
  <c r="T2604" i="4"/>
  <c r="V2604" i="4"/>
  <c r="T2556" i="4"/>
  <c r="V2556" i="4"/>
  <c r="T2536" i="4"/>
  <c r="V2536" i="4"/>
  <c r="T2516" i="4"/>
  <c r="V2516" i="4"/>
  <c r="T2512" i="4"/>
  <c r="V2512" i="4"/>
  <c r="T2496" i="4"/>
  <c r="V2496" i="4"/>
  <c r="T2472" i="4"/>
  <c r="V2472" i="4"/>
  <c r="T2456" i="4"/>
  <c r="V2456" i="4"/>
  <c r="T2440" i="4"/>
  <c r="V2440" i="4"/>
  <c r="T2424" i="4"/>
  <c r="V2424" i="4"/>
  <c r="T2420" i="4"/>
  <c r="V2420" i="4"/>
  <c r="T2404" i="4"/>
  <c r="V2404" i="4"/>
  <c r="T2392" i="4"/>
  <c r="V2392" i="4"/>
  <c r="T2376" i="4"/>
  <c r="V2376" i="4"/>
  <c r="T2360" i="4"/>
  <c r="V2360" i="4"/>
  <c r="T2348" i="4"/>
  <c r="V2348" i="4"/>
  <c r="T2328" i="4"/>
  <c r="V2328" i="4"/>
  <c r="T2308" i="4"/>
  <c r="V2308" i="4"/>
  <c r="T2284" i="4"/>
  <c r="V2284" i="4"/>
  <c r="T2268" i="4"/>
  <c r="V2268" i="4"/>
  <c r="T2252" i="4"/>
  <c r="V2252" i="4"/>
  <c r="T2236" i="4"/>
  <c r="V2236" i="4"/>
  <c r="T2228" i="4"/>
  <c r="V2228" i="4"/>
  <c r="T2216" i="4"/>
  <c r="V2216" i="4"/>
  <c r="T2200" i="4"/>
  <c r="V2200" i="4"/>
  <c r="T2176" i="4"/>
  <c r="V2176" i="4"/>
  <c r="T2160" i="4"/>
  <c r="V2160" i="4"/>
  <c r="T2148" i="4"/>
  <c r="V2148" i="4"/>
  <c r="T2132" i="4"/>
  <c r="V2132" i="4"/>
  <c r="T2120" i="4"/>
  <c r="V2120" i="4"/>
  <c r="T2104" i="4"/>
  <c r="V2104" i="4"/>
  <c r="T2092" i="4"/>
  <c r="V2092" i="4"/>
  <c r="T2076" i="4"/>
  <c r="V2076" i="4"/>
  <c r="T2060" i="4"/>
  <c r="V2060" i="4"/>
  <c r="T2044" i="4"/>
  <c r="V2044" i="4"/>
  <c r="T2024" i="4"/>
  <c r="V2024" i="4"/>
  <c r="T2008" i="4"/>
  <c r="V2008" i="4"/>
  <c r="T1996" i="4"/>
  <c r="V1996" i="4"/>
  <c r="T1980" i="4"/>
  <c r="V1980" i="4"/>
  <c r="T1964" i="4"/>
  <c r="V1964" i="4"/>
  <c r="T1952" i="4"/>
  <c r="V1952" i="4"/>
  <c r="T1912" i="4"/>
  <c r="V1912" i="4"/>
  <c r="T1896" i="4"/>
  <c r="V1896" i="4"/>
  <c r="T1880" i="4"/>
  <c r="V1880" i="4"/>
  <c r="T1864" i="4"/>
  <c r="V1864" i="4"/>
  <c r="T1816" i="4"/>
  <c r="V1816" i="4"/>
  <c r="T1800" i="4"/>
  <c r="V1800" i="4"/>
  <c r="T1784" i="4"/>
  <c r="V1784" i="4"/>
  <c r="T1772" i="4"/>
  <c r="V1772" i="4"/>
  <c r="T1752" i="4"/>
  <c r="V1752" i="4"/>
  <c r="T1736" i="4"/>
  <c r="V1736" i="4"/>
  <c r="T1720" i="4"/>
  <c r="V1720" i="4"/>
  <c r="T1704" i="4"/>
  <c r="V1704" i="4"/>
  <c r="T1688" i="4"/>
  <c r="V1688" i="4"/>
  <c r="T1672" i="4"/>
  <c r="V1672" i="4"/>
  <c r="T1656" i="4"/>
  <c r="V1656" i="4"/>
  <c r="T1628" i="4"/>
  <c r="V1628" i="4"/>
  <c r="T1612" i="4"/>
  <c r="V1612" i="4"/>
  <c r="T1596" i="4"/>
  <c r="V1596" i="4"/>
  <c r="T1540" i="4"/>
  <c r="V1540" i="4"/>
  <c r="T1532" i="4"/>
  <c r="V1532" i="4"/>
  <c r="T1516" i="4"/>
  <c r="V1516" i="4"/>
  <c r="T1500" i="4"/>
  <c r="V1500" i="4"/>
  <c r="T1488" i="4"/>
  <c r="V1488" i="4"/>
  <c r="T1472" i="4"/>
  <c r="V1472" i="4"/>
  <c r="T1448" i="4"/>
  <c r="V1448" i="4"/>
  <c r="T1436" i="4"/>
  <c r="V1436" i="4"/>
  <c r="T3063" i="4"/>
  <c r="V3063" i="4"/>
  <c r="T3051" i="4"/>
  <c r="V3051" i="4"/>
  <c r="T3039" i="4"/>
  <c r="V3039" i="4"/>
  <c r="T3027" i="4"/>
  <c r="V3027" i="4"/>
  <c r="T3015" i="4"/>
  <c r="V3015" i="4"/>
  <c r="T3003" i="4"/>
  <c r="V3003" i="4"/>
  <c r="T2991" i="4"/>
  <c r="V2991" i="4"/>
  <c r="T2979" i="4"/>
  <c r="V2979" i="4"/>
  <c r="T2967" i="4"/>
  <c r="V2967" i="4"/>
  <c r="T2955" i="4"/>
  <c r="V2955" i="4"/>
  <c r="T2943" i="4"/>
  <c r="V2943" i="4"/>
  <c r="T2931" i="4"/>
  <c r="V2931" i="4"/>
  <c r="T2915" i="4"/>
  <c r="V2915" i="4"/>
  <c r="T2907" i="4"/>
  <c r="V2907" i="4"/>
  <c r="T2891" i="4"/>
  <c r="V2891" i="4"/>
  <c r="T2879" i="4"/>
  <c r="V2879" i="4"/>
  <c r="T2875" i="4"/>
  <c r="V2875" i="4"/>
  <c r="T2871" i="4"/>
  <c r="V2871" i="4"/>
  <c r="T2867" i="4"/>
  <c r="V2867" i="4"/>
  <c r="T2863" i="4"/>
  <c r="V2863" i="4"/>
  <c r="T2859" i="4"/>
  <c r="V2859" i="4"/>
  <c r="T2855" i="4"/>
  <c r="V2855" i="4"/>
  <c r="T2851" i="4"/>
  <c r="V2851" i="4"/>
  <c r="T2847" i="4"/>
  <c r="V2847" i="4"/>
  <c r="T2843" i="4"/>
  <c r="V2843" i="4"/>
  <c r="T2839" i="4"/>
  <c r="V2839" i="4"/>
  <c r="T2835" i="4"/>
  <c r="V2835" i="4"/>
  <c r="T2831" i="4"/>
  <c r="V2831" i="4"/>
  <c r="T2827" i="4"/>
  <c r="V2827" i="4"/>
  <c r="T2823" i="4"/>
  <c r="V2823" i="4"/>
  <c r="T2819" i="4"/>
  <c r="V2819" i="4"/>
  <c r="T2815" i="4"/>
  <c r="V2815" i="4"/>
  <c r="T2811" i="4"/>
  <c r="V2811" i="4"/>
  <c r="T2807" i="4"/>
  <c r="V2807" i="4"/>
  <c r="T2803" i="4"/>
  <c r="V2803" i="4"/>
  <c r="T2799" i="4"/>
  <c r="V2799" i="4"/>
  <c r="T2795" i="4"/>
  <c r="V2795" i="4"/>
  <c r="T2791" i="4"/>
  <c r="V2791" i="4"/>
  <c r="T2787" i="4"/>
  <c r="V2787" i="4"/>
  <c r="T2783" i="4"/>
  <c r="V2783" i="4"/>
  <c r="T2779" i="4"/>
  <c r="V2779" i="4"/>
  <c r="T2775" i="4"/>
  <c r="V2775" i="4"/>
  <c r="T2771" i="4"/>
  <c r="V2771" i="4"/>
  <c r="T2767" i="4"/>
  <c r="V2767" i="4"/>
  <c r="T2763" i="4"/>
  <c r="V2763" i="4"/>
  <c r="T2759" i="4"/>
  <c r="V2759" i="4"/>
  <c r="T2755" i="4"/>
  <c r="V2755" i="4"/>
  <c r="T2751" i="4"/>
  <c r="V2751" i="4"/>
  <c r="T2747" i="4"/>
  <c r="V2747" i="4"/>
  <c r="T2743" i="4"/>
  <c r="V2743" i="4"/>
  <c r="T2739" i="4"/>
  <c r="V2739" i="4"/>
  <c r="T2735" i="4"/>
  <c r="V2735" i="4"/>
  <c r="T2731" i="4"/>
  <c r="V2731" i="4"/>
  <c r="T2727" i="4"/>
  <c r="V2727" i="4"/>
  <c r="T2723" i="4"/>
  <c r="V2723" i="4"/>
  <c r="T2719" i="4"/>
  <c r="V2719" i="4"/>
  <c r="T2715" i="4"/>
  <c r="V2715" i="4"/>
  <c r="T2711" i="4"/>
  <c r="V2711" i="4"/>
  <c r="T2707" i="4"/>
  <c r="V2707" i="4"/>
  <c r="T2703" i="4"/>
  <c r="V2703" i="4"/>
  <c r="T2699" i="4"/>
  <c r="V2699" i="4"/>
  <c r="T2695" i="4"/>
  <c r="V2695" i="4"/>
  <c r="T2691" i="4"/>
  <c r="V2691" i="4"/>
  <c r="T2687" i="4"/>
  <c r="V2687" i="4"/>
  <c r="T2683" i="4"/>
  <c r="V2683" i="4"/>
  <c r="T2679" i="4"/>
  <c r="V2679" i="4"/>
  <c r="T2675" i="4"/>
  <c r="V2675" i="4"/>
  <c r="T2671" i="4"/>
  <c r="V2671" i="4"/>
  <c r="T2667" i="4"/>
  <c r="V2667" i="4"/>
  <c r="T2663" i="4"/>
  <c r="V2663" i="4"/>
  <c r="T2659" i="4"/>
  <c r="V2659" i="4"/>
  <c r="T2655" i="4"/>
  <c r="V2655" i="4"/>
  <c r="T2651" i="4"/>
  <c r="V2651" i="4"/>
  <c r="T2647" i="4"/>
  <c r="V2647" i="4"/>
  <c r="T2643" i="4"/>
  <c r="V2643" i="4"/>
  <c r="T2639" i="4"/>
  <c r="V2639" i="4"/>
  <c r="T2635" i="4"/>
  <c r="V2635" i="4"/>
  <c r="T2631" i="4"/>
  <c r="V2631" i="4"/>
  <c r="T2627" i="4"/>
  <c r="V2627" i="4"/>
  <c r="T2623" i="4"/>
  <c r="V2623" i="4"/>
  <c r="T2619" i="4"/>
  <c r="V2619" i="4"/>
  <c r="T2615" i="4"/>
  <c r="V2615" i="4"/>
  <c r="T2611" i="4"/>
  <c r="V2611" i="4"/>
  <c r="T2607" i="4"/>
  <c r="V2607" i="4"/>
  <c r="T2603" i="4"/>
  <c r="V2603" i="4"/>
  <c r="T2599" i="4"/>
  <c r="V2599" i="4"/>
  <c r="T2595" i="4"/>
  <c r="V2595" i="4"/>
  <c r="T2591" i="4"/>
  <c r="V2591" i="4"/>
  <c r="T2587" i="4"/>
  <c r="V2587" i="4"/>
  <c r="T2583" i="4"/>
  <c r="V2583" i="4"/>
  <c r="T2579" i="4"/>
  <c r="V2579" i="4"/>
  <c r="T2575" i="4"/>
  <c r="V2575" i="4"/>
  <c r="T2571" i="4"/>
  <c r="V2571" i="4"/>
  <c r="T2567" i="4"/>
  <c r="V2567" i="4"/>
  <c r="T2563" i="4"/>
  <c r="V2563" i="4"/>
  <c r="T2559" i="4"/>
  <c r="V2559" i="4"/>
  <c r="T2555" i="4"/>
  <c r="V2555" i="4"/>
  <c r="T2551" i="4"/>
  <c r="V2551" i="4"/>
  <c r="T2547" i="4"/>
  <c r="V2547" i="4"/>
  <c r="T2543" i="4"/>
  <c r="V2543" i="4"/>
  <c r="T2539" i="4"/>
  <c r="V2539" i="4"/>
  <c r="T2535" i="4"/>
  <c r="V2535" i="4"/>
  <c r="T2531" i="4"/>
  <c r="V2531" i="4"/>
  <c r="T2527" i="4"/>
  <c r="V2527" i="4"/>
  <c r="T2523" i="4"/>
  <c r="V2523" i="4"/>
  <c r="T2519" i="4"/>
  <c r="V2519" i="4"/>
  <c r="T2515" i="4"/>
  <c r="V2515" i="4"/>
  <c r="T2511" i="4"/>
  <c r="V2511" i="4"/>
  <c r="T2507" i="4"/>
  <c r="V2507" i="4"/>
  <c r="T2503" i="4"/>
  <c r="V2503" i="4"/>
  <c r="T2499" i="4"/>
  <c r="V2499" i="4"/>
  <c r="T2495" i="4"/>
  <c r="V2495" i="4"/>
  <c r="T2491" i="4"/>
  <c r="V2491" i="4"/>
  <c r="T2487" i="4"/>
  <c r="V2487" i="4"/>
  <c r="T2483" i="4"/>
  <c r="V2483" i="4"/>
  <c r="T2479" i="4"/>
  <c r="V2479" i="4"/>
  <c r="T2475" i="4"/>
  <c r="V2475" i="4"/>
  <c r="T2471" i="4"/>
  <c r="V2471" i="4"/>
  <c r="T2467" i="4"/>
  <c r="V2467" i="4"/>
  <c r="T2463" i="4"/>
  <c r="V2463" i="4"/>
  <c r="T2459" i="4"/>
  <c r="V2459" i="4"/>
  <c r="T2455" i="4"/>
  <c r="V2455" i="4"/>
  <c r="T2451" i="4"/>
  <c r="V2451" i="4"/>
  <c r="T2447" i="4"/>
  <c r="V2447" i="4"/>
  <c r="T2443" i="4"/>
  <c r="V2443" i="4"/>
  <c r="T2439" i="4"/>
  <c r="V2439" i="4"/>
  <c r="T2435" i="4"/>
  <c r="V2435" i="4"/>
  <c r="T2431" i="4"/>
  <c r="V2431" i="4"/>
  <c r="T2427" i="4"/>
  <c r="V2427" i="4"/>
  <c r="T2423" i="4"/>
  <c r="V2423" i="4"/>
  <c r="T2419" i="4"/>
  <c r="V2419" i="4"/>
  <c r="T2415" i="4"/>
  <c r="V2415" i="4"/>
  <c r="T2411" i="4"/>
  <c r="V2411" i="4"/>
  <c r="T2407" i="4"/>
  <c r="V2407" i="4"/>
  <c r="T2403" i="4"/>
  <c r="V2403" i="4"/>
  <c r="T2399" i="4"/>
  <c r="V2399" i="4"/>
  <c r="T2395" i="4"/>
  <c r="V2395" i="4"/>
  <c r="T2391" i="4"/>
  <c r="V2391" i="4"/>
  <c r="T2387" i="4"/>
  <c r="V2387" i="4"/>
  <c r="T2383" i="4"/>
  <c r="V2383" i="4"/>
  <c r="T2379" i="4"/>
  <c r="V2379" i="4"/>
  <c r="T2375" i="4"/>
  <c r="V2375" i="4"/>
  <c r="T2371" i="4"/>
  <c r="V2371" i="4"/>
  <c r="T2367" i="4"/>
  <c r="V2367" i="4"/>
  <c r="T2363" i="4"/>
  <c r="V2363" i="4"/>
  <c r="T2359" i="4"/>
  <c r="V2359" i="4"/>
  <c r="T2355" i="4"/>
  <c r="V2355" i="4"/>
  <c r="T2351" i="4"/>
  <c r="V2351" i="4"/>
  <c r="T2347" i="4"/>
  <c r="V2347" i="4"/>
  <c r="T2343" i="4"/>
  <c r="V2343" i="4"/>
  <c r="T2339" i="4"/>
  <c r="V2339" i="4"/>
  <c r="T2335" i="4"/>
  <c r="V2335" i="4"/>
  <c r="T2331" i="4"/>
  <c r="V2331" i="4"/>
  <c r="T2327" i="4"/>
  <c r="V2327" i="4"/>
  <c r="T2323" i="4"/>
  <c r="V2323" i="4"/>
  <c r="T2319" i="4"/>
  <c r="V2319" i="4"/>
  <c r="T2315" i="4"/>
  <c r="V2315" i="4"/>
  <c r="T2311" i="4"/>
  <c r="V2311" i="4"/>
  <c r="T2307" i="4"/>
  <c r="V2307" i="4"/>
  <c r="T2303" i="4"/>
  <c r="V2303" i="4"/>
  <c r="T2299" i="4"/>
  <c r="V2299" i="4"/>
  <c r="T2295" i="4"/>
  <c r="V2295" i="4"/>
  <c r="T2291" i="4"/>
  <c r="V2291" i="4"/>
  <c r="T2287" i="4"/>
  <c r="V2287" i="4"/>
  <c r="T2283" i="4"/>
  <c r="V2283" i="4"/>
  <c r="T2279" i="4"/>
  <c r="V2279" i="4"/>
  <c r="T2275" i="4"/>
  <c r="V2275" i="4"/>
  <c r="T2271" i="4"/>
  <c r="V2271" i="4"/>
  <c r="T2267" i="4"/>
  <c r="V2267" i="4"/>
  <c r="T2263" i="4"/>
  <c r="V2263" i="4"/>
  <c r="T2259" i="4"/>
  <c r="V2259" i="4"/>
  <c r="T2255" i="4"/>
  <c r="V2255" i="4"/>
  <c r="T2251" i="4"/>
  <c r="V2251" i="4"/>
  <c r="T2247" i="4"/>
  <c r="V2247" i="4"/>
  <c r="T2243" i="4"/>
  <c r="V2243" i="4"/>
  <c r="T2239" i="4"/>
  <c r="V2239" i="4"/>
  <c r="T2235" i="4"/>
  <c r="V2235" i="4"/>
  <c r="T2231" i="4"/>
  <c r="V2231" i="4"/>
  <c r="T2227" i="4"/>
  <c r="V2227" i="4"/>
  <c r="T2223" i="4"/>
  <c r="V2223" i="4"/>
  <c r="T2219" i="4"/>
  <c r="V2219" i="4"/>
  <c r="T2215" i="4"/>
  <c r="V2215" i="4"/>
  <c r="T2211" i="4"/>
  <c r="V2211" i="4"/>
  <c r="T2207" i="4"/>
  <c r="V2207" i="4"/>
  <c r="T2203" i="4"/>
  <c r="V2203" i="4"/>
  <c r="T2199" i="4"/>
  <c r="V2199" i="4"/>
  <c r="T2195" i="4"/>
  <c r="V2195" i="4"/>
  <c r="T2191" i="4"/>
  <c r="V2191" i="4"/>
  <c r="T2187" i="4"/>
  <c r="V2187" i="4"/>
  <c r="T2183" i="4"/>
  <c r="V2183" i="4"/>
  <c r="T2179" i="4"/>
  <c r="V2179" i="4"/>
  <c r="T2175" i="4"/>
  <c r="V2175" i="4"/>
  <c r="T2171" i="4"/>
  <c r="V2171" i="4"/>
  <c r="T2167" i="4"/>
  <c r="V2167" i="4"/>
  <c r="T2163" i="4"/>
  <c r="V2163" i="4"/>
  <c r="T2159" i="4"/>
  <c r="V2159" i="4"/>
  <c r="T2155" i="4"/>
  <c r="V2155" i="4"/>
  <c r="T2151" i="4"/>
  <c r="V2151" i="4"/>
  <c r="T2147" i="4"/>
  <c r="V2147" i="4"/>
  <c r="T2143" i="4"/>
  <c r="V2143" i="4"/>
  <c r="T2139" i="4"/>
  <c r="V2139" i="4"/>
  <c r="T2135" i="4"/>
  <c r="V2135" i="4"/>
  <c r="T2131" i="4"/>
  <c r="V2131" i="4"/>
  <c r="T2127" i="4"/>
  <c r="V2127" i="4"/>
  <c r="T2123" i="4"/>
  <c r="V2123" i="4"/>
  <c r="T2119" i="4"/>
  <c r="V2119" i="4"/>
  <c r="T2115" i="4"/>
  <c r="V2115" i="4"/>
  <c r="T2111" i="4"/>
  <c r="V2111" i="4"/>
  <c r="T2107" i="4"/>
  <c r="V2107" i="4"/>
  <c r="T2103" i="4"/>
  <c r="V2103" i="4"/>
  <c r="T2099" i="4"/>
  <c r="V2099" i="4"/>
  <c r="T2095" i="4"/>
  <c r="V2095" i="4"/>
  <c r="T2091" i="4"/>
  <c r="V2091" i="4"/>
  <c r="T2087" i="4"/>
  <c r="V2087" i="4"/>
  <c r="T2083" i="4"/>
  <c r="V2083" i="4"/>
  <c r="T2079" i="4"/>
  <c r="V2079" i="4"/>
  <c r="T2075" i="4"/>
  <c r="V2075" i="4"/>
  <c r="T2071" i="4"/>
  <c r="V2071" i="4"/>
  <c r="T2067" i="4"/>
  <c r="V2067" i="4"/>
  <c r="T2063" i="4"/>
  <c r="V2063" i="4"/>
  <c r="T2059" i="4"/>
  <c r="V2059" i="4"/>
  <c r="T2055" i="4"/>
  <c r="V2055" i="4"/>
  <c r="T2051" i="4"/>
  <c r="V2051" i="4"/>
  <c r="T2047" i="4"/>
  <c r="V2047" i="4"/>
  <c r="T2043" i="4"/>
  <c r="V2043" i="4"/>
  <c r="T2039" i="4"/>
  <c r="V2039" i="4"/>
  <c r="T2035" i="4"/>
  <c r="V2035" i="4"/>
  <c r="T2031" i="4"/>
  <c r="V2031" i="4"/>
  <c r="T2027" i="4"/>
  <c r="V2027" i="4"/>
  <c r="T2023" i="4"/>
  <c r="V2023" i="4"/>
  <c r="T2019" i="4"/>
  <c r="V2019" i="4"/>
  <c r="T2015" i="4"/>
  <c r="V2015" i="4"/>
  <c r="T2011" i="4"/>
  <c r="V2011" i="4"/>
  <c r="T2007" i="4"/>
  <c r="V2007" i="4"/>
  <c r="T2003" i="4"/>
  <c r="V2003" i="4"/>
  <c r="T1999" i="4"/>
  <c r="V1999" i="4"/>
  <c r="T1995" i="4"/>
  <c r="V1995" i="4"/>
  <c r="T1991" i="4"/>
  <c r="V1991" i="4"/>
  <c r="T1987" i="4"/>
  <c r="V1987" i="4"/>
  <c r="T1983" i="4"/>
  <c r="V1983" i="4"/>
  <c r="T1979" i="4"/>
  <c r="V1979" i="4"/>
  <c r="T1975" i="4"/>
  <c r="V1975" i="4"/>
  <c r="T1971" i="4"/>
  <c r="V1971" i="4"/>
  <c r="T1967" i="4"/>
  <c r="V1967" i="4"/>
  <c r="T1963" i="4"/>
  <c r="V1963" i="4"/>
  <c r="T1959" i="4"/>
  <c r="V1959" i="4"/>
  <c r="T1955" i="4"/>
  <c r="V1955" i="4"/>
  <c r="T1951" i="4"/>
  <c r="V1951" i="4"/>
  <c r="T1947" i="4"/>
  <c r="V1947" i="4"/>
  <c r="T1943" i="4"/>
  <c r="V1943" i="4"/>
  <c r="T1939" i="4"/>
  <c r="V1939" i="4"/>
  <c r="T1935" i="4"/>
  <c r="V1935" i="4"/>
  <c r="T1931" i="4"/>
  <c r="V1931" i="4"/>
  <c r="T1927" i="4"/>
  <c r="V1927" i="4"/>
  <c r="T1923" i="4"/>
  <c r="V1923" i="4"/>
  <c r="T1919" i="4"/>
  <c r="V1919" i="4"/>
  <c r="T1915" i="4"/>
  <c r="V1915" i="4"/>
  <c r="T1911" i="4"/>
  <c r="V1911" i="4"/>
  <c r="T1907" i="4"/>
  <c r="V1907" i="4"/>
  <c r="T1903" i="4"/>
  <c r="V1903" i="4"/>
  <c r="T1899" i="4"/>
  <c r="V1899" i="4"/>
  <c r="T1895" i="4"/>
  <c r="V1895" i="4"/>
  <c r="T1891" i="4"/>
  <c r="V1891" i="4"/>
  <c r="T1887" i="4"/>
  <c r="V1887" i="4"/>
  <c r="T1883" i="4"/>
  <c r="V1883" i="4"/>
  <c r="T1879" i="4"/>
  <c r="V1879" i="4"/>
  <c r="T1875" i="4"/>
  <c r="V1875" i="4"/>
  <c r="T1871" i="4"/>
  <c r="V1871" i="4"/>
  <c r="T1867" i="4"/>
  <c r="V1867" i="4"/>
  <c r="T1863" i="4"/>
  <c r="V1863" i="4"/>
  <c r="T1859" i="4"/>
  <c r="V1859" i="4"/>
  <c r="T1855" i="4"/>
  <c r="V1855" i="4"/>
  <c r="T1851" i="4"/>
  <c r="V1851" i="4"/>
  <c r="T1847" i="4"/>
  <c r="V1847" i="4"/>
  <c r="T1843" i="4"/>
  <c r="V1843" i="4"/>
  <c r="T1839" i="4"/>
  <c r="V1839" i="4"/>
  <c r="T1835" i="4"/>
  <c r="V1835" i="4"/>
  <c r="T1831" i="4"/>
  <c r="V1831" i="4"/>
  <c r="T1827" i="4"/>
  <c r="V1827" i="4"/>
  <c r="T1823" i="4"/>
  <c r="V1823" i="4"/>
  <c r="T1819" i="4"/>
  <c r="V1819" i="4"/>
  <c r="T1815" i="4"/>
  <c r="V1815" i="4"/>
  <c r="T1811" i="4"/>
  <c r="V1811" i="4"/>
  <c r="T1807" i="4"/>
  <c r="V1807" i="4"/>
  <c r="T1803" i="4"/>
  <c r="V1803" i="4"/>
  <c r="T1799" i="4"/>
  <c r="V1799" i="4"/>
  <c r="T1795" i="4"/>
  <c r="V1795" i="4"/>
  <c r="T1791" i="4"/>
  <c r="V1791" i="4"/>
  <c r="T1787" i="4"/>
  <c r="V1787" i="4"/>
  <c r="T1783" i="4"/>
  <c r="V1783" i="4"/>
  <c r="T1779" i="4"/>
  <c r="V1779" i="4"/>
  <c r="T1775" i="4"/>
  <c r="V1775" i="4"/>
  <c r="T1771" i="4"/>
  <c r="V1771" i="4"/>
  <c r="T1767" i="4"/>
  <c r="V1767" i="4"/>
  <c r="T1763" i="4"/>
  <c r="V1763" i="4"/>
  <c r="T1759" i="4"/>
  <c r="V1759" i="4"/>
  <c r="T1755" i="4"/>
  <c r="V1755" i="4"/>
  <c r="T1751" i="4"/>
  <c r="V1751" i="4"/>
  <c r="T1747" i="4"/>
  <c r="V1747" i="4"/>
  <c r="T1743" i="4"/>
  <c r="V1743" i="4"/>
  <c r="T1739" i="4"/>
  <c r="V1739" i="4"/>
  <c r="T1735" i="4"/>
  <c r="V1735" i="4"/>
  <c r="T1731" i="4"/>
  <c r="V1731" i="4"/>
  <c r="T1727" i="4"/>
  <c r="V1727" i="4"/>
  <c r="T1723" i="4"/>
  <c r="V1723" i="4"/>
  <c r="T1719" i="4"/>
  <c r="V1719" i="4"/>
  <c r="T1715" i="4"/>
  <c r="V1715" i="4"/>
  <c r="T1711" i="4"/>
  <c r="V1711" i="4"/>
  <c r="T1707" i="4"/>
  <c r="V1707" i="4"/>
  <c r="T1703" i="4"/>
  <c r="V1703" i="4"/>
  <c r="T1699" i="4"/>
  <c r="V1699" i="4"/>
  <c r="T1695" i="4"/>
  <c r="V1695" i="4"/>
  <c r="T1691" i="4"/>
  <c r="V1691" i="4"/>
  <c r="T1687" i="4"/>
  <c r="V1687" i="4"/>
  <c r="T1683" i="4"/>
  <c r="V1683" i="4"/>
  <c r="T1679" i="4"/>
  <c r="V1679" i="4"/>
  <c r="T1675" i="4"/>
  <c r="V1675" i="4"/>
  <c r="T1671" i="4"/>
  <c r="V1671" i="4"/>
  <c r="T1667" i="4"/>
  <c r="V1667" i="4"/>
  <c r="T1663" i="4"/>
  <c r="V1663" i="4"/>
  <c r="T1659" i="4"/>
  <c r="V1659" i="4"/>
  <c r="T1655" i="4"/>
  <c r="V1655" i="4"/>
  <c r="T1651" i="4"/>
  <c r="V1651" i="4"/>
  <c r="T1647" i="4"/>
  <c r="V1647" i="4"/>
  <c r="T1643" i="4"/>
  <c r="V1643" i="4"/>
  <c r="T1639" i="4"/>
  <c r="V1639" i="4"/>
  <c r="T1635" i="4"/>
  <c r="V1635" i="4"/>
  <c r="T1631" i="4"/>
  <c r="V1631" i="4"/>
  <c r="T1627" i="4"/>
  <c r="V1627" i="4"/>
  <c r="T1623" i="4"/>
  <c r="V1623" i="4"/>
  <c r="T1619" i="4"/>
  <c r="V1619" i="4"/>
  <c r="T1615" i="4"/>
  <c r="V1615" i="4"/>
  <c r="T1611" i="4"/>
  <c r="V1611" i="4"/>
  <c r="T1607" i="4"/>
  <c r="V1607" i="4"/>
  <c r="T1603" i="4"/>
  <c r="V1603" i="4"/>
  <c r="T1599" i="4"/>
  <c r="V1599" i="4"/>
  <c r="T1595" i="4"/>
  <c r="V1595" i="4"/>
  <c r="T1591" i="4"/>
  <c r="V1591" i="4"/>
  <c r="T1587" i="4"/>
  <c r="V1587" i="4"/>
  <c r="T1583" i="4"/>
  <c r="V1583" i="4"/>
  <c r="T1579" i="4"/>
  <c r="V1579" i="4"/>
  <c r="T1575" i="4"/>
  <c r="V1575" i="4"/>
  <c r="T1571" i="4"/>
  <c r="V1571" i="4"/>
  <c r="T1567" i="4"/>
  <c r="V1567" i="4"/>
  <c r="T1563" i="4"/>
  <c r="V1563" i="4"/>
  <c r="T1559" i="4"/>
  <c r="V1559" i="4"/>
  <c r="T1555" i="4"/>
  <c r="V1555" i="4"/>
  <c r="T1551" i="4"/>
  <c r="V1551" i="4"/>
  <c r="T1547" i="4"/>
  <c r="V1547" i="4"/>
  <c r="T1543" i="4"/>
  <c r="V1543" i="4"/>
  <c r="T1539" i="4"/>
  <c r="V1539" i="4"/>
  <c r="T1535" i="4"/>
  <c r="V1535" i="4"/>
  <c r="T1531" i="4"/>
  <c r="V1531" i="4"/>
  <c r="T1527" i="4"/>
  <c r="V1527" i="4"/>
  <c r="T1523" i="4"/>
  <c r="V1523" i="4"/>
  <c r="T1519" i="4"/>
  <c r="V1519" i="4"/>
  <c r="T1515" i="4"/>
  <c r="V1515" i="4"/>
  <c r="T1511" i="4"/>
  <c r="V1511" i="4"/>
  <c r="T1507" i="4"/>
  <c r="V1507" i="4"/>
  <c r="T1503" i="4"/>
  <c r="V1503" i="4"/>
  <c r="T1499" i="4"/>
  <c r="V1499" i="4"/>
  <c r="T1495" i="4"/>
  <c r="V1495" i="4"/>
  <c r="T1491" i="4"/>
  <c r="V1491" i="4"/>
  <c r="T1487" i="4"/>
  <c r="V1487" i="4"/>
  <c r="T1483" i="4"/>
  <c r="V1483" i="4"/>
  <c r="T1479" i="4"/>
  <c r="V1479" i="4"/>
  <c r="T1475" i="4"/>
  <c r="V1475" i="4"/>
  <c r="T1471" i="4"/>
  <c r="V1471" i="4"/>
  <c r="T1467" i="4"/>
  <c r="V1467" i="4"/>
  <c r="T1463" i="4"/>
  <c r="V1463" i="4"/>
  <c r="T1459" i="4"/>
  <c r="V1459" i="4"/>
  <c r="T1455" i="4"/>
  <c r="V1455" i="4"/>
  <c r="T1451" i="4"/>
  <c r="V1451" i="4"/>
  <c r="T1447" i="4"/>
  <c r="V1447" i="4"/>
  <c r="T1443" i="4"/>
  <c r="V1443" i="4"/>
  <c r="T1439" i="4"/>
  <c r="V1439" i="4"/>
  <c r="T1435" i="4"/>
  <c r="V1435" i="4"/>
  <c r="T1431" i="4"/>
  <c r="V1431" i="4"/>
  <c r="T1427" i="4"/>
  <c r="V1427" i="4"/>
  <c r="T1423" i="4"/>
  <c r="V1423" i="4"/>
  <c r="T1419" i="4"/>
  <c r="V1419" i="4"/>
  <c r="T1415" i="4"/>
  <c r="V1415" i="4"/>
  <c r="T1411" i="4"/>
  <c r="V1411" i="4"/>
  <c r="T1407" i="4"/>
  <c r="V1407" i="4"/>
  <c r="T1403" i="4"/>
  <c r="V1403" i="4"/>
  <c r="T1399" i="4"/>
  <c r="V1399" i="4"/>
  <c r="T1395" i="4"/>
  <c r="V1395" i="4"/>
  <c r="T1391" i="4"/>
  <c r="V1391" i="4"/>
  <c r="T1387" i="4"/>
  <c r="V1387" i="4"/>
  <c r="T1383" i="4"/>
  <c r="V1383" i="4"/>
  <c r="T1379" i="4"/>
  <c r="V1379" i="4"/>
  <c r="T1375" i="4"/>
  <c r="V1375" i="4"/>
  <c r="T1371" i="4"/>
  <c r="V1371" i="4"/>
  <c r="T1367" i="4"/>
  <c r="V1367" i="4"/>
  <c r="T1363" i="4"/>
  <c r="V1363" i="4"/>
  <c r="T1359" i="4"/>
  <c r="V1359" i="4"/>
  <c r="T1355" i="4"/>
  <c r="V1355" i="4"/>
  <c r="T1351" i="4"/>
  <c r="V1351" i="4"/>
  <c r="T1347" i="4"/>
  <c r="V1347" i="4"/>
  <c r="T1343" i="4"/>
  <c r="V1343" i="4"/>
  <c r="T1339" i="4"/>
  <c r="V1339" i="4"/>
  <c r="T1335" i="4"/>
  <c r="V1335" i="4"/>
  <c r="T1331" i="4"/>
  <c r="V1331" i="4"/>
  <c r="T1327" i="4"/>
  <c r="V1327" i="4"/>
  <c r="T1323" i="4"/>
  <c r="V1323" i="4"/>
  <c r="T1319" i="4"/>
  <c r="V1319" i="4"/>
  <c r="T1315" i="4"/>
  <c r="V1315" i="4"/>
  <c r="T1311" i="4"/>
  <c r="V1311" i="4"/>
  <c r="T1307" i="4"/>
  <c r="V1307" i="4"/>
  <c r="T1303" i="4"/>
  <c r="V1303" i="4"/>
  <c r="T1299" i="4"/>
  <c r="V1299" i="4"/>
  <c r="T1295" i="4"/>
  <c r="V1295" i="4"/>
  <c r="T1291" i="4"/>
  <c r="V1291" i="4"/>
  <c r="T1287" i="4"/>
  <c r="V1287" i="4"/>
  <c r="T1283" i="4"/>
  <c r="V1283" i="4"/>
  <c r="T1279" i="4"/>
  <c r="V1279" i="4"/>
  <c r="T1275" i="4"/>
  <c r="V1275" i="4"/>
  <c r="T1271" i="4"/>
  <c r="V1271" i="4"/>
  <c r="T1267" i="4"/>
  <c r="V1267" i="4"/>
  <c r="T1263" i="4"/>
  <c r="V1263" i="4"/>
  <c r="T1259" i="4"/>
  <c r="V1259" i="4"/>
  <c r="T1255" i="4"/>
  <c r="V1255" i="4"/>
  <c r="T1251" i="4"/>
  <c r="V1251" i="4"/>
  <c r="T1247" i="4"/>
  <c r="V1247" i="4"/>
  <c r="T1243" i="4"/>
  <c r="V1243" i="4"/>
  <c r="T1239" i="4"/>
  <c r="V1239" i="4"/>
  <c r="T1235" i="4"/>
  <c r="V1235" i="4"/>
  <c r="T1231" i="4"/>
  <c r="V1231" i="4"/>
  <c r="T1227" i="4"/>
  <c r="V1227" i="4"/>
  <c r="T1223" i="4"/>
  <c r="V1223" i="4"/>
  <c r="T1219" i="4"/>
  <c r="V1219" i="4"/>
  <c r="T1215" i="4"/>
  <c r="V1215" i="4"/>
  <c r="T1211" i="4"/>
  <c r="V1211" i="4"/>
  <c r="T1207" i="4"/>
  <c r="V1207" i="4"/>
  <c r="T1203" i="4"/>
  <c r="V1203" i="4"/>
  <c r="T1199" i="4"/>
  <c r="V1199" i="4"/>
  <c r="T1195" i="4"/>
  <c r="V1195" i="4"/>
  <c r="T1191" i="4"/>
  <c r="V1191" i="4"/>
  <c r="T1187" i="4"/>
  <c r="V1187" i="4"/>
  <c r="T1183" i="4"/>
  <c r="V1183" i="4"/>
  <c r="T1179" i="4"/>
  <c r="V1179" i="4"/>
  <c r="T1175" i="4"/>
  <c r="V1175" i="4"/>
  <c r="T1171" i="4"/>
  <c r="V1171" i="4"/>
  <c r="T1167" i="4"/>
  <c r="V1167" i="4"/>
  <c r="T1163" i="4"/>
  <c r="V1163" i="4"/>
  <c r="T1159" i="4"/>
  <c r="V1159" i="4"/>
  <c r="T1155" i="4"/>
  <c r="V1155" i="4"/>
  <c r="T1151" i="4"/>
  <c r="V1151" i="4"/>
  <c r="T1147" i="4"/>
  <c r="V1147" i="4"/>
  <c r="T1143" i="4"/>
  <c r="V1143" i="4"/>
  <c r="T1139" i="4"/>
  <c r="V1139" i="4"/>
  <c r="T1135" i="4"/>
  <c r="V1135" i="4"/>
  <c r="T1131" i="4"/>
  <c r="V1131" i="4"/>
  <c r="T1127" i="4"/>
  <c r="V1127" i="4"/>
  <c r="T1123" i="4"/>
  <c r="V1123" i="4"/>
  <c r="T1119" i="4"/>
  <c r="V1119" i="4"/>
  <c r="T1115" i="4"/>
  <c r="V1115" i="4"/>
  <c r="T1111" i="4"/>
  <c r="V1111" i="4"/>
  <c r="T1107" i="4"/>
  <c r="V1107" i="4"/>
  <c r="T1103" i="4"/>
  <c r="V1103" i="4"/>
  <c r="T1099" i="4"/>
  <c r="V1099" i="4"/>
  <c r="T1095" i="4"/>
  <c r="V1095" i="4"/>
  <c r="T1091" i="4"/>
  <c r="V1091" i="4"/>
  <c r="T1087" i="4"/>
  <c r="V1087" i="4"/>
  <c r="T1083" i="4"/>
  <c r="V1083" i="4"/>
  <c r="T1079" i="4"/>
  <c r="V1079" i="4"/>
  <c r="T1075" i="4"/>
  <c r="V1075" i="4"/>
  <c r="T1071" i="4"/>
  <c r="V1071" i="4"/>
  <c r="T1067" i="4"/>
  <c r="V1067" i="4"/>
  <c r="T1063" i="4"/>
  <c r="V1063" i="4"/>
  <c r="T1059" i="4"/>
  <c r="V1059" i="4"/>
  <c r="T1055" i="4"/>
  <c r="V1055" i="4"/>
  <c r="T1051" i="4"/>
  <c r="V1051" i="4"/>
  <c r="T1047" i="4"/>
  <c r="V1047" i="4"/>
  <c r="T1043" i="4"/>
  <c r="V1043" i="4"/>
  <c r="T1039" i="4"/>
  <c r="V1039" i="4"/>
  <c r="T1035" i="4"/>
  <c r="V1035" i="4"/>
  <c r="T1031" i="4"/>
  <c r="V1031" i="4"/>
  <c r="T1027" i="4"/>
  <c r="V1027" i="4"/>
  <c r="T1023" i="4"/>
  <c r="V1023" i="4"/>
  <c r="T1019" i="4"/>
  <c r="V1019" i="4"/>
  <c r="T1015" i="4"/>
  <c r="V1015" i="4"/>
  <c r="T1011" i="4"/>
  <c r="V1011" i="4"/>
  <c r="T1007" i="4"/>
  <c r="V1007" i="4"/>
  <c r="T1003" i="4"/>
  <c r="V1003" i="4"/>
  <c r="T999" i="4"/>
  <c r="V999" i="4"/>
  <c r="T995" i="4"/>
  <c r="V995" i="4"/>
  <c r="T991" i="4"/>
  <c r="V991" i="4"/>
  <c r="T987" i="4"/>
  <c r="V987" i="4"/>
  <c r="T983" i="4"/>
  <c r="V983" i="4"/>
  <c r="T979" i="4"/>
  <c r="V979" i="4"/>
  <c r="T975" i="4"/>
  <c r="V975" i="4"/>
  <c r="T971" i="4"/>
  <c r="V971" i="4"/>
  <c r="T967" i="4"/>
  <c r="V967" i="4"/>
  <c r="T963" i="4"/>
  <c r="V963" i="4"/>
  <c r="T959" i="4"/>
  <c r="V959" i="4"/>
  <c r="T955" i="4"/>
  <c r="V955" i="4"/>
  <c r="T951" i="4"/>
  <c r="V951" i="4"/>
  <c r="T947" i="4"/>
  <c r="V947" i="4"/>
  <c r="T943" i="4"/>
  <c r="V943" i="4"/>
  <c r="T939" i="4"/>
  <c r="V939" i="4"/>
  <c r="T935" i="4"/>
  <c r="V935" i="4"/>
  <c r="T931" i="4"/>
  <c r="V931" i="4"/>
  <c r="T927" i="4"/>
  <c r="V927" i="4"/>
  <c r="T923" i="4"/>
  <c r="V923" i="4"/>
  <c r="T919" i="4"/>
  <c r="V919" i="4"/>
  <c r="T915" i="4"/>
  <c r="V915" i="4"/>
  <c r="T911" i="4"/>
  <c r="V911" i="4"/>
  <c r="T907" i="4"/>
  <c r="V907" i="4"/>
  <c r="T903" i="4"/>
  <c r="V903" i="4"/>
  <c r="T899" i="4"/>
  <c r="V899" i="4"/>
  <c r="T895" i="4"/>
  <c r="V895" i="4"/>
  <c r="T891" i="4"/>
  <c r="V891" i="4"/>
  <c r="T887" i="4"/>
  <c r="V887" i="4"/>
  <c r="T883" i="4"/>
  <c r="V883" i="4"/>
  <c r="T879" i="4"/>
  <c r="V879" i="4"/>
  <c r="T875" i="4"/>
  <c r="V875" i="4"/>
  <c r="T871" i="4"/>
  <c r="V871" i="4"/>
  <c r="T867" i="4"/>
  <c r="V867" i="4"/>
  <c r="T863" i="4"/>
  <c r="V863" i="4"/>
  <c r="T859" i="4"/>
  <c r="V859" i="4"/>
  <c r="T855" i="4"/>
  <c r="V855" i="4"/>
  <c r="T851" i="4"/>
  <c r="V851" i="4"/>
  <c r="T847" i="4"/>
  <c r="V847" i="4"/>
  <c r="T843" i="4"/>
  <c r="V843" i="4"/>
  <c r="T839" i="4"/>
  <c r="V839" i="4"/>
  <c r="T835" i="4"/>
  <c r="V835" i="4"/>
  <c r="T831" i="4"/>
  <c r="V831" i="4"/>
  <c r="T827" i="4"/>
  <c r="V827" i="4"/>
  <c r="T823" i="4"/>
  <c r="V823" i="4"/>
  <c r="T819" i="4"/>
  <c r="V819" i="4"/>
  <c r="T815" i="4"/>
  <c r="V815" i="4"/>
  <c r="T811" i="4"/>
  <c r="V811" i="4"/>
  <c r="T807" i="4"/>
  <c r="V807" i="4"/>
  <c r="T803" i="4"/>
  <c r="V803" i="4"/>
  <c r="T799" i="4"/>
  <c r="V799" i="4"/>
  <c r="T795" i="4"/>
  <c r="V795" i="4"/>
  <c r="T791" i="4"/>
  <c r="V791" i="4"/>
  <c r="T787" i="4"/>
  <c r="V787" i="4"/>
  <c r="T783" i="4"/>
  <c r="V783" i="4"/>
  <c r="T779" i="4"/>
  <c r="V779" i="4"/>
  <c r="T775" i="4"/>
  <c r="V775" i="4"/>
  <c r="T771" i="4"/>
  <c r="V771" i="4"/>
  <c r="T767" i="4"/>
  <c r="V767" i="4"/>
  <c r="T763" i="4"/>
  <c r="V763" i="4"/>
  <c r="T759" i="4"/>
  <c r="V759" i="4"/>
  <c r="T755" i="4"/>
  <c r="V755" i="4"/>
  <c r="T751" i="4"/>
  <c r="V751" i="4"/>
  <c r="T747" i="4"/>
  <c r="V747" i="4"/>
  <c r="T743" i="4"/>
  <c r="V743" i="4"/>
  <c r="T739" i="4"/>
  <c r="V739" i="4"/>
  <c r="T735" i="4"/>
  <c r="V735" i="4"/>
  <c r="T731" i="4"/>
  <c r="V731" i="4"/>
  <c r="T727" i="4"/>
  <c r="V727" i="4"/>
  <c r="T723" i="4"/>
  <c r="V723" i="4"/>
  <c r="T719" i="4"/>
  <c r="V719" i="4"/>
  <c r="T715" i="4"/>
  <c r="V715" i="4"/>
  <c r="T711" i="4"/>
  <c r="V711" i="4"/>
  <c r="T707" i="4"/>
  <c r="V707" i="4"/>
  <c r="T703" i="4"/>
  <c r="V703" i="4"/>
  <c r="T699" i="4"/>
  <c r="V699" i="4"/>
  <c r="T695" i="4"/>
  <c r="V695" i="4"/>
  <c r="T691" i="4"/>
  <c r="V691" i="4"/>
  <c r="T687" i="4"/>
  <c r="V687" i="4"/>
  <c r="T683" i="4"/>
  <c r="V683" i="4"/>
  <c r="T679" i="4"/>
  <c r="V679" i="4"/>
  <c r="T675" i="4"/>
  <c r="V675" i="4"/>
  <c r="T671" i="4"/>
  <c r="V671" i="4"/>
  <c r="T667" i="4"/>
  <c r="V667" i="4"/>
  <c r="T663" i="4"/>
  <c r="V663" i="4"/>
  <c r="T659" i="4"/>
  <c r="V659" i="4"/>
  <c r="T655" i="4"/>
  <c r="V655" i="4"/>
  <c r="T651" i="4"/>
  <c r="V651" i="4"/>
  <c r="T647" i="4"/>
  <c r="V647" i="4"/>
  <c r="T643" i="4"/>
  <c r="V643" i="4"/>
  <c r="T639" i="4"/>
  <c r="V639" i="4"/>
  <c r="T635" i="4"/>
  <c r="V635" i="4"/>
  <c r="T631" i="4"/>
  <c r="V631" i="4"/>
  <c r="T627" i="4"/>
  <c r="V627" i="4"/>
  <c r="T623" i="4"/>
  <c r="V623" i="4"/>
  <c r="T619" i="4"/>
  <c r="V619" i="4"/>
  <c r="T615" i="4"/>
  <c r="V615" i="4"/>
  <c r="T611" i="4"/>
  <c r="V611" i="4"/>
  <c r="T607" i="4"/>
  <c r="V607" i="4"/>
  <c r="T603" i="4"/>
  <c r="V603" i="4"/>
  <c r="T599" i="4"/>
  <c r="V599" i="4"/>
  <c r="T595" i="4"/>
  <c r="V595" i="4"/>
  <c r="T591" i="4"/>
  <c r="V591" i="4"/>
  <c r="T587" i="4"/>
  <c r="V587" i="4"/>
  <c r="T583" i="4"/>
  <c r="V583" i="4"/>
  <c r="T579" i="4"/>
  <c r="V579" i="4"/>
  <c r="T575" i="4"/>
  <c r="V575" i="4"/>
  <c r="T571" i="4"/>
  <c r="V571" i="4"/>
  <c r="T567" i="4"/>
  <c r="V567" i="4"/>
  <c r="T563" i="4"/>
  <c r="V563" i="4"/>
  <c r="T559" i="4"/>
  <c r="V559" i="4"/>
  <c r="T555" i="4"/>
  <c r="V555" i="4"/>
  <c r="T551" i="4"/>
  <c r="V551" i="4"/>
  <c r="T547" i="4"/>
  <c r="V547" i="4"/>
  <c r="T543" i="4"/>
  <c r="V543" i="4"/>
  <c r="T539" i="4"/>
  <c r="V539" i="4"/>
  <c r="T535" i="4"/>
  <c r="V535" i="4"/>
  <c r="T531" i="4"/>
  <c r="V531" i="4"/>
  <c r="T527" i="4"/>
  <c r="V527" i="4"/>
  <c r="T523" i="4"/>
  <c r="V523" i="4"/>
  <c r="T519" i="4"/>
  <c r="V519" i="4"/>
  <c r="T515" i="4"/>
  <c r="V515" i="4"/>
  <c r="T511" i="4"/>
  <c r="V511" i="4"/>
  <c r="T507" i="4"/>
  <c r="V507" i="4"/>
  <c r="T503" i="4"/>
  <c r="V503" i="4"/>
  <c r="T499" i="4"/>
  <c r="V499" i="4"/>
  <c r="T495" i="4"/>
  <c r="V495" i="4"/>
  <c r="T491" i="4"/>
  <c r="V491" i="4"/>
  <c r="T487" i="4"/>
  <c r="V487" i="4"/>
  <c r="T483" i="4"/>
  <c r="V483" i="4"/>
  <c r="T479" i="4"/>
  <c r="V479" i="4"/>
  <c r="T475" i="4"/>
  <c r="V475" i="4"/>
  <c r="T471" i="4"/>
  <c r="V471" i="4"/>
  <c r="T467" i="4"/>
  <c r="V467" i="4"/>
  <c r="T463" i="4"/>
  <c r="V463" i="4"/>
  <c r="T459" i="4"/>
  <c r="V459" i="4"/>
  <c r="T455" i="4"/>
  <c r="V455" i="4"/>
  <c r="T451" i="4"/>
  <c r="V451" i="4"/>
  <c r="T447" i="4"/>
  <c r="V447" i="4"/>
  <c r="T443" i="4"/>
  <c r="V443" i="4"/>
  <c r="T439" i="4"/>
  <c r="V439" i="4"/>
  <c r="T435" i="4"/>
  <c r="V435" i="4"/>
  <c r="T431" i="4"/>
  <c r="V431" i="4"/>
  <c r="T427" i="4"/>
  <c r="V427" i="4"/>
  <c r="T423" i="4"/>
  <c r="V423" i="4"/>
  <c r="T419" i="4"/>
  <c r="V419" i="4"/>
  <c r="T415" i="4"/>
  <c r="V415" i="4"/>
  <c r="T411" i="4"/>
  <c r="V411" i="4"/>
  <c r="T407" i="4"/>
  <c r="V407" i="4"/>
  <c r="T403" i="4"/>
  <c r="V403" i="4"/>
  <c r="T399" i="4"/>
  <c r="V399" i="4"/>
  <c r="T395" i="4"/>
  <c r="V395" i="4"/>
  <c r="T391" i="4"/>
  <c r="V391" i="4"/>
  <c r="T387" i="4"/>
  <c r="V387" i="4"/>
  <c r="T383" i="4"/>
  <c r="V383" i="4"/>
  <c r="T379" i="4"/>
  <c r="V379" i="4"/>
  <c r="T375" i="4"/>
  <c r="V375" i="4"/>
  <c r="T371" i="4"/>
  <c r="V371" i="4"/>
  <c r="T367" i="4"/>
  <c r="V367" i="4"/>
  <c r="T363" i="4"/>
  <c r="V363" i="4"/>
  <c r="T359" i="4"/>
  <c r="V359" i="4"/>
  <c r="T355" i="4"/>
  <c r="V355" i="4"/>
  <c r="T351" i="4"/>
  <c r="V351" i="4"/>
  <c r="T347" i="4"/>
  <c r="V347" i="4"/>
  <c r="T343" i="4"/>
  <c r="V343" i="4"/>
  <c r="T339" i="4"/>
  <c r="V339" i="4"/>
  <c r="T335" i="4"/>
  <c r="V335" i="4"/>
  <c r="T331" i="4"/>
  <c r="V331" i="4"/>
  <c r="T327" i="4"/>
  <c r="V327" i="4"/>
  <c r="T323" i="4"/>
  <c r="V323" i="4"/>
  <c r="T319" i="4"/>
  <c r="V319" i="4"/>
  <c r="T315" i="4"/>
  <c r="V315" i="4"/>
  <c r="T311" i="4"/>
  <c r="V311" i="4"/>
  <c r="T307" i="4"/>
  <c r="V307" i="4"/>
  <c r="T303" i="4"/>
  <c r="V303" i="4"/>
  <c r="T299" i="4"/>
  <c r="V299" i="4"/>
  <c r="T295" i="4"/>
  <c r="V295" i="4"/>
  <c r="T291" i="4"/>
  <c r="V291" i="4"/>
  <c r="T287" i="4"/>
  <c r="V287" i="4"/>
  <c r="T283" i="4"/>
  <c r="V283" i="4"/>
  <c r="T279" i="4"/>
  <c r="V279" i="4"/>
  <c r="T275" i="4"/>
  <c r="V275" i="4"/>
  <c r="T271" i="4"/>
  <c r="V271" i="4"/>
  <c r="T267" i="4"/>
  <c r="V267" i="4"/>
  <c r="T263" i="4"/>
  <c r="V263" i="4"/>
  <c r="T259" i="4"/>
  <c r="V259" i="4"/>
  <c r="T255" i="4"/>
  <c r="V255" i="4"/>
  <c r="T251" i="4"/>
  <c r="V251" i="4"/>
  <c r="T247" i="4"/>
  <c r="V247" i="4"/>
  <c r="T243" i="4"/>
  <c r="V243" i="4"/>
  <c r="T239" i="4"/>
  <c r="V239" i="4"/>
  <c r="T235" i="4"/>
  <c r="V235" i="4"/>
  <c r="T231" i="4"/>
  <c r="V231" i="4"/>
  <c r="T227" i="4"/>
  <c r="V227" i="4"/>
  <c r="T223" i="4"/>
  <c r="V223" i="4"/>
  <c r="T219" i="4"/>
  <c r="V219" i="4"/>
  <c r="T215" i="4"/>
  <c r="V215" i="4"/>
  <c r="T211" i="4"/>
  <c r="V211" i="4"/>
  <c r="T207" i="4"/>
  <c r="V207" i="4"/>
  <c r="T203" i="4"/>
  <c r="V203" i="4"/>
  <c r="T199" i="4"/>
  <c r="V199" i="4"/>
  <c r="T195" i="4"/>
  <c r="V195" i="4"/>
  <c r="T191" i="4"/>
  <c r="V191" i="4"/>
  <c r="T187" i="4"/>
  <c r="V187" i="4"/>
  <c r="T183" i="4"/>
  <c r="V183" i="4"/>
  <c r="T179" i="4"/>
  <c r="V179" i="4"/>
  <c r="T175" i="4"/>
  <c r="V175" i="4"/>
  <c r="T171" i="4"/>
  <c r="V171" i="4"/>
  <c r="T167" i="4"/>
  <c r="V167" i="4"/>
  <c r="T163" i="4"/>
  <c r="V163" i="4"/>
  <c r="T159" i="4"/>
  <c r="V159" i="4"/>
  <c r="T155" i="4"/>
  <c r="V155" i="4"/>
  <c r="T3608" i="4"/>
  <c r="V3608" i="4"/>
  <c r="T3604" i="4"/>
  <c r="V3604" i="4"/>
  <c r="T3600" i="4"/>
  <c r="V3600" i="4"/>
  <c r="T3596" i="4"/>
  <c r="V3596" i="4"/>
  <c r="T3592" i="4"/>
  <c r="V3592" i="4"/>
  <c r="T3588" i="4"/>
  <c r="V3588" i="4"/>
  <c r="T3584" i="4"/>
  <c r="V3584" i="4"/>
  <c r="T3580" i="4"/>
  <c r="V3580" i="4"/>
  <c r="T3576" i="4"/>
  <c r="V3576" i="4"/>
  <c r="T3572" i="4"/>
  <c r="V3572" i="4"/>
  <c r="T3568" i="4"/>
  <c r="V3568" i="4"/>
  <c r="T3564" i="4"/>
  <c r="V3564" i="4"/>
  <c r="T3560" i="4"/>
  <c r="V3560" i="4"/>
  <c r="T3556" i="4"/>
  <c r="V3556" i="4"/>
  <c r="T3552" i="4"/>
  <c r="V3552" i="4"/>
  <c r="T3548" i="4"/>
  <c r="V3548" i="4"/>
  <c r="T3544" i="4"/>
  <c r="V3544" i="4"/>
  <c r="T3540" i="4"/>
  <c r="V3540" i="4"/>
  <c r="T3536" i="4"/>
  <c r="V3536" i="4"/>
  <c r="T3532" i="4"/>
  <c r="V3532" i="4"/>
  <c r="T3528" i="4"/>
  <c r="V3528" i="4"/>
  <c r="T3524" i="4"/>
  <c r="V3524" i="4"/>
  <c r="T3520" i="4"/>
  <c r="V3520" i="4"/>
  <c r="T3516" i="4"/>
  <c r="V3516" i="4"/>
  <c r="T3512" i="4"/>
  <c r="V3512" i="4"/>
  <c r="T3508" i="4"/>
  <c r="V3508" i="4"/>
  <c r="T3504" i="4"/>
  <c r="V3504" i="4"/>
  <c r="T3500" i="4"/>
  <c r="V3500" i="4"/>
  <c r="T3496" i="4"/>
  <c r="V3496" i="4"/>
  <c r="T3492" i="4"/>
  <c r="V3492" i="4"/>
  <c r="T3488" i="4"/>
  <c r="V3488" i="4"/>
  <c r="T3484" i="4"/>
  <c r="V3484" i="4"/>
  <c r="T3480" i="4"/>
  <c r="V3480" i="4"/>
  <c r="T3476" i="4"/>
  <c r="V3476" i="4"/>
  <c r="T3472" i="4"/>
  <c r="V3472" i="4"/>
  <c r="T3468" i="4"/>
  <c r="V3468" i="4"/>
  <c r="T3464" i="4"/>
  <c r="V3464" i="4"/>
  <c r="T3460" i="4"/>
  <c r="V3460" i="4"/>
  <c r="T3456" i="4"/>
  <c r="V3456" i="4"/>
  <c r="T3452" i="4"/>
  <c r="V3452" i="4"/>
  <c r="T3448" i="4"/>
  <c r="V3448" i="4"/>
  <c r="T3444" i="4"/>
  <c r="V3444" i="4"/>
  <c r="T3440" i="4"/>
  <c r="V3440" i="4"/>
  <c r="T3436" i="4"/>
  <c r="V3436" i="4"/>
  <c r="T3432" i="4"/>
  <c r="V3432" i="4"/>
  <c r="T3428" i="4"/>
  <c r="V3428" i="4"/>
  <c r="T3424" i="4"/>
  <c r="V3424" i="4"/>
  <c r="T3420" i="4"/>
  <c r="V3420" i="4"/>
  <c r="T3416" i="4"/>
  <c r="V3416" i="4"/>
  <c r="T3412" i="4"/>
  <c r="V3412" i="4"/>
  <c r="T3408" i="4"/>
  <c r="V3408" i="4"/>
  <c r="T3404" i="4"/>
  <c r="V3404" i="4"/>
  <c r="T3400" i="4"/>
  <c r="V3400" i="4"/>
  <c r="T3396" i="4"/>
  <c r="V3396" i="4"/>
  <c r="T3392" i="4"/>
  <c r="V3392" i="4"/>
  <c r="T3068" i="4"/>
  <c r="V3068" i="4"/>
  <c r="T3052" i="4"/>
  <c r="V3052" i="4"/>
  <c r="T3036" i="4"/>
  <c r="V3036" i="4"/>
  <c r="T3020" i="4"/>
  <c r="V3020" i="4"/>
  <c r="T3004" i="4"/>
  <c r="V3004" i="4"/>
  <c r="T2988" i="4"/>
  <c r="V2988" i="4"/>
  <c r="T2976" i="4"/>
  <c r="V2976" i="4"/>
  <c r="T2960" i="4"/>
  <c r="V2960" i="4"/>
  <c r="T2936" i="4"/>
  <c r="V2936" i="4"/>
  <c r="T2912" i="4"/>
  <c r="V2912" i="4"/>
  <c r="T2892" i="4"/>
  <c r="V2892" i="4"/>
  <c r="T2876" i="4"/>
  <c r="V2876" i="4"/>
  <c r="T2856" i="4"/>
  <c r="V2856" i="4"/>
  <c r="T2840" i="4"/>
  <c r="V2840" i="4"/>
  <c r="T2824" i="4"/>
  <c r="V2824" i="4"/>
  <c r="T2804" i="4"/>
  <c r="V2804" i="4"/>
  <c r="T2784" i="4"/>
  <c r="V2784" i="4"/>
  <c r="T2764" i="4"/>
  <c r="V2764" i="4"/>
  <c r="T2732" i="4"/>
  <c r="V2732" i="4"/>
  <c r="T2716" i="4"/>
  <c r="V2716" i="4"/>
  <c r="T2704" i="4"/>
  <c r="V2704" i="4"/>
  <c r="T2688" i="4"/>
  <c r="V2688" i="4"/>
  <c r="T2672" i="4"/>
  <c r="V2672" i="4"/>
  <c r="T2656" i="4"/>
  <c r="V2656" i="4"/>
  <c r="T2640" i="4"/>
  <c r="V2640" i="4"/>
  <c r="T2624" i="4"/>
  <c r="V2624" i="4"/>
  <c r="T2608" i="4"/>
  <c r="V2608" i="4"/>
  <c r="T2592" i="4"/>
  <c r="V2592" i="4"/>
  <c r="T2580" i="4"/>
  <c r="V2580" i="4"/>
  <c r="T2552" i="4"/>
  <c r="V2552" i="4"/>
  <c r="T2540" i="4"/>
  <c r="V2540" i="4"/>
  <c r="T2520" i="4"/>
  <c r="V2520" i="4"/>
  <c r="T2500" i="4"/>
  <c r="V2500" i="4"/>
  <c r="T2492" i="4"/>
  <c r="V2492" i="4"/>
  <c r="T2488" i="4"/>
  <c r="V2488" i="4"/>
  <c r="T2484" i="4"/>
  <c r="V2484" i="4"/>
  <c r="T2468" i="4"/>
  <c r="V2468" i="4"/>
  <c r="T2452" i="4"/>
  <c r="V2452" i="4"/>
  <c r="T2436" i="4"/>
  <c r="V2436" i="4"/>
  <c r="T2416" i="4"/>
  <c r="V2416" i="4"/>
  <c r="T2400" i="4"/>
  <c r="V2400" i="4"/>
  <c r="T2388" i="4"/>
  <c r="V2388" i="4"/>
  <c r="T2368" i="4"/>
  <c r="V2368" i="4"/>
  <c r="T2336" i="4"/>
  <c r="V2336" i="4"/>
  <c r="T2324" i="4"/>
  <c r="V2324" i="4"/>
  <c r="T2316" i="4"/>
  <c r="V2316" i="4"/>
  <c r="T2300" i="4"/>
  <c r="V2300" i="4"/>
  <c r="T2296" i="4"/>
  <c r="V2296" i="4"/>
  <c r="T2280" i="4"/>
  <c r="V2280" i="4"/>
  <c r="T2264" i="4"/>
  <c r="V2264" i="4"/>
  <c r="T2248" i="4"/>
  <c r="V2248" i="4"/>
  <c r="T2232" i="4"/>
  <c r="V2232" i="4"/>
  <c r="T2212" i="4"/>
  <c r="V2212" i="4"/>
  <c r="T2196" i="4"/>
  <c r="V2196" i="4"/>
  <c r="T2184" i="4"/>
  <c r="V2184" i="4"/>
  <c r="T2168" i="4"/>
  <c r="V2168" i="4"/>
  <c r="T2152" i="4"/>
  <c r="V2152" i="4"/>
  <c r="T2128" i="4"/>
  <c r="V2128" i="4"/>
  <c r="T2108" i="4"/>
  <c r="V2108" i="4"/>
  <c r="T2096" i="4"/>
  <c r="V2096" i="4"/>
  <c r="T2080" i="4"/>
  <c r="V2080" i="4"/>
  <c r="T2064" i="4"/>
  <c r="V2064" i="4"/>
  <c r="T2048" i="4"/>
  <c r="V2048" i="4"/>
  <c r="T2032" i="4"/>
  <c r="V2032" i="4"/>
  <c r="T2016" i="4"/>
  <c r="V2016" i="4"/>
  <c r="T1992" i="4"/>
  <c r="V1992" i="4"/>
  <c r="T1976" i="4"/>
  <c r="V1976" i="4"/>
  <c r="T1960" i="4"/>
  <c r="V1960" i="4"/>
  <c r="T1948" i="4"/>
  <c r="V1948" i="4"/>
  <c r="T1936" i="4"/>
  <c r="V1936" i="4"/>
  <c r="T1924" i="4"/>
  <c r="V1924" i="4"/>
  <c r="T1908" i="4"/>
  <c r="V1908" i="4"/>
  <c r="T1892" i="4"/>
  <c r="V1892" i="4"/>
  <c r="T1876" i="4"/>
  <c r="V1876" i="4"/>
  <c r="T1860" i="4"/>
  <c r="V1860" i="4"/>
  <c r="T1812" i="4"/>
  <c r="V1812" i="4"/>
  <c r="T1796" i="4"/>
  <c r="V1796" i="4"/>
  <c r="T1780" i="4"/>
  <c r="V1780" i="4"/>
  <c r="T1768" i="4"/>
  <c r="V1768" i="4"/>
  <c r="T1756" i="4"/>
  <c r="V1756" i="4"/>
  <c r="T1740" i="4"/>
  <c r="V1740" i="4"/>
  <c r="T1724" i="4"/>
  <c r="V1724" i="4"/>
  <c r="T1708" i="4"/>
  <c r="V1708" i="4"/>
  <c r="T1692" i="4"/>
  <c r="V1692" i="4"/>
  <c r="T1676" i="4"/>
  <c r="V1676" i="4"/>
  <c r="T1660" i="4"/>
  <c r="V1660" i="4"/>
  <c r="T1644" i="4"/>
  <c r="V1644" i="4"/>
  <c r="T1632" i="4"/>
  <c r="V1632" i="4"/>
  <c r="T1616" i="4"/>
  <c r="V1616" i="4"/>
  <c r="T1600" i="4"/>
  <c r="V1600" i="4"/>
  <c r="T1584" i="4"/>
  <c r="V1584" i="4"/>
  <c r="T1544" i="4"/>
  <c r="V1544" i="4"/>
  <c r="T1536" i="4"/>
  <c r="V1536" i="4"/>
  <c r="T1520" i="4"/>
  <c r="V1520" i="4"/>
  <c r="T1504" i="4"/>
  <c r="V1504" i="4"/>
  <c r="T1484" i="4"/>
  <c r="V1484" i="4"/>
  <c r="T1452" i="4"/>
  <c r="V1452" i="4"/>
  <c r="T3071" i="4"/>
  <c r="V3071" i="4"/>
  <c r="T3059" i="4"/>
  <c r="V3059" i="4"/>
  <c r="T3047" i="4"/>
  <c r="V3047" i="4"/>
  <c r="T3035" i="4"/>
  <c r="V3035" i="4"/>
  <c r="T3023" i="4"/>
  <c r="V3023" i="4"/>
  <c r="T3011" i="4"/>
  <c r="V3011" i="4"/>
  <c r="T2999" i="4"/>
  <c r="V2999" i="4"/>
  <c r="T2987" i="4"/>
  <c r="V2987" i="4"/>
  <c r="T2975" i="4"/>
  <c r="V2975" i="4"/>
  <c r="T2963" i="4"/>
  <c r="V2963" i="4"/>
  <c r="T2951" i="4"/>
  <c r="V2951" i="4"/>
  <c r="T2939" i="4"/>
  <c r="V2939" i="4"/>
  <c r="T2927" i="4"/>
  <c r="V2927" i="4"/>
  <c r="T2923" i="4"/>
  <c r="V2923" i="4"/>
  <c r="T2911" i="4"/>
  <c r="V2911" i="4"/>
  <c r="T2903" i="4"/>
  <c r="V2903" i="4"/>
  <c r="T2899" i="4"/>
  <c r="V2899" i="4"/>
  <c r="T2887" i="4"/>
  <c r="V2887" i="4"/>
  <c r="T3070" i="4"/>
  <c r="V3070" i="4"/>
  <c r="T3062" i="4"/>
  <c r="V3062" i="4"/>
  <c r="T3054" i="4"/>
  <c r="V3054" i="4"/>
  <c r="T3046" i="4"/>
  <c r="V3046" i="4"/>
  <c r="T3038" i="4"/>
  <c r="V3038" i="4"/>
  <c r="T3030" i="4"/>
  <c r="V3030" i="4"/>
  <c r="T3022" i="4"/>
  <c r="V3022" i="4"/>
  <c r="T3014" i="4"/>
  <c r="V3014" i="4"/>
  <c r="T3006" i="4"/>
  <c r="V3006" i="4"/>
  <c r="T2998" i="4"/>
  <c r="V2998" i="4"/>
  <c r="T2990" i="4"/>
  <c r="V2990" i="4"/>
  <c r="T2982" i="4"/>
  <c r="V2982" i="4"/>
  <c r="T2974" i="4"/>
  <c r="V2974" i="4"/>
  <c r="T2966" i="4"/>
  <c r="V2966" i="4"/>
  <c r="T2958" i="4"/>
  <c r="V2958" i="4"/>
  <c r="T2950" i="4"/>
  <c r="V2950" i="4"/>
  <c r="T2942" i="4"/>
  <c r="V2942" i="4"/>
  <c r="T2934" i="4"/>
  <c r="V2934" i="4"/>
  <c r="T2918" i="4"/>
  <c r="V2918" i="4"/>
  <c r="T2910" i="4"/>
  <c r="V2910" i="4"/>
  <c r="T2906" i="4"/>
  <c r="V2906" i="4"/>
  <c r="T2902" i="4"/>
  <c r="V2902" i="4"/>
  <c r="T2894" i="4"/>
  <c r="V2894" i="4"/>
  <c r="T2886" i="4"/>
  <c r="V2886" i="4"/>
  <c r="T2878" i="4"/>
  <c r="V2878" i="4"/>
  <c r="T2870" i="4"/>
  <c r="V2870" i="4"/>
  <c r="T2862" i="4"/>
  <c r="V2862" i="4"/>
  <c r="T2854" i="4"/>
  <c r="V2854" i="4"/>
  <c r="T2846" i="4"/>
  <c r="V2846" i="4"/>
  <c r="T2838" i="4"/>
  <c r="V2838" i="4"/>
  <c r="T2830" i="4"/>
  <c r="V2830" i="4"/>
  <c r="T2822" i="4"/>
  <c r="V2822" i="4"/>
  <c r="T2814" i="4"/>
  <c r="V2814" i="4"/>
  <c r="T2806" i="4"/>
  <c r="V2806" i="4"/>
  <c r="T2798" i="4"/>
  <c r="V2798" i="4"/>
  <c r="T2790" i="4"/>
  <c r="V2790" i="4"/>
  <c r="T2782" i="4"/>
  <c r="V2782" i="4"/>
  <c r="T2770" i="4"/>
  <c r="V2770" i="4"/>
  <c r="T2762" i="4"/>
  <c r="V2762" i="4"/>
  <c r="T2754" i="4"/>
  <c r="V2754" i="4"/>
  <c r="T2746" i="4"/>
  <c r="V2746" i="4"/>
  <c r="T2742" i="4"/>
  <c r="V2742" i="4"/>
  <c r="T2738" i="4"/>
  <c r="V2738" i="4"/>
  <c r="T2730" i="4"/>
  <c r="V2730" i="4"/>
  <c r="T2722" i="4"/>
  <c r="V2722" i="4"/>
  <c r="T2714" i="4"/>
  <c r="V2714" i="4"/>
  <c r="T2706" i="4"/>
  <c r="V2706" i="4"/>
  <c r="T2698" i="4"/>
  <c r="V2698" i="4"/>
  <c r="T2690" i="4"/>
  <c r="V2690" i="4"/>
  <c r="T2682" i="4"/>
  <c r="V2682" i="4"/>
  <c r="T2674" i="4"/>
  <c r="V2674" i="4"/>
  <c r="T2666" i="4"/>
  <c r="V2666" i="4"/>
  <c r="T2658" i="4"/>
  <c r="V2658" i="4"/>
  <c r="T2650" i="4"/>
  <c r="V2650" i="4"/>
  <c r="T2642" i="4"/>
  <c r="V2642" i="4"/>
  <c r="T2634" i="4"/>
  <c r="V2634" i="4"/>
  <c r="T2626" i="4"/>
  <c r="V2626" i="4"/>
  <c r="T2618" i="4"/>
  <c r="V2618" i="4"/>
  <c r="T2610" i="4"/>
  <c r="V2610" i="4"/>
  <c r="T2602" i="4"/>
  <c r="V2602" i="4"/>
  <c r="T2594" i="4"/>
  <c r="V2594" i="4"/>
  <c r="T2586" i="4"/>
  <c r="V2586" i="4"/>
  <c r="T2578" i="4"/>
  <c r="V2578" i="4"/>
  <c r="T2574" i="4"/>
  <c r="V2574" i="4"/>
  <c r="T2570" i="4"/>
  <c r="V2570" i="4"/>
  <c r="T2566" i="4"/>
  <c r="V2566" i="4"/>
  <c r="T2562" i="4"/>
  <c r="V2562" i="4"/>
  <c r="T2558" i="4"/>
  <c r="V2558" i="4"/>
  <c r="T2550" i="4"/>
  <c r="V2550" i="4"/>
  <c r="T2542" i="4"/>
  <c r="V2542" i="4"/>
  <c r="T2534" i="4"/>
  <c r="V2534" i="4"/>
  <c r="T2526" i="4"/>
  <c r="V2526" i="4"/>
  <c r="T2518" i="4"/>
  <c r="V2518" i="4"/>
  <c r="T2510" i="4"/>
  <c r="V2510" i="4"/>
  <c r="T2502" i="4"/>
  <c r="V2502" i="4"/>
  <c r="T2482" i="4"/>
  <c r="V2482" i="4"/>
  <c r="T2474" i="4"/>
  <c r="V2474" i="4"/>
  <c r="T2466" i="4"/>
  <c r="V2466" i="4"/>
  <c r="T2462" i="4"/>
  <c r="V2462" i="4"/>
  <c r="T2450" i="4"/>
  <c r="V2450" i="4"/>
  <c r="T2442" i="4"/>
  <c r="V2442" i="4"/>
  <c r="T2434" i="4"/>
  <c r="V2434" i="4"/>
  <c r="T2426" i="4"/>
  <c r="V2426" i="4"/>
  <c r="T2422" i="4"/>
  <c r="V2422" i="4"/>
  <c r="T2414" i="4"/>
  <c r="V2414" i="4"/>
  <c r="T2406" i="4"/>
  <c r="V2406" i="4"/>
  <c r="T2398" i="4"/>
  <c r="V2398" i="4"/>
  <c r="T2390" i="4"/>
  <c r="V2390" i="4"/>
  <c r="T2382" i="4"/>
  <c r="V2382" i="4"/>
  <c r="T2374" i="4"/>
  <c r="V2374" i="4"/>
  <c r="T2366" i="4"/>
  <c r="V2366" i="4"/>
  <c r="T2358" i="4"/>
  <c r="V2358" i="4"/>
  <c r="T2350" i="4"/>
  <c r="V2350" i="4"/>
  <c r="T2338" i="4"/>
  <c r="V2338" i="4"/>
  <c r="T2330" i="4"/>
  <c r="V2330" i="4"/>
  <c r="T2322" i="4"/>
  <c r="V2322" i="4"/>
  <c r="T2310" i="4"/>
  <c r="V2310" i="4"/>
  <c r="T2306" i="4"/>
  <c r="V2306" i="4"/>
  <c r="T2302" i="4"/>
  <c r="V2302" i="4"/>
  <c r="T2298" i="4"/>
  <c r="V2298" i="4"/>
  <c r="T2294" i="4"/>
  <c r="V2294" i="4"/>
  <c r="T2290" i="4"/>
  <c r="V2290" i="4"/>
  <c r="T2286" i="4"/>
  <c r="V2286" i="4"/>
  <c r="T2278" i="4"/>
  <c r="V2278" i="4"/>
  <c r="T2270" i="4"/>
  <c r="V2270" i="4"/>
  <c r="T2262" i="4"/>
  <c r="V2262" i="4"/>
  <c r="T2254" i="4"/>
  <c r="V2254" i="4"/>
  <c r="T2246" i="4"/>
  <c r="V2246" i="4"/>
  <c r="T2238" i="4"/>
  <c r="V2238" i="4"/>
  <c r="T2230" i="4"/>
  <c r="V2230" i="4"/>
  <c r="T2218" i="4"/>
  <c r="V2218" i="4"/>
  <c r="T2210" i="4"/>
  <c r="V2210" i="4"/>
  <c r="T2202" i="4"/>
  <c r="V2202" i="4"/>
  <c r="T2194" i="4"/>
  <c r="V2194" i="4"/>
  <c r="T2186" i="4"/>
  <c r="V2186" i="4"/>
  <c r="T2178" i="4"/>
  <c r="V2178" i="4"/>
  <c r="T2170" i="4"/>
  <c r="V2170" i="4"/>
  <c r="T2162" i="4"/>
  <c r="V2162" i="4"/>
  <c r="T2154" i="4"/>
  <c r="V2154" i="4"/>
  <c r="T2146" i="4"/>
  <c r="V2146" i="4"/>
  <c r="T2138" i="4"/>
  <c r="V2138" i="4"/>
  <c r="T2134" i="4"/>
  <c r="V2134" i="4"/>
  <c r="T2130" i="4"/>
  <c r="V2130" i="4"/>
  <c r="T2126" i="4"/>
  <c r="V2126" i="4"/>
  <c r="T2122" i="4"/>
  <c r="V2122" i="4"/>
  <c r="T2118" i="4"/>
  <c r="V2118" i="4"/>
  <c r="T2114" i="4"/>
  <c r="V2114" i="4"/>
  <c r="T2110" i="4"/>
  <c r="V2110" i="4"/>
  <c r="T2106" i="4"/>
  <c r="V2106" i="4"/>
  <c r="T2102" i="4"/>
  <c r="V2102" i="4"/>
  <c r="T2098" i="4"/>
  <c r="V2098" i="4"/>
  <c r="T2094" i="4"/>
  <c r="V2094" i="4"/>
  <c r="T2090" i="4"/>
  <c r="V2090" i="4"/>
  <c r="T2086" i="4"/>
  <c r="V2086" i="4"/>
  <c r="T2082" i="4"/>
  <c r="V2082" i="4"/>
  <c r="T2078" i="4"/>
  <c r="V2078" i="4"/>
  <c r="T2074" i="4"/>
  <c r="V2074" i="4"/>
  <c r="T2070" i="4"/>
  <c r="V2070" i="4"/>
  <c r="T2066" i="4"/>
  <c r="V2066" i="4"/>
  <c r="T2062" i="4"/>
  <c r="V2062" i="4"/>
  <c r="T2058" i="4"/>
  <c r="V2058" i="4"/>
  <c r="T2054" i="4"/>
  <c r="V2054" i="4"/>
  <c r="T2050" i="4"/>
  <c r="V2050" i="4"/>
  <c r="T2046" i="4"/>
  <c r="V2046" i="4"/>
  <c r="T2042" i="4"/>
  <c r="V2042" i="4"/>
  <c r="T2038" i="4"/>
  <c r="V2038" i="4"/>
  <c r="T2034" i="4"/>
  <c r="V2034" i="4"/>
  <c r="T2030" i="4"/>
  <c r="V2030" i="4"/>
  <c r="T2026" i="4"/>
  <c r="V2026" i="4"/>
  <c r="T2022" i="4"/>
  <c r="V2022" i="4"/>
  <c r="T2018" i="4"/>
  <c r="V2018" i="4"/>
  <c r="T2014" i="4"/>
  <c r="V2014" i="4"/>
  <c r="T2010" i="4"/>
  <c r="V2010" i="4"/>
  <c r="T2006" i="4"/>
  <c r="V2006" i="4"/>
  <c r="T2002" i="4"/>
  <c r="V2002" i="4"/>
  <c r="T1998" i="4"/>
  <c r="V1998" i="4"/>
  <c r="T1994" i="4"/>
  <c r="V1994" i="4"/>
  <c r="T1990" i="4"/>
  <c r="V1990" i="4"/>
  <c r="T1986" i="4"/>
  <c r="V1986" i="4"/>
  <c r="T1982" i="4"/>
  <c r="V1982" i="4"/>
  <c r="T1978" i="4"/>
  <c r="V1978" i="4"/>
  <c r="T1974" i="4"/>
  <c r="V1974" i="4"/>
  <c r="T1970" i="4"/>
  <c r="V1970" i="4"/>
  <c r="T1966" i="4"/>
  <c r="V1966" i="4"/>
  <c r="T1962" i="4"/>
  <c r="V1962" i="4"/>
  <c r="T1958" i="4"/>
  <c r="V1958" i="4"/>
  <c r="T1954" i="4"/>
  <c r="V1954" i="4"/>
  <c r="T1950" i="4"/>
  <c r="V1950" i="4"/>
  <c r="T1946" i="4"/>
  <c r="V1946" i="4"/>
  <c r="T1942" i="4"/>
  <c r="V1942" i="4"/>
  <c r="T1938" i="4"/>
  <c r="V1938" i="4"/>
  <c r="T1934" i="4"/>
  <c r="V1934" i="4"/>
  <c r="T1930" i="4"/>
  <c r="V1930" i="4"/>
  <c r="T1926" i="4"/>
  <c r="V1926" i="4"/>
  <c r="T1922" i="4"/>
  <c r="V1922" i="4"/>
  <c r="T1918" i="4"/>
  <c r="V1918" i="4"/>
  <c r="T1914" i="4"/>
  <c r="V1914" i="4"/>
  <c r="T1910" i="4"/>
  <c r="V1910" i="4"/>
  <c r="T1906" i="4"/>
  <c r="V1906" i="4"/>
  <c r="T1902" i="4"/>
  <c r="V1902" i="4"/>
  <c r="T1898" i="4"/>
  <c r="V1898" i="4"/>
  <c r="T1894" i="4"/>
  <c r="V1894" i="4"/>
  <c r="T1890" i="4"/>
  <c r="V1890" i="4"/>
  <c r="T1886" i="4"/>
  <c r="V1886" i="4"/>
  <c r="T1882" i="4"/>
  <c r="V1882" i="4"/>
  <c r="T1878" i="4"/>
  <c r="V1878" i="4"/>
  <c r="T1874" i="4"/>
  <c r="V1874" i="4"/>
  <c r="T1870" i="4"/>
  <c r="V1870" i="4"/>
  <c r="T1866" i="4"/>
  <c r="V1866" i="4"/>
  <c r="T1862" i="4"/>
  <c r="V1862" i="4"/>
  <c r="T1858" i="4"/>
  <c r="V1858" i="4"/>
  <c r="T1854" i="4"/>
  <c r="V1854" i="4"/>
  <c r="T1850" i="4"/>
  <c r="V1850" i="4"/>
  <c r="T1846" i="4"/>
  <c r="V1846" i="4"/>
  <c r="T1842" i="4"/>
  <c r="V1842" i="4"/>
  <c r="T1838" i="4"/>
  <c r="V1838" i="4"/>
  <c r="T1834" i="4"/>
  <c r="V1834" i="4"/>
  <c r="T1830" i="4"/>
  <c r="V1830" i="4"/>
  <c r="T1826" i="4"/>
  <c r="V1826" i="4"/>
  <c r="T1822" i="4"/>
  <c r="V1822" i="4"/>
  <c r="T1818" i="4"/>
  <c r="V1818" i="4"/>
  <c r="T1814" i="4"/>
  <c r="V1814" i="4"/>
  <c r="T1810" i="4"/>
  <c r="V1810" i="4"/>
  <c r="T1806" i="4"/>
  <c r="V1806" i="4"/>
  <c r="T1802" i="4"/>
  <c r="V1802" i="4"/>
  <c r="T1798" i="4"/>
  <c r="V1798" i="4"/>
  <c r="T1794" i="4"/>
  <c r="V1794" i="4"/>
  <c r="T1790" i="4"/>
  <c r="V1790" i="4"/>
  <c r="T1786" i="4"/>
  <c r="V1786" i="4"/>
  <c r="T1782" i="4"/>
  <c r="V1782" i="4"/>
  <c r="T1778" i="4"/>
  <c r="V1778" i="4"/>
  <c r="T1774" i="4"/>
  <c r="V1774" i="4"/>
  <c r="T1770" i="4"/>
  <c r="V1770" i="4"/>
  <c r="T1766" i="4"/>
  <c r="V1766" i="4"/>
  <c r="T1762" i="4"/>
  <c r="V1762" i="4"/>
  <c r="T1758" i="4"/>
  <c r="V1758" i="4"/>
  <c r="T1754" i="4"/>
  <c r="V1754" i="4"/>
  <c r="T1750" i="4"/>
  <c r="V1750" i="4"/>
  <c r="T1746" i="4"/>
  <c r="V1746" i="4"/>
  <c r="T1742" i="4"/>
  <c r="V1742" i="4"/>
  <c r="T1738" i="4"/>
  <c r="V1738" i="4"/>
  <c r="T1734" i="4"/>
  <c r="V1734" i="4"/>
  <c r="T1730" i="4"/>
  <c r="V1730" i="4"/>
  <c r="T1726" i="4"/>
  <c r="V1726" i="4"/>
  <c r="T1722" i="4"/>
  <c r="V1722" i="4"/>
  <c r="T1718" i="4"/>
  <c r="V1718" i="4"/>
  <c r="T1714" i="4"/>
  <c r="V1714" i="4"/>
  <c r="T1710" i="4"/>
  <c r="V1710" i="4"/>
  <c r="T1706" i="4"/>
  <c r="V1706" i="4"/>
  <c r="T1702" i="4"/>
  <c r="V1702" i="4"/>
  <c r="T1698" i="4"/>
  <c r="V1698" i="4"/>
  <c r="T1694" i="4"/>
  <c r="V1694" i="4"/>
  <c r="T1690" i="4"/>
  <c r="V1690" i="4"/>
  <c r="T1686" i="4"/>
  <c r="V1686" i="4"/>
  <c r="T1682" i="4"/>
  <c r="V1682" i="4"/>
  <c r="T1678" i="4"/>
  <c r="V1678" i="4"/>
  <c r="T1674" i="4"/>
  <c r="V1674" i="4"/>
  <c r="T1670" i="4"/>
  <c r="V1670" i="4"/>
  <c r="T1666" i="4"/>
  <c r="V1666" i="4"/>
  <c r="T1662" i="4"/>
  <c r="V1662" i="4"/>
  <c r="T1658" i="4"/>
  <c r="V1658" i="4"/>
  <c r="T1654" i="4"/>
  <c r="V1654" i="4"/>
  <c r="T1650" i="4"/>
  <c r="V1650" i="4"/>
  <c r="T1646" i="4"/>
  <c r="V1646" i="4"/>
  <c r="T1642" i="4"/>
  <c r="V1642" i="4"/>
  <c r="T1638" i="4"/>
  <c r="V1638" i="4"/>
  <c r="T1634" i="4"/>
  <c r="V1634" i="4"/>
  <c r="T1630" i="4"/>
  <c r="V1630" i="4"/>
  <c r="T1626" i="4"/>
  <c r="V1626" i="4"/>
  <c r="T1622" i="4"/>
  <c r="V1622" i="4"/>
  <c r="T1618" i="4"/>
  <c r="V1618" i="4"/>
  <c r="T1614" i="4"/>
  <c r="V1614" i="4"/>
  <c r="T1610" i="4"/>
  <c r="V1610" i="4"/>
  <c r="T1606" i="4"/>
  <c r="V1606" i="4"/>
  <c r="T1602" i="4"/>
  <c r="V1602" i="4"/>
  <c r="T1598" i="4"/>
  <c r="V1598" i="4"/>
  <c r="T1594" i="4"/>
  <c r="V1594" i="4"/>
  <c r="T1590" i="4"/>
  <c r="V1590" i="4"/>
  <c r="T1586" i="4"/>
  <c r="V1586" i="4"/>
  <c r="T1582" i="4"/>
  <c r="V1582" i="4"/>
  <c r="T1578" i="4"/>
  <c r="V1578" i="4"/>
  <c r="T1574" i="4"/>
  <c r="V1574" i="4"/>
  <c r="T1570" i="4"/>
  <c r="V1570" i="4"/>
  <c r="T1566" i="4"/>
  <c r="V1566" i="4"/>
  <c r="T1562" i="4"/>
  <c r="V1562" i="4"/>
  <c r="T1558" i="4"/>
  <c r="V1558" i="4"/>
  <c r="T1554" i="4"/>
  <c r="V1554" i="4"/>
  <c r="T1550" i="4"/>
  <c r="V1550" i="4"/>
  <c r="T1546" i="4"/>
  <c r="V1546" i="4"/>
  <c r="T1542" i="4"/>
  <c r="V1542" i="4"/>
  <c r="T1538" i="4"/>
  <c r="V1538" i="4"/>
  <c r="T1534" i="4"/>
  <c r="V1534" i="4"/>
  <c r="T1530" i="4"/>
  <c r="V1530" i="4"/>
  <c r="T1526" i="4"/>
  <c r="V1526" i="4"/>
  <c r="T1522" i="4"/>
  <c r="V1522" i="4"/>
  <c r="T1518" i="4"/>
  <c r="V1518" i="4"/>
  <c r="T1514" i="4"/>
  <c r="V1514" i="4"/>
  <c r="T1510" i="4"/>
  <c r="V1510" i="4"/>
  <c r="T1506" i="4"/>
  <c r="V1506" i="4"/>
  <c r="T1502" i="4"/>
  <c r="V1502" i="4"/>
  <c r="T1498" i="4"/>
  <c r="V1498" i="4"/>
  <c r="T1494" i="4"/>
  <c r="V1494" i="4"/>
  <c r="T1490" i="4"/>
  <c r="V1490" i="4"/>
  <c r="T1486" i="4"/>
  <c r="V1486" i="4"/>
  <c r="T1482" i="4"/>
  <c r="V1482" i="4"/>
  <c r="T1478" i="4"/>
  <c r="V1478" i="4"/>
  <c r="T1474" i="4"/>
  <c r="V1474" i="4"/>
  <c r="T1470" i="4"/>
  <c r="V1470" i="4"/>
  <c r="T1466" i="4"/>
  <c r="V1466" i="4"/>
  <c r="T1462" i="4"/>
  <c r="V1462" i="4"/>
  <c r="T1458" i="4"/>
  <c r="V1458" i="4"/>
  <c r="T1454" i="4"/>
  <c r="V1454" i="4"/>
  <c r="T1450" i="4"/>
  <c r="V1450" i="4"/>
  <c r="T1446" i="4"/>
  <c r="V1446" i="4"/>
  <c r="T1442" i="4"/>
  <c r="V1442" i="4"/>
  <c r="T1438" i="4"/>
  <c r="V1438" i="4"/>
  <c r="T1434" i="4"/>
  <c r="V1434" i="4"/>
  <c r="T1430" i="4"/>
  <c r="V1430" i="4"/>
  <c r="T1426" i="4"/>
  <c r="V1426" i="4"/>
  <c r="T1422" i="4"/>
  <c r="V1422" i="4"/>
  <c r="T1418" i="4"/>
  <c r="V1418" i="4"/>
  <c r="T1414" i="4"/>
  <c r="V1414" i="4"/>
  <c r="T1410" i="4"/>
  <c r="V1410" i="4"/>
  <c r="T1406" i="4"/>
  <c r="V1406" i="4"/>
  <c r="T1402" i="4"/>
  <c r="V1402" i="4"/>
  <c r="T1398" i="4"/>
  <c r="V1398" i="4"/>
  <c r="T1394" i="4"/>
  <c r="V1394" i="4"/>
  <c r="T1390" i="4"/>
  <c r="V1390" i="4"/>
  <c r="T1386" i="4"/>
  <c r="V1386" i="4"/>
  <c r="T1382" i="4"/>
  <c r="V1382" i="4"/>
  <c r="T1378" i="4"/>
  <c r="V1378" i="4"/>
  <c r="T1374" i="4"/>
  <c r="V1374" i="4"/>
  <c r="T1370" i="4"/>
  <c r="V1370" i="4"/>
  <c r="T1366" i="4"/>
  <c r="V1366" i="4"/>
  <c r="T1362" i="4"/>
  <c r="V1362" i="4"/>
  <c r="T1358" i="4"/>
  <c r="V1358" i="4"/>
  <c r="T1354" i="4"/>
  <c r="V1354" i="4"/>
  <c r="T1350" i="4"/>
  <c r="V1350" i="4"/>
  <c r="T1346" i="4"/>
  <c r="V1346" i="4"/>
  <c r="T1342" i="4"/>
  <c r="V1342" i="4"/>
  <c r="T1338" i="4"/>
  <c r="V1338" i="4"/>
  <c r="T1334" i="4"/>
  <c r="V1334" i="4"/>
  <c r="T1330" i="4"/>
  <c r="V1330" i="4"/>
  <c r="T1326" i="4"/>
  <c r="V1326" i="4"/>
  <c r="T1322" i="4"/>
  <c r="V1322" i="4"/>
  <c r="T1318" i="4"/>
  <c r="V1318" i="4"/>
  <c r="T1314" i="4"/>
  <c r="V1314" i="4"/>
  <c r="T1310" i="4"/>
  <c r="V1310" i="4"/>
  <c r="T1306" i="4"/>
  <c r="V1306" i="4"/>
  <c r="T1302" i="4"/>
  <c r="V1302" i="4"/>
  <c r="T1298" i="4"/>
  <c r="V1298" i="4"/>
  <c r="T1294" i="4"/>
  <c r="V1294" i="4"/>
  <c r="T1290" i="4"/>
  <c r="V1290" i="4"/>
  <c r="T1286" i="4"/>
  <c r="V1286" i="4"/>
  <c r="T1282" i="4"/>
  <c r="V1282" i="4"/>
  <c r="T1278" i="4"/>
  <c r="V1278" i="4"/>
  <c r="T1274" i="4"/>
  <c r="V1274" i="4"/>
  <c r="T1270" i="4"/>
  <c r="V1270" i="4"/>
  <c r="T1266" i="4"/>
  <c r="V1266" i="4"/>
  <c r="T1262" i="4"/>
  <c r="V1262" i="4"/>
  <c r="T1258" i="4"/>
  <c r="V1258" i="4"/>
  <c r="T1254" i="4"/>
  <c r="V1254" i="4"/>
  <c r="T1250" i="4"/>
  <c r="V1250" i="4"/>
  <c r="T1246" i="4"/>
  <c r="V1246" i="4"/>
  <c r="T1242" i="4"/>
  <c r="V1242" i="4"/>
  <c r="T1238" i="4"/>
  <c r="V1238" i="4"/>
  <c r="T1234" i="4"/>
  <c r="V1234" i="4"/>
  <c r="T1230" i="4"/>
  <c r="V1230" i="4"/>
  <c r="T1226" i="4"/>
  <c r="V1226" i="4"/>
  <c r="T1222" i="4"/>
  <c r="V1222" i="4"/>
  <c r="T1218" i="4"/>
  <c r="V1218" i="4"/>
  <c r="T1214" i="4"/>
  <c r="V1214" i="4"/>
  <c r="T1210" i="4"/>
  <c r="V1210" i="4"/>
  <c r="T1206" i="4"/>
  <c r="V1206" i="4"/>
  <c r="T1202" i="4"/>
  <c r="V1202" i="4"/>
  <c r="T1198" i="4"/>
  <c r="V1198" i="4"/>
  <c r="T1194" i="4"/>
  <c r="V1194" i="4"/>
  <c r="T1190" i="4"/>
  <c r="V1190" i="4"/>
  <c r="T1186" i="4"/>
  <c r="V1186" i="4"/>
  <c r="T1182" i="4"/>
  <c r="V1182" i="4"/>
  <c r="T1178" i="4"/>
  <c r="V1178" i="4"/>
  <c r="T1174" i="4"/>
  <c r="V1174" i="4"/>
  <c r="T1170" i="4"/>
  <c r="V1170" i="4"/>
  <c r="T1166" i="4"/>
  <c r="V1166" i="4"/>
  <c r="T1162" i="4"/>
  <c r="V1162" i="4"/>
  <c r="T1158" i="4"/>
  <c r="V1158" i="4"/>
  <c r="T1154" i="4"/>
  <c r="V1154" i="4"/>
  <c r="T1150" i="4"/>
  <c r="V1150" i="4"/>
  <c r="T1146" i="4"/>
  <c r="V1146" i="4"/>
  <c r="T1142" i="4"/>
  <c r="V1142" i="4"/>
  <c r="T1138" i="4"/>
  <c r="V1138" i="4"/>
  <c r="T1134" i="4"/>
  <c r="V1134" i="4"/>
  <c r="T1130" i="4"/>
  <c r="V1130" i="4"/>
  <c r="T1126" i="4"/>
  <c r="V1126" i="4"/>
  <c r="T1122" i="4"/>
  <c r="V1122" i="4"/>
  <c r="T1118" i="4"/>
  <c r="V1118" i="4"/>
  <c r="T1114" i="4"/>
  <c r="V1114" i="4"/>
  <c r="T1110" i="4"/>
  <c r="V1110" i="4"/>
  <c r="T1106" i="4"/>
  <c r="V1106" i="4"/>
  <c r="T1102" i="4"/>
  <c r="V1102" i="4"/>
  <c r="T1098" i="4"/>
  <c r="V1098" i="4"/>
  <c r="T1094" i="4"/>
  <c r="V1094" i="4"/>
  <c r="T1090" i="4"/>
  <c r="V1090" i="4"/>
  <c r="T1086" i="4"/>
  <c r="V1086" i="4"/>
  <c r="T1082" i="4"/>
  <c r="V1082" i="4"/>
  <c r="T1078" i="4"/>
  <c r="V1078" i="4"/>
  <c r="T1074" i="4"/>
  <c r="V1074" i="4"/>
  <c r="T1070" i="4"/>
  <c r="V1070" i="4"/>
  <c r="T1066" i="4"/>
  <c r="V1066" i="4"/>
  <c r="T1062" i="4"/>
  <c r="V1062" i="4"/>
  <c r="T1058" i="4"/>
  <c r="V1058" i="4"/>
  <c r="T1054" i="4"/>
  <c r="V1054" i="4"/>
  <c r="T1050" i="4"/>
  <c r="V1050" i="4"/>
  <c r="T1046" i="4"/>
  <c r="V1046" i="4"/>
  <c r="T1042" i="4"/>
  <c r="V1042" i="4"/>
  <c r="T1038" i="4"/>
  <c r="V1038" i="4"/>
  <c r="T1034" i="4"/>
  <c r="V1034" i="4"/>
  <c r="T1030" i="4"/>
  <c r="V1030" i="4"/>
  <c r="T1026" i="4"/>
  <c r="V1026" i="4"/>
  <c r="T1022" i="4"/>
  <c r="V1022" i="4"/>
  <c r="T1018" i="4"/>
  <c r="V1018" i="4"/>
  <c r="T1014" i="4"/>
  <c r="V1014" i="4"/>
  <c r="T1010" i="4"/>
  <c r="V1010" i="4"/>
  <c r="T1006" i="4"/>
  <c r="V1006" i="4"/>
  <c r="T1002" i="4"/>
  <c r="V1002" i="4"/>
  <c r="T998" i="4"/>
  <c r="V998" i="4"/>
  <c r="T994" i="4"/>
  <c r="V994" i="4"/>
  <c r="T990" i="4"/>
  <c r="V990" i="4"/>
  <c r="T986" i="4"/>
  <c r="V986" i="4"/>
  <c r="T982" i="4"/>
  <c r="V982" i="4"/>
  <c r="T978" i="4"/>
  <c r="V978" i="4"/>
  <c r="T974" i="4"/>
  <c r="V974" i="4"/>
  <c r="T970" i="4"/>
  <c r="V970" i="4"/>
  <c r="T966" i="4"/>
  <c r="V966" i="4"/>
  <c r="T962" i="4"/>
  <c r="V962" i="4"/>
  <c r="T958" i="4"/>
  <c r="V958" i="4"/>
  <c r="T954" i="4"/>
  <c r="V954" i="4"/>
  <c r="T950" i="4"/>
  <c r="V950" i="4"/>
  <c r="T946" i="4"/>
  <c r="V946" i="4"/>
  <c r="T942" i="4"/>
  <c r="V942" i="4"/>
  <c r="T938" i="4"/>
  <c r="V938" i="4"/>
  <c r="T934" i="4"/>
  <c r="V934" i="4"/>
  <c r="T930" i="4"/>
  <c r="V930" i="4"/>
  <c r="T926" i="4"/>
  <c r="V926" i="4"/>
  <c r="T922" i="4"/>
  <c r="V922" i="4"/>
  <c r="T918" i="4"/>
  <c r="V918" i="4"/>
  <c r="T914" i="4"/>
  <c r="V914" i="4"/>
  <c r="T910" i="4"/>
  <c r="V910" i="4"/>
  <c r="T906" i="4"/>
  <c r="V906" i="4"/>
  <c r="T902" i="4"/>
  <c r="V902" i="4"/>
  <c r="T898" i="4"/>
  <c r="V898" i="4"/>
  <c r="T894" i="4"/>
  <c r="V894" i="4"/>
  <c r="T890" i="4"/>
  <c r="V890" i="4"/>
  <c r="T886" i="4"/>
  <c r="V886" i="4"/>
  <c r="T882" i="4"/>
  <c r="V882" i="4"/>
  <c r="T878" i="4"/>
  <c r="V878" i="4"/>
  <c r="T874" i="4"/>
  <c r="V874" i="4"/>
  <c r="T870" i="4"/>
  <c r="V870" i="4"/>
  <c r="T866" i="4"/>
  <c r="V866" i="4"/>
  <c r="T862" i="4"/>
  <c r="V862" i="4"/>
  <c r="T858" i="4"/>
  <c r="V858" i="4"/>
  <c r="T854" i="4"/>
  <c r="V854" i="4"/>
  <c r="T850" i="4"/>
  <c r="V850" i="4"/>
  <c r="T846" i="4"/>
  <c r="V846" i="4"/>
  <c r="T842" i="4"/>
  <c r="V842" i="4"/>
  <c r="T838" i="4"/>
  <c r="V838" i="4"/>
  <c r="T834" i="4"/>
  <c r="V834" i="4"/>
  <c r="T830" i="4"/>
  <c r="V830" i="4"/>
  <c r="T826" i="4"/>
  <c r="V826" i="4"/>
  <c r="T822" i="4"/>
  <c r="V822" i="4"/>
  <c r="T818" i="4"/>
  <c r="V818" i="4"/>
  <c r="T814" i="4"/>
  <c r="V814" i="4"/>
  <c r="T810" i="4"/>
  <c r="V810" i="4"/>
  <c r="T806" i="4"/>
  <c r="V806" i="4"/>
  <c r="T802" i="4"/>
  <c r="V802" i="4"/>
  <c r="T798" i="4"/>
  <c r="V798" i="4"/>
  <c r="T794" i="4"/>
  <c r="V794" i="4"/>
  <c r="T790" i="4"/>
  <c r="V790" i="4"/>
  <c r="T786" i="4"/>
  <c r="V786" i="4"/>
  <c r="T782" i="4"/>
  <c r="V782" i="4"/>
  <c r="T778" i="4"/>
  <c r="V778" i="4"/>
  <c r="T774" i="4"/>
  <c r="V774" i="4"/>
  <c r="T770" i="4"/>
  <c r="V770" i="4"/>
  <c r="T766" i="4"/>
  <c r="V766" i="4"/>
  <c r="T762" i="4"/>
  <c r="V762" i="4"/>
  <c r="T758" i="4"/>
  <c r="V758" i="4"/>
  <c r="T754" i="4"/>
  <c r="V754" i="4"/>
  <c r="T750" i="4"/>
  <c r="V750" i="4"/>
  <c r="T746" i="4"/>
  <c r="V746" i="4"/>
  <c r="T742" i="4"/>
  <c r="V742" i="4"/>
  <c r="T738" i="4"/>
  <c r="V738" i="4"/>
  <c r="T734" i="4"/>
  <c r="V734" i="4"/>
  <c r="T730" i="4"/>
  <c r="V730" i="4"/>
  <c r="T726" i="4"/>
  <c r="V726" i="4"/>
  <c r="T722" i="4"/>
  <c r="V722" i="4"/>
  <c r="T718" i="4"/>
  <c r="V718" i="4"/>
  <c r="T714" i="4"/>
  <c r="V714" i="4"/>
  <c r="T710" i="4"/>
  <c r="V710" i="4"/>
  <c r="T706" i="4"/>
  <c r="V706" i="4"/>
  <c r="T702" i="4"/>
  <c r="V702" i="4"/>
  <c r="T698" i="4"/>
  <c r="V698" i="4"/>
  <c r="T694" i="4"/>
  <c r="V694" i="4"/>
  <c r="T690" i="4"/>
  <c r="V690" i="4"/>
  <c r="T686" i="4"/>
  <c r="V686" i="4"/>
  <c r="T682" i="4"/>
  <c r="V682" i="4"/>
  <c r="T678" i="4"/>
  <c r="V678" i="4"/>
  <c r="T674" i="4"/>
  <c r="V674" i="4"/>
  <c r="T670" i="4"/>
  <c r="V670" i="4"/>
  <c r="T666" i="4"/>
  <c r="V666" i="4"/>
  <c r="T662" i="4"/>
  <c r="V662" i="4"/>
  <c r="T658" i="4"/>
  <c r="V658" i="4"/>
  <c r="T654" i="4"/>
  <c r="V654" i="4"/>
  <c r="T650" i="4"/>
  <c r="V650" i="4"/>
  <c r="T646" i="4"/>
  <c r="V646" i="4"/>
  <c r="T642" i="4"/>
  <c r="V642" i="4"/>
  <c r="T638" i="4"/>
  <c r="V638" i="4"/>
  <c r="T634" i="4"/>
  <c r="V634" i="4"/>
  <c r="T630" i="4"/>
  <c r="V630" i="4"/>
  <c r="T626" i="4"/>
  <c r="V626" i="4"/>
  <c r="T622" i="4"/>
  <c r="V622" i="4"/>
  <c r="T618" i="4"/>
  <c r="V618" i="4"/>
  <c r="T614" i="4"/>
  <c r="V614" i="4"/>
  <c r="T610" i="4"/>
  <c r="V610" i="4"/>
  <c r="T606" i="4"/>
  <c r="V606" i="4"/>
  <c r="T602" i="4"/>
  <c r="V602" i="4"/>
  <c r="T598" i="4"/>
  <c r="V598" i="4"/>
  <c r="T594" i="4"/>
  <c r="V594" i="4"/>
  <c r="T590" i="4"/>
  <c r="V590" i="4"/>
  <c r="T586" i="4"/>
  <c r="V586" i="4"/>
  <c r="T582" i="4"/>
  <c r="V582" i="4"/>
  <c r="T578" i="4"/>
  <c r="V578" i="4"/>
  <c r="T574" i="4"/>
  <c r="V574" i="4"/>
  <c r="T570" i="4"/>
  <c r="V570" i="4"/>
  <c r="T566" i="4"/>
  <c r="V566" i="4"/>
  <c r="T562" i="4"/>
  <c r="V562" i="4"/>
  <c r="T558" i="4"/>
  <c r="V558" i="4"/>
  <c r="T554" i="4"/>
  <c r="V554" i="4"/>
  <c r="T550" i="4"/>
  <c r="V550" i="4"/>
  <c r="T546" i="4"/>
  <c r="V546" i="4"/>
  <c r="T542" i="4"/>
  <c r="V542" i="4"/>
  <c r="T538" i="4"/>
  <c r="V538" i="4"/>
  <c r="T534" i="4"/>
  <c r="V534" i="4"/>
  <c r="T530" i="4"/>
  <c r="V530" i="4"/>
  <c r="T526" i="4"/>
  <c r="V526" i="4"/>
  <c r="T522" i="4"/>
  <c r="V522" i="4"/>
  <c r="T518" i="4"/>
  <c r="V518" i="4"/>
  <c r="T514" i="4"/>
  <c r="V514" i="4"/>
  <c r="T510" i="4"/>
  <c r="V510" i="4"/>
  <c r="T506" i="4"/>
  <c r="V506" i="4"/>
  <c r="T502" i="4"/>
  <c r="V502" i="4"/>
  <c r="T498" i="4"/>
  <c r="V498" i="4"/>
  <c r="T494" i="4"/>
  <c r="V494" i="4"/>
  <c r="T490" i="4"/>
  <c r="V490" i="4"/>
  <c r="T486" i="4"/>
  <c r="V486" i="4"/>
  <c r="T482" i="4"/>
  <c r="V482" i="4"/>
  <c r="T478" i="4"/>
  <c r="V478" i="4"/>
  <c r="T474" i="4"/>
  <c r="V474" i="4"/>
  <c r="T470" i="4"/>
  <c r="V470" i="4"/>
  <c r="T466" i="4"/>
  <c r="V466" i="4"/>
  <c r="T462" i="4"/>
  <c r="V462" i="4"/>
  <c r="T458" i="4"/>
  <c r="V458" i="4"/>
  <c r="T454" i="4"/>
  <c r="V454" i="4"/>
  <c r="T450" i="4"/>
  <c r="V450" i="4"/>
  <c r="T446" i="4"/>
  <c r="V446" i="4"/>
  <c r="T442" i="4"/>
  <c r="V442" i="4"/>
  <c r="T438" i="4"/>
  <c r="V438" i="4"/>
  <c r="T434" i="4"/>
  <c r="V434" i="4"/>
  <c r="T430" i="4"/>
  <c r="V430" i="4"/>
  <c r="T426" i="4"/>
  <c r="V426" i="4"/>
  <c r="T422" i="4"/>
  <c r="V422" i="4"/>
  <c r="T418" i="4"/>
  <c r="V418" i="4"/>
  <c r="T414" i="4"/>
  <c r="V414" i="4"/>
  <c r="T410" i="4"/>
  <c r="V410" i="4"/>
  <c r="T406" i="4"/>
  <c r="V406" i="4"/>
  <c r="T402" i="4"/>
  <c r="V402" i="4"/>
  <c r="T398" i="4"/>
  <c r="V398" i="4"/>
  <c r="T394" i="4"/>
  <c r="V394" i="4"/>
  <c r="T390" i="4"/>
  <c r="V390" i="4"/>
  <c r="T386" i="4"/>
  <c r="V386" i="4"/>
  <c r="T382" i="4"/>
  <c r="V382" i="4"/>
  <c r="T378" i="4"/>
  <c r="V378" i="4"/>
  <c r="T374" i="4"/>
  <c r="V374" i="4"/>
  <c r="T370" i="4"/>
  <c r="V370" i="4"/>
  <c r="T366" i="4"/>
  <c r="V366" i="4"/>
  <c r="T362" i="4"/>
  <c r="V362" i="4"/>
  <c r="T358" i="4"/>
  <c r="V358" i="4"/>
  <c r="T354" i="4"/>
  <c r="V354" i="4"/>
  <c r="T350" i="4"/>
  <c r="V350" i="4"/>
  <c r="T346" i="4"/>
  <c r="V346" i="4"/>
  <c r="T342" i="4"/>
  <c r="V342" i="4"/>
  <c r="T338" i="4"/>
  <c r="V338" i="4"/>
  <c r="T334" i="4"/>
  <c r="V334" i="4"/>
  <c r="T330" i="4"/>
  <c r="V330" i="4"/>
  <c r="T326" i="4"/>
  <c r="V326" i="4"/>
  <c r="T322" i="4"/>
  <c r="V322" i="4"/>
  <c r="T318" i="4"/>
  <c r="V318" i="4"/>
  <c r="T314" i="4"/>
  <c r="V314" i="4"/>
  <c r="T310" i="4"/>
  <c r="V310" i="4"/>
  <c r="T306" i="4"/>
  <c r="V306" i="4"/>
  <c r="T302" i="4"/>
  <c r="V302" i="4"/>
  <c r="T298" i="4"/>
  <c r="V298" i="4"/>
  <c r="T294" i="4"/>
  <c r="V294" i="4"/>
  <c r="T290" i="4"/>
  <c r="V290" i="4"/>
  <c r="T286" i="4"/>
  <c r="V286" i="4"/>
  <c r="T282" i="4"/>
  <c r="V282" i="4"/>
  <c r="T278" i="4"/>
  <c r="V278" i="4"/>
  <c r="T274" i="4"/>
  <c r="V274" i="4"/>
  <c r="T270" i="4"/>
  <c r="V270" i="4"/>
  <c r="T266" i="4"/>
  <c r="V266" i="4"/>
  <c r="T262" i="4"/>
  <c r="V262" i="4"/>
  <c r="T258" i="4"/>
  <c r="V258" i="4"/>
  <c r="T254" i="4"/>
  <c r="V254" i="4"/>
  <c r="T250" i="4"/>
  <c r="V250" i="4"/>
  <c r="T246" i="4"/>
  <c r="V246" i="4"/>
  <c r="T242" i="4"/>
  <c r="V242" i="4"/>
  <c r="T238" i="4"/>
  <c r="V238" i="4"/>
  <c r="T234" i="4"/>
  <c r="V234" i="4"/>
  <c r="T230" i="4"/>
  <c r="V230" i="4"/>
  <c r="T226" i="4"/>
  <c r="V226" i="4"/>
  <c r="T222" i="4"/>
  <c r="V222" i="4"/>
  <c r="T218" i="4"/>
  <c r="V218" i="4"/>
  <c r="T214" i="4"/>
  <c r="V214" i="4"/>
  <c r="T210" i="4"/>
  <c r="V210" i="4"/>
  <c r="T206" i="4"/>
  <c r="V206" i="4"/>
  <c r="T202" i="4"/>
  <c r="V202" i="4"/>
  <c r="T198" i="4"/>
  <c r="V198" i="4"/>
  <c r="T194" i="4"/>
  <c r="V194" i="4"/>
  <c r="T190" i="4"/>
  <c r="V190" i="4"/>
  <c r="T186" i="4"/>
  <c r="V186" i="4"/>
  <c r="T182" i="4"/>
  <c r="V182" i="4"/>
  <c r="T178" i="4"/>
  <c r="V178" i="4"/>
  <c r="T174" i="4"/>
  <c r="V174" i="4"/>
  <c r="T170" i="4"/>
  <c r="V170" i="4"/>
  <c r="T166" i="4"/>
  <c r="V166" i="4"/>
  <c r="T162" i="4"/>
  <c r="V162" i="4"/>
  <c r="T158" i="4"/>
  <c r="V158" i="4"/>
  <c r="T154" i="4"/>
  <c r="V154" i="4"/>
  <c r="T3611" i="4"/>
  <c r="V3611" i="4"/>
  <c r="T3607" i="4"/>
  <c r="V3607" i="4"/>
  <c r="T3603" i="4"/>
  <c r="V3603" i="4"/>
  <c r="T3599" i="4"/>
  <c r="V3599" i="4"/>
  <c r="T3595" i="4"/>
  <c r="V3595" i="4"/>
  <c r="T3591" i="4"/>
  <c r="V3591" i="4"/>
  <c r="T3587" i="4"/>
  <c r="V3587" i="4"/>
  <c r="T3583" i="4"/>
  <c r="V3583" i="4"/>
  <c r="T3579" i="4"/>
  <c r="V3579" i="4"/>
  <c r="T3575" i="4"/>
  <c r="V3575" i="4"/>
  <c r="T3571" i="4"/>
  <c r="V3571" i="4"/>
  <c r="T3567" i="4"/>
  <c r="V3567" i="4"/>
  <c r="T3563" i="4"/>
  <c r="V3563" i="4"/>
  <c r="T3559" i="4"/>
  <c r="V3559" i="4"/>
  <c r="T3555" i="4"/>
  <c r="V3555" i="4"/>
  <c r="T3551" i="4"/>
  <c r="V3551" i="4"/>
  <c r="T3547" i="4"/>
  <c r="V3547" i="4"/>
  <c r="T3543" i="4"/>
  <c r="V3543" i="4"/>
  <c r="T3539" i="4"/>
  <c r="V3539" i="4"/>
  <c r="T3535" i="4"/>
  <c r="V3535" i="4"/>
  <c r="T3531" i="4"/>
  <c r="V3531" i="4"/>
  <c r="T3527" i="4"/>
  <c r="V3527" i="4"/>
  <c r="T3523" i="4"/>
  <c r="V3523" i="4"/>
  <c r="T3519" i="4"/>
  <c r="V3519" i="4"/>
  <c r="T3515" i="4"/>
  <c r="V3515" i="4"/>
  <c r="T3511" i="4"/>
  <c r="V3511" i="4"/>
  <c r="T3507" i="4"/>
  <c r="V3507" i="4"/>
  <c r="T3503" i="4"/>
  <c r="V3503" i="4"/>
  <c r="T3499" i="4"/>
  <c r="V3499" i="4"/>
  <c r="T3495" i="4"/>
  <c r="V3495" i="4"/>
  <c r="T3491" i="4"/>
  <c r="V3491" i="4"/>
  <c r="T3487" i="4"/>
  <c r="V3487" i="4"/>
  <c r="T3483" i="4"/>
  <c r="V3483" i="4"/>
  <c r="T3479" i="4"/>
  <c r="V3479" i="4"/>
  <c r="T3475" i="4"/>
  <c r="V3475" i="4"/>
  <c r="T3471" i="4"/>
  <c r="V3471" i="4"/>
  <c r="T3467" i="4"/>
  <c r="V3467" i="4"/>
  <c r="T3463" i="4"/>
  <c r="V3463" i="4"/>
  <c r="T3459" i="4"/>
  <c r="V3459" i="4"/>
  <c r="T3455" i="4"/>
  <c r="V3455" i="4"/>
  <c r="T3451" i="4"/>
  <c r="V3451" i="4"/>
  <c r="T3447" i="4"/>
  <c r="V3447" i="4"/>
  <c r="T3443" i="4"/>
  <c r="V3443" i="4"/>
  <c r="T3439" i="4"/>
  <c r="V3439" i="4"/>
  <c r="T3435" i="4"/>
  <c r="V3435" i="4"/>
  <c r="T3431" i="4"/>
  <c r="V3431" i="4"/>
  <c r="T3427" i="4"/>
  <c r="V3427" i="4"/>
  <c r="T3423" i="4"/>
  <c r="V3423" i="4"/>
  <c r="T3419" i="4"/>
  <c r="V3419" i="4"/>
  <c r="T3415" i="4"/>
  <c r="V3415" i="4"/>
  <c r="T3411" i="4"/>
  <c r="V3411" i="4"/>
  <c r="T3407" i="4"/>
  <c r="V3407" i="4"/>
  <c r="T3403" i="4"/>
  <c r="V3403" i="4"/>
  <c r="T3399" i="4"/>
  <c r="V3399" i="4"/>
  <c r="T3395" i="4"/>
  <c r="V3395" i="4"/>
  <c r="T3391" i="4"/>
  <c r="V3391" i="4"/>
  <c r="T3387" i="4"/>
  <c r="V3387" i="4"/>
  <c r="T3383" i="4"/>
  <c r="V3383" i="4"/>
  <c r="T3379" i="4"/>
  <c r="V3379" i="4"/>
  <c r="T3375" i="4"/>
  <c r="V3375" i="4"/>
  <c r="T3371" i="4"/>
  <c r="V3371" i="4"/>
  <c r="T3367" i="4"/>
  <c r="V3367" i="4"/>
  <c r="T3363" i="4"/>
  <c r="V3363" i="4"/>
  <c r="T3359" i="4"/>
  <c r="V3359" i="4"/>
  <c r="T3355" i="4"/>
  <c r="V3355" i="4"/>
  <c r="T3351" i="4"/>
  <c r="V3351" i="4"/>
  <c r="T3347" i="4"/>
  <c r="V3347" i="4"/>
  <c r="T3343" i="4"/>
  <c r="V3343" i="4"/>
  <c r="T3339" i="4"/>
  <c r="V3339" i="4"/>
  <c r="T3335" i="4"/>
  <c r="V3335" i="4"/>
  <c r="T3331" i="4"/>
  <c r="V3331" i="4"/>
  <c r="T3327" i="4"/>
  <c r="V3327" i="4"/>
  <c r="T3323" i="4"/>
  <c r="V3323" i="4"/>
  <c r="T3319" i="4"/>
  <c r="V3319" i="4"/>
  <c r="T3315" i="4"/>
  <c r="V3315" i="4"/>
  <c r="T3311" i="4"/>
  <c r="V3311" i="4"/>
  <c r="T3307" i="4"/>
  <c r="V3307" i="4"/>
  <c r="T3303" i="4"/>
  <c r="V3303" i="4"/>
  <c r="T3060" i="4"/>
  <c r="V3060" i="4"/>
  <c r="T3044" i="4"/>
  <c r="V3044" i="4"/>
  <c r="T3028" i="4"/>
  <c r="V3028" i="4"/>
  <c r="T3012" i="4"/>
  <c r="V3012" i="4"/>
  <c r="T2996" i="4"/>
  <c r="V2996" i="4"/>
  <c r="T2980" i="4"/>
  <c r="V2980" i="4"/>
  <c r="T2964" i="4"/>
  <c r="V2964" i="4"/>
  <c r="T2948" i="4"/>
  <c r="V2948" i="4"/>
  <c r="T2932" i="4"/>
  <c r="V2932" i="4"/>
  <c r="T2924" i="4"/>
  <c r="V2924" i="4"/>
  <c r="T2920" i="4"/>
  <c r="V2920" i="4"/>
  <c r="T2908" i="4"/>
  <c r="V2908" i="4"/>
  <c r="T2904" i="4"/>
  <c r="V2904" i="4"/>
  <c r="T2900" i="4"/>
  <c r="V2900" i="4"/>
  <c r="T2884" i="4"/>
  <c r="V2884" i="4"/>
  <c r="T2868" i="4"/>
  <c r="V2868" i="4"/>
  <c r="T2852" i="4"/>
  <c r="V2852" i="4"/>
  <c r="T2836" i="4"/>
  <c r="V2836" i="4"/>
  <c r="T2820" i="4"/>
  <c r="V2820" i="4"/>
  <c r="T2808" i="4"/>
  <c r="V2808" i="4"/>
  <c r="T2788" i="4"/>
  <c r="V2788" i="4"/>
  <c r="T2776" i="4"/>
  <c r="V2776" i="4"/>
  <c r="T2772" i="4"/>
  <c r="V2772" i="4"/>
  <c r="T2756" i="4"/>
  <c r="V2756" i="4"/>
  <c r="T2728" i="4"/>
  <c r="V2728" i="4"/>
  <c r="T2708" i="4"/>
  <c r="V2708" i="4"/>
  <c r="T2692" i="4"/>
  <c r="V2692" i="4"/>
  <c r="T2676" i="4"/>
  <c r="V2676" i="4"/>
  <c r="T2660" i="4"/>
  <c r="V2660" i="4"/>
  <c r="T2644" i="4"/>
  <c r="V2644" i="4"/>
  <c r="T2628" i="4"/>
  <c r="V2628" i="4"/>
  <c r="T2612" i="4"/>
  <c r="V2612" i="4"/>
  <c r="T2596" i="4"/>
  <c r="V2596" i="4"/>
  <c r="T2584" i="4"/>
  <c r="V2584" i="4"/>
  <c r="T2548" i="4"/>
  <c r="V2548" i="4"/>
  <c r="T2524" i="4"/>
  <c r="V2524" i="4"/>
  <c r="T2504" i="4"/>
  <c r="V2504" i="4"/>
  <c r="T2476" i="4"/>
  <c r="V2476" i="4"/>
  <c r="T2464" i="4"/>
  <c r="V2464" i="4"/>
  <c r="T2448" i="4"/>
  <c r="V2448" i="4"/>
  <c r="T2432" i="4"/>
  <c r="V2432" i="4"/>
  <c r="T2412" i="4"/>
  <c r="V2412" i="4"/>
  <c r="T2396" i="4"/>
  <c r="V2396" i="4"/>
  <c r="T2384" i="4"/>
  <c r="V2384" i="4"/>
  <c r="T2372" i="4"/>
  <c r="V2372" i="4"/>
  <c r="T2356" i="4"/>
  <c r="V2356" i="4"/>
  <c r="T2344" i="4"/>
  <c r="V2344" i="4"/>
  <c r="T2312" i="4"/>
  <c r="V2312" i="4"/>
  <c r="T2288" i="4"/>
  <c r="V2288" i="4"/>
  <c r="T2272" i="4"/>
  <c r="V2272" i="4"/>
  <c r="T2256" i="4"/>
  <c r="V2256" i="4"/>
  <c r="T2240" i="4"/>
  <c r="V2240" i="4"/>
  <c r="T2224" i="4"/>
  <c r="V2224" i="4"/>
  <c r="T2204" i="4"/>
  <c r="V2204" i="4"/>
  <c r="T2188" i="4"/>
  <c r="V2188" i="4"/>
  <c r="T2180" i="4"/>
  <c r="V2180" i="4"/>
  <c r="T2164" i="4"/>
  <c r="V2164" i="4"/>
  <c r="T2144" i="4"/>
  <c r="V2144" i="4"/>
  <c r="T2136" i="4"/>
  <c r="V2136" i="4"/>
  <c r="T2112" i="4"/>
  <c r="V2112" i="4"/>
  <c r="T2088" i="4"/>
  <c r="V2088" i="4"/>
  <c r="T2068" i="4"/>
  <c r="V2068" i="4"/>
  <c r="T2056" i="4"/>
  <c r="V2056" i="4"/>
  <c r="T2036" i="4"/>
  <c r="V2036" i="4"/>
  <c r="T2020" i="4"/>
  <c r="V2020" i="4"/>
  <c r="T2004" i="4"/>
  <c r="V2004" i="4"/>
  <c r="T1988" i="4"/>
  <c r="V1988" i="4"/>
  <c r="T1972" i="4"/>
  <c r="V1972" i="4"/>
  <c r="T1944" i="4"/>
  <c r="V1944" i="4"/>
  <c r="T1932" i="4"/>
  <c r="V1932" i="4"/>
  <c r="T1920" i="4"/>
  <c r="V1920" i="4"/>
  <c r="T1904" i="4"/>
  <c r="V1904" i="4"/>
  <c r="T1888" i="4"/>
  <c r="V1888" i="4"/>
  <c r="T1872" i="4"/>
  <c r="V1872" i="4"/>
  <c r="T1856" i="4"/>
  <c r="V1856" i="4"/>
  <c r="T1848" i="4"/>
  <c r="V1848" i="4"/>
  <c r="T1840" i="4"/>
  <c r="V1840" i="4"/>
  <c r="T1836" i="4"/>
  <c r="V1836" i="4"/>
  <c r="T1832" i="4"/>
  <c r="V1832" i="4"/>
  <c r="T1828" i="4"/>
  <c r="V1828" i="4"/>
  <c r="T1824" i="4"/>
  <c r="V1824" i="4"/>
  <c r="T1820" i="4"/>
  <c r="V1820" i="4"/>
  <c r="T1804" i="4"/>
  <c r="V1804" i="4"/>
  <c r="T1788" i="4"/>
  <c r="V1788" i="4"/>
  <c r="T1764" i="4"/>
  <c r="V1764" i="4"/>
  <c r="T1748" i="4"/>
  <c r="V1748" i="4"/>
  <c r="T1728" i="4"/>
  <c r="V1728" i="4"/>
  <c r="T1712" i="4"/>
  <c r="V1712" i="4"/>
  <c r="T1696" i="4"/>
  <c r="V1696" i="4"/>
  <c r="T1684" i="4"/>
  <c r="V1684" i="4"/>
  <c r="T1668" i="4"/>
  <c r="V1668" i="4"/>
  <c r="T1652" i="4"/>
  <c r="V1652" i="4"/>
  <c r="T1640" i="4"/>
  <c r="V1640" i="4"/>
  <c r="T1624" i="4"/>
  <c r="V1624" i="4"/>
  <c r="T1608" i="4"/>
  <c r="V1608" i="4"/>
  <c r="T1592" i="4"/>
  <c r="V1592" i="4"/>
  <c r="T1580" i="4"/>
  <c r="V1580" i="4"/>
  <c r="T1572" i="4"/>
  <c r="V1572" i="4"/>
  <c r="T1564" i="4"/>
  <c r="V1564" i="4"/>
  <c r="T1556" i="4"/>
  <c r="V1556" i="4"/>
  <c r="T1548" i="4"/>
  <c r="V1548" i="4"/>
  <c r="T1524" i="4"/>
  <c r="V1524" i="4"/>
  <c r="T1508" i="4"/>
  <c r="V1508" i="4"/>
  <c r="T1492" i="4"/>
  <c r="V1492" i="4"/>
  <c r="T1476" i="4"/>
  <c r="V1476" i="4"/>
  <c r="T1444" i="4"/>
  <c r="V1444" i="4"/>
  <c r="T3067" i="4"/>
  <c r="V3067" i="4"/>
  <c r="T3055" i="4"/>
  <c r="V3055" i="4"/>
  <c r="T3043" i="4"/>
  <c r="V3043" i="4"/>
  <c r="T3031" i="4"/>
  <c r="V3031" i="4"/>
  <c r="T3019" i="4"/>
  <c r="V3019" i="4"/>
  <c r="T3007" i="4"/>
  <c r="V3007" i="4"/>
  <c r="T2995" i="4"/>
  <c r="V2995" i="4"/>
  <c r="T2983" i="4"/>
  <c r="V2983" i="4"/>
  <c r="T2971" i="4"/>
  <c r="V2971" i="4"/>
  <c r="T2959" i="4"/>
  <c r="V2959" i="4"/>
  <c r="T2947" i="4"/>
  <c r="V2947" i="4"/>
  <c r="T2935" i="4"/>
  <c r="V2935" i="4"/>
  <c r="T2919" i="4"/>
  <c r="V2919" i="4"/>
  <c r="T2895" i="4"/>
  <c r="V2895" i="4"/>
  <c r="T2883" i="4"/>
  <c r="V2883" i="4"/>
  <c r="T3066" i="4"/>
  <c r="V3066" i="4"/>
  <c r="T3058" i="4"/>
  <c r="V3058" i="4"/>
  <c r="T3050" i="4"/>
  <c r="V3050" i="4"/>
  <c r="T3042" i="4"/>
  <c r="V3042" i="4"/>
  <c r="T3034" i="4"/>
  <c r="V3034" i="4"/>
  <c r="T3026" i="4"/>
  <c r="V3026" i="4"/>
  <c r="T3018" i="4"/>
  <c r="V3018" i="4"/>
  <c r="T3010" i="4"/>
  <c r="V3010" i="4"/>
  <c r="T3002" i="4"/>
  <c r="V3002" i="4"/>
  <c r="T2994" i="4"/>
  <c r="V2994" i="4"/>
  <c r="T2986" i="4"/>
  <c r="V2986" i="4"/>
  <c r="T2978" i="4"/>
  <c r="V2978" i="4"/>
  <c r="T2970" i="4"/>
  <c r="V2970" i="4"/>
  <c r="T2962" i="4"/>
  <c r="V2962" i="4"/>
  <c r="T2954" i="4"/>
  <c r="V2954" i="4"/>
  <c r="T2946" i="4"/>
  <c r="V2946" i="4"/>
  <c r="T2938" i="4"/>
  <c r="V2938" i="4"/>
  <c r="T2930" i="4"/>
  <c r="V2930" i="4"/>
  <c r="T2926" i="4"/>
  <c r="V2926" i="4"/>
  <c r="T2922" i="4"/>
  <c r="V2922" i="4"/>
  <c r="T2914" i="4"/>
  <c r="V2914" i="4"/>
  <c r="T2898" i="4"/>
  <c r="V2898" i="4"/>
  <c r="T2890" i="4"/>
  <c r="V2890" i="4"/>
  <c r="T2882" i="4"/>
  <c r="V2882" i="4"/>
  <c r="T2874" i="4"/>
  <c r="V2874" i="4"/>
  <c r="T2866" i="4"/>
  <c r="V2866" i="4"/>
  <c r="T2858" i="4"/>
  <c r="V2858" i="4"/>
  <c r="T2850" i="4"/>
  <c r="V2850" i="4"/>
  <c r="T2842" i="4"/>
  <c r="V2842" i="4"/>
  <c r="T2834" i="4"/>
  <c r="V2834" i="4"/>
  <c r="T2826" i="4"/>
  <c r="V2826" i="4"/>
  <c r="T2818" i="4"/>
  <c r="V2818" i="4"/>
  <c r="T2810" i="4"/>
  <c r="V2810" i="4"/>
  <c r="T2802" i="4"/>
  <c r="V2802" i="4"/>
  <c r="T2794" i="4"/>
  <c r="V2794" i="4"/>
  <c r="T2786" i="4"/>
  <c r="V2786" i="4"/>
  <c r="T2778" i="4"/>
  <c r="V2778" i="4"/>
  <c r="T2774" i="4"/>
  <c r="V2774" i="4"/>
  <c r="T2766" i="4"/>
  <c r="V2766" i="4"/>
  <c r="T2758" i="4"/>
  <c r="V2758" i="4"/>
  <c r="T2750" i="4"/>
  <c r="V2750" i="4"/>
  <c r="T2734" i="4"/>
  <c r="V2734" i="4"/>
  <c r="T2726" i="4"/>
  <c r="V2726" i="4"/>
  <c r="T2718" i="4"/>
  <c r="V2718" i="4"/>
  <c r="T2710" i="4"/>
  <c r="V2710" i="4"/>
  <c r="T2702" i="4"/>
  <c r="V2702" i="4"/>
  <c r="T2694" i="4"/>
  <c r="V2694" i="4"/>
  <c r="T2686" i="4"/>
  <c r="V2686" i="4"/>
  <c r="T2678" i="4"/>
  <c r="V2678" i="4"/>
  <c r="T2670" i="4"/>
  <c r="V2670" i="4"/>
  <c r="T2662" i="4"/>
  <c r="V2662" i="4"/>
  <c r="T2654" i="4"/>
  <c r="V2654" i="4"/>
  <c r="T2646" i="4"/>
  <c r="V2646" i="4"/>
  <c r="T2638" i="4"/>
  <c r="V2638" i="4"/>
  <c r="T2630" i="4"/>
  <c r="V2630" i="4"/>
  <c r="T2622" i="4"/>
  <c r="V2622" i="4"/>
  <c r="T2614" i="4"/>
  <c r="V2614" i="4"/>
  <c r="T2606" i="4"/>
  <c r="V2606" i="4"/>
  <c r="T2598" i="4"/>
  <c r="V2598" i="4"/>
  <c r="T2590" i="4"/>
  <c r="V2590" i="4"/>
  <c r="T2582" i="4"/>
  <c r="V2582" i="4"/>
  <c r="T2554" i="4"/>
  <c r="V2554" i="4"/>
  <c r="T2546" i="4"/>
  <c r="V2546" i="4"/>
  <c r="T2538" i="4"/>
  <c r="V2538" i="4"/>
  <c r="T2530" i="4"/>
  <c r="V2530" i="4"/>
  <c r="T2522" i="4"/>
  <c r="V2522" i="4"/>
  <c r="T2514" i="4"/>
  <c r="V2514" i="4"/>
  <c r="T2506" i="4"/>
  <c r="V2506" i="4"/>
  <c r="T2498" i="4"/>
  <c r="V2498" i="4"/>
  <c r="T2494" i="4"/>
  <c r="V2494" i="4"/>
  <c r="T2490" i="4"/>
  <c r="V2490" i="4"/>
  <c r="T2486" i="4"/>
  <c r="V2486" i="4"/>
  <c r="T2478" i="4"/>
  <c r="V2478" i="4"/>
  <c r="T2470" i="4"/>
  <c r="V2470" i="4"/>
  <c r="T2458" i="4"/>
  <c r="V2458" i="4"/>
  <c r="T2454" i="4"/>
  <c r="V2454" i="4"/>
  <c r="T2446" i="4"/>
  <c r="V2446" i="4"/>
  <c r="T2438" i="4"/>
  <c r="V2438" i="4"/>
  <c r="T2430" i="4"/>
  <c r="V2430" i="4"/>
  <c r="T2418" i="4"/>
  <c r="V2418" i="4"/>
  <c r="T2410" i="4"/>
  <c r="V2410" i="4"/>
  <c r="T2402" i="4"/>
  <c r="V2402" i="4"/>
  <c r="T2394" i="4"/>
  <c r="V2394" i="4"/>
  <c r="T2386" i="4"/>
  <c r="V2386" i="4"/>
  <c r="T2378" i="4"/>
  <c r="V2378" i="4"/>
  <c r="T2370" i="4"/>
  <c r="V2370" i="4"/>
  <c r="T2362" i="4"/>
  <c r="V2362" i="4"/>
  <c r="T2354" i="4"/>
  <c r="V2354" i="4"/>
  <c r="T2346" i="4"/>
  <c r="V2346" i="4"/>
  <c r="T2342" i="4"/>
  <c r="V2342" i="4"/>
  <c r="T2334" i="4"/>
  <c r="V2334" i="4"/>
  <c r="T2326" i="4"/>
  <c r="V2326" i="4"/>
  <c r="T2318" i="4"/>
  <c r="V2318" i="4"/>
  <c r="T2314" i="4"/>
  <c r="V2314" i="4"/>
  <c r="T2282" i="4"/>
  <c r="V2282" i="4"/>
  <c r="T2274" i="4"/>
  <c r="V2274" i="4"/>
  <c r="T2266" i="4"/>
  <c r="V2266" i="4"/>
  <c r="T2258" i="4"/>
  <c r="V2258" i="4"/>
  <c r="T2250" i="4"/>
  <c r="V2250" i="4"/>
  <c r="T2242" i="4"/>
  <c r="V2242" i="4"/>
  <c r="T2234" i="4"/>
  <c r="V2234" i="4"/>
  <c r="T2226" i="4"/>
  <c r="V2226" i="4"/>
  <c r="T2222" i="4"/>
  <c r="V2222" i="4"/>
  <c r="T2214" i="4"/>
  <c r="V2214" i="4"/>
  <c r="T2206" i="4"/>
  <c r="V2206" i="4"/>
  <c r="T2198" i="4"/>
  <c r="V2198" i="4"/>
  <c r="T2190" i="4"/>
  <c r="V2190" i="4"/>
  <c r="T2182" i="4"/>
  <c r="V2182" i="4"/>
  <c r="T2174" i="4"/>
  <c r="V2174" i="4"/>
  <c r="T2166" i="4"/>
  <c r="V2166" i="4"/>
  <c r="T2158" i="4"/>
  <c r="V2158" i="4"/>
  <c r="T2150" i="4"/>
  <c r="V2150" i="4"/>
  <c r="T2142" i="4"/>
  <c r="V2142" i="4"/>
  <c r="T3069" i="4"/>
  <c r="V3069" i="4"/>
  <c r="T3065" i="4"/>
  <c r="V3065" i="4"/>
  <c r="T3061" i="4"/>
  <c r="V3061" i="4"/>
  <c r="T3057" i="4"/>
  <c r="V3057" i="4"/>
  <c r="T3053" i="4"/>
  <c r="V3053" i="4"/>
  <c r="T3049" i="4"/>
  <c r="V3049" i="4"/>
  <c r="T3045" i="4"/>
  <c r="V3045" i="4"/>
  <c r="T3041" i="4"/>
  <c r="V3041" i="4"/>
  <c r="T3037" i="4"/>
  <c r="V3037" i="4"/>
  <c r="T3033" i="4"/>
  <c r="V3033" i="4"/>
  <c r="T3029" i="4"/>
  <c r="V3029" i="4"/>
  <c r="T3025" i="4"/>
  <c r="V3025" i="4"/>
  <c r="T3021" i="4"/>
  <c r="V3021" i="4"/>
  <c r="T3017" i="4"/>
  <c r="V3017" i="4"/>
  <c r="T3013" i="4"/>
  <c r="V3013" i="4"/>
  <c r="T3009" i="4"/>
  <c r="V3009" i="4"/>
  <c r="T3005" i="4"/>
  <c r="V3005" i="4"/>
  <c r="T3001" i="4"/>
  <c r="V3001" i="4"/>
  <c r="T2997" i="4"/>
  <c r="V2997" i="4"/>
  <c r="T2993" i="4"/>
  <c r="V2993" i="4"/>
  <c r="T2989" i="4"/>
  <c r="V2989" i="4"/>
  <c r="T2985" i="4"/>
  <c r="V2985" i="4"/>
  <c r="T2981" i="4"/>
  <c r="V2981" i="4"/>
  <c r="T2977" i="4"/>
  <c r="V2977" i="4"/>
  <c r="T2973" i="4"/>
  <c r="V2973" i="4"/>
  <c r="T2969" i="4"/>
  <c r="V2969" i="4"/>
  <c r="T2965" i="4"/>
  <c r="V2965" i="4"/>
  <c r="T2961" i="4"/>
  <c r="V2961" i="4"/>
  <c r="T2957" i="4"/>
  <c r="V2957" i="4"/>
  <c r="T2953" i="4"/>
  <c r="V2953" i="4"/>
  <c r="T2949" i="4"/>
  <c r="V2949" i="4"/>
  <c r="T2945" i="4"/>
  <c r="V2945" i="4"/>
  <c r="T2941" i="4"/>
  <c r="V2941" i="4"/>
  <c r="T2937" i="4"/>
  <c r="V2937" i="4"/>
  <c r="T2933" i="4"/>
  <c r="V2933" i="4"/>
  <c r="T2929" i="4"/>
  <c r="V2929" i="4"/>
  <c r="T2925" i="4"/>
  <c r="V2925" i="4"/>
  <c r="T2921" i="4"/>
  <c r="V2921" i="4"/>
  <c r="T2917" i="4"/>
  <c r="V2917" i="4"/>
  <c r="T2913" i="4"/>
  <c r="V2913" i="4"/>
  <c r="T2909" i="4"/>
  <c r="V2909" i="4"/>
  <c r="T2905" i="4"/>
  <c r="V2905" i="4"/>
  <c r="T2901" i="4"/>
  <c r="V2901" i="4"/>
  <c r="T2897" i="4"/>
  <c r="V2897" i="4"/>
  <c r="T2893" i="4"/>
  <c r="V2893" i="4"/>
  <c r="T2889" i="4"/>
  <c r="V2889" i="4"/>
  <c r="T2885" i="4"/>
  <c r="V2885" i="4"/>
  <c r="T2881" i="4"/>
  <c r="V2881" i="4"/>
  <c r="T2877" i="4"/>
  <c r="V2877" i="4"/>
  <c r="T2873" i="4"/>
  <c r="V2873" i="4"/>
  <c r="T2869" i="4"/>
  <c r="V2869" i="4"/>
  <c r="T2865" i="4"/>
  <c r="V2865" i="4"/>
  <c r="T2861" i="4"/>
  <c r="V2861" i="4"/>
  <c r="T2857" i="4"/>
  <c r="V2857" i="4"/>
  <c r="T2853" i="4"/>
  <c r="V2853" i="4"/>
  <c r="T2849" i="4"/>
  <c r="V2849" i="4"/>
  <c r="T2845" i="4"/>
  <c r="V2845" i="4"/>
  <c r="T2841" i="4"/>
  <c r="V2841" i="4"/>
  <c r="T2837" i="4"/>
  <c r="V2837" i="4"/>
  <c r="T2833" i="4"/>
  <c r="V2833" i="4"/>
  <c r="T2829" i="4"/>
  <c r="V2829" i="4"/>
  <c r="T2825" i="4"/>
  <c r="V2825" i="4"/>
  <c r="T2821" i="4"/>
  <c r="V2821" i="4"/>
  <c r="T2817" i="4"/>
  <c r="V2817" i="4"/>
  <c r="T2813" i="4"/>
  <c r="V2813" i="4"/>
  <c r="T2809" i="4"/>
  <c r="V2809" i="4"/>
  <c r="T2805" i="4"/>
  <c r="V2805" i="4"/>
  <c r="T2801" i="4"/>
  <c r="V2801" i="4"/>
  <c r="T2797" i="4"/>
  <c r="V2797" i="4"/>
  <c r="T2793" i="4"/>
  <c r="V2793" i="4"/>
  <c r="T2789" i="4"/>
  <c r="V2789" i="4"/>
  <c r="T2785" i="4"/>
  <c r="V2785" i="4"/>
  <c r="T2781" i="4"/>
  <c r="V2781" i="4"/>
  <c r="T2777" i="4"/>
  <c r="V2777" i="4"/>
  <c r="T2773" i="4"/>
  <c r="V2773" i="4"/>
  <c r="T2769" i="4"/>
  <c r="V2769" i="4"/>
  <c r="T2765" i="4"/>
  <c r="V2765" i="4"/>
  <c r="T2761" i="4"/>
  <c r="V2761" i="4"/>
  <c r="T2757" i="4"/>
  <c r="V2757" i="4"/>
  <c r="T2753" i="4"/>
  <c r="V2753" i="4"/>
  <c r="T2749" i="4"/>
  <c r="V2749" i="4"/>
  <c r="T2745" i="4"/>
  <c r="V2745" i="4"/>
  <c r="T2741" i="4"/>
  <c r="V2741" i="4"/>
  <c r="T2737" i="4"/>
  <c r="V2737" i="4"/>
  <c r="T2733" i="4"/>
  <c r="V2733" i="4"/>
  <c r="T2729" i="4"/>
  <c r="V2729" i="4"/>
  <c r="T2725" i="4"/>
  <c r="V2725" i="4"/>
  <c r="T2721" i="4"/>
  <c r="V2721" i="4"/>
  <c r="T2717" i="4"/>
  <c r="V2717" i="4"/>
  <c r="T2713" i="4"/>
  <c r="V2713" i="4"/>
  <c r="T2709" i="4"/>
  <c r="V2709" i="4"/>
  <c r="T2705" i="4"/>
  <c r="V2705" i="4"/>
  <c r="T2701" i="4"/>
  <c r="V2701" i="4"/>
  <c r="T2697" i="4"/>
  <c r="V2697" i="4"/>
  <c r="T2693" i="4"/>
  <c r="V2693" i="4"/>
  <c r="T2689" i="4"/>
  <c r="V2689" i="4"/>
  <c r="T2685" i="4"/>
  <c r="V2685" i="4"/>
  <c r="T2681" i="4"/>
  <c r="V2681" i="4"/>
  <c r="T2677" i="4"/>
  <c r="V2677" i="4"/>
  <c r="T2673" i="4"/>
  <c r="V2673" i="4"/>
  <c r="T2669" i="4"/>
  <c r="V2669" i="4"/>
  <c r="T2665" i="4"/>
  <c r="V2665" i="4"/>
  <c r="T2661" i="4"/>
  <c r="V2661" i="4"/>
  <c r="T2657" i="4"/>
  <c r="V2657" i="4"/>
  <c r="T2653" i="4"/>
  <c r="V2653" i="4"/>
  <c r="T2649" i="4"/>
  <c r="V2649" i="4"/>
  <c r="T2645" i="4"/>
  <c r="V2645" i="4"/>
  <c r="T2641" i="4"/>
  <c r="V2641" i="4"/>
  <c r="T2637" i="4"/>
  <c r="V2637" i="4"/>
  <c r="T2633" i="4"/>
  <c r="V2633" i="4"/>
  <c r="T2629" i="4"/>
  <c r="V2629" i="4"/>
  <c r="T2625" i="4"/>
  <c r="V2625" i="4"/>
  <c r="T2621" i="4"/>
  <c r="V2621" i="4"/>
  <c r="T2617" i="4"/>
  <c r="V2617" i="4"/>
  <c r="T2613" i="4"/>
  <c r="V2613" i="4"/>
  <c r="T2609" i="4"/>
  <c r="V2609" i="4"/>
  <c r="T2605" i="4"/>
  <c r="V2605" i="4"/>
  <c r="T2601" i="4"/>
  <c r="V2601" i="4"/>
  <c r="T2597" i="4"/>
  <c r="V2597" i="4"/>
  <c r="T2593" i="4"/>
  <c r="V2593" i="4"/>
  <c r="T2589" i="4"/>
  <c r="V2589" i="4"/>
  <c r="T2585" i="4"/>
  <c r="V2585" i="4"/>
  <c r="T2581" i="4"/>
  <c r="V2581" i="4"/>
  <c r="T2577" i="4"/>
  <c r="V2577" i="4"/>
  <c r="T2573" i="4"/>
  <c r="V2573" i="4"/>
  <c r="T2569" i="4"/>
  <c r="V2569" i="4"/>
  <c r="T2565" i="4"/>
  <c r="V2565" i="4"/>
  <c r="T2561" i="4"/>
  <c r="V2561" i="4"/>
  <c r="T2557" i="4"/>
  <c r="V2557" i="4"/>
  <c r="T2553" i="4"/>
  <c r="V2553" i="4"/>
  <c r="T2549" i="4"/>
  <c r="V2549" i="4"/>
  <c r="T2545" i="4"/>
  <c r="V2545" i="4"/>
  <c r="T2541" i="4"/>
  <c r="V2541" i="4"/>
  <c r="T2537" i="4"/>
  <c r="V2537" i="4"/>
  <c r="T2533" i="4"/>
  <c r="V2533" i="4"/>
  <c r="T2529" i="4"/>
  <c r="V2529" i="4"/>
  <c r="T2525" i="4"/>
  <c r="V2525" i="4"/>
  <c r="T2521" i="4"/>
  <c r="V2521" i="4"/>
  <c r="T2517" i="4"/>
  <c r="V2517" i="4"/>
  <c r="T2513" i="4"/>
  <c r="V2513" i="4"/>
  <c r="T2509" i="4"/>
  <c r="V2509" i="4"/>
  <c r="T2505" i="4"/>
  <c r="V2505" i="4"/>
  <c r="T2501" i="4"/>
  <c r="V2501" i="4"/>
  <c r="T2497" i="4"/>
  <c r="V2497" i="4"/>
  <c r="T2493" i="4"/>
  <c r="V2493" i="4"/>
  <c r="T2489" i="4"/>
  <c r="V2489" i="4"/>
  <c r="T2485" i="4"/>
  <c r="V2485" i="4"/>
  <c r="T2481" i="4"/>
  <c r="V2481" i="4"/>
  <c r="T2477" i="4"/>
  <c r="V2477" i="4"/>
  <c r="T2473" i="4"/>
  <c r="V2473" i="4"/>
  <c r="T2469" i="4"/>
  <c r="V2469" i="4"/>
  <c r="T2465" i="4"/>
  <c r="V2465" i="4"/>
  <c r="T2461" i="4"/>
  <c r="V2461" i="4"/>
  <c r="T2457" i="4"/>
  <c r="V2457" i="4"/>
  <c r="T2453" i="4"/>
  <c r="V2453" i="4"/>
  <c r="T2449" i="4"/>
  <c r="V2449" i="4"/>
  <c r="T2445" i="4"/>
  <c r="V2445" i="4"/>
  <c r="T2441" i="4"/>
  <c r="V2441" i="4"/>
  <c r="T2437" i="4"/>
  <c r="V2437" i="4"/>
  <c r="T2433" i="4"/>
  <c r="V2433" i="4"/>
  <c r="T2429" i="4"/>
  <c r="V2429" i="4"/>
  <c r="T2425" i="4"/>
  <c r="V2425" i="4"/>
  <c r="T2421" i="4"/>
  <c r="V2421" i="4"/>
  <c r="T2417" i="4"/>
  <c r="V2417" i="4"/>
  <c r="T2413" i="4"/>
  <c r="V2413" i="4"/>
  <c r="T2409" i="4"/>
  <c r="V2409" i="4"/>
  <c r="T2405" i="4"/>
  <c r="V2405" i="4"/>
  <c r="T2401" i="4"/>
  <c r="V2401" i="4"/>
  <c r="T2397" i="4"/>
  <c r="V2397" i="4"/>
  <c r="T2393" i="4"/>
  <c r="V2393" i="4"/>
  <c r="T2389" i="4"/>
  <c r="V2389" i="4"/>
  <c r="T2385" i="4"/>
  <c r="V2385" i="4"/>
  <c r="T2381" i="4"/>
  <c r="V2381" i="4"/>
  <c r="T2377" i="4"/>
  <c r="V2377" i="4"/>
  <c r="T2373" i="4"/>
  <c r="V2373" i="4"/>
  <c r="T2369" i="4"/>
  <c r="V2369" i="4"/>
  <c r="T2365" i="4"/>
  <c r="V2365" i="4"/>
  <c r="T2361" i="4"/>
  <c r="V2361" i="4"/>
  <c r="T2357" i="4"/>
  <c r="V2357" i="4"/>
  <c r="T2353" i="4"/>
  <c r="V2353" i="4"/>
  <c r="T2349" i="4"/>
  <c r="V2349" i="4"/>
  <c r="T2345" i="4"/>
  <c r="V2345" i="4"/>
  <c r="T2341" i="4"/>
  <c r="V2341" i="4"/>
  <c r="T2337" i="4"/>
  <c r="V2337" i="4"/>
  <c r="T2333" i="4"/>
  <c r="V2333" i="4"/>
  <c r="T2329" i="4"/>
  <c r="V2329" i="4"/>
  <c r="T2325" i="4"/>
  <c r="V2325" i="4"/>
  <c r="T2321" i="4"/>
  <c r="V2321" i="4"/>
  <c r="T2317" i="4"/>
  <c r="V2317" i="4"/>
  <c r="T2313" i="4"/>
  <c r="V2313" i="4"/>
  <c r="T2309" i="4"/>
  <c r="V2309" i="4"/>
  <c r="T2305" i="4"/>
  <c r="V2305" i="4"/>
  <c r="T2301" i="4"/>
  <c r="V2301" i="4"/>
  <c r="T2297" i="4"/>
  <c r="V2297" i="4"/>
  <c r="T2293" i="4"/>
  <c r="V2293" i="4"/>
  <c r="T2289" i="4"/>
  <c r="V2289" i="4"/>
  <c r="T2285" i="4"/>
  <c r="V2285" i="4"/>
  <c r="T2281" i="4"/>
  <c r="V2281" i="4"/>
  <c r="T2277" i="4"/>
  <c r="V2277" i="4"/>
  <c r="T2273" i="4"/>
  <c r="V2273" i="4"/>
  <c r="T2269" i="4"/>
  <c r="V2269" i="4"/>
  <c r="T2265" i="4"/>
  <c r="V2265" i="4"/>
  <c r="T2261" i="4"/>
  <c r="V2261" i="4"/>
  <c r="T2257" i="4"/>
  <c r="V2257" i="4"/>
  <c r="T2253" i="4"/>
  <c r="V2253" i="4"/>
  <c r="T2249" i="4"/>
  <c r="V2249" i="4"/>
  <c r="T2245" i="4"/>
  <c r="V2245" i="4"/>
  <c r="T2241" i="4"/>
  <c r="V2241" i="4"/>
  <c r="T2237" i="4"/>
  <c r="V2237" i="4"/>
  <c r="T2233" i="4"/>
  <c r="V2233" i="4"/>
  <c r="T2229" i="4"/>
  <c r="V2229" i="4"/>
  <c r="T2225" i="4"/>
  <c r="V2225" i="4"/>
  <c r="T2221" i="4"/>
  <c r="V2221" i="4"/>
  <c r="T2217" i="4"/>
  <c r="V2217" i="4"/>
  <c r="T2213" i="4"/>
  <c r="V2213" i="4"/>
  <c r="T2209" i="4"/>
  <c r="V2209" i="4"/>
  <c r="T2205" i="4"/>
  <c r="V2205" i="4"/>
  <c r="T2201" i="4"/>
  <c r="V2201" i="4"/>
  <c r="T2197" i="4"/>
  <c r="V2197" i="4"/>
  <c r="T2193" i="4"/>
  <c r="V2193" i="4"/>
  <c r="T2189" i="4"/>
  <c r="V2189" i="4"/>
  <c r="T2185" i="4"/>
  <c r="V2185" i="4"/>
  <c r="T2181" i="4"/>
  <c r="V2181" i="4"/>
  <c r="T2177" i="4"/>
  <c r="V2177" i="4"/>
  <c r="T2173" i="4"/>
  <c r="V2173" i="4"/>
  <c r="T2169" i="4"/>
  <c r="V2169" i="4"/>
  <c r="T2165" i="4"/>
  <c r="V2165" i="4"/>
  <c r="T2161" i="4"/>
  <c r="V2161" i="4"/>
  <c r="T2157" i="4"/>
  <c r="V2157" i="4"/>
  <c r="T2153" i="4"/>
  <c r="V2153" i="4"/>
  <c r="T2149" i="4"/>
  <c r="V2149" i="4"/>
  <c r="T2145" i="4"/>
  <c r="V2145" i="4"/>
  <c r="T2141" i="4"/>
  <c r="V2141" i="4"/>
  <c r="T2137" i="4"/>
  <c r="V2137" i="4"/>
  <c r="T2133" i="4"/>
  <c r="V2133" i="4"/>
  <c r="T2129" i="4"/>
  <c r="V2129" i="4"/>
  <c r="T2125" i="4"/>
  <c r="V2125" i="4"/>
  <c r="T2121" i="4"/>
  <c r="V2121" i="4"/>
  <c r="T2117" i="4"/>
  <c r="V2117" i="4"/>
  <c r="T2113" i="4"/>
  <c r="V2113" i="4"/>
  <c r="T2109" i="4"/>
  <c r="V2109" i="4"/>
  <c r="T2105" i="4"/>
  <c r="V2105" i="4"/>
  <c r="T2101" i="4"/>
  <c r="V2101" i="4"/>
  <c r="T2097" i="4"/>
  <c r="V2097" i="4"/>
  <c r="T2093" i="4"/>
  <c r="V2093" i="4"/>
  <c r="T2089" i="4"/>
  <c r="V2089" i="4"/>
  <c r="T2085" i="4"/>
  <c r="V2085" i="4"/>
  <c r="T2081" i="4"/>
  <c r="V2081" i="4"/>
  <c r="T2077" i="4"/>
  <c r="V2077" i="4"/>
  <c r="T2073" i="4"/>
  <c r="V2073" i="4"/>
  <c r="T2069" i="4"/>
  <c r="V2069" i="4"/>
  <c r="T2065" i="4"/>
  <c r="V2065" i="4"/>
  <c r="T2061" i="4"/>
  <c r="V2061" i="4"/>
  <c r="T2057" i="4"/>
  <c r="V2057" i="4"/>
  <c r="T2053" i="4"/>
  <c r="V2053" i="4"/>
  <c r="T2049" i="4"/>
  <c r="V2049" i="4"/>
  <c r="T2045" i="4"/>
  <c r="V2045" i="4"/>
  <c r="T2041" i="4"/>
  <c r="V2041" i="4"/>
  <c r="T2037" i="4"/>
  <c r="V2037" i="4"/>
  <c r="T2033" i="4"/>
  <c r="V2033" i="4"/>
  <c r="T2029" i="4"/>
  <c r="V2029" i="4"/>
  <c r="T2025" i="4"/>
  <c r="V2025" i="4"/>
  <c r="T2021" i="4"/>
  <c r="V2021" i="4"/>
  <c r="T2017" i="4"/>
  <c r="V2017" i="4"/>
  <c r="T2013" i="4"/>
  <c r="V2013" i="4"/>
  <c r="T2009" i="4"/>
  <c r="V2009" i="4"/>
  <c r="T2005" i="4"/>
  <c r="V2005" i="4"/>
  <c r="T2001" i="4"/>
  <c r="V2001" i="4"/>
  <c r="T1997" i="4"/>
  <c r="V1997" i="4"/>
  <c r="T1993" i="4"/>
  <c r="V1993" i="4"/>
  <c r="T1989" i="4"/>
  <c r="V1989" i="4"/>
  <c r="T1985" i="4"/>
  <c r="V1985" i="4"/>
  <c r="T1981" i="4"/>
  <c r="V1981" i="4"/>
  <c r="T1977" i="4"/>
  <c r="V1977" i="4"/>
  <c r="T1973" i="4"/>
  <c r="V1973" i="4"/>
  <c r="T1969" i="4"/>
  <c r="V1969" i="4"/>
  <c r="T1965" i="4"/>
  <c r="V1965" i="4"/>
  <c r="T1961" i="4"/>
  <c r="V1961" i="4"/>
  <c r="T1957" i="4"/>
  <c r="V1957" i="4"/>
  <c r="T1953" i="4"/>
  <c r="V1953" i="4"/>
  <c r="T1949" i="4"/>
  <c r="V1949" i="4"/>
  <c r="T1945" i="4"/>
  <c r="V1945" i="4"/>
  <c r="T1941" i="4"/>
  <c r="V1941" i="4"/>
  <c r="T1937" i="4"/>
  <c r="V1937" i="4"/>
  <c r="T1933" i="4"/>
  <c r="V1933" i="4"/>
  <c r="T1929" i="4"/>
  <c r="V1929" i="4"/>
  <c r="T1925" i="4"/>
  <c r="V1925" i="4"/>
  <c r="T1921" i="4"/>
  <c r="V1921" i="4"/>
  <c r="T1917" i="4"/>
  <c r="V1917" i="4"/>
  <c r="T1913" i="4"/>
  <c r="V1913" i="4"/>
  <c r="T1909" i="4"/>
  <c r="V1909" i="4"/>
  <c r="T1905" i="4"/>
  <c r="V1905" i="4"/>
  <c r="T1901" i="4"/>
  <c r="V1901" i="4"/>
  <c r="T1897" i="4"/>
  <c r="V1897" i="4"/>
  <c r="T1893" i="4"/>
  <c r="V1893" i="4"/>
  <c r="T1889" i="4"/>
  <c r="V1889" i="4"/>
  <c r="T1885" i="4"/>
  <c r="V1885" i="4"/>
  <c r="T1881" i="4"/>
  <c r="V1881" i="4"/>
  <c r="T1877" i="4"/>
  <c r="V1877" i="4"/>
  <c r="T1873" i="4"/>
  <c r="V1873" i="4"/>
  <c r="T1869" i="4"/>
  <c r="V1869" i="4"/>
  <c r="T1865" i="4"/>
  <c r="V1865" i="4"/>
  <c r="T1861" i="4"/>
  <c r="V1861" i="4"/>
  <c r="T1857" i="4"/>
  <c r="V1857" i="4"/>
  <c r="T1853" i="4"/>
  <c r="V1853" i="4"/>
  <c r="T1849" i="4"/>
  <c r="V1849" i="4"/>
  <c r="T1845" i="4"/>
  <c r="V1845" i="4"/>
  <c r="T1841" i="4"/>
  <c r="V1841" i="4"/>
  <c r="T1837" i="4"/>
  <c r="V1837" i="4"/>
  <c r="T1833" i="4"/>
  <c r="V1833" i="4"/>
  <c r="T1829" i="4"/>
  <c r="V1829" i="4"/>
  <c r="T1825" i="4"/>
  <c r="V1825" i="4"/>
  <c r="T1821" i="4"/>
  <c r="V1821" i="4"/>
  <c r="T1817" i="4"/>
  <c r="V1817" i="4"/>
  <c r="T1813" i="4"/>
  <c r="V1813" i="4"/>
  <c r="T1809" i="4"/>
  <c r="V1809" i="4"/>
  <c r="T1805" i="4"/>
  <c r="V1805" i="4"/>
  <c r="T1801" i="4"/>
  <c r="V1801" i="4"/>
  <c r="T1797" i="4"/>
  <c r="V1797" i="4"/>
  <c r="T1793" i="4"/>
  <c r="V1793" i="4"/>
  <c r="T1789" i="4"/>
  <c r="V1789" i="4"/>
  <c r="T1785" i="4"/>
  <c r="V1785" i="4"/>
  <c r="T1781" i="4"/>
  <c r="V1781" i="4"/>
  <c r="T1777" i="4"/>
  <c r="V1777" i="4"/>
  <c r="T1773" i="4"/>
  <c r="V1773" i="4"/>
  <c r="T1769" i="4"/>
  <c r="V1769" i="4"/>
  <c r="T1765" i="4"/>
  <c r="V1765" i="4"/>
  <c r="T1761" i="4"/>
  <c r="V1761" i="4"/>
  <c r="T1757" i="4"/>
  <c r="V1757" i="4"/>
  <c r="T1753" i="4"/>
  <c r="V1753" i="4"/>
  <c r="T1749" i="4"/>
  <c r="V1749" i="4"/>
  <c r="T1745" i="4"/>
  <c r="V1745" i="4"/>
  <c r="T1741" i="4"/>
  <c r="V1741" i="4"/>
  <c r="T1737" i="4"/>
  <c r="V1737" i="4"/>
  <c r="T1733" i="4"/>
  <c r="V1733" i="4"/>
  <c r="T1729" i="4"/>
  <c r="V1729" i="4"/>
  <c r="T1725" i="4"/>
  <c r="V1725" i="4"/>
  <c r="T1721" i="4"/>
  <c r="V1721" i="4"/>
  <c r="T1717" i="4"/>
  <c r="V1717" i="4"/>
  <c r="T1713" i="4"/>
  <c r="V1713" i="4"/>
  <c r="T1709" i="4"/>
  <c r="V1709" i="4"/>
  <c r="T1705" i="4"/>
  <c r="V1705" i="4"/>
  <c r="T1701" i="4"/>
  <c r="V1701" i="4"/>
  <c r="T1697" i="4"/>
  <c r="V1697" i="4"/>
  <c r="T1693" i="4"/>
  <c r="V1693" i="4"/>
  <c r="T1689" i="4"/>
  <c r="V1689" i="4"/>
  <c r="T1685" i="4"/>
  <c r="V1685" i="4"/>
  <c r="T1681" i="4"/>
  <c r="V1681" i="4"/>
  <c r="T1677" i="4"/>
  <c r="V1677" i="4"/>
  <c r="T1673" i="4"/>
  <c r="V1673" i="4"/>
  <c r="T1669" i="4"/>
  <c r="V1669" i="4"/>
  <c r="T1665" i="4"/>
  <c r="V1665" i="4"/>
  <c r="T1661" i="4"/>
  <c r="V1661" i="4"/>
  <c r="T1657" i="4"/>
  <c r="V1657" i="4"/>
  <c r="T1653" i="4"/>
  <c r="V1653" i="4"/>
  <c r="T1649" i="4"/>
  <c r="V1649" i="4"/>
  <c r="T1645" i="4"/>
  <c r="V1645" i="4"/>
  <c r="T1641" i="4"/>
  <c r="V1641" i="4"/>
  <c r="T1637" i="4"/>
  <c r="V1637" i="4"/>
  <c r="T1633" i="4"/>
  <c r="V1633" i="4"/>
  <c r="T1629" i="4"/>
  <c r="V1629" i="4"/>
  <c r="T1625" i="4"/>
  <c r="V1625" i="4"/>
  <c r="T1621" i="4"/>
  <c r="V1621" i="4"/>
  <c r="T1617" i="4"/>
  <c r="V1617" i="4"/>
  <c r="T1613" i="4"/>
  <c r="V1613" i="4"/>
  <c r="T1609" i="4"/>
  <c r="V1609" i="4"/>
  <c r="T1605" i="4"/>
  <c r="V1605" i="4"/>
  <c r="T1601" i="4"/>
  <c r="V1601" i="4"/>
  <c r="T1597" i="4"/>
  <c r="V1597" i="4"/>
  <c r="T1593" i="4"/>
  <c r="V1593" i="4"/>
  <c r="T1589" i="4"/>
  <c r="V1589" i="4"/>
  <c r="T1585" i="4"/>
  <c r="V1585" i="4"/>
  <c r="T1581" i="4"/>
  <c r="V1581" i="4"/>
  <c r="T1577" i="4"/>
  <c r="V1577" i="4"/>
  <c r="T1573" i="4"/>
  <c r="V1573" i="4"/>
  <c r="T1569" i="4"/>
  <c r="V1569" i="4"/>
  <c r="T1565" i="4"/>
  <c r="V1565" i="4"/>
  <c r="T1561" i="4"/>
  <c r="V1561" i="4"/>
  <c r="T1557" i="4"/>
  <c r="V1557" i="4"/>
  <c r="T1553" i="4"/>
  <c r="V1553" i="4"/>
  <c r="T1549" i="4"/>
  <c r="V1549" i="4"/>
  <c r="T1545" i="4"/>
  <c r="V1545" i="4"/>
  <c r="T1541" i="4"/>
  <c r="V1541" i="4"/>
  <c r="T1537" i="4"/>
  <c r="V1537" i="4"/>
  <c r="T1533" i="4"/>
  <c r="V1533" i="4"/>
  <c r="T1529" i="4"/>
  <c r="V1529" i="4"/>
  <c r="T1525" i="4"/>
  <c r="V1525" i="4"/>
  <c r="T1521" i="4"/>
  <c r="V1521" i="4"/>
  <c r="T1517" i="4"/>
  <c r="V1517" i="4"/>
  <c r="T1513" i="4"/>
  <c r="V1513" i="4"/>
  <c r="T1509" i="4"/>
  <c r="V1509" i="4"/>
  <c r="T1505" i="4"/>
  <c r="V1505" i="4"/>
  <c r="T1501" i="4"/>
  <c r="V1501" i="4"/>
  <c r="T1497" i="4"/>
  <c r="V1497" i="4"/>
  <c r="T1493" i="4"/>
  <c r="V1493" i="4"/>
  <c r="T1489" i="4"/>
  <c r="V1489" i="4"/>
  <c r="T1485" i="4"/>
  <c r="V1485" i="4"/>
  <c r="T1481" i="4"/>
  <c r="V1481" i="4"/>
  <c r="T1477" i="4"/>
  <c r="V1477" i="4"/>
  <c r="T1473" i="4"/>
  <c r="V1473" i="4"/>
  <c r="T1469" i="4"/>
  <c r="V1469" i="4"/>
  <c r="T1465" i="4"/>
  <c r="V1465" i="4"/>
  <c r="T1461" i="4"/>
  <c r="V1461" i="4"/>
  <c r="T1457" i="4"/>
  <c r="V1457" i="4"/>
  <c r="T1453" i="4"/>
  <c r="V1453" i="4"/>
  <c r="T1449" i="4"/>
  <c r="V1449" i="4"/>
  <c r="T1445" i="4"/>
  <c r="V1445" i="4"/>
  <c r="T1441" i="4"/>
  <c r="V1441" i="4"/>
  <c r="T1437" i="4"/>
  <c r="V1437" i="4"/>
  <c r="T1433" i="4"/>
  <c r="V1433" i="4"/>
  <c r="T1429" i="4"/>
  <c r="V1429" i="4"/>
  <c r="T1425" i="4"/>
  <c r="V1425" i="4"/>
  <c r="T1421" i="4"/>
  <c r="V1421" i="4"/>
  <c r="T1417" i="4"/>
  <c r="V1417" i="4"/>
  <c r="T1413" i="4"/>
  <c r="V1413" i="4"/>
  <c r="T1409" i="4"/>
  <c r="V1409" i="4"/>
  <c r="T1405" i="4"/>
  <c r="V1405" i="4"/>
  <c r="T1401" i="4"/>
  <c r="V1401" i="4"/>
  <c r="T1397" i="4"/>
  <c r="V1397" i="4"/>
  <c r="T1393" i="4"/>
  <c r="V1393" i="4"/>
  <c r="T1389" i="4"/>
  <c r="V1389" i="4"/>
  <c r="T1385" i="4"/>
  <c r="V1385" i="4"/>
  <c r="T1381" i="4"/>
  <c r="V1381" i="4"/>
  <c r="T1377" i="4"/>
  <c r="V1377" i="4"/>
  <c r="T1373" i="4"/>
  <c r="V1373" i="4"/>
  <c r="T1369" i="4"/>
  <c r="V1369" i="4"/>
  <c r="T1365" i="4"/>
  <c r="V1365" i="4"/>
  <c r="T1361" i="4"/>
  <c r="V1361" i="4"/>
  <c r="T1357" i="4"/>
  <c r="V1357" i="4"/>
  <c r="T1353" i="4"/>
  <c r="V1353" i="4"/>
  <c r="T1349" i="4"/>
  <c r="V1349" i="4"/>
  <c r="T1345" i="4"/>
  <c r="V1345" i="4"/>
  <c r="T1341" i="4"/>
  <c r="V1341" i="4"/>
  <c r="T1337" i="4"/>
  <c r="V1337" i="4"/>
  <c r="T1333" i="4"/>
  <c r="V1333" i="4"/>
  <c r="T1329" i="4"/>
  <c r="V1329" i="4"/>
  <c r="T1325" i="4"/>
  <c r="V1325" i="4"/>
  <c r="T1321" i="4"/>
  <c r="V1321" i="4"/>
  <c r="T1317" i="4"/>
  <c r="V1317" i="4"/>
  <c r="T1313" i="4"/>
  <c r="V1313" i="4"/>
  <c r="T1309" i="4"/>
  <c r="V1309" i="4"/>
  <c r="T1305" i="4"/>
  <c r="V1305" i="4"/>
  <c r="T1301" i="4"/>
  <c r="V1301" i="4"/>
  <c r="T1297" i="4"/>
  <c r="V1297" i="4"/>
  <c r="T1293" i="4"/>
  <c r="V1293" i="4"/>
  <c r="T1289" i="4"/>
  <c r="V1289" i="4"/>
  <c r="T1285" i="4"/>
  <c r="V1285" i="4"/>
  <c r="T1281" i="4"/>
  <c r="V1281" i="4"/>
  <c r="T1277" i="4"/>
  <c r="V1277" i="4"/>
  <c r="T1273" i="4"/>
  <c r="V1273" i="4"/>
  <c r="T1269" i="4"/>
  <c r="V1269" i="4"/>
  <c r="T1265" i="4"/>
  <c r="V1265" i="4"/>
  <c r="T1261" i="4"/>
  <c r="V1261" i="4"/>
  <c r="T1257" i="4"/>
  <c r="V1257" i="4"/>
  <c r="T1253" i="4"/>
  <c r="V1253" i="4"/>
  <c r="T1249" i="4"/>
  <c r="V1249" i="4"/>
  <c r="T1245" i="4"/>
  <c r="V1245" i="4"/>
  <c r="T1241" i="4"/>
  <c r="V1241" i="4"/>
  <c r="T1237" i="4"/>
  <c r="V1237" i="4"/>
  <c r="T1233" i="4"/>
  <c r="V1233" i="4"/>
  <c r="T1229" i="4"/>
  <c r="V1229" i="4"/>
  <c r="T1225" i="4"/>
  <c r="V1225" i="4"/>
  <c r="T1221" i="4"/>
  <c r="V1221" i="4"/>
  <c r="T1217" i="4"/>
  <c r="V1217" i="4"/>
  <c r="T1213" i="4"/>
  <c r="V1213" i="4"/>
  <c r="T1209" i="4"/>
  <c r="V1209" i="4"/>
  <c r="T1205" i="4"/>
  <c r="V1205" i="4"/>
  <c r="T1201" i="4"/>
  <c r="V1201" i="4"/>
  <c r="T1197" i="4"/>
  <c r="V1197" i="4"/>
  <c r="T1193" i="4"/>
  <c r="V1193" i="4"/>
  <c r="T1189" i="4"/>
  <c r="V1189" i="4"/>
  <c r="T1185" i="4"/>
  <c r="V1185" i="4"/>
  <c r="T1181" i="4"/>
  <c r="V1181" i="4"/>
  <c r="T1177" i="4"/>
  <c r="V1177" i="4"/>
  <c r="T1173" i="4"/>
  <c r="V1173" i="4"/>
  <c r="T1169" i="4"/>
  <c r="V1169" i="4"/>
  <c r="T1165" i="4"/>
  <c r="V1165" i="4"/>
  <c r="T1161" i="4"/>
  <c r="V1161" i="4"/>
  <c r="T1157" i="4"/>
  <c r="V1157" i="4"/>
  <c r="T1153" i="4"/>
  <c r="V1153" i="4"/>
  <c r="T1149" i="4"/>
  <c r="V1149" i="4"/>
  <c r="T1145" i="4"/>
  <c r="V1145" i="4"/>
  <c r="T1141" i="4"/>
  <c r="V1141" i="4"/>
  <c r="T1137" i="4"/>
  <c r="V1137" i="4"/>
  <c r="T1133" i="4"/>
  <c r="V1133" i="4"/>
  <c r="T1129" i="4"/>
  <c r="V1129" i="4"/>
  <c r="T1125" i="4"/>
  <c r="V1125" i="4"/>
  <c r="T1121" i="4"/>
  <c r="V1121" i="4"/>
  <c r="T1117" i="4"/>
  <c r="V1117" i="4"/>
  <c r="T1113" i="4"/>
  <c r="V1113" i="4"/>
  <c r="T1109" i="4"/>
  <c r="V1109" i="4"/>
  <c r="T1105" i="4"/>
  <c r="V1105" i="4"/>
  <c r="T1101" i="4"/>
  <c r="V1101" i="4"/>
  <c r="T1097" i="4"/>
  <c r="V1097" i="4"/>
  <c r="T1093" i="4"/>
  <c r="V1093" i="4"/>
  <c r="T1089" i="4"/>
  <c r="V1089" i="4"/>
  <c r="T1085" i="4"/>
  <c r="V1085" i="4"/>
  <c r="T1081" i="4"/>
  <c r="V1081" i="4"/>
  <c r="T1077" i="4"/>
  <c r="V1077" i="4"/>
  <c r="T1073" i="4"/>
  <c r="V1073" i="4"/>
  <c r="T1069" i="4"/>
  <c r="V1069" i="4"/>
  <c r="T1065" i="4"/>
  <c r="V1065" i="4"/>
  <c r="T1061" i="4"/>
  <c r="V1061" i="4"/>
  <c r="T1057" i="4"/>
  <c r="V1057" i="4"/>
  <c r="T1053" i="4"/>
  <c r="V1053" i="4"/>
  <c r="T1049" i="4"/>
  <c r="V1049" i="4"/>
  <c r="T1045" i="4"/>
  <c r="V1045" i="4"/>
  <c r="T1041" i="4"/>
  <c r="V1041" i="4"/>
  <c r="T1037" i="4"/>
  <c r="V1037" i="4"/>
  <c r="T1033" i="4"/>
  <c r="V1033" i="4"/>
  <c r="T1029" i="4"/>
  <c r="V1029" i="4"/>
  <c r="T1025" i="4"/>
  <c r="V1025" i="4"/>
  <c r="T1021" i="4"/>
  <c r="V1021" i="4"/>
  <c r="T1017" i="4"/>
  <c r="V1017" i="4"/>
  <c r="T1013" i="4"/>
  <c r="V1013" i="4"/>
  <c r="T1009" i="4"/>
  <c r="V1009" i="4"/>
  <c r="T1005" i="4"/>
  <c r="V1005" i="4"/>
  <c r="T1001" i="4"/>
  <c r="V1001" i="4"/>
  <c r="T997" i="4"/>
  <c r="V997" i="4"/>
  <c r="T993" i="4"/>
  <c r="V993" i="4"/>
  <c r="T989" i="4"/>
  <c r="V989" i="4"/>
  <c r="T985" i="4"/>
  <c r="V985" i="4"/>
  <c r="T981" i="4"/>
  <c r="V981" i="4"/>
  <c r="T977" i="4"/>
  <c r="V977" i="4"/>
  <c r="T973" i="4"/>
  <c r="V973" i="4"/>
  <c r="T969" i="4"/>
  <c r="V969" i="4"/>
  <c r="T965" i="4"/>
  <c r="V965" i="4"/>
  <c r="T961" i="4"/>
  <c r="V961" i="4"/>
  <c r="T957" i="4"/>
  <c r="V957" i="4"/>
  <c r="T953" i="4"/>
  <c r="V953" i="4"/>
  <c r="T949" i="4"/>
  <c r="V949" i="4"/>
  <c r="T945" i="4"/>
  <c r="V945" i="4"/>
  <c r="T941" i="4"/>
  <c r="V941" i="4"/>
  <c r="T937" i="4"/>
  <c r="V937" i="4"/>
  <c r="T933" i="4"/>
  <c r="V933" i="4"/>
  <c r="T929" i="4"/>
  <c r="V929" i="4"/>
  <c r="T925" i="4"/>
  <c r="V925" i="4"/>
  <c r="T921" i="4"/>
  <c r="V921" i="4"/>
  <c r="T917" i="4"/>
  <c r="V917" i="4"/>
  <c r="T913" i="4"/>
  <c r="V913" i="4"/>
  <c r="T909" i="4"/>
  <c r="V909" i="4"/>
  <c r="T905" i="4"/>
  <c r="V905" i="4"/>
  <c r="T901" i="4"/>
  <c r="V901" i="4"/>
  <c r="T897" i="4"/>
  <c r="V897" i="4"/>
  <c r="T893" i="4"/>
  <c r="V893" i="4"/>
  <c r="T889" i="4"/>
  <c r="V889" i="4"/>
  <c r="T885" i="4"/>
  <c r="V885" i="4"/>
  <c r="T881" i="4"/>
  <c r="V881" i="4"/>
  <c r="T877" i="4"/>
  <c r="V877" i="4"/>
  <c r="T873" i="4"/>
  <c r="V873" i="4"/>
  <c r="T869" i="4"/>
  <c r="V869" i="4"/>
  <c r="T865" i="4"/>
  <c r="V865" i="4"/>
  <c r="T861" i="4"/>
  <c r="V861" i="4"/>
  <c r="T857" i="4"/>
  <c r="V857" i="4"/>
  <c r="T853" i="4"/>
  <c r="V853" i="4"/>
  <c r="T849" i="4"/>
  <c r="V849" i="4"/>
  <c r="T845" i="4"/>
  <c r="V845" i="4"/>
  <c r="T841" i="4"/>
  <c r="V841" i="4"/>
  <c r="T837" i="4"/>
  <c r="V837" i="4"/>
  <c r="T833" i="4"/>
  <c r="V833" i="4"/>
  <c r="T829" i="4"/>
  <c r="V829" i="4"/>
  <c r="T825" i="4"/>
  <c r="V825" i="4"/>
  <c r="T821" i="4"/>
  <c r="V821" i="4"/>
  <c r="T817" i="4"/>
  <c r="V817" i="4"/>
  <c r="T813" i="4"/>
  <c r="V813" i="4"/>
  <c r="T809" i="4"/>
  <c r="V809" i="4"/>
  <c r="T805" i="4"/>
  <c r="V805" i="4"/>
  <c r="T801" i="4"/>
  <c r="V801" i="4"/>
  <c r="T797" i="4"/>
  <c r="V797" i="4"/>
  <c r="T793" i="4"/>
  <c r="V793" i="4"/>
  <c r="T789" i="4"/>
  <c r="V789" i="4"/>
  <c r="T785" i="4"/>
  <c r="V785" i="4"/>
  <c r="T781" i="4"/>
  <c r="V781" i="4"/>
  <c r="T777" i="4"/>
  <c r="V777" i="4"/>
  <c r="T773" i="4"/>
  <c r="V773" i="4"/>
  <c r="T769" i="4"/>
  <c r="V769" i="4"/>
  <c r="T765" i="4"/>
  <c r="V765" i="4"/>
  <c r="T761" i="4"/>
  <c r="V761" i="4"/>
  <c r="T757" i="4"/>
  <c r="V757" i="4"/>
  <c r="T753" i="4"/>
  <c r="V753" i="4"/>
  <c r="T749" i="4"/>
  <c r="V749" i="4"/>
  <c r="T745" i="4"/>
  <c r="V745" i="4"/>
  <c r="T741" i="4"/>
  <c r="V741" i="4"/>
  <c r="T737" i="4"/>
  <c r="V737" i="4"/>
  <c r="T733" i="4"/>
  <c r="V733" i="4"/>
  <c r="T729" i="4"/>
  <c r="V729" i="4"/>
  <c r="T725" i="4"/>
  <c r="V725" i="4"/>
  <c r="T721" i="4"/>
  <c r="V721" i="4"/>
  <c r="T717" i="4"/>
  <c r="V717" i="4"/>
  <c r="T713" i="4"/>
  <c r="V713" i="4"/>
  <c r="T709" i="4"/>
  <c r="V709" i="4"/>
  <c r="T705" i="4"/>
  <c r="V705" i="4"/>
  <c r="T701" i="4"/>
  <c r="V701" i="4"/>
  <c r="T697" i="4"/>
  <c r="V697" i="4"/>
  <c r="T693" i="4"/>
  <c r="V693" i="4"/>
  <c r="T689" i="4"/>
  <c r="V689" i="4"/>
  <c r="T685" i="4"/>
  <c r="V685" i="4"/>
  <c r="T681" i="4"/>
  <c r="V681" i="4"/>
  <c r="T677" i="4"/>
  <c r="V677" i="4"/>
  <c r="T673" i="4"/>
  <c r="V673" i="4"/>
  <c r="T669" i="4"/>
  <c r="V669" i="4"/>
  <c r="T3072" i="4"/>
  <c r="V3072" i="4"/>
  <c r="T3056" i="4"/>
  <c r="V3056" i="4"/>
  <c r="T3040" i="4"/>
  <c r="V3040" i="4"/>
  <c r="T3024" i="4"/>
  <c r="V3024" i="4"/>
  <c r="T3008" i="4"/>
  <c r="V3008" i="4"/>
  <c r="T2992" i="4"/>
  <c r="V2992" i="4"/>
  <c r="T2972" i="4"/>
  <c r="V2972" i="4"/>
  <c r="T2956" i="4"/>
  <c r="V2956" i="4"/>
  <c r="T2944" i="4"/>
  <c r="V2944" i="4"/>
  <c r="T2928" i="4"/>
  <c r="V2928" i="4"/>
  <c r="T2896" i="4"/>
  <c r="V2896" i="4"/>
  <c r="T2880" i="4"/>
  <c r="V2880" i="4"/>
  <c r="T2864" i="4"/>
  <c r="V2864" i="4"/>
  <c r="T2844" i="4"/>
  <c r="V2844" i="4"/>
  <c r="T2828" i="4"/>
  <c r="V2828" i="4"/>
  <c r="T2812" i="4"/>
  <c r="V2812" i="4"/>
  <c r="T2800" i="4"/>
  <c r="V2800" i="4"/>
  <c r="T2792" i="4"/>
  <c r="V2792" i="4"/>
  <c r="T2768" i="4"/>
  <c r="V2768" i="4"/>
  <c r="T2752" i="4"/>
  <c r="V2752" i="4"/>
  <c r="T2724" i="4"/>
  <c r="V2724" i="4"/>
  <c r="T2712" i="4"/>
  <c r="V2712" i="4"/>
  <c r="T2696" i="4"/>
  <c r="V2696" i="4"/>
  <c r="T2680" i="4"/>
  <c r="V2680" i="4"/>
  <c r="T2664" i="4"/>
  <c r="V2664" i="4"/>
  <c r="T2648" i="4"/>
  <c r="V2648" i="4"/>
  <c r="T2632" i="4"/>
  <c r="V2632" i="4"/>
  <c r="T2616" i="4"/>
  <c r="V2616" i="4"/>
  <c r="T2600" i="4"/>
  <c r="V2600" i="4"/>
  <c r="T2588" i="4"/>
  <c r="V2588" i="4"/>
  <c r="T2576" i="4"/>
  <c r="V2576" i="4"/>
  <c r="T2572" i="4"/>
  <c r="V2572" i="4"/>
  <c r="T2568" i="4"/>
  <c r="V2568" i="4"/>
  <c r="T2564" i="4"/>
  <c r="V2564" i="4"/>
  <c r="T2560" i="4"/>
  <c r="V2560" i="4"/>
  <c r="T2544" i="4"/>
  <c r="V2544" i="4"/>
  <c r="T2532" i="4"/>
  <c r="V2532" i="4"/>
  <c r="T2528" i="4"/>
  <c r="V2528" i="4"/>
  <c r="T2508" i="4"/>
  <c r="V2508" i="4"/>
  <c r="T2480" i="4"/>
  <c r="V2480" i="4"/>
  <c r="T2460" i="4"/>
  <c r="V2460" i="4"/>
  <c r="T2444" i="4"/>
  <c r="V2444" i="4"/>
  <c r="T2428" i="4"/>
  <c r="V2428" i="4"/>
  <c r="T2408" i="4"/>
  <c r="V2408" i="4"/>
  <c r="T2380" i="4"/>
  <c r="V2380" i="4"/>
  <c r="T2364" i="4"/>
  <c r="V2364" i="4"/>
  <c r="T2352" i="4"/>
  <c r="V2352" i="4"/>
  <c r="T2340" i="4"/>
  <c r="V2340" i="4"/>
  <c r="T2332" i="4"/>
  <c r="V2332" i="4"/>
  <c r="T2320" i="4"/>
  <c r="V2320" i="4"/>
  <c r="T2304" i="4"/>
  <c r="V2304" i="4"/>
  <c r="T2292" i="4"/>
  <c r="V2292" i="4"/>
  <c r="T2276" i="4"/>
  <c r="V2276" i="4"/>
  <c r="T2260" i="4"/>
  <c r="V2260" i="4"/>
  <c r="T2244" i="4"/>
  <c r="V2244" i="4"/>
  <c r="T2220" i="4"/>
  <c r="V2220" i="4"/>
  <c r="T2208" i="4"/>
  <c r="V2208" i="4"/>
  <c r="T2192" i="4"/>
  <c r="V2192" i="4"/>
  <c r="T2172" i="4"/>
  <c r="V2172" i="4"/>
  <c r="T2156" i="4"/>
  <c r="V2156" i="4"/>
  <c r="T2140" i="4"/>
  <c r="V2140" i="4"/>
  <c r="T2124" i="4"/>
  <c r="V2124" i="4"/>
  <c r="T2116" i="4"/>
  <c r="V2116" i="4"/>
  <c r="T2100" i="4"/>
  <c r="V2100" i="4"/>
  <c r="T2084" i="4"/>
  <c r="V2084" i="4"/>
  <c r="T2072" i="4"/>
  <c r="V2072" i="4"/>
  <c r="T2052" i="4"/>
  <c r="V2052" i="4"/>
  <c r="T2040" i="4"/>
  <c r="V2040" i="4"/>
  <c r="T2028" i="4"/>
  <c r="V2028" i="4"/>
  <c r="T2012" i="4"/>
  <c r="V2012" i="4"/>
  <c r="T2000" i="4"/>
  <c r="V2000" i="4"/>
  <c r="T1984" i="4"/>
  <c r="V1984" i="4"/>
  <c r="T1968" i="4"/>
  <c r="V1968" i="4"/>
  <c r="T1956" i="4"/>
  <c r="V1956" i="4"/>
  <c r="T1940" i="4"/>
  <c r="V1940" i="4"/>
  <c r="T1928" i="4"/>
  <c r="V1928" i="4"/>
  <c r="T1916" i="4"/>
  <c r="V1916" i="4"/>
  <c r="T1900" i="4"/>
  <c r="V1900" i="4"/>
  <c r="T1884" i="4"/>
  <c r="V1884" i="4"/>
  <c r="T1868" i="4"/>
  <c r="V1868" i="4"/>
  <c r="T1852" i="4"/>
  <c r="V1852" i="4"/>
  <c r="T1844" i="4"/>
  <c r="V1844" i="4"/>
  <c r="T1808" i="4"/>
  <c r="V1808" i="4"/>
  <c r="T1792" i="4"/>
  <c r="V1792" i="4"/>
  <c r="T1776" i="4"/>
  <c r="V1776" i="4"/>
  <c r="T1760" i="4"/>
  <c r="V1760" i="4"/>
  <c r="T1744" i="4"/>
  <c r="V1744" i="4"/>
  <c r="T1732" i="4"/>
  <c r="V1732" i="4"/>
  <c r="T1716" i="4"/>
  <c r="V1716" i="4"/>
  <c r="T1700" i="4"/>
  <c r="V1700" i="4"/>
  <c r="T1680" i="4"/>
  <c r="V1680" i="4"/>
  <c r="T1664" i="4"/>
  <c r="V1664" i="4"/>
  <c r="T1648" i="4"/>
  <c r="V1648" i="4"/>
  <c r="T1636" i="4"/>
  <c r="V1636" i="4"/>
  <c r="T1620" i="4"/>
  <c r="V1620" i="4"/>
  <c r="T1604" i="4"/>
  <c r="V1604" i="4"/>
  <c r="T1588" i="4"/>
  <c r="V1588" i="4"/>
  <c r="T1576" i="4"/>
  <c r="V1576" i="4"/>
  <c r="T1568" i="4"/>
  <c r="V1568" i="4"/>
  <c r="T1560" i="4"/>
  <c r="V1560" i="4"/>
  <c r="T1552" i="4"/>
  <c r="V1552" i="4"/>
  <c r="T1528" i="4"/>
  <c r="V1528" i="4"/>
  <c r="T1512" i="4"/>
  <c r="V1512" i="4"/>
  <c r="T1496" i="4"/>
  <c r="V1496" i="4"/>
  <c r="T1480" i="4"/>
  <c r="V1480" i="4"/>
  <c r="T1468" i="4"/>
  <c r="V1468" i="4"/>
  <c r="T1464" i="4"/>
  <c r="V1464" i="4"/>
  <c r="T1460" i="4"/>
  <c r="V1460" i="4"/>
  <c r="T1456" i="4"/>
  <c r="V1456" i="4"/>
  <c r="T1440" i="4"/>
  <c r="V1440" i="4"/>
  <c r="T1432" i="4"/>
  <c r="V1432" i="4"/>
  <c r="T1428" i="4"/>
  <c r="V1428" i="4"/>
  <c r="T1424" i="4"/>
  <c r="V1424" i="4"/>
  <c r="T1420" i="4"/>
  <c r="V1420" i="4"/>
  <c r="T1416" i="4"/>
  <c r="V1416" i="4"/>
  <c r="T1412" i="4"/>
  <c r="V1412" i="4"/>
  <c r="T1408" i="4"/>
  <c r="V1408" i="4"/>
  <c r="T1404" i="4"/>
  <c r="V1404" i="4"/>
  <c r="T1400" i="4"/>
  <c r="V1400" i="4"/>
  <c r="T1396" i="4"/>
  <c r="V1396" i="4"/>
  <c r="T1392" i="4"/>
  <c r="V1392" i="4"/>
  <c r="T1388" i="4"/>
  <c r="V1388" i="4"/>
  <c r="T1384" i="4"/>
  <c r="V1384" i="4"/>
  <c r="T1380" i="4"/>
  <c r="V1380" i="4"/>
  <c r="T1376" i="4"/>
  <c r="V1376" i="4"/>
  <c r="T1372" i="4"/>
  <c r="V1372" i="4"/>
  <c r="T1368" i="4"/>
  <c r="V1368" i="4"/>
  <c r="T1364" i="4"/>
  <c r="V1364" i="4"/>
  <c r="T1360" i="4"/>
  <c r="V1360" i="4"/>
  <c r="T1356" i="4"/>
  <c r="V1356" i="4"/>
  <c r="T1352" i="4"/>
  <c r="V1352" i="4"/>
  <c r="T1348" i="4"/>
  <c r="V1348" i="4"/>
  <c r="T1344" i="4"/>
  <c r="V1344" i="4"/>
  <c r="T1340" i="4"/>
  <c r="V1340" i="4"/>
  <c r="T1336" i="4"/>
  <c r="V1336" i="4"/>
  <c r="T1332" i="4"/>
  <c r="V1332" i="4"/>
  <c r="T1328" i="4"/>
  <c r="V1328" i="4"/>
  <c r="T1324" i="4"/>
  <c r="V1324" i="4"/>
  <c r="T1320" i="4"/>
  <c r="V1320" i="4"/>
  <c r="T1316" i="4"/>
  <c r="V1316" i="4"/>
  <c r="T1312" i="4"/>
  <c r="V1312" i="4"/>
  <c r="T1308" i="4"/>
  <c r="V1308" i="4"/>
  <c r="T1304" i="4"/>
  <c r="V1304" i="4"/>
  <c r="T1300" i="4"/>
  <c r="V1300" i="4"/>
  <c r="T1296" i="4"/>
  <c r="V1296" i="4"/>
  <c r="T1292" i="4"/>
  <c r="V1292" i="4"/>
  <c r="T1288" i="4"/>
  <c r="V1288" i="4"/>
  <c r="T1284" i="4"/>
  <c r="V1284" i="4"/>
  <c r="T1280" i="4"/>
  <c r="V1280" i="4"/>
  <c r="T1276" i="4"/>
  <c r="V1276" i="4"/>
  <c r="T1272" i="4"/>
  <c r="V1272" i="4"/>
  <c r="T1268" i="4"/>
  <c r="V1268" i="4"/>
  <c r="T1264" i="4"/>
  <c r="V1264" i="4"/>
  <c r="T1260" i="4"/>
  <c r="V1260" i="4"/>
  <c r="T1256" i="4"/>
  <c r="V1256" i="4"/>
  <c r="T1252" i="4"/>
  <c r="V1252" i="4"/>
  <c r="T1248" i="4"/>
  <c r="V1248" i="4"/>
  <c r="T1244" i="4"/>
  <c r="V1244" i="4"/>
  <c r="T1240" i="4"/>
  <c r="V1240" i="4"/>
  <c r="T1236" i="4"/>
  <c r="V1236" i="4"/>
  <c r="T1232" i="4"/>
  <c r="V1232" i="4"/>
  <c r="T1228" i="4"/>
  <c r="V1228" i="4"/>
  <c r="T1224" i="4"/>
  <c r="V1224" i="4"/>
  <c r="T1220" i="4"/>
  <c r="V1220" i="4"/>
  <c r="T1216" i="4"/>
  <c r="V1216" i="4"/>
  <c r="T1212" i="4"/>
  <c r="V1212" i="4"/>
  <c r="T1208" i="4"/>
  <c r="V1208" i="4"/>
  <c r="T1204" i="4"/>
  <c r="V1204" i="4"/>
  <c r="T1200" i="4"/>
  <c r="V1200" i="4"/>
  <c r="T1196" i="4"/>
  <c r="V1196" i="4"/>
  <c r="T1192" i="4"/>
  <c r="V1192" i="4"/>
  <c r="T1188" i="4"/>
  <c r="V1188" i="4"/>
  <c r="T1184" i="4"/>
  <c r="V1184" i="4"/>
  <c r="T1180" i="4"/>
  <c r="V1180" i="4"/>
  <c r="T1176" i="4"/>
  <c r="V1176" i="4"/>
  <c r="T1172" i="4"/>
  <c r="V1172" i="4"/>
  <c r="T1168" i="4"/>
  <c r="V1168" i="4"/>
  <c r="T1164" i="4"/>
  <c r="V1164" i="4"/>
  <c r="T1160" i="4"/>
  <c r="V1160" i="4"/>
  <c r="T1156" i="4"/>
  <c r="V1156" i="4"/>
  <c r="T1152" i="4"/>
  <c r="V1152" i="4"/>
  <c r="T1148" i="4"/>
  <c r="V1148" i="4"/>
  <c r="T1144" i="4"/>
  <c r="V1144" i="4"/>
  <c r="T1140" i="4"/>
  <c r="V1140" i="4"/>
  <c r="T1136" i="4"/>
  <c r="V1136" i="4"/>
  <c r="T1132" i="4"/>
  <c r="V1132" i="4"/>
  <c r="T1128" i="4"/>
  <c r="V1128" i="4"/>
  <c r="T1124" i="4"/>
  <c r="V1124" i="4"/>
  <c r="T1120" i="4"/>
  <c r="V1120" i="4"/>
  <c r="T1116" i="4"/>
  <c r="V1116" i="4"/>
  <c r="T1112" i="4"/>
  <c r="V1112" i="4"/>
  <c r="T1108" i="4"/>
  <c r="V1108" i="4"/>
  <c r="T1104" i="4"/>
  <c r="V1104" i="4"/>
  <c r="T1100" i="4"/>
  <c r="V1100" i="4"/>
  <c r="T1096" i="4"/>
  <c r="V1096" i="4"/>
  <c r="T1092" i="4"/>
  <c r="V1092" i="4"/>
  <c r="T1088" i="4"/>
  <c r="V1088" i="4"/>
  <c r="T1084" i="4"/>
  <c r="V1084" i="4"/>
  <c r="T1080" i="4"/>
  <c r="V1080" i="4"/>
  <c r="T1076" i="4"/>
  <c r="V1076" i="4"/>
  <c r="T1072" i="4"/>
  <c r="V1072" i="4"/>
  <c r="T1068" i="4"/>
  <c r="V1068" i="4"/>
  <c r="T1064" i="4"/>
  <c r="V1064" i="4"/>
  <c r="T1060" i="4"/>
  <c r="V1060" i="4"/>
  <c r="T1056" i="4"/>
  <c r="V1056" i="4"/>
  <c r="T1052" i="4"/>
  <c r="V1052" i="4"/>
  <c r="T1048" i="4"/>
  <c r="V1048" i="4"/>
  <c r="T1044" i="4"/>
  <c r="V1044" i="4"/>
  <c r="T1040" i="4"/>
  <c r="V1040" i="4"/>
  <c r="T1036" i="4"/>
  <c r="V1036" i="4"/>
  <c r="T1032" i="4"/>
  <c r="V1032" i="4"/>
  <c r="T1028" i="4"/>
  <c r="V1028" i="4"/>
  <c r="T1024" i="4"/>
  <c r="V1024" i="4"/>
  <c r="T1020" i="4"/>
  <c r="V1020" i="4"/>
  <c r="T1016" i="4"/>
  <c r="V1016" i="4"/>
  <c r="T1012" i="4"/>
  <c r="V1012" i="4"/>
  <c r="T1008" i="4"/>
  <c r="V1008" i="4"/>
  <c r="T1004" i="4"/>
  <c r="V1004" i="4"/>
  <c r="T1000" i="4"/>
  <c r="V1000" i="4"/>
  <c r="T996" i="4"/>
  <c r="V996" i="4"/>
  <c r="T992" i="4"/>
  <c r="V992" i="4"/>
  <c r="T988" i="4"/>
  <c r="V988" i="4"/>
  <c r="T984" i="4"/>
  <c r="V984" i="4"/>
  <c r="T980" i="4"/>
  <c r="V980" i="4"/>
  <c r="T976" i="4"/>
  <c r="V976" i="4"/>
  <c r="T972" i="4"/>
  <c r="V972" i="4"/>
  <c r="T968" i="4"/>
  <c r="V968" i="4"/>
  <c r="T964" i="4"/>
  <c r="V964" i="4"/>
  <c r="T960" i="4"/>
  <c r="V960" i="4"/>
  <c r="T956" i="4"/>
  <c r="V956" i="4"/>
  <c r="T952" i="4"/>
  <c r="V952" i="4"/>
  <c r="T948" i="4"/>
  <c r="V948" i="4"/>
  <c r="T944" i="4"/>
  <c r="V944" i="4"/>
  <c r="T940" i="4"/>
  <c r="V940" i="4"/>
  <c r="T936" i="4"/>
  <c r="V936" i="4"/>
  <c r="T932" i="4"/>
  <c r="V932" i="4"/>
  <c r="T928" i="4"/>
  <c r="V928" i="4"/>
  <c r="T924" i="4"/>
  <c r="V924" i="4"/>
  <c r="T920" i="4"/>
  <c r="V920" i="4"/>
  <c r="T916" i="4"/>
  <c r="V916" i="4"/>
  <c r="T912" i="4"/>
  <c r="V912" i="4"/>
  <c r="T908" i="4"/>
  <c r="V908" i="4"/>
  <c r="T904" i="4"/>
  <c r="V904" i="4"/>
  <c r="T900" i="4"/>
  <c r="V900" i="4"/>
  <c r="T896" i="4"/>
  <c r="V896" i="4"/>
  <c r="T892" i="4"/>
  <c r="V892" i="4"/>
  <c r="T888" i="4"/>
  <c r="V888" i="4"/>
  <c r="T884" i="4"/>
  <c r="V884" i="4"/>
  <c r="T880" i="4"/>
  <c r="V880" i="4"/>
  <c r="T876" i="4"/>
  <c r="V876" i="4"/>
  <c r="T872" i="4"/>
  <c r="V872" i="4"/>
  <c r="T868" i="4"/>
  <c r="V868" i="4"/>
  <c r="T864" i="4"/>
  <c r="V864" i="4"/>
  <c r="T860" i="4"/>
  <c r="V860" i="4"/>
  <c r="T856" i="4"/>
  <c r="V856" i="4"/>
  <c r="T852" i="4"/>
  <c r="V852" i="4"/>
  <c r="T848" i="4"/>
  <c r="V848" i="4"/>
  <c r="T844" i="4"/>
  <c r="V844" i="4"/>
  <c r="T840" i="4"/>
  <c r="V840" i="4"/>
  <c r="T836" i="4"/>
  <c r="V836" i="4"/>
  <c r="T832" i="4"/>
  <c r="V832" i="4"/>
  <c r="T828" i="4"/>
  <c r="V828" i="4"/>
  <c r="T824" i="4"/>
  <c r="V824" i="4"/>
  <c r="T820" i="4"/>
  <c r="V820" i="4"/>
  <c r="T816" i="4"/>
  <c r="V816" i="4"/>
  <c r="T812" i="4"/>
  <c r="V812" i="4"/>
  <c r="T808" i="4"/>
  <c r="V808" i="4"/>
  <c r="T804" i="4"/>
  <c r="V804" i="4"/>
  <c r="T800" i="4"/>
  <c r="V800" i="4"/>
  <c r="T796" i="4"/>
  <c r="V796" i="4"/>
  <c r="T792" i="4"/>
  <c r="V792" i="4"/>
  <c r="T788" i="4"/>
  <c r="V788" i="4"/>
  <c r="T784" i="4"/>
  <c r="V784" i="4"/>
  <c r="T780" i="4"/>
  <c r="V780" i="4"/>
  <c r="T776" i="4"/>
  <c r="V776" i="4"/>
  <c r="T772" i="4"/>
  <c r="V772" i="4"/>
  <c r="T768" i="4"/>
  <c r="V768" i="4"/>
  <c r="T764" i="4"/>
  <c r="V764" i="4"/>
  <c r="T760" i="4"/>
  <c r="V760" i="4"/>
  <c r="T756" i="4"/>
  <c r="V756" i="4"/>
  <c r="T752" i="4"/>
  <c r="V752" i="4"/>
  <c r="T748" i="4"/>
  <c r="V748" i="4"/>
  <c r="T744" i="4"/>
  <c r="V744" i="4"/>
  <c r="T740" i="4"/>
  <c r="V740" i="4"/>
  <c r="T736" i="4"/>
  <c r="V736" i="4"/>
  <c r="T732" i="4"/>
  <c r="V732" i="4"/>
  <c r="T728" i="4"/>
  <c r="V728" i="4"/>
  <c r="T724" i="4"/>
  <c r="V724" i="4"/>
  <c r="T720" i="4"/>
  <c r="V720" i="4"/>
  <c r="T716" i="4"/>
  <c r="V716" i="4"/>
  <c r="T712" i="4"/>
  <c r="V712" i="4"/>
  <c r="T708" i="4"/>
  <c r="V708" i="4"/>
  <c r="T704" i="4"/>
  <c r="V704" i="4"/>
  <c r="T700" i="4"/>
  <c r="V700" i="4"/>
  <c r="T696" i="4"/>
  <c r="V696" i="4"/>
  <c r="T692" i="4"/>
  <c r="V692" i="4"/>
  <c r="T688" i="4"/>
  <c r="V688" i="4"/>
  <c r="T684" i="4"/>
  <c r="V684" i="4"/>
  <c r="T680" i="4"/>
  <c r="V680" i="4"/>
  <c r="T676" i="4"/>
  <c r="V676" i="4"/>
  <c r="T672" i="4"/>
  <c r="V672" i="4"/>
  <c r="T668" i="4"/>
  <c r="V668" i="4"/>
  <c r="T664" i="4"/>
  <c r="V664" i="4"/>
  <c r="T660" i="4"/>
  <c r="V660" i="4"/>
  <c r="T656" i="4"/>
  <c r="V656" i="4"/>
  <c r="T652" i="4"/>
  <c r="V652" i="4"/>
  <c r="T648" i="4"/>
  <c r="V648" i="4"/>
  <c r="T644" i="4"/>
  <c r="V644" i="4"/>
  <c r="T640" i="4"/>
  <c r="V640" i="4"/>
  <c r="T636" i="4"/>
  <c r="V636" i="4"/>
  <c r="T632" i="4"/>
  <c r="V632" i="4"/>
  <c r="T628" i="4"/>
  <c r="V628" i="4"/>
  <c r="T624" i="4"/>
  <c r="V624" i="4"/>
  <c r="T620" i="4"/>
  <c r="V620" i="4"/>
  <c r="T616" i="4"/>
  <c r="V616" i="4"/>
  <c r="T612" i="4"/>
  <c r="V612" i="4"/>
  <c r="T608" i="4"/>
  <c r="V608" i="4"/>
  <c r="T604" i="4"/>
  <c r="V604" i="4"/>
  <c r="T600" i="4"/>
  <c r="V600" i="4"/>
  <c r="T596" i="4"/>
  <c r="V596" i="4"/>
  <c r="T592" i="4"/>
  <c r="V592" i="4"/>
  <c r="T588" i="4"/>
  <c r="V588" i="4"/>
  <c r="T584" i="4"/>
  <c r="V584" i="4"/>
  <c r="T580" i="4"/>
  <c r="V580" i="4"/>
  <c r="T576" i="4"/>
  <c r="V576" i="4"/>
  <c r="T572" i="4"/>
  <c r="V572" i="4"/>
  <c r="T568" i="4"/>
  <c r="V568" i="4"/>
  <c r="T564" i="4"/>
  <c r="V564" i="4"/>
  <c r="T560" i="4"/>
  <c r="V560" i="4"/>
  <c r="T556" i="4"/>
  <c r="V556" i="4"/>
  <c r="T552" i="4"/>
  <c r="V552" i="4"/>
  <c r="T548" i="4"/>
  <c r="V548" i="4"/>
  <c r="T544" i="4"/>
  <c r="V544" i="4"/>
  <c r="T540" i="4"/>
  <c r="V540" i="4"/>
  <c r="T536" i="4"/>
  <c r="V536" i="4"/>
  <c r="T532" i="4"/>
  <c r="V532" i="4"/>
  <c r="T528" i="4"/>
  <c r="V528" i="4"/>
  <c r="T524" i="4"/>
  <c r="V524" i="4"/>
  <c r="T520" i="4"/>
  <c r="V520" i="4"/>
  <c r="T516" i="4"/>
  <c r="V516" i="4"/>
  <c r="T512" i="4"/>
  <c r="V512" i="4"/>
  <c r="T508" i="4"/>
  <c r="V508" i="4"/>
  <c r="T504" i="4"/>
  <c r="V504" i="4"/>
  <c r="T500" i="4"/>
  <c r="V500" i="4"/>
  <c r="T496" i="4"/>
  <c r="V496" i="4"/>
  <c r="T492" i="4"/>
  <c r="V492" i="4"/>
  <c r="T488" i="4"/>
  <c r="V488" i="4"/>
  <c r="T484" i="4"/>
  <c r="V484" i="4"/>
  <c r="T480" i="4"/>
  <c r="V480" i="4"/>
  <c r="T476" i="4"/>
  <c r="V476" i="4"/>
  <c r="T472" i="4"/>
  <c r="V472" i="4"/>
  <c r="T468" i="4"/>
  <c r="V468" i="4"/>
  <c r="T464" i="4"/>
  <c r="V464" i="4"/>
  <c r="T460" i="4"/>
  <c r="V460" i="4"/>
  <c r="T456" i="4"/>
  <c r="V456" i="4"/>
  <c r="T452" i="4"/>
  <c r="V452" i="4"/>
  <c r="T448" i="4"/>
  <c r="V448" i="4"/>
  <c r="T444" i="4"/>
  <c r="V444" i="4"/>
  <c r="T440" i="4"/>
  <c r="V440" i="4"/>
  <c r="T436" i="4"/>
  <c r="V436" i="4"/>
  <c r="T432" i="4"/>
  <c r="V432" i="4"/>
  <c r="T428" i="4"/>
  <c r="V428" i="4"/>
  <c r="T424" i="4"/>
  <c r="V424" i="4"/>
  <c r="T420" i="4"/>
  <c r="V420" i="4"/>
  <c r="T416" i="4"/>
  <c r="V416" i="4"/>
  <c r="T412" i="4"/>
  <c r="V412" i="4"/>
  <c r="T408" i="4"/>
  <c r="V408" i="4"/>
  <c r="T404" i="4"/>
  <c r="V404" i="4"/>
  <c r="T400" i="4"/>
  <c r="V400" i="4"/>
  <c r="T396" i="4"/>
  <c r="V396" i="4"/>
  <c r="T392" i="4"/>
  <c r="V392" i="4"/>
  <c r="T388" i="4"/>
  <c r="V388" i="4"/>
  <c r="T384" i="4"/>
  <c r="V384" i="4"/>
  <c r="T380" i="4"/>
  <c r="V380" i="4"/>
  <c r="T376" i="4"/>
  <c r="V376" i="4"/>
  <c r="T372" i="4"/>
  <c r="V372" i="4"/>
  <c r="T368" i="4"/>
  <c r="V368" i="4"/>
  <c r="T364" i="4"/>
  <c r="V364" i="4"/>
  <c r="T360" i="4"/>
  <c r="V360" i="4"/>
  <c r="T356" i="4"/>
  <c r="V356" i="4"/>
  <c r="T352" i="4"/>
  <c r="V352" i="4"/>
  <c r="T348" i="4"/>
  <c r="V348" i="4"/>
  <c r="T344" i="4"/>
  <c r="V344" i="4"/>
  <c r="T340" i="4"/>
  <c r="V340" i="4"/>
  <c r="T336" i="4"/>
  <c r="V336" i="4"/>
  <c r="T332" i="4"/>
  <c r="V332" i="4"/>
  <c r="T328" i="4"/>
  <c r="V328" i="4"/>
  <c r="T324" i="4"/>
  <c r="V324" i="4"/>
  <c r="T320" i="4"/>
  <c r="V320" i="4"/>
  <c r="T316" i="4"/>
  <c r="V316" i="4"/>
  <c r="T312" i="4"/>
  <c r="V312" i="4"/>
  <c r="T308" i="4"/>
  <c r="V308" i="4"/>
  <c r="T304" i="4"/>
  <c r="V304" i="4"/>
  <c r="T300" i="4"/>
  <c r="V300" i="4"/>
  <c r="T296" i="4"/>
  <c r="V296" i="4"/>
  <c r="T292" i="4"/>
  <c r="V292" i="4"/>
  <c r="T288" i="4"/>
  <c r="V288" i="4"/>
  <c r="T284" i="4"/>
  <c r="V284" i="4"/>
  <c r="T280" i="4"/>
  <c r="V280" i="4"/>
  <c r="T276" i="4"/>
  <c r="V276" i="4"/>
  <c r="T272" i="4"/>
  <c r="V272" i="4"/>
  <c r="T268" i="4"/>
  <c r="V268" i="4"/>
  <c r="T264" i="4"/>
  <c r="V264" i="4"/>
  <c r="T260" i="4"/>
  <c r="V260" i="4"/>
  <c r="T256" i="4"/>
  <c r="V256" i="4"/>
  <c r="T252" i="4"/>
  <c r="V252" i="4"/>
  <c r="T248" i="4"/>
  <c r="V248" i="4"/>
  <c r="T244" i="4"/>
  <c r="V244" i="4"/>
  <c r="T240" i="4"/>
  <c r="V240" i="4"/>
  <c r="T236" i="4"/>
  <c r="V236" i="4"/>
  <c r="T232" i="4"/>
  <c r="V232" i="4"/>
  <c r="T228" i="4"/>
  <c r="V228" i="4"/>
  <c r="T224" i="4"/>
  <c r="V224" i="4"/>
  <c r="T220" i="4"/>
  <c r="V220" i="4"/>
  <c r="T216" i="4"/>
  <c r="V216" i="4"/>
  <c r="T212" i="4"/>
  <c r="V212" i="4"/>
  <c r="T208" i="4"/>
  <c r="V208" i="4"/>
  <c r="T204" i="4"/>
  <c r="V204" i="4"/>
  <c r="T200" i="4"/>
  <c r="V200" i="4"/>
  <c r="T196" i="4"/>
  <c r="V196" i="4"/>
  <c r="T192" i="4"/>
  <c r="V192" i="4"/>
  <c r="T188" i="4"/>
  <c r="V188" i="4"/>
  <c r="T184" i="4"/>
  <c r="V184" i="4"/>
  <c r="T180" i="4"/>
  <c r="V180" i="4"/>
  <c r="T176" i="4"/>
  <c r="V176" i="4"/>
  <c r="T172" i="4"/>
  <c r="V172" i="4"/>
  <c r="T168" i="4"/>
  <c r="V168" i="4"/>
  <c r="T164" i="4"/>
  <c r="V164" i="4"/>
  <c r="T160" i="4"/>
  <c r="V160" i="4"/>
  <c r="T156" i="4"/>
  <c r="V156" i="4"/>
  <c r="T3609" i="4"/>
  <c r="V3609" i="4"/>
  <c r="T3605" i="4"/>
  <c r="V3605" i="4"/>
  <c r="T3601" i="4"/>
  <c r="V3601" i="4"/>
  <c r="T3597" i="4"/>
  <c r="V3597" i="4"/>
  <c r="T3593" i="4"/>
  <c r="V3593" i="4"/>
  <c r="T3589" i="4"/>
  <c r="V3589" i="4"/>
  <c r="T3585" i="4"/>
  <c r="V3585" i="4"/>
  <c r="T3581" i="4"/>
  <c r="V3581" i="4"/>
  <c r="T3577" i="4"/>
  <c r="V3577" i="4"/>
  <c r="T3573" i="4"/>
  <c r="V3573" i="4"/>
  <c r="T3569" i="4"/>
  <c r="V3569" i="4"/>
  <c r="T3565" i="4"/>
  <c r="V3565" i="4"/>
  <c r="T3561" i="4"/>
  <c r="V3561" i="4"/>
  <c r="T3557" i="4"/>
  <c r="V3557" i="4"/>
  <c r="T3553" i="4"/>
  <c r="V3553" i="4"/>
  <c r="T3549" i="4"/>
  <c r="V3549" i="4"/>
  <c r="T3545" i="4"/>
  <c r="V3545" i="4"/>
  <c r="T3541" i="4"/>
  <c r="V3541" i="4"/>
  <c r="T3537" i="4"/>
  <c r="V3537" i="4"/>
  <c r="T3533" i="4"/>
  <c r="V3533" i="4"/>
  <c r="T3529" i="4"/>
  <c r="V3529" i="4"/>
  <c r="T3525" i="4"/>
  <c r="V3525" i="4"/>
  <c r="T3521" i="4"/>
  <c r="V3521" i="4"/>
  <c r="T3517" i="4"/>
  <c r="V3517" i="4"/>
  <c r="T3513" i="4"/>
  <c r="V3513" i="4"/>
  <c r="T3509" i="4"/>
  <c r="V3509" i="4"/>
  <c r="T3505" i="4"/>
  <c r="V3505" i="4"/>
  <c r="T3501" i="4"/>
  <c r="V3501" i="4"/>
  <c r="T3497" i="4"/>
  <c r="V3497" i="4"/>
  <c r="T3493" i="4"/>
  <c r="V3493" i="4"/>
  <c r="T3489" i="4"/>
  <c r="V3489" i="4"/>
  <c r="T3485" i="4"/>
  <c r="V3485" i="4"/>
  <c r="T3481" i="4"/>
  <c r="V3481" i="4"/>
  <c r="T3477" i="4"/>
  <c r="V3477" i="4"/>
  <c r="T3473" i="4"/>
  <c r="V3473" i="4"/>
  <c r="T3469" i="4"/>
  <c r="V3469" i="4"/>
  <c r="T3465" i="4"/>
  <c r="V3465" i="4"/>
  <c r="T3461" i="4"/>
  <c r="V3461" i="4"/>
  <c r="T3457" i="4"/>
  <c r="V3457" i="4"/>
  <c r="T3453" i="4"/>
  <c r="V3453" i="4"/>
  <c r="T3449" i="4"/>
  <c r="V3449" i="4"/>
  <c r="T3445" i="4"/>
  <c r="V3445" i="4"/>
  <c r="T3441" i="4"/>
  <c r="V3441" i="4"/>
  <c r="T3437" i="4"/>
  <c r="V3437" i="4"/>
  <c r="T3433" i="4"/>
  <c r="V3433" i="4"/>
  <c r="T3429" i="4"/>
  <c r="V3429" i="4"/>
  <c r="T3425" i="4"/>
  <c r="V3425" i="4"/>
  <c r="T3421" i="4"/>
  <c r="V3421" i="4"/>
  <c r="T3417" i="4"/>
  <c r="V3417" i="4"/>
  <c r="T3413" i="4"/>
  <c r="V3413" i="4"/>
  <c r="T3409" i="4"/>
  <c r="V3409" i="4"/>
  <c r="T3405" i="4"/>
  <c r="V3405" i="4"/>
  <c r="T3401" i="4"/>
  <c r="V3401" i="4"/>
  <c r="T3397" i="4"/>
  <c r="V3397" i="4"/>
  <c r="T3393" i="4"/>
  <c r="V3393" i="4"/>
  <c r="T3389" i="4"/>
  <c r="V3389" i="4"/>
  <c r="T3385" i="4"/>
  <c r="V3385" i="4"/>
  <c r="T3381" i="4"/>
  <c r="V3381" i="4"/>
  <c r="T3377" i="4"/>
  <c r="V3377" i="4"/>
  <c r="T3373" i="4"/>
  <c r="V3373" i="4"/>
  <c r="T3369" i="4"/>
  <c r="V3369" i="4"/>
  <c r="T3365" i="4"/>
  <c r="V3365" i="4"/>
  <c r="T3361" i="4"/>
  <c r="V3361" i="4"/>
  <c r="T3357" i="4"/>
  <c r="V3357" i="4"/>
  <c r="T3353" i="4"/>
  <c r="V3353" i="4"/>
  <c r="T3349" i="4"/>
  <c r="V3349" i="4"/>
  <c r="T3345" i="4"/>
  <c r="V3345" i="4"/>
  <c r="T3341" i="4"/>
  <c r="V3341" i="4"/>
  <c r="T3337" i="4"/>
  <c r="V3337" i="4"/>
  <c r="T3333" i="4"/>
  <c r="V3333" i="4"/>
  <c r="T3329" i="4"/>
  <c r="V3329" i="4"/>
  <c r="T3325" i="4"/>
  <c r="V3325" i="4"/>
  <c r="T3321" i="4"/>
  <c r="V3321" i="4"/>
  <c r="T3317" i="4"/>
  <c r="V3317" i="4"/>
  <c r="T3313" i="4"/>
  <c r="V3313" i="4"/>
  <c r="T3309" i="4"/>
  <c r="V3309" i="4"/>
  <c r="T3305" i="4"/>
  <c r="V3305" i="4"/>
  <c r="T3301" i="4"/>
  <c r="V3301" i="4"/>
  <c r="T3297" i="4"/>
  <c r="V3297" i="4"/>
  <c r="T3293" i="4"/>
  <c r="V3293" i="4"/>
  <c r="T3289" i="4"/>
  <c r="V3289" i="4"/>
  <c r="T3285" i="4"/>
  <c r="V3285" i="4"/>
  <c r="T3281" i="4"/>
  <c r="V3281" i="4"/>
  <c r="T3277" i="4"/>
  <c r="V3277" i="4"/>
  <c r="T3273" i="4"/>
  <c r="V3273" i="4"/>
  <c r="T3269" i="4"/>
  <c r="V3269" i="4"/>
  <c r="T3265" i="4"/>
  <c r="V3265" i="4"/>
  <c r="T3261" i="4"/>
  <c r="V3261" i="4"/>
  <c r="T3257" i="4"/>
  <c r="V3257" i="4"/>
  <c r="T3253" i="4"/>
  <c r="V3253" i="4"/>
  <c r="T3249" i="4"/>
  <c r="V3249" i="4"/>
  <c r="T3245" i="4"/>
  <c r="V3245" i="4"/>
  <c r="T3241" i="4"/>
  <c r="V3241" i="4"/>
  <c r="T3237" i="4"/>
  <c r="V3237" i="4"/>
  <c r="T3233" i="4"/>
  <c r="V3233" i="4"/>
  <c r="T3229" i="4"/>
  <c r="V3229" i="4"/>
  <c r="T3225" i="4"/>
  <c r="V3225" i="4"/>
  <c r="T3221" i="4"/>
  <c r="V3221" i="4"/>
  <c r="T3217" i="4"/>
  <c r="V3217" i="4"/>
  <c r="T3213" i="4"/>
  <c r="V3213" i="4"/>
  <c r="T3209" i="4"/>
  <c r="V3209" i="4"/>
  <c r="T3205" i="4"/>
  <c r="V3205" i="4"/>
  <c r="T3201" i="4"/>
  <c r="V3201" i="4"/>
  <c r="T3197" i="4"/>
  <c r="V3197" i="4"/>
  <c r="T3193" i="4"/>
  <c r="V3193" i="4"/>
  <c r="T3189" i="4"/>
  <c r="V3189" i="4"/>
  <c r="T3185" i="4"/>
  <c r="V3185" i="4"/>
  <c r="T3181" i="4"/>
  <c r="V3181" i="4"/>
  <c r="T3177" i="4"/>
  <c r="V3177" i="4"/>
  <c r="T3173" i="4"/>
  <c r="V3173" i="4"/>
  <c r="T3169" i="4"/>
  <c r="V3169" i="4"/>
  <c r="T3165" i="4"/>
  <c r="V3165" i="4"/>
  <c r="T3161" i="4"/>
  <c r="V3161" i="4"/>
  <c r="T3157" i="4"/>
  <c r="V3157" i="4"/>
  <c r="T3153" i="4"/>
  <c r="V3153" i="4"/>
  <c r="T3149" i="4"/>
  <c r="V3149" i="4"/>
  <c r="T3145" i="4"/>
  <c r="V3145" i="4"/>
  <c r="T3141" i="4"/>
  <c r="V3141" i="4"/>
  <c r="T3137" i="4"/>
  <c r="V3137" i="4"/>
  <c r="T3133" i="4"/>
  <c r="V3133" i="4"/>
  <c r="T3129" i="4"/>
  <c r="V3129" i="4"/>
  <c r="T3125" i="4"/>
  <c r="V3125" i="4"/>
  <c r="T3121" i="4"/>
  <c r="V3121" i="4"/>
  <c r="T3117" i="4"/>
  <c r="V3117" i="4"/>
  <c r="T3113" i="4"/>
  <c r="V3113" i="4"/>
  <c r="T3109" i="4"/>
  <c r="V3109" i="4"/>
  <c r="T3105" i="4"/>
  <c r="V3105" i="4"/>
  <c r="T3101" i="4"/>
  <c r="V3101" i="4"/>
  <c r="T3097" i="4"/>
  <c r="V3097" i="4"/>
  <c r="T3093" i="4"/>
  <c r="V3093" i="4"/>
  <c r="T3089" i="4"/>
  <c r="V3089" i="4"/>
  <c r="T3085" i="4"/>
  <c r="V3085" i="4"/>
  <c r="T3081" i="4"/>
  <c r="V3081" i="4"/>
  <c r="T3077" i="4"/>
  <c r="V3077" i="4"/>
  <c r="T3073" i="4"/>
  <c r="V3073" i="4"/>
  <c r="S3611" i="4"/>
  <c r="U3611" i="4"/>
  <c r="S3607" i="4"/>
  <c r="U3607" i="4"/>
  <c r="S3603" i="4"/>
  <c r="U3603" i="4"/>
  <c r="S3599" i="4"/>
  <c r="U3599" i="4"/>
  <c r="S3595" i="4"/>
  <c r="U3595" i="4"/>
  <c r="S3591" i="4"/>
  <c r="U3591" i="4"/>
  <c r="S3587" i="4"/>
  <c r="U3587" i="4"/>
  <c r="S3583" i="4"/>
  <c r="U3583" i="4"/>
  <c r="S3579" i="4"/>
  <c r="U3579" i="4"/>
  <c r="S3575" i="4"/>
  <c r="U3575" i="4"/>
  <c r="S3571" i="4"/>
  <c r="U3571" i="4"/>
  <c r="S3567" i="4"/>
  <c r="U3567" i="4"/>
  <c r="S3563" i="4"/>
  <c r="U3563" i="4"/>
  <c r="S3559" i="4"/>
  <c r="U3559" i="4"/>
  <c r="S3555" i="4"/>
  <c r="U3555" i="4"/>
  <c r="S3551" i="4"/>
  <c r="U3551" i="4"/>
  <c r="S3547" i="4"/>
  <c r="U3547" i="4"/>
  <c r="S3543" i="4"/>
  <c r="U3543" i="4"/>
  <c r="S3539" i="4"/>
  <c r="U3539" i="4"/>
  <c r="S3535" i="4"/>
  <c r="U3535" i="4"/>
  <c r="S3531" i="4"/>
  <c r="U3531" i="4"/>
  <c r="S3527" i="4"/>
  <c r="U3527" i="4"/>
  <c r="S3523" i="4"/>
  <c r="U3523" i="4"/>
  <c r="S3519" i="4"/>
  <c r="U3519" i="4"/>
  <c r="S3515" i="4"/>
  <c r="U3515" i="4"/>
  <c r="S3511" i="4"/>
  <c r="U3511" i="4"/>
  <c r="S3507" i="4"/>
  <c r="U3507" i="4"/>
  <c r="S3503" i="4"/>
  <c r="U3503" i="4"/>
  <c r="S3499" i="4"/>
  <c r="U3499" i="4"/>
  <c r="S3495" i="4"/>
  <c r="U3495" i="4"/>
  <c r="S3491" i="4"/>
  <c r="U3491" i="4"/>
  <c r="S3487" i="4"/>
  <c r="U3487" i="4"/>
  <c r="S3483" i="4"/>
  <c r="U3483" i="4"/>
  <c r="S3479" i="4"/>
  <c r="U3479" i="4"/>
  <c r="S3475" i="4"/>
  <c r="U3475" i="4"/>
  <c r="S3471" i="4"/>
  <c r="U3471" i="4"/>
  <c r="S3467" i="4"/>
  <c r="U3467" i="4"/>
  <c r="S3463" i="4"/>
  <c r="U3463" i="4"/>
  <c r="S3459" i="4"/>
  <c r="U3459" i="4"/>
  <c r="S3455" i="4"/>
  <c r="U3455" i="4"/>
  <c r="S3451" i="4"/>
  <c r="U3451" i="4"/>
  <c r="S3447" i="4"/>
  <c r="U3447" i="4"/>
  <c r="S3443" i="4"/>
  <c r="U3443" i="4"/>
  <c r="S3439" i="4"/>
  <c r="U3439" i="4"/>
  <c r="S3435" i="4"/>
  <c r="U3435" i="4"/>
  <c r="S3431" i="4"/>
  <c r="U3431" i="4"/>
  <c r="S3427" i="4"/>
  <c r="U3427" i="4"/>
  <c r="S3423" i="4"/>
  <c r="U3423" i="4"/>
  <c r="S3419" i="4"/>
  <c r="U3419" i="4"/>
  <c r="S3415" i="4"/>
  <c r="U3415" i="4"/>
  <c r="S3411" i="4"/>
  <c r="U3411" i="4"/>
  <c r="S3407" i="4"/>
  <c r="U3407" i="4"/>
  <c r="S3403" i="4"/>
  <c r="U3403" i="4"/>
  <c r="S3399" i="4"/>
  <c r="U3399" i="4"/>
  <c r="S3395" i="4"/>
  <c r="U3395" i="4"/>
  <c r="S3391" i="4"/>
  <c r="U3391" i="4"/>
  <c r="S3387" i="4"/>
  <c r="U3387" i="4"/>
  <c r="S3383" i="4"/>
  <c r="U3383" i="4"/>
  <c r="S3379" i="4"/>
  <c r="U3379" i="4"/>
  <c r="S3375" i="4"/>
  <c r="U3375" i="4"/>
  <c r="S3371" i="4"/>
  <c r="U3371" i="4"/>
  <c r="S3367" i="4"/>
  <c r="U3367" i="4"/>
  <c r="S3363" i="4"/>
  <c r="U3363" i="4"/>
  <c r="S3359" i="4"/>
  <c r="U3359" i="4"/>
  <c r="S3355" i="4"/>
  <c r="U3355" i="4"/>
  <c r="S3351" i="4"/>
  <c r="U3351" i="4"/>
  <c r="S3347" i="4"/>
  <c r="U3347" i="4"/>
  <c r="S3343" i="4"/>
  <c r="U3343" i="4"/>
  <c r="S3339" i="4"/>
  <c r="U3339" i="4"/>
  <c r="S3335" i="4"/>
  <c r="U3335" i="4"/>
  <c r="S3331" i="4"/>
  <c r="U3331" i="4"/>
  <c r="S3327" i="4"/>
  <c r="U3327" i="4"/>
  <c r="S3323" i="4"/>
  <c r="U3323" i="4"/>
  <c r="S3319" i="4"/>
  <c r="U3319" i="4"/>
  <c r="S3315" i="4"/>
  <c r="U3315" i="4"/>
  <c r="S3311" i="4"/>
  <c r="U3311" i="4"/>
  <c r="S3307" i="4"/>
  <c r="U3307" i="4"/>
  <c r="S3303" i="4"/>
  <c r="U3303" i="4"/>
  <c r="S3299" i="4"/>
  <c r="U3299" i="4"/>
  <c r="S3295" i="4"/>
  <c r="U3295" i="4"/>
  <c r="S3291" i="4"/>
  <c r="U3291" i="4"/>
  <c r="S3287" i="4"/>
  <c r="U3287" i="4"/>
  <c r="S3283" i="4"/>
  <c r="U3283" i="4"/>
  <c r="S3279" i="4"/>
  <c r="U3279" i="4"/>
  <c r="S3275" i="4"/>
  <c r="U3275" i="4"/>
  <c r="S3271" i="4"/>
  <c r="U3271" i="4"/>
  <c r="S3267" i="4"/>
  <c r="U3267" i="4"/>
  <c r="S3263" i="4"/>
  <c r="U3263" i="4"/>
  <c r="S3259" i="4"/>
  <c r="U3259" i="4"/>
  <c r="S3255" i="4"/>
  <c r="U3255" i="4"/>
  <c r="S3251" i="4"/>
  <c r="U3251" i="4"/>
  <c r="S3247" i="4"/>
  <c r="U3247" i="4"/>
  <c r="S3243" i="4"/>
  <c r="U3243" i="4"/>
  <c r="S3239" i="4"/>
  <c r="U3239" i="4"/>
  <c r="S3235" i="4"/>
  <c r="U3235" i="4"/>
  <c r="S3231" i="4"/>
  <c r="U3231" i="4"/>
  <c r="S3227" i="4"/>
  <c r="U3227" i="4"/>
  <c r="S3223" i="4"/>
  <c r="U3223" i="4"/>
  <c r="S3219" i="4"/>
  <c r="U3219" i="4"/>
  <c r="S3215" i="4"/>
  <c r="U3215" i="4"/>
  <c r="S3211" i="4"/>
  <c r="U3211" i="4"/>
  <c r="S3207" i="4"/>
  <c r="U3207" i="4"/>
  <c r="S3203" i="4"/>
  <c r="U3203" i="4"/>
  <c r="S3199" i="4"/>
  <c r="U3199" i="4"/>
  <c r="S3195" i="4"/>
  <c r="U3195" i="4"/>
  <c r="S3191" i="4"/>
  <c r="U3191" i="4"/>
  <c r="S3187" i="4"/>
  <c r="U3187" i="4"/>
  <c r="S3183" i="4"/>
  <c r="U3183" i="4"/>
  <c r="S3179" i="4"/>
  <c r="U3179" i="4"/>
  <c r="S3175" i="4"/>
  <c r="U3175" i="4"/>
  <c r="T3299" i="4"/>
  <c r="V3299" i="4"/>
  <c r="T3295" i="4"/>
  <c r="V3295" i="4"/>
  <c r="T3291" i="4"/>
  <c r="V3291" i="4"/>
  <c r="T3287" i="4"/>
  <c r="V3287" i="4"/>
  <c r="T3283" i="4"/>
  <c r="V3283" i="4"/>
  <c r="T3279" i="4"/>
  <c r="V3279" i="4"/>
  <c r="T3275" i="4"/>
  <c r="V3275" i="4"/>
  <c r="T3271" i="4"/>
  <c r="V3271" i="4"/>
  <c r="T3267" i="4"/>
  <c r="V3267" i="4"/>
  <c r="T3263" i="4"/>
  <c r="V3263" i="4"/>
  <c r="T3259" i="4"/>
  <c r="V3259" i="4"/>
  <c r="T3255" i="4"/>
  <c r="V3255" i="4"/>
  <c r="T3251" i="4"/>
  <c r="V3251" i="4"/>
  <c r="T3247" i="4"/>
  <c r="V3247" i="4"/>
  <c r="T3243" i="4"/>
  <c r="V3243" i="4"/>
  <c r="T3239" i="4"/>
  <c r="V3239" i="4"/>
  <c r="T3235" i="4"/>
  <c r="V3235" i="4"/>
  <c r="T3231" i="4"/>
  <c r="V3231" i="4"/>
  <c r="T3227" i="4"/>
  <c r="V3227" i="4"/>
  <c r="T3223" i="4"/>
  <c r="V3223" i="4"/>
  <c r="T3219" i="4"/>
  <c r="V3219" i="4"/>
  <c r="T3215" i="4"/>
  <c r="V3215" i="4"/>
  <c r="T3211" i="4"/>
  <c r="V3211" i="4"/>
  <c r="T3207" i="4"/>
  <c r="V3207" i="4"/>
  <c r="T3203" i="4"/>
  <c r="V3203" i="4"/>
  <c r="T3199" i="4"/>
  <c r="V3199" i="4"/>
  <c r="T3195" i="4"/>
  <c r="V3195" i="4"/>
  <c r="T3191" i="4"/>
  <c r="V3191" i="4"/>
  <c r="T3187" i="4"/>
  <c r="V3187" i="4"/>
  <c r="T3183" i="4"/>
  <c r="V3183" i="4"/>
  <c r="T3179" i="4"/>
  <c r="V3179" i="4"/>
  <c r="T3175" i="4"/>
  <c r="V3175" i="4"/>
  <c r="T3171" i="4"/>
  <c r="V3171" i="4"/>
  <c r="T3167" i="4"/>
  <c r="V3167" i="4"/>
  <c r="T3163" i="4"/>
  <c r="V3163" i="4"/>
  <c r="T3159" i="4"/>
  <c r="V3159" i="4"/>
  <c r="T3155" i="4"/>
  <c r="V3155" i="4"/>
  <c r="T3151" i="4"/>
  <c r="V3151" i="4"/>
  <c r="T3147" i="4"/>
  <c r="V3147" i="4"/>
  <c r="T3143" i="4"/>
  <c r="V3143" i="4"/>
  <c r="T3139" i="4"/>
  <c r="V3139" i="4"/>
  <c r="T3135" i="4"/>
  <c r="V3135" i="4"/>
  <c r="T3131" i="4"/>
  <c r="V3131" i="4"/>
  <c r="T3127" i="4"/>
  <c r="V3127" i="4"/>
  <c r="T3123" i="4"/>
  <c r="V3123" i="4"/>
  <c r="T3119" i="4"/>
  <c r="V3119" i="4"/>
  <c r="T3115" i="4"/>
  <c r="V3115" i="4"/>
  <c r="T3111" i="4"/>
  <c r="V3111" i="4"/>
  <c r="T3107" i="4"/>
  <c r="V3107" i="4"/>
  <c r="T3103" i="4"/>
  <c r="V3103" i="4"/>
  <c r="T3099" i="4"/>
  <c r="V3099" i="4"/>
  <c r="T3095" i="4"/>
  <c r="V3095" i="4"/>
  <c r="T3091" i="4"/>
  <c r="V3091" i="4"/>
  <c r="T3087" i="4"/>
  <c r="V3087" i="4"/>
  <c r="T3083" i="4"/>
  <c r="V3083" i="4"/>
  <c r="T3079" i="4"/>
  <c r="V3079" i="4"/>
  <c r="T3075" i="4"/>
  <c r="V3075" i="4"/>
  <c r="S2169" i="4"/>
  <c r="U2169" i="4"/>
  <c r="S2165" i="4"/>
  <c r="U2165" i="4"/>
  <c r="S2161" i="4"/>
  <c r="U2161" i="4"/>
  <c r="S2153" i="4"/>
  <c r="U2153" i="4"/>
  <c r="S2149" i="4"/>
  <c r="U2149" i="4"/>
  <c r="S2145" i="4"/>
  <c r="U2145" i="4"/>
  <c r="S2137" i="4"/>
  <c r="U2137" i="4"/>
  <c r="S2133" i="4"/>
  <c r="U2133" i="4"/>
  <c r="S2129" i="4"/>
  <c r="U2129" i="4"/>
  <c r="S2125" i="4"/>
  <c r="U2125" i="4"/>
  <c r="S2121" i="4"/>
  <c r="U2121" i="4"/>
  <c r="S2117" i="4"/>
  <c r="U2117" i="4"/>
  <c r="S2113" i="4"/>
  <c r="U2113" i="4"/>
  <c r="S2109" i="4"/>
  <c r="U2109" i="4"/>
  <c r="S2105" i="4"/>
  <c r="U2105" i="4"/>
  <c r="S2101" i="4"/>
  <c r="U2101" i="4"/>
  <c r="S2097" i="4"/>
  <c r="U2097" i="4"/>
  <c r="S2093" i="4"/>
  <c r="U2093" i="4"/>
  <c r="S2089" i="4"/>
  <c r="U2089" i="4"/>
  <c r="S2085" i="4"/>
  <c r="U2085" i="4"/>
  <c r="S2081" i="4"/>
  <c r="U2081" i="4"/>
  <c r="S2077" i="4"/>
  <c r="U2077" i="4"/>
  <c r="S2073" i="4"/>
  <c r="U2073" i="4"/>
  <c r="S2069" i="4"/>
  <c r="U2069" i="4"/>
  <c r="S2065" i="4"/>
  <c r="U2065" i="4"/>
  <c r="S2061" i="4"/>
  <c r="U2061" i="4"/>
  <c r="S2057" i="4"/>
  <c r="U2057" i="4"/>
  <c r="S2053" i="4"/>
  <c r="U2053" i="4"/>
  <c r="S2049" i="4"/>
  <c r="U2049" i="4"/>
  <c r="S2045" i="4"/>
  <c r="U2045" i="4"/>
  <c r="S2041" i="4"/>
  <c r="U2041" i="4"/>
  <c r="S2037" i="4"/>
  <c r="U2037" i="4"/>
  <c r="S2033" i="4"/>
  <c r="U2033" i="4"/>
  <c r="S2029" i="4"/>
  <c r="U2029" i="4"/>
  <c r="S2025" i="4"/>
  <c r="U2025" i="4"/>
  <c r="S2021" i="4"/>
  <c r="U2021" i="4"/>
  <c r="S2017" i="4"/>
  <c r="U2017" i="4"/>
  <c r="S2013" i="4"/>
  <c r="U2013" i="4"/>
  <c r="S2009" i="4"/>
  <c r="U2009" i="4"/>
  <c r="S2005" i="4"/>
  <c r="U2005" i="4"/>
  <c r="S2001" i="4"/>
  <c r="U2001" i="4"/>
  <c r="S1997" i="4"/>
  <c r="U1997" i="4"/>
  <c r="S1993" i="4"/>
  <c r="U1993" i="4"/>
  <c r="S1989" i="4"/>
  <c r="U1989" i="4"/>
  <c r="S1985" i="4"/>
  <c r="U1985" i="4"/>
  <c r="S1981" i="4"/>
  <c r="U1981" i="4"/>
  <c r="S1977" i="4"/>
  <c r="U1977" i="4"/>
  <c r="S1973" i="4"/>
  <c r="U1973" i="4"/>
  <c r="S1969" i="4"/>
  <c r="U1969" i="4"/>
  <c r="S1965" i="4"/>
  <c r="U1965" i="4"/>
  <c r="S1961" i="4"/>
  <c r="U1961" i="4"/>
  <c r="S1957" i="4"/>
  <c r="U1957" i="4"/>
  <c r="S1953" i="4"/>
  <c r="U1953" i="4"/>
  <c r="S1949" i="4"/>
  <c r="U1949" i="4"/>
  <c r="S1945" i="4"/>
  <c r="U1945" i="4"/>
  <c r="S1941" i="4"/>
  <c r="U1941" i="4"/>
  <c r="S1937" i="4"/>
  <c r="U1937" i="4"/>
  <c r="S1933" i="4"/>
  <c r="U1933" i="4"/>
  <c r="S1929" i="4"/>
  <c r="U1929" i="4"/>
  <c r="S1925" i="4"/>
  <c r="U1925" i="4"/>
  <c r="S1921" i="4"/>
  <c r="U1921" i="4"/>
  <c r="S1917" i="4"/>
  <c r="U1917" i="4"/>
  <c r="S1913" i="4"/>
  <c r="U1913" i="4"/>
  <c r="S1909" i="4"/>
  <c r="U1909" i="4"/>
  <c r="S1905" i="4"/>
  <c r="U1905" i="4"/>
  <c r="S1901" i="4"/>
  <c r="U1901" i="4"/>
  <c r="S1897" i="4"/>
  <c r="U1897" i="4"/>
  <c r="S1893" i="4"/>
  <c r="U1893" i="4"/>
  <c r="S1889" i="4"/>
  <c r="U1889" i="4"/>
  <c r="S1885" i="4"/>
  <c r="U1885" i="4"/>
  <c r="S1881" i="4"/>
  <c r="U1881" i="4"/>
  <c r="S1877" i="4"/>
  <c r="U1877" i="4"/>
  <c r="S1873" i="4"/>
  <c r="U1873" i="4"/>
  <c r="S1869" i="4"/>
  <c r="U1869" i="4"/>
  <c r="S1865" i="4"/>
  <c r="U1865" i="4"/>
  <c r="S1861" i="4"/>
  <c r="U1861" i="4"/>
  <c r="S1857" i="4"/>
  <c r="U1857" i="4"/>
  <c r="S1853" i="4"/>
  <c r="U1853" i="4"/>
  <c r="S1849" i="4"/>
  <c r="U1849" i="4"/>
  <c r="S1845" i="4"/>
  <c r="U1845" i="4"/>
  <c r="S1841" i="4"/>
  <c r="U1841" i="4"/>
  <c r="S1837" i="4"/>
  <c r="U1837" i="4"/>
  <c r="S1833" i="4"/>
  <c r="U1833" i="4"/>
  <c r="S1829" i="4"/>
  <c r="U1829" i="4"/>
  <c r="S1825" i="4"/>
  <c r="U1825" i="4"/>
  <c r="S1821" i="4"/>
  <c r="U1821" i="4"/>
  <c r="S1817" i="4"/>
  <c r="U1817" i="4"/>
  <c r="S1813" i="4"/>
  <c r="U1813" i="4"/>
  <c r="S1809" i="4"/>
  <c r="U1809" i="4"/>
  <c r="S1805" i="4"/>
  <c r="U1805" i="4"/>
  <c r="S1801" i="4"/>
  <c r="U1801" i="4"/>
  <c r="S1797" i="4"/>
  <c r="U1797" i="4"/>
  <c r="S1793" i="4"/>
  <c r="U1793" i="4"/>
  <c r="S1789" i="4"/>
  <c r="U1789" i="4"/>
  <c r="S1785" i="4"/>
  <c r="U1785" i="4"/>
  <c r="S1781" i="4"/>
  <c r="U1781" i="4"/>
  <c r="S1777" i="4"/>
  <c r="U1777" i="4"/>
  <c r="S1773" i="4"/>
  <c r="U1773" i="4"/>
  <c r="S1769" i="4"/>
  <c r="U1769" i="4"/>
  <c r="S1765" i="4"/>
  <c r="U1765" i="4"/>
  <c r="S1761" i="4"/>
  <c r="U1761" i="4"/>
  <c r="S1757" i="4"/>
  <c r="U1757" i="4"/>
  <c r="S1753" i="4"/>
  <c r="U1753" i="4"/>
  <c r="S1749" i="4"/>
  <c r="U1749" i="4"/>
  <c r="S1745" i="4"/>
  <c r="U1745" i="4"/>
  <c r="S1741" i="4"/>
  <c r="U1741" i="4"/>
  <c r="S1737" i="4"/>
  <c r="U1737" i="4"/>
  <c r="S1733" i="4"/>
  <c r="U1733" i="4"/>
  <c r="S1729" i="4"/>
  <c r="U1729" i="4"/>
  <c r="S1725" i="4"/>
  <c r="U1725" i="4"/>
  <c r="S1721" i="4"/>
  <c r="U1721" i="4"/>
  <c r="S1717" i="4"/>
  <c r="U1717" i="4"/>
  <c r="S1713" i="4"/>
  <c r="U1713" i="4"/>
  <c r="S1709" i="4"/>
  <c r="U1709" i="4"/>
  <c r="S1705" i="4"/>
  <c r="U1705" i="4"/>
  <c r="S1701" i="4"/>
  <c r="U1701" i="4"/>
  <c r="S1697" i="4"/>
  <c r="U1697" i="4"/>
  <c r="S1693" i="4"/>
  <c r="U1693" i="4"/>
  <c r="S1689" i="4"/>
  <c r="U1689" i="4"/>
  <c r="S1685" i="4"/>
  <c r="U1685" i="4"/>
  <c r="S1681" i="4"/>
  <c r="U1681" i="4"/>
  <c r="S1677" i="4"/>
  <c r="U1677" i="4"/>
  <c r="S1673" i="4"/>
  <c r="U1673" i="4"/>
  <c r="S1669" i="4"/>
  <c r="U1669" i="4"/>
  <c r="S1665" i="4"/>
  <c r="U1665" i="4"/>
  <c r="S1661" i="4"/>
  <c r="U1661" i="4"/>
  <c r="S1657" i="4"/>
  <c r="U1657" i="4"/>
  <c r="S1653" i="4"/>
  <c r="U1653" i="4"/>
  <c r="S1649" i="4"/>
  <c r="U1649" i="4"/>
  <c r="S1645" i="4"/>
  <c r="U1645" i="4"/>
  <c r="S1641" i="4"/>
  <c r="U1641" i="4"/>
  <c r="S1637" i="4"/>
  <c r="U1637" i="4"/>
  <c r="S1633" i="4"/>
  <c r="U1633" i="4"/>
  <c r="S1629" i="4"/>
  <c r="U1629" i="4"/>
  <c r="S1625" i="4"/>
  <c r="U1625" i="4"/>
  <c r="S1621" i="4"/>
  <c r="U1621" i="4"/>
  <c r="S1617" i="4"/>
  <c r="U1617" i="4"/>
  <c r="S1613" i="4"/>
  <c r="U1613" i="4"/>
  <c r="S1609" i="4"/>
  <c r="U1609" i="4"/>
  <c r="S1605" i="4"/>
  <c r="U1605" i="4"/>
  <c r="S1601" i="4"/>
  <c r="U1601" i="4"/>
  <c r="S1597" i="4"/>
  <c r="U1597" i="4"/>
  <c r="S1593" i="4"/>
  <c r="U1593" i="4"/>
  <c r="S1589" i="4"/>
  <c r="U1589" i="4"/>
  <c r="S1585" i="4"/>
  <c r="U1585" i="4"/>
  <c r="S1581" i="4"/>
  <c r="U1581" i="4"/>
  <c r="S1577" i="4"/>
  <c r="U1577" i="4"/>
  <c r="S1573" i="4"/>
  <c r="U1573" i="4"/>
  <c r="S1569" i="4"/>
  <c r="U1569" i="4"/>
  <c r="S1565" i="4"/>
  <c r="U1565" i="4"/>
  <c r="S1561" i="4"/>
  <c r="U1561" i="4"/>
  <c r="S1557" i="4"/>
  <c r="U1557" i="4"/>
  <c r="S1553" i="4"/>
  <c r="U1553" i="4"/>
  <c r="S1549" i="4"/>
  <c r="U1549" i="4"/>
  <c r="S1545" i="4"/>
  <c r="U1545" i="4"/>
  <c r="S1541" i="4"/>
  <c r="U1541" i="4"/>
  <c r="S1537" i="4"/>
  <c r="U1537" i="4"/>
  <c r="S1533" i="4"/>
  <c r="U1533" i="4"/>
  <c r="S1529" i="4"/>
  <c r="U1529" i="4"/>
  <c r="S1525" i="4"/>
  <c r="U1525" i="4"/>
  <c r="S1521" i="4"/>
  <c r="U1521" i="4"/>
  <c r="S1517" i="4"/>
  <c r="U1517" i="4"/>
  <c r="S1513" i="4"/>
  <c r="U1513" i="4"/>
  <c r="S1509" i="4"/>
  <c r="U1509" i="4"/>
  <c r="S1505" i="4"/>
  <c r="U1505" i="4"/>
  <c r="S1501" i="4"/>
  <c r="U1501" i="4"/>
  <c r="S1497" i="4"/>
  <c r="U1497" i="4"/>
  <c r="S1493" i="4"/>
  <c r="U1493" i="4"/>
  <c r="S1489" i="4"/>
  <c r="U1489" i="4"/>
  <c r="S1485" i="4"/>
  <c r="U1485" i="4"/>
  <c r="S1481" i="4"/>
  <c r="U1481" i="4"/>
  <c r="S1477" i="4"/>
  <c r="U1477" i="4"/>
  <c r="S1473" i="4"/>
  <c r="U1473" i="4"/>
  <c r="S1469" i="4"/>
  <c r="U1469" i="4"/>
  <c r="S1465" i="4"/>
  <c r="U1465" i="4"/>
  <c r="S1461" i="4"/>
  <c r="U1461" i="4"/>
  <c r="S1457" i="4"/>
  <c r="U1457" i="4"/>
  <c r="S1453" i="4"/>
  <c r="U1453" i="4"/>
  <c r="S1449" i="4"/>
  <c r="U1449" i="4"/>
  <c r="S1445" i="4"/>
  <c r="U1445" i="4"/>
  <c r="U3609" i="4"/>
  <c r="U3593" i="4"/>
  <c r="U3577" i="4"/>
  <c r="U3561" i="4"/>
  <c r="U3545" i="4"/>
  <c r="U3529" i="4"/>
  <c r="U3513" i="4"/>
  <c r="U3497" i="4"/>
  <c r="U3481" i="4"/>
  <c r="U3465" i="4"/>
  <c r="U3449" i="4"/>
  <c r="U3433" i="4"/>
  <c r="U3417" i="4"/>
  <c r="U3401" i="4"/>
  <c r="U3385" i="4"/>
  <c r="U3369" i="4"/>
  <c r="U3353" i="4"/>
  <c r="U3337" i="4"/>
  <c r="U3321" i="4"/>
  <c r="U3305" i="4"/>
  <c r="U3289" i="4"/>
  <c r="U3273" i="4"/>
  <c r="U3257" i="4"/>
  <c r="U3241" i="4"/>
  <c r="U3225" i="4"/>
  <c r="U3209" i="4"/>
  <c r="U3193" i="4"/>
  <c r="U3177" i="4"/>
  <c r="U3161" i="4"/>
  <c r="U3145" i="4"/>
  <c r="U3129" i="4"/>
  <c r="U3113" i="4"/>
  <c r="U3097" i="4"/>
  <c r="U3081" i="4"/>
  <c r="U3065" i="4"/>
  <c r="U3049" i="4"/>
  <c r="U3033" i="4"/>
  <c r="U3017" i="4"/>
  <c r="U3001" i="4"/>
  <c r="U2985" i="4"/>
  <c r="U2969" i="4"/>
  <c r="U2953" i="4"/>
  <c r="U2937" i="4"/>
  <c r="U2921" i="4"/>
  <c r="U2905" i="4"/>
  <c r="U2889" i="4"/>
  <c r="U2873" i="4"/>
  <c r="U2857" i="4"/>
  <c r="U2841" i="4"/>
  <c r="U2825" i="4"/>
  <c r="U2809" i="4"/>
  <c r="U2793" i="4"/>
  <c r="U2777" i="4"/>
  <c r="U2761" i="4"/>
  <c r="U2745" i="4"/>
  <c r="U2729" i="4"/>
  <c r="U2713" i="4"/>
  <c r="U2697" i="4"/>
  <c r="U2681" i="4"/>
  <c r="U2665" i="4"/>
  <c r="U2649" i="4"/>
  <c r="U2633" i="4"/>
  <c r="U2617" i="4"/>
  <c r="U2601" i="4"/>
  <c r="U2585" i="4"/>
  <c r="U2569" i="4"/>
  <c r="U2553" i="4"/>
  <c r="U2537" i="4"/>
  <c r="U2521" i="4"/>
  <c r="U2505" i="4"/>
  <c r="U2489" i="4"/>
  <c r="U2473" i="4"/>
  <c r="U2457" i="4"/>
  <c r="U2441" i="4"/>
  <c r="U2425" i="4"/>
  <c r="U2409" i="4"/>
  <c r="U2393" i="4"/>
  <c r="U2377" i="4"/>
  <c r="U2361" i="4"/>
  <c r="U2345" i="4"/>
  <c r="U2329" i="4"/>
  <c r="U2313" i="4"/>
  <c r="U2297" i="4"/>
  <c r="U2281" i="4"/>
  <c r="U2265" i="4"/>
  <c r="U2249" i="4"/>
  <c r="U2233" i="4"/>
  <c r="U2217" i="4"/>
  <c r="U2201" i="4"/>
  <c r="U2185" i="4"/>
  <c r="U2147" i="4"/>
  <c r="T665" i="4"/>
  <c r="V665" i="4"/>
  <c r="T661" i="4"/>
  <c r="V661" i="4"/>
  <c r="T657" i="4"/>
  <c r="V657" i="4"/>
  <c r="T653" i="4"/>
  <c r="V653" i="4"/>
  <c r="T649" i="4"/>
  <c r="V649" i="4"/>
  <c r="T645" i="4"/>
  <c r="V645" i="4"/>
  <c r="T641" i="4"/>
  <c r="V641" i="4"/>
  <c r="T637" i="4"/>
  <c r="V637" i="4"/>
  <c r="T633" i="4"/>
  <c r="V633" i="4"/>
  <c r="T629" i="4"/>
  <c r="V629" i="4"/>
  <c r="T625" i="4"/>
  <c r="V625" i="4"/>
  <c r="T621" i="4"/>
  <c r="V621" i="4"/>
  <c r="T617" i="4"/>
  <c r="V617" i="4"/>
  <c r="T613" i="4"/>
  <c r="V613" i="4"/>
  <c r="T609" i="4"/>
  <c r="V609" i="4"/>
  <c r="T605" i="4"/>
  <c r="V605" i="4"/>
  <c r="T601" i="4"/>
  <c r="V601" i="4"/>
  <c r="T597" i="4"/>
  <c r="V597" i="4"/>
  <c r="T593" i="4"/>
  <c r="V593" i="4"/>
  <c r="T589" i="4"/>
  <c r="V589" i="4"/>
  <c r="T585" i="4"/>
  <c r="V585" i="4"/>
  <c r="T581" i="4"/>
  <c r="V581" i="4"/>
  <c r="T577" i="4"/>
  <c r="V577" i="4"/>
  <c r="T573" i="4"/>
  <c r="V573" i="4"/>
  <c r="T569" i="4"/>
  <c r="V569" i="4"/>
  <c r="T565" i="4"/>
  <c r="V565" i="4"/>
  <c r="T561" i="4"/>
  <c r="V561" i="4"/>
  <c r="T557" i="4"/>
  <c r="V557" i="4"/>
  <c r="T553" i="4"/>
  <c r="V553" i="4"/>
  <c r="T549" i="4"/>
  <c r="V549" i="4"/>
  <c r="T545" i="4"/>
  <c r="V545" i="4"/>
  <c r="T541" i="4"/>
  <c r="V541" i="4"/>
  <c r="T537" i="4"/>
  <c r="V537" i="4"/>
  <c r="T533" i="4"/>
  <c r="V533" i="4"/>
  <c r="T529" i="4"/>
  <c r="V529" i="4"/>
  <c r="T525" i="4"/>
  <c r="V525" i="4"/>
  <c r="T521" i="4"/>
  <c r="V521" i="4"/>
  <c r="T517" i="4"/>
  <c r="V517" i="4"/>
  <c r="T513" i="4"/>
  <c r="V513" i="4"/>
  <c r="T509" i="4"/>
  <c r="V509" i="4"/>
  <c r="T505" i="4"/>
  <c r="V505" i="4"/>
  <c r="T501" i="4"/>
  <c r="V501" i="4"/>
  <c r="T497" i="4"/>
  <c r="V497" i="4"/>
  <c r="T493" i="4"/>
  <c r="V493" i="4"/>
  <c r="T489" i="4"/>
  <c r="V489" i="4"/>
  <c r="T485" i="4"/>
  <c r="V485" i="4"/>
  <c r="T481" i="4"/>
  <c r="V481" i="4"/>
  <c r="T477" i="4"/>
  <c r="V477" i="4"/>
  <c r="T473" i="4"/>
  <c r="V473" i="4"/>
  <c r="T469" i="4"/>
  <c r="V469" i="4"/>
  <c r="T465" i="4"/>
  <c r="V465" i="4"/>
  <c r="T461" i="4"/>
  <c r="V461" i="4"/>
  <c r="T457" i="4"/>
  <c r="V457" i="4"/>
  <c r="T453" i="4"/>
  <c r="V453" i="4"/>
  <c r="T449" i="4"/>
  <c r="V449" i="4"/>
  <c r="T445" i="4"/>
  <c r="V445" i="4"/>
  <c r="T441" i="4"/>
  <c r="V441" i="4"/>
  <c r="T437" i="4"/>
  <c r="V437" i="4"/>
  <c r="T433" i="4"/>
  <c r="V433" i="4"/>
  <c r="T429" i="4"/>
  <c r="V429" i="4"/>
  <c r="T425" i="4"/>
  <c r="V425" i="4"/>
  <c r="T421" i="4"/>
  <c r="V421" i="4"/>
  <c r="T417" i="4"/>
  <c r="V417" i="4"/>
  <c r="T413" i="4"/>
  <c r="V413" i="4"/>
  <c r="T409" i="4"/>
  <c r="V409" i="4"/>
  <c r="T405" i="4"/>
  <c r="V405" i="4"/>
  <c r="T401" i="4"/>
  <c r="V401" i="4"/>
  <c r="T397" i="4"/>
  <c r="V397" i="4"/>
  <c r="T393" i="4"/>
  <c r="V393" i="4"/>
  <c r="T389" i="4"/>
  <c r="V389" i="4"/>
  <c r="T385" i="4"/>
  <c r="V385" i="4"/>
  <c r="T381" i="4"/>
  <c r="V381" i="4"/>
  <c r="T377" i="4"/>
  <c r="V377" i="4"/>
  <c r="T373" i="4"/>
  <c r="V373" i="4"/>
  <c r="T369" i="4"/>
  <c r="V369" i="4"/>
  <c r="T365" i="4"/>
  <c r="V365" i="4"/>
  <c r="T361" i="4"/>
  <c r="V361" i="4"/>
  <c r="T357" i="4"/>
  <c r="V357" i="4"/>
  <c r="T353" i="4"/>
  <c r="V353" i="4"/>
  <c r="T349" i="4"/>
  <c r="V349" i="4"/>
  <c r="T345" i="4"/>
  <c r="V345" i="4"/>
  <c r="T341" i="4"/>
  <c r="V341" i="4"/>
  <c r="T337" i="4"/>
  <c r="V337" i="4"/>
  <c r="T333" i="4"/>
  <c r="V333" i="4"/>
  <c r="T329" i="4"/>
  <c r="V329" i="4"/>
  <c r="T325" i="4"/>
  <c r="V325" i="4"/>
  <c r="T321" i="4"/>
  <c r="V321" i="4"/>
  <c r="T317" i="4"/>
  <c r="V317" i="4"/>
  <c r="T313" i="4"/>
  <c r="V313" i="4"/>
  <c r="T309" i="4"/>
  <c r="V309" i="4"/>
  <c r="T305" i="4"/>
  <c r="V305" i="4"/>
  <c r="T301" i="4"/>
  <c r="V301" i="4"/>
  <c r="T297" i="4"/>
  <c r="V297" i="4"/>
  <c r="T293" i="4"/>
  <c r="V293" i="4"/>
  <c r="T289" i="4"/>
  <c r="V289" i="4"/>
  <c r="T285" i="4"/>
  <c r="V285" i="4"/>
  <c r="T281" i="4"/>
  <c r="V281" i="4"/>
  <c r="T277" i="4"/>
  <c r="V277" i="4"/>
  <c r="T273" i="4"/>
  <c r="V273" i="4"/>
  <c r="T269" i="4"/>
  <c r="V269" i="4"/>
  <c r="T265" i="4"/>
  <c r="V265" i="4"/>
  <c r="T261" i="4"/>
  <c r="V261" i="4"/>
  <c r="T257" i="4"/>
  <c r="V257" i="4"/>
  <c r="T253" i="4"/>
  <c r="V253" i="4"/>
  <c r="T249" i="4"/>
  <c r="V249" i="4"/>
  <c r="T245" i="4"/>
  <c r="V245" i="4"/>
  <c r="T241" i="4"/>
  <c r="V241" i="4"/>
  <c r="T237" i="4"/>
  <c r="V237" i="4"/>
  <c r="T233" i="4"/>
  <c r="V233" i="4"/>
  <c r="T229" i="4"/>
  <c r="V229" i="4"/>
  <c r="T225" i="4"/>
  <c r="V225" i="4"/>
  <c r="T221" i="4"/>
  <c r="V221" i="4"/>
  <c r="T217" i="4"/>
  <c r="V217" i="4"/>
  <c r="T213" i="4"/>
  <c r="V213" i="4"/>
  <c r="T209" i="4"/>
  <c r="V209" i="4"/>
  <c r="T205" i="4"/>
  <c r="V205" i="4"/>
  <c r="T201" i="4"/>
  <c r="V201" i="4"/>
  <c r="T197" i="4"/>
  <c r="V197" i="4"/>
  <c r="T193" i="4"/>
  <c r="V193" i="4"/>
  <c r="T189" i="4"/>
  <c r="V189" i="4"/>
  <c r="T185" i="4"/>
  <c r="V185" i="4"/>
  <c r="T181" i="4"/>
  <c r="V181" i="4"/>
  <c r="T177" i="4"/>
  <c r="V177" i="4"/>
  <c r="T173" i="4"/>
  <c r="V173" i="4"/>
  <c r="T169" i="4"/>
  <c r="V169" i="4"/>
  <c r="T165" i="4"/>
  <c r="V165" i="4"/>
  <c r="T161" i="4"/>
  <c r="V161" i="4"/>
  <c r="T157" i="4"/>
  <c r="V157" i="4"/>
  <c r="T3610" i="4"/>
  <c r="V3610" i="4"/>
  <c r="T3606" i="4"/>
  <c r="V3606" i="4"/>
  <c r="T3602" i="4"/>
  <c r="V3602" i="4"/>
  <c r="T3598" i="4"/>
  <c r="V3598" i="4"/>
  <c r="T3594" i="4"/>
  <c r="V3594" i="4"/>
  <c r="T3590" i="4"/>
  <c r="V3590" i="4"/>
  <c r="T3586" i="4"/>
  <c r="V3586" i="4"/>
  <c r="T3582" i="4"/>
  <c r="V3582" i="4"/>
  <c r="T3578" i="4"/>
  <c r="V3578" i="4"/>
  <c r="T3574" i="4"/>
  <c r="V3574" i="4"/>
  <c r="T3570" i="4"/>
  <c r="V3570" i="4"/>
  <c r="T3566" i="4"/>
  <c r="V3566" i="4"/>
  <c r="T3562" i="4"/>
  <c r="V3562" i="4"/>
  <c r="T3558" i="4"/>
  <c r="V3558" i="4"/>
  <c r="T3554" i="4"/>
  <c r="V3554" i="4"/>
  <c r="T3550" i="4"/>
  <c r="V3550" i="4"/>
  <c r="T3546" i="4"/>
  <c r="V3546" i="4"/>
  <c r="T3542" i="4"/>
  <c r="V3542" i="4"/>
  <c r="T3538" i="4"/>
  <c r="V3538" i="4"/>
  <c r="T3534" i="4"/>
  <c r="V3534" i="4"/>
  <c r="T3530" i="4"/>
  <c r="V3530" i="4"/>
  <c r="T3526" i="4"/>
  <c r="V3526" i="4"/>
  <c r="T3522" i="4"/>
  <c r="V3522" i="4"/>
  <c r="T3518" i="4"/>
  <c r="V3518" i="4"/>
  <c r="T3514" i="4"/>
  <c r="V3514" i="4"/>
  <c r="T3510" i="4"/>
  <c r="V3510" i="4"/>
  <c r="T3506" i="4"/>
  <c r="V3506" i="4"/>
  <c r="T3502" i="4"/>
  <c r="V3502" i="4"/>
  <c r="T3498" i="4"/>
  <c r="V3498" i="4"/>
  <c r="T3494" i="4"/>
  <c r="V3494" i="4"/>
  <c r="T3490" i="4"/>
  <c r="V3490" i="4"/>
  <c r="T3486" i="4"/>
  <c r="V3486" i="4"/>
  <c r="T3482" i="4"/>
  <c r="V3482" i="4"/>
  <c r="T3478" i="4"/>
  <c r="V3478" i="4"/>
  <c r="T3474" i="4"/>
  <c r="V3474" i="4"/>
  <c r="T3470" i="4"/>
  <c r="V3470" i="4"/>
  <c r="T3466" i="4"/>
  <c r="V3466" i="4"/>
  <c r="T3462" i="4"/>
  <c r="V3462" i="4"/>
  <c r="T3458" i="4"/>
  <c r="V3458" i="4"/>
  <c r="T3454" i="4"/>
  <c r="V3454" i="4"/>
  <c r="T3450" i="4"/>
  <c r="V3450" i="4"/>
  <c r="T3446" i="4"/>
  <c r="V3446" i="4"/>
  <c r="T3442" i="4"/>
  <c r="V3442" i="4"/>
  <c r="T3438" i="4"/>
  <c r="V3438" i="4"/>
  <c r="T3434" i="4"/>
  <c r="V3434" i="4"/>
  <c r="T3430" i="4"/>
  <c r="V3430" i="4"/>
  <c r="T3426" i="4"/>
  <c r="V3426" i="4"/>
  <c r="T3422" i="4"/>
  <c r="V3422" i="4"/>
  <c r="T3418" i="4"/>
  <c r="V3418" i="4"/>
  <c r="T3414" i="4"/>
  <c r="V3414" i="4"/>
  <c r="T3410" i="4"/>
  <c r="V3410" i="4"/>
  <c r="T3406" i="4"/>
  <c r="V3406" i="4"/>
  <c r="T3402" i="4"/>
  <c r="V3402" i="4"/>
  <c r="T3398" i="4"/>
  <c r="V3398" i="4"/>
  <c r="T3394" i="4"/>
  <c r="V3394" i="4"/>
  <c r="T3390" i="4"/>
  <c r="V3390" i="4"/>
  <c r="T3386" i="4"/>
  <c r="V3386" i="4"/>
  <c r="T3382" i="4"/>
  <c r="V3382" i="4"/>
  <c r="T3378" i="4"/>
  <c r="V3378" i="4"/>
  <c r="T3374" i="4"/>
  <c r="V3374" i="4"/>
  <c r="T3370" i="4"/>
  <c r="V3370" i="4"/>
  <c r="T3366" i="4"/>
  <c r="V3366" i="4"/>
  <c r="T3362" i="4"/>
  <c r="V3362" i="4"/>
  <c r="T3358" i="4"/>
  <c r="V3358" i="4"/>
  <c r="T3354" i="4"/>
  <c r="V3354" i="4"/>
  <c r="T3350" i="4"/>
  <c r="V3350" i="4"/>
  <c r="T3346" i="4"/>
  <c r="V3346" i="4"/>
  <c r="T3342" i="4"/>
  <c r="V3342" i="4"/>
  <c r="T3338" i="4"/>
  <c r="V3338" i="4"/>
  <c r="T3334" i="4"/>
  <c r="V3334" i="4"/>
  <c r="T3330" i="4"/>
  <c r="V3330" i="4"/>
  <c r="T3326" i="4"/>
  <c r="V3326" i="4"/>
  <c r="T3322" i="4"/>
  <c r="V3322" i="4"/>
  <c r="T3318" i="4"/>
  <c r="V3318" i="4"/>
  <c r="T3314" i="4"/>
  <c r="V3314" i="4"/>
  <c r="T3310" i="4"/>
  <c r="V3310" i="4"/>
  <c r="T3306" i="4"/>
  <c r="V3306" i="4"/>
  <c r="T3302" i="4"/>
  <c r="V3302" i="4"/>
  <c r="T3298" i="4"/>
  <c r="V3298" i="4"/>
  <c r="T3294" i="4"/>
  <c r="V3294" i="4"/>
  <c r="T3290" i="4"/>
  <c r="V3290" i="4"/>
  <c r="T3286" i="4"/>
  <c r="V3286" i="4"/>
  <c r="T3282" i="4"/>
  <c r="V3282" i="4"/>
  <c r="T3278" i="4"/>
  <c r="V3278" i="4"/>
  <c r="T3274" i="4"/>
  <c r="V3274" i="4"/>
  <c r="T3270" i="4"/>
  <c r="V3270" i="4"/>
  <c r="T3266" i="4"/>
  <c r="V3266" i="4"/>
  <c r="T3262" i="4"/>
  <c r="V3262" i="4"/>
  <c r="T3258" i="4"/>
  <c r="V3258" i="4"/>
  <c r="T3254" i="4"/>
  <c r="V3254" i="4"/>
  <c r="T3250" i="4"/>
  <c r="V3250" i="4"/>
  <c r="T3246" i="4"/>
  <c r="V3246" i="4"/>
  <c r="T3242" i="4"/>
  <c r="V3242" i="4"/>
  <c r="T3238" i="4"/>
  <c r="V3238" i="4"/>
  <c r="T3234" i="4"/>
  <c r="V3234" i="4"/>
  <c r="T3230" i="4"/>
  <c r="V3230" i="4"/>
  <c r="T3226" i="4"/>
  <c r="V3226" i="4"/>
  <c r="T3222" i="4"/>
  <c r="V3222" i="4"/>
  <c r="T3218" i="4"/>
  <c r="V3218" i="4"/>
  <c r="T3214" i="4"/>
  <c r="V3214" i="4"/>
  <c r="T3210" i="4"/>
  <c r="V3210" i="4"/>
  <c r="T3206" i="4"/>
  <c r="V3206" i="4"/>
  <c r="T3202" i="4"/>
  <c r="V3202" i="4"/>
  <c r="T3198" i="4"/>
  <c r="V3198" i="4"/>
  <c r="T3194" i="4"/>
  <c r="V3194" i="4"/>
  <c r="T3190" i="4"/>
  <c r="V3190" i="4"/>
  <c r="T3186" i="4"/>
  <c r="V3186" i="4"/>
  <c r="T3182" i="4"/>
  <c r="V3182" i="4"/>
  <c r="T3178" i="4"/>
  <c r="V3178" i="4"/>
  <c r="T3174" i="4"/>
  <c r="V3174" i="4"/>
  <c r="T3170" i="4"/>
  <c r="V3170" i="4"/>
  <c r="T3166" i="4"/>
  <c r="V3166" i="4"/>
  <c r="T3162" i="4"/>
  <c r="V3162" i="4"/>
  <c r="T3158" i="4"/>
  <c r="V3158" i="4"/>
  <c r="T3154" i="4"/>
  <c r="V3154" i="4"/>
  <c r="T3150" i="4"/>
  <c r="V3150" i="4"/>
  <c r="T3146" i="4"/>
  <c r="V3146" i="4"/>
  <c r="T3142" i="4"/>
  <c r="V3142" i="4"/>
  <c r="T3138" i="4"/>
  <c r="V3138" i="4"/>
  <c r="T3134" i="4"/>
  <c r="V3134" i="4"/>
  <c r="T3130" i="4"/>
  <c r="V3130" i="4"/>
  <c r="T3126" i="4"/>
  <c r="V3126" i="4"/>
  <c r="T3122" i="4"/>
  <c r="V3122" i="4"/>
  <c r="T3118" i="4"/>
  <c r="V3118" i="4"/>
  <c r="T3114" i="4"/>
  <c r="V3114" i="4"/>
  <c r="T3110" i="4"/>
  <c r="V3110" i="4"/>
  <c r="T3106" i="4"/>
  <c r="V3106" i="4"/>
  <c r="T3102" i="4"/>
  <c r="V3102" i="4"/>
  <c r="T3098" i="4"/>
  <c r="V3098" i="4"/>
  <c r="T3094" i="4"/>
  <c r="V3094" i="4"/>
  <c r="T3090" i="4"/>
  <c r="V3090" i="4"/>
  <c r="T3086" i="4"/>
  <c r="V3086" i="4"/>
  <c r="T3082" i="4"/>
  <c r="V3082" i="4"/>
  <c r="T3078" i="4"/>
  <c r="V3078" i="4"/>
  <c r="T3074" i="4"/>
  <c r="V3074" i="4"/>
  <c r="S3608" i="4"/>
  <c r="U3608" i="4"/>
  <c r="S3604" i="4"/>
  <c r="U3604" i="4"/>
  <c r="S3600" i="4"/>
  <c r="U3600" i="4"/>
  <c r="S3596" i="4"/>
  <c r="U3596" i="4"/>
  <c r="S3592" i="4"/>
  <c r="U3592" i="4"/>
  <c r="S3588" i="4"/>
  <c r="U3588" i="4"/>
  <c r="S3584" i="4"/>
  <c r="U3584" i="4"/>
  <c r="S3580" i="4"/>
  <c r="U3580" i="4"/>
  <c r="S3576" i="4"/>
  <c r="U3576" i="4"/>
  <c r="S3572" i="4"/>
  <c r="U3572" i="4"/>
  <c r="S3568" i="4"/>
  <c r="U3568" i="4"/>
  <c r="S3564" i="4"/>
  <c r="U3564" i="4"/>
  <c r="S3560" i="4"/>
  <c r="U3560" i="4"/>
  <c r="S3556" i="4"/>
  <c r="U3556" i="4"/>
  <c r="S3552" i="4"/>
  <c r="U3552" i="4"/>
  <c r="S3548" i="4"/>
  <c r="U3548" i="4"/>
  <c r="S3544" i="4"/>
  <c r="U3544" i="4"/>
  <c r="S3540" i="4"/>
  <c r="U3540" i="4"/>
  <c r="S3536" i="4"/>
  <c r="U3536" i="4"/>
  <c r="S3532" i="4"/>
  <c r="U3532" i="4"/>
  <c r="S3528" i="4"/>
  <c r="U3528" i="4"/>
  <c r="S3524" i="4"/>
  <c r="U3524" i="4"/>
  <c r="S3520" i="4"/>
  <c r="U3520" i="4"/>
  <c r="S3516" i="4"/>
  <c r="U3516" i="4"/>
  <c r="S3512" i="4"/>
  <c r="U3512" i="4"/>
  <c r="S3508" i="4"/>
  <c r="U3508" i="4"/>
  <c r="S3504" i="4"/>
  <c r="U3504" i="4"/>
  <c r="S3500" i="4"/>
  <c r="U3500" i="4"/>
  <c r="S3496" i="4"/>
  <c r="U3496" i="4"/>
  <c r="S3492" i="4"/>
  <c r="U3492" i="4"/>
  <c r="S3488" i="4"/>
  <c r="U3488" i="4"/>
  <c r="S3484" i="4"/>
  <c r="U3484" i="4"/>
  <c r="S3480" i="4"/>
  <c r="U3480" i="4"/>
  <c r="S3476" i="4"/>
  <c r="U3476" i="4"/>
  <c r="S3472" i="4"/>
  <c r="U3472" i="4"/>
  <c r="S3468" i="4"/>
  <c r="U3468" i="4"/>
  <c r="S3464" i="4"/>
  <c r="U3464" i="4"/>
  <c r="S3460" i="4"/>
  <c r="U3460" i="4"/>
  <c r="S3456" i="4"/>
  <c r="U3456" i="4"/>
  <c r="S3452" i="4"/>
  <c r="U3452" i="4"/>
  <c r="S3448" i="4"/>
  <c r="U3448" i="4"/>
  <c r="S3444" i="4"/>
  <c r="U3444" i="4"/>
  <c r="S3440" i="4"/>
  <c r="U3440" i="4"/>
  <c r="S3436" i="4"/>
  <c r="U3436" i="4"/>
  <c r="S3432" i="4"/>
  <c r="U3432" i="4"/>
  <c r="S3428" i="4"/>
  <c r="U3428" i="4"/>
  <c r="S3424" i="4"/>
  <c r="U3424" i="4"/>
  <c r="S3420" i="4"/>
  <c r="U3420" i="4"/>
  <c r="S3416" i="4"/>
  <c r="U3416" i="4"/>
  <c r="S3412" i="4"/>
  <c r="U3412" i="4"/>
  <c r="S3408" i="4"/>
  <c r="U3408" i="4"/>
  <c r="S3404" i="4"/>
  <c r="U3404" i="4"/>
  <c r="S3400" i="4"/>
  <c r="U3400" i="4"/>
  <c r="S3396" i="4"/>
  <c r="U3396" i="4"/>
  <c r="S3392" i="4"/>
  <c r="U3392" i="4"/>
  <c r="S3388" i="4"/>
  <c r="U3388" i="4"/>
  <c r="S3384" i="4"/>
  <c r="U3384" i="4"/>
  <c r="S3380" i="4"/>
  <c r="U3380" i="4"/>
  <c r="S3376" i="4"/>
  <c r="U3376" i="4"/>
  <c r="S3372" i="4"/>
  <c r="U3372" i="4"/>
  <c r="S3368" i="4"/>
  <c r="U3368" i="4"/>
  <c r="S3364" i="4"/>
  <c r="U3364" i="4"/>
  <c r="S3360" i="4"/>
  <c r="U3360" i="4"/>
  <c r="S3356" i="4"/>
  <c r="U3356" i="4"/>
  <c r="S3352" i="4"/>
  <c r="U3352" i="4"/>
  <c r="S3348" i="4"/>
  <c r="U3348" i="4"/>
  <c r="S3344" i="4"/>
  <c r="U3344" i="4"/>
  <c r="S3340" i="4"/>
  <c r="U3340" i="4"/>
  <c r="S3336" i="4"/>
  <c r="U3336" i="4"/>
  <c r="S3332" i="4"/>
  <c r="U3332" i="4"/>
  <c r="S3328" i="4"/>
  <c r="U3328" i="4"/>
  <c r="S3324" i="4"/>
  <c r="U3324" i="4"/>
  <c r="S3320" i="4"/>
  <c r="U3320" i="4"/>
  <c r="S3316" i="4"/>
  <c r="U3316" i="4"/>
  <c r="S3312" i="4"/>
  <c r="U3312" i="4"/>
  <c r="S3308" i="4"/>
  <c r="U3308" i="4"/>
  <c r="S3304" i="4"/>
  <c r="U3304" i="4"/>
  <c r="S3300" i="4"/>
  <c r="U3300" i="4"/>
  <c r="S3296" i="4"/>
  <c r="U3296" i="4"/>
  <c r="S3292" i="4"/>
  <c r="U3292" i="4"/>
  <c r="S3288" i="4"/>
  <c r="U3288" i="4"/>
  <c r="S3284" i="4"/>
  <c r="U3284" i="4"/>
  <c r="S3280" i="4"/>
  <c r="U3280" i="4"/>
  <c r="S3276" i="4"/>
  <c r="U3276" i="4"/>
  <c r="S3272" i="4"/>
  <c r="U3272" i="4"/>
  <c r="S3268" i="4"/>
  <c r="U3268" i="4"/>
  <c r="S3264" i="4"/>
  <c r="U3264" i="4"/>
  <c r="S3260" i="4"/>
  <c r="U3260" i="4"/>
  <c r="S3256" i="4"/>
  <c r="U3256" i="4"/>
  <c r="S3252" i="4"/>
  <c r="U3252" i="4"/>
  <c r="S3248" i="4"/>
  <c r="U3248" i="4"/>
  <c r="S3244" i="4"/>
  <c r="U3244" i="4"/>
  <c r="S3240" i="4"/>
  <c r="U3240" i="4"/>
  <c r="S3236" i="4"/>
  <c r="U3236" i="4"/>
  <c r="S3232" i="4"/>
  <c r="U3232" i="4"/>
  <c r="S3228" i="4"/>
  <c r="U3228" i="4"/>
  <c r="S3224" i="4"/>
  <c r="U3224" i="4"/>
  <c r="S3220" i="4"/>
  <c r="U3220" i="4"/>
  <c r="S3216" i="4"/>
  <c r="U3216" i="4"/>
  <c r="S3212" i="4"/>
  <c r="U3212" i="4"/>
  <c r="S3208" i="4"/>
  <c r="U3208" i="4"/>
  <c r="S3204" i="4"/>
  <c r="U3204" i="4"/>
  <c r="S3200" i="4"/>
  <c r="U3200" i="4"/>
  <c r="S3196" i="4"/>
  <c r="U3196" i="4"/>
  <c r="S3192" i="4"/>
  <c r="U3192" i="4"/>
  <c r="S3188" i="4"/>
  <c r="U3188" i="4"/>
  <c r="S3184" i="4"/>
  <c r="U3184" i="4"/>
  <c r="S3180" i="4"/>
  <c r="U3180" i="4"/>
  <c r="S3176" i="4"/>
  <c r="U3176" i="4"/>
  <c r="S3172" i="4"/>
  <c r="U3172" i="4"/>
  <c r="S3168" i="4"/>
  <c r="U3168" i="4"/>
  <c r="S3164" i="4"/>
  <c r="U3164" i="4"/>
  <c r="S3160" i="4"/>
  <c r="U3160" i="4"/>
  <c r="S3156" i="4"/>
  <c r="U3156" i="4"/>
  <c r="S3152" i="4"/>
  <c r="U3152" i="4"/>
  <c r="S3148" i="4"/>
  <c r="U3148" i="4"/>
  <c r="S3144" i="4"/>
  <c r="U3144" i="4"/>
  <c r="S3140" i="4"/>
  <c r="U3140" i="4"/>
  <c r="S3136" i="4"/>
  <c r="U3136" i="4"/>
  <c r="S3132" i="4"/>
  <c r="U3132" i="4"/>
  <c r="S3128" i="4"/>
  <c r="U3128" i="4"/>
  <c r="S3124" i="4"/>
  <c r="U3124" i="4"/>
  <c r="S3120" i="4"/>
  <c r="U3120" i="4"/>
  <c r="S3116" i="4"/>
  <c r="U3116" i="4"/>
  <c r="S3112" i="4"/>
  <c r="U3112" i="4"/>
  <c r="S3108" i="4"/>
  <c r="U3108" i="4"/>
  <c r="S3104" i="4"/>
  <c r="U3104" i="4"/>
  <c r="S3100" i="4"/>
  <c r="U3100" i="4"/>
  <c r="S3096" i="4"/>
  <c r="U3096" i="4"/>
  <c r="S3092" i="4"/>
  <c r="U3092" i="4"/>
  <c r="S3088" i="4"/>
  <c r="U3088" i="4"/>
  <c r="S3084" i="4"/>
  <c r="U3084" i="4"/>
  <c r="S3080" i="4"/>
  <c r="U3080" i="4"/>
  <c r="S3076" i="4"/>
  <c r="U3076" i="4"/>
  <c r="S3072" i="4"/>
  <c r="U3072" i="4"/>
  <c r="S3068" i="4"/>
  <c r="U3068" i="4"/>
  <c r="S3064" i="4"/>
  <c r="U3064" i="4"/>
  <c r="S3060" i="4"/>
  <c r="U3060" i="4"/>
  <c r="S3056" i="4"/>
  <c r="U3056" i="4"/>
  <c r="S3052" i="4"/>
  <c r="U3052" i="4"/>
  <c r="S3048" i="4"/>
  <c r="U3048" i="4"/>
  <c r="S3044" i="4"/>
  <c r="U3044" i="4"/>
  <c r="S3040" i="4"/>
  <c r="U3040" i="4"/>
  <c r="S3036" i="4"/>
  <c r="U3036" i="4"/>
  <c r="S3032" i="4"/>
  <c r="U3032" i="4"/>
  <c r="S3028" i="4"/>
  <c r="U3028" i="4"/>
  <c r="S3024" i="4"/>
  <c r="U3024" i="4"/>
  <c r="S3020" i="4"/>
  <c r="U3020" i="4"/>
  <c r="S3016" i="4"/>
  <c r="U3016" i="4"/>
  <c r="S3012" i="4"/>
  <c r="U3012" i="4"/>
  <c r="S3008" i="4"/>
  <c r="U3008" i="4"/>
  <c r="S3004" i="4"/>
  <c r="U3004" i="4"/>
  <c r="S3000" i="4"/>
  <c r="U3000" i="4"/>
  <c r="S2996" i="4"/>
  <c r="U2996" i="4"/>
  <c r="S2992" i="4"/>
  <c r="U2992" i="4"/>
  <c r="S2988" i="4"/>
  <c r="U2988" i="4"/>
  <c r="S2984" i="4"/>
  <c r="U2984" i="4"/>
  <c r="S2980" i="4"/>
  <c r="U2980" i="4"/>
  <c r="S2976" i="4"/>
  <c r="U2976" i="4"/>
  <c r="S2972" i="4"/>
  <c r="U2972" i="4"/>
  <c r="S2968" i="4"/>
  <c r="U2968" i="4"/>
  <c r="S2964" i="4"/>
  <c r="U2964" i="4"/>
  <c r="S2960" i="4"/>
  <c r="U2960" i="4"/>
  <c r="S2956" i="4"/>
  <c r="U2956" i="4"/>
  <c r="S2952" i="4"/>
  <c r="U2952" i="4"/>
  <c r="S2948" i="4"/>
  <c r="U2948" i="4"/>
  <c r="S2944" i="4"/>
  <c r="U2944" i="4"/>
  <c r="S2940" i="4"/>
  <c r="U2940" i="4"/>
  <c r="S2936" i="4"/>
  <c r="U2936" i="4"/>
  <c r="S2932" i="4"/>
  <c r="U2932" i="4"/>
  <c r="S2928" i="4"/>
  <c r="U2928" i="4"/>
  <c r="S2924" i="4"/>
  <c r="U2924" i="4"/>
  <c r="S2920" i="4"/>
  <c r="U2920" i="4"/>
  <c r="S2916" i="4"/>
  <c r="U2916" i="4"/>
  <c r="S2912" i="4"/>
  <c r="U2912" i="4"/>
  <c r="S2908" i="4"/>
  <c r="U2908" i="4"/>
  <c r="S2904" i="4"/>
  <c r="U2904" i="4"/>
  <c r="S2900" i="4"/>
  <c r="U2900" i="4"/>
  <c r="S2896" i="4"/>
  <c r="U2896" i="4"/>
  <c r="S2892" i="4"/>
  <c r="U2892" i="4"/>
  <c r="S2888" i="4"/>
  <c r="U2888" i="4"/>
  <c r="S2884" i="4"/>
  <c r="U2884" i="4"/>
  <c r="S2880" i="4"/>
  <c r="U2880" i="4"/>
  <c r="S2876" i="4"/>
  <c r="U2876" i="4"/>
  <c r="S2872" i="4"/>
  <c r="U2872" i="4"/>
  <c r="S2868" i="4"/>
  <c r="U2868" i="4"/>
  <c r="S2864" i="4"/>
  <c r="U2864" i="4"/>
  <c r="S2860" i="4"/>
  <c r="U2860" i="4"/>
  <c r="S2856" i="4"/>
  <c r="U2856" i="4"/>
  <c r="S2852" i="4"/>
  <c r="U2852" i="4"/>
  <c r="S2848" i="4"/>
  <c r="U2848" i="4"/>
  <c r="S2844" i="4"/>
  <c r="U2844" i="4"/>
  <c r="S2840" i="4"/>
  <c r="U2840" i="4"/>
  <c r="S2836" i="4"/>
  <c r="U2836" i="4"/>
  <c r="S2832" i="4"/>
  <c r="U2832" i="4"/>
  <c r="S2828" i="4"/>
  <c r="U2828" i="4"/>
  <c r="S2824" i="4"/>
  <c r="U2824" i="4"/>
  <c r="S2820" i="4"/>
  <c r="U2820" i="4"/>
  <c r="S2816" i="4"/>
  <c r="U2816" i="4"/>
  <c r="S2812" i="4"/>
  <c r="U2812" i="4"/>
  <c r="S2808" i="4"/>
  <c r="U2808" i="4"/>
  <c r="S2804" i="4"/>
  <c r="U2804" i="4"/>
  <c r="S2800" i="4"/>
  <c r="U2800" i="4"/>
  <c r="S2796" i="4"/>
  <c r="U2796" i="4"/>
  <c r="S2792" i="4"/>
  <c r="U2792" i="4"/>
  <c r="S2788" i="4"/>
  <c r="U2788" i="4"/>
  <c r="S2784" i="4"/>
  <c r="U2784" i="4"/>
  <c r="S2780" i="4"/>
  <c r="U2780" i="4"/>
  <c r="S2776" i="4"/>
  <c r="U2776" i="4"/>
  <c r="S2772" i="4"/>
  <c r="U2772" i="4"/>
  <c r="S2768" i="4"/>
  <c r="U2768" i="4"/>
  <c r="S2764" i="4"/>
  <c r="U2764" i="4"/>
  <c r="S2760" i="4"/>
  <c r="U2760" i="4"/>
  <c r="S2756" i="4"/>
  <c r="U2756" i="4"/>
  <c r="S2752" i="4"/>
  <c r="U2752" i="4"/>
  <c r="S2748" i="4"/>
  <c r="U2748" i="4"/>
  <c r="S2744" i="4"/>
  <c r="U2744" i="4"/>
  <c r="S2740" i="4"/>
  <c r="U2740" i="4"/>
  <c r="S2736" i="4"/>
  <c r="U2736" i="4"/>
  <c r="S2732" i="4"/>
  <c r="U2732" i="4"/>
  <c r="S2728" i="4"/>
  <c r="U2728" i="4"/>
  <c r="S2724" i="4"/>
  <c r="U2724" i="4"/>
  <c r="S2720" i="4"/>
  <c r="U2720" i="4"/>
  <c r="S2716" i="4"/>
  <c r="U2716" i="4"/>
  <c r="S2712" i="4"/>
  <c r="U2712" i="4"/>
  <c r="S2708" i="4"/>
  <c r="U2708" i="4"/>
  <c r="S2704" i="4"/>
  <c r="U2704" i="4"/>
  <c r="S2700" i="4"/>
  <c r="U2700" i="4"/>
  <c r="S2696" i="4"/>
  <c r="U2696" i="4"/>
  <c r="S2692" i="4"/>
  <c r="U2692" i="4"/>
  <c r="S2688" i="4"/>
  <c r="U2688" i="4"/>
  <c r="S2684" i="4"/>
  <c r="U2684" i="4"/>
  <c r="S2680" i="4"/>
  <c r="U2680" i="4"/>
  <c r="S2676" i="4"/>
  <c r="U2676" i="4"/>
  <c r="S2672" i="4"/>
  <c r="U2672" i="4"/>
  <c r="S2668" i="4"/>
  <c r="U2668" i="4"/>
  <c r="S2664" i="4"/>
  <c r="U2664" i="4"/>
  <c r="S2660" i="4"/>
  <c r="U2660" i="4"/>
  <c r="S2656" i="4"/>
  <c r="U2656" i="4"/>
  <c r="S2652" i="4"/>
  <c r="U2652" i="4"/>
  <c r="S2648" i="4"/>
  <c r="U2648" i="4"/>
  <c r="S2644" i="4"/>
  <c r="U2644" i="4"/>
  <c r="S2640" i="4"/>
  <c r="U2640" i="4"/>
  <c r="S2636" i="4"/>
  <c r="U2636" i="4"/>
  <c r="S2632" i="4"/>
  <c r="U2632" i="4"/>
  <c r="S2628" i="4"/>
  <c r="U2628" i="4"/>
  <c r="S2624" i="4"/>
  <c r="U2624" i="4"/>
  <c r="S2620" i="4"/>
  <c r="U2620" i="4"/>
  <c r="S2616" i="4"/>
  <c r="U2616" i="4"/>
  <c r="S2612" i="4"/>
  <c r="U2612" i="4"/>
  <c r="S2608" i="4"/>
  <c r="U2608" i="4"/>
  <c r="S2604" i="4"/>
  <c r="U2604" i="4"/>
  <c r="S2600" i="4"/>
  <c r="U2600" i="4"/>
  <c r="S2596" i="4"/>
  <c r="U2596" i="4"/>
  <c r="S2592" i="4"/>
  <c r="U2592" i="4"/>
  <c r="S2588" i="4"/>
  <c r="U2588" i="4"/>
  <c r="S2584" i="4"/>
  <c r="U2584" i="4"/>
  <c r="S2580" i="4"/>
  <c r="U2580" i="4"/>
  <c r="S2576" i="4"/>
  <c r="U2576" i="4"/>
  <c r="S2572" i="4"/>
  <c r="U2572" i="4"/>
  <c r="S2568" i="4"/>
  <c r="U2568" i="4"/>
  <c r="S2564" i="4"/>
  <c r="U2564" i="4"/>
  <c r="S2560" i="4"/>
  <c r="U2560" i="4"/>
  <c r="S2556" i="4"/>
  <c r="U2556" i="4"/>
  <c r="S2552" i="4"/>
  <c r="U2552" i="4"/>
  <c r="S2548" i="4"/>
  <c r="U2548" i="4"/>
  <c r="S2544" i="4"/>
  <c r="U2544" i="4"/>
  <c r="S2540" i="4"/>
  <c r="U2540" i="4"/>
  <c r="S2536" i="4"/>
  <c r="U2536" i="4"/>
  <c r="S2532" i="4"/>
  <c r="U2532" i="4"/>
  <c r="S2528" i="4"/>
  <c r="U2528" i="4"/>
  <c r="S2524" i="4"/>
  <c r="U2524" i="4"/>
  <c r="S2520" i="4"/>
  <c r="U2520" i="4"/>
  <c r="S2516" i="4"/>
  <c r="U2516" i="4"/>
  <c r="S2512" i="4"/>
  <c r="U2512" i="4"/>
  <c r="S2508" i="4"/>
  <c r="U2508" i="4"/>
  <c r="S2504" i="4"/>
  <c r="U2504" i="4"/>
  <c r="S2500" i="4"/>
  <c r="U2500" i="4"/>
  <c r="S2496" i="4"/>
  <c r="U2496" i="4"/>
  <c r="S2492" i="4"/>
  <c r="U2492" i="4"/>
  <c r="S2488" i="4"/>
  <c r="U2488" i="4"/>
  <c r="S2484" i="4"/>
  <c r="U2484" i="4"/>
  <c r="S2480" i="4"/>
  <c r="U2480" i="4"/>
  <c r="S2476" i="4"/>
  <c r="U2476" i="4"/>
  <c r="S2472" i="4"/>
  <c r="U2472" i="4"/>
  <c r="S2468" i="4"/>
  <c r="U2468" i="4"/>
  <c r="S2464" i="4"/>
  <c r="U2464" i="4"/>
  <c r="S2460" i="4"/>
  <c r="U2460" i="4"/>
  <c r="S2456" i="4"/>
  <c r="U2456" i="4"/>
  <c r="S2452" i="4"/>
  <c r="U2452" i="4"/>
  <c r="S2448" i="4"/>
  <c r="U2448" i="4"/>
  <c r="S2444" i="4"/>
  <c r="U2444" i="4"/>
  <c r="S2440" i="4"/>
  <c r="U2440" i="4"/>
  <c r="S2436" i="4"/>
  <c r="U2436" i="4"/>
  <c r="S2432" i="4"/>
  <c r="U2432" i="4"/>
  <c r="S2428" i="4"/>
  <c r="U2428" i="4"/>
  <c r="S2424" i="4"/>
  <c r="U2424" i="4"/>
  <c r="S2420" i="4"/>
  <c r="U2420" i="4"/>
  <c r="S2416" i="4"/>
  <c r="U2416" i="4"/>
  <c r="S2412" i="4"/>
  <c r="U2412" i="4"/>
  <c r="S2408" i="4"/>
  <c r="U2408" i="4"/>
  <c r="S2404" i="4"/>
  <c r="U2404" i="4"/>
  <c r="S2400" i="4"/>
  <c r="U2400" i="4"/>
  <c r="S2396" i="4"/>
  <c r="U2396" i="4"/>
  <c r="S2392" i="4"/>
  <c r="U2392" i="4"/>
  <c r="S2388" i="4"/>
  <c r="U2388" i="4"/>
  <c r="S2384" i="4"/>
  <c r="U2384" i="4"/>
  <c r="S2380" i="4"/>
  <c r="U2380" i="4"/>
  <c r="S2376" i="4"/>
  <c r="U2376" i="4"/>
  <c r="S2372" i="4"/>
  <c r="U2372" i="4"/>
  <c r="S2368" i="4"/>
  <c r="U2368" i="4"/>
  <c r="S2364" i="4"/>
  <c r="U2364" i="4"/>
  <c r="S2360" i="4"/>
  <c r="U2360" i="4"/>
  <c r="S2356" i="4"/>
  <c r="U2356" i="4"/>
  <c r="S2352" i="4"/>
  <c r="U2352" i="4"/>
  <c r="S2348" i="4"/>
  <c r="U2348" i="4"/>
  <c r="S2344" i="4"/>
  <c r="U2344" i="4"/>
  <c r="S2340" i="4"/>
  <c r="U2340" i="4"/>
  <c r="S2336" i="4"/>
  <c r="U2336" i="4"/>
  <c r="S2332" i="4"/>
  <c r="U2332" i="4"/>
  <c r="S2328" i="4"/>
  <c r="U2328" i="4"/>
  <c r="S2324" i="4"/>
  <c r="U2324" i="4"/>
  <c r="S2320" i="4"/>
  <c r="U2320" i="4"/>
  <c r="S2316" i="4"/>
  <c r="U2316" i="4"/>
  <c r="S2312" i="4"/>
  <c r="U2312" i="4"/>
  <c r="S2308" i="4"/>
  <c r="U2308" i="4"/>
  <c r="S2304" i="4"/>
  <c r="U2304" i="4"/>
  <c r="S2300" i="4"/>
  <c r="U2300" i="4"/>
  <c r="S2296" i="4"/>
  <c r="U2296" i="4"/>
  <c r="S2292" i="4"/>
  <c r="U2292" i="4"/>
  <c r="S2288" i="4"/>
  <c r="U2288" i="4"/>
  <c r="S2284" i="4"/>
  <c r="U2284" i="4"/>
  <c r="U3605" i="4"/>
  <c r="U3589" i="4"/>
  <c r="U3573" i="4"/>
  <c r="U3557" i="4"/>
  <c r="U3541" i="4"/>
  <c r="U3525" i="4"/>
  <c r="U3509" i="4"/>
  <c r="U3493" i="4"/>
  <c r="U3477" i="4"/>
  <c r="U3461" i="4"/>
  <c r="U3445" i="4"/>
  <c r="U3429" i="4"/>
  <c r="U3413" i="4"/>
  <c r="U3397" i="4"/>
  <c r="U3381" i="4"/>
  <c r="U3365" i="4"/>
  <c r="U3349" i="4"/>
  <c r="U3333" i="4"/>
  <c r="U3317" i="4"/>
  <c r="U3301" i="4"/>
  <c r="U3285" i="4"/>
  <c r="U3269" i="4"/>
  <c r="U3253" i="4"/>
  <c r="U3237" i="4"/>
  <c r="U3221" i="4"/>
  <c r="U3205" i="4"/>
  <c r="U3189" i="4"/>
  <c r="U3173" i="4"/>
  <c r="U3157" i="4"/>
  <c r="U3141" i="4"/>
  <c r="U3125" i="4"/>
  <c r="U3109" i="4"/>
  <c r="U3093" i="4"/>
  <c r="U3077" i="4"/>
  <c r="U3061" i="4"/>
  <c r="U3045" i="4"/>
  <c r="U3029" i="4"/>
  <c r="U3013" i="4"/>
  <c r="U2997" i="4"/>
  <c r="U2981" i="4"/>
  <c r="U2965" i="4"/>
  <c r="U2949" i="4"/>
  <c r="U2933" i="4"/>
  <c r="U2917" i="4"/>
  <c r="U2901" i="4"/>
  <c r="U2885" i="4"/>
  <c r="U2869" i="4"/>
  <c r="U2853" i="4"/>
  <c r="U2837" i="4"/>
  <c r="U2821" i="4"/>
  <c r="U2805" i="4"/>
  <c r="U2789" i="4"/>
  <c r="U2773" i="4"/>
  <c r="U2757" i="4"/>
  <c r="U2741" i="4"/>
  <c r="U2725" i="4"/>
  <c r="U2709" i="4"/>
  <c r="U2693" i="4"/>
  <c r="U2677" i="4"/>
  <c r="U2661" i="4"/>
  <c r="U2645" i="4"/>
  <c r="U2629" i="4"/>
  <c r="U2613" i="4"/>
  <c r="U2597" i="4"/>
  <c r="U2581" i="4"/>
  <c r="U2565" i="4"/>
  <c r="U2549" i="4"/>
  <c r="U2533" i="4"/>
  <c r="U2517" i="4"/>
  <c r="U2501" i="4"/>
  <c r="U2485" i="4"/>
  <c r="U2469" i="4"/>
  <c r="U2453" i="4"/>
  <c r="U2437" i="4"/>
  <c r="U2421" i="4"/>
  <c r="U2405" i="4"/>
  <c r="U2389" i="4"/>
  <c r="U2373" i="4"/>
  <c r="U2357" i="4"/>
  <c r="U2341" i="4"/>
  <c r="U2325" i="4"/>
  <c r="U2309" i="4"/>
  <c r="U2293" i="4"/>
  <c r="U2277" i="4"/>
  <c r="U2261" i="4"/>
  <c r="U2245" i="4"/>
  <c r="U2229" i="4"/>
  <c r="U2213" i="4"/>
  <c r="U2197" i="4"/>
  <c r="U2181" i="4"/>
  <c r="U2163" i="4"/>
  <c r="U2141" i="4"/>
  <c r="S3171" i="4"/>
  <c r="U3171" i="4"/>
  <c r="S3167" i="4"/>
  <c r="U3167" i="4"/>
  <c r="S3163" i="4"/>
  <c r="U3163" i="4"/>
  <c r="S3159" i="4"/>
  <c r="U3159" i="4"/>
  <c r="S3155" i="4"/>
  <c r="U3155" i="4"/>
  <c r="S3151" i="4"/>
  <c r="U3151" i="4"/>
  <c r="S3147" i="4"/>
  <c r="U3147" i="4"/>
  <c r="S3143" i="4"/>
  <c r="U3143" i="4"/>
  <c r="S3139" i="4"/>
  <c r="U3139" i="4"/>
  <c r="S3135" i="4"/>
  <c r="U3135" i="4"/>
  <c r="S3131" i="4"/>
  <c r="U3131" i="4"/>
  <c r="S3127" i="4"/>
  <c r="U3127" i="4"/>
  <c r="S3123" i="4"/>
  <c r="U3123" i="4"/>
  <c r="S3119" i="4"/>
  <c r="U3119" i="4"/>
  <c r="S3115" i="4"/>
  <c r="U3115" i="4"/>
  <c r="S3111" i="4"/>
  <c r="U3111" i="4"/>
  <c r="S3107" i="4"/>
  <c r="U3107" i="4"/>
  <c r="S3103" i="4"/>
  <c r="U3103" i="4"/>
  <c r="S3099" i="4"/>
  <c r="U3099" i="4"/>
  <c r="S3095" i="4"/>
  <c r="U3095" i="4"/>
  <c r="S3091" i="4"/>
  <c r="U3091" i="4"/>
  <c r="S3087" i="4"/>
  <c r="U3087" i="4"/>
  <c r="S3083" i="4"/>
  <c r="U3083" i="4"/>
  <c r="S3079" i="4"/>
  <c r="U3079" i="4"/>
  <c r="S3075" i="4"/>
  <c r="U3075" i="4"/>
  <c r="S3071" i="4"/>
  <c r="U3071" i="4"/>
  <c r="S3067" i="4"/>
  <c r="U3067" i="4"/>
  <c r="S3063" i="4"/>
  <c r="U3063" i="4"/>
  <c r="S3059" i="4"/>
  <c r="U3059" i="4"/>
  <c r="S3055" i="4"/>
  <c r="U3055" i="4"/>
  <c r="S3051" i="4"/>
  <c r="U3051" i="4"/>
  <c r="S3047" i="4"/>
  <c r="U3047" i="4"/>
  <c r="S3043" i="4"/>
  <c r="U3043" i="4"/>
  <c r="S3039" i="4"/>
  <c r="U3039" i="4"/>
  <c r="S3035" i="4"/>
  <c r="U3035" i="4"/>
  <c r="S3031" i="4"/>
  <c r="U3031" i="4"/>
  <c r="S3027" i="4"/>
  <c r="U3027" i="4"/>
  <c r="S3023" i="4"/>
  <c r="U3023" i="4"/>
  <c r="S3019" i="4"/>
  <c r="U3019" i="4"/>
  <c r="S3015" i="4"/>
  <c r="U3015" i="4"/>
  <c r="S3011" i="4"/>
  <c r="U3011" i="4"/>
  <c r="S3007" i="4"/>
  <c r="U3007" i="4"/>
  <c r="S3003" i="4"/>
  <c r="U3003" i="4"/>
  <c r="S2999" i="4"/>
  <c r="U2999" i="4"/>
  <c r="S2995" i="4"/>
  <c r="U2995" i="4"/>
  <c r="S2991" i="4"/>
  <c r="U2991" i="4"/>
  <c r="S2987" i="4"/>
  <c r="U2987" i="4"/>
  <c r="S2983" i="4"/>
  <c r="U2983" i="4"/>
  <c r="S2979" i="4"/>
  <c r="U2979" i="4"/>
  <c r="S2975" i="4"/>
  <c r="U2975" i="4"/>
  <c r="S2971" i="4"/>
  <c r="U2971" i="4"/>
  <c r="S2967" i="4"/>
  <c r="U2967" i="4"/>
  <c r="S2963" i="4"/>
  <c r="U2963" i="4"/>
  <c r="S2959" i="4"/>
  <c r="U2959" i="4"/>
  <c r="S2955" i="4"/>
  <c r="U2955" i="4"/>
  <c r="S2951" i="4"/>
  <c r="U2951" i="4"/>
  <c r="S2947" i="4"/>
  <c r="U2947" i="4"/>
  <c r="S2943" i="4"/>
  <c r="U2943" i="4"/>
  <c r="S2939" i="4"/>
  <c r="U2939" i="4"/>
  <c r="S2935" i="4"/>
  <c r="U2935" i="4"/>
  <c r="S2931" i="4"/>
  <c r="U2931" i="4"/>
  <c r="S2927" i="4"/>
  <c r="U2927" i="4"/>
  <c r="S2923" i="4"/>
  <c r="U2923" i="4"/>
  <c r="S2919" i="4"/>
  <c r="U2919" i="4"/>
  <c r="S2915" i="4"/>
  <c r="U2915" i="4"/>
  <c r="S2911" i="4"/>
  <c r="U2911" i="4"/>
  <c r="S2907" i="4"/>
  <c r="U2907" i="4"/>
  <c r="S2903" i="4"/>
  <c r="U2903" i="4"/>
  <c r="S2899" i="4"/>
  <c r="U2899" i="4"/>
  <c r="S2895" i="4"/>
  <c r="U2895" i="4"/>
  <c r="S2891" i="4"/>
  <c r="U2891" i="4"/>
  <c r="S2887" i="4"/>
  <c r="U2887" i="4"/>
  <c r="S2883" i="4"/>
  <c r="U2883" i="4"/>
  <c r="S2879" i="4"/>
  <c r="U2879" i="4"/>
  <c r="S2875" i="4"/>
  <c r="U2875" i="4"/>
  <c r="S2871" i="4"/>
  <c r="U2871" i="4"/>
  <c r="S2867" i="4"/>
  <c r="U2867" i="4"/>
  <c r="S2863" i="4"/>
  <c r="U2863" i="4"/>
  <c r="S2859" i="4"/>
  <c r="U2859" i="4"/>
  <c r="S2855" i="4"/>
  <c r="U2855" i="4"/>
  <c r="S2851" i="4"/>
  <c r="U2851" i="4"/>
  <c r="S2847" i="4"/>
  <c r="U2847" i="4"/>
  <c r="S2843" i="4"/>
  <c r="U2843" i="4"/>
  <c r="S2839" i="4"/>
  <c r="U2839" i="4"/>
  <c r="S2835" i="4"/>
  <c r="U2835" i="4"/>
  <c r="S2831" i="4"/>
  <c r="U2831" i="4"/>
  <c r="S2827" i="4"/>
  <c r="U2827" i="4"/>
  <c r="S2823" i="4"/>
  <c r="U2823" i="4"/>
  <c r="S2819" i="4"/>
  <c r="U2819" i="4"/>
  <c r="S2815" i="4"/>
  <c r="U2815" i="4"/>
  <c r="S2811" i="4"/>
  <c r="U2811" i="4"/>
  <c r="S2807" i="4"/>
  <c r="U2807" i="4"/>
  <c r="S2803" i="4"/>
  <c r="U2803" i="4"/>
  <c r="S2799" i="4"/>
  <c r="U2799" i="4"/>
  <c r="S2795" i="4"/>
  <c r="U2795" i="4"/>
  <c r="S2791" i="4"/>
  <c r="U2791" i="4"/>
  <c r="S2787" i="4"/>
  <c r="U2787" i="4"/>
  <c r="S2783" i="4"/>
  <c r="U2783" i="4"/>
  <c r="S2779" i="4"/>
  <c r="U2779" i="4"/>
  <c r="S2775" i="4"/>
  <c r="U2775" i="4"/>
  <c r="S2771" i="4"/>
  <c r="U2771" i="4"/>
  <c r="S2767" i="4"/>
  <c r="U2767" i="4"/>
  <c r="S2763" i="4"/>
  <c r="U2763" i="4"/>
  <c r="S2759" i="4"/>
  <c r="U2759" i="4"/>
  <c r="S2755" i="4"/>
  <c r="U2755" i="4"/>
  <c r="S2751" i="4"/>
  <c r="U2751" i="4"/>
  <c r="S2747" i="4"/>
  <c r="U2747" i="4"/>
  <c r="S2743" i="4"/>
  <c r="U2743" i="4"/>
  <c r="S2739" i="4"/>
  <c r="U2739" i="4"/>
  <c r="S2735" i="4"/>
  <c r="U2735" i="4"/>
  <c r="S2731" i="4"/>
  <c r="U2731" i="4"/>
  <c r="S2727" i="4"/>
  <c r="U2727" i="4"/>
  <c r="S2723" i="4"/>
  <c r="U2723" i="4"/>
  <c r="S2719" i="4"/>
  <c r="U2719" i="4"/>
  <c r="S2715" i="4"/>
  <c r="U2715" i="4"/>
  <c r="S2711" i="4"/>
  <c r="U2711" i="4"/>
  <c r="S2707" i="4"/>
  <c r="U2707" i="4"/>
  <c r="S2703" i="4"/>
  <c r="U2703" i="4"/>
  <c r="S2699" i="4"/>
  <c r="U2699" i="4"/>
  <c r="S2695" i="4"/>
  <c r="U2695" i="4"/>
  <c r="S2691" i="4"/>
  <c r="U2691" i="4"/>
  <c r="S2687" i="4"/>
  <c r="U2687" i="4"/>
  <c r="S2683" i="4"/>
  <c r="U2683" i="4"/>
  <c r="S2679" i="4"/>
  <c r="U2679" i="4"/>
  <c r="S2675" i="4"/>
  <c r="U2675" i="4"/>
  <c r="S2671" i="4"/>
  <c r="U2671" i="4"/>
  <c r="S2667" i="4"/>
  <c r="U2667" i="4"/>
  <c r="S2663" i="4"/>
  <c r="U2663" i="4"/>
  <c r="S2659" i="4"/>
  <c r="U2659" i="4"/>
  <c r="S2655" i="4"/>
  <c r="U2655" i="4"/>
  <c r="S2651" i="4"/>
  <c r="U2651" i="4"/>
  <c r="S2647" i="4"/>
  <c r="U2647" i="4"/>
  <c r="S2643" i="4"/>
  <c r="U2643" i="4"/>
  <c r="S2639" i="4"/>
  <c r="U2639" i="4"/>
  <c r="S2635" i="4"/>
  <c r="U2635" i="4"/>
  <c r="S2631" i="4"/>
  <c r="U2631" i="4"/>
  <c r="S2627" i="4"/>
  <c r="U2627" i="4"/>
  <c r="S2623" i="4"/>
  <c r="U2623" i="4"/>
  <c r="S2619" i="4"/>
  <c r="U2619" i="4"/>
  <c r="S2615" i="4"/>
  <c r="U2615" i="4"/>
  <c r="S2611" i="4"/>
  <c r="U2611" i="4"/>
  <c r="S2607" i="4"/>
  <c r="U2607" i="4"/>
  <c r="S2603" i="4"/>
  <c r="U2603" i="4"/>
  <c r="S2599" i="4"/>
  <c r="U2599" i="4"/>
  <c r="S2595" i="4"/>
  <c r="U2595" i="4"/>
  <c r="S2591" i="4"/>
  <c r="U2591" i="4"/>
  <c r="S2587" i="4"/>
  <c r="U2587" i="4"/>
  <c r="S2583" i="4"/>
  <c r="U2583" i="4"/>
  <c r="S2579" i="4"/>
  <c r="U2579" i="4"/>
  <c r="S2575" i="4"/>
  <c r="U2575" i="4"/>
  <c r="S2571" i="4"/>
  <c r="U2571" i="4"/>
  <c r="S2567" i="4"/>
  <c r="U2567" i="4"/>
  <c r="S2563" i="4"/>
  <c r="U2563" i="4"/>
  <c r="S2559" i="4"/>
  <c r="U2559" i="4"/>
  <c r="S2555" i="4"/>
  <c r="U2555" i="4"/>
  <c r="S2551" i="4"/>
  <c r="U2551" i="4"/>
  <c r="S2547" i="4"/>
  <c r="U2547" i="4"/>
  <c r="S2543" i="4"/>
  <c r="U2543" i="4"/>
  <c r="S2539" i="4"/>
  <c r="U2539" i="4"/>
  <c r="S2535" i="4"/>
  <c r="U2535" i="4"/>
  <c r="S2531" i="4"/>
  <c r="U2531" i="4"/>
  <c r="S2527" i="4"/>
  <c r="U2527" i="4"/>
  <c r="S2523" i="4"/>
  <c r="U2523" i="4"/>
  <c r="S2519" i="4"/>
  <c r="U2519" i="4"/>
  <c r="S2515" i="4"/>
  <c r="U2515" i="4"/>
  <c r="S2511" i="4"/>
  <c r="U2511" i="4"/>
  <c r="S2507" i="4"/>
  <c r="U2507" i="4"/>
  <c r="S2503" i="4"/>
  <c r="U2503" i="4"/>
  <c r="S2499" i="4"/>
  <c r="U2499" i="4"/>
  <c r="S2495" i="4"/>
  <c r="U2495" i="4"/>
  <c r="S2491" i="4"/>
  <c r="U2491" i="4"/>
  <c r="S2487" i="4"/>
  <c r="U2487" i="4"/>
  <c r="S2483" i="4"/>
  <c r="U2483" i="4"/>
  <c r="S2479" i="4"/>
  <c r="U2479" i="4"/>
  <c r="S2475" i="4"/>
  <c r="U2475" i="4"/>
  <c r="S2471" i="4"/>
  <c r="U2471" i="4"/>
  <c r="S2467" i="4"/>
  <c r="U2467" i="4"/>
  <c r="S2463" i="4"/>
  <c r="U2463" i="4"/>
  <c r="S2459" i="4"/>
  <c r="U2459" i="4"/>
  <c r="S2455" i="4"/>
  <c r="U2455" i="4"/>
  <c r="S2451" i="4"/>
  <c r="U2451" i="4"/>
  <c r="S2447" i="4"/>
  <c r="U2447" i="4"/>
  <c r="S2443" i="4"/>
  <c r="U2443" i="4"/>
  <c r="S2439" i="4"/>
  <c r="U2439" i="4"/>
  <c r="S2435" i="4"/>
  <c r="U2435" i="4"/>
  <c r="S2431" i="4"/>
  <c r="U2431" i="4"/>
  <c r="S2427" i="4"/>
  <c r="U2427" i="4"/>
  <c r="S2423" i="4"/>
  <c r="U2423" i="4"/>
  <c r="S2419" i="4"/>
  <c r="U2419" i="4"/>
  <c r="S2415" i="4"/>
  <c r="U2415" i="4"/>
  <c r="S2411" i="4"/>
  <c r="U2411" i="4"/>
  <c r="S2407" i="4"/>
  <c r="U2407" i="4"/>
  <c r="S2403" i="4"/>
  <c r="U2403" i="4"/>
  <c r="S2399" i="4"/>
  <c r="U2399" i="4"/>
  <c r="S2395" i="4"/>
  <c r="U2395" i="4"/>
  <c r="S2391" i="4"/>
  <c r="U2391" i="4"/>
  <c r="S2387" i="4"/>
  <c r="U2387" i="4"/>
  <c r="S2383" i="4"/>
  <c r="U2383" i="4"/>
  <c r="S2379" i="4"/>
  <c r="U2379" i="4"/>
  <c r="S2375" i="4"/>
  <c r="U2375" i="4"/>
  <c r="S2371" i="4"/>
  <c r="U2371" i="4"/>
  <c r="S2367" i="4"/>
  <c r="U2367" i="4"/>
  <c r="S2363" i="4"/>
  <c r="U2363" i="4"/>
  <c r="S2359" i="4"/>
  <c r="U2359" i="4"/>
  <c r="S2355" i="4"/>
  <c r="U2355" i="4"/>
  <c r="S2351" i="4"/>
  <c r="U2351" i="4"/>
  <c r="S2347" i="4"/>
  <c r="U2347" i="4"/>
  <c r="S2343" i="4"/>
  <c r="U2343" i="4"/>
  <c r="S2339" i="4"/>
  <c r="U2339" i="4"/>
  <c r="S2335" i="4"/>
  <c r="U2335" i="4"/>
  <c r="S2331" i="4"/>
  <c r="U2331" i="4"/>
  <c r="S2327" i="4"/>
  <c r="U2327" i="4"/>
  <c r="S2323" i="4"/>
  <c r="U2323" i="4"/>
  <c r="S2319" i="4"/>
  <c r="U2319" i="4"/>
  <c r="S2315" i="4"/>
  <c r="U2315" i="4"/>
  <c r="S2311" i="4"/>
  <c r="U2311" i="4"/>
  <c r="S2307" i="4"/>
  <c r="U2307" i="4"/>
  <c r="S2303" i="4"/>
  <c r="U2303" i="4"/>
  <c r="S2299" i="4"/>
  <c r="U2299" i="4"/>
  <c r="S2295" i="4"/>
  <c r="U2295" i="4"/>
  <c r="S2291" i="4"/>
  <c r="U2291" i="4"/>
  <c r="S2287" i="4"/>
  <c r="U2287" i="4"/>
  <c r="S2283" i="4"/>
  <c r="U2283" i="4"/>
  <c r="S2279" i="4"/>
  <c r="U2279" i="4"/>
  <c r="S2275" i="4"/>
  <c r="U2275" i="4"/>
  <c r="S2271" i="4"/>
  <c r="U2271" i="4"/>
  <c r="S2267" i="4"/>
  <c r="U2267" i="4"/>
  <c r="S2263" i="4"/>
  <c r="U2263" i="4"/>
  <c r="S2259" i="4"/>
  <c r="U2259" i="4"/>
  <c r="S2255" i="4"/>
  <c r="U2255" i="4"/>
  <c r="S2251" i="4"/>
  <c r="U2251" i="4"/>
  <c r="S2247" i="4"/>
  <c r="U2247" i="4"/>
  <c r="S2243" i="4"/>
  <c r="U2243" i="4"/>
  <c r="S2239" i="4"/>
  <c r="U2239" i="4"/>
  <c r="S2235" i="4"/>
  <c r="U2235" i="4"/>
  <c r="S2231" i="4"/>
  <c r="U2231" i="4"/>
  <c r="S2227" i="4"/>
  <c r="U2227" i="4"/>
  <c r="S2223" i="4"/>
  <c r="U2223" i="4"/>
  <c r="S2219" i="4"/>
  <c r="U2219" i="4"/>
  <c r="S2215" i="4"/>
  <c r="U2215" i="4"/>
  <c r="S2211" i="4"/>
  <c r="U2211" i="4"/>
  <c r="S2207" i="4"/>
  <c r="U2207" i="4"/>
  <c r="S2203" i="4"/>
  <c r="U2203" i="4"/>
  <c r="S2199" i="4"/>
  <c r="U2199" i="4"/>
  <c r="S2195" i="4"/>
  <c r="U2195" i="4"/>
  <c r="S2191" i="4"/>
  <c r="U2191" i="4"/>
  <c r="S2187" i="4"/>
  <c r="U2187" i="4"/>
  <c r="S2183" i="4"/>
  <c r="U2183" i="4"/>
  <c r="S2179" i="4"/>
  <c r="U2179" i="4"/>
  <c r="S2175" i="4"/>
  <c r="U2175" i="4"/>
  <c r="S2171" i="4"/>
  <c r="U2171" i="4"/>
  <c r="S2167" i="4"/>
  <c r="U2167" i="4"/>
  <c r="S2159" i="4"/>
  <c r="U2159" i="4"/>
  <c r="S2155" i="4"/>
  <c r="U2155" i="4"/>
  <c r="S2151" i="4"/>
  <c r="U2151" i="4"/>
  <c r="S2143" i="4"/>
  <c r="U2143" i="4"/>
  <c r="S2139" i="4"/>
  <c r="U2139" i="4"/>
  <c r="S2135" i="4"/>
  <c r="U2135" i="4"/>
  <c r="S2131" i="4"/>
  <c r="U2131" i="4"/>
  <c r="S2127" i="4"/>
  <c r="U2127" i="4"/>
  <c r="S2123" i="4"/>
  <c r="U2123" i="4"/>
  <c r="S2119" i="4"/>
  <c r="U2119" i="4"/>
  <c r="S2115" i="4"/>
  <c r="U2115" i="4"/>
  <c r="S2111" i="4"/>
  <c r="U2111" i="4"/>
  <c r="S2107" i="4"/>
  <c r="U2107" i="4"/>
  <c r="S2103" i="4"/>
  <c r="U2103" i="4"/>
  <c r="S2099" i="4"/>
  <c r="U2099" i="4"/>
  <c r="S2095" i="4"/>
  <c r="U2095" i="4"/>
  <c r="S2091" i="4"/>
  <c r="U2091" i="4"/>
  <c r="S2087" i="4"/>
  <c r="U2087" i="4"/>
  <c r="S2083" i="4"/>
  <c r="U2083" i="4"/>
  <c r="S2079" i="4"/>
  <c r="U2079" i="4"/>
  <c r="S2075" i="4"/>
  <c r="U2075" i="4"/>
  <c r="S2071" i="4"/>
  <c r="U2071" i="4"/>
  <c r="S2067" i="4"/>
  <c r="U2067" i="4"/>
  <c r="S2063" i="4"/>
  <c r="U2063" i="4"/>
  <c r="S2059" i="4"/>
  <c r="U2059" i="4"/>
  <c r="S2055" i="4"/>
  <c r="U2055" i="4"/>
  <c r="S2051" i="4"/>
  <c r="U2051" i="4"/>
  <c r="S2047" i="4"/>
  <c r="U2047" i="4"/>
  <c r="S2043" i="4"/>
  <c r="U2043" i="4"/>
  <c r="S2039" i="4"/>
  <c r="U2039" i="4"/>
  <c r="S2035" i="4"/>
  <c r="U2035" i="4"/>
  <c r="S2031" i="4"/>
  <c r="U2031" i="4"/>
  <c r="S2027" i="4"/>
  <c r="U2027" i="4"/>
  <c r="S2023" i="4"/>
  <c r="U2023" i="4"/>
  <c r="S2019" i="4"/>
  <c r="U2019" i="4"/>
  <c r="S2015" i="4"/>
  <c r="U2015" i="4"/>
  <c r="S2011" i="4"/>
  <c r="U2011" i="4"/>
  <c r="S2007" i="4"/>
  <c r="U2007" i="4"/>
  <c r="S2003" i="4"/>
  <c r="U2003" i="4"/>
  <c r="S1999" i="4"/>
  <c r="U1999" i="4"/>
  <c r="S1995" i="4"/>
  <c r="U1995" i="4"/>
  <c r="S1991" i="4"/>
  <c r="U1991" i="4"/>
  <c r="S1987" i="4"/>
  <c r="U1987" i="4"/>
  <c r="S1983" i="4"/>
  <c r="U1983" i="4"/>
  <c r="S1979" i="4"/>
  <c r="U1979" i="4"/>
  <c r="S1975" i="4"/>
  <c r="U1975" i="4"/>
  <c r="S1971" i="4"/>
  <c r="U1971" i="4"/>
  <c r="S1967" i="4"/>
  <c r="U1967" i="4"/>
  <c r="S1963" i="4"/>
  <c r="U1963" i="4"/>
  <c r="S1959" i="4"/>
  <c r="U1959" i="4"/>
  <c r="S1955" i="4"/>
  <c r="U1955" i="4"/>
  <c r="S1951" i="4"/>
  <c r="U1951" i="4"/>
  <c r="S1947" i="4"/>
  <c r="U1947" i="4"/>
  <c r="S1943" i="4"/>
  <c r="U1943" i="4"/>
  <c r="S1939" i="4"/>
  <c r="U1939" i="4"/>
  <c r="S1935" i="4"/>
  <c r="U1935" i="4"/>
  <c r="S1931" i="4"/>
  <c r="U1931" i="4"/>
  <c r="S1927" i="4"/>
  <c r="U1927" i="4"/>
  <c r="S1923" i="4"/>
  <c r="U1923" i="4"/>
  <c r="S1919" i="4"/>
  <c r="U1919" i="4"/>
  <c r="S1915" i="4"/>
  <c r="U1915" i="4"/>
  <c r="S1911" i="4"/>
  <c r="U1911" i="4"/>
  <c r="S1907" i="4"/>
  <c r="U1907" i="4"/>
  <c r="S1903" i="4"/>
  <c r="U1903" i="4"/>
  <c r="S1899" i="4"/>
  <c r="U1899" i="4"/>
  <c r="S1895" i="4"/>
  <c r="U1895" i="4"/>
  <c r="S1891" i="4"/>
  <c r="U1891" i="4"/>
  <c r="S1887" i="4"/>
  <c r="U1887" i="4"/>
  <c r="S1883" i="4"/>
  <c r="U1883" i="4"/>
  <c r="S1879" i="4"/>
  <c r="U1879" i="4"/>
  <c r="S1875" i="4"/>
  <c r="U1875" i="4"/>
  <c r="S1871" i="4"/>
  <c r="U1871" i="4"/>
  <c r="S1867" i="4"/>
  <c r="U1867" i="4"/>
  <c r="S1863" i="4"/>
  <c r="U1863" i="4"/>
  <c r="S1859" i="4"/>
  <c r="U1859" i="4"/>
  <c r="S1855" i="4"/>
  <c r="U1855" i="4"/>
  <c r="S1851" i="4"/>
  <c r="U1851" i="4"/>
  <c r="S1847" i="4"/>
  <c r="U1847" i="4"/>
  <c r="S1843" i="4"/>
  <c r="U1843" i="4"/>
  <c r="S1839" i="4"/>
  <c r="U1839" i="4"/>
  <c r="S1835" i="4"/>
  <c r="U1835" i="4"/>
  <c r="S1831" i="4"/>
  <c r="U1831" i="4"/>
  <c r="S1827" i="4"/>
  <c r="U1827" i="4"/>
  <c r="S1823" i="4"/>
  <c r="U1823" i="4"/>
  <c r="S1819" i="4"/>
  <c r="U1819" i="4"/>
  <c r="S1815" i="4"/>
  <c r="U1815" i="4"/>
  <c r="S1811" i="4"/>
  <c r="U1811" i="4"/>
  <c r="S1807" i="4"/>
  <c r="U1807" i="4"/>
  <c r="S1803" i="4"/>
  <c r="U1803" i="4"/>
  <c r="S1799" i="4"/>
  <c r="U1799" i="4"/>
  <c r="S1795" i="4"/>
  <c r="U1795" i="4"/>
  <c r="S1791" i="4"/>
  <c r="U1791" i="4"/>
  <c r="S1787" i="4"/>
  <c r="U1787" i="4"/>
  <c r="S1783" i="4"/>
  <c r="U1783" i="4"/>
  <c r="S1779" i="4"/>
  <c r="U1779" i="4"/>
  <c r="S1775" i="4"/>
  <c r="U1775" i="4"/>
  <c r="S1771" i="4"/>
  <c r="U1771" i="4"/>
  <c r="S1767" i="4"/>
  <c r="U1767" i="4"/>
  <c r="S1763" i="4"/>
  <c r="U1763" i="4"/>
  <c r="S1759" i="4"/>
  <c r="U1759" i="4"/>
  <c r="S1755" i="4"/>
  <c r="U1755" i="4"/>
  <c r="S1751" i="4"/>
  <c r="U1751" i="4"/>
  <c r="S1747" i="4"/>
  <c r="U1747" i="4"/>
  <c r="S1743" i="4"/>
  <c r="U1743" i="4"/>
  <c r="S1739" i="4"/>
  <c r="U1739" i="4"/>
  <c r="S1735" i="4"/>
  <c r="U1735" i="4"/>
  <c r="S1731" i="4"/>
  <c r="U1731" i="4"/>
  <c r="S1727" i="4"/>
  <c r="U1727" i="4"/>
  <c r="S1723" i="4"/>
  <c r="U1723" i="4"/>
  <c r="S1719" i="4"/>
  <c r="U1719" i="4"/>
  <c r="S1715" i="4"/>
  <c r="U1715" i="4"/>
  <c r="S1711" i="4"/>
  <c r="U1711" i="4"/>
  <c r="S1707" i="4"/>
  <c r="U1707" i="4"/>
  <c r="S1703" i="4"/>
  <c r="U1703" i="4"/>
  <c r="S1699" i="4"/>
  <c r="U1699" i="4"/>
  <c r="S1695" i="4"/>
  <c r="U1695" i="4"/>
  <c r="S1691" i="4"/>
  <c r="U1691" i="4"/>
  <c r="S1687" i="4"/>
  <c r="U1687" i="4"/>
  <c r="S1683" i="4"/>
  <c r="U1683" i="4"/>
  <c r="S1679" i="4"/>
  <c r="U1679" i="4"/>
  <c r="S1675" i="4"/>
  <c r="U1675" i="4"/>
  <c r="S1671" i="4"/>
  <c r="U1671" i="4"/>
  <c r="S1667" i="4"/>
  <c r="U1667" i="4"/>
  <c r="S1663" i="4"/>
  <c r="U1663" i="4"/>
  <c r="S1659" i="4"/>
  <c r="U1659" i="4"/>
  <c r="S1655" i="4"/>
  <c r="U1655" i="4"/>
  <c r="S1651" i="4"/>
  <c r="U1651" i="4"/>
  <c r="S1647" i="4"/>
  <c r="U1647" i="4"/>
  <c r="S1643" i="4"/>
  <c r="U1643" i="4"/>
  <c r="S1639" i="4"/>
  <c r="U1639" i="4"/>
  <c r="S1635" i="4"/>
  <c r="U1635" i="4"/>
  <c r="S1631" i="4"/>
  <c r="U1631" i="4"/>
  <c r="S1627" i="4"/>
  <c r="U1627" i="4"/>
  <c r="S1623" i="4"/>
  <c r="U1623" i="4"/>
  <c r="S1619" i="4"/>
  <c r="U1619" i="4"/>
  <c r="S1615" i="4"/>
  <c r="U1615" i="4"/>
  <c r="S1611" i="4"/>
  <c r="U1611" i="4"/>
  <c r="S1607" i="4"/>
  <c r="U1607" i="4"/>
  <c r="S1603" i="4"/>
  <c r="U1603" i="4"/>
  <c r="S1599" i="4"/>
  <c r="U1599" i="4"/>
  <c r="S1595" i="4"/>
  <c r="U1595" i="4"/>
  <c r="S1591" i="4"/>
  <c r="U1591" i="4"/>
  <c r="S1587" i="4"/>
  <c r="U1587" i="4"/>
  <c r="S1583" i="4"/>
  <c r="U1583" i="4"/>
  <c r="S1579" i="4"/>
  <c r="U1579" i="4"/>
  <c r="S1575" i="4"/>
  <c r="U1575" i="4"/>
  <c r="S1571" i="4"/>
  <c r="U1571" i="4"/>
  <c r="S1567" i="4"/>
  <c r="U1567" i="4"/>
  <c r="S1563" i="4"/>
  <c r="U1563" i="4"/>
  <c r="S1559" i="4"/>
  <c r="U1559" i="4"/>
  <c r="S1555" i="4"/>
  <c r="U1555" i="4"/>
  <c r="S1551" i="4"/>
  <c r="U1551" i="4"/>
  <c r="S1547" i="4"/>
  <c r="U1547" i="4"/>
  <c r="S1543" i="4"/>
  <c r="U1543" i="4"/>
  <c r="S1539" i="4"/>
  <c r="U1539" i="4"/>
  <c r="S1535" i="4"/>
  <c r="U1535" i="4"/>
  <c r="S1531" i="4"/>
  <c r="U1531" i="4"/>
  <c r="S1527" i="4"/>
  <c r="U1527" i="4"/>
  <c r="S1523" i="4"/>
  <c r="U1523" i="4"/>
  <c r="S1519" i="4"/>
  <c r="U1519" i="4"/>
  <c r="S1515" i="4"/>
  <c r="U1515" i="4"/>
  <c r="S1511" i="4"/>
  <c r="U1511" i="4"/>
  <c r="S1507" i="4"/>
  <c r="U1507" i="4"/>
  <c r="S1503" i="4"/>
  <c r="U1503" i="4"/>
  <c r="S1499" i="4"/>
  <c r="U1499" i="4"/>
  <c r="S1495" i="4"/>
  <c r="U1495" i="4"/>
  <c r="S1491" i="4"/>
  <c r="U1491" i="4"/>
  <c r="S1487" i="4"/>
  <c r="U1487" i="4"/>
  <c r="S1483" i="4"/>
  <c r="U1483" i="4"/>
  <c r="S1479" i="4"/>
  <c r="U1479" i="4"/>
  <c r="S1475" i="4"/>
  <c r="U1475" i="4"/>
  <c r="S1471" i="4"/>
  <c r="U1471" i="4"/>
  <c r="S1467" i="4"/>
  <c r="U1467" i="4"/>
  <c r="S1463" i="4"/>
  <c r="U1463" i="4"/>
  <c r="S1459" i="4"/>
  <c r="U1459" i="4"/>
  <c r="S1455" i="4"/>
  <c r="U1455" i="4"/>
  <c r="S1451" i="4"/>
  <c r="U1451" i="4"/>
  <c r="S1447" i="4"/>
  <c r="U1447" i="4"/>
  <c r="S1443" i="4"/>
  <c r="U1443" i="4"/>
  <c r="S1439" i="4"/>
  <c r="U1439" i="4"/>
  <c r="S1435" i="4"/>
  <c r="U1435" i="4"/>
  <c r="S1431" i="4"/>
  <c r="U1431" i="4"/>
  <c r="S1427" i="4"/>
  <c r="U1427" i="4"/>
  <c r="S1423" i="4"/>
  <c r="U1423" i="4"/>
  <c r="S1419" i="4"/>
  <c r="U1419" i="4"/>
  <c r="S1415" i="4"/>
  <c r="U1415" i="4"/>
  <c r="S1411" i="4"/>
  <c r="U1411" i="4"/>
  <c r="S1407" i="4"/>
  <c r="U1407" i="4"/>
  <c r="S1403" i="4"/>
  <c r="U1403" i="4"/>
  <c r="S1399" i="4"/>
  <c r="U1399" i="4"/>
  <c r="S1395" i="4"/>
  <c r="U1395" i="4"/>
  <c r="S1391" i="4"/>
  <c r="U1391" i="4"/>
  <c r="S1387" i="4"/>
  <c r="U1387" i="4"/>
  <c r="S1383" i="4"/>
  <c r="U1383" i="4"/>
  <c r="S1379" i="4"/>
  <c r="U1379" i="4"/>
  <c r="S1375" i="4"/>
  <c r="U1375" i="4"/>
  <c r="S1371" i="4"/>
  <c r="U1371" i="4"/>
  <c r="S1367" i="4"/>
  <c r="U1367" i="4"/>
  <c r="S1363" i="4"/>
  <c r="U1363" i="4"/>
  <c r="S1359" i="4"/>
  <c r="U1359" i="4"/>
  <c r="S1355" i="4"/>
  <c r="U1355" i="4"/>
  <c r="S1351" i="4"/>
  <c r="U1351" i="4"/>
  <c r="S1347" i="4"/>
  <c r="U1347" i="4"/>
  <c r="S1343" i="4"/>
  <c r="U1343" i="4"/>
  <c r="S1339" i="4"/>
  <c r="U1339" i="4"/>
  <c r="S1335" i="4"/>
  <c r="U1335" i="4"/>
  <c r="S1331" i="4"/>
  <c r="U1331" i="4"/>
  <c r="S1327" i="4"/>
  <c r="U1327" i="4"/>
  <c r="S1323" i="4"/>
  <c r="U1323" i="4"/>
  <c r="S1319" i="4"/>
  <c r="U1319" i="4"/>
  <c r="S1315" i="4"/>
  <c r="U1315" i="4"/>
  <c r="S1311" i="4"/>
  <c r="U1311" i="4"/>
  <c r="S1307" i="4"/>
  <c r="U1307" i="4"/>
  <c r="S1303" i="4"/>
  <c r="U1303" i="4"/>
  <c r="S1299" i="4"/>
  <c r="U1299" i="4"/>
  <c r="S1295" i="4"/>
  <c r="U1295" i="4"/>
  <c r="S1291" i="4"/>
  <c r="U1291" i="4"/>
  <c r="S1287" i="4"/>
  <c r="U1287" i="4"/>
  <c r="S1283" i="4"/>
  <c r="U1283" i="4"/>
  <c r="S1279" i="4"/>
  <c r="U1279" i="4"/>
  <c r="S1275" i="4"/>
  <c r="U1275" i="4"/>
  <c r="S1271" i="4"/>
  <c r="U1271" i="4"/>
  <c r="S1267" i="4"/>
  <c r="U1267" i="4"/>
  <c r="S1263" i="4"/>
  <c r="U1263" i="4"/>
  <c r="S1259" i="4"/>
  <c r="U1259" i="4"/>
  <c r="S1255" i="4"/>
  <c r="U1255" i="4"/>
  <c r="S1251" i="4"/>
  <c r="U1251" i="4"/>
  <c r="S1247" i="4"/>
  <c r="U1247" i="4"/>
  <c r="S1243" i="4"/>
  <c r="U1243" i="4"/>
  <c r="S1239" i="4"/>
  <c r="U1239" i="4"/>
  <c r="S1235" i="4"/>
  <c r="U1235" i="4"/>
  <c r="S1231" i="4"/>
  <c r="U1231" i="4"/>
  <c r="S1227" i="4"/>
  <c r="U1227" i="4"/>
  <c r="S1223" i="4"/>
  <c r="U1223" i="4"/>
  <c r="S1219" i="4"/>
  <c r="U1219" i="4"/>
  <c r="S1215" i="4"/>
  <c r="U1215" i="4"/>
  <c r="S1211" i="4"/>
  <c r="U1211" i="4"/>
  <c r="S1207" i="4"/>
  <c r="U1207" i="4"/>
  <c r="S1203" i="4"/>
  <c r="U1203" i="4"/>
  <c r="S1199" i="4"/>
  <c r="U1199" i="4"/>
  <c r="S1195" i="4"/>
  <c r="U1195" i="4"/>
  <c r="S1191" i="4"/>
  <c r="U1191" i="4"/>
  <c r="S1187" i="4"/>
  <c r="U1187" i="4"/>
  <c r="S1183" i="4"/>
  <c r="U1183" i="4"/>
  <c r="S1179" i="4"/>
  <c r="U1179" i="4"/>
  <c r="S1175" i="4"/>
  <c r="U1175" i="4"/>
  <c r="S1171" i="4"/>
  <c r="U1171" i="4"/>
  <c r="S1167" i="4"/>
  <c r="U1167" i="4"/>
  <c r="S1163" i="4"/>
  <c r="U1163" i="4"/>
  <c r="S1159" i="4"/>
  <c r="U1159" i="4"/>
  <c r="S1155" i="4"/>
  <c r="U1155" i="4"/>
  <c r="S1151" i="4"/>
  <c r="U1151" i="4"/>
  <c r="S1147" i="4"/>
  <c r="U1147" i="4"/>
  <c r="S1143" i="4"/>
  <c r="U1143" i="4"/>
  <c r="S1139" i="4"/>
  <c r="U1139" i="4"/>
  <c r="S1135" i="4"/>
  <c r="U1135" i="4"/>
  <c r="S1131" i="4"/>
  <c r="U1131" i="4"/>
  <c r="S1127" i="4"/>
  <c r="U1127" i="4"/>
  <c r="S1123" i="4"/>
  <c r="U1123" i="4"/>
  <c r="S1119" i="4"/>
  <c r="U1119" i="4"/>
  <c r="S1115" i="4"/>
  <c r="U1115" i="4"/>
  <c r="S1111" i="4"/>
  <c r="U1111" i="4"/>
  <c r="S1107" i="4"/>
  <c r="U1107" i="4"/>
  <c r="S1103" i="4"/>
  <c r="U1103" i="4"/>
  <c r="S1099" i="4"/>
  <c r="U1099" i="4"/>
  <c r="S1095" i="4"/>
  <c r="U1095" i="4"/>
  <c r="S1091" i="4"/>
  <c r="U1091" i="4"/>
  <c r="S1087" i="4"/>
  <c r="U1087" i="4"/>
  <c r="S1083" i="4"/>
  <c r="U1083" i="4"/>
  <c r="S1079" i="4"/>
  <c r="U1079" i="4"/>
  <c r="S1075" i="4"/>
  <c r="U1075" i="4"/>
  <c r="S1071" i="4"/>
  <c r="U1071" i="4"/>
  <c r="S1067" i="4"/>
  <c r="U1067" i="4"/>
  <c r="S1063" i="4"/>
  <c r="U1063" i="4"/>
  <c r="S1059" i="4"/>
  <c r="U1059" i="4"/>
  <c r="S1055" i="4"/>
  <c r="U1055" i="4"/>
  <c r="S1051" i="4"/>
  <c r="U1051" i="4"/>
  <c r="S1047" i="4"/>
  <c r="U1047" i="4"/>
  <c r="S1043" i="4"/>
  <c r="U1043" i="4"/>
  <c r="S1039" i="4"/>
  <c r="U1039" i="4"/>
  <c r="S1035" i="4"/>
  <c r="U1035" i="4"/>
  <c r="S1031" i="4"/>
  <c r="U1031" i="4"/>
  <c r="S1027" i="4"/>
  <c r="U1027" i="4"/>
  <c r="S1023" i="4"/>
  <c r="U1023" i="4"/>
  <c r="S1019" i="4"/>
  <c r="U1019" i="4"/>
  <c r="S1015" i="4"/>
  <c r="U1015" i="4"/>
  <c r="S1011" i="4"/>
  <c r="U1011" i="4"/>
  <c r="S1007" i="4"/>
  <c r="U1007" i="4"/>
  <c r="S1003" i="4"/>
  <c r="U1003" i="4"/>
  <c r="S999" i="4"/>
  <c r="U999" i="4"/>
  <c r="S995" i="4"/>
  <c r="U995" i="4"/>
  <c r="S991" i="4"/>
  <c r="U991" i="4"/>
  <c r="S987" i="4"/>
  <c r="U987" i="4"/>
  <c r="S983" i="4"/>
  <c r="U983" i="4"/>
  <c r="S979" i="4"/>
  <c r="U979" i="4"/>
  <c r="S975" i="4"/>
  <c r="U975" i="4"/>
  <c r="S971" i="4"/>
  <c r="U971" i="4"/>
  <c r="S967" i="4"/>
  <c r="U967" i="4"/>
  <c r="S963" i="4"/>
  <c r="U963" i="4"/>
  <c r="S959" i="4"/>
  <c r="U959" i="4"/>
  <c r="S955" i="4"/>
  <c r="U955" i="4"/>
  <c r="S951" i="4"/>
  <c r="U951" i="4"/>
  <c r="S947" i="4"/>
  <c r="U947" i="4"/>
  <c r="S943" i="4"/>
  <c r="U943" i="4"/>
  <c r="S939" i="4"/>
  <c r="U939" i="4"/>
  <c r="S935" i="4"/>
  <c r="U935" i="4"/>
  <c r="S931" i="4"/>
  <c r="U931" i="4"/>
  <c r="S927" i="4"/>
  <c r="U927" i="4"/>
  <c r="S923" i="4"/>
  <c r="U923" i="4"/>
  <c r="S919" i="4"/>
  <c r="U919" i="4"/>
  <c r="S915" i="4"/>
  <c r="U915" i="4"/>
  <c r="S911" i="4"/>
  <c r="U911" i="4"/>
  <c r="S907" i="4"/>
  <c r="U907" i="4"/>
  <c r="S903" i="4"/>
  <c r="U903" i="4"/>
  <c r="S899" i="4"/>
  <c r="U899" i="4"/>
  <c r="S895" i="4"/>
  <c r="U895" i="4"/>
  <c r="S891" i="4"/>
  <c r="U891" i="4"/>
  <c r="S887" i="4"/>
  <c r="U887" i="4"/>
  <c r="S883" i="4"/>
  <c r="U883" i="4"/>
  <c r="S879" i="4"/>
  <c r="U879" i="4"/>
  <c r="S875" i="4"/>
  <c r="U875" i="4"/>
  <c r="S871" i="4"/>
  <c r="U871" i="4"/>
  <c r="S867" i="4"/>
  <c r="U867" i="4"/>
  <c r="S863" i="4"/>
  <c r="U863" i="4"/>
  <c r="S859" i="4"/>
  <c r="U859" i="4"/>
  <c r="S855" i="4"/>
  <c r="U855" i="4"/>
  <c r="S851" i="4"/>
  <c r="U851" i="4"/>
  <c r="S847" i="4"/>
  <c r="U847" i="4"/>
  <c r="S843" i="4"/>
  <c r="U843" i="4"/>
  <c r="S839" i="4"/>
  <c r="U839" i="4"/>
  <c r="S835" i="4"/>
  <c r="U835" i="4"/>
  <c r="S831" i="4"/>
  <c r="U831" i="4"/>
  <c r="S827" i="4"/>
  <c r="U827" i="4"/>
  <c r="S823" i="4"/>
  <c r="U823" i="4"/>
  <c r="S819" i="4"/>
  <c r="U819" i="4"/>
  <c r="S815" i="4"/>
  <c r="U815" i="4"/>
  <c r="S811" i="4"/>
  <c r="U811" i="4"/>
  <c r="S807" i="4"/>
  <c r="U807" i="4"/>
  <c r="S803" i="4"/>
  <c r="U803" i="4"/>
  <c r="S799" i="4"/>
  <c r="U799" i="4"/>
  <c r="S795" i="4"/>
  <c r="U795" i="4"/>
  <c r="S791" i="4"/>
  <c r="U791" i="4"/>
  <c r="S787" i="4"/>
  <c r="U787" i="4"/>
  <c r="S783" i="4"/>
  <c r="U783" i="4"/>
  <c r="S779" i="4"/>
  <c r="U779" i="4"/>
  <c r="S775" i="4"/>
  <c r="U775" i="4"/>
  <c r="S771" i="4"/>
  <c r="U771" i="4"/>
  <c r="S767" i="4"/>
  <c r="U767" i="4"/>
  <c r="S763" i="4"/>
  <c r="U763" i="4"/>
  <c r="S759" i="4"/>
  <c r="U759" i="4"/>
  <c r="S755" i="4"/>
  <c r="U755" i="4"/>
  <c r="S751" i="4"/>
  <c r="U751" i="4"/>
  <c r="S747" i="4"/>
  <c r="U747" i="4"/>
  <c r="S743" i="4"/>
  <c r="U743" i="4"/>
  <c r="S739" i="4"/>
  <c r="U739" i="4"/>
  <c r="S735" i="4"/>
  <c r="U735" i="4"/>
  <c r="S731" i="4"/>
  <c r="U731" i="4"/>
  <c r="S727" i="4"/>
  <c r="U727" i="4"/>
  <c r="S723" i="4"/>
  <c r="U723" i="4"/>
  <c r="S719" i="4"/>
  <c r="U719" i="4"/>
  <c r="S715" i="4"/>
  <c r="U715" i="4"/>
  <c r="S711" i="4"/>
  <c r="U711" i="4"/>
  <c r="S707" i="4"/>
  <c r="U707" i="4"/>
  <c r="S703" i="4"/>
  <c r="U703" i="4"/>
  <c r="S699" i="4"/>
  <c r="U699" i="4"/>
  <c r="S695" i="4"/>
  <c r="U695" i="4"/>
  <c r="S691" i="4"/>
  <c r="U691" i="4"/>
  <c r="S687" i="4"/>
  <c r="U687" i="4"/>
  <c r="S683" i="4"/>
  <c r="U683" i="4"/>
  <c r="S679" i="4"/>
  <c r="U679" i="4"/>
  <c r="S675" i="4"/>
  <c r="U675" i="4"/>
  <c r="S671" i="4"/>
  <c r="U671" i="4"/>
  <c r="S667" i="4"/>
  <c r="U667" i="4"/>
  <c r="S663" i="4"/>
  <c r="U663" i="4"/>
  <c r="S659" i="4"/>
  <c r="U659" i="4"/>
  <c r="S655" i="4"/>
  <c r="U655" i="4"/>
  <c r="S651" i="4"/>
  <c r="U651" i="4"/>
  <c r="S647" i="4"/>
  <c r="U647" i="4"/>
  <c r="S643" i="4"/>
  <c r="U643" i="4"/>
  <c r="S639" i="4"/>
  <c r="U639" i="4"/>
  <c r="S635" i="4"/>
  <c r="U635" i="4"/>
  <c r="S631" i="4"/>
  <c r="U631" i="4"/>
  <c r="S627" i="4"/>
  <c r="U627" i="4"/>
  <c r="S623" i="4"/>
  <c r="U623" i="4"/>
  <c r="S619" i="4"/>
  <c r="U619" i="4"/>
  <c r="S615" i="4"/>
  <c r="U615" i="4"/>
  <c r="S611" i="4"/>
  <c r="U611" i="4"/>
  <c r="S607" i="4"/>
  <c r="U607" i="4"/>
  <c r="S603" i="4"/>
  <c r="U603" i="4"/>
  <c r="S599" i="4"/>
  <c r="U599" i="4"/>
  <c r="S595" i="4"/>
  <c r="U595" i="4"/>
  <c r="S591" i="4"/>
  <c r="U591" i="4"/>
  <c r="S587" i="4"/>
  <c r="U587" i="4"/>
  <c r="S583" i="4"/>
  <c r="U583" i="4"/>
  <c r="S579" i="4"/>
  <c r="U579" i="4"/>
  <c r="S575" i="4"/>
  <c r="U575" i="4"/>
  <c r="S571" i="4"/>
  <c r="U571" i="4"/>
  <c r="S567" i="4"/>
  <c r="U567" i="4"/>
  <c r="S563" i="4"/>
  <c r="U563" i="4"/>
  <c r="S559" i="4"/>
  <c r="U559" i="4"/>
  <c r="S555" i="4"/>
  <c r="U555" i="4"/>
  <c r="S551" i="4"/>
  <c r="U551" i="4"/>
  <c r="S547" i="4"/>
  <c r="U547" i="4"/>
  <c r="S543" i="4"/>
  <c r="U543" i="4"/>
  <c r="S539" i="4"/>
  <c r="U539" i="4"/>
  <c r="S535" i="4"/>
  <c r="U535" i="4"/>
  <c r="S531" i="4"/>
  <c r="U531" i="4"/>
  <c r="S527" i="4"/>
  <c r="U527" i="4"/>
  <c r="S523" i="4"/>
  <c r="U523" i="4"/>
  <c r="S519" i="4"/>
  <c r="U519" i="4"/>
  <c r="S515" i="4"/>
  <c r="U515" i="4"/>
  <c r="S511" i="4"/>
  <c r="U511" i="4"/>
  <c r="S507" i="4"/>
  <c r="U507" i="4"/>
  <c r="S503" i="4"/>
  <c r="U503" i="4"/>
  <c r="S499" i="4"/>
  <c r="U499" i="4"/>
  <c r="S495" i="4"/>
  <c r="U495" i="4"/>
  <c r="S491" i="4"/>
  <c r="U491" i="4"/>
  <c r="S487" i="4"/>
  <c r="U487" i="4"/>
  <c r="S483" i="4"/>
  <c r="U483" i="4"/>
  <c r="S479" i="4"/>
  <c r="U479" i="4"/>
  <c r="S475" i="4"/>
  <c r="U475" i="4"/>
  <c r="S471" i="4"/>
  <c r="U471" i="4"/>
  <c r="S467" i="4"/>
  <c r="U467" i="4"/>
  <c r="S463" i="4"/>
  <c r="U463" i="4"/>
  <c r="S459" i="4"/>
  <c r="U459" i="4"/>
  <c r="S455" i="4"/>
  <c r="U455" i="4"/>
  <c r="S451" i="4"/>
  <c r="U451" i="4"/>
  <c r="S447" i="4"/>
  <c r="U447" i="4"/>
  <c r="S443" i="4"/>
  <c r="U443" i="4"/>
  <c r="S439" i="4"/>
  <c r="U439" i="4"/>
  <c r="S435" i="4"/>
  <c r="U435" i="4"/>
  <c r="S431" i="4"/>
  <c r="U431" i="4"/>
  <c r="S427" i="4"/>
  <c r="U427" i="4"/>
  <c r="S423" i="4"/>
  <c r="U423" i="4"/>
  <c r="S419" i="4"/>
  <c r="U419" i="4"/>
  <c r="S415" i="4"/>
  <c r="U415" i="4"/>
  <c r="S411" i="4"/>
  <c r="U411" i="4"/>
  <c r="S407" i="4"/>
  <c r="U407" i="4"/>
  <c r="S403" i="4"/>
  <c r="U403" i="4"/>
  <c r="S399" i="4"/>
  <c r="U399" i="4"/>
  <c r="S395" i="4"/>
  <c r="U395" i="4"/>
  <c r="S391" i="4"/>
  <c r="U391" i="4"/>
  <c r="S387" i="4"/>
  <c r="U387" i="4"/>
  <c r="S383" i="4"/>
  <c r="U383" i="4"/>
  <c r="S379" i="4"/>
  <c r="U379" i="4"/>
  <c r="S375" i="4"/>
  <c r="U375" i="4"/>
  <c r="S371" i="4"/>
  <c r="U371" i="4"/>
  <c r="S367" i="4"/>
  <c r="U367" i="4"/>
  <c r="S363" i="4"/>
  <c r="U363" i="4"/>
  <c r="S359" i="4"/>
  <c r="U359" i="4"/>
  <c r="S355" i="4"/>
  <c r="U355" i="4"/>
  <c r="S351" i="4"/>
  <c r="U351" i="4"/>
  <c r="S347" i="4"/>
  <c r="U347" i="4"/>
  <c r="S343" i="4"/>
  <c r="U343" i="4"/>
  <c r="S339" i="4"/>
  <c r="U339" i="4"/>
  <c r="S335" i="4"/>
  <c r="U335" i="4"/>
  <c r="S331" i="4"/>
  <c r="U331" i="4"/>
  <c r="S327" i="4"/>
  <c r="U327" i="4"/>
  <c r="S323" i="4"/>
  <c r="U323" i="4"/>
  <c r="S319" i="4"/>
  <c r="U319" i="4"/>
  <c r="S315" i="4"/>
  <c r="U315" i="4"/>
  <c r="S311" i="4"/>
  <c r="U311" i="4"/>
  <c r="S307" i="4"/>
  <c r="U307" i="4"/>
  <c r="S303" i="4"/>
  <c r="U303" i="4"/>
  <c r="S299" i="4"/>
  <c r="U299" i="4"/>
  <c r="S295" i="4"/>
  <c r="U295" i="4"/>
  <c r="S291" i="4"/>
  <c r="U291" i="4"/>
  <c r="S287" i="4"/>
  <c r="U287" i="4"/>
  <c r="S283" i="4"/>
  <c r="U283" i="4"/>
  <c r="S279" i="4"/>
  <c r="U279" i="4"/>
  <c r="S275" i="4"/>
  <c r="U275" i="4"/>
  <c r="S271" i="4"/>
  <c r="U271" i="4"/>
  <c r="S267" i="4"/>
  <c r="U267" i="4"/>
  <c r="S263" i="4"/>
  <c r="U263" i="4"/>
  <c r="S259" i="4"/>
  <c r="U259" i="4"/>
  <c r="S255" i="4"/>
  <c r="U255" i="4"/>
  <c r="S251" i="4"/>
  <c r="U251" i="4"/>
  <c r="S247" i="4"/>
  <c r="U247" i="4"/>
  <c r="S243" i="4"/>
  <c r="U243" i="4"/>
  <c r="S239" i="4"/>
  <c r="U239" i="4"/>
  <c r="S235" i="4"/>
  <c r="U235" i="4"/>
  <c r="S231" i="4"/>
  <c r="U231" i="4"/>
  <c r="S227" i="4"/>
  <c r="U227" i="4"/>
  <c r="S223" i="4"/>
  <c r="U223" i="4"/>
  <c r="S219" i="4"/>
  <c r="U219" i="4"/>
  <c r="S215" i="4"/>
  <c r="U215" i="4"/>
  <c r="S211" i="4"/>
  <c r="U211" i="4"/>
  <c r="S207" i="4"/>
  <c r="U207" i="4"/>
  <c r="S203" i="4"/>
  <c r="U203" i="4"/>
  <c r="S199" i="4"/>
  <c r="U199" i="4"/>
  <c r="S195" i="4"/>
  <c r="U195" i="4"/>
  <c r="S191" i="4"/>
  <c r="U191" i="4"/>
  <c r="S187" i="4"/>
  <c r="U187" i="4"/>
  <c r="S183" i="4"/>
  <c r="U183" i="4"/>
  <c r="S179" i="4"/>
  <c r="U179" i="4"/>
  <c r="S175" i="4"/>
  <c r="U175" i="4"/>
  <c r="S171" i="4"/>
  <c r="U171" i="4"/>
  <c r="S167" i="4"/>
  <c r="U167" i="4"/>
  <c r="S163" i="4"/>
  <c r="U163" i="4"/>
  <c r="S159" i="4"/>
  <c r="U159" i="4"/>
  <c r="S155" i="4"/>
  <c r="U155" i="4"/>
  <c r="S111" i="4"/>
  <c r="U111" i="4"/>
  <c r="S107" i="4"/>
  <c r="U107" i="4"/>
  <c r="S103" i="4"/>
  <c r="U103" i="4"/>
  <c r="U3601" i="4"/>
  <c r="U3585" i="4"/>
  <c r="U3569" i="4"/>
  <c r="U3553" i="4"/>
  <c r="U3537" i="4"/>
  <c r="U3521" i="4"/>
  <c r="U3505" i="4"/>
  <c r="U3489" i="4"/>
  <c r="U3473" i="4"/>
  <c r="U3457" i="4"/>
  <c r="U3441" i="4"/>
  <c r="U3425" i="4"/>
  <c r="U3409" i="4"/>
  <c r="U3393" i="4"/>
  <c r="U3377" i="4"/>
  <c r="U3361" i="4"/>
  <c r="U3345" i="4"/>
  <c r="U3329" i="4"/>
  <c r="U3313" i="4"/>
  <c r="U3297" i="4"/>
  <c r="U3281" i="4"/>
  <c r="U3265" i="4"/>
  <c r="U3249" i="4"/>
  <c r="U3233" i="4"/>
  <c r="U3217" i="4"/>
  <c r="U3201" i="4"/>
  <c r="U3185" i="4"/>
  <c r="U3169" i="4"/>
  <c r="U3153" i="4"/>
  <c r="U3137" i="4"/>
  <c r="U3121" i="4"/>
  <c r="U3105" i="4"/>
  <c r="U3089" i="4"/>
  <c r="U3073" i="4"/>
  <c r="U3057" i="4"/>
  <c r="U3041" i="4"/>
  <c r="U3025" i="4"/>
  <c r="U3009" i="4"/>
  <c r="U2993" i="4"/>
  <c r="U2977" i="4"/>
  <c r="U2961" i="4"/>
  <c r="U2945" i="4"/>
  <c r="U2929" i="4"/>
  <c r="U2913" i="4"/>
  <c r="U2897" i="4"/>
  <c r="U2881" i="4"/>
  <c r="U2865" i="4"/>
  <c r="U2849" i="4"/>
  <c r="U2833" i="4"/>
  <c r="U2817" i="4"/>
  <c r="U2801" i="4"/>
  <c r="U2785" i="4"/>
  <c r="U2769" i="4"/>
  <c r="U2753" i="4"/>
  <c r="U2737" i="4"/>
  <c r="U2721" i="4"/>
  <c r="U2705" i="4"/>
  <c r="U2689" i="4"/>
  <c r="U2673" i="4"/>
  <c r="U2657" i="4"/>
  <c r="U2641" i="4"/>
  <c r="U2625" i="4"/>
  <c r="U2609" i="4"/>
  <c r="U2593" i="4"/>
  <c r="U2577" i="4"/>
  <c r="U2561" i="4"/>
  <c r="U2545" i="4"/>
  <c r="U2529" i="4"/>
  <c r="U2513" i="4"/>
  <c r="U2497" i="4"/>
  <c r="U2481" i="4"/>
  <c r="U2465" i="4"/>
  <c r="U2449" i="4"/>
  <c r="U2433" i="4"/>
  <c r="U2417" i="4"/>
  <c r="U2401" i="4"/>
  <c r="U2385" i="4"/>
  <c r="U2369" i="4"/>
  <c r="U2353" i="4"/>
  <c r="U2337" i="4"/>
  <c r="U2321" i="4"/>
  <c r="U2305" i="4"/>
  <c r="U2289" i="4"/>
  <c r="U2273" i="4"/>
  <c r="U2257" i="4"/>
  <c r="U2241" i="4"/>
  <c r="U2225" i="4"/>
  <c r="U2209" i="4"/>
  <c r="U2193" i="4"/>
  <c r="U2177" i="4"/>
  <c r="U2157" i="4"/>
  <c r="T3388" i="4"/>
  <c r="V3388" i="4"/>
  <c r="T3384" i="4"/>
  <c r="V3384" i="4"/>
  <c r="T3380" i="4"/>
  <c r="V3380" i="4"/>
  <c r="T3376" i="4"/>
  <c r="V3376" i="4"/>
  <c r="T3372" i="4"/>
  <c r="V3372" i="4"/>
  <c r="T3368" i="4"/>
  <c r="V3368" i="4"/>
  <c r="T3364" i="4"/>
  <c r="V3364" i="4"/>
  <c r="T3360" i="4"/>
  <c r="V3360" i="4"/>
  <c r="T3356" i="4"/>
  <c r="V3356" i="4"/>
  <c r="T3352" i="4"/>
  <c r="V3352" i="4"/>
  <c r="T3348" i="4"/>
  <c r="V3348" i="4"/>
  <c r="T3344" i="4"/>
  <c r="V3344" i="4"/>
  <c r="T3340" i="4"/>
  <c r="V3340" i="4"/>
  <c r="T3336" i="4"/>
  <c r="V3336" i="4"/>
  <c r="T3332" i="4"/>
  <c r="V3332" i="4"/>
  <c r="T3328" i="4"/>
  <c r="V3328" i="4"/>
  <c r="T3324" i="4"/>
  <c r="V3324" i="4"/>
  <c r="T3320" i="4"/>
  <c r="V3320" i="4"/>
  <c r="T3316" i="4"/>
  <c r="V3316" i="4"/>
  <c r="T3312" i="4"/>
  <c r="V3312" i="4"/>
  <c r="T3308" i="4"/>
  <c r="V3308" i="4"/>
  <c r="T3304" i="4"/>
  <c r="V3304" i="4"/>
  <c r="T3300" i="4"/>
  <c r="V3300" i="4"/>
  <c r="T3296" i="4"/>
  <c r="V3296" i="4"/>
  <c r="T3292" i="4"/>
  <c r="V3292" i="4"/>
  <c r="T3288" i="4"/>
  <c r="V3288" i="4"/>
  <c r="T3284" i="4"/>
  <c r="V3284" i="4"/>
  <c r="T3280" i="4"/>
  <c r="V3280" i="4"/>
  <c r="T3276" i="4"/>
  <c r="V3276" i="4"/>
  <c r="T3272" i="4"/>
  <c r="V3272" i="4"/>
  <c r="T3268" i="4"/>
  <c r="V3268" i="4"/>
  <c r="T3264" i="4"/>
  <c r="V3264" i="4"/>
  <c r="T3260" i="4"/>
  <c r="V3260" i="4"/>
  <c r="T3256" i="4"/>
  <c r="V3256" i="4"/>
  <c r="T3252" i="4"/>
  <c r="V3252" i="4"/>
  <c r="T3248" i="4"/>
  <c r="V3248" i="4"/>
  <c r="T3244" i="4"/>
  <c r="V3244" i="4"/>
  <c r="T3240" i="4"/>
  <c r="V3240" i="4"/>
  <c r="T3236" i="4"/>
  <c r="V3236" i="4"/>
  <c r="T3232" i="4"/>
  <c r="V3232" i="4"/>
  <c r="T3228" i="4"/>
  <c r="V3228" i="4"/>
  <c r="T3224" i="4"/>
  <c r="V3224" i="4"/>
  <c r="T3220" i="4"/>
  <c r="V3220" i="4"/>
  <c r="T3216" i="4"/>
  <c r="V3216" i="4"/>
  <c r="T3212" i="4"/>
  <c r="V3212" i="4"/>
  <c r="T3208" i="4"/>
  <c r="V3208" i="4"/>
  <c r="T3204" i="4"/>
  <c r="V3204" i="4"/>
  <c r="T3200" i="4"/>
  <c r="V3200" i="4"/>
  <c r="T3196" i="4"/>
  <c r="V3196" i="4"/>
  <c r="T3192" i="4"/>
  <c r="V3192" i="4"/>
  <c r="T3188" i="4"/>
  <c r="V3188" i="4"/>
  <c r="T3184" i="4"/>
  <c r="V3184" i="4"/>
  <c r="T3180" i="4"/>
  <c r="V3180" i="4"/>
  <c r="T3176" i="4"/>
  <c r="V3176" i="4"/>
  <c r="T3172" i="4"/>
  <c r="V3172" i="4"/>
  <c r="T3168" i="4"/>
  <c r="V3168" i="4"/>
  <c r="T3164" i="4"/>
  <c r="V3164" i="4"/>
  <c r="T3160" i="4"/>
  <c r="V3160" i="4"/>
  <c r="T3156" i="4"/>
  <c r="V3156" i="4"/>
  <c r="T3152" i="4"/>
  <c r="V3152" i="4"/>
  <c r="T3148" i="4"/>
  <c r="V3148" i="4"/>
  <c r="T3144" i="4"/>
  <c r="V3144" i="4"/>
  <c r="T3140" i="4"/>
  <c r="V3140" i="4"/>
  <c r="T3136" i="4"/>
  <c r="V3136" i="4"/>
  <c r="T3132" i="4"/>
  <c r="V3132" i="4"/>
  <c r="T3128" i="4"/>
  <c r="V3128" i="4"/>
  <c r="T3124" i="4"/>
  <c r="V3124" i="4"/>
  <c r="T3120" i="4"/>
  <c r="V3120" i="4"/>
  <c r="T3116" i="4"/>
  <c r="V3116" i="4"/>
  <c r="T3112" i="4"/>
  <c r="V3112" i="4"/>
  <c r="T3108" i="4"/>
  <c r="V3108" i="4"/>
  <c r="T3104" i="4"/>
  <c r="V3104" i="4"/>
  <c r="T3100" i="4"/>
  <c r="V3100" i="4"/>
  <c r="T3096" i="4"/>
  <c r="V3096" i="4"/>
  <c r="T3092" i="4"/>
  <c r="V3092" i="4"/>
  <c r="T3088" i="4"/>
  <c r="V3088" i="4"/>
  <c r="T3084" i="4"/>
  <c r="V3084" i="4"/>
  <c r="T3080" i="4"/>
  <c r="V3080" i="4"/>
  <c r="T3076" i="4"/>
  <c r="V3076" i="4"/>
  <c r="S3610" i="4"/>
  <c r="U3610" i="4"/>
  <c r="S3606" i="4"/>
  <c r="U3606" i="4"/>
  <c r="S3602" i="4"/>
  <c r="U3602" i="4"/>
  <c r="S3598" i="4"/>
  <c r="U3598" i="4"/>
  <c r="S3594" i="4"/>
  <c r="U3594" i="4"/>
  <c r="S3590" i="4"/>
  <c r="U3590" i="4"/>
  <c r="S3586" i="4"/>
  <c r="U3586" i="4"/>
  <c r="S3582" i="4"/>
  <c r="U3582" i="4"/>
  <c r="S3578" i="4"/>
  <c r="U3578" i="4"/>
  <c r="S3574" i="4"/>
  <c r="U3574" i="4"/>
  <c r="S3570" i="4"/>
  <c r="U3570" i="4"/>
  <c r="S3566" i="4"/>
  <c r="U3566" i="4"/>
  <c r="S3562" i="4"/>
  <c r="U3562" i="4"/>
  <c r="S3558" i="4"/>
  <c r="U3558" i="4"/>
  <c r="S3554" i="4"/>
  <c r="U3554" i="4"/>
  <c r="S3550" i="4"/>
  <c r="U3550" i="4"/>
  <c r="S3546" i="4"/>
  <c r="U3546" i="4"/>
  <c r="S3542" i="4"/>
  <c r="U3542" i="4"/>
  <c r="S3538" i="4"/>
  <c r="U3538" i="4"/>
  <c r="S3534" i="4"/>
  <c r="U3534" i="4"/>
  <c r="S3530" i="4"/>
  <c r="U3530" i="4"/>
  <c r="S3526" i="4"/>
  <c r="U3526" i="4"/>
  <c r="S3522" i="4"/>
  <c r="U3522" i="4"/>
  <c r="S3518" i="4"/>
  <c r="U3518" i="4"/>
  <c r="S3514" i="4"/>
  <c r="U3514" i="4"/>
  <c r="S3510" i="4"/>
  <c r="U3510" i="4"/>
  <c r="S3506" i="4"/>
  <c r="U3506" i="4"/>
  <c r="S3502" i="4"/>
  <c r="U3502" i="4"/>
  <c r="S3498" i="4"/>
  <c r="U3498" i="4"/>
  <c r="S3494" i="4"/>
  <c r="U3494" i="4"/>
  <c r="S3490" i="4"/>
  <c r="U3490" i="4"/>
  <c r="S3486" i="4"/>
  <c r="U3486" i="4"/>
  <c r="S3482" i="4"/>
  <c r="U3482" i="4"/>
  <c r="S3478" i="4"/>
  <c r="U3478" i="4"/>
  <c r="S3474" i="4"/>
  <c r="U3474" i="4"/>
  <c r="S3470" i="4"/>
  <c r="U3470" i="4"/>
  <c r="S3466" i="4"/>
  <c r="U3466" i="4"/>
  <c r="S3462" i="4"/>
  <c r="U3462" i="4"/>
  <c r="S3458" i="4"/>
  <c r="U3458" i="4"/>
  <c r="S3454" i="4"/>
  <c r="U3454" i="4"/>
  <c r="S3450" i="4"/>
  <c r="U3450" i="4"/>
  <c r="S3446" i="4"/>
  <c r="U3446" i="4"/>
  <c r="S3442" i="4"/>
  <c r="U3442" i="4"/>
  <c r="S3438" i="4"/>
  <c r="U3438" i="4"/>
  <c r="S3434" i="4"/>
  <c r="U3434" i="4"/>
  <c r="S3430" i="4"/>
  <c r="U3430" i="4"/>
  <c r="S3426" i="4"/>
  <c r="U3426" i="4"/>
  <c r="S3422" i="4"/>
  <c r="U3422" i="4"/>
  <c r="S3418" i="4"/>
  <c r="U3418" i="4"/>
  <c r="S3414" i="4"/>
  <c r="U3414" i="4"/>
  <c r="S3410" i="4"/>
  <c r="U3410" i="4"/>
  <c r="S3406" i="4"/>
  <c r="U3406" i="4"/>
  <c r="S3402" i="4"/>
  <c r="U3402" i="4"/>
  <c r="S3398" i="4"/>
  <c r="U3398" i="4"/>
  <c r="S3394" i="4"/>
  <c r="U3394" i="4"/>
  <c r="S3390" i="4"/>
  <c r="U3390" i="4"/>
  <c r="S3386" i="4"/>
  <c r="U3386" i="4"/>
  <c r="S3382" i="4"/>
  <c r="U3382" i="4"/>
  <c r="S3378" i="4"/>
  <c r="U3378" i="4"/>
  <c r="S3374" i="4"/>
  <c r="U3374" i="4"/>
  <c r="S3370" i="4"/>
  <c r="U3370" i="4"/>
  <c r="S3366" i="4"/>
  <c r="U3366" i="4"/>
  <c r="S3362" i="4"/>
  <c r="U3362" i="4"/>
  <c r="S3358" i="4"/>
  <c r="U3358" i="4"/>
  <c r="S3354" i="4"/>
  <c r="U3354" i="4"/>
  <c r="S3350" i="4"/>
  <c r="U3350" i="4"/>
  <c r="S3346" i="4"/>
  <c r="U3346" i="4"/>
  <c r="S3342" i="4"/>
  <c r="U3342" i="4"/>
  <c r="S3338" i="4"/>
  <c r="U3338" i="4"/>
  <c r="S3334" i="4"/>
  <c r="U3334" i="4"/>
  <c r="S3330" i="4"/>
  <c r="U3330" i="4"/>
  <c r="S3326" i="4"/>
  <c r="U3326" i="4"/>
  <c r="S3322" i="4"/>
  <c r="U3322" i="4"/>
  <c r="S3318" i="4"/>
  <c r="U3318" i="4"/>
  <c r="S3314" i="4"/>
  <c r="U3314" i="4"/>
  <c r="S3310" i="4"/>
  <c r="U3310" i="4"/>
  <c r="S3306" i="4"/>
  <c r="U3306" i="4"/>
  <c r="S3302" i="4"/>
  <c r="U3302" i="4"/>
  <c r="S3298" i="4"/>
  <c r="U3298" i="4"/>
  <c r="S3294" i="4"/>
  <c r="U3294" i="4"/>
  <c r="S3290" i="4"/>
  <c r="U3290" i="4"/>
  <c r="S3286" i="4"/>
  <c r="U3286" i="4"/>
  <c r="S3282" i="4"/>
  <c r="U3282" i="4"/>
  <c r="S3278" i="4"/>
  <c r="U3278" i="4"/>
  <c r="S3274" i="4"/>
  <c r="U3274" i="4"/>
  <c r="S3270" i="4"/>
  <c r="U3270" i="4"/>
  <c r="S3266" i="4"/>
  <c r="U3266" i="4"/>
  <c r="S3262" i="4"/>
  <c r="U3262" i="4"/>
  <c r="S3258" i="4"/>
  <c r="U3258" i="4"/>
  <c r="S3254" i="4"/>
  <c r="U3254" i="4"/>
  <c r="S3250" i="4"/>
  <c r="U3250" i="4"/>
  <c r="S3246" i="4"/>
  <c r="U3246" i="4"/>
  <c r="S3242" i="4"/>
  <c r="U3242" i="4"/>
  <c r="S3238" i="4"/>
  <c r="U3238" i="4"/>
  <c r="S3234" i="4"/>
  <c r="U3234" i="4"/>
  <c r="S3230" i="4"/>
  <c r="U3230" i="4"/>
  <c r="S3226" i="4"/>
  <c r="U3226" i="4"/>
  <c r="S3222" i="4"/>
  <c r="U3222" i="4"/>
  <c r="S3218" i="4"/>
  <c r="U3218" i="4"/>
  <c r="S3214" i="4"/>
  <c r="U3214" i="4"/>
  <c r="S3210" i="4"/>
  <c r="U3210" i="4"/>
  <c r="S3206" i="4"/>
  <c r="U3206" i="4"/>
  <c r="S3202" i="4"/>
  <c r="U3202" i="4"/>
  <c r="S3198" i="4"/>
  <c r="U3198" i="4"/>
  <c r="S3194" i="4"/>
  <c r="U3194" i="4"/>
  <c r="S3190" i="4"/>
  <c r="U3190" i="4"/>
  <c r="S3186" i="4"/>
  <c r="U3186" i="4"/>
  <c r="S3182" i="4"/>
  <c r="U3182" i="4"/>
  <c r="S3178" i="4"/>
  <c r="U3178" i="4"/>
  <c r="S3174" i="4"/>
  <c r="U3174" i="4"/>
  <c r="S3170" i="4"/>
  <c r="U3170" i="4"/>
  <c r="S3166" i="4"/>
  <c r="U3166" i="4"/>
  <c r="S3162" i="4"/>
  <c r="U3162" i="4"/>
  <c r="S3158" i="4"/>
  <c r="U3158" i="4"/>
  <c r="S3154" i="4"/>
  <c r="U3154" i="4"/>
  <c r="S3150" i="4"/>
  <c r="U3150" i="4"/>
  <c r="S3146" i="4"/>
  <c r="U3146" i="4"/>
  <c r="S3142" i="4"/>
  <c r="U3142" i="4"/>
  <c r="S3138" i="4"/>
  <c r="U3138" i="4"/>
  <c r="S3134" i="4"/>
  <c r="U3134" i="4"/>
  <c r="S3130" i="4"/>
  <c r="U3130" i="4"/>
  <c r="S3126" i="4"/>
  <c r="U3126" i="4"/>
  <c r="S3122" i="4"/>
  <c r="U3122" i="4"/>
  <c r="S3118" i="4"/>
  <c r="U3118" i="4"/>
  <c r="S3114" i="4"/>
  <c r="U3114" i="4"/>
  <c r="S3110" i="4"/>
  <c r="U3110" i="4"/>
  <c r="S3106" i="4"/>
  <c r="U3106" i="4"/>
  <c r="S3102" i="4"/>
  <c r="U3102" i="4"/>
  <c r="S3098" i="4"/>
  <c r="U3098" i="4"/>
  <c r="S3094" i="4"/>
  <c r="U3094" i="4"/>
  <c r="S3090" i="4"/>
  <c r="U3090" i="4"/>
  <c r="S3086" i="4"/>
  <c r="U3086" i="4"/>
  <c r="S3082" i="4"/>
  <c r="U3082" i="4"/>
  <c r="S3078" i="4"/>
  <c r="U3078" i="4"/>
  <c r="S3074" i="4"/>
  <c r="U3074" i="4"/>
  <c r="S3070" i="4"/>
  <c r="U3070" i="4"/>
  <c r="S3066" i="4"/>
  <c r="U3066" i="4"/>
  <c r="S3062" i="4"/>
  <c r="U3062" i="4"/>
  <c r="S3058" i="4"/>
  <c r="U3058" i="4"/>
  <c r="S3054" i="4"/>
  <c r="U3054" i="4"/>
  <c r="S3050" i="4"/>
  <c r="U3050" i="4"/>
  <c r="S3046" i="4"/>
  <c r="U3046" i="4"/>
  <c r="S3042" i="4"/>
  <c r="U3042" i="4"/>
  <c r="S3038" i="4"/>
  <c r="U3038" i="4"/>
  <c r="S3034" i="4"/>
  <c r="U3034" i="4"/>
  <c r="S3030" i="4"/>
  <c r="U3030" i="4"/>
  <c r="S3026" i="4"/>
  <c r="U3026" i="4"/>
  <c r="S3022" i="4"/>
  <c r="U3022" i="4"/>
  <c r="S3018" i="4"/>
  <c r="U3018" i="4"/>
  <c r="S3014" i="4"/>
  <c r="U3014" i="4"/>
  <c r="S3010" i="4"/>
  <c r="U3010" i="4"/>
  <c r="S3006" i="4"/>
  <c r="U3006" i="4"/>
  <c r="S3002" i="4"/>
  <c r="U3002" i="4"/>
  <c r="S2998" i="4"/>
  <c r="U2998" i="4"/>
  <c r="S2994" i="4"/>
  <c r="U2994" i="4"/>
  <c r="S2990" i="4"/>
  <c r="U2990" i="4"/>
  <c r="S2986" i="4"/>
  <c r="U2986" i="4"/>
  <c r="S2982" i="4"/>
  <c r="U2982" i="4"/>
  <c r="S2978" i="4"/>
  <c r="U2978" i="4"/>
  <c r="S2974" i="4"/>
  <c r="U2974" i="4"/>
  <c r="S2970" i="4"/>
  <c r="U2970" i="4"/>
  <c r="S2966" i="4"/>
  <c r="U2966" i="4"/>
  <c r="S2962" i="4"/>
  <c r="U2962" i="4"/>
  <c r="S2958" i="4"/>
  <c r="U2958" i="4"/>
  <c r="S2954" i="4"/>
  <c r="U2954" i="4"/>
  <c r="S2950" i="4"/>
  <c r="U2950" i="4"/>
  <c r="S2946" i="4"/>
  <c r="U2946" i="4"/>
  <c r="S2942" i="4"/>
  <c r="U2942" i="4"/>
  <c r="S2938" i="4"/>
  <c r="U2938" i="4"/>
  <c r="S2934" i="4"/>
  <c r="U2934" i="4"/>
  <c r="S2930" i="4"/>
  <c r="U2930" i="4"/>
  <c r="S2926" i="4"/>
  <c r="U2926" i="4"/>
  <c r="S2922" i="4"/>
  <c r="U2922" i="4"/>
  <c r="S2918" i="4"/>
  <c r="U2918" i="4"/>
  <c r="S2914" i="4"/>
  <c r="U2914" i="4"/>
  <c r="S2910" i="4"/>
  <c r="U2910" i="4"/>
  <c r="S2906" i="4"/>
  <c r="U2906" i="4"/>
  <c r="S2902" i="4"/>
  <c r="U2902" i="4"/>
  <c r="S2898" i="4"/>
  <c r="U2898" i="4"/>
  <c r="S2894" i="4"/>
  <c r="U2894" i="4"/>
  <c r="S2890" i="4"/>
  <c r="U2890" i="4"/>
  <c r="S2886" i="4"/>
  <c r="U2886" i="4"/>
  <c r="S2882" i="4"/>
  <c r="U2882" i="4"/>
  <c r="S2878" i="4"/>
  <c r="U2878" i="4"/>
  <c r="S2874" i="4"/>
  <c r="U2874" i="4"/>
  <c r="S2870" i="4"/>
  <c r="U2870" i="4"/>
  <c r="S2866" i="4"/>
  <c r="U2866" i="4"/>
  <c r="S2862" i="4"/>
  <c r="U2862" i="4"/>
  <c r="S2858" i="4"/>
  <c r="U2858" i="4"/>
  <c r="S2854" i="4"/>
  <c r="U2854" i="4"/>
  <c r="S2850" i="4"/>
  <c r="U2850" i="4"/>
  <c r="S2846" i="4"/>
  <c r="U2846" i="4"/>
  <c r="S2842" i="4"/>
  <c r="U2842" i="4"/>
  <c r="S2838" i="4"/>
  <c r="U2838" i="4"/>
  <c r="S2834" i="4"/>
  <c r="U2834" i="4"/>
  <c r="S2830" i="4"/>
  <c r="U2830" i="4"/>
  <c r="S2826" i="4"/>
  <c r="U2826" i="4"/>
  <c r="S2822" i="4"/>
  <c r="U2822" i="4"/>
  <c r="S2818" i="4"/>
  <c r="U2818" i="4"/>
  <c r="S2814" i="4"/>
  <c r="U2814" i="4"/>
  <c r="S2810" i="4"/>
  <c r="U2810" i="4"/>
  <c r="S2806" i="4"/>
  <c r="U2806" i="4"/>
  <c r="S2802" i="4"/>
  <c r="U2802" i="4"/>
  <c r="S2798" i="4"/>
  <c r="U2798" i="4"/>
  <c r="S2794" i="4"/>
  <c r="U2794" i="4"/>
  <c r="S2790" i="4"/>
  <c r="U2790" i="4"/>
  <c r="S2786" i="4"/>
  <c r="U2786" i="4"/>
  <c r="S2782" i="4"/>
  <c r="U2782" i="4"/>
  <c r="S2778" i="4"/>
  <c r="U2778" i="4"/>
  <c r="S2774" i="4"/>
  <c r="U2774" i="4"/>
  <c r="S2770" i="4"/>
  <c r="U2770" i="4"/>
  <c r="S2766" i="4"/>
  <c r="U2766" i="4"/>
  <c r="S2762" i="4"/>
  <c r="U2762" i="4"/>
  <c r="S2758" i="4"/>
  <c r="U2758" i="4"/>
  <c r="S2754" i="4"/>
  <c r="U2754" i="4"/>
  <c r="S2750" i="4"/>
  <c r="U2750" i="4"/>
  <c r="S2746" i="4"/>
  <c r="U2746" i="4"/>
  <c r="S2742" i="4"/>
  <c r="U2742" i="4"/>
  <c r="S2738" i="4"/>
  <c r="U2738" i="4"/>
  <c r="S2734" i="4"/>
  <c r="U2734" i="4"/>
  <c r="S2730" i="4"/>
  <c r="U2730" i="4"/>
  <c r="S2726" i="4"/>
  <c r="U2726" i="4"/>
  <c r="S2722" i="4"/>
  <c r="U2722" i="4"/>
  <c r="S2718" i="4"/>
  <c r="U2718" i="4"/>
  <c r="S2714" i="4"/>
  <c r="U2714" i="4"/>
  <c r="S2710" i="4"/>
  <c r="U2710" i="4"/>
  <c r="S2706" i="4"/>
  <c r="U2706" i="4"/>
  <c r="S2702" i="4"/>
  <c r="U2702" i="4"/>
  <c r="S2698" i="4"/>
  <c r="U2698" i="4"/>
  <c r="S2694" i="4"/>
  <c r="U2694" i="4"/>
  <c r="S2690" i="4"/>
  <c r="U2690" i="4"/>
  <c r="S2686" i="4"/>
  <c r="U2686" i="4"/>
  <c r="S2682" i="4"/>
  <c r="U2682" i="4"/>
  <c r="S2678" i="4"/>
  <c r="U2678" i="4"/>
  <c r="S2674" i="4"/>
  <c r="U2674" i="4"/>
  <c r="S2670" i="4"/>
  <c r="U2670" i="4"/>
  <c r="S2666" i="4"/>
  <c r="U2666" i="4"/>
  <c r="S2662" i="4"/>
  <c r="U2662" i="4"/>
  <c r="S2658" i="4"/>
  <c r="U2658" i="4"/>
  <c r="S2654" i="4"/>
  <c r="U2654" i="4"/>
  <c r="S2650" i="4"/>
  <c r="U2650" i="4"/>
  <c r="S2646" i="4"/>
  <c r="U2646" i="4"/>
  <c r="S2642" i="4"/>
  <c r="U2642" i="4"/>
  <c r="S2638" i="4"/>
  <c r="U2638" i="4"/>
  <c r="S2634" i="4"/>
  <c r="U2634" i="4"/>
  <c r="S2630" i="4"/>
  <c r="U2630" i="4"/>
  <c r="S2626" i="4"/>
  <c r="U2626" i="4"/>
  <c r="S2622" i="4"/>
  <c r="U2622" i="4"/>
  <c r="S2618" i="4"/>
  <c r="U2618" i="4"/>
  <c r="S2614" i="4"/>
  <c r="U2614" i="4"/>
  <c r="S2610" i="4"/>
  <c r="U2610" i="4"/>
  <c r="S2606" i="4"/>
  <c r="U2606" i="4"/>
  <c r="S2602" i="4"/>
  <c r="U2602" i="4"/>
  <c r="S2598" i="4"/>
  <c r="U2598" i="4"/>
  <c r="S2594" i="4"/>
  <c r="U2594" i="4"/>
  <c r="S2590" i="4"/>
  <c r="U2590" i="4"/>
  <c r="S2586" i="4"/>
  <c r="U2586" i="4"/>
  <c r="S2582" i="4"/>
  <c r="U2582" i="4"/>
  <c r="S2578" i="4"/>
  <c r="U2578" i="4"/>
  <c r="S2574" i="4"/>
  <c r="U2574" i="4"/>
  <c r="S2570" i="4"/>
  <c r="U2570" i="4"/>
  <c r="S2566" i="4"/>
  <c r="U2566" i="4"/>
  <c r="S2562" i="4"/>
  <c r="U2562" i="4"/>
  <c r="S2558" i="4"/>
  <c r="U2558" i="4"/>
  <c r="S2554" i="4"/>
  <c r="U2554" i="4"/>
  <c r="S2550" i="4"/>
  <c r="U2550" i="4"/>
  <c r="S2546" i="4"/>
  <c r="U2546" i="4"/>
  <c r="S2542" i="4"/>
  <c r="U2542" i="4"/>
  <c r="S2538" i="4"/>
  <c r="U2538" i="4"/>
  <c r="S2534" i="4"/>
  <c r="U2534" i="4"/>
  <c r="S2530" i="4"/>
  <c r="U2530" i="4"/>
  <c r="S2526" i="4"/>
  <c r="U2526" i="4"/>
  <c r="S2522" i="4"/>
  <c r="U2522" i="4"/>
  <c r="S2518" i="4"/>
  <c r="U2518" i="4"/>
  <c r="S2514" i="4"/>
  <c r="U2514" i="4"/>
  <c r="S2510" i="4"/>
  <c r="U2510" i="4"/>
  <c r="S2506" i="4"/>
  <c r="U2506" i="4"/>
  <c r="S2502" i="4"/>
  <c r="U2502" i="4"/>
  <c r="S2498" i="4"/>
  <c r="U2498" i="4"/>
  <c r="S2494" i="4"/>
  <c r="U2494" i="4"/>
  <c r="S2490" i="4"/>
  <c r="U2490" i="4"/>
  <c r="S2486" i="4"/>
  <c r="U2486" i="4"/>
  <c r="S2482" i="4"/>
  <c r="U2482" i="4"/>
  <c r="S2478" i="4"/>
  <c r="U2478" i="4"/>
  <c r="S2474" i="4"/>
  <c r="U2474" i="4"/>
  <c r="S2470" i="4"/>
  <c r="U2470" i="4"/>
  <c r="S2466" i="4"/>
  <c r="U2466" i="4"/>
  <c r="S2462" i="4"/>
  <c r="U2462" i="4"/>
  <c r="S2458" i="4"/>
  <c r="U2458" i="4"/>
  <c r="S2454" i="4"/>
  <c r="U2454" i="4"/>
  <c r="S2450" i="4"/>
  <c r="U2450" i="4"/>
  <c r="S2446" i="4"/>
  <c r="U2446" i="4"/>
  <c r="S2442" i="4"/>
  <c r="U2442" i="4"/>
  <c r="S2438" i="4"/>
  <c r="U2438" i="4"/>
  <c r="S2434" i="4"/>
  <c r="U2434" i="4"/>
  <c r="S2430" i="4"/>
  <c r="U2430" i="4"/>
  <c r="S2426" i="4"/>
  <c r="U2426" i="4"/>
  <c r="S2422" i="4"/>
  <c r="U2422" i="4"/>
  <c r="S2418" i="4"/>
  <c r="U2418" i="4"/>
  <c r="S2414" i="4"/>
  <c r="U2414" i="4"/>
  <c r="S2410" i="4"/>
  <c r="U2410" i="4"/>
  <c r="S2406" i="4"/>
  <c r="U2406" i="4"/>
  <c r="S2402" i="4"/>
  <c r="U2402" i="4"/>
  <c r="S2398" i="4"/>
  <c r="U2398" i="4"/>
  <c r="S2394" i="4"/>
  <c r="U2394" i="4"/>
  <c r="S2390" i="4"/>
  <c r="U2390" i="4"/>
  <c r="S2386" i="4"/>
  <c r="U2386" i="4"/>
  <c r="S2382" i="4"/>
  <c r="U2382" i="4"/>
  <c r="S2378" i="4"/>
  <c r="U2378" i="4"/>
  <c r="S2374" i="4"/>
  <c r="U2374" i="4"/>
  <c r="S2370" i="4"/>
  <c r="U2370" i="4"/>
  <c r="S2366" i="4"/>
  <c r="U2366" i="4"/>
  <c r="S2362" i="4"/>
  <c r="U2362" i="4"/>
  <c r="S2358" i="4"/>
  <c r="U2358" i="4"/>
  <c r="S2354" i="4"/>
  <c r="U2354" i="4"/>
  <c r="S2350" i="4"/>
  <c r="U2350" i="4"/>
  <c r="S2346" i="4"/>
  <c r="U2346" i="4"/>
  <c r="S2342" i="4"/>
  <c r="U2342" i="4"/>
  <c r="S2338" i="4"/>
  <c r="U2338" i="4"/>
  <c r="S2334" i="4"/>
  <c r="U2334" i="4"/>
  <c r="S2330" i="4"/>
  <c r="U2330" i="4"/>
  <c r="S2326" i="4"/>
  <c r="U2326" i="4"/>
  <c r="S2322" i="4"/>
  <c r="U2322" i="4"/>
  <c r="S2318" i="4"/>
  <c r="U2318" i="4"/>
  <c r="S2314" i="4"/>
  <c r="U2314" i="4"/>
  <c r="S2310" i="4"/>
  <c r="U2310" i="4"/>
  <c r="S2306" i="4"/>
  <c r="U2306" i="4"/>
  <c r="S2302" i="4"/>
  <c r="U2302" i="4"/>
  <c r="S2298" i="4"/>
  <c r="U2298" i="4"/>
  <c r="S2294" i="4"/>
  <c r="U2294" i="4"/>
  <c r="S2290" i="4"/>
  <c r="U2290" i="4"/>
  <c r="S2286" i="4"/>
  <c r="U2286" i="4"/>
  <c r="S2282" i="4"/>
  <c r="U2282" i="4"/>
  <c r="S2278" i="4"/>
  <c r="U2278" i="4"/>
  <c r="S2274" i="4"/>
  <c r="U2274" i="4"/>
  <c r="S2270" i="4"/>
  <c r="U2270" i="4"/>
  <c r="S2266" i="4"/>
  <c r="U2266" i="4"/>
  <c r="S2262" i="4"/>
  <c r="U2262" i="4"/>
  <c r="S2258" i="4"/>
  <c r="U2258" i="4"/>
  <c r="S2254" i="4"/>
  <c r="U2254" i="4"/>
  <c r="S2250" i="4"/>
  <c r="U2250" i="4"/>
  <c r="S2246" i="4"/>
  <c r="U2246" i="4"/>
  <c r="S2242" i="4"/>
  <c r="U2242" i="4"/>
  <c r="S2238" i="4"/>
  <c r="U2238" i="4"/>
  <c r="S2234" i="4"/>
  <c r="U2234" i="4"/>
  <c r="S2230" i="4"/>
  <c r="U2230" i="4"/>
  <c r="S2226" i="4"/>
  <c r="U2226" i="4"/>
  <c r="S2222" i="4"/>
  <c r="U2222" i="4"/>
  <c r="S2218" i="4"/>
  <c r="U2218" i="4"/>
  <c r="S2214" i="4"/>
  <c r="U2214" i="4"/>
  <c r="S2210" i="4"/>
  <c r="U2210" i="4"/>
  <c r="S2206" i="4"/>
  <c r="U2206" i="4"/>
  <c r="S2202" i="4"/>
  <c r="U2202" i="4"/>
  <c r="S2198" i="4"/>
  <c r="U2198" i="4"/>
  <c r="S2194" i="4"/>
  <c r="U2194" i="4"/>
  <c r="S2190" i="4"/>
  <c r="U2190" i="4"/>
  <c r="S2186" i="4"/>
  <c r="U2186" i="4"/>
  <c r="S2182" i="4"/>
  <c r="U2182" i="4"/>
  <c r="S2178" i="4"/>
  <c r="U2178" i="4"/>
  <c r="S2174" i="4"/>
  <c r="U2174" i="4"/>
  <c r="S2170" i="4"/>
  <c r="U2170" i="4"/>
  <c r="S2166" i="4"/>
  <c r="U2166" i="4"/>
  <c r="S2162" i="4"/>
  <c r="U2162" i="4"/>
  <c r="S2158" i="4"/>
  <c r="U2158" i="4"/>
  <c r="S2154" i="4"/>
  <c r="U2154" i="4"/>
  <c r="S2150" i="4"/>
  <c r="U2150" i="4"/>
  <c r="S2146" i="4"/>
  <c r="U2146" i="4"/>
  <c r="S2142" i="4"/>
  <c r="U2142" i="4"/>
  <c r="S2138" i="4"/>
  <c r="U2138" i="4"/>
  <c r="S2134" i="4"/>
  <c r="U2134" i="4"/>
  <c r="S2130" i="4"/>
  <c r="U2130" i="4"/>
  <c r="S2126" i="4"/>
  <c r="U2126" i="4"/>
  <c r="S2122" i="4"/>
  <c r="U2122" i="4"/>
  <c r="S2118" i="4"/>
  <c r="U2118" i="4"/>
  <c r="S2114" i="4"/>
  <c r="U2114" i="4"/>
  <c r="S2110" i="4"/>
  <c r="U2110" i="4"/>
  <c r="S2106" i="4"/>
  <c r="U2106" i="4"/>
  <c r="S2102" i="4"/>
  <c r="U2102" i="4"/>
  <c r="S2098" i="4"/>
  <c r="U2098" i="4"/>
  <c r="S2094" i="4"/>
  <c r="U2094" i="4"/>
  <c r="S2090" i="4"/>
  <c r="U2090" i="4"/>
  <c r="S2086" i="4"/>
  <c r="U2086" i="4"/>
  <c r="S2082" i="4"/>
  <c r="U2082" i="4"/>
  <c r="S2078" i="4"/>
  <c r="U2078" i="4"/>
  <c r="S2074" i="4"/>
  <c r="U2074" i="4"/>
  <c r="S2070" i="4"/>
  <c r="U2070" i="4"/>
  <c r="S2066" i="4"/>
  <c r="U2066" i="4"/>
  <c r="S2062" i="4"/>
  <c r="U2062" i="4"/>
  <c r="S2058" i="4"/>
  <c r="U2058" i="4"/>
  <c r="S2054" i="4"/>
  <c r="U2054" i="4"/>
  <c r="S2050" i="4"/>
  <c r="U2050" i="4"/>
  <c r="S2046" i="4"/>
  <c r="U2046" i="4"/>
  <c r="S2042" i="4"/>
  <c r="U2042" i="4"/>
  <c r="S2038" i="4"/>
  <c r="U2038" i="4"/>
  <c r="S2034" i="4"/>
  <c r="U2034" i="4"/>
  <c r="S2030" i="4"/>
  <c r="U2030" i="4"/>
  <c r="S2026" i="4"/>
  <c r="U2026" i="4"/>
  <c r="S2022" i="4"/>
  <c r="U2022" i="4"/>
  <c r="S2018" i="4"/>
  <c r="U2018" i="4"/>
  <c r="S2014" i="4"/>
  <c r="U2014" i="4"/>
  <c r="S2010" i="4"/>
  <c r="U2010" i="4"/>
  <c r="S2006" i="4"/>
  <c r="U2006" i="4"/>
  <c r="S2002" i="4"/>
  <c r="U2002" i="4"/>
  <c r="S1998" i="4"/>
  <c r="U1998" i="4"/>
  <c r="S1994" i="4"/>
  <c r="U1994" i="4"/>
  <c r="S1990" i="4"/>
  <c r="U1990" i="4"/>
  <c r="S1986" i="4"/>
  <c r="U1986" i="4"/>
  <c r="S1982" i="4"/>
  <c r="U1982" i="4"/>
  <c r="S1978" i="4"/>
  <c r="U1978" i="4"/>
  <c r="S1974" i="4"/>
  <c r="U1974" i="4"/>
  <c r="S1970" i="4"/>
  <c r="U1970" i="4"/>
  <c r="S1966" i="4"/>
  <c r="U1966" i="4"/>
  <c r="S1962" i="4"/>
  <c r="U1962" i="4"/>
  <c r="S1958" i="4"/>
  <c r="U1958" i="4"/>
  <c r="S1954" i="4"/>
  <c r="U1954" i="4"/>
  <c r="S1950" i="4"/>
  <c r="U1950" i="4"/>
  <c r="S1946" i="4"/>
  <c r="U1946" i="4"/>
  <c r="S1942" i="4"/>
  <c r="U1942" i="4"/>
  <c r="S1938" i="4"/>
  <c r="U1938" i="4"/>
  <c r="S1934" i="4"/>
  <c r="U1934" i="4"/>
  <c r="S1930" i="4"/>
  <c r="U1930" i="4"/>
  <c r="S1926" i="4"/>
  <c r="U1926" i="4"/>
  <c r="S1922" i="4"/>
  <c r="U1922" i="4"/>
  <c r="S1918" i="4"/>
  <c r="U1918" i="4"/>
  <c r="S1914" i="4"/>
  <c r="U1914" i="4"/>
  <c r="S1910" i="4"/>
  <c r="U1910" i="4"/>
  <c r="S1906" i="4"/>
  <c r="U1906" i="4"/>
  <c r="S1902" i="4"/>
  <c r="U1902" i="4"/>
  <c r="S1898" i="4"/>
  <c r="U1898" i="4"/>
  <c r="S1894" i="4"/>
  <c r="U1894" i="4"/>
  <c r="S1890" i="4"/>
  <c r="U1890" i="4"/>
  <c r="S1886" i="4"/>
  <c r="U1886" i="4"/>
  <c r="S1882" i="4"/>
  <c r="U1882" i="4"/>
  <c r="S1878" i="4"/>
  <c r="U1878" i="4"/>
  <c r="S1874" i="4"/>
  <c r="U1874" i="4"/>
  <c r="S1870" i="4"/>
  <c r="U1870" i="4"/>
  <c r="S1866" i="4"/>
  <c r="U1866" i="4"/>
  <c r="S1862" i="4"/>
  <c r="U1862" i="4"/>
  <c r="S1858" i="4"/>
  <c r="U1858" i="4"/>
  <c r="S1854" i="4"/>
  <c r="U1854" i="4"/>
  <c r="S1850" i="4"/>
  <c r="U1850" i="4"/>
  <c r="S1846" i="4"/>
  <c r="U1846" i="4"/>
  <c r="S1842" i="4"/>
  <c r="U1842" i="4"/>
  <c r="S1838" i="4"/>
  <c r="U1838" i="4"/>
  <c r="S1834" i="4"/>
  <c r="U1834" i="4"/>
  <c r="S1830" i="4"/>
  <c r="U1830" i="4"/>
  <c r="S1826" i="4"/>
  <c r="U1826" i="4"/>
  <c r="S1822" i="4"/>
  <c r="U1822" i="4"/>
  <c r="S1818" i="4"/>
  <c r="U1818" i="4"/>
  <c r="S1814" i="4"/>
  <c r="U1814" i="4"/>
  <c r="S1810" i="4"/>
  <c r="U1810" i="4"/>
  <c r="S1806" i="4"/>
  <c r="U1806" i="4"/>
  <c r="S1802" i="4"/>
  <c r="U1802" i="4"/>
  <c r="S1798" i="4"/>
  <c r="U1798" i="4"/>
  <c r="S1794" i="4"/>
  <c r="U1794" i="4"/>
  <c r="S1790" i="4"/>
  <c r="U1790" i="4"/>
  <c r="S1786" i="4"/>
  <c r="U1786" i="4"/>
  <c r="S1782" i="4"/>
  <c r="U1782" i="4"/>
  <c r="S1778" i="4"/>
  <c r="U1778" i="4"/>
  <c r="S1774" i="4"/>
  <c r="U1774" i="4"/>
  <c r="S1770" i="4"/>
  <c r="U1770" i="4"/>
  <c r="S1766" i="4"/>
  <c r="U1766" i="4"/>
  <c r="S1762" i="4"/>
  <c r="U1762" i="4"/>
  <c r="S1758" i="4"/>
  <c r="U1758" i="4"/>
  <c r="S1754" i="4"/>
  <c r="U1754" i="4"/>
  <c r="S1750" i="4"/>
  <c r="U1750" i="4"/>
  <c r="S1746" i="4"/>
  <c r="U1746" i="4"/>
  <c r="S1742" i="4"/>
  <c r="U1742" i="4"/>
  <c r="S1738" i="4"/>
  <c r="U1738" i="4"/>
  <c r="S1734" i="4"/>
  <c r="U1734" i="4"/>
  <c r="S1730" i="4"/>
  <c r="U1730" i="4"/>
  <c r="S1726" i="4"/>
  <c r="U1726" i="4"/>
  <c r="S1722" i="4"/>
  <c r="U1722" i="4"/>
  <c r="S1718" i="4"/>
  <c r="U1718" i="4"/>
  <c r="S1714" i="4"/>
  <c r="U1714" i="4"/>
  <c r="S1710" i="4"/>
  <c r="U1710" i="4"/>
  <c r="S1706" i="4"/>
  <c r="U1706" i="4"/>
  <c r="S1702" i="4"/>
  <c r="U1702" i="4"/>
  <c r="S1698" i="4"/>
  <c r="U1698" i="4"/>
  <c r="S1694" i="4"/>
  <c r="U1694" i="4"/>
  <c r="S1690" i="4"/>
  <c r="U1690" i="4"/>
  <c r="S1686" i="4"/>
  <c r="U1686" i="4"/>
  <c r="S1682" i="4"/>
  <c r="U1682" i="4"/>
  <c r="S1678" i="4"/>
  <c r="U1678" i="4"/>
  <c r="S1674" i="4"/>
  <c r="U1674" i="4"/>
  <c r="S1670" i="4"/>
  <c r="U1670" i="4"/>
  <c r="S1666" i="4"/>
  <c r="U1666" i="4"/>
  <c r="S1662" i="4"/>
  <c r="U1662" i="4"/>
  <c r="S1658" i="4"/>
  <c r="U1658" i="4"/>
  <c r="S1654" i="4"/>
  <c r="U1654" i="4"/>
  <c r="S1650" i="4"/>
  <c r="U1650" i="4"/>
  <c r="S1646" i="4"/>
  <c r="U1646" i="4"/>
  <c r="S1642" i="4"/>
  <c r="U1642" i="4"/>
  <c r="S1638" i="4"/>
  <c r="U1638" i="4"/>
  <c r="S1634" i="4"/>
  <c r="U1634" i="4"/>
  <c r="S1630" i="4"/>
  <c r="U1630" i="4"/>
  <c r="S1626" i="4"/>
  <c r="U1626" i="4"/>
  <c r="S1622" i="4"/>
  <c r="U1622" i="4"/>
  <c r="S1618" i="4"/>
  <c r="U1618" i="4"/>
  <c r="S1614" i="4"/>
  <c r="U1614" i="4"/>
  <c r="S1610" i="4"/>
  <c r="U1610" i="4"/>
  <c r="S1606" i="4"/>
  <c r="U1606" i="4"/>
  <c r="S1602" i="4"/>
  <c r="U1602" i="4"/>
  <c r="S1598" i="4"/>
  <c r="U1598" i="4"/>
  <c r="S1594" i="4"/>
  <c r="U1594" i="4"/>
  <c r="S1590" i="4"/>
  <c r="U1590" i="4"/>
  <c r="S1586" i="4"/>
  <c r="U1586" i="4"/>
  <c r="S1582" i="4"/>
  <c r="U1582" i="4"/>
  <c r="S1578" i="4"/>
  <c r="U1578" i="4"/>
  <c r="S1574" i="4"/>
  <c r="U1574" i="4"/>
  <c r="S1570" i="4"/>
  <c r="U1570" i="4"/>
  <c r="S1566" i="4"/>
  <c r="U1566" i="4"/>
  <c r="S1562" i="4"/>
  <c r="U1562" i="4"/>
  <c r="S1558" i="4"/>
  <c r="U1558" i="4"/>
  <c r="S1554" i="4"/>
  <c r="U1554" i="4"/>
  <c r="S1550" i="4"/>
  <c r="U1550" i="4"/>
  <c r="S1546" i="4"/>
  <c r="U1546" i="4"/>
  <c r="S1542" i="4"/>
  <c r="U1542" i="4"/>
  <c r="S1538" i="4"/>
  <c r="U1538" i="4"/>
  <c r="S1534" i="4"/>
  <c r="U1534" i="4"/>
  <c r="S1530" i="4"/>
  <c r="U1530" i="4"/>
  <c r="S1526" i="4"/>
  <c r="U1526" i="4"/>
  <c r="S1522" i="4"/>
  <c r="U1522" i="4"/>
  <c r="S1518" i="4"/>
  <c r="U1518" i="4"/>
  <c r="S1514" i="4"/>
  <c r="U1514" i="4"/>
  <c r="S1510" i="4"/>
  <c r="U1510" i="4"/>
  <c r="S1506" i="4"/>
  <c r="U1506" i="4"/>
  <c r="S1502" i="4"/>
  <c r="U1502" i="4"/>
  <c r="S1498" i="4"/>
  <c r="U1498" i="4"/>
  <c r="S1494" i="4"/>
  <c r="U1494" i="4"/>
  <c r="S1490" i="4"/>
  <c r="U1490" i="4"/>
  <c r="S1486" i="4"/>
  <c r="U1486" i="4"/>
  <c r="S1482" i="4"/>
  <c r="U1482" i="4"/>
  <c r="S1478" i="4"/>
  <c r="U1478" i="4"/>
  <c r="S1474" i="4"/>
  <c r="U1474" i="4"/>
  <c r="S1470" i="4"/>
  <c r="U1470" i="4"/>
  <c r="S1466" i="4"/>
  <c r="U1466" i="4"/>
  <c r="S1462" i="4"/>
  <c r="U1462" i="4"/>
  <c r="S1458" i="4"/>
  <c r="U1458" i="4"/>
  <c r="S1454" i="4"/>
  <c r="U1454" i="4"/>
  <c r="S1450" i="4"/>
  <c r="U1450" i="4"/>
  <c r="S1446" i="4"/>
  <c r="U1446" i="4"/>
  <c r="S1442" i="4"/>
  <c r="U1442" i="4"/>
  <c r="S1438" i="4"/>
  <c r="U1438" i="4"/>
  <c r="S1434" i="4"/>
  <c r="U1434" i="4"/>
  <c r="S1430" i="4"/>
  <c r="U1430" i="4"/>
  <c r="S1426" i="4"/>
  <c r="U1426" i="4"/>
  <c r="S1422" i="4"/>
  <c r="U1422" i="4"/>
  <c r="S1418" i="4"/>
  <c r="U1418" i="4"/>
  <c r="U3597" i="4"/>
  <c r="U3581" i="4"/>
  <c r="U3565" i="4"/>
  <c r="U3549" i="4"/>
  <c r="U3533" i="4"/>
  <c r="U3517" i="4"/>
  <c r="U3501" i="4"/>
  <c r="U3485" i="4"/>
  <c r="U3469" i="4"/>
  <c r="U3453" i="4"/>
  <c r="U3437" i="4"/>
  <c r="U3421" i="4"/>
  <c r="U3405" i="4"/>
  <c r="U3389" i="4"/>
  <c r="U3373" i="4"/>
  <c r="U3357" i="4"/>
  <c r="U3341" i="4"/>
  <c r="U3325" i="4"/>
  <c r="U3309" i="4"/>
  <c r="U3293" i="4"/>
  <c r="U3277" i="4"/>
  <c r="U3261" i="4"/>
  <c r="U3245" i="4"/>
  <c r="U3229" i="4"/>
  <c r="U3213" i="4"/>
  <c r="U3197" i="4"/>
  <c r="U3181" i="4"/>
  <c r="U3165" i="4"/>
  <c r="U3149" i="4"/>
  <c r="U3133" i="4"/>
  <c r="U3117" i="4"/>
  <c r="U3101" i="4"/>
  <c r="U3085" i="4"/>
  <c r="U3069" i="4"/>
  <c r="U3053" i="4"/>
  <c r="U3037" i="4"/>
  <c r="U3021" i="4"/>
  <c r="U3005" i="4"/>
  <c r="U2989" i="4"/>
  <c r="U2973" i="4"/>
  <c r="U2957" i="4"/>
  <c r="U2941" i="4"/>
  <c r="U2925" i="4"/>
  <c r="U2909" i="4"/>
  <c r="U2893" i="4"/>
  <c r="U2877" i="4"/>
  <c r="U2861" i="4"/>
  <c r="U2845" i="4"/>
  <c r="U2829" i="4"/>
  <c r="U2813" i="4"/>
  <c r="U2797" i="4"/>
  <c r="U2781" i="4"/>
  <c r="U2765" i="4"/>
  <c r="U2749" i="4"/>
  <c r="U2733" i="4"/>
  <c r="U2717" i="4"/>
  <c r="U2701" i="4"/>
  <c r="U2685" i="4"/>
  <c r="U2669" i="4"/>
  <c r="U2653" i="4"/>
  <c r="U2637" i="4"/>
  <c r="U2621" i="4"/>
  <c r="U2605" i="4"/>
  <c r="U2589" i="4"/>
  <c r="U2573" i="4"/>
  <c r="U2557" i="4"/>
  <c r="U2541" i="4"/>
  <c r="U2525" i="4"/>
  <c r="U2509" i="4"/>
  <c r="U2493" i="4"/>
  <c r="U2477" i="4"/>
  <c r="U2461" i="4"/>
  <c r="U2445" i="4"/>
  <c r="U2429" i="4"/>
  <c r="U2413" i="4"/>
  <c r="U2397" i="4"/>
  <c r="U2381" i="4"/>
  <c r="U2365" i="4"/>
  <c r="U2349" i="4"/>
  <c r="U2333" i="4"/>
  <c r="U2317" i="4"/>
  <c r="U2301" i="4"/>
  <c r="U2285" i="4"/>
  <c r="U2269" i="4"/>
  <c r="U2253" i="4"/>
  <c r="U2237" i="4"/>
  <c r="U2221" i="4"/>
  <c r="U2205" i="4"/>
  <c r="U2189" i="4"/>
  <c r="U2173" i="4"/>
  <c r="S1414" i="4"/>
  <c r="U1414" i="4"/>
  <c r="S1410" i="4"/>
  <c r="U1410" i="4"/>
  <c r="S1402" i="4"/>
  <c r="U1402" i="4"/>
  <c r="S1398" i="4"/>
  <c r="U1398" i="4"/>
  <c r="S1394" i="4"/>
  <c r="U1394" i="4"/>
  <c r="S1386" i="4"/>
  <c r="U1386" i="4"/>
  <c r="S1382" i="4"/>
  <c r="U1382" i="4"/>
  <c r="S1378" i="4"/>
  <c r="U1378" i="4"/>
  <c r="S1370" i="4"/>
  <c r="U1370" i="4"/>
  <c r="S1366" i="4"/>
  <c r="U1366" i="4"/>
  <c r="S1362" i="4"/>
  <c r="U1362" i="4"/>
  <c r="S1354" i="4"/>
  <c r="U1354" i="4"/>
  <c r="S1350" i="4"/>
  <c r="U1350" i="4"/>
  <c r="S1346" i="4"/>
  <c r="U1346" i="4"/>
  <c r="S1338" i="4"/>
  <c r="U1338" i="4"/>
  <c r="S1334" i="4"/>
  <c r="U1334" i="4"/>
  <c r="S1330" i="4"/>
  <c r="U1330" i="4"/>
  <c r="S1322" i="4"/>
  <c r="U1322" i="4"/>
  <c r="S1318" i="4"/>
  <c r="U1318" i="4"/>
  <c r="S1314" i="4"/>
  <c r="U1314" i="4"/>
  <c r="S1306" i="4"/>
  <c r="U1306" i="4"/>
  <c r="S1302" i="4"/>
  <c r="U1302" i="4"/>
  <c r="S1298" i="4"/>
  <c r="U1298" i="4"/>
  <c r="S1290" i="4"/>
  <c r="U1290" i="4"/>
  <c r="S1286" i="4"/>
  <c r="U1286" i="4"/>
  <c r="S1282" i="4"/>
  <c r="U1282" i="4"/>
  <c r="S1274" i="4"/>
  <c r="U1274" i="4"/>
  <c r="S1270" i="4"/>
  <c r="U1270" i="4"/>
  <c r="S1266" i="4"/>
  <c r="U1266" i="4"/>
  <c r="S1258" i="4"/>
  <c r="U1258" i="4"/>
  <c r="S1254" i="4"/>
  <c r="U1254" i="4"/>
  <c r="S1250" i="4"/>
  <c r="U1250" i="4"/>
  <c r="S1242" i="4"/>
  <c r="U1242" i="4"/>
  <c r="S1238" i="4"/>
  <c r="U1238" i="4"/>
  <c r="S1234" i="4"/>
  <c r="U1234" i="4"/>
  <c r="S1226" i="4"/>
  <c r="U1226" i="4"/>
  <c r="S1222" i="4"/>
  <c r="U1222" i="4"/>
  <c r="S1218" i="4"/>
  <c r="U1218" i="4"/>
  <c r="S1210" i="4"/>
  <c r="U1210" i="4"/>
  <c r="S1206" i="4"/>
  <c r="U1206" i="4"/>
  <c r="S1202" i="4"/>
  <c r="U1202" i="4"/>
  <c r="S1194" i="4"/>
  <c r="U1194" i="4"/>
  <c r="S1190" i="4"/>
  <c r="U1190" i="4"/>
  <c r="S1186" i="4"/>
  <c r="U1186" i="4"/>
  <c r="S1178" i="4"/>
  <c r="U1178" i="4"/>
  <c r="S1174" i="4"/>
  <c r="U1174" i="4"/>
  <c r="S1170" i="4"/>
  <c r="U1170" i="4"/>
  <c r="S1162" i="4"/>
  <c r="U1162" i="4"/>
  <c r="S1158" i="4"/>
  <c r="U1158" i="4"/>
  <c r="S1154" i="4"/>
  <c r="U1154" i="4"/>
  <c r="S1146" i="4"/>
  <c r="U1146" i="4"/>
  <c r="S1142" i="4"/>
  <c r="U1142" i="4"/>
  <c r="S1138" i="4"/>
  <c r="U1138" i="4"/>
  <c r="S1130" i="4"/>
  <c r="U1130" i="4"/>
  <c r="S1126" i="4"/>
  <c r="U1126" i="4"/>
  <c r="S1122" i="4"/>
  <c r="U1122" i="4"/>
  <c r="S1114" i="4"/>
  <c r="U1114" i="4"/>
  <c r="S1110" i="4"/>
  <c r="U1110" i="4"/>
  <c r="S1106" i="4"/>
  <c r="U1106" i="4"/>
  <c r="S1098" i="4"/>
  <c r="U1098" i="4"/>
  <c r="S1094" i="4"/>
  <c r="U1094" i="4"/>
  <c r="S1090" i="4"/>
  <c r="U1090" i="4"/>
  <c r="S1082" i="4"/>
  <c r="U1082" i="4"/>
  <c r="S1078" i="4"/>
  <c r="U1078" i="4"/>
  <c r="S1074" i="4"/>
  <c r="U1074" i="4"/>
  <c r="S1066" i="4"/>
  <c r="U1066" i="4"/>
  <c r="S1062" i="4"/>
  <c r="U1062" i="4"/>
  <c r="S1058" i="4"/>
  <c r="U1058" i="4"/>
  <c r="S1050" i="4"/>
  <c r="U1050" i="4"/>
  <c r="S1046" i="4"/>
  <c r="U1046" i="4"/>
  <c r="S1042" i="4"/>
  <c r="U1042" i="4"/>
  <c r="S1034" i="4"/>
  <c r="U1034" i="4"/>
  <c r="S1030" i="4"/>
  <c r="U1030" i="4"/>
  <c r="S1026" i="4"/>
  <c r="U1026" i="4"/>
  <c r="S1018" i="4"/>
  <c r="U1018" i="4"/>
  <c r="S1014" i="4"/>
  <c r="U1014" i="4"/>
  <c r="S1010" i="4"/>
  <c r="U1010" i="4"/>
  <c r="S1002" i="4"/>
  <c r="U1002" i="4"/>
  <c r="S998" i="4"/>
  <c r="U998" i="4"/>
  <c r="S994" i="4"/>
  <c r="U994" i="4"/>
  <c r="S986" i="4"/>
  <c r="U986" i="4"/>
  <c r="S982" i="4"/>
  <c r="U982" i="4"/>
  <c r="S978" i="4"/>
  <c r="U978" i="4"/>
  <c r="S970" i="4"/>
  <c r="U970" i="4"/>
  <c r="S966" i="4"/>
  <c r="U966" i="4"/>
  <c r="S962" i="4"/>
  <c r="U962" i="4"/>
  <c r="S954" i="4"/>
  <c r="U954" i="4"/>
  <c r="S950" i="4"/>
  <c r="U950" i="4"/>
  <c r="S946" i="4"/>
  <c r="U946" i="4"/>
  <c r="S938" i="4"/>
  <c r="U938" i="4"/>
  <c r="S934" i="4"/>
  <c r="U934" i="4"/>
  <c r="S930" i="4"/>
  <c r="U930" i="4"/>
  <c r="S922" i="4"/>
  <c r="U922" i="4"/>
  <c r="S918" i="4"/>
  <c r="U918" i="4"/>
  <c r="S914" i="4"/>
  <c r="U914" i="4"/>
  <c r="S910" i="4"/>
  <c r="U910" i="4"/>
  <c r="S906" i="4"/>
  <c r="U906" i="4"/>
  <c r="S902" i="4"/>
  <c r="U902" i="4"/>
  <c r="S898" i="4"/>
  <c r="U898" i="4"/>
  <c r="S894" i="4"/>
  <c r="U894" i="4"/>
  <c r="S890" i="4"/>
  <c r="U890" i="4"/>
  <c r="S886" i="4"/>
  <c r="U886" i="4"/>
  <c r="S882" i="4"/>
  <c r="U882" i="4"/>
  <c r="S878" i="4"/>
  <c r="U878" i="4"/>
  <c r="S874" i="4"/>
  <c r="U874" i="4"/>
  <c r="S870" i="4"/>
  <c r="U870" i="4"/>
  <c r="S866" i="4"/>
  <c r="U866" i="4"/>
  <c r="S862" i="4"/>
  <c r="U862" i="4"/>
  <c r="S858" i="4"/>
  <c r="U858" i="4"/>
  <c r="S854" i="4"/>
  <c r="U854" i="4"/>
  <c r="S850" i="4"/>
  <c r="U850" i="4"/>
  <c r="S846" i="4"/>
  <c r="U846" i="4"/>
  <c r="S842" i="4"/>
  <c r="U842" i="4"/>
  <c r="S838" i="4"/>
  <c r="U838" i="4"/>
  <c r="S834" i="4"/>
  <c r="U834" i="4"/>
  <c r="S830" i="4"/>
  <c r="U830" i="4"/>
  <c r="S826" i="4"/>
  <c r="U826" i="4"/>
  <c r="S822" i="4"/>
  <c r="U822" i="4"/>
  <c r="S818" i="4"/>
  <c r="U818" i="4"/>
  <c r="S814" i="4"/>
  <c r="U814" i="4"/>
  <c r="S810" i="4"/>
  <c r="U810" i="4"/>
  <c r="S806" i="4"/>
  <c r="U806" i="4"/>
  <c r="S802" i="4"/>
  <c r="U802" i="4"/>
  <c r="S798" i="4"/>
  <c r="U798" i="4"/>
  <c r="S794" i="4"/>
  <c r="U794" i="4"/>
  <c r="S790" i="4"/>
  <c r="U790" i="4"/>
  <c r="S786" i="4"/>
  <c r="U786" i="4"/>
  <c r="S782" i="4"/>
  <c r="U782" i="4"/>
  <c r="S778" i="4"/>
  <c r="U778" i="4"/>
  <c r="S774" i="4"/>
  <c r="U774" i="4"/>
  <c r="S770" i="4"/>
  <c r="U770" i="4"/>
  <c r="S766" i="4"/>
  <c r="U766" i="4"/>
  <c r="S762" i="4"/>
  <c r="U762" i="4"/>
  <c r="S758" i="4"/>
  <c r="U758" i="4"/>
  <c r="S754" i="4"/>
  <c r="U754" i="4"/>
  <c r="S750" i="4"/>
  <c r="U750" i="4"/>
  <c r="S746" i="4"/>
  <c r="U746" i="4"/>
  <c r="S742" i="4"/>
  <c r="U742" i="4"/>
  <c r="S738" i="4"/>
  <c r="U738" i="4"/>
  <c r="S734" i="4"/>
  <c r="U734" i="4"/>
  <c r="S730" i="4"/>
  <c r="U730" i="4"/>
  <c r="S726" i="4"/>
  <c r="U726" i="4"/>
  <c r="S722" i="4"/>
  <c r="U722" i="4"/>
  <c r="S718" i="4"/>
  <c r="U718" i="4"/>
  <c r="S714" i="4"/>
  <c r="U714" i="4"/>
  <c r="S710" i="4"/>
  <c r="U710" i="4"/>
  <c r="S706" i="4"/>
  <c r="U706" i="4"/>
  <c r="S702" i="4"/>
  <c r="U702" i="4"/>
  <c r="S698" i="4"/>
  <c r="U698" i="4"/>
  <c r="S694" i="4"/>
  <c r="U694" i="4"/>
  <c r="S690" i="4"/>
  <c r="U690" i="4"/>
  <c r="S686" i="4"/>
  <c r="U686" i="4"/>
  <c r="S682" i="4"/>
  <c r="U682" i="4"/>
  <c r="S678" i="4"/>
  <c r="U678" i="4"/>
  <c r="S674" i="4"/>
  <c r="U674" i="4"/>
  <c r="S670" i="4"/>
  <c r="U670" i="4"/>
  <c r="S666" i="4"/>
  <c r="U666" i="4"/>
  <c r="S662" i="4"/>
  <c r="U662" i="4"/>
  <c r="S658" i="4"/>
  <c r="U658" i="4"/>
  <c r="S654" i="4"/>
  <c r="U654" i="4"/>
  <c r="S650" i="4"/>
  <c r="U650" i="4"/>
  <c r="S646" i="4"/>
  <c r="U646" i="4"/>
  <c r="S642" i="4"/>
  <c r="U642" i="4"/>
  <c r="S638" i="4"/>
  <c r="U638" i="4"/>
  <c r="S634" i="4"/>
  <c r="U634" i="4"/>
  <c r="S630" i="4"/>
  <c r="U630" i="4"/>
  <c r="S626" i="4"/>
  <c r="U626" i="4"/>
  <c r="S622" i="4"/>
  <c r="U622" i="4"/>
  <c r="S618" i="4"/>
  <c r="U618" i="4"/>
  <c r="S614" i="4"/>
  <c r="U614" i="4"/>
  <c r="S610" i="4"/>
  <c r="U610" i="4"/>
  <c r="S606" i="4"/>
  <c r="U606" i="4"/>
  <c r="S602" i="4"/>
  <c r="U602" i="4"/>
  <c r="S598" i="4"/>
  <c r="U598" i="4"/>
  <c r="S594" i="4"/>
  <c r="U594" i="4"/>
  <c r="S590" i="4"/>
  <c r="U590" i="4"/>
  <c r="S586" i="4"/>
  <c r="U586" i="4"/>
  <c r="S582" i="4"/>
  <c r="U582" i="4"/>
  <c r="S578" i="4"/>
  <c r="U578" i="4"/>
  <c r="S574" i="4"/>
  <c r="U574" i="4"/>
  <c r="S570" i="4"/>
  <c r="U570" i="4"/>
  <c r="S566" i="4"/>
  <c r="U566" i="4"/>
  <c r="S562" i="4"/>
  <c r="U562" i="4"/>
  <c r="S558" i="4"/>
  <c r="U558" i="4"/>
  <c r="S554" i="4"/>
  <c r="U554" i="4"/>
  <c r="S550" i="4"/>
  <c r="U550" i="4"/>
  <c r="S546" i="4"/>
  <c r="U546" i="4"/>
  <c r="S542" i="4"/>
  <c r="U542" i="4"/>
  <c r="S538" i="4"/>
  <c r="U538" i="4"/>
  <c r="S534" i="4"/>
  <c r="U534" i="4"/>
  <c r="S530" i="4"/>
  <c r="U530" i="4"/>
  <c r="S526" i="4"/>
  <c r="U526" i="4"/>
  <c r="S522" i="4"/>
  <c r="U522" i="4"/>
  <c r="S518" i="4"/>
  <c r="U518" i="4"/>
  <c r="S514" i="4"/>
  <c r="U514" i="4"/>
  <c r="S510" i="4"/>
  <c r="U510" i="4"/>
  <c r="S506" i="4"/>
  <c r="U506" i="4"/>
  <c r="S502" i="4"/>
  <c r="U502" i="4"/>
  <c r="S498" i="4"/>
  <c r="U498" i="4"/>
  <c r="S494" i="4"/>
  <c r="U494" i="4"/>
  <c r="S490" i="4"/>
  <c r="U490" i="4"/>
  <c r="S486" i="4"/>
  <c r="U486" i="4"/>
  <c r="S482" i="4"/>
  <c r="U482" i="4"/>
  <c r="S478" i="4"/>
  <c r="U478" i="4"/>
  <c r="S474" i="4"/>
  <c r="U474" i="4"/>
  <c r="S470" i="4"/>
  <c r="U470" i="4"/>
  <c r="S466" i="4"/>
  <c r="U466" i="4"/>
  <c r="S462" i="4"/>
  <c r="U462" i="4"/>
  <c r="S458" i="4"/>
  <c r="U458" i="4"/>
  <c r="S454" i="4"/>
  <c r="U454" i="4"/>
  <c r="S450" i="4"/>
  <c r="U450" i="4"/>
  <c r="S446" i="4"/>
  <c r="U446" i="4"/>
  <c r="S442" i="4"/>
  <c r="U442" i="4"/>
  <c r="S438" i="4"/>
  <c r="U438" i="4"/>
  <c r="S434" i="4"/>
  <c r="U434" i="4"/>
  <c r="S430" i="4"/>
  <c r="U430" i="4"/>
  <c r="S426" i="4"/>
  <c r="U426" i="4"/>
  <c r="S422" i="4"/>
  <c r="U422" i="4"/>
  <c r="S418" i="4"/>
  <c r="U418" i="4"/>
  <c r="S414" i="4"/>
  <c r="U414" i="4"/>
  <c r="S410" i="4"/>
  <c r="U410" i="4"/>
  <c r="S406" i="4"/>
  <c r="U406" i="4"/>
  <c r="S402" i="4"/>
  <c r="U402" i="4"/>
  <c r="S398" i="4"/>
  <c r="U398" i="4"/>
  <c r="S394" i="4"/>
  <c r="U394" i="4"/>
  <c r="S390" i="4"/>
  <c r="U390" i="4"/>
  <c r="S386" i="4"/>
  <c r="U386" i="4"/>
  <c r="S382" i="4"/>
  <c r="U382" i="4"/>
  <c r="S378" i="4"/>
  <c r="U378" i="4"/>
  <c r="S374" i="4"/>
  <c r="U374" i="4"/>
  <c r="S370" i="4"/>
  <c r="U370" i="4"/>
  <c r="S366" i="4"/>
  <c r="U366" i="4"/>
  <c r="S362" i="4"/>
  <c r="U362" i="4"/>
  <c r="S358" i="4"/>
  <c r="U358" i="4"/>
  <c r="S354" i="4"/>
  <c r="U354" i="4"/>
  <c r="S350" i="4"/>
  <c r="U350" i="4"/>
  <c r="S346" i="4"/>
  <c r="U346" i="4"/>
  <c r="S342" i="4"/>
  <c r="U342" i="4"/>
  <c r="S338" i="4"/>
  <c r="U338" i="4"/>
  <c r="S334" i="4"/>
  <c r="U334" i="4"/>
  <c r="S330" i="4"/>
  <c r="U330" i="4"/>
  <c r="S326" i="4"/>
  <c r="U326" i="4"/>
  <c r="S322" i="4"/>
  <c r="U322" i="4"/>
  <c r="S318" i="4"/>
  <c r="U318" i="4"/>
  <c r="S314" i="4"/>
  <c r="U314" i="4"/>
  <c r="S310" i="4"/>
  <c r="U310" i="4"/>
  <c r="S306" i="4"/>
  <c r="U306" i="4"/>
  <c r="S302" i="4"/>
  <c r="U302" i="4"/>
  <c r="S298" i="4"/>
  <c r="U298" i="4"/>
  <c r="S294" i="4"/>
  <c r="U294" i="4"/>
  <c r="S290" i="4"/>
  <c r="U290" i="4"/>
  <c r="S286" i="4"/>
  <c r="U286" i="4"/>
  <c r="S282" i="4"/>
  <c r="U282" i="4"/>
  <c r="S278" i="4"/>
  <c r="U278" i="4"/>
  <c r="S274" i="4"/>
  <c r="U274" i="4"/>
  <c r="S270" i="4"/>
  <c r="U270" i="4"/>
  <c r="S266" i="4"/>
  <c r="U266" i="4"/>
  <c r="S262" i="4"/>
  <c r="U262" i="4"/>
  <c r="S258" i="4"/>
  <c r="U258" i="4"/>
  <c r="S254" i="4"/>
  <c r="U254" i="4"/>
  <c r="S250" i="4"/>
  <c r="U250" i="4"/>
  <c r="S246" i="4"/>
  <c r="U246" i="4"/>
  <c r="S242" i="4"/>
  <c r="U242" i="4"/>
  <c r="S238" i="4"/>
  <c r="U238" i="4"/>
  <c r="S234" i="4"/>
  <c r="U234" i="4"/>
  <c r="S230" i="4"/>
  <c r="U230" i="4"/>
  <c r="S226" i="4"/>
  <c r="U226" i="4"/>
  <c r="S222" i="4"/>
  <c r="U222" i="4"/>
  <c r="S218" i="4"/>
  <c r="U218" i="4"/>
  <c r="S214" i="4"/>
  <c r="U214" i="4"/>
  <c r="S210" i="4"/>
  <c r="U210" i="4"/>
  <c r="S206" i="4"/>
  <c r="U206" i="4"/>
  <c r="S202" i="4"/>
  <c r="U202" i="4"/>
  <c r="S198" i="4"/>
  <c r="U198" i="4"/>
  <c r="S194" i="4"/>
  <c r="U194" i="4"/>
  <c r="S190" i="4"/>
  <c r="U190" i="4"/>
  <c r="S186" i="4"/>
  <c r="U186" i="4"/>
  <c r="S182" i="4"/>
  <c r="U182" i="4"/>
  <c r="S178" i="4"/>
  <c r="U178" i="4"/>
  <c r="S174" i="4"/>
  <c r="U174" i="4"/>
  <c r="S170" i="4"/>
  <c r="U170" i="4"/>
  <c r="S166" i="4"/>
  <c r="U166" i="4"/>
  <c r="S162" i="4"/>
  <c r="U162" i="4"/>
  <c r="S158" i="4"/>
  <c r="U158" i="4"/>
  <c r="S154" i="4"/>
  <c r="U154" i="4"/>
  <c r="U2280" i="4"/>
  <c r="U2276" i="4"/>
  <c r="U2272" i="4"/>
  <c r="U2268" i="4"/>
  <c r="U2264" i="4"/>
  <c r="U2260" i="4"/>
  <c r="U2256" i="4"/>
  <c r="U2252" i="4"/>
  <c r="U2248" i="4"/>
  <c r="U2244" i="4"/>
  <c r="U2240" i="4"/>
  <c r="U2236" i="4"/>
  <c r="U2232" i="4"/>
  <c r="U2228" i="4"/>
  <c r="U2224" i="4"/>
  <c r="U2220" i="4"/>
  <c r="U2216" i="4"/>
  <c r="U2212" i="4"/>
  <c r="U2208" i="4"/>
  <c r="U2204" i="4"/>
  <c r="U2200" i="4"/>
  <c r="U2196" i="4"/>
  <c r="U2192" i="4"/>
  <c r="U2188" i="4"/>
  <c r="U2184" i="4"/>
  <c r="U2180" i="4"/>
  <c r="U2176" i="4"/>
  <c r="U2172" i="4"/>
  <c r="U2156" i="4"/>
  <c r="U2140" i="4"/>
  <c r="U2124" i="4"/>
  <c r="U2108" i="4"/>
  <c r="U2092" i="4"/>
  <c r="U2076" i="4"/>
  <c r="U2060" i="4"/>
  <c r="U2044" i="4"/>
  <c r="U2028" i="4"/>
  <c r="U2012" i="4"/>
  <c r="U1996" i="4"/>
  <c r="U1980" i="4"/>
  <c r="U1964" i="4"/>
  <c r="U1948" i="4"/>
  <c r="U1932" i="4"/>
  <c r="U1916" i="4"/>
  <c r="U1900" i="4"/>
  <c r="U1884" i="4"/>
  <c r="U1868" i="4"/>
  <c r="U1852" i="4"/>
  <c r="U1832" i="4"/>
  <c r="U1804" i="4"/>
  <c r="U1796" i="4"/>
  <c r="U1768" i="4"/>
  <c r="U1740" i="4"/>
  <c r="U1732" i="4"/>
  <c r="U1704" i="4"/>
  <c r="U1676" i="4"/>
  <c r="U1668" i="4"/>
  <c r="U1640" i="4"/>
  <c r="U1612" i="4"/>
  <c r="U1604" i="4"/>
  <c r="U1576" i="4"/>
  <c r="U1544" i="4"/>
  <c r="U1480" i="4"/>
  <c r="U1416" i="4"/>
  <c r="U1374" i="4"/>
  <c r="U1352" i="4"/>
  <c r="U1310" i="4"/>
  <c r="U1288" i="4"/>
  <c r="U1246" i="4"/>
  <c r="U1224" i="4"/>
  <c r="U1182" i="4"/>
  <c r="U1160" i="4"/>
  <c r="U1118" i="4"/>
  <c r="U1096" i="4"/>
  <c r="U1054" i="4"/>
  <c r="U1032" i="4"/>
  <c r="U990" i="4"/>
  <c r="U968" i="4"/>
  <c r="U926" i="4"/>
  <c r="U880" i="4"/>
  <c r="U816" i="4"/>
  <c r="U752" i="4"/>
  <c r="U688" i="4"/>
  <c r="U624" i="4"/>
  <c r="U560" i="4"/>
  <c r="U496" i="4"/>
  <c r="U432" i="4"/>
  <c r="U368" i="4"/>
  <c r="U304" i="4"/>
  <c r="U240" i="4"/>
  <c r="U176" i="4"/>
  <c r="S1441" i="4"/>
  <c r="U1441" i="4"/>
  <c r="S1437" i="4"/>
  <c r="U1437" i="4"/>
  <c r="S1433" i="4"/>
  <c r="U1433" i="4"/>
  <c r="S1429" i="4"/>
  <c r="U1429" i="4"/>
  <c r="S1425" i="4"/>
  <c r="U1425" i="4"/>
  <c r="S1421" i="4"/>
  <c r="U1421" i="4"/>
  <c r="S1417" i="4"/>
  <c r="U1417" i="4"/>
  <c r="S1413" i="4"/>
  <c r="U1413" i="4"/>
  <c r="S1409" i="4"/>
  <c r="U1409" i="4"/>
  <c r="S1405" i="4"/>
  <c r="U1405" i="4"/>
  <c r="S1401" i="4"/>
  <c r="U1401" i="4"/>
  <c r="S1397" i="4"/>
  <c r="U1397" i="4"/>
  <c r="S1393" i="4"/>
  <c r="U1393" i="4"/>
  <c r="S1389" i="4"/>
  <c r="U1389" i="4"/>
  <c r="S1385" i="4"/>
  <c r="U1385" i="4"/>
  <c r="S1381" i="4"/>
  <c r="U1381" i="4"/>
  <c r="S1377" i="4"/>
  <c r="U1377" i="4"/>
  <c r="S1373" i="4"/>
  <c r="U1373" i="4"/>
  <c r="S1369" i="4"/>
  <c r="U1369" i="4"/>
  <c r="S1365" i="4"/>
  <c r="U1365" i="4"/>
  <c r="S1361" i="4"/>
  <c r="U1361" i="4"/>
  <c r="S1357" i="4"/>
  <c r="U1357" i="4"/>
  <c r="S1353" i="4"/>
  <c r="U1353" i="4"/>
  <c r="S1349" i="4"/>
  <c r="U1349" i="4"/>
  <c r="S1345" i="4"/>
  <c r="U1345" i="4"/>
  <c r="S1341" i="4"/>
  <c r="U1341" i="4"/>
  <c r="S1337" i="4"/>
  <c r="U1337" i="4"/>
  <c r="S1333" i="4"/>
  <c r="U1333" i="4"/>
  <c r="S1329" i="4"/>
  <c r="U1329" i="4"/>
  <c r="S1325" i="4"/>
  <c r="U1325" i="4"/>
  <c r="S1321" i="4"/>
  <c r="U1321" i="4"/>
  <c r="S1317" i="4"/>
  <c r="U1317" i="4"/>
  <c r="S1313" i="4"/>
  <c r="U1313" i="4"/>
  <c r="S1309" i="4"/>
  <c r="U1309" i="4"/>
  <c r="S1305" i="4"/>
  <c r="U1305" i="4"/>
  <c r="S1301" i="4"/>
  <c r="U1301" i="4"/>
  <c r="S1297" i="4"/>
  <c r="U1297" i="4"/>
  <c r="S1293" i="4"/>
  <c r="U1293" i="4"/>
  <c r="S1289" i="4"/>
  <c r="U1289" i="4"/>
  <c r="S1285" i="4"/>
  <c r="U1285" i="4"/>
  <c r="S1281" i="4"/>
  <c r="U1281" i="4"/>
  <c r="S1277" i="4"/>
  <c r="U1277" i="4"/>
  <c r="S1273" i="4"/>
  <c r="U1273" i="4"/>
  <c r="S1269" i="4"/>
  <c r="U1269" i="4"/>
  <c r="S1265" i="4"/>
  <c r="U1265" i="4"/>
  <c r="S1261" i="4"/>
  <c r="U1261" i="4"/>
  <c r="S1257" i="4"/>
  <c r="U1257" i="4"/>
  <c r="S1253" i="4"/>
  <c r="U1253" i="4"/>
  <c r="S1249" i="4"/>
  <c r="U1249" i="4"/>
  <c r="S1245" i="4"/>
  <c r="U1245" i="4"/>
  <c r="S1241" i="4"/>
  <c r="U1241" i="4"/>
  <c r="S1237" i="4"/>
  <c r="U1237" i="4"/>
  <c r="S1233" i="4"/>
  <c r="U1233" i="4"/>
  <c r="S1229" i="4"/>
  <c r="U1229" i="4"/>
  <c r="S1225" i="4"/>
  <c r="U1225" i="4"/>
  <c r="S1221" i="4"/>
  <c r="U1221" i="4"/>
  <c r="S1217" i="4"/>
  <c r="U1217" i="4"/>
  <c r="S1213" i="4"/>
  <c r="U1213" i="4"/>
  <c r="S1209" i="4"/>
  <c r="U1209" i="4"/>
  <c r="S1205" i="4"/>
  <c r="U1205" i="4"/>
  <c r="S1201" i="4"/>
  <c r="U1201" i="4"/>
  <c r="S1197" i="4"/>
  <c r="U1197" i="4"/>
  <c r="S1193" i="4"/>
  <c r="U1193" i="4"/>
  <c r="S1189" i="4"/>
  <c r="U1189" i="4"/>
  <c r="S1185" i="4"/>
  <c r="U1185" i="4"/>
  <c r="S1181" i="4"/>
  <c r="U1181" i="4"/>
  <c r="S1177" i="4"/>
  <c r="U1177" i="4"/>
  <c r="S1173" i="4"/>
  <c r="U1173" i="4"/>
  <c r="S1169" i="4"/>
  <c r="U1169" i="4"/>
  <c r="S1165" i="4"/>
  <c r="U1165" i="4"/>
  <c r="S1161" i="4"/>
  <c r="U1161" i="4"/>
  <c r="S1157" i="4"/>
  <c r="U1157" i="4"/>
  <c r="S1153" i="4"/>
  <c r="U1153" i="4"/>
  <c r="S1149" i="4"/>
  <c r="U1149" i="4"/>
  <c r="S1145" i="4"/>
  <c r="U1145" i="4"/>
  <c r="S1141" i="4"/>
  <c r="U1141" i="4"/>
  <c r="S1137" i="4"/>
  <c r="U1137" i="4"/>
  <c r="S1133" i="4"/>
  <c r="U1133" i="4"/>
  <c r="S1129" i="4"/>
  <c r="U1129" i="4"/>
  <c r="S1125" i="4"/>
  <c r="U1125" i="4"/>
  <c r="S1121" i="4"/>
  <c r="U1121" i="4"/>
  <c r="S1117" i="4"/>
  <c r="U1117" i="4"/>
  <c r="S1113" i="4"/>
  <c r="U1113" i="4"/>
  <c r="S1109" i="4"/>
  <c r="U1109" i="4"/>
  <c r="S1105" i="4"/>
  <c r="U1105" i="4"/>
  <c r="S1101" i="4"/>
  <c r="U1101" i="4"/>
  <c r="S1097" i="4"/>
  <c r="U1097" i="4"/>
  <c r="S1093" i="4"/>
  <c r="U1093" i="4"/>
  <c r="S1089" i="4"/>
  <c r="U1089" i="4"/>
  <c r="S1085" i="4"/>
  <c r="U1085" i="4"/>
  <c r="S1081" i="4"/>
  <c r="U1081" i="4"/>
  <c r="S1077" i="4"/>
  <c r="U1077" i="4"/>
  <c r="S1073" i="4"/>
  <c r="U1073" i="4"/>
  <c r="S1069" i="4"/>
  <c r="U1069" i="4"/>
  <c r="S1065" i="4"/>
  <c r="U1065" i="4"/>
  <c r="S1061" i="4"/>
  <c r="U1061" i="4"/>
  <c r="S1057" i="4"/>
  <c r="U1057" i="4"/>
  <c r="S1053" i="4"/>
  <c r="U1053" i="4"/>
  <c r="S1049" i="4"/>
  <c r="U1049" i="4"/>
  <c r="S1045" i="4"/>
  <c r="U1045" i="4"/>
  <c r="S1041" i="4"/>
  <c r="U1041" i="4"/>
  <c r="S1037" i="4"/>
  <c r="U1037" i="4"/>
  <c r="S1033" i="4"/>
  <c r="U1033" i="4"/>
  <c r="S1029" i="4"/>
  <c r="U1029" i="4"/>
  <c r="S1025" i="4"/>
  <c r="U1025" i="4"/>
  <c r="S1021" i="4"/>
  <c r="U1021" i="4"/>
  <c r="S1017" i="4"/>
  <c r="U1017" i="4"/>
  <c r="S1013" i="4"/>
  <c r="U1013" i="4"/>
  <c r="S1009" i="4"/>
  <c r="U1009" i="4"/>
  <c r="S1005" i="4"/>
  <c r="U1005" i="4"/>
  <c r="S1001" i="4"/>
  <c r="U1001" i="4"/>
  <c r="S997" i="4"/>
  <c r="U997" i="4"/>
  <c r="S993" i="4"/>
  <c r="U993" i="4"/>
  <c r="S989" i="4"/>
  <c r="U989" i="4"/>
  <c r="S985" i="4"/>
  <c r="U985" i="4"/>
  <c r="S981" i="4"/>
  <c r="U981" i="4"/>
  <c r="S977" i="4"/>
  <c r="U977" i="4"/>
  <c r="S973" i="4"/>
  <c r="U973" i="4"/>
  <c r="S969" i="4"/>
  <c r="U969" i="4"/>
  <c r="S965" i="4"/>
  <c r="U965" i="4"/>
  <c r="S961" i="4"/>
  <c r="U961" i="4"/>
  <c r="S957" i="4"/>
  <c r="U957" i="4"/>
  <c r="S953" i="4"/>
  <c r="U953" i="4"/>
  <c r="S949" i="4"/>
  <c r="U949" i="4"/>
  <c r="S945" i="4"/>
  <c r="U945" i="4"/>
  <c r="S941" i="4"/>
  <c r="U941" i="4"/>
  <c r="S937" i="4"/>
  <c r="U937" i="4"/>
  <c r="S933" i="4"/>
  <c r="U933" i="4"/>
  <c r="S929" i="4"/>
  <c r="U929" i="4"/>
  <c r="S925" i="4"/>
  <c r="U925" i="4"/>
  <c r="S921" i="4"/>
  <c r="U921" i="4"/>
  <c r="S917" i="4"/>
  <c r="U917" i="4"/>
  <c r="S913" i="4"/>
  <c r="U913" i="4"/>
  <c r="S909" i="4"/>
  <c r="U909" i="4"/>
  <c r="S905" i="4"/>
  <c r="U905" i="4"/>
  <c r="S901" i="4"/>
  <c r="U901" i="4"/>
  <c r="S897" i="4"/>
  <c r="U897" i="4"/>
  <c r="S893" i="4"/>
  <c r="U893" i="4"/>
  <c r="S889" i="4"/>
  <c r="U889" i="4"/>
  <c r="S885" i="4"/>
  <c r="U885" i="4"/>
  <c r="S881" i="4"/>
  <c r="U881" i="4"/>
  <c r="S877" i="4"/>
  <c r="U877" i="4"/>
  <c r="S873" i="4"/>
  <c r="U873" i="4"/>
  <c r="S869" i="4"/>
  <c r="U869" i="4"/>
  <c r="S865" i="4"/>
  <c r="U865" i="4"/>
  <c r="S861" i="4"/>
  <c r="U861" i="4"/>
  <c r="S857" i="4"/>
  <c r="U857" i="4"/>
  <c r="S853" i="4"/>
  <c r="U853" i="4"/>
  <c r="S849" i="4"/>
  <c r="U849" i="4"/>
  <c r="S845" i="4"/>
  <c r="U845" i="4"/>
  <c r="S841" i="4"/>
  <c r="U841" i="4"/>
  <c r="S837" i="4"/>
  <c r="U837" i="4"/>
  <c r="S833" i="4"/>
  <c r="U833" i="4"/>
  <c r="S829" i="4"/>
  <c r="U829" i="4"/>
  <c r="S825" i="4"/>
  <c r="U825" i="4"/>
  <c r="S821" i="4"/>
  <c r="U821" i="4"/>
  <c r="S817" i="4"/>
  <c r="U817" i="4"/>
  <c r="S813" i="4"/>
  <c r="U813" i="4"/>
  <c r="S809" i="4"/>
  <c r="U809" i="4"/>
  <c r="S805" i="4"/>
  <c r="U805" i="4"/>
  <c r="S801" i="4"/>
  <c r="U801" i="4"/>
  <c r="S797" i="4"/>
  <c r="U797" i="4"/>
  <c r="S793" i="4"/>
  <c r="U793" i="4"/>
  <c r="S789" i="4"/>
  <c r="U789" i="4"/>
  <c r="S785" i="4"/>
  <c r="U785" i="4"/>
  <c r="S781" i="4"/>
  <c r="U781" i="4"/>
  <c r="S777" i="4"/>
  <c r="U777" i="4"/>
  <c r="S773" i="4"/>
  <c r="U773" i="4"/>
  <c r="S769" i="4"/>
  <c r="U769" i="4"/>
  <c r="S765" i="4"/>
  <c r="U765" i="4"/>
  <c r="S761" i="4"/>
  <c r="U761" i="4"/>
  <c r="S757" i="4"/>
  <c r="U757" i="4"/>
  <c r="S753" i="4"/>
  <c r="U753" i="4"/>
  <c r="S749" i="4"/>
  <c r="U749" i="4"/>
  <c r="S745" i="4"/>
  <c r="U745" i="4"/>
  <c r="S741" i="4"/>
  <c r="U741" i="4"/>
  <c r="S737" i="4"/>
  <c r="U737" i="4"/>
  <c r="S733" i="4"/>
  <c r="U733" i="4"/>
  <c r="S729" i="4"/>
  <c r="U729" i="4"/>
  <c r="S725" i="4"/>
  <c r="U725" i="4"/>
  <c r="S721" i="4"/>
  <c r="U721" i="4"/>
  <c r="S717" i="4"/>
  <c r="U717" i="4"/>
  <c r="S713" i="4"/>
  <c r="U713" i="4"/>
  <c r="S709" i="4"/>
  <c r="U709" i="4"/>
  <c r="S705" i="4"/>
  <c r="U705" i="4"/>
  <c r="S701" i="4"/>
  <c r="U701" i="4"/>
  <c r="S697" i="4"/>
  <c r="U697" i="4"/>
  <c r="S693" i="4"/>
  <c r="U693" i="4"/>
  <c r="S689" i="4"/>
  <c r="U689" i="4"/>
  <c r="S685" i="4"/>
  <c r="U685" i="4"/>
  <c r="S681" i="4"/>
  <c r="U681" i="4"/>
  <c r="S677" i="4"/>
  <c r="U677" i="4"/>
  <c r="S673" i="4"/>
  <c r="U673" i="4"/>
  <c r="S669" i="4"/>
  <c r="U669" i="4"/>
  <c r="S665" i="4"/>
  <c r="U665" i="4"/>
  <c r="S661" i="4"/>
  <c r="U661" i="4"/>
  <c r="S657" i="4"/>
  <c r="U657" i="4"/>
  <c r="S653" i="4"/>
  <c r="U653" i="4"/>
  <c r="S649" i="4"/>
  <c r="U649" i="4"/>
  <c r="S645" i="4"/>
  <c r="U645" i="4"/>
  <c r="S641" i="4"/>
  <c r="U641" i="4"/>
  <c r="S637" i="4"/>
  <c r="U637" i="4"/>
  <c r="S633" i="4"/>
  <c r="U633" i="4"/>
  <c r="S629" i="4"/>
  <c r="U629" i="4"/>
  <c r="S625" i="4"/>
  <c r="U625" i="4"/>
  <c r="S621" i="4"/>
  <c r="U621" i="4"/>
  <c r="S617" i="4"/>
  <c r="U617" i="4"/>
  <c r="S613" i="4"/>
  <c r="U613" i="4"/>
  <c r="S609" i="4"/>
  <c r="U609" i="4"/>
  <c r="S605" i="4"/>
  <c r="U605" i="4"/>
  <c r="S601" i="4"/>
  <c r="U601" i="4"/>
  <c r="S597" i="4"/>
  <c r="U597" i="4"/>
  <c r="S593" i="4"/>
  <c r="U593" i="4"/>
  <c r="S589" i="4"/>
  <c r="U589" i="4"/>
  <c r="S585" i="4"/>
  <c r="U585" i="4"/>
  <c r="S581" i="4"/>
  <c r="U581" i="4"/>
  <c r="S577" i="4"/>
  <c r="U577" i="4"/>
  <c r="S573" i="4"/>
  <c r="U573" i="4"/>
  <c r="S569" i="4"/>
  <c r="U569" i="4"/>
  <c r="S565" i="4"/>
  <c r="U565" i="4"/>
  <c r="S561" i="4"/>
  <c r="U561" i="4"/>
  <c r="S557" i="4"/>
  <c r="U557" i="4"/>
  <c r="S553" i="4"/>
  <c r="U553" i="4"/>
  <c r="S549" i="4"/>
  <c r="U549" i="4"/>
  <c r="S545" i="4"/>
  <c r="U545" i="4"/>
  <c r="S541" i="4"/>
  <c r="U541" i="4"/>
  <c r="S537" i="4"/>
  <c r="U537" i="4"/>
  <c r="S533" i="4"/>
  <c r="U533" i="4"/>
  <c r="S529" i="4"/>
  <c r="U529" i="4"/>
  <c r="S525" i="4"/>
  <c r="U525" i="4"/>
  <c r="S521" i="4"/>
  <c r="U521" i="4"/>
  <c r="S517" i="4"/>
  <c r="U517" i="4"/>
  <c r="S513" i="4"/>
  <c r="U513" i="4"/>
  <c r="S509" i="4"/>
  <c r="U509" i="4"/>
  <c r="S505" i="4"/>
  <c r="U505" i="4"/>
  <c r="S501" i="4"/>
  <c r="U501" i="4"/>
  <c r="S497" i="4"/>
  <c r="U497" i="4"/>
  <c r="S493" i="4"/>
  <c r="U493" i="4"/>
  <c r="S489" i="4"/>
  <c r="U489" i="4"/>
  <c r="S485" i="4"/>
  <c r="U485" i="4"/>
  <c r="S481" i="4"/>
  <c r="U481" i="4"/>
  <c r="S477" i="4"/>
  <c r="U477" i="4"/>
  <c r="S473" i="4"/>
  <c r="U473" i="4"/>
  <c r="S469" i="4"/>
  <c r="U469" i="4"/>
  <c r="S465" i="4"/>
  <c r="U465" i="4"/>
  <c r="S461" i="4"/>
  <c r="U461" i="4"/>
  <c r="S457" i="4"/>
  <c r="U457" i="4"/>
  <c r="S453" i="4"/>
  <c r="U453" i="4"/>
  <c r="S449" i="4"/>
  <c r="U449" i="4"/>
  <c r="S445" i="4"/>
  <c r="U445" i="4"/>
  <c r="S441" i="4"/>
  <c r="U441" i="4"/>
  <c r="S437" i="4"/>
  <c r="U437" i="4"/>
  <c r="S433" i="4"/>
  <c r="U433" i="4"/>
  <c r="S429" i="4"/>
  <c r="U429" i="4"/>
  <c r="S425" i="4"/>
  <c r="U425" i="4"/>
  <c r="S421" i="4"/>
  <c r="U421" i="4"/>
  <c r="S417" i="4"/>
  <c r="U417" i="4"/>
  <c r="S413" i="4"/>
  <c r="U413" i="4"/>
  <c r="S409" i="4"/>
  <c r="U409" i="4"/>
  <c r="S405" i="4"/>
  <c r="U405" i="4"/>
  <c r="S401" i="4"/>
  <c r="U401" i="4"/>
  <c r="S397" i="4"/>
  <c r="U397" i="4"/>
  <c r="S393" i="4"/>
  <c r="U393" i="4"/>
  <c r="S389" i="4"/>
  <c r="U389" i="4"/>
  <c r="S385" i="4"/>
  <c r="U385" i="4"/>
  <c r="S381" i="4"/>
  <c r="U381" i="4"/>
  <c r="S377" i="4"/>
  <c r="U377" i="4"/>
  <c r="S373" i="4"/>
  <c r="U373" i="4"/>
  <c r="S369" i="4"/>
  <c r="U369" i="4"/>
  <c r="S365" i="4"/>
  <c r="U365" i="4"/>
  <c r="S361" i="4"/>
  <c r="U361" i="4"/>
  <c r="S357" i="4"/>
  <c r="U357" i="4"/>
  <c r="S353" i="4"/>
  <c r="U353" i="4"/>
  <c r="S349" i="4"/>
  <c r="U349" i="4"/>
  <c r="S345" i="4"/>
  <c r="U345" i="4"/>
  <c r="S341" i="4"/>
  <c r="U341" i="4"/>
  <c r="S337" i="4"/>
  <c r="U337" i="4"/>
  <c r="S333" i="4"/>
  <c r="U333" i="4"/>
  <c r="S329" i="4"/>
  <c r="U329" i="4"/>
  <c r="S325" i="4"/>
  <c r="U325" i="4"/>
  <c r="S321" i="4"/>
  <c r="U321" i="4"/>
  <c r="S317" i="4"/>
  <c r="U317" i="4"/>
  <c r="S313" i="4"/>
  <c r="U313" i="4"/>
  <c r="S309" i="4"/>
  <c r="U309" i="4"/>
  <c r="S305" i="4"/>
  <c r="U305" i="4"/>
  <c r="S301" i="4"/>
  <c r="U301" i="4"/>
  <c r="S297" i="4"/>
  <c r="U297" i="4"/>
  <c r="S293" i="4"/>
  <c r="U293" i="4"/>
  <c r="S289" i="4"/>
  <c r="U289" i="4"/>
  <c r="S285" i="4"/>
  <c r="U285" i="4"/>
  <c r="S281" i="4"/>
  <c r="U281" i="4"/>
  <c r="S277" i="4"/>
  <c r="U277" i="4"/>
  <c r="S273" i="4"/>
  <c r="U273" i="4"/>
  <c r="S269" i="4"/>
  <c r="U269" i="4"/>
  <c r="S265" i="4"/>
  <c r="U265" i="4"/>
  <c r="S261" i="4"/>
  <c r="U261" i="4"/>
  <c r="S257" i="4"/>
  <c r="U257" i="4"/>
  <c r="S253" i="4"/>
  <c r="U253" i="4"/>
  <c r="S249" i="4"/>
  <c r="U249" i="4"/>
  <c r="S245" i="4"/>
  <c r="U245" i="4"/>
  <c r="S241" i="4"/>
  <c r="U241" i="4"/>
  <c r="S237" i="4"/>
  <c r="U237" i="4"/>
  <c r="S233" i="4"/>
  <c r="U233" i="4"/>
  <c r="S229" i="4"/>
  <c r="U229" i="4"/>
  <c r="S225" i="4"/>
  <c r="U225" i="4"/>
  <c r="S221" i="4"/>
  <c r="U221" i="4"/>
  <c r="S217" i="4"/>
  <c r="U217" i="4"/>
  <c r="S213" i="4"/>
  <c r="U213" i="4"/>
  <c r="S209" i="4"/>
  <c r="U209" i="4"/>
  <c r="S205" i="4"/>
  <c r="U205" i="4"/>
  <c r="S201" i="4"/>
  <c r="U201" i="4"/>
  <c r="S197" i="4"/>
  <c r="U197" i="4"/>
  <c r="S193" i="4"/>
  <c r="U193" i="4"/>
  <c r="S189" i="4"/>
  <c r="U189" i="4"/>
  <c r="S185" i="4"/>
  <c r="U185" i="4"/>
  <c r="S181" i="4"/>
  <c r="U181" i="4"/>
  <c r="S177" i="4"/>
  <c r="U177" i="4"/>
  <c r="S173" i="4"/>
  <c r="U173" i="4"/>
  <c r="S169" i="4"/>
  <c r="U169" i="4"/>
  <c r="S165" i="4"/>
  <c r="U165" i="4"/>
  <c r="S161" i="4"/>
  <c r="U161" i="4"/>
  <c r="S157" i="4"/>
  <c r="U157" i="4"/>
  <c r="U2160" i="4"/>
  <c r="U2144" i="4"/>
  <c r="U2128" i="4"/>
  <c r="U2112" i="4"/>
  <c r="U2096" i="4"/>
  <c r="U2080" i="4"/>
  <c r="U2064" i="4"/>
  <c r="U2048" i="4"/>
  <c r="U2032" i="4"/>
  <c r="U2016" i="4"/>
  <c r="U2000" i="4"/>
  <c r="U1984" i="4"/>
  <c r="U1968" i="4"/>
  <c r="U1952" i="4"/>
  <c r="U1936" i="4"/>
  <c r="U1920" i="4"/>
  <c r="U1904" i="4"/>
  <c r="U1888" i="4"/>
  <c r="U1872" i="4"/>
  <c r="U1856" i="4"/>
  <c r="U1844" i="4"/>
  <c r="U1816" i="4"/>
  <c r="U1788" i="4"/>
  <c r="U1780" i="4"/>
  <c r="U1752" i="4"/>
  <c r="U1724" i="4"/>
  <c r="U1716" i="4"/>
  <c r="U1688" i="4"/>
  <c r="U1660" i="4"/>
  <c r="U1652" i="4"/>
  <c r="U1624" i="4"/>
  <c r="U1596" i="4"/>
  <c r="U1588" i="4"/>
  <c r="U1560" i="4"/>
  <c r="U1496" i="4"/>
  <c r="U1432" i="4"/>
  <c r="U1390" i="4"/>
  <c r="U1368" i="4"/>
  <c r="U1326" i="4"/>
  <c r="U1304" i="4"/>
  <c r="U1262" i="4"/>
  <c r="U1240" i="4"/>
  <c r="U1198" i="4"/>
  <c r="U1176" i="4"/>
  <c r="U1134" i="4"/>
  <c r="U1112" i="4"/>
  <c r="U1070" i="4"/>
  <c r="U1048" i="4"/>
  <c r="U1006" i="4"/>
  <c r="U984" i="4"/>
  <c r="U942" i="4"/>
  <c r="U920" i="4"/>
  <c r="U864" i="4"/>
  <c r="U800" i="4"/>
  <c r="U736" i="4"/>
  <c r="U672" i="4"/>
  <c r="U608" i="4"/>
  <c r="U544" i="4"/>
  <c r="U480" i="4"/>
  <c r="U416" i="4"/>
  <c r="U352" i="4"/>
  <c r="U288" i="4"/>
  <c r="U224" i="4"/>
  <c r="U160" i="4"/>
  <c r="S1840" i="4"/>
  <c r="U1840" i="4"/>
  <c r="S1824" i="4"/>
  <c r="U1824" i="4"/>
  <c r="S1808" i="4"/>
  <c r="U1808" i="4"/>
  <c r="S1792" i="4"/>
  <c r="U1792" i="4"/>
  <c r="S1776" i="4"/>
  <c r="U1776" i="4"/>
  <c r="S1760" i="4"/>
  <c r="U1760" i="4"/>
  <c r="S1744" i="4"/>
  <c r="U1744" i="4"/>
  <c r="S1728" i="4"/>
  <c r="U1728" i="4"/>
  <c r="S1712" i="4"/>
  <c r="U1712" i="4"/>
  <c r="S1696" i="4"/>
  <c r="U1696" i="4"/>
  <c r="S1680" i="4"/>
  <c r="U1680" i="4"/>
  <c r="S1664" i="4"/>
  <c r="U1664" i="4"/>
  <c r="S1648" i="4"/>
  <c r="U1648" i="4"/>
  <c r="S1632" i="4"/>
  <c r="U1632" i="4"/>
  <c r="S1616" i="4"/>
  <c r="U1616" i="4"/>
  <c r="S1600" i="4"/>
  <c r="U1600" i="4"/>
  <c r="S1584" i="4"/>
  <c r="U1584" i="4"/>
  <c r="S1568" i="4"/>
  <c r="U1568" i="4"/>
  <c r="S1552" i="4"/>
  <c r="U1552" i="4"/>
  <c r="S1548" i="4"/>
  <c r="U1548" i="4"/>
  <c r="S1540" i="4"/>
  <c r="U1540" i="4"/>
  <c r="S1536" i="4"/>
  <c r="U1536" i="4"/>
  <c r="S1532" i="4"/>
  <c r="U1532" i="4"/>
  <c r="S1524" i="4"/>
  <c r="U1524" i="4"/>
  <c r="S1520" i="4"/>
  <c r="U1520" i="4"/>
  <c r="S1516" i="4"/>
  <c r="U1516" i="4"/>
  <c r="S1508" i="4"/>
  <c r="U1508" i="4"/>
  <c r="S1504" i="4"/>
  <c r="U1504" i="4"/>
  <c r="S1500" i="4"/>
  <c r="U1500" i="4"/>
  <c r="S1492" i="4"/>
  <c r="U1492" i="4"/>
  <c r="S1488" i="4"/>
  <c r="U1488" i="4"/>
  <c r="S1484" i="4"/>
  <c r="U1484" i="4"/>
  <c r="S1476" i="4"/>
  <c r="U1476" i="4"/>
  <c r="S1472" i="4"/>
  <c r="U1472" i="4"/>
  <c r="S1468" i="4"/>
  <c r="U1468" i="4"/>
  <c r="S1460" i="4"/>
  <c r="U1460" i="4"/>
  <c r="S1456" i="4"/>
  <c r="U1456" i="4"/>
  <c r="S1452" i="4"/>
  <c r="U1452" i="4"/>
  <c r="S1444" i="4"/>
  <c r="U1444" i="4"/>
  <c r="S1440" i="4"/>
  <c r="U1440" i="4"/>
  <c r="S1436" i="4"/>
  <c r="U1436" i="4"/>
  <c r="S1428" i="4"/>
  <c r="U1428" i="4"/>
  <c r="S1424" i="4"/>
  <c r="U1424" i="4"/>
  <c r="S1420" i="4"/>
  <c r="U1420" i="4"/>
  <c r="S1412" i="4"/>
  <c r="U1412" i="4"/>
  <c r="S1408" i="4"/>
  <c r="U1408" i="4"/>
  <c r="S1404" i="4"/>
  <c r="U1404" i="4"/>
  <c r="S1396" i="4"/>
  <c r="U1396" i="4"/>
  <c r="S1392" i="4"/>
  <c r="U1392" i="4"/>
  <c r="S1388" i="4"/>
  <c r="U1388" i="4"/>
  <c r="S1380" i="4"/>
  <c r="U1380" i="4"/>
  <c r="S1376" i="4"/>
  <c r="U1376" i="4"/>
  <c r="S1372" i="4"/>
  <c r="U1372" i="4"/>
  <c r="S1364" i="4"/>
  <c r="U1364" i="4"/>
  <c r="S1360" i="4"/>
  <c r="U1360" i="4"/>
  <c r="S1356" i="4"/>
  <c r="U1356" i="4"/>
  <c r="S1348" i="4"/>
  <c r="U1348" i="4"/>
  <c r="S1344" i="4"/>
  <c r="U1344" i="4"/>
  <c r="S1340" i="4"/>
  <c r="U1340" i="4"/>
  <c r="S1332" i="4"/>
  <c r="U1332" i="4"/>
  <c r="S1328" i="4"/>
  <c r="U1328" i="4"/>
  <c r="S1324" i="4"/>
  <c r="U1324" i="4"/>
  <c r="S1316" i="4"/>
  <c r="U1316" i="4"/>
  <c r="S1312" i="4"/>
  <c r="U1312" i="4"/>
  <c r="S1308" i="4"/>
  <c r="U1308" i="4"/>
  <c r="S1300" i="4"/>
  <c r="U1300" i="4"/>
  <c r="S1296" i="4"/>
  <c r="U1296" i="4"/>
  <c r="S1292" i="4"/>
  <c r="U1292" i="4"/>
  <c r="S1284" i="4"/>
  <c r="U1284" i="4"/>
  <c r="S1280" i="4"/>
  <c r="U1280" i="4"/>
  <c r="S1276" i="4"/>
  <c r="U1276" i="4"/>
  <c r="S1268" i="4"/>
  <c r="U1268" i="4"/>
  <c r="S1264" i="4"/>
  <c r="U1264" i="4"/>
  <c r="S1260" i="4"/>
  <c r="U1260" i="4"/>
  <c r="S1252" i="4"/>
  <c r="U1252" i="4"/>
  <c r="S1248" i="4"/>
  <c r="U1248" i="4"/>
  <c r="S1244" i="4"/>
  <c r="U1244" i="4"/>
  <c r="S1236" i="4"/>
  <c r="U1236" i="4"/>
  <c r="S1232" i="4"/>
  <c r="U1232" i="4"/>
  <c r="S1228" i="4"/>
  <c r="U1228" i="4"/>
  <c r="S1220" i="4"/>
  <c r="U1220" i="4"/>
  <c r="S1216" i="4"/>
  <c r="U1216" i="4"/>
  <c r="S1212" i="4"/>
  <c r="U1212" i="4"/>
  <c r="S1204" i="4"/>
  <c r="U1204" i="4"/>
  <c r="S1200" i="4"/>
  <c r="U1200" i="4"/>
  <c r="S1196" i="4"/>
  <c r="U1196" i="4"/>
  <c r="S1188" i="4"/>
  <c r="U1188" i="4"/>
  <c r="S1184" i="4"/>
  <c r="U1184" i="4"/>
  <c r="S1180" i="4"/>
  <c r="U1180" i="4"/>
  <c r="S1172" i="4"/>
  <c r="U1172" i="4"/>
  <c r="S1168" i="4"/>
  <c r="U1168" i="4"/>
  <c r="S1164" i="4"/>
  <c r="U1164" i="4"/>
  <c r="S1156" i="4"/>
  <c r="U1156" i="4"/>
  <c r="S1152" i="4"/>
  <c r="U1152" i="4"/>
  <c r="S1148" i="4"/>
  <c r="U1148" i="4"/>
  <c r="S1140" i="4"/>
  <c r="U1140" i="4"/>
  <c r="S1136" i="4"/>
  <c r="U1136" i="4"/>
  <c r="S1132" i="4"/>
  <c r="U1132" i="4"/>
  <c r="S1124" i="4"/>
  <c r="U1124" i="4"/>
  <c r="S1120" i="4"/>
  <c r="U1120" i="4"/>
  <c r="S1116" i="4"/>
  <c r="U1116" i="4"/>
  <c r="S1108" i="4"/>
  <c r="U1108" i="4"/>
  <c r="S1104" i="4"/>
  <c r="U1104" i="4"/>
  <c r="S1100" i="4"/>
  <c r="U1100" i="4"/>
  <c r="S1092" i="4"/>
  <c r="U1092" i="4"/>
  <c r="S1088" i="4"/>
  <c r="U1088" i="4"/>
  <c r="S1084" i="4"/>
  <c r="U1084" i="4"/>
  <c r="S1076" i="4"/>
  <c r="U1076" i="4"/>
  <c r="S1072" i="4"/>
  <c r="U1072" i="4"/>
  <c r="S1068" i="4"/>
  <c r="U1068" i="4"/>
  <c r="S1060" i="4"/>
  <c r="U1060" i="4"/>
  <c r="S1056" i="4"/>
  <c r="U1056" i="4"/>
  <c r="S1052" i="4"/>
  <c r="U1052" i="4"/>
  <c r="S1044" i="4"/>
  <c r="U1044" i="4"/>
  <c r="S1040" i="4"/>
  <c r="U1040" i="4"/>
  <c r="S1036" i="4"/>
  <c r="U1036" i="4"/>
  <c r="S1028" i="4"/>
  <c r="U1028" i="4"/>
  <c r="S1024" i="4"/>
  <c r="U1024" i="4"/>
  <c r="S1020" i="4"/>
  <c r="U1020" i="4"/>
  <c r="S1012" i="4"/>
  <c r="U1012" i="4"/>
  <c r="S1008" i="4"/>
  <c r="U1008" i="4"/>
  <c r="S1004" i="4"/>
  <c r="U1004" i="4"/>
  <c r="S996" i="4"/>
  <c r="U996" i="4"/>
  <c r="S992" i="4"/>
  <c r="U992" i="4"/>
  <c r="S988" i="4"/>
  <c r="U988" i="4"/>
  <c r="S980" i="4"/>
  <c r="U980" i="4"/>
  <c r="S976" i="4"/>
  <c r="U976" i="4"/>
  <c r="S972" i="4"/>
  <c r="U972" i="4"/>
  <c r="S964" i="4"/>
  <c r="U964" i="4"/>
  <c r="S960" i="4"/>
  <c r="U960" i="4"/>
  <c r="S956" i="4"/>
  <c r="U956" i="4"/>
  <c r="S948" i="4"/>
  <c r="U948" i="4"/>
  <c r="S944" i="4"/>
  <c r="U944" i="4"/>
  <c r="S940" i="4"/>
  <c r="U940" i="4"/>
  <c r="S932" i="4"/>
  <c r="U932" i="4"/>
  <c r="S928" i="4"/>
  <c r="U928" i="4"/>
  <c r="S924" i="4"/>
  <c r="U924" i="4"/>
  <c r="S916" i="4"/>
  <c r="U916" i="4"/>
  <c r="S908" i="4"/>
  <c r="U908" i="4"/>
  <c r="S904" i="4"/>
  <c r="U904" i="4"/>
  <c r="S900" i="4"/>
  <c r="U900" i="4"/>
  <c r="S892" i="4"/>
  <c r="U892" i="4"/>
  <c r="S888" i="4"/>
  <c r="U888" i="4"/>
  <c r="S884" i="4"/>
  <c r="U884" i="4"/>
  <c r="S876" i="4"/>
  <c r="U876" i="4"/>
  <c r="S872" i="4"/>
  <c r="U872" i="4"/>
  <c r="S868" i="4"/>
  <c r="U868" i="4"/>
  <c r="S860" i="4"/>
  <c r="U860" i="4"/>
  <c r="S856" i="4"/>
  <c r="U856" i="4"/>
  <c r="S852" i="4"/>
  <c r="U852" i="4"/>
  <c r="S844" i="4"/>
  <c r="U844" i="4"/>
  <c r="S840" i="4"/>
  <c r="U840" i="4"/>
  <c r="S836" i="4"/>
  <c r="U836" i="4"/>
  <c r="S828" i="4"/>
  <c r="U828" i="4"/>
  <c r="S824" i="4"/>
  <c r="U824" i="4"/>
  <c r="S820" i="4"/>
  <c r="U820" i="4"/>
  <c r="S812" i="4"/>
  <c r="U812" i="4"/>
  <c r="S808" i="4"/>
  <c r="U808" i="4"/>
  <c r="S804" i="4"/>
  <c r="U804" i="4"/>
  <c r="S796" i="4"/>
  <c r="U796" i="4"/>
  <c r="S792" i="4"/>
  <c r="U792" i="4"/>
  <c r="S788" i="4"/>
  <c r="U788" i="4"/>
  <c r="S780" i="4"/>
  <c r="U780" i="4"/>
  <c r="S776" i="4"/>
  <c r="U776" i="4"/>
  <c r="S772" i="4"/>
  <c r="U772" i="4"/>
  <c r="S764" i="4"/>
  <c r="U764" i="4"/>
  <c r="S760" i="4"/>
  <c r="U760" i="4"/>
  <c r="S756" i="4"/>
  <c r="U756" i="4"/>
  <c r="S748" i="4"/>
  <c r="U748" i="4"/>
  <c r="S744" i="4"/>
  <c r="U744" i="4"/>
  <c r="S740" i="4"/>
  <c r="U740" i="4"/>
  <c r="S732" i="4"/>
  <c r="U732" i="4"/>
  <c r="S728" i="4"/>
  <c r="U728" i="4"/>
  <c r="S724" i="4"/>
  <c r="U724" i="4"/>
  <c r="S716" i="4"/>
  <c r="U716" i="4"/>
  <c r="S712" i="4"/>
  <c r="U712" i="4"/>
  <c r="S708" i="4"/>
  <c r="U708" i="4"/>
  <c r="S700" i="4"/>
  <c r="U700" i="4"/>
  <c r="S696" i="4"/>
  <c r="U696" i="4"/>
  <c r="S692" i="4"/>
  <c r="U692" i="4"/>
  <c r="S684" i="4"/>
  <c r="U684" i="4"/>
  <c r="S680" i="4"/>
  <c r="U680" i="4"/>
  <c r="S676" i="4"/>
  <c r="U676" i="4"/>
  <c r="S668" i="4"/>
  <c r="U668" i="4"/>
  <c r="S664" i="4"/>
  <c r="U664" i="4"/>
  <c r="S660" i="4"/>
  <c r="U660" i="4"/>
  <c r="S652" i="4"/>
  <c r="U652" i="4"/>
  <c r="S648" i="4"/>
  <c r="U648" i="4"/>
  <c r="S644" i="4"/>
  <c r="U644" i="4"/>
  <c r="S636" i="4"/>
  <c r="U636" i="4"/>
  <c r="S632" i="4"/>
  <c r="U632" i="4"/>
  <c r="S628" i="4"/>
  <c r="U628" i="4"/>
  <c r="S620" i="4"/>
  <c r="U620" i="4"/>
  <c r="S616" i="4"/>
  <c r="U616" i="4"/>
  <c r="S612" i="4"/>
  <c r="U612" i="4"/>
  <c r="S604" i="4"/>
  <c r="U604" i="4"/>
  <c r="S600" i="4"/>
  <c r="U600" i="4"/>
  <c r="S596" i="4"/>
  <c r="U596" i="4"/>
  <c r="S588" i="4"/>
  <c r="U588" i="4"/>
  <c r="S584" i="4"/>
  <c r="U584" i="4"/>
  <c r="S580" i="4"/>
  <c r="U580" i="4"/>
  <c r="S572" i="4"/>
  <c r="U572" i="4"/>
  <c r="S568" i="4"/>
  <c r="U568" i="4"/>
  <c r="S564" i="4"/>
  <c r="U564" i="4"/>
  <c r="S556" i="4"/>
  <c r="U556" i="4"/>
  <c r="S552" i="4"/>
  <c r="U552" i="4"/>
  <c r="S548" i="4"/>
  <c r="U548" i="4"/>
  <c r="S540" i="4"/>
  <c r="U540" i="4"/>
  <c r="S536" i="4"/>
  <c r="U536" i="4"/>
  <c r="S532" i="4"/>
  <c r="U532" i="4"/>
  <c r="S524" i="4"/>
  <c r="U524" i="4"/>
  <c r="S520" i="4"/>
  <c r="U520" i="4"/>
  <c r="S516" i="4"/>
  <c r="U516" i="4"/>
  <c r="S508" i="4"/>
  <c r="U508" i="4"/>
  <c r="S504" i="4"/>
  <c r="U504" i="4"/>
  <c r="S500" i="4"/>
  <c r="U500" i="4"/>
  <c r="S492" i="4"/>
  <c r="U492" i="4"/>
  <c r="S488" i="4"/>
  <c r="U488" i="4"/>
  <c r="S484" i="4"/>
  <c r="U484" i="4"/>
  <c r="S476" i="4"/>
  <c r="U476" i="4"/>
  <c r="S472" i="4"/>
  <c r="U472" i="4"/>
  <c r="S468" i="4"/>
  <c r="U468" i="4"/>
  <c r="S460" i="4"/>
  <c r="U460" i="4"/>
  <c r="S456" i="4"/>
  <c r="U456" i="4"/>
  <c r="S452" i="4"/>
  <c r="U452" i="4"/>
  <c r="S444" i="4"/>
  <c r="U444" i="4"/>
  <c r="S440" i="4"/>
  <c r="U440" i="4"/>
  <c r="S436" i="4"/>
  <c r="U436" i="4"/>
  <c r="S428" i="4"/>
  <c r="U428" i="4"/>
  <c r="S424" i="4"/>
  <c r="U424" i="4"/>
  <c r="S420" i="4"/>
  <c r="U420" i="4"/>
  <c r="S412" i="4"/>
  <c r="U412" i="4"/>
  <c r="S408" i="4"/>
  <c r="U408" i="4"/>
  <c r="S404" i="4"/>
  <c r="U404" i="4"/>
  <c r="S396" i="4"/>
  <c r="U396" i="4"/>
  <c r="S392" i="4"/>
  <c r="U392" i="4"/>
  <c r="S388" i="4"/>
  <c r="U388" i="4"/>
  <c r="S380" i="4"/>
  <c r="U380" i="4"/>
  <c r="S376" i="4"/>
  <c r="U376" i="4"/>
  <c r="S372" i="4"/>
  <c r="U372" i="4"/>
  <c r="S364" i="4"/>
  <c r="U364" i="4"/>
  <c r="S360" i="4"/>
  <c r="U360" i="4"/>
  <c r="S356" i="4"/>
  <c r="U356" i="4"/>
  <c r="S348" i="4"/>
  <c r="U348" i="4"/>
  <c r="S344" i="4"/>
  <c r="U344" i="4"/>
  <c r="S340" i="4"/>
  <c r="U340" i="4"/>
  <c r="S332" i="4"/>
  <c r="U332" i="4"/>
  <c r="S328" i="4"/>
  <c r="U328" i="4"/>
  <c r="S324" i="4"/>
  <c r="U324" i="4"/>
  <c r="S316" i="4"/>
  <c r="U316" i="4"/>
  <c r="S312" i="4"/>
  <c r="U312" i="4"/>
  <c r="S308" i="4"/>
  <c r="U308" i="4"/>
  <c r="S300" i="4"/>
  <c r="U300" i="4"/>
  <c r="S296" i="4"/>
  <c r="U296" i="4"/>
  <c r="S292" i="4"/>
  <c r="U292" i="4"/>
  <c r="S284" i="4"/>
  <c r="U284" i="4"/>
  <c r="S280" i="4"/>
  <c r="U280" i="4"/>
  <c r="S276" i="4"/>
  <c r="U276" i="4"/>
  <c r="S268" i="4"/>
  <c r="U268" i="4"/>
  <c r="S264" i="4"/>
  <c r="U264" i="4"/>
  <c r="S260" i="4"/>
  <c r="U260" i="4"/>
  <c r="S252" i="4"/>
  <c r="U252" i="4"/>
  <c r="S248" i="4"/>
  <c r="U248" i="4"/>
  <c r="S244" i="4"/>
  <c r="U244" i="4"/>
  <c r="S236" i="4"/>
  <c r="U236" i="4"/>
  <c r="S232" i="4"/>
  <c r="U232" i="4"/>
  <c r="S228" i="4"/>
  <c r="U228" i="4"/>
  <c r="S220" i="4"/>
  <c r="U220" i="4"/>
  <c r="S216" i="4"/>
  <c r="U216" i="4"/>
  <c r="S212" i="4"/>
  <c r="U212" i="4"/>
  <c r="S204" i="4"/>
  <c r="U204" i="4"/>
  <c r="S200" i="4"/>
  <c r="U200" i="4"/>
  <c r="S196" i="4"/>
  <c r="U196" i="4"/>
  <c r="S188" i="4"/>
  <c r="U188" i="4"/>
  <c r="S184" i="4"/>
  <c r="U184" i="4"/>
  <c r="S180" i="4"/>
  <c r="U180" i="4"/>
  <c r="S172" i="4"/>
  <c r="U172" i="4"/>
  <c r="S168" i="4"/>
  <c r="U168" i="4"/>
  <c r="S164" i="4"/>
  <c r="U164" i="4"/>
  <c r="S156" i="4"/>
  <c r="U156" i="4"/>
  <c r="U2164" i="4"/>
  <c r="U2148" i="4"/>
  <c r="U2132" i="4"/>
  <c r="U2116" i="4"/>
  <c r="U2100" i="4"/>
  <c r="U2084" i="4"/>
  <c r="U2068" i="4"/>
  <c r="U2052" i="4"/>
  <c r="U2036" i="4"/>
  <c r="U2020" i="4"/>
  <c r="U2004" i="4"/>
  <c r="U1988" i="4"/>
  <c r="U1972" i="4"/>
  <c r="U1956" i="4"/>
  <c r="U1940" i="4"/>
  <c r="U1924" i="4"/>
  <c r="U1908" i="4"/>
  <c r="U1892" i="4"/>
  <c r="U1876" i="4"/>
  <c r="U1860" i="4"/>
  <c r="U1836" i="4"/>
  <c r="U1828" i="4"/>
  <c r="U1800" i="4"/>
  <c r="U1772" i="4"/>
  <c r="U1764" i="4"/>
  <c r="U1736" i="4"/>
  <c r="U1708" i="4"/>
  <c r="U1700" i="4"/>
  <c r="U1672" i="4"/>
  <c r="U1644" i="4"/>
  <c r="U1636" i="4"/>
  <c r="U1608" i="4"/>
  <c r="U1580" i="4"/>
  <c r="U1572" i="4"/>
  <c r="U1512" i="4"/>
  <c r="U1448" i="4"/>
  <c r="U1406" i="4"/>
  <c r="U1384" i="4"/>
  <c r="U1342" i="4"/>
  <c r="U1320" i="4"/>
  <c r="U1278" i="4"/>
  <c r="U1256" i="4"/>
  <c r="U1214" i="4"/>
  <c r="U1192" i="4"/>
  <c r="U1150" i="4"/>
  <c r="U1128" i="4"/>
  <c r="U1086" i="4"/>
  <c r="U1064" i="4"/>
  <c r="U1022" i="4"/>
  <c r="U1000" i="4"/>
  <c r="U958" i="4"/>
  <c r="U936" i="4"/>
  <c r="U912" i="4"/>
  <c r="U848" i="4"/>
  <c r="U784" i="4"/>
  <c r="U720" i="4"/>
  <c r="U656" i="4"/>
  <c r="U592" i="4"/>
  <c r="U528" i="4"/>
  <c r="U464" i="4"/>
  <c r="U400" i="4"/>
  <c r="U336" i="4"/>
  <c r="U272" i="4"/>
  <c r="U208" i="4"/>
  <c r="U153" i="4"/>
  <c r="U149" i="4"/>
  <c r="U145" i="4"/>
  <c r="U141" i="4"/>
  <c r="U137" i="4"/>
  <c r="U133" i="4"/>
  <c r="U129" i="4"/>
  <c r="U125" i="4"/>
  <c r="U121" i="4"/>
  <c r="U117" i="4"/>
  <c r="U113" i="4"/>
  <c r="U109" i="4"/>
  <c r="U105" i="4"/>
  <c r="V150" i="4"/>
  <c r="V146" i="4"/>
  <c r="V142" i="4"/>
  <c r="V138" i="4"/>
  <c r="V134" i="4"/>
  <c r="V130" i="4"/>
  <c r="V126" i="4"/>
  <c r="V122" i="4"/>
  <c r="V118" i="4"/>
  <c r="V114" i="4"/>
  <c r="V110" i="4"/>
  <c r="V106" i="4"/>
  <c r="U152" i="4"/>
  <c r="U148" i="4"/>
  <c r="U144" i="4"/>
  <c r="U140" i="4"/>
  <c r="U136" i="4"/>
  <c r="U132" i="4"/>
  <c r="U128" i="4"/>
  <c r="U124" i="4"/>
  <c r="U120" i="4"/>
  <c r="U116" i="4"/>
  <c r="U112" i="4"/>
  <c r="U108" i="4"/>
  <c r="U104" i="4"/>
  <c r="V153" i="4"/>
  <c r="V149" i="4"/>
  <c r="V145" i="4"/>
  <c r="V141" i="4"/>
  <c r="V137" i="4"/>
  <c r="V133" i="4"/>
  <c r="V129" i="4"/>
  <c r="V125" i="4"/>
  <c r="V121" i="4"/>
  <c r="V117" i="4"/>
  <c r="V113" i="4"/>
  <c r="V109" i="4"/>
  <c r="V105" i="4"/>
  <c r="U151" i="4"/>
  <c r="U147" i="4"/>
  <c r="U143" i="4"/>
  <c r="U139" i="4"/>
  <c r="U135" i="4"/>
  <c r="U131" i="4"/>
  <c r="U127" i="4"/>
  <c r="U123" i="4"/>
  <c r="U119" i="4"/>
  <c r="U115" i="4"/>
  <c r="V152" i="4"/>
  <c r="V148" i="4"/>
  <c r="V144" i="4"/>
  <c r="V140" i="4"/>
  <c r="V136" i="4"/>
  <c r="V132" i="4"/>
  <c r="V128" i="4"/>
  <c r="V124" i="4"/>
  <c r="V120" i="4"/>
  <c r="V116" i="4"/>
  <c r="V112" i="4"/>
  <c r="V108" i="4"/>
  <c r="V104" i="4"/>
  <c r="U150" i="4"/>
  <c r="U146" i="4"/>
  <c r="U142" i="4"/>
  <c r="U138" i="4"/>
  <c r="U134" i="4"/>
  <c r="U130" i="4"/>
  <c r="U126" i="4"/>
  <c r="U122" i="4"/>
  <c r="U118" i="4"/>
  <c r="U114" i="4"/>
  <c r="U110" i="4"/>
  <c r="U106" i="4"/>
  <c r="V151" i="4"/>
  <c r="V147" i="4"/>
  <c r="V143" i="4"/>
  <c r="V139" i="4"/>
  <c r="V135" i="4"/>
  <c r="V131" i="4"/>
  <c r="V127" i="4"/>
  <c r="V123" i="4"/>
  <c r="V119" i="4"/>
  <c r="V115" i="4"/>
  <c r="V111" i="4"/>
  <c r="V107" i="4"/>
  <c r="V103" i="4"/>
  <c r="P3610" i="4"/>
  <c r="P3606" i="4"/>
  <c r="P3602" i="4"/>
  <c r="P3598" i="4"/>
  <c r="P3594" i="4"/>
  <c r="P3590" i="4"/>
  <c r="P3586" i="4"/>
  <c r="P3582" i="4"/>
  <c r="P3578" i="4"/>
  <c r="P3574" i="4"/>
  <c r="P3570" i="4"/>
  <c r="P3566" i="4"/>
  <c r="P3562" i="4"/>
  <c r="P3558" i="4"/>
  <c r="P3554" i="4"/>
  <c r="P3550" i="4"/>
  <c r="P3546" i="4"/>
  <c r="P3542" i="4"/>
  <c r="P3538" i="4"/>
  <c r="P3534" i="4"/>
  <c r="P3530" i="4"/>
  <c r="P3526" i="4"/>
  <c r="P3522" i="4"/>
  <c r="P3518" i="4"/>
  <c r="P3514" i="4"/>
  <c r="P3510" i="4"/>
  <c r="P3506" i="4"/>
  <c r="P3502" i="4"/>
  <c r="P3498" i="4"/>
  <c r="P3494" i="4"/>
  <c r="P3490" i="4"/>
  <c r="P3486" i="4"/>
  <c r="P3482" i="4"/>
  <c r="P3478" i="4"/>
  <c r="P3474" i="4"/>
  <c r="P3470" i="4"/>
  <c r="P3466" i="4"/>
  <c r="P3462" i="4"/>
  <c r="P3458" i="4"/>
  <c r="P3454" i="4"/>
  <c r="P3450" i="4"/>
  <c r="P3446" i="4"/>
  <c r="P3442" i="4"/>
  <c r="P3438" i="4"/>
  <c r="P3434" i="4"/>
  <c r="P3430" i="4"/>
  <c r="P3426" i="4"/>
  <c r="P3422" i="4"/>
  <c r="P3418" i="4"/>
  <c r="P3414" i="4"/>
  <c r="P3410" i="4"/>
  <c r="P3406" i="4"/>
  <c r="P3402" i="4"/>
  <c r="P3398" i="4"/>
  <c r="P3394" i="4"/>
  <c r="P3390" i="4"/>
  <c r="P3386" i="4"/>
  <c r="P3382" i="4"/>
  <c r="P3378" i="4"/>
  <c r="P3374" i="4"/>
  <c r="P3370" i="4"/>
  <c r="P3366" i="4"/>
  <c r="P3362" i="4"/>
  <c r="P3358" i="4"/>
  <c r="P3354" i="4"/>
  <c r="P3350" i="4"/>
  <c r="P3346" i="4"/>
  <c r="P3342" i="4"/>
  <c r="P3338" i="4"/>
  <c r="P3334" i="4"/>
  <c r="P3330" i="4"/>
  <c r="P3326" i="4"/>
  <c r="P3322" i="4"/>
  <c r="P3318" i="4"/>
  <c r="P3314" i="4"/>
  <c r="P3310" i="4"/>
  <c r="P3306" i="4"/>
  <c r="P3302" i="4"/>
  <c r="P3298" i="4"/>
  <c r="P3294" i="4"/>
  <c r="P3290" i="4"/>
  <c r="P3286" i="4"/>
  <c r="P3282" i="4"/>
  <c r="P3278" i="4"/>
  <c r="P3274" i="4"/>
  <c r="P3270" i="4"/>
  <c r="P3266" i="4"/>
  <c r="P3262" i="4"/>
  <c r="P3258" i="4"/>
  <c r="P3254" i="4"/>
  <c r="P3250" i="4"/>
  <c r="P3246" i="4"/>
  <c r="P3242" i="4"/>
  <c r="P3238" i="4"/>
  <c r="P3234" i="4"/>
  <c r="P3230" i="4"/>
  <c r="P3226" i="4"/>
  <c r="P3222" i="4"/>
  <c r="P3218" i="4"/>
  <c r="P3214" i="4"/>
  <c r="P3210" i="4"/>
  <c r="P3206" i="4"/>
  <c r="P3202" i="4"/>
  <c r="P3198" i="4"/>
  <c r="P3194" i="4"/>
  <c r="P3190" i="4"/>
  <c r="P3186" i="4"/>
  <c r="P3182" i="4"/>
  <c r="P3178" i="4"/>
  <c r="P3174" i="4"/>
  <c r="P3170" i="4"/>
  <c r="P3166" i="4"/>
  <c r="P3162" i="4"/>
  <c r="P3158" i="4"/>
  <c r="P3154" i="4"/>
  <c r="P3150" i="4"/>
  <c r="P3146" i="4"/>
  <c r="P3142" i="4"/>
  <c r="P3138" i="4"/>
  <c r="P3134" i="4"/>
  <c r="P3130" i="4"/>
  <c r="P3126" i="4"/>
  <c r="P3122" i="4"/>
  <c r="P3118" i="4"/>
  <c r="P3114" i="4"/>
  <c r="P3110" i="4"/>
  <c r="P3106" i="4"/>
  <c r="P3102" i="4"/>
  <c r="P3098" i="4"/>
  <c r="P3094" i="4"/>
  <c r="P3090" i="4"/>
  <c r="P3086" i="4"/>
  <c r="P3082" i="4"/>
  <c r="P3078" i="4"/>
  <c r="P3074" i="4"/>
  <c r="P3070" i="4"/>
  <c r="P3066" i="4"/>
  <c r="P3062" i="4"/>
  <c r="P3058" i="4"/>
  <c r="P3054" i="4"/>
  <c r="P3050" i="4"/>
  <c r="P3046" i="4"/>
  <c r="P3042" i="4"/>
  <c r="P3038" i="4"/>
  <c r="P3034" i="4"/>
  <c r="P3030" i="4"/>
  <c r="P3026" i="4"/>
  <c r="P3022" i="4"/>
  <c r="P3018" i="4"/>
  <c r="P3014" i="4"/>
  <c r="P3010" i="4"/>
  <c r="P3608" i="4"/>
  <c r="P3604" i="4"/>
  <c r="P3600" i="4"/>
  <c r="P3596" i="4"/>
  <c r="P3592" i="4"/>
  <c r="P3588" i="4"/>
  <c r="P3584" i="4"/>
  <c r="P3580" i="4"/>
  <c r="P3576" i="4"/>
  <c r="P3572" i="4"/>
  <c r="P3568" i="4"/>
  <c r="P3564" i="4"/>
  <c r="P3560" i="4"/>
  <c r="P3556" i="4"/>
  <c r="P3552" i="4"/>
  <c r="P3548" i="4"/>
  <c r="P3544" i="4"/>
  <c r="P3540" i="4"/>
  <c r="P3536" i="4"/>
  <c r="P3532" i="4"/>
  <c r="P3528" i="4"/>
  <c r="P3524" i="4"/>
  <c r="P3520" i="4"/>
  <c r="P3516" i="4"/>
  <c r="P3512" i="4"/>
  <c r="P3508" i="4"/>
  <c r="P3611" i="4"/>
  <c r="P3607" i="4"/>
  <c r="P3603" i="4"/>
  <c r="P3599" i="4"/>
  <c r="P3595" i="4"/>
  <c r="P3591" i="4"/>
  <c r="P3587" i="4"/>
  <c r="P3583" i="4"/>
  <c r="P3579" i="4"/>
  <c r="P3575" i="4"/>
  <c r="P3571" i="4"/>
  <c r="P3567" i="4"/>
  <c r="P3563" i="4"/>
  <c r="P3559" i="4"/>
  <c r="P3555" i="4"/>
  <c r="P3551" i="4"/>
  <c r="P3547" i="4"/>
  <c r="P3543" i="4"/>
  <c r="P3539" i="4"/>
  <c r="P3535" i="4"/>
  <c r="P3531" i="4"/>
  <c r="P3527" i="4"/>
  <c r="P3523" i="4"/>
  <c r="P3519" i="4"/>
  <c r="P3515" i="4"/>
  <c r="P3511" i="4"/>
  <c r="P3507" i="4"/>
  <c r="P3006" i="4"/>
  <c r="P3002" i="4"/>
  <c r="P2998" i="4"/>
  <c r="P2994" i="4"/>
  <c r="P2990" i="4"/>
  <c r="P2986" i="4"/>
  <c r="P2982" i="4"/>
  <c r="P2978" i="4"/>
  <c r="P2974" i="4"/>
  <c r="P2970" i="4"/>
  <c r="P2966" i="4"/>
  <c r="P2962" i="4"/>
  <c r="P2958" i="4"/>
  <c r="P2954" i="4"/>
  <c r="P2950" i="4"/>
  <c r="P2946" i="4"/>
  <c r="P2942" i="4"/>
  <c r="P2938" i="4"/>
  <c r="P2934" i="4"/>
  <c r="P2930" i="4"/>
  <c r="P2926" i="4"/>
  <c r="P2922" i="4"/>
  <c r="P2918" i="4"/>
  <c r="P2914" i="4"/>
  <c r="P2910" i="4"/>
  <c r="P2906" i="4"/>
  <c r="P2902" i="4"/>
  <c r="P2898" i="4"/>
  <c r="P2894" i="4"/>
  <c r="P2890" i="4"/>
  <c r="P2886" i="4"/>
  <c r="P2882" i="4"/>
  <c r="P2878" i="4"/>
  <c r="P2874" i="4"/>
  <c r="P2870" i="4"/>
  <c r="P2866" i="4"/>
  <c r="P2862" i="4"/>
  <c r="P2858" i="4"/>
  <c r="P2854" i="4"/>
  <c r="P2850" i="4"/>
  <c r="P2846" i="4"/>
  <c r="P2842" i="4"/>
  <c r="P2838" i="4"/>
  <c r="P2834" i="4"/>
  <c r="P2830" i="4"/>
  <c r="P2826" i="4"/>
  <c r="P2822" i="4"/>
  <c r="P2818" i="4"/>
  <c r="P2814" i="4"/>
  <c r="P2810" i="4"/>
  <c r="P2806" i="4"/>
  <c r="P2802" i="4"/>
  <c r="P2798" i="4"/>
  <c r="P2794" i="4"/>
  <c r="P2790" i="4"/>
  <c r="P2786" i="4"/>
  <c r="P2782" i="4"/>
  <c r="P2778" i="4"/>
  <c r="P2774" i="4"/>
  <c r="P2770" i="4"/>
  <c r="P2766" i="4"/>
  <c r="P2762" i="4"/>
  <c r="P2758" i="4"/>
  <c r="P2754" i="4"/>
  <c r="P2750" i="4"/>
  <c r="P2746" i="4"/>
  <c r="P2742" i="4"/>
  <c r="P2738" i="4"/>
  <c r="P2734" i="4"/>
  <c r="P2730" i="4"/>
  <c r="P2726" i="4"/>
  <c r="P2722" i="4"/>
  <c r="P2718" i="4"/>
  <c r="P2714" i="4"/>
  <c r="P2710" i="4"/>
  <c r="P2706" i="4"/>
  <c r="P2702" i="4"/>
  <c r="P2698" i="4"/>
  <c r="P2694" i="4"/>
  <c r="P2690" i="4"/>
  <c r="P2686" i="4"/>
  <c r="P2682" i="4"/>
  <c r="P2678" i="4"/>
  <c r="P2674" i="4"/>
  <c r="P2670" i="4"/>
  <c r="P2666" i="4"/>
  <c r="P2662" i="4"/>
  <c r="P2658" i="4"/>
  <c r="P2654" i="4"/>
  <c r="P2650" i="4"/>
  <c r="P2646" i="4"/>
  <c r="P2642" i="4"/>
  <c r="P2638" i="4"/>
  <c r="P2634" i="4"/>
  <c r="P2630" i="4"/>
  <c r="P2626" i="4"/>
  <c r="P2622" i="4"/>
  <c r="P2618" i="4"/>
  <c r="P2614" i="4"/>
  <c r="P2610" i="4"/>
  <c r="P2606" i="4"/>
  <c r="P2602" i="4"/>
  <c r="P2598" i="4"/>
  <c r="P2594" i="4"/>
  <c r="P2590" i="4"/>
  <c r="P2586" i="4"/>
  <c r="P2582" i="4"/>
  <c r="P2578" i="4"/>
  <c r="P2574" i="4"/>
  <c r="P2570" i="4"/>
  <c r="P2566" i="4"/>
  <c r="P2562" i="4"/>
  <c r="P2558" i="4"/>
  <c r="P2554" i="4"/>
  <c r="P2550" i="4"/>
  <c r="P2546" i="4"/>
  <c r="P2542" i="4"/>
  <c r="P2538" i="4"/>
  <c r="P2534" i="4"/>
  <c r="P2530" i="4"/>
  <c r="P2526" i="4"/>
  <c r="P2522" i="4"/>
  <c r="P2518" i="4"/>
  <c r="P2514" i="4"/>
  <c r="P2510" i="4"/>
  <c r="P2506" i="4"/>
  <c r="P2502" i="4"/>
  <c r="P2498" i="4"/>
  <c r="P2494" i="4"/>
  <c r="P2490" i="4"/>
  <c r="P2486" i="4"/>
  <c r="P2482" i="4"/>
  <c r="P2478" i="4"/>
  <c r="P2474" i="4"/>
  <c r="P2470" i="4"/>
  <c r="P2466" i="4"/>
  <c r="P2462" i="4"/>
  <c r="P2458" i="4"/>
  <c r="P2454" i="4"/>
  <c r="P2450" i="4"/>
  <c r="P2446" i="4"/>
  <c r="P2442" i="4"/>
  <c r="P2438" i="4"/>
  <c r="P2434" i="4"/>
  <c r="P2430" i="4"/>
  <c r="P2426" i="4"/>
  <c r="P2422" i="4"/>
  <c r="P2418" i="4"/>
  <c r="P2414" i="4"/>
  <c r="P2410" i="4"/>
  <c r="P2406" i="4"/>
  <c r="P2402" i="4"/>
  <c r="P2398" i="4"/>
  <c r="P2394" i="4"/>
  <c r="P2390" i="4"/>
  <c r="P2386" i="4"/>
  <c r="P2382" i="4"/>
  <c r="P2378" i="4"/>
  <c r="P2374" i="4"/>
  <c r="P2370" i="4"/>
  <c r="P2366" i="4"/>
  <c r="P2362" i="4"/>
  <c r="P2358" i="4"/>
  <c r="P2354" i="4"/>
  <c r="P2350" i="4"/>
  <c r="P2346" i="4"/>
  <c r="P2342" i="4"/>
  <c r="P2338" i="4"/>
  <c r="P2334" i="4"/>
  <c r="P2330" i="4"/>
  <c r="P2326" i="4"/>
  <c r="P2322" i="4"/>
  <c r="P2318" i="4"/>
  <c r="P2314" i="4"/>
  <c r="P2310" i="4"/>
  <c r="P2306" i="4"/>
  <c r="P2302" i="4"/>
  <c r="P2298" i="4"/>
  <c r="P2294" i="4"/>
  <c r="P2290" i="4"/>
  <c r="P2286" i="4"/>
  <c r="P2282" i="4"/>
  <c r="P2278" i="4"/>
  <c r="P2274" i="4"/>
  <c r="P2270" i="4"/>
  <c r="P2266" i="4"/>
  <c r="P2262" i="4"/>
  <c r="P2258" i="4"/>
  <c r="P2254" i="4"/>
  <c r="P2250" i="4"/>
  <c r="P2246" i="4"/>
  <c r="P2242" i="4"/>
  <c r="P2238" i="4"/>
  <c r="P2234" i="4"/>
  <c r="P2230" i="4"/>
  <c r="P2226" i="4"/>
  <c r="P2222" i="4"/>
  <c r="P2218" i="4"/>
  <c r="P2214" i="4"/>
  <c r="P2210" i="4"/>
  <c r="P2206" i="4"/>
  <c r="P2202" i="4"/>
  <c r="P2198" i="4"/>
  <c r="P2194" i="4"/>
  <c r="P2190" i="4"/>
  <c r="P2186" i="4"/>
  <c r="P2182" i="4"/>
  <c r="P2178" i="4"/>
  <c r="P2174" i="4"/>
  <c r="P2170" i="4"/>
  <c r="P2166" i="4"/>
  <c r="P2162" i="4"/>
  <c r="P2158" i="4"/>
  <c r="P2154" i="4"/>
  <c r="P2150" i="4"/>
  <c r="P2146" i="4"/>
  <c r="P2142" i="4"/>
  <c r="P2138" i="4"/>
  <c r="P2134" i="4"/>
  <c r="P2130" i="4"/>
  <c r="P2126" i="4"/>
  <c r="P2122" i="4"/>
  <c r="P2118" i="4"/>
  <c r="P2114" i="4"/>
  <c r="P2110" i="4"/>
  <c r="P2106" i="4"/>
  <c r="P2102" i="4"/>
  <c r="P2098" i="4"/>
  <c r="P2094" i="4"/>
  <c r="P2090" i="4"/>
  <c r="P2086" i="4"/>
  <c r="P2082" i="4"/>
  <c r="P2078" i="4"/>
  <c r="P2074" i="4"/>
  <c r="P2070" i="4"/>
  <c r="P2066" i="4"/>
  <c r="P2062" i="4"/>
  <c r="P2058" i="4"/>
  <c r="P2054" i="4"/>
  <c r="P2050" i="4"/>
  <c r="P2046" i="4"/>
  <c r="P2042" i="4"/>
  <c r="P2038" i="4"/>
  <c r="P2034" i="4"/>
  <c r="P2030" i="4"/>
  <c r="P2026" i="4"/>
  <c r="P2022" i="4"/>
  <c r="P2018" i="4"/>
  <c r="P2014" i="4"/>
  <c r="P2010" i="4"/>
  <c r="P2006" i="4"/>
  <c r="P2002" i="4"/>
  <c r="P1998" i="4"/>
  <c r="P1994" i="4"/>
  <c r="P1990" i="4"/>
  <c r="P1986" i="4"/>
  <c r="P1982" i="4"/>
  <c r="P1978" i="4"/>
  <c r="P1974" i="4"/>
  <c r="P1970" i="4"/>
  <c r="P1966" i="4"/>
  <c r="P1962" i="4"/>
  <c r="P1958" i="4"/>
  <c r="P1954" i="4"/>
  <c r="P1950" i="4"/>
  <c r="P1946" i="4"/>
  <c r="P1942" i="4"/>
  <c r="P1938" i="4"/>
  <c r="P1934" i="4"/>
  <c r="P1930" i="4"/>
  <c r="P1926" i="4"/>
  <c r="P1922" i="4"/>
  <c r="P1918" i="4"/>
  <c r="P1914" i="4"/>
  <c r="P1910" i="4"/>
  <c r="P1906" i="4"/>
  <c r="P1902" i="4"/>
  <c r="P1898" i="4"/>
  <c r="P1894" i="4"/>
  <c r="P1890" i="4"/>
  <c r="P1886" i="4"/>
  <c r="P1882" i="4"/>
  <c r="P1878" i="4"/>
  <c r="P1874" i="4"/>
  <c r="P1870" i="4"/>
  <c r="P1866" i="4"/>
  <c r="P1862" i="4"/>
  <c r="P1858" i="4"/>
  <c r="P1854" i="4"/>
  <c r="P1850" i="4"/>
  <c r="P1846" i="4"/>
  <c r="P1842" i="4"/>
  <c r="P1838" i="4"/>
  <c r="P1834" i="4"/>
  <c r="P1830" i="4"/>
  <c r="P1826" i="4"/>
  <c r="P1822" i="4"/>
  <c r="P1818" i="4"/>
  <c r="P1814" i="4"/>
  <c r="P1810" i="4"/>
  <c r="P1806" i="4"/>
  <c r="P1802" i="4"/>
  <c r="P1798" i="4"/>
  <c r="P1794" i="4"/>
  <c r="P1790" i="4"/>
  <c r="P1786" i="4"/>
  <c r="P1782" i="4"/>
  <c r="P1778" i="4"/>
  <c r="P1774" i="4"/>
  <c r="P1770" i="4"/>
  <c r="P1766" i="4"/>
  <c r="P1762" i="4"/>
  <c r="P1758" i="4"/>
  <c r="P1754" i="4"/>
  <c r="P1750" i="4"/>
  <c r="P1746" i="4"/>
  <c r="P1742" i="4"/>
  <c r="P1738" i="4"/>
  <c r="P1734" i="4"/>
  <c r="P1730" i="4"/>
  <c r="P1726" i="4"/>
  <c r="P1722" i="4"/>
  <c r="P1718" i="4"/>
  <c r="P1714" i="4"/>
  <c r="P1710" i="4"/>
  <c r="P1706" i="4"/>
  <c r="P1702" i="4"/>
  <c r="P1698" i="4"/>
  <c r="P1694" i="4"/>
  <c r="P1690" i="4"/>
  <c r="P1686" i="4"/>
  <c r="P1682" i="4"/>
  <c r="P1678" i="4"/>
  <c r="P1674" i="4"/>
  <c r="P1670" i="4"/>
  <c r="P1666" i="4"/>
  <c r="P1662" i="4"/>
  <c r="P1658" i="4"/>
  <c r="P1654" i="4"/>
  <c r="P1650" i="4"/>
  <c r="P1646" i="4"/>
  <c r="P3609" i="4"/>
  <c r="P3605" i="4"/>
  <c r="P3601" i="4"/>
  <c r="P3597" i="4"/>
  <c r="P3593" i="4"/>
  <c r="P3589" i="4"/>
  <c r="P3585" i="4"/>
  <c r="P3581" i="4"/>
  <c r="P3577" i="4"/>
  <c r="P3573" i="4"/>
  <c r="P3569" i="4"/>
  <c r="P3565" i="4"/>
  <c r="P3561" i="4"/>
  <c r="P3557" i="4"/>
  <c r="P3553" i="4"/>
  <c r="P3549" i="4"/>
  <c r="P3545" i="4"/>
  <c r="P3541" i="4"/>
  <c r="P3537" i="4"/>
  <c r="P3533" i="4"/>
  <c r="P3529" i="4"/>
  <c r="P3525" i="4"/>
  <c r="P3521" i="4"/>
  <c r="P3517" i="4"/>
  <c r="P3513" i="4"/>
  <c r="P3509" i="4"/>
  <c r="P3505" i="4"/>
  <c r="P3501" i="4"/>
  <c r="P3497" i="4"/>
  <c r="P3493" i="4"/>
  <c r="P3489" i="4"/>
  <c r="P3485" i="4"/>
  <c r="P3481" i="4"/>
  <c r="P3477" i="4"/>
  <c r="P3473" i="4"/>
  <c r="P3469" i="4"/>
  <c r="P3465" i="4"/>
  <c r="P3461" i="4"/>
  <c r="P3457" i="4"/>
  <c r="P3453" i="4"/>
  <c r="P3449" i="4"/>
  <c r="P3445" i="4"/>
  <c r="P3441" i="4"/>
  <c r="P3437" i="4"/>
  <c r="P3433" i="4"/>
  <c r="P3429" i="4"/>
  <c r="P3425" i="4"/>
  <c r="P3421" i="4"/>
  <c r="P3417" i="4"/>
  <c r="P3413" i="4"/>
  <c r="P3409" i="4"/>
  <c r="P3405" i="4"/>
  <c r="P3401" i="4"/>
  <c r="P3397" i="4"/>
  <c r="P3393" i="4"/>
  <c r="P3389" i="4"/>
  <c r="P3385" i="4"/>
  <c r="P3381" i="4"/>
  <c r="P3377" i="4"/>
  <c r="P3373" i="4"/>
  <c r="P3369" i="4"/>
  <c r="P3365" i="4"/>
  <c r="P3361" i="4"/>
  <c r="P3357" i="4"/>
  <c r="P3353" i="4"/>
  <c r="P3349" i="4"/>
  <c r="P3345" i="4"/>
  <c r="P3341" i="4"/>
  <c r="P3337" i="4"/>
  <c r="P3333" i="4"/>
  <c r="P3329" i="4"/>
  <c r="P3325" i="4"/>
  <c r="P3321" i="4"/>
  <c r="P3317" i="4"/>
  <c r="P3313" i="4"/>
  <c r="P3309" i="4"/>
  <c r="P3305" i="4"/>
  <c r="P3301" i="4"/>
  <c r="P3297" i="4"/>
  <c r="P3293" i="4"/>
  <c r="P3289" i="4"/>
  <c r="P3285" i="4"/>
  <c r="P3281" i="4"/>
  <c r="P3277" i="4"/>
  <c r="P3273" i="4"/>
  <c r="P3269" i="4"/>
  <c r="P3265" i="4"/>
  <c r="P3261" i="4"/>
  <c r="P3257" i="4"/>
  <c r="P3253" i="4"/>
  <c r="P3249" i="4"/>
  <c r="P3245" i="4"/>
  <c r="P3241" i="4"/>
  <c r="P3237" i="4"/>
  <c r="P3233" i="4"/>
  <c r="P3229" i="4"/>
  <c r="P3225" i="4"/>
  <c r="P3221" i="4"/>
  <c r="P3217" i="4"/>
  <c r="P3213" i="4"/>
  <c r="P3209" i="4"/>
  <c r="P3205" i="4"/>
  <c r="P3201" i="4"/>
  <c r="P3197" i="4"/>
  <c r="P3193" i="4"/>
  <c r="P3189" i="4"/>
  <c r="P3185" i="4"/>
  <c r="P3181" i="4"/>
  <c r="P3177" i="4"/>
  <c r="P3173" i="4"/>
  <c r="P3169" i="4"/>
  <c r="P3165" i="4"/>
  <c r="P3161" i="4"/>
  <c r="P3157" i="4"/>
  <c r="P3153" i="4"/>
  <c r="P3149" i="4"/>
  <c r="P3145" i="4"/>
  <c r="P3141" i="4"/>
  <c r="P3137" i="4"/>
  <c r="P3133" i="4"/>
  <c r="P3129" i="4"/>
  <c r="P3125" i="4"/>
  <c r="P3121" i="4"/>
  <c r="P3117" i="4"/>
  <c r="P3113" i="4"/>
  <c r="P3109" i="4"/>
  <c r="P3105" i="4"/>
  <c r="P3101" i="4"/>
  <c r="P3097" i="4"/>
  <c r="P3093" i="4"/>
  <c r="P3089" i="4"/>
  <c r="P3085" i="4"/>
  <c r="P3081" i="4"/>
  <c r="P3077" i="4"/>
  <c r="P3073" i="4"/>
  <c r="P3069" i="4"/>
  <c r="P3065" i="4"/>
  <c r="P3061" i="4"/>
  <c r="P3057" i="4"/>
  <c r="P3053" i="4"/>
  <c r="P3049" i="4"/>
  <c r="P3045" i="4"/>
  <c r="P3041" i="4"/>
  <c r="P3037" i="4"/>
  <c r="P3033" i="4"/>
  <c r="P3029" i="4"/>
  <c r="P3025" i="4"/>
  <c r="P3021" i="4"/>
  <c r="P3017" i="4"/>
  <c r="P3013" i="4"/>
  <c r="P3009" i="4"/>
  <c r="P3005" i="4"/>
  <c r="P3001" i="4"/>
  <c r="P2997" i="4"/>
  <c r="P2993" i="4"/>
  <c r="P2989" i="4"/>
  <c r="P2985" i="4"/>
  <c r="P2981" i="4"/>
  <c r="P2977" i="4"/>
  <c r="P2973" i="4"/>
  <c r="P2969" i="4"/>
  <c r="P2965" i="4"/>
  <c r="P2961" i="4"/>
  <c r="P2957" i="4"/>
  <c r="P2953" i="4"/>
  <c r="P2949" i="4"/>
  <c r="P3504" i="4"/>
  <c r="P3500" i="4"/>
  <c r="P3496" i="4"/>
  <c r="P3492" i="4"/>
  <c r="P3488" i="4"/>
  <c r="P3484" i="4"/>
  <c r="P3480" i="4"/>
  <c r="P3476" i="4"/>
  <c r="P3472" i="4"/>
  <c r="P3468" i="4"/>
  <c r="P3464" i="4"/>
  <c r="P3460" i="4"/>
  <c r="P3456" i="4"/>
  <c r="P3452" i="4"/>
  <c r="P3448" i="4"/>
  <c r="P3444" i="4"/>
  <c r="P3440" i="4"/>
  <c r="P3436" i="4"/>
  <c r="P3432" i="4"/>
  <c r="P3428" i="4"/>
  <c r="P3424" i="4"/>
  <c r="P3420" i="4"/>
  <c r="P3416" i="4"/>
  <c r="P3412" i="4"/>
  <c r="P3408" i="4"/>
  <c r="P3404" i="4"/>
  <c r="P3400" i="4"/>
  <c r="P3396" i="4"/>
  <c r="P3392" i="4"/>
  <c r="P3388" i="4"/>
  <c r="P3384" i="4"/>
  <c r="P3380" i="4"/>
  <c r="P3376" i="4"/>
  <c r="P3372" i="4"/>
  <c r="P3368" i="4"/>
  <c r="P3364" i="4"/>
  <c r="P3360" i="4"/>
  <c r="P3356" i="4"/>
  <c r="P3352" i="4"/>
  <c r="P3348" i="4"/>
  <c r="P3344" i="4"/>
  <c r="P3340" i="4"/>
  <c r="P3336" i="4"/>
  <c r="P3332" i="4"/>
  <c r="P3328" i="4"/>
  <c r="P3324" i="4"/>
  <c r="P3320" i="4"/>
  <c r="P3316" i="4"/>
  <c r="P3312" i="4"/>
  <c r="P3308" i="4"/>
  <c r="P3304" i="4"/>
  <c r="P3300" i="4"/>
  <c r="P3296" i="4"/>
  <c r="P3292" i="4"/>
  <c r="P3288" i="4"/>
  <c r="P3284" i="4"/>
  <c r="P3280" i="4"/>
  <c r="P3276" i="4"/>
  <c r="P3272" i="4"/>
  <c r="P3268" i="4"/>
  <c r="P3264" i="4"/>
  <c r="P3260" i="4"/>
  <c r="P3256" i="4"/>
  <c r="P3252" i="4"/>
  <c r="P3248" i="4"/>
  <c r="P3244" i="4"/>
  <c r="P3240" i="4"/>
  <c r="P3236" i="4"/>
  <c r="P3232" i="4"/>
  <c r="P3228" i="4"/>
  <c r="P3224" i="4"/>
  <c r="P3220" i="4"/>
  <c r="P3216" i="4"/>
  <c r="P3212" i="4"/>
  <c r="P3208" i="4"/>
  <c r="P3204" i="4"/>
  <c r="P3200" i="4"/>
  <c r="P3196" i="4"/>
  <c r="P3192" i="4"/>
  <c r="P3188" i="4"/>
  <c r="P3184" i="4"/>
  <c r="P3180" i="4"/>
  <c r="P3176" i="4"/>
  <c r="P3172" i="4"/>
  <c r="P3168" i="4"/>
  <c r="P3164" i="4"/>
  <c r="P3160" i="4"/>
  <c r="P3156" i="4"/>
  <c r="P3152" i="4"/>
  <c r="P3148" i="4"/>
  <c r="P3144" i="4"/>
  <c r="P3140" i="4"/>
  <c r="P3136" i="4"/>
  <c r="P3132" i="4"/>
  <c r="P3128" i="4"/>
  <c r="P3124" i="4"/>
  <c r="P3120" i="4"/>
  <c r="P3116" i="4"/>
  <c r="P3112" i="4"/>
  <c r="P3108" i="4"/>
  <c r="P3104" i="4"/>
  <c r="P3100" i="4"/>
  <c r="P3096" i="4"/>
  <c r="P3092" i="4"/>
  <c r="P3088" i="4"/>
  <c r="P3084" i="4"/>
  <c r="P3080" i="4"/>
  <c r="P3076" i="4"/>
  <c r="P3072" i="4"/>
  <c r="P3068" i="4"/>
  <c r="P3064" i="4"/>
  <c r="P3060" i="4"/>
  <c r="P3056" i="4"/>
  <c r="P3052" i="4"/>
  <c r="P3048" i="4"/>
  <c r="P3044" i="4"/>
  <c r="P3040" i="4"/>
  <c r="P3036" i="4"/>
  <c r="P3032" i="4"/>
  <c r="P3028" i="4"/>
  <c r="P3024" i="4"/>
  <c r="P3020" i="4"/>
  <c r="P3016" i="4"/>
  <c r="P3012" i="4"/>
  <c r="P3008" i="4"/>
  <c r="P3004" i="4"/>
  <c r="P3000" i="4"/>
  <c r="P2996" i="4"/>
  <c r="P2992" i="4"/>
  <c r="P2988" i="4"/>
  <c r="P2984" i="4"/>
  <c r="P2980" i="4"/>
  <c r="P2976" i="4"/>
  <c r="P2972" i="4"/>
  <c r="P2968" i="4"/>
  <c r="P2964" i="4"/>
  <c r="P2960" i="4"/>
  <c r="P2956" i="4"/>
  <c r="P2952" i="4"/>
  <c r="P2948" i="4"/>
  <c r="P2944" i="4"/>
  <c r="P2940" i="4"/>
  <c r="P2936" i="4"/>
  <c r="P2932" i="4"/>
  <c r="P2928" i="4"/>
  <c r="P2924" i="4"/>
  <c r="P2920" i="4"/>
  <c r="P2916" i="4"/>
  <c r="P2912" i="4"/>
  <c r="P2908" i="4"/>
  <c r="P2904" i="4"/>
  <c r="P2900" i="4"/>
  <c r="P2896" i="4"/>
  <c r="P2892" i="4"/>
  <c r="P2888" i="4"/>
  <c r="P2884" i="4"/>
  <c r="P2880" i="4"/>
  <c r="P2876" i="4"/>
  <c r="P2872" i="4"/>
  <c r="P2868" i="4"/>
  <c r="P2864" i="4"/>
  <c r="P2860" i="4"/>
  <c r="P2856" i="4"/>
  <c r="P2852" i="4"/>
  <c r="P2848" i="4"/>
  <c r="P2844" i="4"/>
  <c r="P2840" i="4"/>
  <c r="P2836" i="4"/>
  <c r="P2832" i="4"/>
  <c r="P2828" i="4"/>
  <c r="P2824" i="4"/>
  <c r="P2820" i="4"/>
  <c r="P2816" i="4"/>
  <c r="P2812" i="4"/>
  <c r="P2808" i="4"/>
  <c r="P2804" i="4"/>
  <c r="P2800" i="4"/>
  <c r="P2796" i="4"/>
  <c r="P2792" i="4"/>
  <c r="P2788" i="4"/>
  <c r="P2784" i="4"/>
  <c r="P2780" i="4"/>
  <c r="P2776" i="4"/>
  <c r="P2772" i="4"/>
  <c r="P2768" i="4"/>
  <c r="P2764" i="4"/>
  <c r="P2760" i="4"/>
  <c r="P2756" i="4"/>
  <c r="P2752" i="4"/>
  <c r="P2748" i="4"/>
  <c r="P2744" i="4"/>
  <c r="P2740" i="4"/>
  <c r="P2736" i="4"/>
  <c r="P2732" i="4"/>
  <c r="P2728" i="4"/>
  <c r="P2724" i="4"/>
  <c r="P2720" i="4"/>
  <c r="P2716" i="4"/>
  <c r="P2712" i="4"/>
  <c r="P2708" i="4"/>
  <c r="P2704" i="4"/>
  <c r="P2700" i="4"/>
  <c r="P2696" i="4"/>
  <c r="P2692" i="4"/>
  <c r="P2688" i="4"/>
  <c r="P2684" i="4"/>
  <c r="P2680" i="4"/>
  <c r="P2676" i="4"/>
  <c r="P2672" i="4"/>
  <c r="P2668" i="4"/>
  <c r="P2664" i="4"/>
  <c r="P2660" i="4"/>
  <c r="P2656" i="4"/>
  <c r="P2652" i="4"/>
  <c r="P2648" i="4"/>
  <c r="P2644" i="4"/>
  <c r="P2640" i="4"/>
  <c r="P2636" i="4"/>
  <c r="P2632" i="4"/>
  <c r="P2628" i="4"/>
  <c r="P2624" i="4"/>
  <c r="P2620" i="4"/>
  <c r="P2616" i="4"/>
  <c r="P2612" i="4"/>
  <c r="P2608" i="4"/>
  <c r="P2604" i="4"/>
  <c r="P2600" i="4"/>
  <c r="P2596" i="4"/>
  <c r="P2592" i="4"/>
  <c r="P2588" i="4"/>
  <c r="P2584" i="4"/>
  <c r="P2580" i="4"/>
  <c r="P2576" i="4"/>
  <c r="P2572" i="4"/>
  <c r="P2568" i="4"/>
  <c r="P2564" i="4"/>
  <c r="P2560" i="4"/>
  <c r="P2556" i="4"/>
  <c r="P2552" i="4"/>
  <c r="P2548" i="4"/>
  <c r="P2544" i="4"/>
  <c r="P2540" i="4"/>
  <c r="P2536" i="4"/>
  <c r="P2532" i="4"/>
  <c r="P2528" i="4"/>
  <c r="P2524" i="4"/>
  <c r="P2520" i="4"/>
  <c r="P2516" i="4"/>
  <c r="P2512" i="4"/>
  <c r="P2508" i="4"/>
  <c r="P2504" i="4"/>
  <c r="P3503" i="4"/>
  <c r="P3499" i="4"/>
  <c r="P3495" i="4"/>
  <c r="P3491" i="4"/>
  <c r="P3487" i="4"/>
  <c r="P3483" i="4"/>
  <c r="P3479" i="4"/>
  <c r="P3475" i="4"/>
  <c r="P3471" i="4"/>
  <c r="P3467" i="4"/>
  <c r="P3463" i="4"/>
  <c r="P3459" i="4"/>
  <c r="P3455" i="4"/>
  <c r="P3451" i="4"/>
  <c r="P3447" i="4"/>
  <c r="P3443" i="4"/>
  <c r="P3439" i="4"/>
  <c r="P3435" i="4"/>
  <c r="P3431" i="4"/>
  <c r="P3427" i="4"/>
  <c r="P3423" i="4"/>
  <c r="P3419" i="4"/>
  <c r="P3415" i="4"/>
  <c r="P3411" i="4"/>
  <c r="P3407" i="4"/>
  <c r="P3403" i="4"/>
  <c r="P3399" i="4"/>
  <c r="P3395" i="4"/>
  <c r="P3391" i="4"/>
  <c r="P3387" i="4"/>
  <c r="P3383" i="4"/>
  <c r="P3379" i="4"/>
  <c r="P3375" i="4"/>
  <c r="P3371" i="4"/>
  <c r="P3367" i="4"/>
  <c r="P3363" i="4"/>
  <c r="P3359" i="4"/>
  <c r="P3355" i="4"/>
  <c r="P3351" i="4"/>
  <c r="P3347" i="4"/>
  <c r="P3343" i="4"/>
  <c r="P3339" i="4"/>
  <c r="P3335" i="4"/>
  <c r="P3331" i="4"/>
  <c r="P3327" i="4"/>
  <c r="P3323" i="4"/>
  <c r="P3319" i="4"/>
  <c r="P3315" i="4"/>
  <c r="P3311" i="4"/>
  <c r="P3307" i="4"/>
  <c r="P3303" i="4"/>
  <c r="P3299" i="4"/>
  <c r="P3295" i="4"/>
  <c r="P3291" i="4"/>
  <c r="P3287" i="4"/>
  <c r="P3283" i="4"/>
  <c r="P3279" i="4"/>
  <c r="P3275" i="4"/>
  <c r="P3271" i="4"/>
  <c r="P3267" i="4"/>
  <c r="P3263" i="4"/>
  <c r="P3259" i="4"/>
  <c r="P3255" i="4"/>
  <c r="P3251" i="4"/>
  <c r="P3247" i="4"/>
  <c r="P3243" i="4"/>
  <c r="P3239" i="4"/>
  <c r="P3235" i="4"/>
  <c r="P3231" i="4"/>
  <c r="P3227" i="4"/>
  <c r="P3223" i="4"/>
  <c r="P3219" i="4"/>
  <c r="P3215" i="4"/>
  <c r="P3211" i="4"/>
  <c r="P3207" i="4"/>
  <c r="P3203" i="4"/>
  <c r="P3199" i="4"/>
  <c r="P3195" i="4"/>
  <c r="P3191" i="4"/>
  <c r="P3187" i="4"/>
  <c r="P3183" i="4"/>
  <c r="P3179" i="4"/>
  <c r="P3175" i="4"/>
  <c r="P3171" i="4"/>
  <c r="P3167" i="4"/>
  <c r="P3163" i="4"/>
  <c r="P3159" i="4"/>
  <c r="P3155" i="4"/>
  <c r="P3151" i="4"/>
  <c r="P3147" i="4"/>
  <c r="P3143" i="4"/>
  <c r="P3139" i="4"/>
  <c r="P3135" i="4"/>
  <c r="P3131" i="4"/>
  <c r="P3127" i="4"/>
  <c r="P3123" i="4"/>
  <c r="P3119" i="4"/>
  <c r="P3115" i="4"/>
  <c r="P3111" i="4"/>
  <c r="P3107" i="4"/>
  <c r="P3103" i="4"/>
  <c r="P3099" i="4"/>
  <c r="P3095" i="4"/>
  <c r="P3091" i="4"/>
  <c r="P3087" i="4"/>
  <c r="P3083" i="4"/>
  <c r="P3079" i="4"/>
  <c r="P3075" i="4"/>
  <c r="P3071" i="4"/>
  <c r="P3067" i="4"/>
  <c r="P3063" i="4"/>
  <c r="P3059" i="4"/>
  <c r="P3055" i="4"/>
  <c r="P3051" i="4"/>
  <c r="P3047" i="4"/>
  <c r="P3043" i="4"/>
  <c r="P3039" i="4"/>
  <c r="P3035" i="4"/>
  <c r="P3031" i="4"/>
  <c r="P3027" i="4"/>
  <c r="P3023" i="4"/>
  <c r="P3019" i="4"/>
  <c r="P3015" i="4"/>
  <c r="P3011" i="4"/>
  <c r="P3007" i="4"/>
  <c r="P3003" i="4"/>
  <c r="P2999" i="4"/>
  <c r="P2995" i="4"/>
  <c r="P2991" i="4"/>
  <c r="P2987" i="4"/>
  <c r="P2983" i="4"/>
  <c r="P2979" i="4"/>
  <c r="P2975" i="4"/>
  <c r="P2971" i="4"/>
  <c r="P2967" i="4"/>
  <c r="P2963" i="4"/>
  <c r="P2959" i="4"/>
  <c r="P2955" i="4"/>
  <c r="P2951" i="4"/>
  <c r="P2947" i="4"/>
  <c r="P2943" i="4"/>
  <c r="P2939" i="4"/>
  <c r="P2935" i="4"/>
  <c r="P2931" i="4"/>
  <c r="P2927" i="4"/>
  <c r="P2923" i="4"/>
  <c r="P2919" i="4"/>
  <c r="P2915" i="4"/>
  <c r="P2911" i="4"/>
  <c r="P2907" i="4"/>
  <c r="P2903" i="4"/>
  <c r="P2899" i="4"/>
  <c r="P2895" i="4"/>
  <c r="P2891" i="4"/>
  <c r="P2887" i="4"/>
  <c r="P2883" i="4"/>
  <c r="P2879" i="4"/>
  <c r="P2875" i="4"/>
  <c r="P2871" i="4"/>
  <c r="P2867" i="4"/>
  <c r="P2863" i="4"/>
  <c r="P2859" i="4"/>
  <c r="P2855" i="4"/>
  <c r="P2851" i="4"/>
  <c r="P2847" i="4"/>
  <c r="P2843" i="4"/>
  <c r="P2839" i="4"/>
  <c r="P2835" i="4"/>
  <c r="P2831" i="4"/>
  <c r="P2827" i="4"/>
  <c r="P2823" i="4"/>
  <c r="P2819" i="4"/>
  <c r="P2815" i="4"/>
  <c r="P2811" i="4"/>
  <c r="P2807" i="4"/>
  <c r="P2803" i="4"/>
  <c r="P2799" i="4"/>
  <c r="P2795" i="4"/>
  <c r="P2791" i="4"/>
  <c r="P2787" i="4"/>
  <c r="P2783" i="4"/>
  <c r="P2779" i="4"/>
  <c r="P2775" i="4"/>
  <c r="P2771" i="4"/>
  <c r="P2767" i="4"/>
  <c r="P2763" i="4"/>
  <c r="P2759" i="4"/>
  <c r="P2755" i="4"/>
  <c r="P2751" i="4"/>
  <c r="P2747" i="4"/>
  <c r="P2743" i="4"/>
  <c r="P2739" i="4"/>
  <c r="P2735" i="4"/>
  <c r="P2731" i="4"/>
  <c r="P2727" i="4"/>
  <c r="P2723" i="4"/>
  <c r="P2719" i="4"/>
  <c r="P2715" i="4"/>
  <c r="P2711" i="4"/>
  <c r="P2707" i="4"/>
  <c r="P2703" i="4"/>
  <c r="P2699" i="4"/>
  <c r="P2695" i="4"/>
  <c r="P2691" i="4"/>
  <c r="P2687" i="4"/>
  <c r="P2683" i="4"/>
  <c r="P2679" i="4"/>
  <c r="P2675" i="4"/>
  <c r="P2671" i="4"/>
  <c r="P2667" i="4"/>
  <c r="P2663" i="4"/>
  <c r="P2659" i="4"/>
  <c r="P2655" i="4"/>
  <c r="P2651" i="4"/>
  <c r="P2647" i="4"/>
  <c r="P2643" i="4"/>
  <c r="P2639" i="4"/>
  <c r="P2635" i="4"/>
  <c r="P2631" i="4"/>
  <c r="P2627" i="4"/>
  <c r="P2623" i="4"/>
  <c r="P2619" i="4"/>
  <c r="P2615" i="4"/>
  <c r="P2611" i="4"/>
  <c r="P2607" i="4"/>
  <c r="P2603" i="4"/>
  <c r="P2599" i="4"/>
  <c r="P2595" i="4"/>
  <c r="P2591" i="4"/>
  <c r="P2587" i="4"/>
  <c r="P2583" i="4"/>
  <c r="P2579" i="4"/>
  <c r="P2575" i="4"/>
  <c r="P2571" i="4"/>
  <c r="P2567" i="4"/>
  <c r="P2563" i="4"/>
  <c r="P2559" i="4"/>
  <c r="P2555" i="4"/>
  <c r="P2551" i="4"/>
  <c r="P2547" i="4"/>
  <c r="P2543" i="4"/>
  <c r="P2539" i="4"/>
  <c r="P2535" i="4"/>
  <c r="P2531" i="4"/>
  <c r="P2527" i="4"/>
  <c r="P2523" i="4"/>
  <c r="P2519" i="4"/>
  <c r="P2515" i="4"/>
  <c r="P2511" i="4"/>
  <c r="P2507" i="4"/>
  <c r="P2503" i="4"/>
  <c r="P2499" i="4"/>
  <c r="P2495" i="4"/>
  <c r="P2491" i="4"/>
  <c r="P2487" i="4"/>
  <c r="P2483" i="4"/>
  <c r="P2479" i="4"/>
  <c r="P2475" i="4"/>
  <c r="P2471" i="4"/>
  <c r="P2467" i="4"/>
  <c r="P1642" i="4"/>
  <c r="P1638" i="4"/>
  <c r="P1634" i="4"/>
  <c r="P1630" i="4"/>
  <c r="P1626" i="4"/>
  <c r="P1622" i="4"/>
  <c r="P1618" i="4"/>
  <c r="P1614" i="4"/>
  <c r="P1610" i="4"/>
  <c r="P1606" i="4"/>
  <c r="P1602" i="4"/>
  <c r="P1598" i="4"/>
  <c r="P1594" i="4"/>
  <c r="P1590" i="4"/>
  <c r="P1586" i="4"/>
  <c r="P1582" i="4"/>
  <c r="P1578" i="4"/>
  <c r="P1574" i="4"/>
  <c r="P1570" i="4"/>
  <c r="P1566" i="4"/>
  <c r="P1562" i="4"/>
  <c r="P1558" i="4"/>
  <c r="P1554" i="4"/>
  <c r="P1550" i="4"/>
  <c r="P1546" i="4"/>
  <c r="P1542" i="4"/>
  <c r="P1538" i="4"/>
  <c r="P1534" i="4"/>
  <c r="P1530" i="4"/>
  <c r="P1526" i="4"/>
  <c r="P1522" i="4"/>
  <c r="P1518" i="4"/>
  <c r="P1514" i="4"/>
  <c r="P1510" i="4"/>
  <c r="P1506" i="4"/>
  <c r="P1502" i="4"/>
  <c r="P1498" i="4"/>
  <c r="P1494" i="4"/>
  <c r="P1490" i="4"/>
  <c r="P1486" i="4"/>
  <c r="P1482" i="4"/>
  <c r="P1478" i="4"/>
  <c r="P1474" i="4"/>
  <c r="P1470" i="4"/>
  <c r="P1466" i="4"/>
  <c r="P1462" i="4"/>
  <c r="P1458" i="4"/>
  <c r="P1454" i="4"/>
  <c r="P1450" i="4"/>
  <c r="P1446" i="4"/>
  <c r="P1442" i="4"/>
  <c r="P1438" i="4"/>
  <c r="P1434" i="4"/>
  <c r="P1430" i="4"/>
  <c r="P1426" i="4"/>
  <c r="P1422" i="4"/>
  <c r="P1418" i="4"/>
  <c r="P1414" i="4"/>
  <c r="P1410" i="4"/>
  <c r="P1406" i="4"/>
  <c r="P1402" i="4"/>
  <c r="P1398" i="4"/>
  <c r="P1394" i="4"/>
  <c r="P1390" i="4"/>
  <c r="P1386" i="4"/>
  <c r="P1382" i="4"/>
  <c r="P1378" i="4"/>
  <c r="P1374" i="4"/>
  <c r="P1370" i="4"/>
  <c r="P1366" i="4"/>
  <c r="P1362" i="4"/>
  <c r="P1358" i="4"/>
  <c r="P1354" i="4"/>
  <c r="P1350" i="4"/>
  <c r="P1346" i="4"/>
  <c r="P1342" i="4"/>
  <c r="P1338" i="4"/>
  <c r="P1334" i="4"/>
  <c r="P1330" i="4"/>
  <c r="P1326" i="4"/>
  <c r="P1322" i="4"/>
  <c r="P1318" i="4"/>
  <c r="P1314" i="4"/>
  <c r="P1310" i="4"/>
  <c r="P1306" i="4"/>
  <c r="P1302" i="4"/>
  <c r="P1298" i="4"/>
  <c r="P1294" i="4"/>
  <c r="P1290" i="4"/>
  <c r="P1286" i="4"/>
  <c r="P1282" i="4"/>
  <c r="P1278" i="4"/>
  <c r="P1274" i="4"/>
  <c r="P1270" i="4"/>
  <c r="P1266" i="4"/>
  <c r="P1262" i="4"/>
  <c r="P1258" i="4"/>
  <c r="P1254" i="4"/>
  <c r="P1250" i="4"/>
  <c r="P1246" i="4"/>
  <c r="P1242" i="4"/>
  <c r="P1238" i="4"/>
  <c r="P1234" i="4"/>
  <c r="P1230" i="4"/>
  <c r="P1226" i="4"/>
  <c r="P1222" i="4"/>
  <c r="P1218" i="4"/>
  <c r="P1214" i="4"/>
  <c r="P1210" i="4"/>
  <c r="P1206" i="4"/>
  <c r="P1202" i="4"/>
  <c r="P1198" i="4"/>
  <c r="P1194" i="4"/>
  <c r="P1190" i="4"/>
  <c r="P1186" i="4"/>
  <c r="P1182" i="4"/>
  <c r="P1178" i="4"/>
  <c r="P1174" i="4"/>
  <c r="P1170" i="4"/>
  <c r="P1166" i="4"/>
  <c r="P1162" i="4"/>
  <c r="P1158" i="4"/>
  <c r="P1154" i="4"/>
  <c r="P1150" i="4"/>
  <c r="P1146" i="4"/>
  <c r="P1142" i="4"/>
  <c r="P1138" i="4"/>
  <c r="P1134" i="4"/>
  <c r="P1130" i="4"/>
  <c r="P1126" i="4"/>
  <c r="P1122" i="4"/>
  <c r="P1118" i="4"/>
  <c r="P1114" i="4"/>
  <c r="P1110" i="4"/>
  <c r="P1106" i="4"/>
  <c r="P1102" i="4"/>
  <c r="P1098" i="4"/>
  <c r="P1094" i="4"/>
  <c r="P1090" i="4"/>
  <c r="P1086" i="4"/>
  <c r="P1082" i="4"/>
  <c r="P1078" i="4"/>
  <c r="P1074" i="4"/>
  <c r="P1070" i="4"/>
  <c r="P1066" i="4"/>
  <c r="P1062" i="4"/>
  <c r="P1058" i="4"/>
  <c r="P1054" i="4"/>
  <c r="P1050" i="4"/>
  <c r="P1046" i="4"/>
  <c r="P1042" i="4"/>
  <c r="P1038" i="4"/>
  <c r="P1034" i="4"/>
  <c r="P1030" i="4"/>
  <c r="P1026" i="4"/>
  <c r="P1022" i="4"/>
  <c r="P1018" i="4"/>
  <c r="P1014" i="4"/>
  <c r="P1010" i="4"/>
  <c r="P1006" i="4"/>
  <c r="P1002" i="4"/>
  <c r="P998" i="4"/>
  <c r="P994" i="4"/>
  <c r="P990" i="4"/>
  <c r="P986" i="4"/>
  <c r="P982" i="4"/>
  <c r="P978" i="4"/>
  <c r="P974" i="4"/>
  <c r="P970" i="4"/>
  <c r="P966" i="4"/>
  <c r="P2945" i="4"/>
  <c r="P2941" i="4"/>
  <c r="P2937" i="4"/>
  <c r="P2933" i="4"/>
  <c r="P2929" i="4"/>
  <c r="P2925" i="4"/>
  <c r="P2921" i="4"/>
  <c r="P2917" i="4"/>
  <c r="P2913" i="4"/>
  <c r="P2909" i="4"/>
  <c r="P2905" i="4"/>
  <c r="P2901" i="4"/>
  <c r="P2897" i="4"/>
  <c r="P2893" i="4"/>
  <c r="P2889" i="4"/>
  <c r="P2885" i="4"/>
  <c r="P2881" i="4"/>
  <c r="P2877" i="4"/>
  <c r="P2873" i="4"/>
  <c r="P2869" i="4"/>
  <c r="P2865" i="4"/>
  <c r="P2861" i="4"/>
  <c r="P2857" i="4"/>
  <c r="P2853" i="4"/>
  <c r="P2849" i="4"/>
  <c r="P2845" i="4"/>
  <c r="P2841" i="4"/>
  <c r="P2837" i="4"/>
  <c r="P2833" i="4"/>
  <c r="P2829" i="4"/>
  <c r="P2825" i="4"/>
  <c r="P2821" i="4"/>
  <c r="P2817" i="4"/>
  <c r="P2813" i="4"/>
  <c r="P2809" i="4"/>
  <c r="P2805" i="4"/>
  <c r="P2801" i="4"/>
  <c r="P2797" i="4"/>
  <c r="P2793" i="4"/>
  <c r="P2789" i="4"/>
  <c r="P2785" i="4"/>
  <c r="P2781" i="4"/>
  <c r="P2777" i="4"/>
  <c r="P2773" i="4"/>
  <c r="P2769" i="4"/>
  <c r="P2765" i="4"/>
  <c r="P2761" i="4"/>
  <c r="P2757" i="4"/>
  <c r="P2753" i="4"/>
  <c r="P2749" i="4"/>
  <c r="P2745" i="4"/>
  <c r="P2741" i="4"/>
  <c r="P2737" i="4"/>
  <c r="P2733" i="4"/>
  <c r="P2729" i="4"/>
  <c r="P2725" i="4"/>
  <c r="P2721" i="4"/>
  <c r="P2717" i="4"/>
  <c r="P2713" i="4"/>
  <c r="P2709" i="4"/>
  <c r="P2705" i="4"/>
  <c r="P2701" i="4"/>
  <c r="P2697" i="4"/>
  <c r="P2693" i="4"/>
  <c r="P2689" i="4"/>
  <c r="P2685" i="4"/>
  <c r="P2681" i="4"/>
  <c r="P2677" i="4"/>
  <c r="P2673" i="4"/>
  <c r="P2669" i="4"/>
  <c r="P2665" i="4"/>
  <c r="P2661" i="4"/>
  <c r="P2657" i="4"/>
  <c r="P2653" i="4"/>
  <c r="P2649" i="4"/>
  <c r="P2645" i="4"/>
  <c r="P2641" i="4"/>
  <c r="P2637" i="4"/>
  <c r="P2633" i="4"/>
  <c r="P2629" i="4"/>
  <c r="P2625" i="4"/>
  <c r="P2621" i="4"/>
  <c r="P2617" i="4"/>
  <c r="P2613" i="4"/>
  <c r="P2609" i="4"/>
  <c r="P2605" i="4"/>
  <c r="P2601" i="4"/>
  <c r="P2597" i="4"/>
  <c r="P2593" i="4"/>
  <c r="P2589" i="4"/>
  <c r="P2585" i="4"/>
  <c r="P2581" i="4"/>
  <c r="P2577" i="4"/>
  <c r="P2573" i="4"/>
  <c r="P2569" i="4"/>
  <c r="P2565" i="4"/>
  <c r="P2561" i="4"/>
  <c r="P2557" i="4"/>
  <c r="P2553" i="4"/>
  <c r="P2549" i="4"/>
  <c r="P2545" i="4"/>
  <c r="P2541" i="4"/>
  <c r="P2537" i="4"/>
  <c r="P2533" i="4"/>
  <c r="P2529" i="4"/>
  <c r="P2525" i="4"/>
  <c r="P2521" i="4"/>
  <c r="P2517" i="4"/>
  <c r="P2513" i="4"/>
  <c r="P2509" i="4"/>
  <c r="P2505" i="4"/>
  <c r="P2501" i="4"/>
  <c r="P2497" i="4"/>
  <c r="P2493" i="4"/>
  <c r="P2489" i="4"/>
  <c r="P2485" i="4"/>
  <c r="P2481" i="4"/>
  <c r="P2477" i="4"/>
  <c r="P2473" i="4"/>
  <c r="P2469" i="4"/>
  <c r="P2465" i="4"/>
  <c r="P2461" i="4"/>
  <c r="P2457" i="4"/>
  <c r="P2453" i="4"/>
  <c r="P2449" i="4"/>
  <c r="P2445" i="4"/>
  <c r="P2441" i="4"/>
  <c r="P2437" i="4"/>
  <c r="P2433" i="4"/>
  <c r="P2429" i="4"/>
  <c r="P2425" i="4"/>
  <c r="P2421" i="4"/>
  <c r="P2417" i="4"/>
  <c r="P2413" i="4"/>
  <c r="P2409" i="4"/>
  <c r="P2405" i="4"/>
  <c r="P2401" i="4"/>
  <c r="P2397" i="4"/>
  <c r="P2393" i="4"/>
  <c r="P2389" i="4"/>
  <c r="P2385" i="4"/>
  <c r="P2381" i="4"/>
  <c r="P2377" i="4"/>
  <c r="P2373" i="4"/>
  <c r="P2369" i="4"/>
  <c r="P2365" i="4"/>
  <c r="P2361" i="4"/>
  <c r="P2357" i="4"/>
  <c r="P2353" i="4"/>
  <c r="P2349" i="4"/>
  <c r="P2345" i="4"/>
  <c r="P2341" i="4"/>
  <c r="P2337" i="4"/>
  <c r="P2333" i="4"/>
  <c r="P2329" i="4"/>
  <c r="P2325" i="4"/>
  <c r="P2321" i="4"/>
  <c r="P2317" i="4"/>
  <c r="P2313" i="4"/>
  <c r="P2309" i="4"/>
  <c r="P2305" i="4"/>
  <c r="P2109" i="4"/>
  <c r="P1641" i="4"/>
  <c r="P2500" i="4"/>
  <c r="P2496" i="4"/>
  <c r="P2492" i="4"/>
  <c r="P2488" i="4"/>
  <c r="P2484" i="4"/>
  <c r="P2480" i="4"/>
  <c r="P2476" i="4"/>
  <c r="P2472" i="4"/>
  <c r="P2468" i="4"/>
  <c r="P2464" i="4"/>
  <c r="P2460" i="4"/>
  <c r="P2456" i="4"/>
  <c r="P2452" i="4"/>
  <c r="P2448" i="4"/>
  <c r="P2444" i="4"/>
  <c r="P2440" i="4"/>
  <c r="P2436" i="4"/>
  <c r="P2432" i="4"/>
  <c r="P2428" i="4"/>
  <c r="P2424" i="4"/>
  <c r="P2420" i="4"/>
  <c r="P2416" i="4"/>
  <c r="P2412" i="4"/>
  <c r="P2408" i="4"/>
  <c r="P2404" i="4"/>
  <c r="P2400" i="4"/>
  <c r="P2396" i="4"/>
  <c r="P2392" i="4"/>
  <c r="P2388" i="4"/>
  <c r="P2384" i="4"/>
  <c r="P2380" i="4"/>
  <c r="P2376" i="4"/>
  <c r="P2372" i="4"/>
  <c r="P2368" i="4"/>
  <c r="P2364" i="4"/>
  <c r="P2360" i="4"/>
  <c r="P2356" i="4"/>
  <c r="P2352" i="4"/>
  <c r="P2348" i="4"/>
  <c r="P2344" i="4"/>
  <c r="P2340" i="4"/>
  <c r="P2336" i="4"/>
  <c r="P2332" i="4"/>
  <c r="P2328" i="4"/>
  <c r="P2324" i="4"/>
  <c r="P2320" i="4"/>
  <c r="P2316" i="4"/>
  <c r="P2312" i="4"/>
  <c r="P2308" i="4"/>
  <c r="P2304" i="4"/>
  <c r="P2300" i="4"/>
  <c r="P2296" i="4"/>
  <c r="P2292" i="4"/>
  <c r="P2288" i="4"/>
  <c r="P2284" i="4"/>
  <c r="P2280" i="4"/>
  <c r="P2276" i="4"/>
  <c r="P2272" i="4"/>
  <c r="P2268" i="4"/>
  <c r="P2264" i="4"/>
  <c r="P2260" i="4"/>
  <c r="P2256" i="4"/>
  <c r="P2252" i="4"/>
  <c r="P2248" i="4"/>
  <c r="P2244" i="4"/>
  <c r="P2240" i="4"/>
  <c r="P2236" i="4"/>
  <c r="P2232" i="4"/>
  <c r="P2228" i="4"/>
  <c r="P2224" i="4"/>
  <c r="P2220" i="4"/>
  <c r="P2216" i="4"/>
  <c r="P2212" i="4"/>
  <c r="P2208" i="4"/>
  <c r="P2204" i="4"/>
  <c r="P2200" i="4"/>
  <c r="P2196" i="4"/>
  <c r="P2192" i="4"/>
  <c r="P2188" i="4"/>
  <c r="P2184" i="4"/>
  <c r="P2180" i="4"/>
  <c r="P2176" i="4"/>
  <c r="P2172" i="4"/>
  <c r="P2168" i="4"/>
  <c r="P2164" i="4"/>
  <c r="P2160" i="4"/>
  <c r="P2156" i="4"/>
  <c r="P2152" i="4"/>
  <c r="P2148" i="4"/>
  <c r="P2144" i="4"/>
  <c r="P2140" i="4"/>
  <c r="P2136" i="4"/>
  <c r="P2132" i="4"/>
  <c r="P2128" i="4"/>
  <c r="P2124" i="4"/>
  <c r="P2120" i="4"/>
  <c r="P2116" i="4"/>
  <c r="P2112" i="4"/>
  <c r="P2108" i="4"/>
  <c r="P2104" i="4"/>
  <c r="P2100" i="4"/>
  <c r="P2096" i="4"/>
  <c r="P2092" i="4"/>
  <c r="P2088" i="4"/>
  <c r="P2084" i="4"/>
  <c r="P2080" i="4"/>
  <c r="P2076" i="4"/>
  <c r="P2072" i="4"/>
  <c r="P2068" i="4"/>
  <c r="P2064" i="4"/>
  <c r="P2060" i="4"/>
  <c r="P2056" i="4"/>
  <c r="P2052" i="4"/>
  <c r="P2048" i="4"/>
  <c r="P2044" i="4"/>
  <c r="P2040" i="4"/>
  <c r="P2036" i="4"/>
  <c r="P2032" i="4"/>
  <c r="P2028" i="4"/>
  <c r="P2024" i="4"/>
  <c r="P2020" i="4"/>
  <c r="P2016" i="4"/>
  <c r="P2012" i="4"/>
  <c r="P2008" i="4"/>
  <c r="P2004" i="4"/>
  <c r="P2000" i="4"/>
  <c r="P1996" i="4"/>
  <c r="P1992" i="4"/>
  <c r="P1988" i="4"/>
  <c r="P1984" i="4"/>
  <c r="P1980" i="4"/>
  <c r="P1976" i="4"/>
  <c r="P1972" i="4"/>
  <c r="P1968" i="4"/>
  <c r="P1964" i="4"/>
  <c r="P1960" i="4"/>
  <c r="P1956" i="4"/>
  <c r="P1952" i="4"/>
  <c r="P1948" i="4"/>
  <c r="P1944" i="4"/>
  <c r="P1940" i="4"/>
  <c r="P1936" i="4"/>
  <c r="P1932" i="4"/>
  <c r="P1928" i="4"/>
  <c r="P1924" i="4"/>
  <c r="P1920" i="4"/>
  <c r="P1916" i="4"/>
  <c r="P1912" i="4"/>
  <c r="P2463" i="4"/>
  <c r="P2459" i="4"/>
  <c r="P2455" i="4"/>
  <c r="P2451" i="4"/>
  <c r="P2447" i="4"/>
  <c r="P2443" i="4"/>
  <c r="P2439" i="4"/>
  <c r="P2435" i="4"/>
  <c r="P2431" i="4"/>
  <c r="P2427" i="4"/>
  <c r="P2423" i="4"/>
  <c r="P2419" i="4"/>
  <c r="P2415" i="4"/>
  <c r="P2411" i="4"/>
  <c r="P2407" i="4"/>
  <c r="P2403" i="4"/>
  <c r="P2399" i="4"/>
  <c r="P2395" i="4"/>
  <c r="P2391" i="4"/>
  <c r="P2387" i="4"/>
  <c r="P2383" i="4"/>
  <c r="P2379" i="4"/>
  <c r="P2375" i="4"/>
  <c r="P2371" i="4"/>
  <c r="P2367" i="4"/>
  <c r="P2363" i="4"/>
  <c r="P2359" i="4"/>
  <c r="P2355" i="4"/>
  <c r="P2351" i="4"/>
  <c r="P2347" i="4"/>
  <c r="P2343" i="4"/>
  <c r="P2339" i="4"/>
  <c r="P2335" i="4"/>
  <c r="P2331" i="4"/>
  <c r="P2327" i="4"/>
  <c r="P2323" i="4"/>
  <c r="P2319" i="4"/>
  <c r="P2315" i="4"/>
  <c r="P2311" i="4"/>
  <c r="P2307" i="4"/>
  <c r="P2303" i="4"/>
  <c r="P2299" i="4"/>
  <c r="P2295" i="4"/>
  <c r="P2291" i="4"/>
  <c r="P2287" i="4"/>
  <c r="P2283" i="4"/>
  <c r="P2279" i="4"/>
  <c r="P2275" i="4"/>
  <c r="P2271" i="4"/>
  <c r="P2267" i="4"/>
  <c r="P2263" i="4"/>
  <c r="P2259" i="4"/>
  <c r="P2255" i="4"/>
  <c r="P2251" i="4"/>
  <c r="P2247" i="4"/>
  <c r="P2243" i="4"/>
  <c r="P2239" i="4"/>
  <c r="P2235" i="4"/>
  <c r="P2231" i="4"/>
  <c r="P2227" i="4"/>
  <c r="P2223" i="4"/>
  <c r="P2219" i="4"/>
  <c r="P2215" i="4"/>
  <c r="P2211" i="4"/>
  <c r="P2207" i="4"/>
  <c r="P2203" i="4"/>
  <c r="P2199" i="4"/>
  <c r="P2195" i="4"/>
  <c r="P2191" i="4"/>
  <c r="P2187" i="4"/>
  <c r="P2183" i="4"/>
  <c r="P2179" i="4"/>
  <c r="P2175" i="4"/>
  <c r="P2171" i="4"/>
  <c r="P2167" i="4"/>
  <c r="P2163" i="4"/>
  <c r="P2159" i="4"/>
  <c r="P2155" i="4"/>
  <c r="P2151" i="4"/>
  <c r="P2147" i="4"/>
  <c r="P2143" i="4"/>
  <c r="P2139" i="4"/>
  <c r="P2135" i="4"/>
  <c r="P2131" i="4"/>
  <c r="P2127" i="4"/>
  <c r="P2123" i="4"/>
  <c r="P2119" i="4"/>
  <c r="P2115" i="4"/>
  <c r="P2111" i="4"/>
  <c r="P2107" i="4"/>
  <c r="P2103" i="4"/>
  <c r="P2099" i="4"/>
  <c r="P2095" i="4"/>
  <c r="P2091" i="4"/>
  <c r="P2087" i="4"/>
  <c r="P2083" i="4"/>
  <c r="P2079" i="4"/>
  <c r="P2075" i="4"/>
  <c r="P2071" i="4"/>
  <c r="P2067" i="4"/>
  <c r="P2063" i="4"/>
  <c r="P2059" i="4"/>
  <c r="P2055" i="4"/>
  <c r="P2051" i="4"/>
  <c r="P2047" i="4"/>
  <c r="P2043" i="4"/>
  <c r="P2039" i="4"/>
  <c r="P2035" i="4"/>
  <c r="P2031" i="4"/>
  <c r="P2027" i="4"/>
  <c r="P2023" i="4"/>
  <c r="P2019" i="4"/>
  <c r="P2015" i="4"/>
  <c r="P2011" i="4"/>
  <c r="P2007" i="4"/>
  <c r="P2003" i="4"/>
  <c r="P1999" i="4"/>
  <c r="P1995" i="4"/>
  <c r="P1991" i="4"/>
  <c r="P1987" i="4"/>
  <c r="P1983" i="4"/>
  <c r="P1979" i="4"/>
  <c r="P1975" i="4"/>
  <c r="P1971" i="4"/>
  <c r="P1967" i="4"/>
  <c r="P1963" i="4"/>
  <c r="P1959" i="4"/>
  <c r="P1955" i="4"/>
  <c r="P1951" i="4"/>
  <c r="P1947" i="4"/>
  <c r="P1943" i="4"/>
  <c r="P1939" i="4"/>
  <c r="P1935" i="4"/>
  <c r="P1931" i="4"/>
  <c r="P1927" i="4"/>
  <c r="P1923" i="4"/>
  <c r="P1919" i="4"/>
  <c r="P1915" i="4"/>
  <c r="P1911" i="4"/>
  <c r="P1907" i="4"/>
  <c r="P1903" i="4"/>
  <c r="P1899" i="4"/>
  <c r="P1895" i="4"/>
  <c r="P1891" i="4"/>
  <c r="P1887" i="4"/>
  <c r="P1883" i="4"/>
  <c r="P1879" i="4"/>
  <c r="P1875" i="4"/>
  <c r="P1871" i="4"/>
  <c r="P1867" i="4"/>
  <c r="P1863" i="4"/>
  <c r="P1859" i="4"/>
  <c r="P1855" i="4"/>
  <c r="P1851" i="4"/>
  <c r="P1847" i="4"/>
  <c r="P1843" i="4"/>
  <c r="P1839" i="4"/>
  <c r="P1835" i="4"/>
  <c r="P1831" i="4"/>
  <c r="P1827" i="4"/>
  <c r="P1823" i="4"/>
  <c r="P1819" i="4"/>
  <c r="P1815" i="4"/>
  <c r="P1811" i="4"/>
  <c r="P1807" i="4"/>
  <c r="P1803" i="4"/>
  <c r="P962" i="4"/>
  <c r="P958" i="4"/>
  <c r="P954" i="4"/>
  <c r="P950" i="4"/>
  <c r="P946" i="4"/>
  <c r="P942" i="4"/>
  <c r="P938" i="4"/>
  <c r="P934" i="4"/>
  <c r="P930" i="4"/>
  <c r="P926" i="4"/>
  <c r="P922" i="4"/>
  <c r="P918" i="4"/>
  <c r="P914" i="4"/>
  <c r="P910" i="4"/>
  <c r="P906" i="4"/>
  <c r="P902" i="4"/>
  <c r="P898" i="4"/>
  <c r="P894" i="4"/>
  <c r="P890" i="4"/>
  <c r="P886" i="4"/>
  <c r="P882" i="4"/>
  <c r="P878" i="4"/>
  <c r="P874" i="4"/>
  <c r="P870" i="4"/>
  <c r="P866" i="4"/>
  <c r="P862" i="4"/>
  <c r="P858" i="4"/>
  <c r="P854" i="4"/>
  <c r="P850" i="4"/>
  <c r="P846" i="4"/>
  <c r="P842" i="4"/>
  <c r="P838" i="4"/>
  <c r="P834" i="4"/>
  <c r="P830" i="4"/>
  <c r="P826" i="4"/>
  <c r="P822" i="4"/>
  <c r="P818" i="4"/>
  <c r="P814" i="4"/>
  <c r="P810" i="4"/>
  <c r="P806" i="4"/>
  <c r="P802" i="4"/>
  <c r="P798" i="4"/>
  <c r="P794" i="4"/>
  <c r="P790" i="4"/>
  <c r="P786" i="4"/>
  <c r="P782" i="4"/>
  <c r="P778" i="4"/>
  <c r="P774" i="4"/>
  <c r="P770" i="4"/>
  <c r="P766" i="4"/>
  <c r="P762" i="4"/>
  <c r="P758" i="4"/>
  <c r="P754" i="4"/>
  <c r="P750" i="4"/>
  <c r="P746" i="4"/>
  <c r="P742" i="4"/>
  <c r="P738" i="4"/>
  <c r="P734" i="4"/>
  <c r="P730" i="4"/>
  <c r="P726" i="4"/>
  <c r="P722" i="4"/>
  <c r="P718" i="4"/>
  <c r="P714" i="4"/>
  <c r="P710" i="4"/>
  <c r="P706" i="4"/>
  <c r="P702" i="4"/>
  <c r="P698" i="4"/>
  <c r="P694" i="4"/>
  <c r="P690" i="4"/>
  <c r="P686" i="4"/>
  <c r="P682" i="4"/>
  <c r="P678" i="4"/>
  <c r="P2301" i="4"/>
  <c r="P2297" i="4"/>
  <c r="P2293" i="4"/>
  <c r="P2289" i="4"/>
  <c r="P2285" i="4"/>
  <c r="P2281" i="4"/>
  <c r="P2277" i="4"/>
  <c r="P2273" i="4"/>
  <c r="P2269" i="4"/>
  <c r="P2265" i="4"/>
  <c r="P2261" i="4"/>
  <c r="P2257" i="4"/>
  <c r="P2253" i="4"/>
  <c r="P2249" i="4"/>
  <c r="P2245" i="4"/>
  <c r="P2241" i="4"/>
  <c r="P2237" i="4"/>
  <c r="P2233" i="4"/>
  <c r="P2229" i="4"/>
  <c r="P2225" i="4"/>
  <c r="P2221" i="4"/>
  <c r="P2217" i="4"/>
  <c r="P2213" i="4"/>
  <c r="P2209" i="4"/>
  <c r="P2205" i="4"/>
  <c r="P2201" i="4"/>
  <c r="P2197" i="4"/>
  <c r="P2193" i="4"/>
  <c r="P2189" i="4"/>
  <c r="P2185" i="4"/>
  <c r="P2181" i="4"/>
  <c r="P2177" i="4"/>
  <c r="P2173" i="4"/>
  <c r="P2169" i="4"/>
  <c r="P2165" i="4"/>
  <c r="P2161" i="4"/>
  <c r="P2157" i="4"/>
  <c r="P2153" i="4"/>
  <c r="P2149" i="4"/>
  <c r="P2145" i="4"/>
  <c r="P2141" i="4"/>
  <c r="P2137" i="4"/>
  <c r="P2133" i="4"/>
  <c r="P2129" i="4"/>
  <c r="P2125" i="4"/>
  <c r="P2121" i="4"/>
  <c r="P2117" i="4"/>
  <c r="P2113" i="4"/>
  <c r="P2105" i="4"/>
  <c r="P2101" i="4"/>
  <c r="P2097" i="4"/>
  <c r="P2093" i="4"/>
  <c r="P2089" i="4"/>
  <c r="P2085" i="4"/>
  <c r="P2081" i="4"/>
  <c r="P2077" i="4"/>
  <c r="P2073" i="4"/>
  <c r="P2069" i="4"/>
  <c r="P2065" i="4"/>
  <c r="P2061" i="4"/>
  <c r="P2057" i="4"/>
  <c r="P2053" i="4"/>
  <c r="P2049" i="4"/>
  <c r="P2045" i="4"/>
  <c r="P2041" i="4"/>
  <c r="P2037" i="4"/>
  <c r="P2033" i="4"/>
  <c r="P2029" i="4"/>
  <c r="P2025" i="4"/>
  <c r="P2021" i="4"/>
  <c r="P2017" i="4"/>
  <c r="P2013" i="4"/>
  <c r="P2009" i="4"/>
  <c r="P2005" i="4"/>
  <c r="P2001" i="4"/>
  <c r="P1997" i="4"/>
  <c r="P1993" i="4"/>
  <c r="P1989" i="4"/>
  <c r="P1985" i="4"/>
  <c r="P1981" i="4"/>
  <c r="P1977" i="4"/>
  <c r="P1973" i="4"/>
  <c r="P1969" i="4"/>
  <c r="P1965" i="4"/>
  <c r="P1961" i="4"/>
  <c r="P1957" i="4"/>
  <c r="P1953" i="4"/>
  <c r="P1949" i="4"/>
  <c r="P1945" i="4"/>
  <c r="P1941" i="4"/>
  <c r="P1937" i="4"/>
  <c r="P1933" i="4"/>
  <c r="P1929" i="4"/>
  <c r="P1925" i="4"/>
  <c r="P1921" i="4"/>
  <c r="P1917" i="4"/>
  <c r="P1913" i="4"/>
  <c r="P1909" i="4"/>
  <c r="P1905" i="4"/>
  <c r="P1901" i="4"/>
  <c r="P1897" i="4"/>
  <c r="P1893" i="4"/>
  <c r="P1889" i="4"/>
  <c r="P1885" i="4"/>
  <c r="P1881" i="4"/>
  <c r="P1877" i="4"/>
  <c r="P1873" i="4"/>
  <c r="P1869" i="4"/>
  <c r="P1865" i="4"/>
  <c r="P1861" i="4"/>
  <c r="P1857" i="4"/>
  <c r="P1853" i="4"/>
  <c r="P1849" i="4"/>
  <c r="P1845" i="4"/>
  <c r="P1841" i="4"/>
  <c r="P1837" i="4"/>
  <c r="P1833" i="4"/>
  <c r="P1829" i="4"/>
  <c r="P1825" i="4"/>
  <c r="P1821" i="4"/>
  <c r="P1817" i="4"/>
  <c r="P1813" i="4"/>
  <c r="P1809" i="4"/>
  <c r="P1805" i="4"/>
  <c r="P1801" i="4"/>
  <c r="P1797" i="4"/>
  <c r="P1793" i="4"/>
  <c r="P1789" i="4"/>
  <c r="P1785" i="4"/>
  <c r="P1781" i="4"/>
  <c r="P1777" i="4"/>
  <c r="P1773" i="4"/>
  <c r="P1769" i="4"/>
  <c r="P1765" i="4"/>
  <c r="P1761" i="4"/>
  <c r="P1757" i="4"/>
  <c r="P1753" i="4"/>
  <c r="P1749" i="4"/>
  <c r="P1745" i="4"/>
  <c r="P1741" i="4"/>
  <c r="P1737" i="4"/>
  <c r="P1733" i="4"/>
  <c r="P1729" i="4"/>
  <c r="P1725" i="4"/>
  <c r="P1721" i="4"/>
  <c r="P1717" i="4"/>
  <c r="P1713" i="4"/>
  <c r="P1709" i="4"/>
  <c r="P1705" i="4"/>
  <c r="P1701" i="4"/>
  <c r="P1697" i="4"/>
  <c r="P1693" i="4"/>
  <c r="P1689" i="4"/>
  <c r="P1685" i="4"/>
  <c r="P1681" i="4"/>
  <c r="P1677" i="4"/>
  <c r="P1673" i="4"/>
  <c r="P1669" i="4"/>
  <c r="P1665" i="4"/>
  <c r="P1661" i="4"/>
  <c r="P1657" i="4"/>
  <c r="P1653" i="4"/>
  <c r="P1649" i="4"/>
  <c r="P1645" i="4"/>
  <c r="P1637" i="4"/>
  <c r="P1633" i="4"/>
  <c r="P1629" i="4"/>
  <c r="P1625" i="4"/>
  <c r="P1621" i="4"/>
  <c r="P1617" i="4"/>
  <c r="P1613" i="4"/>
  <c r="P1609" i="4"/>
  <c r="P1605" i="4"/>
  <c r="P1601" i="4"/>
  <c r="P1597" i="4"/>
  <c r="P1593" i="4"/>
  <c r="P1589" i="4"/>
  <c r="P1585" i="4"/>
  <c r="P1581" i="4"/>
  <c r="P1577" i="4"/>
  <c r="P1573" i="4"/>
  <c r="P1569" i="4"/>
  <c r="P1908" i="4"/>
  <c r="P1904" i="4"/>
  <c r="P1900" i="4"/>
  <c r="P1896" i="4"/>
  <c r="P1892" i="4"/>
  <c r="P1888" i="4"/>
  <c r="P1884" i="4"/>
  <c r="P1880" i="4"/>
  <c r="P1876" i="4"/>
  <c r="P1872" i="4"/>
  <c r="P1868" i="4"/>
  <c r="P1864" i="4"/>
  <c r="P1860" i="4"/>
  <c r="P1856" i="4"/>
  <c r="P1852" i="4"/>
  <c r="P1848" i="4"/>
  <c r="P1844" i="4"/>
  <c r="P1840" i="4"/>
  <c r="P1836" i="4"/>
  <c r="P1832" i="4"/>
  <c r="P1828" i="4"/>
  <c r="P1824" i="4"/>
  <c r="P1820" i="4"/>
  <c r="P1816" i="4"/>
  <c r="P1812" i="4"/>
  <c r="P1808" i="4"/>
  <c r="P1804" i="4"/>
  <c r="P1800" i="4"/>
  <c r="P1796" i="4"/>
  <c r="P1792" i="4"/>
  <c r="P1788" i="4"/>
  <c r="P1784" i="4"/>
  <c r="P1780" i="4"/>
  <c r="P1776" i="4"/>
  <c r="P1772" i="4"/>
  <c r="P1768" i="4"/>
  <c r="P1764" i="4"/>
  <c r="P1760" i="4"/>
  <c r="P1756" i="4"/>
  <c r="P1752" i="4"/>
  <c r="P1748" i="4"/>
  <c r="P1744" i="4"/>
  <c r="P1740" i="4"/>
  <c r="P1736" i="4"/>
  <c r="P1732" i="4"/>
  <c r="P1728" i="4"/>
  <c r="P1724" i="4"/>
  <c r="P1720" i="4"/>
  <c r="P1716" i="4"/>
  <c r="P1712" i="4"/>
  <c r="P1708" i="4"/>
  <c r="P1704" i="4"/>
  <c r="P1700" i="4"/>
  <c r="P1696" i="4"/>
  <c r="P1692" i="4"/>
  <c r="P1688" i="4"/>
  <c r="P1684" i="4"/>
  <c r="P1680" i="4"/>
  <c r="P1676" i="4"/>
  <c r="P1672" i="4"/>
  <c r="P1668" i="4"/>
  <c r="P1664" i="4"/>
  <c r="P1660" i="4"/>
  <c r="P1656" i="4"/>
  <c r="P1652" i="4"/>
  <c r="P1648" i="4"/>
  <c r="P1644" i="4"/>
  <c r="P1640" i="4"/>
  <c r="P1636" i="4"/>
  <c r="P1632" i="4"/>
  <c r="P1628" i="4"/>
  <c r="P1624" i="4"/>
  <c r="P1620" i="4"/>
  <c r="P1616" i="4"/>
  <c r="P1612" i="4"/>
  <c r="P1608" i="4"/>
  <c r="P1604" i="4"/>
  <c r="P1600" i="4"/>
  <c r="P1596" i="4"/>
  <c r="P1592" i="4"/>
  <c r="P1588" i="4"/>
  <c r="P1584" i="4"/>
  <c r="P1580" i="4"/>
  <c r="P1576" i="4"/>
  <c r="P1572" i="4"/>
  <c r="P1568" i="4"/>
  <c r="P1564" i="4"/>
  <c r="P1560" i="4"/>
  <c r="P1556" i="4"/>
  <c r="P1552" i="4"/>
  <c r="P1548" i="4"/>
  <c r="P1544" i="4"/>
  <c r="P1540" i="4"/>
  <c r="P1536" i="4"/>
  <c r="P1532" i="4"/>
  <c r="P1528" i="4"/>
  <c r="P1524" i="4"/>
  <c r="P1520" i="4"/>
  <c r="P1516" i="4"/>
  <c r="P1512" i="4"/>
  <c r="P1508" i="4"/>
  <c r="P1504" i="4"/>
  <c r="P1500" i="4"/>
  <c r="P1496" i="4"/>
  <c r="P1492" i="4"/>
  <c r="P1488" i="4"/>
  <c r="P1484" i="4"/>
  <c r="P1480" i="4"/>
  <c r="P1476" i="4"/>
  <c r="P1472" i="4"/>
  <c r="P1468" i="4"/>
  <c r="P1464" i="4"/>
  <c r="P1460" i="4"/>
  <c r="P1456" i="4"/>
  <c r="P1452" i="4"/>
  <c r="P1448" i="4"/>
  <c r="P1444" i="4"/>
  <c r="P1440" i="4"/>
  <c r="P1436" i="4"/>
  <c r="P1432" i="4"/>
  <c r="P1428" i="4"/>
  <c r="P1424" i="4"/>
  <c r="P1420" i="4"/>
  <c r="P1416" i="4"/>
  <c r="P1412" i="4"/>
  <c r="P1408" i="4"/>
  <c r="P1404" i="4"/>
  <c r="P1400" i="4"/>
  <c r="P1396" i="4"/>
  <c r="P1392" i="4"/>
  <c r="P1388" i="4"/>
  <c r="P1384" i="4"/>
  <c r="P1380" i="4"/>
  <c r="P1376" i="4"/>
  <c r="P1372" i="4"/>
  <c r="P1368" i="4"/>
  <c r="P1364" i="4"/>
  <c r="P1360" i="4"/>
  <c r="P1356" i="4"/>
  <c r="P1352" i="4"/>
  <c r="P1348" i="4"/>
  <c r="P1344" i="4"/>
  <c r="P1340" i="4"/>
  <c r="P1336" i="4"/>
  <c r="P1332" i="4"/>
  <c r="P1328" i="4"/>
  <c r="P1324" i="4"/>
  <c r="P1320" i="4"/>
  <c r="P1316" i="4"/>
  <c r="P1312" i="4"/>
  <c r="P1308" i="4"/>
  <c r="P1304" i="4"/>
  <c r="P1300" i="4"/>
  <c r="P1296" i="4"/>
  <c r="P1292" i="4"/>
  <c r="P1288" i="4"/>
  <c r="P1284" i="4"/>
  <c r="P1280" i="4"/>
  <c r="P1276" i="4"/>
  <c r="P1272" i="4"/>
  <c r="P1268" i="4"/>
  <c r="P1264" i="4"/>
  <c r="P1260" i="4"/>
  <c r="P1256" i="4"/>
  <c r="P1252" i="4"/>
  <c r="P1248" i="4"/>
  <c r="P1244" i="4"/>
  <c r="P1240" i="4"/>
  <c r="P1236" i="4"/>
  <c r="P1232" i="4"/>
  <c r="P1228" i="4"/>
  <c r="P1224" i="4"/>
  <c r="P1220" i="4"/>
  <c r="P1216" i="4"/>
  <c r="P1212" i="4"/>
  <c r="P1208" i="4"/>
  <c r="P1204" i="4"/>
  <c r="P1200" i="4"/>
  <c r="P1196" i="4"/>
  <c r="P1192" i="4"/>
  <c r="P1188" i="4"/>
  <c r="P1184" i="4"/>
  <c r="P1180" i="4"/>
  <c r="P1176" i="4"/>
  <c r="P1172" i="4"/>
  <c r="P1168" i="4"/>
  <c r="P1164" i="4"/>
  <c r="P1160" i="4"/>
  <c r="P1156" i="4"/>
  <c r="P1152" i="4"/>
  <c r="P1148" i="4"/>
  <c r="P1144" i="4"/>
  <c r="P1140" i="4"/>
  <c r="P1136" i="4"/>
  <c r="P1799" i="4"/>
  <c r="P1795" i="4"/>
  <c r="P1791" i="4"/>
  <c r="P1787" i="4"/>
  <c r="P1783" i="4"/>
  <c r="P1779" i="4"/>
  <c r="P1775" i="4"/>
  <c r="P1771" i="4"/>
  <c r="P1767" i="4"/>
  <c r="P1763" i="4"/>
  <c r="P1759" i="4"/>
  <c r="P1755" i="4"/>
  <c r="P1751" i="4"/>
  <c r="P1747" i="4"/>
  <c r="P1743" i="4"/>
  <c r="P1739" i="4"/>
  <c r="P1735" i="4"/>
  <c r="P1731" i="4"/>
  <c r="P1727" i="4"/>
  <c r="P1723" i="4"/>
  <c r="P1719" i="4"/>
  <c r="P1715" i="4"/>
  <c r="P1711" i="4"/>
  <c r="P1707" i="4"/>
  <c r="P1703" i="4"/>
  <c r="P1699" i="4"/>
  <c r="P1695" i="4"/>
  <c r="P1691" i="4"/>
  <c r="P1687" i="4"/>
  <c r="P1683" i="4"/>
  <c r="P1679" i="4"/>
  <c r="P1675" i="4"/>
  <c r="P1671" i="4"/>
  <c r="P1667" i="4"/>
  <c r="P1663" i="4"/>
  <c r="P1659" i="4"/>
  <c r="P1655" i="4"/>
  <c r="P1651" i="4"/>
  <c r="P1647" i="4"/>
  <c r="P1643" i="4"/>
  <c r="P1639" i="4"/>
  <c r="P1635" i="4"/>
  <c r="P1631" i="4"/>
  <c r="P1627" i="4"/>
  <c r="P1623" i="4"/>
  <c r="P1619" i="4"/>
  <c r="P1615" i="4"/>
  <c r="P1611" i="4"/>
  <c r="P1607" i="4"/>
  <c r="P1603" i="4"/>
  <c r="P1599" i="4"/>
  <c r="P1595" i="4"/>
  <c r="P1591" i="4"/>
  <c r="P1587" i="4"/>
  <c r="P1583" i="4"/>
  <c r="P1579" i="4"/>
  <c r="P1575" i="4"/>
  <c r="P1571" i="4"/>
  <c r="P1567" i="4"/>
  <c r="P1563" i="4"/>
  <c r="P1559" i="4"/>
  <c r="P1555" i="4"/>
  <c r="P1551" i="4"/>
  <c r="P1547" i="4"/>
  <c r="P1543" i="4"/>
  <c r="P1539" i="4"/>
  <c r="P1535" i="4"/>
  <c r="P1531" i="4"/>
  <c r="P1527" i="4"/>
  <c r="P1523" i="4"/>
  <c r="P1519" i="4"/>
  <c r="P1515" i="4"/>
  <c r="P1511" i="4"/>
  <c r="P1507" i="4"/>
  <c r="P1503" i="4"/>
  <c r="P1499" i="4"/>
  <c r="P1495" i="4"/>
  <c r="P1491" i="4"/>
  <c r="P1487" i="4"/>
  <c r="P1483" i="4"/>
  <c r="P1479" i="4"/>
  <c r="P1475" i="4"/>
  <c r="P1471" i="4"/>
  <c r="P1467" i="4"/>
  <c r="P1463" i="4"/>
  <c r="P1459" i="4"/>
  <c r="P1455" i="4"/>
  <c r="P1451" i="4"/>
  <c r="P1447" i="4"/>
  <c r="P1443" i="4"/>
  <c r="P1439" i="4"/>
  <c r="P1435" i="4"/>
  <c r="P1431" i="4"/>
  <c r="P1427" i="4"/>
  <c r="P1423" i="4"/>
  <c r="P1419" i="4"/>
  <c r="P1415" i="4"/>
  <c r="P1411" i="4"/>
  <c r="P1407" i="4"/>
  <c r="P1403" i="4"/>
  <c r="P1399" i="4"/>
  <c r="P1395" i="4"/>
  <c r="P1391" i="4"/>
  <c r="P1387" i="4"/>
  <c r="P1383" i="4"/>
  <c r="P1379" i="4"/>
  <c r="P1375" i="4"/>
  <c r="P1371" i="4"/>
  <c r="P1367" i="4"/>
  <c r="P1363" i="4"/>
  <c r="P1359" i="4"/>
  <c r="P1355" i="4"/>
  <c r="P1351" i="4"/>
  <c r="P1347" i="4"/>
  <c r="P1343" i="4"/>
  <c r="P1339" i="4"/>
  <c r="P1335" i="4"/>
  <c r="P1331" i="4"/>
  <c r="P1327" i="4"/>
  <c r="P1323" i="4"/>
  <c r="P1319" i="4"/>
  <c r="P1315" i="4"/>
  <c r="P1311" i="4"/>
  <c r="P1307" i="4"/>
  <c r="P1303" i="4"/>
  <c r="P1299" i="4"/>
  <c r="P1295" i="4"/>
  <c r="P1291" i="4"/>
  <c r="P1287" i="4"/>
  <c r="P1283" i="4"/>
  <c r="P1279" i="4"/>
  <c r="P1275" i="4"/>
  <c r="P1271" i="4"/>
  <c r="P1267" i="4"/>
  <c r="P1263" i="4"/>
  <c r="P1259" i="4"/>
  <c r="P1255" i="4"/>
  <c r="P1251" i="4"/>
  <c r="P1247" i="4"/>
  <c r="P1243" i="4"/>
  <c r="P1239" i="4"/>
  <c r="P1235" i="4"/>
  <c r="P1231" i="4"/>
  <c r="P1227" i="4"/>
  <c r="P1223" i="4"/>
  <c r="P1219" i="4"/>
  <c r="P1215" i="4"/>
  <c r="P1211" i="4"/>
  <c r="P1207" i="4"/>
  <c r="P1203" i="4"/>
  <c r="P1199" i="4"/>
  <c r="P1195" i="4"/>
  <c r="P1191" i="4"/>
  <c r="P1187" i="4"/>
  <c r="P1183" i="4"/>
  <c r="P1179" i="4"/>
  <c r="P1175" i="4"/>
  <c r="P1171" i="4"/>
  <c r="P1167" i="4"/>
  <c r="P1163" i="4"/>
  <c r="P1159" i="4"/>
  <c r="P1155" i="4"/>
  <c r="P1151" i="4"/>
  <c r="P1147" i="4"/>
  <c r="P1143" i="4"/>
  <c r="P1139" i="4"/>
  <c r="P1135" i="4"/>
  <c r="P1131" i="4"/>
  <c r="P1127" i="4"/>
  <c r="P1123" i="4"/>
  <c r="P1119" i="4"/>
  <c r="P1115" i="4"/>
  <c r="P1111" i="4"/>
  <c r="P1107" i="4"/>
  <c r="P1103" i="4"/>
  <c r="P1099" i="4"/>
  <c r="P1095" i="4"/>
  <c r="P1091" i="4"/>
  <c r="P1087" i="4"/>
  <c r="P1083" i="4"/>
  <c r="P1079" i="4"/>
  <c r="P1075" i="4"/>
  <c r="P1071" i="4"/>
  <c r="P1067" i="4"/>
  <c r="P1063" i="4"/>
  <c r="P1059" i="4"/>
  <c r="P1055" i="4"/>
  <c r="P1051" i="4"/>
  <c r="P1047" i="4"/>
  <c r="P1043" i="4"/>
  <c r="P1039" i="4"/>
  <c r="P1035" i="4"/>
  <c r="P1031" i="4"/>
  <c r="P1027" i="4"/>
  <c r="P1023" i="4"/>
  <c r="P1019" i="4"/>
  <c r="P1015" i="4"/>
  <c r="P1011" i="4"/>
  <c r="P1007" i="4"/>
  <c r="P1003" i="4"/>
  <c r="P999" i="4"/>
  <c r="P995" i="4"/>
  <c r="P991" i="4"/>
  <c r="P987" i="4"/>
  <c r="P983" i="4"/>
  <c r="P979" i="4"/>
  <c r="P975" i="4"/>
  <c r="P971" i="4"/>
  <c r="P967" i="4"/>
  <c r="P963" i="4"/>
  <c r="P959" i="4"/>
  <c r="P955" i="4"/>
  <c r="P951" i="4"/>
  <c r="P947" i="4"/>
  <c r="P943" i="4"/>
  <c r="P939" i="4"/>
  <c r="P935" i="4"/>
  <c r="P931" i="4"/>
  <c r="P927" i="4"/>
  <c r="P923" i="4"/>
  <c r="P919" i="4"/>
  <c r="P915" i="4"/>
  <c r="P911" i="4"/>
  <c r="P907" i="4"/>
  <c r="P903" i="4"/>
  <c r="P899" i="4"/>
  <c r="P895" i="4"/>
  <c r="P891" i="4"/>
  <c r="P887" i="4"/>
  <c r="P883" i="4"/>
  <c r="P879" i="4"/>
  <c r="P875" i="4"/>
  <c r="P871" i="4"/>
  <c r="P867" i="4"/>
  <c r="P863" i="4"/>
  <c r="P859" i="4"/>
  <c r="P855" i="4"/>
  <c r="P851" i="4"/>
  <c r="P847" i="4"/>
  <c r="P843" i="4"/>
  <c r="P839" i="4"/>
  <c r="P835" i="4"/>
  <c r="P831" i="4"/>
  <c r="P827" i="4"/>
  <c r="P823" i="4"/>
  <c r="P819" i="4"/>
  <c r="P815" i="4"/>
  <c r="P811" i="4"/>
  <c r="P807" i="4"/>
  <c r="P803" i="4"/>
  <c r="P799" i="4"/>
  <c r="P795" i="4"/>
  <c r="P791" i="4"/>
  <c r="P787" i="4"/>
  <c r="P783" i="4"/>
  <c r="P779" i="4"/>
  <c r="P775" i="4"/>
  <c r="P771" i="4"/>
  <c r="P767" i="4"/>
  <c r="P763" i="4"/>
  <c r="P759" i="4"/>
  <c r="P755" i="4"/>
  <c r="P751" i="4"/>
  <c r="P747" i="4"/>
  <c r="P743" i="4"/>
  <c r="P739" i="4"/>
  <c r="P735" i="4"/>
  <c r="P731" i="4"/>
  <c r="P727" i="4"/>
  <c r="P723" i="4"/>
  <c r="P719" i="4"/>
  <c r="P715" i="4"/>
  <c r="P711" i="4"/>
  <c r="P707" i="4"/>
  <c r="P703" i="4"/>
  <c r="P699" i="4"/>
  <c r="P695" i="4"/>
  <c r="P691" i="4"/>
  <c r="P687" i="4"/>
  <c r="P683" i="4"/>
  <c r="P679" i="4"/>
  <c r="P675" i="4"/>
  <c r="P671" i="4"/>
  <c r="P667" i="4"/>
  <c r="P663" i="4"/>
  <c r="P659" i="4"/>
  <c r="P655" i="4"/>
  <c r="P651" i="4"/>
  <c r="P647" i="4"/>
  <c r="P643" i="4"/>
  <c r="P639" i="4"/>
  <c r="P635" i="4"/>
  <c r="P631" i="4"/>
  <c r="P627" i="4"/>
  <c r="P623" i="4"/>
  <c r="P674" i="4"/>
  <c r="P670" i="4"/>
  <c r="P666" i="4"/>
  <c r="P662" i="4"/>
  <c r="P658" i="4"/>
  <c r="P654" i="4"/>
  <c r="P650" i="4"/>
  <c r="P646" i="4"/>
  <c r="P642" i="4"/>
  <c r="P638" i="4"/>
  <c r="P634" i="4"/>
  <c r="P630" i="4"/>
  <c r="P626" i="4"/>
  <c r="P622" i="4"/>
  <c r="P618" i="4"/>
  <c r="P614" i="4"/>
  <c r="P610" i="4"/>
  <c r="P606" i="4"/>
  <c r="P602" i="4"/>
  <c r="P598" i="4"/>
  <c r="P594" i="4"/>
  <c r="P590" i="4"/>
  <c r="P586" i="4"/>
  <c r="P582" i="4"/>
  <c r="P578" i="4"/>
  <c r="P574" i="4"/>
  <c r="P570" i="4"/>
  <c r="P566" i="4"/>
  <c r="P562" i="4"/>
  <c r="P558" i="4"/>
  <c r="P554" i="4"/>
  <c r="P550" i="4"/>
  <c r="P546" i="4"/>
  <c r="P542" i="4"/>
  <c r="P538" i="4"/>
  <c r="P534" i="4"/>
  <c r="P530" i="4"/>
  <c r="P526" i="4"/>
  <c r="P522" i="4"/>
  <c r="P518" i="4"/>
  <c r="P514" i="4"/>
  <c r="P510" i="4"/>
  <c r="P506" i="4"/>
  <c r="P502" i="4"/>
  <c r="P498" i="4"/>
  <c r="P494" i="4"/>
  <c r="P490" i="4"/>
  <c r="P486" i="4"/>
  <c r="P482" i="4"/>
  <c r="P478" i="4"/>
  <c r="P474" i="4"/>
  <c r="P470" i="4"/>
  <c r="P466" i="4"/>
  <c r="P462" i="4"/>
  <c r="P458" i="4"/>
  <c r="P454" i="4"/>
  <c r="P450" i="4"/>
  <c r="P446" i="4"/>
  <c r="P442" i="4"/>
  <c r="P438" i="4"/>
  <c r="P434" i="4"/>
  <c r="P430" i="4"/>
  <c r="P426" i="4"/>
  <c r="P422" i="4"/>
  <c r="P418" i="4"/>
  <c r="P414" i="4"/>
  <c r="P410" i="4"/>
  <c r="P406" i="4"/>
  <c r="P402" i="4"/>
  <c r="P398" i="4"/>
  <c r="P394" i="4"/>
  <c r="P390" i="4"/>
  <c r="P386" i="4"/>
  <c r="P382" i="4"/>
  <c r="P378" i="4"/>
  <c r="P374" i="4"/>
  <c r="P370" i="4"/>
  <c r="P366" i="4"/>
  <c r="P362" i="4"/>
  <c r="P358" i="4"/>
  <c r="P354" i="4"/>
  <c r="P350" i="4"/>
  <c r="P346" i="4"/>
  <c r="P342" i="4"/>
  <c r="P338" i="4"/>
  <c r="P334" i="4"/>
  <c r="P330" i="4"/>
  <c r="P326" i="4"/>
  <c r="P322" i="4"/>
  <c r="P318" i="4"/>
  <c r="P314" i="4"/>
  <c r="P310" i="4"/>
  <c r="P306" i="4"/>
  <c r="P302" i="4"/>
  <c r="P298" i="4"/>
  <c r="P294" i="4"/>
  <c r="P290" i="4"/>
  <c r="P286" i="4"/>
  <c r="P282" i="4"/>
  <c r="P278" i="4"/>
  <c r="P274" i="4"/>
  <c r="P270" i="4"/>
  <c r="P266" i="4"/>
  <c r="P262" i="4"/>
  <c r="P258" i="4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190" i="4"/>
  <c r="P186" i="4"/>
  <c r="P182" i="4"/>
  <c r="P178" i="4"/>
  <c r="P174" i="4"/>
  <c r="P170" i="4"/>
  <c r="P166" i="4"/>
  <c r="P162" i="4"/>
  <c r="P158" i="4"/>
  <c r="P154" i="4"/>
  <c r="P150" i="4"/>
  <c r="P146" i="4"/>
  <c r="P142" i="4"/>
  <c r="P138" i="4"/>
  <c r="P134" i="4"/>
  <c r="P130" i="4"/>
  <c r="P126" i="4"/>
  <c r="P122" i="4"/>
  <c r="P118" i="4"/>
  <c r="P114" i="4"/>
  <c r="P110" i="4"/>
  <c r="P106" i="4"/>
  <c r="P1565" i="4"/>
  <c r="P1561" i="4"/>
  <c r="P1557" i="4"/>
  <c r="P1553" i="4"/>
  <c r="P1549" i="4"/>
  <c r="P1545" i="4"/>
  <c r="P1541" i="4"/>
  <c r="P1537" i="4"/>
  <c r="P1533" i="4"/>
  <c r="P1529" i="4"/>
  <c r="P1525" i="4"/>
  <c r="P1521" i="4"/>
  <c r="P1517" i="4"/>
  <c r="P1513" i="4"/>
  <c r="P1509" i="4"/>
  <c r="P1505" i="4"/>
  <c r="P1501" i="4"/>
  <c r="P1497" i="4"/>
  <c r="P1493" i="4"/>
  <c r="P1489" i="4"/>
  <c r="P1485" i="4"/>
  <c r="P1481" i="4"/>
  <c r="P1477" i="4"/>
  <c r="P1473" i="4"/>
  <c r="P1469" i="4"/>
  <c r="P1465" i="4"/>
  <c r="P1461" i="4"/>
  <c r="P1457" i="4"/>
  <c r="P1453" i="4"/>
  <c r="P1449" i="4"/>
  <c r="P1445" i="4"/>
  <c r="P1441" i="4"/>
  <c r="P1437" i="4"/>
  <c r="P1433" i="4"/>
  <c r="P1429" i="4"/>
  <c r="P1425" i="4"/>
  <c r="P1421" i="4"/>
  <c r="P1417" i="4"/>
  <c r="P1413" i="4"/>
  <c r="P1409" i="4"/>
  <c r="P1405" i="4"/>
  <c r="P1401" i="4"/>
  <c r="P1397" i="4"/>
  <c r="P1393" i="4"/>
  <c r="P1389" i="4"/>
  <c r="P1385" i="4"/>
  <c r="P1381" i="4"/>
  <c r="P1377" i="4"/>
  <c r="P1373" i="4"/>
  <c r="P1369" i="4"/>
  <c r="P1365" i="4"/>
  <c r="P1361" i="4"/>
  <c r="P1357" i="4"/>
  <c r="P1353" i="4"/>
  <c r="P1349" i="4"/>
  <c r="P1345" i="4"/>
  <c r="P1341" i="4"/>
  <c r="P1337" i="4"/>
  <c r="P1333" i="4"/>
  <c r="P1329" i="4"/>
  <c r="P1325" i="4"/>
  <c r="P1321" i="4"/>
  <c r="P1317" i="4"/>
  <c r="P1313" i="4"/>
  <c r="P1309" i="4"/>
  <c r="P1305" i="4"/>
  <c r="P1301" i="4"/>
  <c r="P1297" i="4"/>
  <c r="P1293" i="4"/>
  <c r="P1289" i="4"/>
  <c r="P1285" i="4"/>
  <c r="P1281" i="4"/>
  <c r="P1277" i="4"/>
  <c r="P1273" i="4"/>
  <c r="P1269" i="4"/>
  <c r="P1265" i="4"/>
  <c r="P1261" i="4"/>
  <c r="P1257" i="4"/>
  <c r="P1253" i="4"/>
  <c r="P1249" i="4"/>
  <c r="P1245" i="4"/>
  <c r="P1241" i="4"/>
  <c r="P1237" i="4"/>
  <c r="P1233" i="4"/>
  <c r="P1229" i="4"/>
  <c r="P1225" i="4"/>
  <c r="P1221" i="4"/>
  <c r="P1217" i="4"/>
  <c r="P1213" i="4"/>
  <c r="P1209" i="4"/>
  <c r="P1205" i="4"/>
  <c r="P1201" i="4"/>
  <c r="P1197" i="4"/>
  <c r="P1193" i="4"/>
  <c r="P1189" i="4"/>
  <c r="P1185" i="4"/>
  <c r="P1181" i="4"/>
  <c r="P1177" i="4"/>
  <c r="P1173" i="4"/>
  <c r="P1169" i="4"/>
  <c r="P1165" i="4"/>
  <c r="P1161" i="4"/>
  <c r="P1157" i="4"/>
  <c r="P1153" i="4"/>
  <c r="P1149" i="4"/>
  <c r="P1145" i="4"/>
  <c r="P1141" i="4"/>
  <c r="P1137" i="4"/>
  <c r="P1133" i="4"/>
  <c r="P1129" i="4"/>
  <c r="P1125" i="4"/>
  <c r="P1121" i="4"/>
  <c r="P1117" i="4"/>
  <c r="P1113" i="4"/>
  <c r="P1109" i="4"/>
  <c r="P1105" i="4"/>
  <c r="P1101" i="4"/>
  <c r="P1097" i="4"/>
  <c r="P1093" i="4"/>
  <c r="P1089" i="4"/>
  <c r="P1085" i="4"/>
  <c r="P1081" i="4"/>
  <c r="P1077" i="4"/>
  <c r="P1073" i="4"/>
  <c r="P1069" i="4"/>
  <c r="P1065" i="4"/>
  <c r="P1061" i="4"/>
  <c r="P1057" i="4"/>
  <c r="P1053" i="4"/>
  <c r="P1049" i="4"/>
  <c r="P1045" i="4"/>
  <c r="P1041" i="4"/>
  <c r="P1037" i="4"/>
  <c r="P1033" i="4"/>
  <c r="P1029" i="4"/>
  <c r="P1025" i="4"/>
  <c r="P1021" i="4"/>
  <c r="P1017" i="4"/>
  <c r="P1013" i="4"/>
  <c r="P1009" i="4"/>
  <c r="P1005" i="4"/>
  <c r="P1001" i="4"/>
  <c r="P997" i="4"/>
  <c r="P993" i="4"/>
  <c r="P989" i="4"/>
  <c r="P985" i="4"/>
  <c r="P981" i="4"/>
  <c r="P977" i="4"/>
  <c r="P973" i="4"/>
  <c r="P969" i="4"/>
  <c r="P965" i="4"/>
  <c r="P961" i="4"/>
  <c r="P957" i="4"/>
  <c r="P953" i="4"/>
  <c r="P949" i="4"/>
  <c r="P945" i="4"/>
  <c r="P941" i="4"/>
  <c r="P937" i="4"/>
  <c r="P933" i="4"/>
  <c r="P929" i="4"/>
  <c r="P925" i="4"/>
  <c r="P921" i="4"/>
  <c r="P917" i="4"/>
  <c r="P913" i="4"/>
  <c r="P909" i="4"/>
  <c r="P905" i="4"/>
  <c r="P901" i="4"/>
  <c r="P897" i="4"/>
  <c r="P893" i="4"/>
  <c r="P889" i="4"/>
  <c r="P885" i="4"/>
  <c r="P881" i="4"/>
  <c r="P877" i="4"/>
  <c r="P873" i="4"/>
  <c r="P869" i="4"/>
  <c r="P865" i="4"/>
  <c r="P861" i="4"/>
  <c r="P857" i="4"/>
  <c r="P853" i="4"/>
  <c r="P849" i="4"/>
  <c r="P845" i="4"/>
  <c r="P841" i="4"/>
  <c r="P837" i="4"/>
  <c r="P833" i="4"/>
  <c r="P829" i="4"/>
  <c r="P825" i="4"/>
  <c r="P821" i="4"/>
  <c r="P817" i="4"/>
  <c r="P813" i="4"/>
  <c r="P809" i="4"/>
  <c r="P805" i="4"/>
  <c r="P801" i="4"/>
  <c r="P797" i="4"/>
  <c r="P793" i="4"/>
  <c r="P789" i="4"/>
  <c r="P785" i="4"/>
  <c r="P781" i="4"/>
  <c r="P777" i="4"/>
  <c r="P773" i="4"/>
  <c r="P769" i="4"/>
  <c r="P765" i="4"/>
  <c r="P761" i="4"/>
  <c r="P757" i="4"/>
  <c r="P753" i="4"/>
  <c r="P749" i="4"/>
  <c r="P745" i="4"/>
  <c r="P741" i="4"/>
  <c r="P737" i="4"/>
  <c r="P733" i="4"/>
  <c r="P729" i="4"/>
  <c r="P725" i="4"/>
  <c r="P721" i="4"/>
  <c r="P717" i="4"/>
  <c r="P713" i="4"/>
  <c r="P709" i="4"/>
  <c r="P705" i="4"/>
  <c r="P701" i="4"/>
  <c r="P697" i="4"/>
  <c r="P693" i="4"/>
  <c r="P689" i="4"/>
  <c r="P685" i="4"/>
  <c r="P681" i="4"/>
  <c r="P677" i="4"/>
  <c r="P673" i="4"/>
  <c r="P669" i="4"/>
  <c r="P665" i="4"/>
  <c r="P661" i="4"/>
  <c r="P657" i="4"/>
  <c r="P653" i="4"/>
  <c r="P649" i="4"/>
  <c r="P645" i="4"/>
  <c r="P641" i="4"/>
  <c r="P637" i="4"/>
  <c r="P633" i="4"/>
  <c r="P629" i="4"/>
  <c r="P625" i="4"/>
  <c r="P621" i="4"/>
  <c r="P617" i="4"/>
  <c r="P613" i="4"/>
  <c r="P609" i="4"/>
  <c r="P605" i="4"/>
  <c r="P601" i="4"/>
  <c r="P597" i="4"/>
  <c r="P593" i="4"/>
  <c r="P589" i="4"/>
  <c r="P585" i="4"/>
  <c r="P581" i="4"/>
  <c r="P577" i="4"/>
  <c r="P573" i="4"/>
  <c r="P569" i="4"/>
  <c r="P565" i="4"/>
  <c r="P561" i="4"/>
  <c r="P557" i="4"/>
  <c r="P553" i="4"/>
  <c r="P549" i="4"/>
  <c r="P545" i="4"/>
  <c r="P541" i="4"/>
  <c r="P537" i="4"/>
  <c r="P533" i="4"/>
  <c r="P529" i="4"/>
  <c r="P525" i="4"/>
  <c r="P521" i="4"/>
  <c r="P517" i="4"/>
  <c r="P513" i="4"/>
  <c r="P509" i="4"/>
  <c r="P505" i="4"/>
  <c r="P501" i="4"/>
  <c r="P497" i="4"/>
  <c r="P493" i="4"/>
  <c r="P489" i="4"/>
  <c r="P485" i="4"/>
  <c r="P481" i="4"/>
  <c r="P477" i="4"/>
  <c r="P473" i="4"/>
  <c r="P469" i="4"/>
  <c r="P465" i="4"/>
  <c r="P461" i="4"/>
  <c r="P457" i="4"/>
  <c r="P453" i="4"/>
  <c r="P449" i="4"/>
  <c r="P445" i="4"/>
  <c r="P441" i="4"/>
  <c r="P437" i="4"/>
  <c r="P433" i="4"/>
  <c r="P429" i="4"/>
  <c r="P425" i="4"/>
  <c r="P421" i="4"/>
  <c r="P417" i="4"/>
  <c r="P1132" i="4"/>
  <c r="P1128" i="4"/>
  <c r="P1124" i="4"/>
  <c r="P1120" i="4"/>
  <c r="P1116" i="4"/>
  <c r="P1112" i="4"/>
  <c r="P1108" i="4"/>
  <c r="P1104" i="4"/>
  <c r="P1100" i="4"/>
  <c r="P1096" i="4"/>
  <c r="P1092" i="4"/>
  <c r="P1088" i="4"/>
  <c r="P1084" i="4"/>
  <c r="P1080" i="4"/>
  <c r="P1076" i="4"/>
  <c r="P1072" i="4"/>
  <c r="P1068" i="4"/>
  <c r="P1064" i="4"/>
  <c r="P1060" i="4"/>
  <c r="P1056" i="4"/>
  <c r="P1052" i="4"/>
  <c r="P1048" i="4"/>
  <c r="P1044" i="4"/>
  <c r="P1040" i="4"/>
  <c r="P1036" i="4"/>
  <c r="P1032" i="4"/>
  <c r="P1028" i="4"/>
  <c r="P1024" i="4"/>
  <c r="P1020" i="4"/>
  <c r="P1016" i="4"/>
  <c r="P1012" i="4"/>
  <c r="P1008" i="4"/>
  <c r="P1004" i="4"/>
  <c r="P1000" i="4"/>
  <c r="P996" i="4"/>
  <c r="P992" i="4"/>
  <c r="P988" i="4"/>
  <c r="P984" i="4"/>
  <c r="P980" i="4"/>
  <c r="P976" i="4"/>
  <c r="P972" i="4"/>
  <c r="P968" i="4"/>
  <c r="P964" i="4"/>
  <c r="P960" i="4"/>
  <c r="P956" i="4"/>
  <c r="P952" i="4"/>
  <c r="P948" i="4"/>
  <c r="P944" i="4"/>
  <c r="P940" i="4"/>
  <c r="P936" i="4"/>
  <c r="P932" i="4"/>
  <c r="P928" i="4"/>
  <c r="P924" i="4"/>
  <c r="P920" i="4"/>
  <c r="P916" i="4"/>
  <c r="P912" i="4"/>
  <c r="P908" i="4"/>
  <c r="P904" i="4"/>
  <c r="P900" i="4"/>
  <c r="P896" i="4"/>
  <c r="P892" i="4"/>
  <c r="P888" i="4"/>
  <c r="P884" i="4"/>
  <c r="P880" i="4"/>
  <c r="P876" i="4"/>
  <c r="P872" i="4"/>
  <c r="P868" i="4"/>
  <c r="P864" i="4"/>
  <c r="P860" i="4"/>
  <c r="P856" i="4"/>
  <c r="P852" i="4"/>
  <c r="P848" i="4"/>
  <c r="P844" i="4"/>
  <c r="P840" i="4"/>
  <c r="P836" i="4"/>
  <c r="P832" i="4"/>
  <c r="P828" i="4"/>
  <c r="P824" i="4"/>
  <c r="P820" i="4"/>
  <c r="P816" i="4"/>
  <c r="P812" i="4"/>
  <c r="P808" i="4"/>
  <c r="P804" i="4"/>
  <c r="P800" i="4"/>
  <c r="P796" i="4"/>
  <c r="P792" i="4"/>
  <c r="P788" i="4"/>
  <c r="P784" i="4"/>
  <c r="P780" i="4"/>
  <c r="P776" i="4"/>
  <c r="P772" i="4"/>
  <c r="P768" i="4"/>
  <c r="P764" i="4"/>
  <c r="P760" i="4"/>
  <c r="P756" i="4"/>
  <c r="P752" i="4"/>
  <c r="P748" i="4"/>
  <c r="P744" i="4"/>
  <c r="P740" i="4"/>
  <c r="P736" i="4"/>
  <c r="P732" i="4"/>
  <c r="P728" i="4"/>
  <c r="P724" i="4"/>
  <c r="P720" i="4"/>
  <c r="P716" i="4"/>
  <c r="P712" i="4"/>
  <c r="P708" i="4"/>
  <c r="P704" i="4"/>
  <c r="P700" i="4"/>
  <c r="P696" i="4"/>
  <c r="P692" i="4"/>
  <c r="P688" i="4"/>
  <c r="P684" i="4"/>
  <c r="P680" i="4"/>
  <c r="P676" i="4"/>
  <c r="P672" i="4"/>
  <c r="P668" i="4"/>
  <c r="P664" i="4"/>
  <c r="P660" i="4"/>
  <c r="P656" i="4"/>
  <c r="P652" i="4"/>
  <c r="P648" i="4"/>
  <c r="P644" i="4"/>
  <c r="P640" i="4"/>
  <c r="P636" i="4"/>
  <c r="P632" i="4"/>
  <c r="P628" i="4"/>
  <c r="P624" i="4"/>
  <c r="P620" i="4"/>
  <c r="P616" i="4"/>
  <c r="P612" i="4"/>
  <c r="P608" i="4"/>
  <c r="P604" i="4"/>
  <c r="P600" i="4"/>
  <c r="P596" i="4"/>
  <c r="P592" i="4"/>
  <c r="P588" i="4"/>
  <c r="P584" i="4"/>
  <c r="P580" i="4"/>
  <c r="P576" i="4"/>
  <c r="P572" i="4"/>
  <c r="P568" i="4"/>
  <c r="P564" i="4"/>
  <c r="P560" i="4"/>
  <c r="P556" i="4"/>
  <c r="P552" i="4"/>
  <c r="P548" i="4"/>
  <c r="P544" i="4"/>
  <c r="P540" i="4"/>
  <c r="P536" i="4"/>
  <c r="P532" i="4"/>
  <c r="P528" i="4"/>
  <c r="P524" i="4"/>
  <c r="P520" i="4"/>
  <c r="P516" i="4"/>
  <c r="P512" i="4"/>
  <c r="P508" i="4"/>
  <c r="P504" i="4"/>
  <c r="P500" i="4"/>
  <c r="P496" i="4"/>
  <c r="P492" i="4"/>
  <c r="P488" i="4"/>
  <c r="P484" i="4"/>
  <c r="P480" i="4"/>
  <c r="P476" i="4"/>
  <c r="P472" i="4"/>
  <c r="P468" i="4"/>
  <c r="P464" i="4"/>
  <c r="P460" i="4"/>
  <c r="P456" i="4"/>
  <c r="P452" i="4"/>
  <c r="P448" i="4"/>
  <c r="P444" i="4"/>
  <c r="P440" i="4"/>
  <c r="P436" i="4"/>
  <c r="P432" i="4"/>
  <c r="P428" i="4"/>
  <c r="P424" i="4"/>
  <c r="P420" i="4"/>
  <c r="P416" i="4"/>
  <c r="P412" i="4"/>
  <c r="P408" i="4"/>
  <c r="P404" i="4"/>
  <c r="P400" i="4"/>
  <c r="P396" i="4"/>
  <c r="P392" i="4"/>
  <c r="P413" i="4"/>
  <c r="P409" i="4"/>
  <c r="P405" i="4"/>
  <c r="P401" i="4"/>
  <c r="P397" i="4"/>
  <c r="P393" i="4"/>
  <c r="P389" i="4"/>
  <c r="P385" i="4"/>
  <c r="P381" i="4"/>
  <c r="P377" i="4"/>
  <c r="P373" i="4"/>
  <c r="P369" i="4"/>
  <c r="P365" i="4"/>
  <c r="P361" i="4"/>
  <c r="P357" i="4"/>
  <c r="P353" i="4"/>
  <c r="P349" i="4"/>
  <c r="P345" i="4"/>
  <c r="P341" i="4"/>
  <c r="P337" i="4"/>
  <c r="P333" i="4"/>
  <c r="P329" i="4"/>
  <c r="P325" i="4"/>
  <c r="P321" i="4"/>
  <c r="P317" i="4"/>
  <c r="P313" i="4"/>
  <c r="P309" i="4"/>
  <c r="P305" i="4"/>
  <c r="P301" i="4"/>
  <c r="P297" i="4"/>
  <c r="P293" i="4"/>
  <c r="P289" i="4"/>
  <c r="P285" i="4"/>
  <c r="P281" i="4"/>
  <c r="P277" i="4"/>
  <c r="P273" i="4"/>
  <c r="P269" i="4"/>
  <c r="P265" i="4"/>
  <c r="P261" i="4"/>
  <c r="P257" i="4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189" i="4"/>
  <c r="P185" i="4"/>
  <c r="P181" i="4"/>
  <c r="P177" i="4"/>
  <c r="P173" i="4"/>
  <c r="P169" i="4"/>
  <c r="P165" i="4"/>
  <c r="P161" i="4"/>
  <c r="P157" i="4"/>
  <c r="P153" i="4"/>
  <c r="P149" i="4"/>
  <c r="P145" i="4"/>
  <c r="P141" i="4"/>
  <c r="P137" i="4"/>
  <c r="P133" i="4"/>
  <c r="P129" i="4"/>
  <c r="P125" i="4"/>
  <c r="P121" i="4"/>
  <c r="P117" i="4"/>
  <c r="P113" i="4"/>
  <c r="P109" i="4"/>
  <c r="P105" i="4"/>
  <c r="P388" i="4"/>
  <c r="P384" i="4"/>
  <c r="P380" i="4"/>
  <c r="P376" i="4"/>
  <c r="P372" i="4"/>
  <c r="P368" i="4"/>
  <c r="P364" i="4"/>
  <c r="P360" i="4"/>
  <c r="P356" i="4"/>
  <c r="P352" i="4"/>
  <c r="P348" i="4"/>
  <c r="P344" i="4"/>
  <c r="P340" i="4"/>
  <c r="P336" i="4"/>
  <c r="P332" i="4"/>
  <c r="P328" i="4"/>
  <c r="P324" i="4"/>
  <c r="P320" i="4"/>
  <c r="P316" i="4"/>
  <c r="P312" i="4"/>
  <c r="P308" i="4"/>
  <c r="P304" i="4"/>
  <c r="P300" i="4"/>
  <c r="P296" i="4"/>
  <c r="P292" i="4"/>
  <c r="P288" i="4"/>
  <c r="P284" i="4"/>
  <c r="P280" i="4"/>
  <c r="P276" i="4"/>
  <c r="P272" i="4"/>
  <c r="P268" i="4"/>
  <c r="P264" i="4"/>
  <c r="P260" i="4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192" i="4"/>
  <c r="P188" i="4"/>
  <c r="P184" i="4"/>
  <c r="P180" i="4"/>
  <c r="P176" i="4"/>
  <c r="P172" i="4"/>
  <c r="P168" i="4"/>
  <c r="P164" i="4"/>
  <c r="P160" i="4"/>
  <c r="P156" i="4"/>
  <c r="P152" i="4"/>
  <c r="P148" i="4"/>
  <c r="P144" i="4"/>
  <c r="P140" i="4"/>
  <c r="P136" i="4"/>
  <c r="P132" i="4"/>
  <c r="P128" i="4"/>
  <c r="P124" i="4"/>
  <c r="P120" i="4"/>
  <c r="P116" i="4"/>
  <c r="P112" i="4"/>
  <c r="P108" i="4"/>
  <c r="P104" i="4"/>
  <c r="P619" i="4"/>
  <c r="P615" i="4"/>
  <c r="P611" i="4"/>
  <c r="P607" i="4"/>
  <c r="P603" i="4"/>
  <c r="P599" i="4"/>
  <c r="P595" i="4"/>
  <c r="P591" i="4"/>
  <c r="P587" i="4"/>
  <c r="P583" i="4"/>
  <c r="P579" i="4"/>
  <c r="P575" i="4"/>
  <c r="P571" i="4"/>
  <c r="P567" i="4"/>
  <c r="P563" i="4"/>
  <c r="P559" i="4"/>
  <c r="P555" i="4"/>
  <c r="P551" i="4"/>
  <c r="P547" i="4"/>
  <c r="P543" i="4"/>
  <c r="P539" i="4"/>
  <c r="P535" i="4"/>
  <c r="P531" i="4"/>
  <c r="P527" i="4"/>
  <c r="P523" i="4"/>
  <c r="P519" i="4"/>
  <c r="P515" i="4"/>
  <c r="P511" i="4"/>
  <c r="P507" i="4"/>
  <c r="P503" i="4"/>
  <c r="P499" i="4"/>
  <c r="P495" i="4"/>
  <c r="P491" i="4"/>
  <c r="P487" i="4"/>
  <c r="P483" i="4"/>
  <c r="P479" i="4"/>
  <c r="P475" i="4"/>
  <c r="P471" i="4"/>
  <c r="P467" i="4"/>
  <c r="P463" i="4"/>
  <c r="P459" i="4"/>
  <c r="P455" i="4"/>
  <c r="P451" i="4"/>
  <c r="P447" i="4"/>
  <c r="P443" i="4"/>
  <c r="P439" i="4"/>
  <c r="P435" i="4"/>
  <c r="P431" i="4"/>
  <c r="P427" i="4"/>
  <c r="P423" i="4"/>
  <c r="P419" i="4"/>
  <c r="P415" i="4"/>
  <c r="P411" i="4"/>
  <c r="P407" i="4"/>
  <c r="P403" i="4"/>
  <c r="P399" i="4"/>
  <c r="P395" i="4"/>
  <c r="P391" i="4"/>
  <c r="P387" i="4"/>
  <c r="P383" i="4"/>
  <c r="P379" i="4"/>
  <c r="P375" i="4"/>
  <c r="P371" i="4"/>
  <c r="P367" i="4"/>
  <c r="P363" i="4"/>
  <c r="P359" i="4"/>
  <c r="P355" i="4"/>
  <c r="P351" i="4"/>
  <c r="P347" i="4"/>
  <c r="P343" i="4"/>
  <c r="P339" i="4"/>
  <c r="P335" i="4"/>
  <c r="P331" i="4"/>
  <c r="P327" i="4"/>
  <c r="P323" i="4"/>
  <c r="P319" i="4"/>
  <c r="P315" i="4"/>
  <c r="P311" i="4"/>
  <c r="P307" i="4"/>
  <c r="P303" i="4"/>
  <c r="P299" i="4"/>
  <c r="P295" i="4"/>
  <c r="P291" i="4"/>
  <c r="P287" i="4"/>
  <c r="P283" i="4"/>
  <c r="P279" i="4"/>
  <c r="P275" i="4"/>
  <c r="P271" i="4"/>
  <c r="P267" i="4"/>
  <c r="P263" i="4"/>
  <c r="P259" i="4"/>
  <c r="P255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191" i="4"/>
  <c r="P187" i="4"/>
  <c r="P183" i="4"/>
  <c r="P179" i="4"/>
  <c r="P175" i="4"/>
  <c r="P171" i="4"/>
  <c r="P167" i="4"/>
  <c r="P163" i="4"/>
  <c r="P159" i="4"/>
  <c r="P155" i="4"/>
  <c r="P151" i="4"/>
  <c r="P147" i="4"/>
  <c r="P143" i="4"/>
  <c r="P139" i="4"/>
  <c r="P135" i="4"/>
  <c r="P131" i="4"/>
  <c r="P127" i="4"/>
  <c r="P123" i="4"/>
  <c r="P119" i="4"/>
  <c r="P115" i="4"/>
  <c r="P111" i="4"/>
  <c r="P107" i="4"/>
  <c r="P103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B100" i="4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B132" i="3"/>
  <c r="A134" i="3"/>
  <c r="C13" i="2"/>
  <c r="C12" i="2"/>
  <c r="M141" i="3" s="1"/>
  <c r="M261" i="3"/>
  <c r="M389" i="3"/>
  <c r="M495" i="3"/>
  <c r="M559" i="3"/>
  <c r="M623" i="3"/>
  <c r="M811" i="3"/>
  <c r="M883" i="3"/>
  <c r="M1001" i="3"/>
  <c r="M1033" i="3"/>
  <c r="M1089" i="3"/>
  <c r="M1121" i="3"/>
  <c r="M1177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M1201" i="3" l="1"/>
  <c r="M1113" i="3"/>
  <c r="M1025" i="3"/>
  <c r="M867" i="3"/>
  <c r="M607" i="3"/>
  <c r="M479" i="3"/>
  <c r="M1193" i="3"/>
  <c r="M1137" i="3"/>
  <c r="M1105" i="3"/>
  <c r="M1073" i="3"/>
  <c r="M1017" i="3"/>
  <c r="M985" i="3"/>
  <c r="M851" i="3"/>
  <c r="M655" i="3"/>
  <c r="M591" i="3"/>
  <c r="M527" i="3"/>
  <c r="M453" i="3"/>
  <c r="M325" i="3"/>
  <c r="M197" i="3"/>
  <c r="M1161" i="3"/>
  <c r="M1081" i="3"/>
  <c r="M993" i="3"/>
  <c r="M671" i="3"/>
  <c r="M543" i="3"/>
  <c r="M357" i="3"/>
  <c r="M229" i="3"/>
  <c r="M1185" i="3"/>
  <c r="M1129" i="3"/>
  <c r="M1097" i="3"/>
  <c r="M1041" i="3"/>
  <c r="M1009" i="3"/>
  <c r="M975" i="3"/>
  <c r="M835" i="3"/>
  <c r="M639" i="3"/>
  <c r="M575" i="3"/>
  <c r="M511" i="3"/>
  <c r="M421" i="3"/>
  <c r="M293" i="3"/>
  <c r="M165" i="3"/>
  <c r="M1191" i="3"/>
  <c r="M1143" i="3"/>
  <c r="M1127" i="3"/>
  <c r="M1103" i="3"/>
  <c r="M1079" i="3"/>
  <c r="M1031" i="3"/>
  <c r="M1007" i="3"/>
  <c r="M991" i="3"/>
  <c r="M879" i="3"/>
  <c r="M831" i="3"/>
  <c r="M651" i="3"/>
  <c r="M603" i="3"/>
  <c r="M571" i="3"/>
  <c r="M523" i="3"/>
  <c r="M475" i="3"/>
  <c r="M381" i="3"/>
  <c r="M285" i="3"/>
  <c r="M189" i="3"/>
  <c r="M157" i="3"/>
  <c r="M1199" i="3"/>
  <c r="M1183" i="3"/>
  <c r="M1175" i="3"/>
  <c r="M1135" i="3"/>
  <c r="M1119" i="3"/>
  <c r="M1111" i="3"/>
  <c r="M1095" i="3"/>
  <c r="M1087" i="3"/>
  <c r="M1071" i="3"/>
  <c r="M1039" i="3"/>
  <c r="M1023" i="3"/>
  <c r="M1015" i="3"/>
  <c r="M999" i="3"/>
  <c r="M983" i="3"/>
  <c r="M972" i="3"/>
  <c r="M863" i="3"/>
  <c r="M847" i="3"/>
  <c r="M683" i="3"/>
  <c r="M667" i="3"/>
  <c r="M635" i="3"/>
  <c r="M619" i="3"/>
  <c r="M587" i="3"/>
  <c r="M555" i="3"/>
  <c r="M539" i="3"/>
  <c r="M507" i="3"/>
  <c r="M491" i="3"/>
  <c r="M445" i="3"/>
  <c r="M413" i="3"/>
  <c r="M349" i="3"/>
  <c r="M317" i="3"/>
  <c r="M253" i="3"/>
  <c r="M221" i="3"/>
  <c r="M687" i="3"/>
  <c r="M1197" i="3"/>
  <c r="M1189" i="3"/>
  <c r="M1181" i="3"/>
  <c r="M1173" i="3"/>
  <c r="M1141" i="3"/>
  <c r="M1133" i="3"/>
  <c r="M1125" i="3"/>
  <c r="M1117" i="3"/>
  <c r="M1109" i="3"/>
  <c r="M1101" i="3"/>
  <c r="M1093" i="3"/>
  <c r="M1085" i="3"/>
  <c r="M1077" i="3"/>
  <c r="M1069" i="3"/>
  <c r="M1037" i="3"/>
  <c r="M1029" i="3"/>
  <c r="M1021" i="3"/>
  <c r="M1013" i="3"/>
  <c r="M1005" i="3"/>
  <c r="M997" i="3"/>
  <c r="M989" i="3"/>
  <c r="M980" i="3"/>
  <c r="M963" i="3"/>
  <c r="M875" i="3"/>
  <c r="M859" i="3"/>
  <c r="M843" i="3"/>
  <c r="M827" i="3"/>
  <c r="M679" i="3"/>
  <c r="M663" i="3"/>
  <c r="M647" i="3"/>
  <c r="M631" i="3"/>
  <c r="M615" i="3"/>
  <c r="M599" i="3"/>
  <c r="M583" i="3"/>
  <c r="M567" i="3"/>
  <c r="M551" i="3"/>
  <c r="M535" i="3"/>
  <c r="M519" i="3"/>
  <c r="M503" i="3"/>
  <c r="M487" i="3"/>
  <c r="M469" i="3"/>
  <c r="M437" i="3"/>
  <c r="M405" i="3"/>
  <c r="M373" i="3"/>
  <c r="M341" i="3"/>
  <c r="M309" i="3"/>
  <c r="M277" i="3"/>
  <c r="M245" i="3"/>
  <c r="M213" i="3"/>
  <c r="M181" i="3"/>
  <c r="M149" i="3"/>
  <c r="M1257" i="3"/>
  <c r="M1195" i="3"/>
  <c r="M1187" i="3"/>
  <c r="M1179" i="3"/>
  <c r="M1171" i="3"/>
  <c r="M1139" i="3"/>
  <c r="M1131" i="3"/>
  <c r="M1123" i="3"/>
  <c r="M1115" i="3"/>
  <c r="M1107" i="3"/>
  <c r="M1099" i="3"/>
  <c r="M1091" i="3"/>
  <c r="M1083" i="3"/>
  <c r="M1075" i="3"/>
  <c r="M1061" i="3"/>
  <c r="M1035" i="3"/>
  <c r="M1027" i="3"/>
  <c r="M1019" i="3"/>
  <c r="M1011" i="3"/>
  <c r="M1003" i="3"/>
  <c r="M995" i="3"/>
  <c r="M987" i="3"/>
  <c r="M977" i="3"/>
  <c r="M887" i="3"/>
  <c r="M871" i="3"/>
  <c r="M855" i="3"/>
  <c r="M839" i="3"/>
  <c r="M823" i="3"/>
  <c r="M675" i="3"/>
  <c r="M659" i="3"/>
  <c r="M643" i="3"/>
  <c r="M627" i="3"/>
  <c r="M611" i="3"/>
  <c r="M595" i="3"/>
  <c r="M579" i="3"/>
  <c r="M563" i="3"/>
  <c r="M547" i="3"/>
  <c r="M531" i="3"/>
  <c r="M515" i="3"/>
  <c r="M499" i="3"/>
  <c r="M483" i="3"/>
  <c r="M461" i="3"/>
  <c r="M429" i="3"/>
  <c r="M397" i="3"/>
  <c r="M365" i="3"/>
  <c r="M333" i="3"/>
  <c r="M301" i="3"/>
  <c r="M269" i="3"/>
  <c r="M237" i="3"/>
  <c r="M205" i="3"/>
  <c r="M173" i="3"/>
  <c r="M1289" i="3"/>
  <c r="M899" i="3"/>
  <c r="M747" i="3"/>
  <c r="M1273" i="3"/>
  <c r="M1209" i="3"/>
  <c r="M715" i="3"/>
  <c r="M1305" i="3"/>
  <c r="M1241" i="3"/>
  <c r="M1145" i="3"/>
  <c r="M1045" i="3"/>
  <c r="M931" i="3"/>
  <c r="M779" i="3"/>
  <c r="M1225" i="3"/>
  <c r="M1313" i="3"/>
  <c r="M1297" i="3"/>
  <c r="M1281" i="3"/>
  <c r="M1265" i="3"/>
  <c r="M1249" i="3"/>
  <c r="M1233" i="3"/>
  <c r="M1217" i="3"/>
  <c r="M1169" i="3"/>
  <c r="M1153" i="3"/>
  <c r="M1053" i="3"/>
  <c r="M947" i="3"/>
  <c r="M915" i="3"/>
  <c r="M795" i="3"/>
  <c r="M763" i="3"/>
  <c r="M731" i="3"/>
  <c r="M699" i="3"/>
  <c r="M1309" i="3"/>
  <c r="M1293" i="3"/>
  <c r="M1277" i="3"/>
  <c r="M1261" i="3"/>
  <c r="M1245" i="3"/>
  <c r="M1229" i="3"/>
  <c r="M1213" i="3"/>
  <c r="M1165" i="3"/>
  <c r="M1149" i="3"/>
  <c r="M1065" i="3"/>
  <c r="M1049" i="3"/>
  <c r="M969" i="3"/>
  <c r="M939" i="3"/>
  <c r="M907" i="3"/>
  <c r="M819" i="3"/>
  <c r="M787" i="3"/>
  <c r="M755" i="3"/>
  <c r="M723" i="3"/>
  <c r="M691" i="3"/>
  <c r="M1301" i="3"/>
  <c r="M1285" i="3"/>
  <c r="M1269" i="3"/>
  <c r="M1253" i="3"/>
  <c r="M1237" i="3"/>
  <c r="M1221" i="3"/>
  <c r="M1205" i="3"/>
  <c r="M1157" i="3"/>
  <c r="M1057" i="3"/>
  <c r="M955" i="3"/>
  <c r="M923" i="3"/>
  <c r="M891" i="3"/>
  <c r="M803" i="3"/>
  <c r="M771" i="3"/>
  <c r="M739" i="3"/>
  <c r="M707" i="3"/>
  <c r="M1307" i="3"/>
  <c r="M1299" i="3"/>
  <c r="M1291" i="3"/>
  <c r="M1283" i="3"/>
  <c r="M1275" i="3"/>
  <c r="M1267" i="3"/>
  <c r="M1259" i="3"/>
  <c r="M1251" i="3"/>
  <c r="M1243" i="3"/>
  <c r="M1235" i="3"/>
  <c r="M1227" i="3"/>
  <c r="M1219" i="3"/>
  <c r="M1211" i="3"/>
  <c r="M1203" i="3"/>
  <c r="M1163" i="3"/>
  <c r="M1155" i="3"/>
  <c r="M1147" i="3"/>
  <c r="M1067" i="3"/>
  <c r="M1059" i="3"/>
  <c r="M1051" i="3"/>
  <c r="M1043" i="3"/>
  <c r="M967" i="3"/>
  <c r="M951" i="3"/>
  <c r="M935" i="3"/>
  <c r="M919" i="3"/>
  <c r="M903" i="3"/>
  <c r="M807" i="3"/>
  <c r="M791" i="3"/>
  <c r="M775" i="3"/>
  <c r="M759" i="3"/>
  <c r="M743" i="3"/>
  <c r="M727" i="3"/>
  <c r="M711" i="3"/>
  <c r="M695" i="3"/>
  <c r="M1311" i="3"/>
  <c r="M1303" i="3"/>
  <c r="M1295" i="3"/>
  <c r="M1287" i="3"/>
  <c r="M1279" i="3"/>
  <c r="M1271" i="3"/>
  <c r="M1263" i="3"/>
  <c r="M1255" i="3"/>
  <c r="M1247" i="3"/>
  <c r="M1239" i="3"/>
  <c r="M1231" i="3"/>
  <c r="M1223" i="3"/>
  <c r="M1215" i="3"/>
  <c r="M1207" i="3"/>
  <c r="M1167" i="3"/>
  <c r="M1159" i="3"/>
  <c r="M1151" i="3"/>
  <c r="M1063" i="3"/>
  <c r="M1055" i="3"/>
  <c r="M1047" i="3"/>
  <c r="M959" i="3"/>
  <c r="M943" i="3"/>
  <c r="M927" i="3"/>
  <c r="M911" i="3"/>
  <c r="M895" i="3"/>
  <c r="M815" i="3"/>
  <c r="M799" i="3"/>
  <c r="M783" i="3"/>
  <c r="M767" i="3"/>
  <c r="M751" i="3"/>
  <c r="M735" i="3"/>
  <c r="M719" i="3"/>
  <c r="M703" i="3"/>
  <c r="M134" i="3"/>
  <c r="M138" i="3"/>
  <c r="M142" i="3"/>
  <c r="M146" i="3"/>
  <c r="M150" i="3"/>
  <c r="M154" i="3"/>
  <c r="M158" i="3"/>
  <c r="M162" i="3"/>
  <c r="M166" i="3"/>
  <c r="M170" i="3"/>
  <c r="M174" i="3"/>
  <c r="M178" i="3"/>
  <c r="M182" i="3"/>
  <c r="M186" i="3"/>
  <c r="M190" i="3"/>
  <c r="M194" i="3"/>
  <c r="M198" i="3"/>
  <c r="M202" i="3"/>
  <c r="M206" i="3"/>
  <c r="M210" i="3"/>
  <c r="M214" i="3"/>
  <c r="M218" i="3"/>
  <c r="M222" i="3"/>
  <c r="M226" i="3"/>
  <c r="M230" i="3"/>
  <c r="M234" i="3"/>
  <c r="M238" i="3"/>
  <c r="M242" i="3"/>
  <c r="M246" i="3"/>
  <c r="M250" i="3"/>
  <c r="M254" i="3"/>
  <c r="M258" i="3"/>
  <c r="M262" i="3"/>
  <c r="M266" i="3"/>
  <c r="M270" i="3"/>
  <c r="M274" i="3"/>
  <c r="M278" i="3"/>
  <c r="M282" i="3"/>
  <c r="M286" i="3"/>
  <c r="M290" i="3"/>
  <c r="M294" i="3"/>
  <c r="M298" i="3"/>
  <c r="M302" i="3"/>
  <c r="M306" i="3"/>
  <c r="M310" i="3"/>
  <c r="M314" i="3"/>
  <c r="M318" i="3"/>
  <c r="M322" i="3"/>
  <c r="M326" i="3"/>
  <c r="M330" i="3"/>
  <c r="M334" i="3"/>
  <c r="M338" i="3"/>
  <c r="M342" i="3"/>
  <c r="M346" i="3"/>
  <c r="M350" i="3"/>
  <c r="M354" i="3"/>
  <c r="M358" i="3"/>
  <c r="M362" i="3"/>
  <c r="M366" i="3"/>
  <c r="M370" i="3"/>
  <c r="M374" i="3"/>
  <c r="M378" i="3"/>
  <c r="M382" i="3"/>
  <c r="M386" i="3"/>
  <c r="M390" i="3"/>
  <c r="M394" i="3"/>
  <c r="M398" i="3"/>
  <c r="M402" i="3"/>
  <c r="M406" i="3"/>
  <c r="M410" i="3"/>
  <c r="M414" i="3"/>
  <c r="M418" i="3"/>
  <c r="M422" i="3"/>
  <c r="M426" i="3"/>
  <c r="M430" i="3"/>
  <c r="M434" i="3"/>
  <c r="M438" i="3"/>
  <c r="M442" i="3"/>
  <c r="M446" i="3"/>
  <c r="M450" i="3"/>
  <c r="M454" i="3"/>
  <c r="M458" i="3"/>
  <c r="M462" i="3"/>
  <c r="M466" i="3"/>
  <c r="M470" i="3"/>
  <c r="M136" i="3"/>
  <c r="M140" i="3"/>
  <c r="M144" i="3"/>
  <c r="M148" i="3"/>
  <c r="M152" i="3"/>
  <c r="M156" i="3"/>
  <c r="M160" i="3"/>
  <c r="M164" i="3"/>
  <c r="M168" i="3"/>
  <c r="M172" i="3"/>
  <c r="M176" i="3"/>
  <c r="M180" i="3"/>
  <c r="M184" i="3"/>
  <c r="M188" i="3"/>
  <c r="M192" i="3"/>
  <c r="M196" i="3"/>
  <c r="M200" i="3"/>
  <c r="M204" i="3"/>
  <c r="M208" i="3"/>
  <c r="M212" i="3"/>
  <c r="M216" i="3"/>
  <c r="M220" i="3"/>
  <c r="M224" i="3"/>
  <c r="M228" i="3"/>
  <c r="M232" i="3"/>
  <c r="M236" i="3"/>
  <c r="M240" i="3"/>
  <c r="M244" i="3"/>
  <c r="M248" i="3"/>
  <c r="M252" i="3"/>
  <c r="M256" i="3"/>
  <c r="M260" i="3"/>
  <c r="M264" i="3"/>
  <c r="M268" i="3"/>
  <c r="M272" i="3"/>
  <c r="M276" i="3"/>
  <c r="M280" i="3"/>
  <c r="M284" i="3"/>
  <c r="M288" i="3"/>
  <c r="M292" i="3"/>
  <c r="M296" i="3"/>
  <c r="M300" i="3"/>
  <c r="M304" i="3"/>
  <c r="M308" i="3"/>
  <c r="M312" i="3"/>
  <c r="M316" i="3"/>
  <c r="M320" i="3"/>
  <c r="M324" i="3"/>
  <c r="M328" i="3"/>
  <c r="M332" i="3"/>
  <c r="M336" i="3"/>
  <c r="M340" i="3"/>
  <c r="M344" i="3"/>
  <c r="M348" i="3"/>
  <c r="M352" i="3"/>
  <c r="M356" i="3"/>
  <c r="M360" i="3"/>
  <c r="M364" i="3"/>
  <c r="M368" i="3"/>
  <c r="M372" i="3"/>
  <c r="M376" i="3"/>
  <c r="M380" i="3"/>
  <c r="M384" i="3"/>
  <c r="M388" i="3"/>
  <c r="M392" i="3"/>
  <c r="M396" i="3"/>
  <c r="M400" i="3"/>
  <c r="M404" i="3"/>
  <c r="M408" i="3"/>
  <c r="M412" i="3"/>
  <c r="M416" i="3"/>
  <c r="M420" i="3"/>
  <c r="M424" i="3"/>
  <c r="M428" i="3"/>
  <c r="M432" i="3"/>
  <c r="M436" i="3"/>
  <c r="M440" i="3"/>
  <c r="M444" i="3"/>
  <c r="M448" i="3"/>
  <c r="M452" i="3"/>
  <c r="M456" i="3"/>
  <c r="M460" i="3"/>
  <c r="M464" i="3"/>
  <c r="M468" i="3"/>
  <c r="M472" i="3"/>
  <c r="M135" i="3"/>
  <c r="M143" i="3"/>
  <c r="M151" i="3"/>
  <c r="M159" i="3"/>
  <c r="M167" i="3"/>
  <c r="M175" i="3"/>
  <c r="M183" i="3"/>
  <c r="M191" i="3"/>
  <c r="M199" i="3"/>
  <c r="M207" i="3"/>
  <c r="M215" i="3"/>
  <c r="M223" i="3"/>
  <c r="M231" i="3"/>
  <c r="M239" i="3"/>
  <c r="M247" i="3"/>
  <c r="M255" i="3"/>
  <c r="M263" i="3"/>
  <c r="M271" i="3"/>
  <c r="M279" i="3"/>
  <c r="M287" i="3"/>
  <c r="M295" i="3"/>
  <c r="M303" i="3"/>
  <c r="M311" i="3"/>
  <c r="M319" i="3"/>
  <c r="M327" i="3"/>
  <c r="M335" i="3"/>
  <c r="M343" i="3"/>
  <c r="M351" i="3"/>
  <c r="M359" i="3"/>
  <c r="M367" i="3"/>
  <c r="M375" i="3"/>
  <c r="M383" i="3"/>
  <c r="M391" i="3"/>
  <c r="M399" i="3"/>
  <c r="M407" i="3"/>
  <c r="M415" i="3"/>
  <c r="M423" i="3"/>
  <c r="M431" i="3"/>
  <c r="M439" i="3"/>
  <c r="M447" i="3"/>
  <c r="M455" i="3"/>
  <c r="M463" i="3"/>
  <c r="M471" i="3"/>
  <c r="M476" i="3"/>
  <c r="M480" i="3"/>
  <c r="M484" i="3"/>
  <c r="M488" i="3"/>
  <c r="M492" i="3"/>
  <c r="M496" i="3"/>
  <c r="M500" i="3"/>
  <c r="M504" i="3"/>
  <c r="M508" i="3"/>
  <c r="M512" i="3"/>
  <c r="M516" i="3"/>
  <c r="M520" i="3"/>
  <c r="M524" i="3"/>
  <c r="M528" i="3"/>
  <c r="M532" i="3"/>
  <c r="M536" i="3"/>
  <c r="M540" i="3"/>
  <c r="M544" i="3"/>
  <c r="M548" i="3"/>
  <c r="M552" i="3"/>
  <c r="M556" i="3"/>
  <c r="M560" i="3"/>
  <c r="M564" i="3"/>
  <c r="M568" i="3"/>
  <c r="M572" i="3"/>
  <c r="M576" i="3"/>
  <c r="M580" i="3"/>
  <c r="M584" i="3"/>
  <c r="M588" i="3"/>
  <c r="M592" i="3"/>
  <c r="M596" i="3"/>
  <c r="M600" i="3"/>
  <c r="M604" i="3"/>
  <c r="M608" i="3"/>
  <c r="M612" i="3"/>
  <c r="M616" i="3"/>
  <c r="M620" i="3"/>
  <c r="M624" i="3"/>
  <c r="M628" i="3"/>
  <c r="M632" i="3"/>
  <c r="M636" i="3"/>
  <c r="M640" i="3"/>
  <c r="M644" i="3"/>
  <c r="M648" i="3"/>
  <c r="M652" i="3"/>
  <c r="M656" i="3"/>
  <c r="M660" i="3"/>
  <c r="M664" i="3"/>
  <c r="M668" i="3"/>
  <c r="M672" i="3"/>
  <c r="M676" i="3"/>
  <c r="M680" i="3"/>
  <c r="M684" i="3"/>
  <c r="M688" i="3"/>
  <c r="M692" i="3"/>
  <c r="M696" i="3"/>
  <c r="M700" i="3"/>
  <c r="M704" i="3"/>
  <c r="M708" i="3"/>
  <c r="M712" i="3"/>
  <c r="M716" i="3"/>
  <c r="M720" i="3"/>
  <c r="M724" i="3"/>
  <c r="M728" i="3"/>
  <c r="M732" i="3"/>
  <c r="M736" i="3"/>
  <c r="M740" i="3"/>
  <c r="M744" i="3"/>
  <c r="M748" i="3"/>
  <c r="M752" i="3"/>
  <c r="M756" i="3"/>
  <c r="M760" i="3"/>
  <c r="M764" i="3"/>
  <c r="M768" i="3"/>
  <c r="M772" i="3"/>
  <c r="M776" i="3"/>
  <c r="M780" i="3"/>
  <c r="M784" i="3"/>
  <c r="M788" i="3"/>
  <c r="M792" i="3"/>
  <c r="M796" i="3"/>
  <c r="M800" i="3"/>
  <c r="M804" i="3"/>
  <c r="M808" i="3"/>
  <c r="M812" i="3"/>
  <c r="M816" i="3"/>
  <c r="M820" i="3"/>
  <c r="M824" i="3"/>
  <c r="M828" i="3"/>
  <c r="M832" i="3"/>
  <c r="M836" i="3"/>
  <c r="M840" i="3"/>
  <c r="M844" i="3"/>
  <c r="M848" i="3"/>
  <c r="M852" i="3"/>
  <c r="M856" i="3"/>
  <c r="M860" i="3"/>
  <c r="M864" i="3"/>
  <c r="M868" i="3"/>
  <c r="M872" i="3"/>
  <c r="M876" i="3"/>
  <c r="M880" i="3"/>
  <c r="M884" i="3"/>
  <c r="M888" i="3"/>
  <c r="M892" i="3"/>
  <c r="M896" i="3"/>
  <c r="M900" i="3"/>
  <c r="M904" i="3"/>
  <c r="M908" i="3"/>
  <c r="M912" i="3"/>
  <c r="M916" i="3"/>
  <c r="M920" i="3"/>
  <c r="M924" i="3"/>
  <c r="M928" i="3"/>
  <c r="M932" i="3"/>
  <c r="M936" i="3"/>
  <c r="M940" i="3"/>
  <c r="M944" i="3"/>
  <c r="M948" i="3"/>
  <c r="M952" i="3"/>
  <c r="M956" i="3"/>
  <c r="M960" i="3"/>
  <c r="M964" i="3"/>
  <c r="M139" i="3"/>
  <c r="M147" i="3"/>
  <c r="M155" i="3"/>
  <c r="M163" i="3"/>
  <c r="M171" i="3"/>
  <c r="M179" i="3"/>
  <c r="M187" i="3"/>
  <c r="M195" i="3"/>
  <c r="M203" i="3"/>
  <c r="M211" i="3"/>
  <c r="M219" i="3"/>
  <c r="M227" i="3"/>
  <c r="M235" i="3"/>
  <c r="M243" i="3"/>
  <c r="M251" i="3"/>
  <c r="M259" i="3"/>
  <c r="M267" i="3"/>
  <c r="M275" i="3"/>
  <c r="M283" i="3"/>
  <c r="M291" i="3"/>
  <c r="M299" i="3"/>
  <c r="M307" i="3"/>
  <c r="M315" i="3"/>
  <c r="M323" i="3"/>
  <c r="M331" i="3"/>
  <c r="M339" i="3"/>
  <c r="M347" i="3"/>
  <c r="M355" i="3"/>
  <c r="M363" i="3"/>
  <c r="M371" i="3"/>
  <c r="M379" i="3"/>
  <c r="M387" i="3"/>
  <c r="M395" i="3"/>
  <c r="M403" i="3"/>
  <c r="M411" i="3"/>
  <c r="M419" i="3"/>
  <c r="M427" i="3"/>
  <c r="M435" i="3"/>
  <c r="M443" i="3"/>
  <c r="M451" i="3"/>
  <c r="M459" i="3"/>
  <c r="M467" i="3"/>
  <c r="M474" i="3"/>
  <c r="M478" i="3"/>
  <c r="M482" i="3"/>
  <c r="M486" i="3"/>
  <c r="M490" i="3"/>
  <c r="M494" i="3"/>
  <c r="M498" i="3"/>
  <c r="M502" i="3"/>
  <c r="M506" i="3"/>
  <c r="M510" i="3"/>
  <c r="M514" i="3"/>
  <c r="M518" i="3"/>
  <c r="M522" i="3"/>
  <c r="M526" i="3"/>
  <c r="M530" i="3"/>
  <c r="M534" i="3"/>
  <c r="M538" i="3"/>
  <c r="M542" i="3"/>
  <c r="M546" i="3"/>
  <c r="M550" i="3"/>
  <c r="M554" i="3"/>
  <c r="M558" i="3"/>
  <c r="M562" i="3"/>
  <c r="M566" i="3"/>
  <c r="M570" i="3"/>
  <c r="M574" i="3"/>
  <c r="M578" i="3"/>
  <c r="M582" i="3"/>
  <c r="M586" i="3"/>
  <c r="M590" i="3"/>
  <c r="M594" i="3"/>
  <c r="M598" i="3"/>
  <c r="M602" i="3"/>
  <c r="M606" i="3"/>
  <c r="M610" i="3"/>
  <c r="M614" i="3"/>
  <c r="M618" i="3"/>
  <c r="M622" i="3"/>
  <c r="M626" i="3"/>
  <c r="M630" i="3"/>
  <c r="M634" i="3"/>
  <c r="M638" i="3"/>
  <c r="M642" i="3"/>
  <c r="M646" i="3"/>
  <c r="M650" i="3"/>
  <c r="M654" i="3"/>
  <c r="M658" i="3"/>
  <c r="M662" i="3"/>
  <c r="M666" i="3"/>
  <c r="M670" i="3"/>
  <c r="M674" i="3"/>
  <c r="M678" i="3"/>
  <c r="M682" i="3"/>
  <c r="M686" i="3"/>
  <c r="M690" i="3"/>
  <c r="M694" i="3"/>
  <c r="M698" i="3"/>
  <c r="M702" i="3"/>
  <c r="M706" i="3"/>
  <c r="M710" i="3"/>
  <c r="M714" i="3"/>
  <c r="M718" i="3"/>
  <c r="M722" i="3"/>
  <c r="M726" i="3"/>
  <c r="M730" i="3"/>
  <c r="M734" i="3"/>
  <c r="M738" i="3"/>
  <c r="M742" i="3"/>
  <c r="M746" i="3"/>
  <c r="M750" i="3"/>
  <c r="M754" i="3"/>
  <c r="M758" i="3"/>
  <c r="M762" i="3"/>
  <c r="M766" i="3"/>
  <c r="M770" i="3"/>
  <c r="M774" i="3"/>
  <c r="M778" i="3"/>
  <c r="M782" i="3"/>
  <c r="M786" i="3"/>
  <c r="M790" i="3"/>
  <c r="M794" i="3"/>
  <c r="M798" i="3"/>
  <c r="M802" i="3"/>
  <c r="M806" i="3"/>
  <c r="M810" i="3"/>
  <c r="M814" i="3"/>
  <c r="M818" i="3"/>
  <c r="M822" i="3"/>
  <c r="M826" i="3"/>
  <c r="M830" i="3"/>
  <c r="M834" i="3"/>
  <c r="M838" i="3"/>
  <c r="M842" i="3"/>
  <c r="M846" i="3"/>
  <c r="M850" i="3"/>
  <c r="M854" i="3"/>
  <c r="M858" i="3"/>
  <c r="M862" i="3"/>
  <c r="M866" i="3"/>
  <c r="M870" i="3"/>
  <c r="M874" i="3"/>
  <c r="M878" i="3"/>
  <c r="M882" i="3"/>
  <c r="M886" i="3"/>
  <c r="M890" i="3"/>
  <c r="M894" i="3"/>
  <c r="M898" i="3"/>
  <c r="M902" i="3"/>
  <c r="M906" i="3"/>
  <c r="M910" i="3"/>
  <c r="M914" i="3"/>
  <c r="M918" i="3"/>
  <c r="M922" i="3"/>
  <c r="M926" i="3"/>
  <c r="M930" i="3"/>
  <c r="M934" i="3"/>
  <c r="M938" i="3"/>
  <c r="M942" i="3"/>
  <c r="M946" i="3"/>
  <c r="M950" i="3"/>
  <c r="M954" i="3"/>
  <c r="M958" i="3"/>
  <c r="M962" i="3"/>
  <c r="M966" i="3"/>
  <c r="M970" i="3"/>
  <c r="M974" i="3"/>
  <c r="M978" i="3"/>
  <c r="M982" i="3"/>
  <c r="M1310" i="3"/>
  <c r="M1306" i="3"/>
  <c r="M1302" i="3"/>
  <c r="M1298" i="3"/>
  <c r="M1294" i="3"/>
  <c r="M1290" i="3"/>
  <c r="M1286" i="3"/>
  <c r="M1282" i="3"/>
  <c r="M1278" i="3"/>
  <c r="M1274" i="3"/>
  <c r="M1270" i="3"/>
  <c r="M1266" i="3"/>
  <c r="M1262" i="3"/>
  <c r="M1258" i="3"/>
  <c r="M1254" i="3"/>
  <c r="M1250" i="3"/>
  <c r="M1246" i="3"/>
  <c r="M1242" i="3"/>
  <c r="M1238" i="3"/>
  <c r="M1234" i="3"/>
  <c r="M1230" i="3"/>
  <c r="M1226" i="3"/>
  <c r="M1222" i="3"/>
  <c r="M1218" i="3"/>
  <c r="M1214" i="3"/>
  <c r="M1210" i="3"/>
  <c r="M1206" i="3"/>
  <c r="M1202" i="3"/>
  <c r="M1198" i="3"/>
  <c r="M1194" i="3"/>
  <c r="M1190" i="3"/>
  <c r="M1186" i="3"/>
  <c r="M1182" i="3"/>
  <c r="M1178" i="3"/>
  <c r="M1174" i="3"/>
  <c r="M1170" i="3"/>
  <c r="M1166" i="3"/>
  <c r="M1162" i="3"/>
  <c r="M1158" i="3"/>
  <c r="M1154" i="3"/>
  <c r="M1150" i="3"/>
  <c r="M1146" i="3"/>
  <c r="M1142" i="3"/>
  <c r="M1138" i="3"/>
  <c r="M1134" i="3"/>
  <c r="M1130" i="3"/>
  <c r="M1126" i="3"/>
  <c r="M1122" i="3"/>
  <c r="M1118" i="3"/>
  <c r="M1114" i="3"/>
  <c r="M1110" i="3"/>
  <c r="M1106" i="3"/>
  <c r="M1102" i="3"/>
  <c r="M1098" i="3"/>
  <c r="M1094" i="3"/>
  <c r="M1090" i="3"/>
  <c r="M1086" i="3"/>
  <c r="M1082" i="3"/>
  <c r="M1078" i="3"/>
  <c r="M1074" i="3"/>
  <c r="M1070" i="3"/>
  <c r="M1066" i="3"/>
  <c r="M1062" i="3"/>
  <c r="M1058" i="3"/>
  <c r="M1054" i="3"/>
  <c r="M1050" i="3"/>
  <c r="M1046" i="3"/>
  <c r="M1042" i="3"/>
  <c r="M1038" i="3"/>
  <c r="M1034" i="3"/>
  <c r="M1030" i="3"/>
  <c r="M1026" i="3"/>
  <c r="M1022" i="3"/>
  <c r="M1018" i="3"/>
  <c r="M1014" i="3"/>
  <c r="M1010" i="3"/>
  <c r="M1006" i="3"/>
  <c r="M1002" i="3"/>
  <c r="M998" i="3"/>
  <c r="M994" i="3"/>
  <c r="M990" i="3"/>
  <c r="M986" i="3"/>
  <c r="M981" i="3"/>
  <c r="M976" i="3"/>
  <c r="M971" i="3"/>
  <c r="M965" i="3"/>
  <c r="M957" i="3"/>
  <c r="M949" i="3"/>
  <c r="M941" i="3"/>
  <c r="M933" i="3"/>
  <c r="M925" i="3"/>
  <c r="M917" i="3"/>
  <c r="M909" i="3"/>
  <c r="M901" i="3"/>
  <c r="M893" i="3"/>
  <c r="M885" i="3"/>
  <c r="M877" i="3"/>
  <c r="M869" i="3"/>
  <c r="M861" i="3"/>
  <c r="M853" i="3"/>
  <c r="M845" i="3"/>
  <c r="M837" i="3"/>
  <c r="M829" i="3"/>
  <c r="M821" i="3"/>
  <c r="M813" i="3"/>
  <c r="M805" i="3"/>
  <c r="M797" i="3"/>
  <c r="M789" i="3"/>
  <c r="M781" i="3"/>
  <c r="M773" i="3"/>
  <c r="M765" i="3"/>
  <c r="M757" i="3"/>
  <c r="M749" i="3"/>
  <c r="M741" i="3"/>
  <c r="M733" i="3"/>
  <c r="M725" i="3"/>
  <c r="M717" i="3"/>
  <c r="M709" i="3"/>
  <c r="M701" i="3"/>
  <c r="M693" i="3"/>
  <c r="M685" i="3"/>
  <c r="M677" i="3"/>
  <c r="M669" i="3"/>
  <c r="M661" i="3"/>
  <c r="M653" i="3"/>
  <c r="M645" i="3"/>
  <c r="M637" i="3"/>
  <c r="M629" i="3"/>
  <c r="M621" i="3"/>
  <c r="M613" i="3"/>
  <c r="M605" i="3"/>
  <c r="M597" i="3"/>
  <c r="M589" i="3"/>
  <c r="M581" i="3"/>
  <c r="M573" i="3"/>
  <c r="M565" i="3"/>
  <c r="M557" i="3"/>
  <c r="M549" i="3"/>
  <c r="M541" i="3"/>
  <c r="M533" i="3"/>
  <c r="M525" i="3"/>
  <c r="M517" i="3"/>
  <c r="M509" i="3"/>
  <c r="M501" i="3"/>
  <c r="M493" i="3"/>
  <c r="M485" i="3"/>
  <c r="M477" i="3"/>
  <c r="M465" i="3"/>
  <c r="M449" i="3"/>
  <c r="M433" i="3"/>
  <c r="M417" i="3"/>
  <c r="M401" i="3"/>
  <c r="M385" i="3"/>
  <c r="M369" i="3"/>
  <c r="M353" i="3"/>
  <c r="M337" i="3"/>
  <c r="M321" i="3"/>
  <c r="M305" i="3"/>
  <c r="M289" i="3"/>
  <c r="M273" i="3"/>
  <c r="M257" i="3"/>
  <c r="M241" i="3"/>
  <c r="M225" i="3"/>
  <c r="M209" i="3"/>
  <c r="M193" i="3"/>
  <c r="M177" i="3"/>
  <c r="M161" i="3"/>
  <c r="M145" i="3"/>
  <c r="M1312" i="3"/>
  <c r="M1308" i="3"/>
  <c r="M1304" i="3"/>
  <c r="M1300" i="3"/>
  <c r="M1296" i="3"/>
  <c r="M1292" i="3"/>
  <c r="M1288" i="3"/>
  <c r="M1284" i="3"/>
  <c r="M1280" i="3"/>
  <c r="M1276" i="3"/>
  <c r="M1272" i="3"/>
  <c r="M1268" i="3"/>
  <c r="M1264" i="3"/>
  <c r="M1260" i="3"/>
  <c r="M1256" i="3"/>
  <c r="M1252" i="3"/>
  <c r="M1248" i="3"/>
  <c r="M1244" i="3"/>
  <c r="M1240" i="3"/>
  <c r="M1236" i="3"/>
  <c r="M1232" i="3"/>
  <c r="M1228" i="3"/>
  <c r="M1224" i="3"/>
  <c r="M1220" i="3"/>
  <c r="M1216" i="3"/>
  <c r="M1212" i="3"/>
  <c r="M1208" i="3"/>
  <c r="M1204" i="3"/>
  <c r="M1200" i="3"/>
  <c r="M1196" i="3"/>
  <c r="M1192" i="3"/>
  <c r="M1188" i="3"/>
  <c r="M1184" i="3"/>
  <c r="M1180" i="3"/>
  <c r="M1176" i="3"/>
  <c r="M1172" i="3"/>
  <c r="M1168" i="3"/>
  <c r="M1164" i="3"/>
  <c r="M1160" i="3"/>
  <c r="M1156" i="3"/>
  <c r="M1152" i="3"/>
  <c r="M1148" i="3"/>
  <c r="M1144" i="3"/>
  <c r="M1140" i="3"/>
  <c r="M1136" i="3"/>
  <c r="M1132" i="3"/>
  <c r="M1128" i="3"/>
  <c r="M1124" i="3"/>
  <c r="M1120" i="3"/>
  <c r="M1116" i="3"/>
  <c r="M1112" i="3"/>
  <c r="M1108" i="3"/>
  <c r="M1104" i="3"/>
  <c r="M1100" i="3"/>
  <c r="M1096" i="3"/>
  <c r="M1092" i="3"/>
  <c r="M1088" i="3"/>
  <c r="M1084" i="3"/>
  <c r="M1080" i="3"/>
  <c r="M1076" i="3"/>
  <c r="M1072" i="3"/>
  <c r="M1068" i="3"/>
  <c r="M1064" i="3"/>
  <c r="M1060" i="3"/>
  <c r="M1056" i="3"/>
  <c r="M1052" i="3"/>
  <c r="M1048" i="3"/>
  <c r="M1044" i="3"/>
  <c r="M1040" i="3"/>
  <c r="M1036" i="3"/>
  <c r="M1032" i="3"/>
  <c r="M1028" i="3"/>
  <c r="M1024" i="3"/>
  <c r="M1020" i="3"/>
  <c r="M1016" i="3"/>
  <c r="M1012" i="3"/>
  <c r="M1008" i="3"/>
  <c r="M1004" i="3"/>
  <c r="M1000" i="3"/>
  <c r="M996" i="3"/>
  <c r="M992" i="3"/>
  <c r="M988" i="3"/>
  <c r="M984" i="3"/>
  <c r="M979" i="3"/>
  <c r="M973" i="3"/>
  <c r="M968" i="3"/>
  <c r="M961" i="3"/>
  <c r="M953" i="3"/>
  <c r="M945" i="3"/>
  <c r="M937" i="3"/>
  <c r="M929" i="3"/>
  <c r="M921" i="3"/>
  <c r="M913" i="3"/>
  <c r="M905" i="3"/>
  <c r="M897" i="3"/>
  <c r="M889" i="3"/>
  <c r="M881" i="3"/>
  <c r="M873" i="3"/>
  <c r="M865" i="3"/>
  <c r="M857" i="3"/>
  <c r="M849" i="3"/>
  <c r="M841" i="3"/>
  <c r="M833" i="3"/>
  <c r="M825" i="3"/>
  <c r="M817" i="3"/>
  <c r="M809" i="3"/>
  <c r="M801" i="3"/>
  <c r="M793" i="3"/>
  <c r="M785" i="3"/>
  <c r="M777" i="3"/>
  <c r="M769" i="3"/>
  <c r="M761" i="3"/>
  <c r="M753" i="3"/>
  <c r="M745" i="3"/>
  <c r="M737" i="3"/>
  <c r="M729" i="3"/>
  <c r="M721" i="3"/>
  <c r="M713" i="3"/>
  <c r="M705" i="3"/>
  <c r="M697" i="3"/>
  <c r="M689" i="3"/>
  <c r="M681" i="3"/>
  <c r="M673" i="3"/>
  <c r="M665" i="3"/>
  <c r="M657" i="3"/>
  <c r="M649" i="3"/>
  <c r="M641" i="3"/>
  <c r="M633" i="3"/>
  <c r="M625" i="3"/>
  <c r="M617" i="3"/>
  <c r="M609" i="3"/>
  <c r="M601" i="3"/>
  <c r="M593" i="3"/>
  <c r="M585" i="3"/>
  <c r="M577" i="3"/>
  <c r="M569" i="3"/>
  <c r="M561" i="3"/>
  <c r="M553" i="3"/>
  <c r="M545" i="3"/>
  <c r="M537" i="3"/>
  <c r="M529" i="3"/>
  <c r="M521" i="3"/>
  <c r="M513" i="3"/>
  <c r="M505" i="3"/>
  <c r="M497" i="3"/>
  <c r="M489" i="3"/>
  <c r="M481" i="3"/>
  <c r="M473" i="3"/>
  <c r="M457" i="3"/>
  <c r="M441" i="3"/>
  <c r="M425" i="3"/>
  <c r="M409" i="3"/>
  <c r="M393" i="3"/>
  <c r="M377" i="3"/>
  <c r="M361" i="3"/>
  <c r="M345" i="3"/>
  <c r="M329" i="3"/>
  <c r="M313" i="3"/>
  <c r="M297" i="3"/>
  <c r="M281" i="3"/>
  <c r="M265" i="3"/>
  <c r="M249" i="3"/>
  <c r="M233" i="3"/>
  <c r="M217" i="3"/>
  <c r="M201" i="3"/>
  <c r="M185" i="3"/>
  <c r="M169" i="3"/>
  <c r="M153" i="3"/>
  <c r="M137" i="3"/>
</calcChain>
</file>

<file path=xl/sharedStrings.xml><?xml version="1.0" encoding="utf-8"?>
<sst xmlns="http://schemas.openxmlformats.org/spreadsheetml/2006/main" count="53530" uniqueCount="13727">
  <si>
    <t>Director</t>
  </si>
  <si>
    <t>Debbie DeArmon</t>
  </si>
  <si>
    <t>Cost Center</t>
  </si>
  <si>
    <t>Site Location</t>
  </si>
  <si>
    <t>Site Name</t>
  </si>
  <si>
    <t>Cost Center Name</t>
  </si>
  <si>
    <t>1 Sybase Drive, Dublin, Ca 94568</t>
  </si>
  <si>
    <t>3410 Hillview Ave, Palo Alto, CA 94304</t>
  </si>
  <si>
    <t>PAL</t>
  </si>
  <si>
    <t>OAK</t>
  </si>
  <si>
    <t>0108405050</t>
  </si>
  <si>
    <t>0700092291</t>
  </si>
  <si>
    <t>0108404033</t>
  </si>
  <si>
    <t>Mike Thompson</t>
  </si>
  <si>
    <t>0109463052</t>
  </si>
  <si>
    <t>0108404026</t>
  </si>
  <si>
    <t>0160000408</t>
  </si>
  <si>
    <t>SC Labs Palo Alto</t>
  </si>
  <si>
    <t>Field IT Ops</t>
  </si>
  <si>
    <t>IT LABS HC Toronto</t>
  </si>
  <si>
    <t>IT LABS Field Service La Crosse</t>
  </si>
  <si>
    <t>IT LABS HC Brazil</t>
  </si>
  <si>
    <t>T LABS HC Service La Crosse</t>
  </si>
  <si>
    <t>100 Consilium Place, Suite 400
Scarborough, Ontario M1H 3E3</t>
  </si>
  <si>
    <t>Av. das Nações Unidas, nº 14.171 - Marble Tower - 7º andar 
Vila Almeida - São Paulo 
SP - CEP 04794-000</t>
  </si>
  <si>
    <t>SC Labs West EUS Report Data - Monthly BHT</t>
  </si>
  <si>
    <t>MIN</t>
  </si>
  <si>
    <t>%</t>
  </si>
  <si>
    <t>Processor Cost Center</t>
  </si>
  <si>
    <t>Category</t>
  </si>
  <si>
    <t>0001/108405050</t>
  </si>
  <si>
    <t>0001/700092291</t>
  </si>
  <si>
    <t>0001/109463052</t>
  </si>
  <si>
    <t>0001/108404026</t>
  </si>
  <si>
    <t>IT LABS Field Servic</t>
  </si>
  <si>
    <t>0001/160000408</t>
  </si>
  <si>
    <t>0001/108404033</t>
  </si>
  <si>
    <t>T LABS HC Service</t>
  </si>
  <si>
    <t>Calendar Day</t>
  </si>
  <si>
    <t>Object ID</t>
  </si>
  <si>
    <t>7000043763</t>
  </si>
  <si>
    <t>NEW HIRE REQUEST (04.01.13)</t>
  </si>
  <si>
    <t>7000043886</t>
  </si>
  <si>
    <t>REHIRE REQUEST</t>
  </si>
  <si>
    <t>7000043889</t>
  </si>
  <si>
    <t>INTL TRANSFER REQUEST</t>
  </si>
  <si>
    <t>7000044000</t>
  </si>
  <si>
    <t>REQUEST FOR UPGRADE (X230) (03.27.13)</t>
  </si>
  <si>
    <t>7000044042</t>
  </si>
  <si>
    <t>UPGRADE USER TO X230T</t>
  </si>
  <si>
    <t>7000045490</t>
  </si>
  <si>
    <t>LOANER LAPTOPS (QTY 7) (04.05.13)</t>
  </si>
  <si>
    <t>7000045565</t>
  </si>
  <si>
    <t>REQUEST FOR UPGRADE (T530) (04.01.13)</t>
  </si>
  <si>
    <t>7000045712</t>
  </si>
  <si>
    <t>CAN'T USE CITRIX RECEIVER ON MAC</t>
  </si>
  <si>
    <t>7000045772</t>
  </si>
  <si>
    <t>NEW HIRE IT EQUIPMENT REQUEST (C5186283)</t>
  </si>
  <si>
    <t>7000045782</t>
  </si>
  <si>
    <t>NEW HIRE IT EQUIPMENT REQUEST (C5188089)</t>
  </si>
  <si>
    <t>7000045847</t>
  </si>
  <si>
    <t>WOULD LIKE TO RETURN ASSET 453386</t>
  </si>
  <si>
    <t>7000046081</t>
  </si>
  <si>
    <t>USER NEEDS A MAC  FOR A MEETING</t>
  </si>
  <si>
    <t>7000046114</t>
  </si>
  <si>
    <t>X230 UPGRADE FOR USER</t>
  </si>
  <si>
    <t>7000046115</t>
  </si>
  <si>
    <t>UPGRADE TO T430 FOR USER</t>
  </si>
  <si>
    <t>7000046117</t>
  </si>
  <si>
    <t>ENROLL IPAD IN AFARIA</t>
  </si>
  <si>
    <t>7000046118</t>
  </si>
  <si>
    <t>IMAGE MACBOOK AIR FOR USER</t>
  </si>
  <si>
    <t>7000047367</t>
  </si>
  <si>
    <t>USER NEEDS SW PUSHED</t>
  </si>
  <si>
    <t>7000047985</t>
  </si>
  <si>
    <t>NEW HIRE IT EQUIPMENT REQUEST (C5178772)</t>
  </si>
  <si>
    <t>7000049331</t>
  </si>
  <si>
    <t>NEW HIRE REQUEST (04.09.13)</t>
  </si>
  <si>
    <t>7000049394</t>
  </si>
  <si>
    <t>7000049441</t>
  </si>
  <si>
    <t>NEW HIRE REQUEST (04.08.13)</t>
  </si>
  <si>
    <t>7000049501</t>
  </si>
  <si>
    <t>REHIRE REQUEST (04.09.13)</t>
  </si>
  <si>
    <t>7000049553</t>
  </si>
  <si>
    <t>REHIRE REQUEST (04.22.13)</t>
  </si>
  <si>
    <t>7000049579</t>
  </si>
  <si>
    <t>LOANER LAPTOPS (PAL1) (QTY4) (05.06.13)</t>
  </si>
  <si>
    <t>7000049606</t>
  </si>
  <si>
    <t>IMAGE MACBOOK FOR USER</t>
  </si>
  <si>
    <t>7000049610</t>
  </si>
  <si>
    <t>SYSTEM SWAP T420 ( BSOD )</t>
  </si>
  <si>
    <t>7000049627</t>
  </si>
  <si>
    <t>LOANER IPAD (1 WEEK)</t>
  </si>
  <si>
    <t>7000049639</t>
  </si>
  <si>
    <t>UPGRADE USER TO X230</t>
  </si>
  <si>
    <t>7000049666</t>
  </si>
  <si>
    <t>INTL TRANSFER REQUEST (04.16.13)</t>
  </si>
  <si>
    <t>7000049690</t>
  </si>
  <si>
    <t>7000049705</t>
  </si>
  <si>
    <t>THIS IS A TEST TICKET</t>
  </si>
  <si>
    <t>7000049735</t>
  </si>
  <si>
    <t>7000049749</t>
  </si>
  <si>
    <t>INTL TRANSFER REQUEST (04.08.13)</t>
  </si>
  <si>
    <t>7000049762</t>
  </si>
  <si>
    <t>USERS PC INTERMITTENT BSODS, UPDATE ACHI</t>
  </si>
  <si>
    <t>7000049763</t>
  </si>
  <si>
    <t>USER REQUEST RE-IMAGE FROM LIN TO WIN</t>
  </si>
  <si>
    <t>7000049765</t>
  </si>
  <si>
    <t>USER REQUEST RE-IMAGE/REPAIR OF MACHINE</t>
  </si>
  <si>
    <t>7000050385</t>
  </si>
  <si>
    <t>INSTALL MSFT SYSTEMBUILDER LAT.VERS.</t>
  </si>
  <si>
    <t>7000050462</t>
  </si>
  <si>
    <t>LOANER IPAD (QTY 5)</t>
  </si>
  <si>
    <t>7000050482</t>
  </si>
  <si>
    <t>BORROW LAPTOP POWER ADAPTER</t>
  </si>
  <si>
    <t>7000050484</t>
  </si>
  <si>
    <t>NHO</t>
  </si>
  <si>
    <t>7000050485</t>
  </si>
  <si>
    <t>UNABLE TO LOGIN TO ISP</t>
  </si>
  <si>
    <t>7000050486</t>
  </si>
  <si>
    <t>NOT RECEIVING EMAILS ON IPHONE</t>
  </si>
  <si>
    <t>7000050487</t>
  </si>
  <si>
    <t>UPGRADE (X230)</t>
  </si>
  <si>
    <t>7000050488</t>
  </si>
  <si>
    <t>SHELL SWAP (T430) (HARDWARE ISSUES)</t>
  </si>
  <si>
    <t>7000050489</t>
  </si>
  <si>
    <t>SHELL SWAP (T510) (HARDWARE ISSUE)</t>
  </si>
  <si>
    <t>7000050490</t>
  </si>
  <si>
    <t>LAPTOP KEYBOARD REPLACEMENT</t>
  </si>
  <si>
    <t>7000050521</t>
  </si>
  <si>
    <t>[REIMAGE]|LAPTOP REIMAGE WIN 7 2.1</t>
  </si>
  <si>
    <t>7000050523</t>
  </si>
  <si>
    <t>7000050524</t>
  </si>
  <si>
    <t>UNABLE TO LOGIN TO LYNC ON MACBOOK</t>
  </si>
  <si>
    <t>7000050528</t>
  </si>
  <si>
    <t>VPN CONNECTIVITY ISSUES</t>
  </si>
  <si>
    <t>7000050551</t>
  </si>
  <si>
    <t>[NHO]|ASSIST WITH LAPTOP SETUP</t>
  </si>
  <si>
    <t>7000050552</t>
  </si>
  <si>
    <t>OUTLOOK ISSUES</t>
  </si>
  <si>
    <t>7000050554</t>
  </si>
  <si>
    <t>REMOVE DIRECT ACCESS</t>
  </si>
  <si>
    <t>7000050555</t>
  </si>
  <si>
    <t>[SW_INSTALL]|MS OFFICE 2010</t>
  </si>
  <si>
    <t>7000050556</t>
  </si>
  <si>
    <t>UPGRADE (X230T)</t>
  </si>
  <si>
    <t>7000050557</t>
  </si>
  <si>
    <t>REPLACE LAPTOP KEYBOARD</t>
  </si>
  <si>
    <t>7000050558</t>
  </si>
  <si>
    <t>7000050559</t>
  </si>
  <si>
    <t>UPGRADE (T430)</t>
  </si>
  <si>
    <t>7000050564</t>
  </si>
  <si>
    <t>USER HAS REQUESTED A RE-IMAGE OF THE PC</t>
  </si>
  <si>
    <t>7000050566</t>
  </si>
  <si>
    <t>RE-IMAGE STOCK FOR RE-USE: 531623</t>
  </si>
  <si>
    <t>7000050567</t>
  </si>
  <si>
    <t>RE-IMAGE STOCK FOR RE-USE: 531440</t>
  </si>
  <si>
    <t>7000050569</t>
  </si>
  <si>
    <t>RE-IMAGE STOCK FOR RE-USE: 524806</t>
  </si>
  <si>
    <t>7000050570</t>
  </si>
  <si>
    <t>RE-IMAGE STOCK FOR RE-USE: 531603</t>
  </si>
  <si>
    <t>7000050595</t>
  </si>
  <si>
    <t>USER HAS PGP SYNCH ERROR ON T400</t>
  </si>
  <si>
    <t>7000050596</t>
  </si>
  <si>
    <t>INSTALL NEW 24" MONITOR</t>
  </si>
  <si>
    <t>7000050597</t>
  </si>
  <si>
    <t>7000050598</t>
  </si>
  <si>
    <t>U[PGRADE USER TO T530</t>
  </si>
  <si>
    <t>7000050604</t>
  </si>
  <si>
    <t>MIGRATE DATA FROM OLD DISK TO NEW PC</t>
  </si>
  <si>
    <t>7000050606</t>
  </si>
  <si>
    <t>NO ACCESS BY HOTNAME ON PAL VPN</t>
  </si>
  <si>
    <t>7000050607</t>
  </si>
  <si>
    <t>BSOD ON BOOT BAD_SYSTEM_CONFIG_INFO</t>
  </si>
  <si>
    <t>7000050654</t>
  </si>
  <si>
    <t>SHELL SWAP</t>
  </si>
  <si>
    <t>7000050655</t>
  </si>
  <si>
    <t>I TO C CONVERSION</t>
  </si>
  <si>
    <t>7000050657</t>
  </si>
  <si>
    <t>I TO C COVERSION</t>
  </si>
  <si>
    <t>7000050689</t>
  </si>
  <si>
    <t>LENOVO T510 - GETTING STUCK KEY ERROR 53</t>
  </si>
  <si>
    <t>7000050697</t>
  </si>
  <si>
    <t>NEW HIRE REQUEST (04.15.13)</t>
  </si>
  <si>
    <t>7000051771</t>
  </si>
  <si>
    <t>I NEED TO UPGRADE MY RAM BY 8GB LAPTOP</t>
  </si>
  <si>
    <t>7000051884</t>
  </si>
  <si>
    <t>LOANER REQUEST (IPAD 3)</t>
  </si>
  <si>
    <t>7000051981</t>
  </si>
  <si>
    <t>[REIMAGE]|REIMAGE LAPTOP WITH WIN 7 2.1</t>
  </si>
  <si>
    <t>7000051982</t>
  </si>
  <si>
    <t>7000051983</t>
  </si>
  <si>
    <t>VPN CONNECTIVITY ISSUES FROM HOME</t>
  </si>
  <si>
    <t>7000052012</t>
  </si>
  <si>
    <t>TEST TICKET</t>
  </si>
  <si>
    <t>7000052075</t>
  </si>
  <si>
    <t>CONNECTED BACKUP NOT WORKING</t>
  </si>
  <si>
    <t>7000052076</t>
  </si>
  <si>
    <t>LAPTOP WOULD NOT POWER ON, HARD RESET</t>
  </si>
  <si>
    <t>7000052129</t>
  </si>
  <si>
    <t>D.WALKER NEEDS RSA CARD</t>
  </si>
  <si>
    <t>7000052215</t>
  </si>
  <si>
    <t>IMAGING SYSTEM FOR RETURN TO RE-USE</t>
  </si>
  <si>
    <t>7000052218</t>
  </si>
  <si>
    <t>IMAGING SYSTEM FOR RE-USE STOCK</t>
  </si>
  <si>
    <t>7000052219</t>
  </si>
  <si>
    <t>7000052220</t>
  </si>
  <si>
    <t>7000052301</t>
  </si>
  <si>
    <t>7000052302</t>
  </si>
  <si>
    <t>7000052813</t>
  </si>
  <si>
    <t>NEW HIRE REQUEST (04.16.13)</t>
  </si>
  <si>
    <t>7000054063</t>
  </si>
  <si>
    <t>MACBOOK UPGRADE FOR USER I808910</t>
  </si>
  <si>
    <t>7000054066</t>
  </si>
  <si>
    <t>MACBOOK UPGRADE FOR USER I838001</t>
  </si>
  <si>
    <t>7000054068</t>
  </si>
  <si>
    <t>MACBOOK SETUP FOR NEWHIRE ERIC DU</t>
  </si>
  <si>
    <t>7000054069</t>
  </si>
  <si>
    <t>MACBOOK UPGRADE FOR USER</t>
  </si>
  <si>
    <t>7000054102</t>
  </si>
  <si>
    <t>X230T UPGRADE FOR USER</t>
  </si>
  <si>
    <t>7000054108</t>
  </si>
  <si>
    <t>APPLE PROJECT</t>
  </si>
  <si>
    <t>7000054111</t>
  </si>
  <si>
    <t>EQUIPMENT RETURN - MACBOOK #520304</t>
  </si>
  <si>
    <t>7000054114</t>
  </si>
  <si>
    <t>EQUIPMENT RETURN - LENOVO T510 # 484076</t>
  </si>
  <si>
    <t>7000054116</t>
  </si>
  <si>
    <t>EQUIPMENT RETURN - LENOVO T520 #510960</t>
  </si>
  <si>
    <t>7000054117</t>
  </si>
  <si>
    <t>REINSTALL WIRELESS DRIVER FOR HP ELITE</t>
  </si>
  <si>
    <t>7000054121</t>
  </si>
  <si>
    <t>7000054126</t>
  </si>
  <si>
    <t>7000054153</t>
  </si>
  <si>
    <t>UNABLE TO SEARCH IN OUTLOOK</t>
  </si>
  <si>
    <t>7000054178</t>
  </si>
  <si>
    <t>NEW HIRE REQUEST (04.22.13)</t>
  </si>
  <si>
    <t>7000054182</t>
  </si>
  <si>
    <t>EQUIPMENT RETURN - MACBOOK AIR  #484076</t>
  </si>
  <si>
    <t>7000054183</t>
  </si>
  <si>
    <t>EQUIPMENT RETURN - LENOVO T510 #486217</t>
  </si>
  <si>
    <t>7000054184</t>
  </si>
  <si>
    <t>LAPTOP UPGRADE - #529588 LENOVO T520</t>
  </si>
  <si>
    <t>7000054185</t>
  </si>
  <si>
    <t>EQUIPMENT RETURN - #483459 LENOVO X201</t>
  </si>
  <si>
    <t>7000054186</t>
  </si>
  <si>
    <t>EQUIPMENT RETURN - #486699 LENOVO T410</t>
  </si>
  <si>
    <t>7000054188</t>
  </si>
  <si>
    <t>SHELL SWAP #531853 TO #497732</t>
  </si>
  <si>
    <t>7000054189</t>
  </si>
  <si>
    <t>EQUIPMENT RETURN - #466316 LENOVO T500</t>
  </si>
  <si>
    <t>7000054193</t>
  </si>
  <si>
    <t>7000054194</t>
  </si>
  <si>
    <t>WTS</t>
  </si>
  <si>
    <t>7000054196</t>
  </si>
  <si>
    <t>RETURN MBP FROM APPLE PROJECT</t>
  </si>
  <si>
    <t>7000054199</t>
  </si>
  <si>
    <t>LENOVO UPGRADE.</t>
  </si>
  <si>
    <t>7000054202</t>
  </si>
  <si>
    <t>SHELL SWAP #486218 TO #481623</t>
  </si>
  <si>
    <t>7000054204</t>
  </si>
  <si>
    <t>CHANGE MACBOOK AIR PASSWORD</t>
  </si>
  <si>
    <t>7000054211</t>
  </si>
  <si>
    <t>ADD NEW USER TO ACCOUNTS</t>
  </si>
  <si>
    <t>7000054213</t>
  </si>
  <si>
    <t>ADOBE PHOTOSHOP CS6</t>
  </si>
  <si>
    <t>7000054214</t>
  </si>
  <si>
    <t>ADOBE ILLISTRATOR CS6</t>
  </si>
  <si>
    <t>7000054215</t>
  </si>
  <si>
    <t>SETUP WTS</t>
  </si>
  <si>
    <t>7000054217</t>
  </si>
  <si>
    <t>IMAGE IMAC</t>
  </si>
  <si>
    <t>7000054220</t>
  </si>
  <si>
    <t>7000054232</t>
  </si>
  <si>
    <t>INDEXING</t>
  </si>
  <si>
    <t>7000054237</t>
  </si>
  <si>
    <t>VMWARE 5.0.2</t>
  </si>
  <si>
    <t>7000054239</t>
  </si>
  <si>
    <t>ADOBE CS6 SUITE</t>
  </si>
  <si>
    <t>7000054254</t>
  </si>
  <si>
    <t>NEW HARDWARE SETUP (MBA)</t>
  </si>
  <si>
    <t>7000054299</t>
  </si>
  <si>
    <t>7000054300</t>
  </si>
  <si>
    <t>7000054341</t>
  </si>
  <si>
    <t>CAPTURD .OLM FILE</t>
  </si>
  <si>
    <t>7000054343</t>
  </si>
  <si>
    <t>REIMAGE MBP</t>
  </si>
  <si>
    <t>7000054348</t>
  </si>
  <si>
    <t>SYSTEM OS CORRECTIONS</t>
  </si>
  <si>
    <t>7000054361</t>
  </si>
  <si>
    <t>NEW MBP</t>
  </si>
  <si>
    <t>7000054368</t>
  </si>
  <si>
    <t>7000054389</t>
  </si>
  <si>
    <t>NEW HARDWARE SETUP (MBP)</t>
  </si>
  <si>
    <t>7000054442</t>
  </si>
  <si>
    <t>EQUIPMENT RETURN - #498439 HP 8540P</t>
  </si>
  <si>
    <t>7000054443</t>
  </si>
  <si>
    <t>SHELL SWAP #498439 TO 495661</t>
  </si>
  <si>
    <t>7000054508</t>
  </si>
  <si>
    <t>LAPTOP IS HOT AND SHUTTING DOWN RANDOMLY</t>
  </si>
  <si>
    <t>7000054524</t>
  </si>
  <si>
    <t>EQUIPMENT RETURN - #442023 HP 4250TN</t>
  </si>
  <si>
    <t>7000054563</t>
  </si>
  <si>
    <t>RULES SET UP FOR ANONYMOUS MAILBOX</t>
  </si>
  <si>
    <t>7000056238</t>
  </si>
  <si>
    <t>LAPTOP WILL NOT BOOT, RE-IMAGE</t>
  </si>
  <si>
    <t>7000056312</t>
  </si>
  <si>
    <t>USER UNABLE TO USE WINDOWS SEARCH</t>
  </si>
  <si>
    <t>7000056314</t>
  </si>
  <si>
    <t>MIGRATION ISSUES</t>
  </si>
  <si>
    <t>7000056386</t>
  </si>
  <si>
    <t>SSO CERTIFICATE</t>
  </si>
  <si>
    <t>7000056390</t>
  </si>
  <si>
    <t>SYSTEM SWAP T420</t>
  </si>
  <si>
    <t>7000056561</t>
  </si>
  <si>
    <t>UNABLE TO PRINT</t>
  </si>
  <si>
    <t>7000056575</t>
  </si>
  <si>
    <t>7000056576</t>
  </si>
  <si>
    <t>[LOANER_LT]|LOANER LAPTOP REQUEST</t>
  </si>
  <si>
    <t>7000056585</t>
  </si>
  <si>
    <t>REIMAGE MACBOOK #489935</t>
  </si>
  <si>
    <t>7000058121</t>
  </si>
  <si>
    <t>7000058125</t>
  </si>
  <si>
    <t>MBP CRASHING</t>
  </si>
  <si>
    <t>7000058176</t>
  </si>
  <si>
    <t>USER'S LAPTOP IS INTERMITTENT BSOD</t>
  </si>
  <si>
    <t>7000058304</t>
  </si>
  <si>
    <t>NEW HIRE IT EQUIPMENT REQUEST (C5187942)</t>
  </si>
  <si>
    <t>7000058358</t>
  </si>
  <si>
    <t>LOANER IPADS (QTY 4)</t>
  </si>
  <si>
    <t>7000058397</t>
  </si>
  <si>
    <t>INTERMITTENT BSOD</t>
  </si>
  <si>
    <t>7000058404</t>
  </si>
  <si>
    <t>MONITOR FOR JEDD GO</t>
  </si>
  <si>
    <t>7000058448</t>
  </si>
  <si>
    <t>MACBOOK AIR FOR ELIAD GOLDWASSER</t>
  </si>
  <si>
    <t>7000058689</t>
  </si>
  <si>
    <t>NEW HIRE IT EQUIPMENT REQUEST (C5188262)</t>
  </si>
  <si>
    <t>7000059586</t>
  </si>
  <si>
    <t>MBP RE-IMAGE</t>
  </si>
  <si>
    <t>7000059855</t>
  </si>
  <si>
    <t>REIMAGE T510 - FAILED HARD DRIVE</t>
  </si>
  <si>
    <t>7000059873</t>
  </si>
  <si>
    <t>REHIRE REQUEST (04.29.13)</t>
  </si>
  <si>
    <t>7000059976</t>
  </si>
  <si>
    <t>PROBLEMS WITH ADOBE CONNECT</t>
  </si>
  <si>
    <t>7000060012</t>
  </si>
  <si>
    <t>7000060025</t>
  </si>
  <si>
    <t>LAPTOP UPGRADE FOR ILMIRA MEYER #539689</t>
  </si>
  <si>
    <t>7000060027</t>
  </si>
  <si>
    <t>7000060054</t>
  </si>
  <si>
    <t>7000060055</t>
  </si>
  <si>
    <t>LAPTOP KEYBOARD REPLACEMENT (T420)</t>
  </si>
  <si>
    <t>7000060056</t>
  </si>
  <si>
    <t>WINDOWS NOT GENUINE MESSAGE</t>
  </si>
  <si>
    <t>7000060077</t>
  </si>
  <si>
    <t>7000060101</t>
  </si>
  <si>
    <t>7000060118</t>
  </si>
  <si>
    <t>BSOD ON LAPTOP, REPLACING WITH X220</t>
  </si>
  <si>
    <t>7000060135</t>
  </si>
  <si>
    <t>NO INTERNET ACCESS</t>
  </si>
  <si>
    <t>7000060136</t>
  </si>
  <si>
    <t>UPGRADE (T530)</t>
  </si>
  <si>
    <t>7000060137</t>
  </si>
  <si>
    <t>7000060138</t>
  </si>
  <si>
    <t>DATA TRANSFER REQUEST</t>
  </si>
  <si>
    <t>7000060139</t>
  </si>
  <si>
    <t>SET PIN FOR NEW SECURID CARD</t>
  </si>
  <si>
    <t>7000060154</t>
  </si>
  <si>
    <t>SETUP RSA ON IPHONE.</t>
  </si>
  <si>
    <t>7000060155</t>
  </si>
  <si>
    <t>SETUP MACBOOK</t>
  </si>
  <si>
    <t>7000060156</t>
  </si>
  <si>
    <t>SETUP IPAD</t>
  </si>
  <si>
    <t>7000060164</t>
  </si>
  <si>
    <t>7000062611</t>
  </si>
  <si>
    <t>EQUIPMENT RETURN - #483416 LENOVO T510</t>
  </si>
  <si>
    <t>7000062612</t>
  </si>
  <si>
    <t>EQUIPMENT RETURN - #483189 LENOVO T510</t>
  </si>
  <si>
    <t>7000062614</t>
  </si>
  <si>
    <t>EQUIPMENT RETURN - #511562 LENOVO T520</t>
  </si>
  <si>
    <t>7000062616</t>
  </si>
  <si>
    <t>EQUIPMENT RETURN - #483144 LENOVO T510</t>
  </si>
  <si>
    <t>7000062624</t>
  </si>
  <si>
    <t>ORDERING A LAPTOP FOR A CONTRACTOR</t>
  </si>
  <si>
    <t>7000062653</t>
  </si>
  <si>
    <t>WHEN WILL MY NEW LAPTOP ARRIVE?</t>
  </si>
  <si>
    <t>7000062707</t>
  </si>
  <si>
    <t>PC REQUEST FOR USER</t>
  </si>
  <si>
    <t>7000062765</t>
  </si>
  <si>
    <t>UNABLE TO CONFIGURE OUTLOOK ON IPHONE</t>
  </si>
  <si>
    <t>7000062783</t>
  </si>
  <si>
    <t>INTERMITTENT BSODS, UPDATED ACHI</t>
  </si>
  <si>
    <t>7000062831</t>
  </si>
  <si>
    <t>LOANER LAPTOP (T520)</t>
  </si>
  <si>
    <t>7000062833</t>
  </si>
  <si>
    <t>7000062852</t>
  </si>
  <si>
    <t>RESET SECURID CARD</t>
  </si>
  <si>
    <t>7000062855</t>
  </si>
  <si>
    <t>UNABLE TO USER SHOPPING TOOL</t>
  </si>
  <si>
    <t>7000062856</t>
  </si>
  <si>
    <t>7000062866</t>
  </si>
  <si>
    <t>UNABLE TO OPEN SRM FILES</t>
  </si>
  <si>
    <t>7000062885</t>
  </si>
  <si>
    <t>7000064361</t>
  </si>
  <si>
    <t>VMWARE</t>
  </si>
  <si>
    <t>7000064426</t>
  </si>
  <si>
    <t>NEED TO TRANSFER DATA FROM OLD PC</t>
  </si>
  <si>
    <t>7000064538</t>
  </si>
  <si>
    <t>MD EQUIPMENT VERIFICATION INQUIRY</t>
  </si>
  <si>
    <t>7000064617</t>
  </si>
  <si>
    <t>7000064618</t>
  </si>
  <si>
    <t>WINDOWS 7/VMWARE</t>
  </si>
  <si>
    <t>7000064697</t>
  </si>
  <si>
    <t>7000064724</t>
  </si>
  <si>
    <t>7000064756</t>
  </si>
  <si>
    <t>USER UNABLE TO SCAN TO EMAIL</t>
  </si>
  <si>
    <t>7000064782</t>
  </si>
  <si>
    <t>VIRUS INFECTION - FBI MONEYPAK VIRUS</t>
  </si>
  <si>
    <t>7000064823</t>
  </si>
  <si>
    <t>PROBLEMS SYNCING IPHONE WITH ITUNES</t>
  </si>
  <si>
    <t>7000064824</t>
  </si>
  <si>
    <t>UNABLE TO ENTER EXPENSES</t>
  </si>
  <si>
    <t>7000065098</t>
  </si>
  <si>
    <t>7000066616</t>
  </si>
  <si>
    <t>GETS A BLACK SCREEN AFTER REBOOT</t>
  </si>
  <si>
    <t>7000066689</t>
  </si>
  <si>
    <t>EVENT LAPTOP FOR APRIL 19 ALL-HAND</t>
  </si>
  <si>
    <t>7000066829</t>
  </si>
  <si>
    <t>MONITOR REASSIGN - HP 24" #520180</t>
  </si>
  <si>
    <t>7000066883</t>
  </si>
  <si>
    <t>LAPTOP UPGRADE</t>
  </si>
  <si>
    <t>7000066948</t>
  </si>
  <si>
    <t>DATA MIGRATION - T420 TO T430</t>
  </si>
  <si>
    <t>7000066965</t>
  </si>
  <si>
    <t>LOANER IPADS (QTY 2) (04.22.13)</t>
  </si>
  <si>
    <t>7000067001</t>
  </si>
  <si>
    <t>[REIMAGE]|REIMAGE SYSTEM WITH WIN 7 2.1</t>
  </si>
  <si>
    <t>7000067002</t>
  </si>
  <si>
    <t>NOT RECEIVING NEW EMAILS</t>
  </si>
  <si>
    <t>7000067003</t>
  </si>
  <si>
    <t>PERFORM DATA TRANSFER PROCESS</t>
  </si>
  <si>
    <t>7000067004</t>
  </si>
  <si>
    <t>UNABLE TO CONNECT TO GUEST WIRELESS</t>
  </si>
  <si>
    <t>7000067956</t>
  </si>
  <si>
    <t>7000067958</t>
  </si>
  <si>
    <t>7000068035</t>
  </si>
  <si>
    <t>7000068037</t>
  </si>
  <si>
    <t>WINDOWS 7</t>
  </si>
  <si>
    <t>7000068038</t>
  </si>
  <si>
    <t>ADOBE ILLISTRATOR CS 6</t>
  </si>
  <si>
    <t>7000068040</t>
  </si>
  <si>
    <t>ADOBE PREMIERE CS 6</t>
  </si>
  <si>
    <t>7000068498</t>
  </si>
  <si>
    <t>RESET SECURE ID CARD</t>
  </si>
  <si>
    <t>7000068533</t>
  </si>
  <si>
    <t>USER LAPTOP FREEZING, OST FILES</t>
  </si>
  <si>
    <t>7000068539</t>
  </si>
  <si>
    <t>HANGS, GENERAL UNEXPECTED BEHAVIOR</t>
  </si>
  <si>
    <t>7000068657</t>
  </si>
  <si>
    <t>7000068772</t>
  </si>
  <si>
    <t>INSTALL OFFICE 2010</t>
  </si>
  <si>
    <t>7000068814</t>
  </si>
  <si>
    <t>7000070072</t>
  </si>
  <si>
    <t>MS OUTLOOK MAC</t>
  </si>
  <si>
    <t>7000070073</t>
  </si>
  <si>
    <t>MAC OS ISSUES</t>
  </si>
  <si>
    <t>7000070075</t>
  </si>
  <si>
    <t>EVENT LAPTOP RETURN</t>
  </si>
  <si>
    <t>7000070076</t>
  </si>
  <si>
    <t>MOVE IPAD TO NEW USER</t>
  </si>
  <si>
    <t>7000070078</t>
  </si>
  <si>
    <t>SET UP NEW IPAD</t>
  </si>
  <si>
    <t>7000070417</t>
  </si>
  <si>
    <t>EQUIPMENT RETURN - #486044 LENOVO T410</t>
  </si>
  <si>
    <t>7000070419</t>
  </si>
  <si>
    <t>LOANER LAPTOP - #486413 X201</t>
  </si>
  <si>
    <t>7000070448</t>
  </si>
  <si>
    <t>UNABLE TO CONNECT TO WIFI</t>
  </si>
  <si>
    <t>7000070449</t>
  </si>
  <si>
    <t>CONFIGURE NEW PRINTER</t>
  </si>
  <si>
    <t>7000070485</t>
  </si>
  <si>
    <t>INSTALL NEW HARD DRIVE IN DESKTOP</t>
  </si>
  <si>
    <t>7000070534</t>
  </si>
  <si>
    <t>LAPTOP WILL NOT BOOT, SYSTEM SWAP</t>
  </si>
  <si>
    <t>7000072441</t>
  </si>
  <si>
    <t>MS OUTLOOK BROKEN</t>
  </si>
  <si>
    <t>7000072447</t>
  </si>
  <si>
    <t>NEW IPAD</t>
  </si>
  <si>
    <t>7000072512</t>
  </si>
  <si>
    <t>NEW MBP SETUP</t>
  </si>
  <si>
    <t>7000072598</t>
  </si>
  <si>
    <t>UPGRADE TO X230</t>
  </si>
  <si>
    <t>7000072599</t>
  </si>
  <si>
    <t>UPGRADE TO T530</t>
  </si>
  <si>
    <t>7000072671</t>
  </si>
  <si>
    <t>MACBOOK SETUP</t>
  </si>
  <si>
    <t>7000072672</t>
  </si>
  <si>
    <t>SYSTEM SWAP T430</t>
  </si>
  <si>
    <t>7000072673</t>
  </si>
  <si>
    <t>MACBOOK REIMAGE</t>
  </si>
  <si>
    <t>7000072675</t>
  </si>
  <si>
    <t>EMAILS NOT WORKING.</t>
  </si>
  <si>
    <t>7000072703</t>
  </si>
  <si>
    <t>PC RENT</t>
  </si>
  <si>
    <t>7000072797</t>
  </si>
  <si>
    <t>SYSTEM SWAP (T520) (HW)</t>
  </si>
  <si>
    <t>7000072812</t>
  </si>
  <si>
    <t>7000072851</t>
  </si>
  <si>
    <t>MD EQUIPMENT VERIFICATION INQUIRY #48952</t>
  </si>
  <si>
    <t>7000072855</t>
  </si>
  <si>
    <t>PC IS DEAD</t>
  </si>
  <si>
    <t>7000072859</t>
  </si>
  <si>
    <t>NEED NEW LAPTOP FOR C5189251</t>
  </si>
  <si>
    <t>7000072866</t>
  </si>
  <si>
    <t>LAPTOP T410 FAN ERROR</t>
  </si>
  <si>
    <t>7000072867</t>
  </si>
  <si>
    <t>[REIMAGE]|IMAGE LAPTOP WITH WIN 7 2.1 OS</t>
  </si>
  <si>
    <t>7000072868</t>
  </si>
  <si>
    <t>[LOANER_LT]|BORROW LOANER LAPTOP</t>
  </si>
  <si>
    <t>7000072870</t>
  </si>
  <si>
    <t>7000072896</t>
  </si>
  <si>
    <t>7000072897</t>
  </si>
  <si>
    <t>MONITOR FOR KASEM ABOTEL - #539913</t>
  </si>
  <si>
    <t>7000072927</t>
  </si>
  <si>
    <t>REIMAGE T420</t>
  </si>
  <si>
    <t>7000073014</t>
  </si>
  <si>
    <t>NEW HARDWARE SETUP (MBA) (CL)</t>
  </si>
  <si>
    <t>7000074720</t>
  </si>
  <si>
    <t>WIN 7 VM</t>
  </si>
  <si>
    <t>7000074767</t>
  </si>
  <si>
    <t>MONITOR INSTALL</t>
  </si>
  <si>
    <t>7000074822</t>
  </si>
  <si>
    <t>EQUIPMENT RETURN - #494862 APPLE IPAD 2</t>
  </si>
  <si>
    <t>7000074823</t>
  </si>
  <si>
    <t>EQUIPMENT RETURN - #486506 LENOVO T510</t>
  </si>
  <si>
    <t>7000074863</t>
  </si>
  <si>
    <t>UNABLE TO CONNECT TO THE GUEST NETWORK</t>
  </si>
  <si>
    <t>7000074865</t>
  </si>
  <si>
    <t>7000074866</t>
  </si>
  <si>
    <t>UPGRADE USER TO NEW T430</t>
  </si>
  <si>
    <t>7000074871</t>
  </si>
  <si>
    <t>LOANER LAPTOP - #461175 LENOVO T500</t>
  </si>
  <si>
    <t>7000074893</t>
  </si>
  <si>
    <t>EQUIPMENT REQUEST (X220) (QTY1) (PAL1)</t>
  </si>
  <si>
    <t>7000074894</t>
  </si>
  <si>
    <t>EQUIPMENT REQUEST (X230) (QTY1) (PAL1)</t>
  </si>
  <si>
    <t>7000074896</t>
  </si>
  <si>
    <t>EQUIPMENT REQUEST (T430) (QTY1) (PAL1)</t>
  </si>
  <si>
    <t>7000074897</t>
  </si>
  <si>
    <t>EQUIPMENT REQUEST (T510) (QTY1) (PAL1)</t>
  </si>
  <si>
    <t>7000074898</t>
  </si>
  <si>
    <t>EQUIPMENT REQUEST (T530) (QTY1) (PAL1)</t>
  </si>
  <si>
    <t>7000074954</t>
  </si>
  <si>
    <t>DVD NOT WORKING</t>
  </si>
  <si>
    <t>7000074981</t>
  </si>
  <si>
    <t>UNABLE TO CONNECT TO THE NETWORK</t>
  </si>
  <si>
    <t>7000075028</t>
  </si>
  <si>
    <t>ASSIGN SECURID CARD</t>
  </si>
  <si>
    <t>7000075052</t>
  </si>
  <si>
    <t>LOANER 24" LCD MONITOR (04.24.13)</t>
  </si>
  <si>
    <t>7000075100</t>
  </si>
  <si>
    <t>NEED LAPTOP FOR ANANTH MANJAPRA C5188948</t>
  </si>
  <si>
    <t>7000075161</t>
  </si>
  <si>
    <t>NEED LAPTOP FOR CHRIS KLEIN C5188947</t>
  </si>
  <si>
    <t>7000076694</t>
  </si>
  <si>
    <t>PLEASE REDEPLOY MINDMANAGER PRO</t>
  </si>
  <si>
    <t>7000076733</t>
  </si>
  <si>
    <t>SYSTEM SWAP T420 ( LCD )</t>
  </si>
  <si>
    <t>7000076748</t>
  </si>
  <si>
    <t>SOFTWARE PUSH - MS PROJECT AND VISIO</t>
  </si>
  <si>
    <t>7000076771</t>
  </si>
  <si>
    <t>TEST CASE</t>
  </si>
  <si>
    <t>7000076817</t>
  </si>
  <si>
    <t>MACBOOK IMAGE</t>
  </si>
  <si>
    <t>7000076818</t>
  </si>
  <si>
    <t>7000076819</t>
  </si>
  <si>
    <t>X230 UPGRADE</t>
  </si>
  <si>
    <t>7000076843</t>
  </si>
  <si>
    <t>NEED LAPTOP FOR RAJEN IYER C5147307</t>
  </si>
  <si>
    <t>7000076844</t>
  </si>
  <si>
    <t>NEED LAPTOP FOR AMIT KAMBLE C5147303</t>
  </si>
  <si>
    <t>7000076930</t>
  </si>
  <si>
    <t>RENT A MACBOOK FOR IOS DEV TRAINING</t>
  </si>
  <si>
    <t>7000076944</t>
  </si>
  <si>
    <t>COMPUTER ISSUE</t>
  </si>
  <si>
    <t>7000078218</t>
  </si>
  <si>
    <t>SETUP NEW MB AIR</t>
  </si>
  <si>
    <t>7000078220</t>
  </si>
  <si>
    <t>ADOBE CS 6 PHOTOSHOP</t>
  </si>
  <si>
    <t>7000078255</t>
  </si>
  <si>
    <t>REIMAGE NEW MBP</t>
  </si>
  <si>
    <t>7000078746</t>
  </si>
  <si>
    <t>UNABLE TO GET NETWORK CONNECTION WIRED</t>
  </si>
  <si>
    <t>7000078748</t>
  </si>
  <si>
    <t>LAPTOP DOESN'T BOOT</t>
  </si>
  <si>
    <t>7000078793</t>
  </si>
  <si>
    <t>UNABLE TO BROWSE SOME SITES</t>
  </si>
  <si>
    <t>7000078794</t>
  </si>
  <si>
    <t>COMPLIANCE ISSUE ON LAPTOP</t>
  </si>
  <si>
    <t>7000078795</t>
  </si>
  <si>
    <t>DUAL MONITORS NOT WORKING</t>
  </si>
  <si>
    <t>7000078796</t>
  </si>
  <si>
    <t>OUTLOOK CALENDAR ISSUES</t>
  </si>
  <si>
    <t>7000078798</t>
  </si>
  <si>
    <t>CHECK PERFORMANCE OF SYSTEM</t>
  </si>
  <si>
    <t>7000078799</t>
  </si>
  <si>
    <t>NETWORK CONNECTION ISSUES</t>
  </si>
  <si>
    <t>7000078809</t>
  </si>
  <si>
    <t>7000078810</t>
  </si>
  <si>
    <t>DUAL MONITOR ISSUE</t>
  </si>
  <si>
    <t>7000078873</t>
  </si>
  <si>
    <t>LAPTOP COMPUTER</t>
  </si>
  <si>
    <t>7000078884</t>
  </si>
  <si>
    <t>REHIRE REQUEST *DUPLICATE TICKET*</t>
  </si>
  <si>
    <t>7000078901</t>
  </si>
  <si>
    <t>7000080072</t>
  </si>
  <si>
    <t>ADOBE SOFTWARE</t>
  </si>
  <si>
    <t>7000080075</t>
  </si>
  <si>
    <t>7000080079</t>
  </si>
  <si>
    <t>ADOBE SOFTWRAE</t>
  </si>
  <si>
    <t>7000080122</t>
  </si>
  <si>
    <t>7000080126</t>
  </si>
  <si>
    <t>MS OUTLOOK NOT CONNECTING</t>
  </si>
  <si>
    <t>7000080514</t>
  </si>
  <si>
    <t>VMWARE ADMIN</t>
  </si>
  <si>
    <t>7000080515</t>
  </si>
  <si>
    <t>SYSTEM OS ISSUES</t>
  </si>
  <si>
    <t>7000080689</t>
  </si>
  <si>
    <t>LOANER LAPTOP (8540P) (04.22.13)</t>
  </si>
  <si>
    <t>7000081001</t>
  </si>
  <si>
    <t>CANCEL: LOANER LAPTOP (8540P) (04.30.13)</t>
  </si>
  <si>
    <t>7000082826</t>
  </si>
  <si>
    <t>EQUIPMENT RETURN - #461010 LENOVO T61P</t>
  </si>
  <si>
    <t>7000082832</t>
  </si>
  <si>
    <t>REQUEST FOR LOANER LAPTOP (T410)</t>
  </si>
  <si>
    <t>7000082921</t>
  </si>
  <si>
    <t>OUTLOOK FREEZING</t>
  </si>
  <si>
    <t>7000083057</t>
  </si>
  <si>
    <t>LAPTOP FOR NEW CONTRACTOR C5188947</t>
  </si>
  <si>
    <t>7000083129</t>
  </si>
  <si>
    <t>7000083142</t>
  </si>
  <si>
    <t>7000083143</t>
  </si>
  <si>
    <t>7000083174</t>
  </si>
  <si>
    <t>7000083181</t>
  </si>
  <si>
    <t>NEW HARDWARE SETUP (MBP) (CL)</t>
  </si>
  <si>
    <t>7000083182</t>
  </si>
  <si>
    <t>NEED TO RECON MACBOOK</t>
  </si>
  <si>
    <t>7000083217</t>
  </si>
  <si>
    <t>LAPTOP FOR NEW CONTRACTOR C5188950</t>
  </si>
  <si>
    <t>7000083218</t>
  </si>
  <si>
    <t>LAPTOP FOR NEW CONTRACTOR C5188948</t>
  </si>
  <si>
    <t>7000083219</t>
  </si>
  <si>
    <t>LAPTOP FOR NEW CONTRACTOR C5147307</t>
  </si>
  <si>
    <t>7000083220</t>
  </si>
  <si>
    <t>LAPTOP FOR NEW CONTRACTOR C5147303</t>
  </si>
  <si>
    <t>7000083226</t>
  </si>
  <si>
    <t>7000083231</t>
  </si>
  <si>
    <t>CHANGE PASSWORD AND BOOT TO DESKTOP</t>
  </si>
  <si>
    <t>7000083232</t>
  </si>
  <si>
    <t>EQUIPMENT RETURN - #511462 LENOVO T520</t>
  </si>
  <si>
    <t>7000083233</t>
  </si>
  <si>
    <t>EQUIPMENT RETURN - #484352 LENOVO T510</t>
  </si>
  <si>
    <t>7000083234</t>
  </si>
  <si>
    <t>EQUIPMENT RETURN - #510773 LENOVO T520</t>
  </si>
  <si>
    <t>7000083236</t>
  </si>
  <si>
    <t>REIMAGE AND DATA TRANSFER</t>
  </si>
  <si>
    <t>7000084860</t>
  </si>
  <si>
    <t>NEW HARDWARE SETUP (M90P)</t>
  </si>
  <si>
    <t>7000084960</t>
  </si>
  <si>
    <t>EQUIPMENT REQUEST (X230) (QTY1) (PAL-1)</t>
  </si>
  <si>
    <t>7000085074</t>
  </si>
  <si>
    <t>7000085078</t>
  </si>
  <si>
    <t>7000085079</t>
  </si>
  <si>
    <t>7000085177</t>
  </si>
  <si>
    <t>REINSTALL PERFORCE</t>
  </si>
  <si>
    <t>7000085178</t>
  </si>
  <si>
    <t>INSTALL ADOBE SOFTWARE</t>
  </si>
  <si>
    <t>7000085191</t>
  </si>
  <si>
    <t>UNABLE TO GAIN NETWORK ACCESS</t>
  </si>
  <si>
    <t>7000085192</t>
  </si>
  <si>
    <t>UNABLE TO ACCESS PORTAL</t>
  </si>
  <si>
    <t>7000085193</t>
  </si>
  <si>
    <t>7000085194</t>
  </si>
  <si>
    <t>OUTLOOK CRASHING</t>
  </si>
  <si>
    <t>7000085198</t>
  </si>
  <si>
    <t>CHECK SYSTEM FOR VIRUS</t>
  </si>
  <si>
    <t>7000085199</t>
  </si>
  <si>
    <t>UNABLE TO CONNECT TO NETWORK</t>
  </si>
  <si>
    <t>7000085200</t>
  </si>
  <si>
    <t>CAN'T CONNECT TO NETWORK</t>
  </si>
  <si>
    <t>7000085221</t>
  </si>
  <si>
    <t>7000085241</t>
  </si>
  <si>
    <t>7000085243</t>
  </si>
  <si>
    <t>UNABLE TO RUN ITUNES</t>
  </si>
  <si>
    <t>7000085245</t>
  </si>
  <si>
    <t>7000085246</t>
  </si>
  <si>
    <t>7000085261</t>
  </si>
  <si>
    <t>LAPTOP UPGRADE FOR I009118</t>
  </si>
  <si>
    <t>7000085444</t>
  </si>
  <si>
    <t>MD EQUIPMENT VERIFICATION INQUIRY #50811</t>
  </si>
  <si>
    <t>7000087105</t>
  </si>
  <si>
    <t>LAPTOP UPGRADE FOR I812709</t>
  </si>
  <si>
    <t>7000087297</t>
  </si>
  <si>
    <t>7000087299</t>
  </si>
  <si>
    <t>IPAD FOR I820517</t>
  </si>
  <si>
    <t>7000088971</t>
  </si>
  <si>
    <t>EMAIL RECEIVED, TWO EQUIPMENTS.</t>
  </si>
  <si>
    <t>7000089068</t>
  </si>
  <si>
    <t>EQUIPMENT RETURN - #484171 LENOVO T510</t>
  </si>
  <si>
    <t>7000089069</t>
  </si>
  <si>
    <t>EQUIPMENT REQUEST (T430) (QTY2) (PAL03)</t>
  </si>
  <si>
    <t>7000089118</t>
  </si>
  <si>
    <t>MS OUTLOOK EXCHANGE</t>
  </si>
  <si>
    <t>7000089123</t>
  </si>
  <si>
    <t>LAPTOP WON'T BOOT CORRECTLY</t>
  </si>
  <si>
    <t>7000089172</t>
  </si>
  <si>
    <t>EQUIPMENT REQUEST (T520) (QTY2) (PAL03)</t>
  </si>
  <si>
    <t>7000089192</t>
  </si>
  <si>
    <t>NEW MBP IMAGE</t>
  </si>
  <si>
    <t>7000089199</t>
  </si>
  <si>
    <t>[REIMAGE]|REIMAGE LAPTOP WITN WIN 7 2.1</t>
  </si>
  <si>
    <t>7000089229</t>
  </si>
  <si>
    <t>EQUIPMENT RETURN - #486431 IPAD 1</t>
  </si>
  <si>
    <t>7000089275</t>
  </si>
  <si>
    <t>EQUIPMENT RETURN - #519417 LENOVO T510</t>
  </si>
  <si>
    <t>7000089278</t>
  </si>
  <si>
    <t>EQUIPMENT RETURN - #492786 IPAD 2</t>
  </si>
  <si>
    <t>7000089283</t>
  </si>
  <si>
    <t>OUTLOOK CRASHES</t>
  </si>
  <si>
    <t>7000089285</t>
  </si>
  <si>
    <t>UNABLE TO CONNECT TO WIRELESS NETWORK</t>
  </si>
  <si>
    <t>7000089286</t>
  </si>
  <si>
    <t>7000089287</t>
  </si>
  <si>
    <t>7000089289</t>
  </si>
  <si>
    <t>VIEW OF EMAIL MESSAGE FONT LARGE</t>
  </si>
  <si>
    <t>7000089292</t>
  </si>
  <si>
    <t>CHECK PERFORMANCE OF LAPTOP</t>
  </si>
  <si>
    <t>7000089336</t>
  </si>
  <si>
    <t>MS UPDATES ARE NOT INSTALLING PROPERLY</t>
  </si>
  <si>
    <t>7000089373</t>
  </si>
  <si>
    <t>USER NEEDS SP 1 INSTALLED IN HIS W7 PC</t>
  </si>
  <si>
    <t>7000089377</t>
  </si>
  <si>
    <t>RESET WTS</t>
  </si>
  <si>
    <t>7000089378</t>
  </si>
  <si>
    <t>RESET PIN FOR SECUREID</t>
  </si>
  <si>
    <t>7000090573</t>
  </si>
  <si>
    <t>LABS TEST MAC</t>
  </si>
  <si>
    <t>7000090574</t>
  </si>
  <si>
    <t>MBP RETURN TO APPLE PROJECT</t>
  </si>
  <si>
    <t>7000090576</t>
  </si>
  <si>
    <t>LOSS OF WIRELESS NETWORK</t>
  </si>
  <si>
    <t>7000090577</t>
  </si>
  <si>
    <t>APPLE PROJECT MBP</t>
  </si>
  <si>
    <t>7000090579</t>
  </si>
  <si>
    <t>7000090622</t>
  </si>
  <si>
    <t>NEW IPAD SETUP</t>
  </si>
  <si>
    <t>7000090629</t>
  </si>
  <si>
    <t>PASSWORD ERRORS</t>
  </si>
  <si>
    <t>7000090630</t>
  </si>
  <si>
    <t>REMOVE USER FROM ACCOUNTS</t>
  </si>
  <si>
    <t>7000090673</t>
  </si>
  <si>
    <t>7000090677</t>
  </si>
  <si>
    <t>7000090679</t>
  </si>
  <si>
    <t>MAIL AND PASSWORD</t>
  </si>
  <si>
    <t>7000090920</t>
  </si>
  <si>
    <t>MONITOR FOR D058738</t>
  </si>
  <si>
    <t>7000090934</t>
  </si>
  <si>
    <t>NEED TO GET LAPTOP REIMAGED</t>
  </si>
  <si>
    <t>7000090993</t>
  </si>
  <si>
    <t>EQUIPMENT RETURN - #484539 LENOVO T510</t>
  </si>
  <si>
    <t>7000091051</t>
  </si>
  <si>
    <t>MONITOR FOR I818411</t>
  </si>
  <si>
    <t>7000091052</t>
  </si>
  <si>
    <t>UNABLE TO SEARCH IN OUTLLOOK</t>
  </si>
  <si>
    <t>7000091053</t>
  </si>
  <si>
    <t>ROOM RESERVATION TOOL ISSUE</t>
  </si>
  <si>
    <t>7000091055</t>
  </si>
  <si>
    <t>LAPTOP FOR C5167181</t>
  </si>
  <si>
    <t>7000091104</t>
  </si>
  <si>
    <t>REIMAGE MAC LAPTOP</t>
  </si>
  <si>
    <t>7000091105</t>
  </si>
  <si>
    <t>SETUP NEW LCD</t>
  </si>
  <si>
    <t>7000091198</t>
  </si>
  <si>
    <t>7000091228</t>
  </si>
  <si>
    <t>7000091231</t>
  </si>
  <si>
    <t>SYSTEM SWAP ( REIMAGE ) 4.26.2013</t>
  </si>
  <si>
    <t>7000091234</t>
  </si>
  <si>
    <t>T530 UPGRADE</t>
  </si>
  <si>
    <t>7000091239</t>
  </si>
  <si>
    <t>7000091245</t>
  </si>
  <si>
    <t>7000091251</t>
  </si>
  <si>
    <t>NEW MONITOR INSTALL</t>
  </si>
  <si>
    <t>7000091262</t>
  </si>
  <si>
    <t>7000093352</t>
  </si>
  <si>
    <t>CERTIFICATE POPUP WHILE ON LAN</t>
  </si>
  <si>
    <t>7000093537</t>
  </si>
  <si>
    <t>SYSTEM SWAP (T510)</t>
  </si>
  <si>
    <t>7000093545</t>
  </si>
  <si>
    <t>ADOBE UPDATE WON'T INSTALL</t>
  </si>
  <si>
    <t>7000093599</t>
  </si>
  <si>
    <t>TRANSFER DATA TO UPGRADE LAPTOP</t>
  </si>
  <si>
    <t>7000094795</t>
  </si>
  <si>
    <t>USER REQUESTED RE-IMAGE</t>
  </si>
  <si>
    <t>7000094798</t>
  </si>
  <si>
    <t>FORESCOUT REMEDIATION</t>
  </si>
  <si>
    <t>7000094891</t>
  </si>
  <si>
    <t>7000094893</t>
  </si>
  <si>
    <t>7000094894</t>
  </si>
  <si>
    <t>SYSTEM SWAP</t>
  </si>
  <si>
    <t>7000094895</t>
  </si>
  <si>
    <t>7000094897</t>
  </si>
  <si>
    <t>INTERNET EXPLORER ISSUES</t>
  </si>
  <si>
    <t>7000094899</t>
  </si>
  <si>
    <t>USERS KB BROKEN</t>
  </si>
  <si>
    <t>7000095210</t>
  </si>
  <si>
    <t>SYSTEM SWAP ( X220 ) BSOD &amp; DISK ERRORS</t>
  </si>
  <si>
    <t>7000095226</t>
  </si>
  <si>
    <t>[NHO]|NEW HIRE ORIENTATION</t>
  </si>
  <si>
    <t>7000095258</t>
  </si>
  <si>
    <t>RETURNING IPAD 489388</t>
  </si>
  <si>
    <t>7000095333</t>
  </si>
  <si>
    <t>REIMAGE MACBOOK PRO FOR I838277</t>
  </si>
  <si>
    <t>7000095430</t>
  </si>
  <si>
    <t>7000095469</t>
  </si>
  <si>
    <t>7000095561</t>
  </si>
  <si>
    <t>7000095589</t>
  </si>
  <si>
    <t>KEYBOARD KEYS STUCK</t>
  </si>
  <si>
    <t>7000095590</t>
  </si>
  <si>
    <t>UNABLE TO GET EXTERNAL INTERNET ACCESS</t>
  </si>
  <si>
    <t>7000095593</t>
  </si>
  <si>
    <t>LAPTOP COMPUTER WILL NOT CONNECT TO CORP</t>
  </si>
  <si>
    <t>7000095596</t>
  </si>
  <si>
    <t>DATA TRANSFER FOR I808386</t>
  </si>
  <si>
    <t>7000095597</t>
  </si>
  <si>
    <t>OUTLOOK 2010 UPGRADE</t>
  </si>
  <si>
    <t>7000095612</t>
  </si>
  <si>
    <t>MD EQUIPMENT VERIFICATION INQUIRY #52472</t>
  </si>
  <si>
    <t>7000095613</t>
  </si>
  <si>
    <t>MD EQUIPMENT VERIFICATION INQUIRY #52473</t>
  </si>
  <si>
    <t>7000095622</t>
  </si>
  <si>
    <t>7000095624</t>
  </si>
  <si>
    <t>7000095625</t>
  </si>
  <si>
    <t>7000095626</t>
  </si>
  <si>
    <t>7000095627</t>
  </si>
  <si>
    <t>ISSUES WITH LAPTOP</t>
  </si>
  <si>
    <t>7000095628</t>
  </si>
  <si>
    <t>PERFORMANCE ISSUES WITH LAPTOP</t>
  </si>
  <si>
    <t>7000095629</t>
  </si>
  <si>
    <t>UNABLE TO SEND EMAILS</t>
  </si>
  <si>
    <t>7000095651</t>
  </si>
  <si>
    <t>ASSIGN SECUR ID CARD</t>
  </si>
  <si>
    <t>7000096001</t>
  </si>
  <si>
    <t>7000096026</t>
  </si>
  <si>
    <t>NEW HIRE IT EQUIPMENT REQUEST (C5190062)</t>
  </si>
  <si>
    <t>7000096071</t>
  </si>
  <si>
    <t>7000096129</t>
  </si>
  <si>
    <t>7000096166</t>
  </si>
  <si>
    <t>DISTRIBUTED UPGRADE 539828</t>
  </si>
  <si>
    <t>7000096167</t>
  </si>
  <si>
    <t>TRANSFER DATA TO 539371</t>
  </si>
  <si>
    <t>7000096168</t>
  </si>
  <si>
    <t>RETURNING ASSET 511099</t>
  </si>
  <si>
    <t>7000096169</t>
  </si>
  <si>
    <t>RETURNING LAPTOP</t>
  </si>
  <si>
    <t>7000096170</t>
  </si>
  <si>
    <t>RETURNING T410</t>
  </si>
  <si>
    <t>7000096177</t>
  </si>
  <si>
    <t>TRANFER DATA TO NEW COMPUTER</t>
  </si>
  <si>
    <t>7000096257</t>
  </si>
  <si>
    <t>IPAD SETUP FOR I802327</t>
  </si>
  <si>
    <t>7000096268</t>
  </si>
  <si>
    <t>BLUE SCREENS</t>
  </si>
  <si>
    <t>7000096303</t>
  </si>
  <si>
    <t>TRANSFER DATA FROM 481623</t>
  </si>
  <si>
    <t>7000096305</t>
  </si>
  <si>
    <t>DATA TRANSFER TO UPGRADE</t>
  </si>
  <si>
    <t>7000096306</t>
  </si>
  <si>
    <t>REPLACE KEYBOARD ON T510</t>
  </si>
  <si>
    <t>7000096333</t>
  </si>
  <si>
    <t>UNABLE TO OPEN OUTLOOK</t>
  </si>
  <si>
    <t>7000096334</t>
  </si>
  <si>
    <t>UNABLE TO CONNECT REMOTELY</t>
  </si>
  <si>
    <t>7000096419</t>
  </si>
  <si>
    <t>JOIN TABLET TO DOMAIN, ADD USER AS ADMIN</t>
  </si>
  <si>
    <t>7000096420</t>
  </si>
  <si>
    <t>7000096431</t>
  </si>
  <si>
    <t>7000097854</t>
  </si>
  <si>
    <t>SETUP NEW LAPTOP</t>
  </si>
  <si>
    <t>7000098064</t>
  </si>
  <si>
    <t>SYSTEM SWAP NEEDED FOR T530</t>
  </si>
  <si>
    <t>7000098163</t>
  </si>
  <si>
    <t>7000098164</t>
  </si>
  <si>
    <t>7000098166</t>
  </si>
  <si>
    <t>NOT RECEIVING EMAILS</t>
  </si>
  <si>
    <t>7000098167</t>
  </si>
  <si>
    <t>7000098179</t>
  </si>
  <si>
    <t>ADLBE CONNECT ADD IN</t>
  </si>
  <si>
    <t>7000098205</t>
  </si>
  <si>
    <t>EVENT IPAD RETURN</t>
  </si>
  <si>
    <t>7000098210</t>
  </si>
  <si>
    <t>LOANER LAPTOP FOR I816277</t>
  </si>
  <si>
    <t>7000098221</t>
  </si>
  <si>
    <t>OPENING NETWORKED FILES IS VERY SLOW</t>
  </si>
  <si>
    <t>7000098222</t>
  </si>
  <si>
    <t>I GET A SECURITY POPUP IN IE</t>
  </si>
  <si>
    <t>7000098245</t>
  </si>
  <si>
    <t>UNABLE TO RUN VMWARE WORKSTATION</t>
  </si>
  <si>
    <t>7000098251</t>
  </si>
  <si>
    <t>SETUP RSA CARD FOR C5184648</t>
  </si>
  <si>
    <t>7000099494</t>
  </si>
  <si>
    <t>GSL-GERÄT WURDE HEUTE IM SHOP ABGEGEBEN</t>
  </si>
  <si>
    <t>7000099878</t>
  </si>
  <si>
    <t>C TO I - DATA MIGRATION</t>
  </si>
  <si>
    <t>7000099916</t>
  </si>
  <si>
    <t>UPGRADE OS</t>
  </si>
  <si>
    <t>7000099918</t>
  </si>
  <si>
    <t>REIMAGED MBP</t>
  </si>
  <si>
    <t>7000100006</t>
  </si>
  <si>
    <t>7000100008</t>
  </si>
  <si>
    <t>7000100009</t>
  </si>
  <si>
    <t>7000100010</t>
  </si>
  <si>
    <t>7000100021</t>
  </si>
  <si>
    <t>7000100022</t>
  </si>
  <si>
    <t>7000100023</t>
  </si>
  <si>
    <t>7000100024</t>
  </si>
  <si>
    <t>7000100026</t>
  </si>
  <si>
    <t>CHECK IE SETTINGS ON SYSTEM</t>
  </si>
  <si>
    <t>7000102312</t>
  </si>
  <si>
    <t>7000104242</t>
  </si>
  <si>
    <t>BSOD ON LAPTOP - WON'T BOOT UP</t>
  </si>
  <si>
    <t>7000104312</t>
  </si>
  <si>
    <t>7000104642</t>
  </si>
  <si>
    <t>7000104705</t>
  </si>
  <si>
    <t>SETUP VPN</t>
  </si>
  <si>
    <t>7000104742</t>
  </si>
  <si>
    <t>LAPTOP UPGRADE FOR I810623</t>
  </si>
  <si>
    <t>7000104743</t>
  </si>
  <si>
    <t>EQUIPMENT RETURN - #473899 LENOVO T400</t>
  </si>
  <si>
    <t>7000106449</t>
  </si>
  <si>
    <t>UPGRADE TO INTERNET EXPLORTER 9</t>
  </si>
  <si>
    <t>7000106460</t>
  </si>
  <si>
    <t>7000106713</t>
  </si>
  <si>
    <t>NEED A REPLACEMENT X220 LAPTOP</t>
  </si>
  <si>
    <t>7000106731</t>
  </si>
  <si>
    <t>EQUIPMENT RETURN - #535688 LENOVO T430</t>
  </si>
  <si>
    <t>7000106758</t>
  </si>
  <si>
    <t>DELIVER UPGRADE</t>
  </si>
  <si>
    <t>7000107800</t>
  </si>
  <si>
    <t>REENROLL AFARIA ON IPAD2</t>
  </si>
  <si>
    <t>7000108011</t>
  </si>
  <si>
    <t>WAITING FOR FULFILLMENT OF PO # 45024007</t>
  </si>
  <si>
    <t>7000108050</t>
  </si>
  <si>
    <t>REPLACE KEYBOARD</t>
  </si>
  <si>
    <t>7000108925</t>
  </si>
  <si>
    <t>PO # 4502400713 STATUS</t>
  </si>
  <si>
    <t>7000109269</t>
  </si>
  <si>
    <t>OUTLOOK OLM FILE</t>
  </si>
  <si>
    <t>7000111616</t>
  </si>
  <si>
    <t>SETUP LAPTOP FOR NEW HIRE</t>
  </si>
  <si>
    <t>7000111716</t>
  </si>
  <si>
    <t>USER UPGRADE TO ASSET 539289</t>
  </si>
  <si>
    <t>7000111783</t>
  </si>
  <si>
    <t>SCREEN GOES FUZZY WITH DOTS ALL OVER IT</t>
  </si>
  <si>
    <t>7000113478</t>
  </si>
  <si>
    <t>SYSTEM SWAP ( T530 )</t>
  </si>
  <si>
    <t>7000113562</t>
  </si>
  <si>
    <t>EQUIPMENT RETURN - #484474 LENOVO T410</t>
  </si>
  <si>
    <t>7000113563</t>
  </si>
  <si>
    <t>LAPTOP UPGRADE - #545111 LENOVO T430</t>
  </si>
  <si>
    <t>7000113617</t>
  </si>
  <si>
    <t>EQUIPMENT RETURN - #481498 LENOVO T410</t>
  </si>
  <si>
    <t>7000113619</t>
  </si>
  <si>
    <t>DATA TRANSFER FROM PC TO MACBOOK</t>
  </si>
  <si>
    <t>7000115282</t>
  </si>
  <si>
    <t>REQUEST FOR UPGRADE (T530) (05.17.13)</t>
  </si>
  <si>
    <t>7000115374</t>
  </si>
  <si>
    <t>SHELL SWAP (T430)</t>
  </si>
  <si>
    <t>7000115442</t>
  </si>
  <si>
    <t>PLEASE REIMAGE SYSTEM WITH WIN 7 2.1</t>
  </si>
  <si>
    <t>7000115542</t>
  </si>
  <si>
    <t>7000115572</t>
  </si>
  <si>
    <t>SSO CERTIFICATES</t>
  </si>
  <si>
    <t>7000115632</t>
  </si>
  <si>
    <t>MONITOR INSTALL PO # 4502411418</t>
  </si>
  <si>
    <t>7000117474</t>
  </si>
  <si>
    <t>MONITORS FOR I838677 AND I838706</t>
  </si>
  <si>
    <t>7000117482</t>
  </si>
  <si>
    <t>7000117487</t>
  </si>
  <si>
    <t>[REIMAGE]|SHELL SWAP/REIMAGE</t>
  </si>
  <si>
    <t>7000119082</t>
  </si>
  <si>
    <t>USER WILL BE TRASNFERED TO I NUMBER</t>
  </si>
  <si>
    <t>7000120403</t>
  </si>
  <si>
    <t>OUTLOOK HANGS (NOT RESPONDING)</t>
  </si>
  <si>
    <t>7000120620</t>
  </si>
  <si>
    <t>7000122658</t>
  </si>
  <si>
    <t>EQUIPMENT RETURN - #481570 LENOVO T410</t>
  </si>
  <si>
    <t>7000122660</t>
  </si>
  <si>
    <t>LAPTOP UPGRADE - #539847 LENOVO T430</t>
  </si>
  <si>
    <t>7000122733</t>
  </si>
  <si>
    <t>[REIMAGE]|REIMAGE OF WIN 7 2.1 OS</t>
  </si>
  <si>
    <t>7000122736</t>
  </si>
  <si>
    <t>7000124107</t>
  </si>
  <si>
    <t>SETUP NEW MBP</t>
  </si>
  <si>
    <t>7000124690</t>
  </si>
  <si>
    <t>UPGRADE OS TO 2.1 IMAGE</t>
  </si>
  <si>
    <t>7000126180</t>
  </si>
  <si>
    <t>SYSTEM SWAP (FREEZING OS) X220</t>
  </si>
  <si>
    <t>7000126220</t>
  </si>
  <si>
    <t>NEW HIRE ORIENTATION</t>
  </si>
  <si>
    <t>7000126400</t>
  </si>
  <si>
    <t>INTL TRANSFER REQUEST (06.01.13)</t>
  </si>
  <si>
    <t>7000126531</t>
  </si>
  <si>
    <t>UPGRADE FOR T530 LAPTOP</t>
  </si>
  <si>
    <t>7000131730</t>
  </si>
  <si>
    <t>REPLACEMENT T SERIES POWER ADAPTER 65W</t>
  </si>
  <si>
    <t>7000133346</t>
  </si>
  <si>
    <t>7000133855</t>
  </si>
  <si>
    <t>MY LAPTOP IS QUARANTINED</t>
  </si>
  <si>
    <t>7000134001</t>
  </si>
  <si>
    <t>WINDOWS VIRTUAL MACHINE REQUIRED ON MAC</t>
  </si>
  <si>
    <t>7000134011</t>
  </si>
  <si>
    <t>SETUP NEW IPHONE 5</t>
  </si>
  <si>
    <t>7000134067</t>
  </si>
  <si>
    <t>LAPTOP NETWORK CONNECTIVITY ISSUES</t>
  </si>
  <si>
    <t>7000135271</t>
  </si>
  <si>
    <t>7000135344</t>
  </si>
  <si>
    <t>MBP BATTERY FAILURE</t>
  </si>
  <si>
    <t>7000136923</t>
  </si>
  <si>
    <t>7000137045</t>
  </si>
  <si>
    <t>HAVING ISSUES WITH MY IE BROWSER</t>
  </si>
  <si>
    <t>7000137174</t>
  </si>
  <si>
    <t>T430 UPGRADE FROM T510</t>
  </si>
  <si>
    <t>8000046998</t>
  </si>
  <si>
    <t>CANNOT LOG INTO PC- ASKS FOR REPAIR</t>
  </si>
  <si>
    <t>8000047175</t>
  </si>
  <si>
    <t>SYSTEM SWAP (T410) (HW)</t>
  </si>
  <si>
    <t>8000047964</t>
  </si>
  <si>
    <t>REQUEST KEYBOARD AND MONITOR MOUNT, NEW</t>
  </si>
  <si>
    <t>8000048199</t>
  </si>
  <si>
    <t>USER HAS NO SCREEN DISPLAY</t>
  </si>
  <si>
    <t>8000048364</t>
  </si>
  <si>
    <t>PROBLEM CHOOSING A MEETING ROOM</t>
  </si>
  <si>
    <t>8000048527</t>
  </si>
  <si>
    <t>NOT ABLE TO ACCESS SAP LOGON FROM MAC</t>
  </si>
  <si>
    <t>8000052060</t>
  </si>
  <si>
    <t>SYSTEM POWERS ON W/NO DISPLAY</t>
  </si>
  <si>
    <t>8000052091</t>
  </si>
  <si>
    <t>CANNOT ACCESS SAP INTERNAL SITES</t>
  </si>
  <si>
    <t>8000052513</t>
  </si>
  <si>
    <t>EMAILS BOUNCING</t>
  </si>
  <si>
    <t>X</t>
  </si>
  <si>
    <t>8000052628</t>
  </si>
  <si>
    <t>PGP DISK IS LOCKED</t>
  </si>
  <si>
    <t>8000052716</t>
  </si>
  <si>
    <t>TRANSFER EQUI 413245 TO CC</t>
  </si>
  <si>
    <t>8000052745</t>
  </si>
  <si>
    <t>CANNOT GET MAIL, RE-INSTALLED SSO</t>
  </si>
  <si>
    <t>8000055215</t>
  </si>
  <si>
    <t>USER CANNOT CONNECT TO THE NETWORK</t>
  </si>
  <si>
    <t>8000055376</t>
  </si>
  <si>
    <t>HOW TO RESET SAP ALL PASSWORD ON OS X</t>
  </si>
  <si>
    <t>8000055415</t>
  </si>
  <si>
    <t>FUSER ERROR  50.1</t>
  </si>
  <si>
    <t>8000055565</t>
  </si>
  <si>
    <t>LAPTOP IS FREEZING AND BLUE SCREENING</t>
  </si>
  <si>
    <t>8000055653</t>
  </si>
  <si>
    <t>AFTER UPDATES  -PC HANGS</t>
  </si>
  <si>
    <t>8000058234</t>
  </si>
  <si>
    <t>UNABLE TO LOGIN TO PGP LOGIN  SCREEN</t>
  </si>
  <si>
    <t>8000059164</t>
  </si>
  <si>
    <t>F5 CANNOT CONNECT</t>
  </si>
  <si>
    <t>8000060624</t>
  </si>
  <si>
    <t>COMPUTER IS NOT TURNING ON</t>
  </si>
  <si>
    <t>8000060833</t>
  </si>
  <si>
    <t>INTERNET EXPLORER WONT OPEN NEW WINDOWS</t>
  </si>
  <si>
    <t>8000062853</t>
  </si>
  <si>
    <t>[REIMAGE]|QUARANTINED PC</t>
  </si>
  <si>
    <t>8000063278</t>
  </si>
  <si>
    <t>COMPUTER IS NOT BOOTING UP</t>
  </si>
  <si>
    <t>8000065856</t>
  </si>
  <si>
    <t>MACBOOKPRO RETINA LAPTOP- ADOBE CONNECT</t>
  </si>
  <si>
    <t>8000066850</t>
  </si>
  <si>
    <t>POWER PLUGIN FAILED</t>
  </si>
  <si>
    <t>8000067028</t>
  </si>
  <si>
    <t>FIREFOX DOES NOT WORK ANYMORE</t>
  </si>
  <si>
    <t>8000067244</t>
  </si>
  <si>
    <t>LAPTOP IS FREEZING UP 1-2 TIMES PER DAY</t>
  </si>
  <si>
    <t>8000067269</t>
  </si>
  <si>
    <t>LAPTOP WON'T START</t>
  </si>
  <si>
    <t>8000067270</t>
  </si>
  <si>
    <t>UNABLE TO CONNECT TO THE WIRED LAN</t>
  </si>
  <si>
    <t>8000067670</t>
  </si>
  <si>
    <t>SPOTLIGHT NOT INDEXING</t>
  </si>
  <si>
    <t>8000069934</t>
  </si>
  <si>
    <t>EXCEL LINKS AND CERTAIN URLS NOT WORKING</t>
  </si>
  <si>
    <t>8000070772</t>
  </si>
  <si>
    <t>PRINTERS NOT WORKING IN PAL05</t>
  </si>
  <si>
    <t>8000070974</t>
  </si>
  <si>
    <t>KEEP LAPTOP</t>
  </si>
  <si>
    <t>8000071046</t>
  </si>
  <si>
    <t>DUPLICATE VC BOOKING IN OUTLOOK</t>
  </si>
  <si>
    <t>8000073815</t>
  </si>
  <si>
    <t>DATA MIGRATION PROCESS</t>
  </si>
  <si>
    <t>8000074223</t>
  </si>
  <si>
    <t>I CANNOT ACCESS MY LAPTOP FROM HOME</t>
  </si>
  <si>
    <t>8000076990</t>
  </si>
  <si>
    <t>BACKUPS FAILING ON MY LAPTOP</t>
  </si>
  <si>
    <t>8000081710</t>
  </si>
  <si>
    <t>USER CANNOT START PC</t>
  </si>
  <si>
    <t>8000081775</t>
  </si>
  <si>
    <t>MACBOOK PO 4502389365</t>
  </si>
  <si>
    <t>8000081875</t>
  </si>
  <si>
    <t>HP MOITOR NOT WORKING</t>
  </si>
  <si>
    <t>8000081971</t>
  </si>
  <si>
    <t>ROOM RESERVATION</t>
  </si>
  <si>
    <t>8000085350</t>
  </si>
  <si>
    <t>CANNOT RECALL ON OUTLOOK</t>
  </si>
  <si>
    <t>8000085900</t>
  </si>
  <si>
    <t>CANNOT PRINT ANYMORE</t>
  </si>
  <si>
    <t>8000088921</t>
  </si>
  <si>
    <t>SPACEBAR ON LAPTOP NOT WORKING</t>
  </si>
  <si>
    <t>8000088948</t>
  </si>
  <si>
    <t>ACCESS DENIED</t>
  </si>
  <si>
    <t>8000089333</t>
  </si>
  <si>
    <t>CANT INSTAL PROGRAM FROM RAP</t>
  </si>
  <si>
    <t>8000091152</t>
  </si>
  <si>
    <t>SYSTEM ERROR WITH PAL03/01/31.125 SAN FR</t>
  </si>
  <si>
    <t>8000092355</t>
  </si>
  <si>
    <t>SMS IN OUTLOOK</t>
  </si>
  <si>
    <t>8000094883</t>
  </si>
  <si>
    <t>"C5188717" WILL REFLECT IN THE SAP CORPO</t>
  </si>
  <si>
    <t>8000095027</t>
  </si>
  <si>
    <t>BSOD - CANNOT RESTART PC</t>
  </si>
  <si>
    <t>8000095030</t>
  </si>
  <si>
    <t>CANNOT CONNECT GRP VIA WTS/ORP</t>
  </si>
  <si>
    <t>8000098682</t>
  </si>
  <si>
    <t>SOUND ON MUTE, UNABLE TO CHANGE IT.</t>
  </si>
  <si>
    <t>8000099007</t>
  </si>
  <si>
    <t>NEEDS KEYBOARD REPLACEMENT</t>
  </si>
  <si>
    <t>8000099018</t>
  </si>
  <si>
    <t>HELP INSTALLING ADVERTISED APPLICATIONS</t>
  </si>
  <si>
    <t>8000102834</t>
  </si>
  <si>
    <t>USER HAS CONNECTION ISSUES</t>
  </si>
  <si>
    <t>8000102851</t>
  </si>
  <si>
    <t>NEED TO INSTALL OMNIGRAFFLE PRO</t>
  </si>
  <si>
    <t>8000102937</t>
  </si>
  <si>
    <t>CLIENT  IS AFFECTING NETWORK SECURITY</t>
  </si>
  <si>
    <t>8000102940</t>
  </si>
  <si>
    <t>VC BOOKING REQUEST ISSUES</t>
  </si>
  <si>
    <t>8000103533</t>
  </si>
  <si>
    <t>AUTONOMY CONNECTED BACKUP NEVER FINISHES</t>
  </si>
  <si>
    <t>8000105241</t>
  </si>
  <si>
    <t>WINDOWS FREEZING</t>
  </si>
  <si>
    <t>8000105708</t>
  </si>
  <si>
    <t>PC HANGS AT WELCOME SCREEN</t>
  </si>
  <si>
    <t>8000106198</t>
  </si>
  <si>
    <t>INSTRUCTION ON VPN USAGE</t>
  </si>
  <si>
    <t>8000109249</t>
  </si>
  <si>
    <t>USER'S PC WILL NOT BOOT TO WIN OR WINRE</t>
  </si>
  <si>
    <t>8000109495</t>
  </si>
  <si>
    <t>PC HANGING, FREEZING</t>
  </si>
  <si>
    <t>8000109496</t>
  </si>
  <si>
    <t>PC HANGING, AND CANNOT RUN AV SCAN.</t>
  </si>
  <si>
    <t>8000111989</t>
  </si>
  <si>
    <t>LAPTOP SWAP</t>
  </si>
  <si>
    <t>8000116168</t>
  </si>
  <si>
    <t>NOT ABLE TO RUNN THE SNAGIT</t>
  </si>
  <si>
    <t>8000116366</t>
  </si>
  <si>
    <t>IMIS_PREQP (CL)</t>
  </si>
  <si>
    <t>8000116380</t>
  </si>
  <si>
    <t>UNABLE TO DELETE ANY EMAIL</t>
  </si>
  <si>
    <t>8000116391</t>
  </si>
  <si>
    <t>UNABLE TO ACCESS THE INTERNET</t>
  </si>
  <si>
    <t>8000116633</t>
  </si>
  <si>
    <t>AVAILABILITY NOT VISIBLE IN CALENDAR</t>
  </si>
  <si>
    <t>8000116698</t>
  </si>
  <si>
    <t>ROOM RESERVATION PLUG-IN ERROR</t>
  </si>
  <si>
    <t>8000116746</t>
  </si>
  <si>
    <t>FREEZING/HANGING UPDATED ACHI DRIVERS</t>
  </si>
  <si>
    <t>8000117142</t>
  </si>
  <si>
    <t>SOFTWARE UPDATE CONTINUOSLY REPEATING</t>
  </si>
  <si>
    <t>8000119693</t>
  </si>
  <si>
    <t>MS PROJECT AND VISIO MISSING FROM LAPTOP</t>
  </si>
  <si>
    <t>8000120225</t>
  </si>
  <si>
    <t>GENERAL PROBLEMS IN LAPTOP</t>
  </si>
  <si>
    <t>8000120654</t>
  </si>
  <si>
    <t>PC SLEEPING INSTEAD OF SHUTTING DOWN</t>
  </si>
  <si>
    <t>8000123670</t>
  </si>
  <si>
    <t>NEED NEW BATTERY FOR LAPTOP</t>
  </si>
  <si>
    <t>8000123773</t>
  </si>
  <si>
    <t>OUTLOOK SYNC HAS FREQUENT ISSUES</t>
  </si>
  <si>
    <t>8000123851</t>
  </si>
  <si>
    <t>MAILBOX FULL, SLEEP TIME TOO SHORT</t>
  </si>
  <si>
    <t>8000123853</t>
  </si>
  <si>
    <t>FREEZING, OUTLOOK HANGS</t>
  </si>
  <si>
    <t>8000123916</t>
  </si>
  <si>
    <t>NOT ABLE TO CONNECT TO VPN</t>
  </si>
  <si>
    <t>8000124343</t>
  </si>
  <si>
    <t>CANNOT ACCESS WINDOWS OS</t>
  </si>
  <si>
    <t>8000127130</t>
  </si>
  <si>
    <t>MULTIPLE ERRORS, SWAPPING DEVICE</t>
  </si>
  <si>
    <t>8000127158</t>
  </si>
  <si>
    <t>NEW LAPTOP REQUEST FOR C-USER</t>
  </si>
  <si>
    <t>8000127242</t>
  </si>
  <si>
    <t>LAPTOP CRASHING</t>
  </si>
  <si>
    <t>8000127530</t>
  </si>
  <si>
    <t>LOW MEMORY SPACE</t>
  </si>
  <si>
    <t>8000127591</t>
  </si>
  <si>
    <t>LAPTOP HANG. CAN'T DO ANYTHING.</t>
  </si>
  <si>
    <t>8000129538</t>
  </si>
  <si>
    <t>VM - LAPTOP BATTERY ISSUE</t>
  </si>
  <si>
    <t>8000130095</t>
  </si>
  <si>
    <t>CONNECTED TO OFFICE WIFI, WITHOUT CONNEC</t>
  </si>
  <si>
    <t>8000130219</t>
  </si>
  <si>
    <t>NOT ABLE TO ACCESS SOLUTION EXPLORER</t>
  </si>
  <si>
    <t>8000130295</t>
  </si>
  <si>
    <t>NO ACCESS TO OUTOOK OR LYNC</t>
  </si>
  <si>
    <t>8000130309</t>
  </si>
  <si>
    <t>PC ON'T BOOT, REPLACING</t>
  </si>
  <si>
    <t>8000130469</t>
  </si>
  <si>
    <t>SHARED CALENDAR SHOWING BUSY FROM OTHERS</t>
  </si>
  <si>
    <t>8000130591</t>
  </si>
  <si>
    <t>REQUEST LAPTOP</t>
  </si>
  <si>
    <t>8000134494</t>
  </si>
  <si>
    <t>REQUIRE OS UPGRADE ON LAPTOP</t>
  </si>
  <si>
    <t>8000134503</t>
  </si>
  <si>
    <t>WINDOWS CERTIFICATE WARNINGS ISSUES.</t>
  </si>
  <si>
    <t>8000134555</t>
  </si>
  <si>
    <t>NEW MONITOR REQUIRED.</t>
  </si>
  <si>
    <t>8000137989</t>
  </si>
  <si>
    <t>CANNOT ACCESS MACROS IN EXCEL</t>
  </si>
  <si>
    <t>8000138046</t>
  </si>
  <si>
    <t>POSSIBILITY TO UPGRADE RAM ON T520</t>
  </si>
  <si>
    <t>8000138332</t>
  </si>
  <si>
    <t>LAPTOP FREEZES DURING VIRUS SCAN</t>
  </si>
  <si>
    <t>8000138390</t>
  </si>
  <si>
    <t>BLACK SCREEN OCCURS ON LAPTOP</t>
  </si>
  <si>
    <t>8000138412</t>
  </si>
  <si>
    <t>HAVE SYBASE LEGACY DESKTOP PICKED UP</t>
  </si>
  <si>
    <t>8000138425</t>
  </si>
  <si>
    <t>BACKUPS NOT COMPLETING, REINSTALLED</t>
  </si>
  <si>
    <t>8000139231</t>
  </si>
  <si>
    <t>UNUSUAL MESSAGE FROM HOTEL WIFI</t>
  </si>
  <si>
    <t>8000139251</t>
  </si>
  <si>
    <t>BLUE SCREEN BIG IP PROBLEMS</t>
  </si>
  <si>
    <t>8000139297</t>
  </si>
  <si>
    <t>TROUBLE GETTING TO SITE ON SAP-CORP WIFI</t>
  </si>
  <si>
    <t>8000139322</t>
  </si>
  <si>
    <t>ERROR IN BOOT, CANT FINDE BOOT DRIVE</t>
  </si>
  <si>
    <t>8000139349</t>
  </si>
  <si>
    <t>MULTIPLE PROMPTS FOR CERTIFICATE</t>
  </si>
  <si>
    <t>8000143103</t>
  </si>
  <si>
    <t>USER'S DISPLAY IS NOT WAKING, BLACK</t>
  </si>
  <si>
    <t>8000143105</t>
  </si>
  <si>
    <t>REPEATING PROMPTS FOR EMAIL CREDENTIALS</t>
  </si>
  <si>
    <t>8000143107</t>
  </si>
  <si>
    <t>OUTLOOK AUTOCOMPLETE DOESN'T SAVE ON CLS</t>
  </si>
  <si>
    <t>8000145731</t>
  </si>
  <si>
    <t>LAPTOP WONO'T COMPLETELY BOOT, REPLACING</t>
  </si>
  <si>
    <t>8000145739</t>
  </si>
  <si>
    <t>NON-REPRODUCABLE SCREEN DISTORTION</t>
  </si>
  <si>
    <t>8000145914</t>
  </si>
  <si>
    <t>OUTLOOK FREEZING, REBUILT OUTLOOK OST</t>
  </si>
  <si>
    <t>8000150173</t>
  </si>
  <si>
    <t>REPLACED LAPTOP</t>
  </si>
  <si>
    <t>8000153676</t>
  </si>
  <si>
    <t>LAPTOP NOT PERFORMING WELL, SEVERAL ISSU</t>
  </si>
  <si>
    <t>8000157448</t>
  </si>
  <si>
    <t>REQUEST FOR LAB ACCESS: B3111 DUBLIN, CA</t>
  </si>
  <si>
    <t>8000161737</t>
  </si>
  <si>
    <t>NEED LOANER LAPTOP FOR NEW PALO ALTO EMP</t>
  </si>
  <si>
    <t>8000167426</t>
  </si>
  <si>
    <t>CANNOT USE WINDOWS 7 ANY MORE</t>
  </si>
  <si>
    <t>8000169579</t>
  </si>
  <si>
    <t>FREEZING, ERRORS, WON'T BACKUP</t>
  </si>
  <si>
    <t>8000169580</t>
  </si>
  <si>
    <t>VRES TOOL CRASHED AND WAS DISABLED</t>
  </si>
  <si>
    <t>8000173033</t>
  </si>
  <si>
    <t>APCI INACCESSIBLE, FREEZING</t>
  </si>
  <si>
    <t>8000176218</t>
  </si>
  <si>
    <t>CANNOT CONNECT PC TO CORP ACCESS</t>
  </si>
  <si>
    <t>8000176671</t>
  </si>
  <si>
    <t>CANNOT CONNECT WITH WIFI</t>
  </si>
  <si>
    <t>8000178608</t>
  </si>
  <si>
    <t>LOCKED ACCOUNT</t>
  </si>
  <si>
    <t>8000178827</t>
  </si>
  <si>
    <t>CAN'T ACCESS CORPORATE PORTAL - CERTIFIC</t>
  </si>
  <si>
    <t>8000178998</t>
  </si>
  <si>
    <t>FREEZING, HANGING, CRASHING, REPLACING</t>
  </si>
  <si>
    <t>8000179347</t>
  </si>
  <si>
    <t>ERROR "S", LOGGING ONTO ISP</t>
  </si>
  <si>
    <t>8000179348</t>
  </si>
  <si>
    <t>ERRORS ON LAPTOP, HEALTH CHECK</t>
  </si>
  <si>
    <t>8000180158</t>
  </si>
  <si>
    <t>ERROR MESSAGES ACCESSING THE INTERNET</t>
  </si>
  <si>
    <t>8000181939</t>
  </si>
  <si>
    <t>BATTERY NOT CHARGING</t>
  </si>
  <si>
    <t>8000182002</t>
  </si>
  <si>
    <t>ONENOTE NOT SYNCING PROPERLY</t>
  </si>
  <si>
    <t>8000192592</t>
  </si>
  <si>
    <t>KEYBOARD MALFUNCTIONS</t>
  </si>
  <si>
    <t>8000192842</t>
  </si>
  <si>
    <t>CANNOT START CITRIX VIEWER ON MAC</t>
  </si>
  <si>
    <t>8000211306</t>
  </si>
  <si>
    <t>USER'S LAPTOP HAS LINE ON SCREEN, SWAP</t>
  </si>
  <si>
    <t>7000049638</t>
  </si>
  <si>
    <t>SCANNER SETUP</t>
  </si>
  <si>
    <t>7000056208</t>
  </si>
  <si>
    <t>WONT POWER ON &amp; OUTLOOK FREEZES</t>
  </si>
  <si>
    <t>7000056469</t>
  </si>
  <si>
    <t>CLINCK ON URL LINKS - DO NOT HAVE PERMIS</t>
  </si>
  <si>
    <t>7000057991</t>
  </si>
  <si>
    <t>RECOVER ASSET FOR TERMED EMP C5177385</t>
  </si>
  <si>
    <t>7000059852</t>
  </si>
  <si>
    <t>GFM SUSTAINABILITY WEB APP WONT OPEN</t>
  </si>
  <si>
    <t>7000060021</t>
  </si>
  <si>
    <t>RE-IMAGE OAKL00532778A WITH WINDOWS 7</t>
  </si>
  <si>
    <t>7000062442</t>
  </si>
  <si>
    <t>CRASHING</t>
  </si>
  <si>
    <t>7000062631</t>
  </si>
  <si>
    <t>SETUP PROFILE TO SCAN/EMAIL ITEMS</t>
  </si>
  <si>
    <t>7000062871</t>
  </si>
  <si>
    <t>DATA RECOVERY</t>
  </si>
  <si>
    <t>7000064424</t>
  </si>
  <si>
    <t>NEW DESKTOP WILL NOT DISPLAY VIDEO</t>
  </si>
  <si>
    <t>7000064594</t>
  </si>
  <si>
    <t>IMAGE WIN8 SAMSUNG SLATE DEVICE</t>
  </si>
  <si>
    <t>7000068316</t>
  </si>
  <si>
    <t>UNUSED DELL DESKTOP</t>
  </si>
  <si>
    <t>7000070411</t>
  </si>
  <si>
    <t>RETURN OLD DELL LAPTOP AND DESKTOP</t>
  </si>
  <si>
    <t>7000070494</t>
  </si>
  <si>
    <t>SLOW PERFORMANCE &amp; PERIODIC SYSTEM FREEZ</t>
  </si>
  <si>
    <t>7000072314</t>
  </si>
  <si>
    <t>SYBASE  TEMPORARY LAPTOP</t>
  </si>
  <si>
    <t>7000073028</t>
  </si>
  <si>
    <t>MY LAPTOP DIED AGAIN.  PLEASE PUSH VISIO</t>
  </si>
  <si>
    <t>7000080539</t>
  </si>
  <si>
    <t>REQUEST FOR ASSISTANCE OM MONITOR SETUP</t>
  </si>
  <si>
    <t>7000080675</t>
  </si>
  <si>
    <t>OUTLOOK - SLOW PERFORMANCE</t>
  </si>
  <si>
    <t>7000083061</t>
  </si>
  <si>
    <t>IASTOR ERRORS - FREEZING</t>
  </si>
  <si>
    <t>7000084838</t>
  </si>
  <si>
    <t>REQUEST: BORROW LENOVO POWER SUPPLY</t>
  </si>
  <si>
    <t>7000085064</t>
  </si>
  <si>
    <t>7000085094</t>
  </si>
  <si>
    <t>I AM RETURNING MY SOLARIS WORKSTATION</t>
  </si>
  <si>
    <t>7000085099</t>
  </si>
  <si>
    <t>OLD SOLARIS DESKTOP RETURN</t>
  </si>
  <si>
    <t>7000085196</t>
  </si>
  <si>
    <t>RETURNING A DESKTOP FROM B5053</t>
  </si>
  <si>
    <t>7000085224</t>
  </si>
  <si>
    <t>RETIRE OLD SYBASE SOLARIS HOST "HOOTCH"</t>
  </si>
  <si>
    <t>7000085227</t>
  </si>
  <si>
    <t>OLD SYBASE ULTRA SPARC WORKSTATION</t>
  </si>
  <si>
    <t>7000085383</t>
  </si>
  <si>
    <t>SUN WORKSTATION + OLD LAPTOP RETURN</t>
  </si>
  <si>
    <t>7000085385</t>
  </si>
  <si>
    <t>MACBOOK PRO CERTIFICATE PROBLEM</t>
  </si>
  <si>
    <t>7000087083</t>
  </si>
  <si>
    <t>TEST LENOVO PORT REPLICATOR</t>
  </si>
  <si>
    <t>7000087332</t>
  </si>
  <si>
    <t>PICK UP OF SOLARIS WORKSTATION</t>
  </si>
  <si>
    <t>7000087356</t>
  </si>
  <si>
    <t>RETURN SUN ULTRA 10</t>
  </si>
  <si>
    <t>7000087383</t>
  </si>
  <si>
    <t>RETURNING LEGACY SYBASE DESKTOP</t>
  </si>
  <si>
    <t>7000090860</t>
  </si>
  <si>
    <t>LENOVO LAPTOP CRASHED</t>
  </si>
  <si>
    <t>7000091194</t>
  </si>
  <si>
    <t>DESKTOP RETURN</t>
  </si>
  <si>
    <t>7000091256</t>
  </si>
  <si>
    <t>RETURN SUN SPARC-10 WORKSTATION 'FNORD'</t>
  </si>
  <si>
    <t>7000093309</t>
  </si>
  <si>
    <t>SECURE FORMAT HDD -</t>
  </si>
  <si>
    <t>7000093655</t>
  </si>
  <si>
    <t>TO RETURN SYBASE EQUIPMENT</t>
  </si>
  <si>
    <t>7000093714</t>
  </si>
  <si>
    <t>PICK UP RETURNED SYBASE DESKTOPS</t>
  </si>
  <si>
    <t>7000095322</t>
  </si>
  <si>
    <t>RETURN SYBASE OLD EQUIPMENT</t>
  </si>
  <si>
    <t>7000095661</t>
  </si>
  <si>
    <t>BSOD'ING &amp; OUTLOOK PERFORMANCE ISSUES</t>
  </si>
  <si>
    <t>7000095663</t>
  </si>
  <si>
    <t>RE-IMAGE MBP</t>
  </si>
  <si>
    <t>7000096184</t>
  </si>
  <si>
    <t>LAPTOP WONT BOOT TO HDD</t>
  </si>
  <si>
    <t>7000099839</t>
  </si>
  <si>
    <t>FREQUENT FREEZING &amp; BSOD'ING</t>
  </si>
  <si>
    <t>7000099994</t>
  </si>
  <si>
    <t>RE-IMAGE MACBOOK PRO</t>
  </si>
  <si>
    <t>7000099995</t>
  </si>
  <si>
    <t>OUTLOOK PERFORMANCE ISSUES</t>
  </si>
  <si>
    <t>7000106554</t>
  </si>
  <si>
    <t>RE-IMAGE IMAC</t>
  </si>
  <si>
    <t>7000106781</t>
  </si>
  <si>
    <t>WINDOWS NOT GENUINE</t>
  </si>
  <si>
    <t>7000107945</t>
  </si>
  <si>
    <t>OUTLOOK:  PERSISTENT SEND/RECEIVE ERROR</t>
  </si>
  <si>
    <t>7000109033</t>
  </si>
  <si>
    <t>HOW TO - KONICA - SCAN TO EMAIL</t>
  </si>
  <si>
    <t>7000109289</t>
  </si>
  <si>
    <t>ACCESS TO B3111 LAB IN DUBLIN, CA</t>
  </si>
  <si>
    <t>7000111610</t>
  </si>
  <si>
    <t>NEW HIRE - LOANER LAPTOP</t>
  </si>
  <si>
    <t>7000113508</t>
  </si>
  <si>
    <t>HOW TO ENABLE SPOTLIGHT ON MAC</t>
  </si>
  <si>
    <t>7000113509</t>
  </si>
  <si>
    <t>BACKUP SOLUTION FOR A MAC COMPUTER</t>
  </si>
  <si>
    <t>7000115362</t>
  </si>
  <si>
    <t>OUTLOOK MANAGEMENT</t>
  </si>
  <si>
    <t>7000115453</t>
  </si>
  <si>
    <t>MACBOOK - NO ETHERNET CONNECTION</t>
  </si>
  <si>
    <t>7000117453</t>
  </si>
  <si>
    <t>VPN &amp; OUTLOOK PERFORMANCE</t>
  </si>
  <si>
    <t>7000126278</t>
  </si>
  <si>
    <t>CRASHES - OS LOCKS - SAFE MODE</t>
  </si>
  <si>
    <t>7000126364</t>
  </si>
  <si>
    <t>PICKUP SRM ORDER - WIRELESS MOUSE</t>
  </si>
  <si>
    <t>7000127904</t>
  </si>
  <si>
    <t>PGP WDE</t>
  </si>
  <si>
    <t>7000131756</t>
  </si>
  <si>
    <t>PICK UP WIRELESS MOUSE FROM MSC</t>
  </si>
  <si>
    <t>7000132064</t>
  </si>
  <si>
    <t>VPN - QUARANTINE</t>
  </si>
  <si>
    <t>7000133713</t>
  </si>
  <si>
    <t>OUTLOOK WONT OPEN</t>
  </si>
  <si>
    <t>7000133911</t>
  </si>
  <si>
    <t>REQUEST - LOANER LAPTOP</t>
  </si>
  <si>
    <t>7000134104</t>
  </si>
  <si>
    <t>CHROME/JAVA</t>
  </si>
  <si>
    <t>7000136882</t>
  </si>
  <si>
    <t>BLACK SCREEN WHITE CURSOR ONLY</t>
  </si>
  <si>
    <t>8000048637</t>
  </si>
  <si>
    <t>OUTLOOK "TO" FIELD DOESN'T AUTO-POPULATE</t>
  </si>
  <si>
    <t>8000048729</t>
  </si>
  <si>
    <t>COMPUTER NOT BOOTING UP</t>
  </si>
  <si>
    <t>8000048737</t>
  </si>
  <si>
    <t>PDF AND WORD DOC. WILL NOT LAUNCH IN SRM</t>
  </si>
  <si>
    <t>8000055284</t>
  </si>
  <si>
    <t>LAPTOP NOT WORKING PROPERLY</t>
  </si>
  <si>
    <t>8000056189</t>
  </si>
  <si>
    <t>CAN'T ACCESS WORKSITE APPLICATION REMOTE</t>
  </si>
  <si>
    <t>8000059294</t>
  </si>
  <si>
    <t>COULD NOT BOOT UP THE PC</t>
  </si>
  <si>
    <t>8000060785</t>
  </si>
  <si>
    <t>COMPUTER FREZED WHEN LOG INTO WINDOWS</t>
  </si>
  <si>
    <t>8000063241</t>
  </si>
  <si>
    <t>MACBOOK AIR DOES NOT BOOT UP.</t>
  </si>
  <si>
    <t>8000063435</t>
  </si>
  <si>
    <t>PICK-UP TERMED EMPLOYEE IT ASSETS</t>
  </si>
  <si>
    <t>8000063452</t>
  </si>
  <si>
    <t>UNABLE TO OPEN EMAIL ATTACHMENT FILES</t>
  </si>
  <si>
    <t>8000063582</t>
  </si>
  <si>
    <t>OUTLOOK CRASHES AND IE IS SLOW</t>
  </si>
  <si>
    <t>8000066717</t>
  </si>
  <si>
    <t>OUTLOOK FREEZES AND DOES NOT START</t>
  </si>
  <si>
    <t>8000070665</t>
  </si>
  <si>
    <t>LAPTOP WILL NOT BOOT</t>
  </si>
  <si>
    <t>8000071103</t>
  </si>
  <si>
    <t>IMAGE NEW MAC PRO</t>
  </si>
  <si>
    <t>8000073601</t>
  </si>
  <si>
    <t>REIMAGE 527986 FOR DUBLIN INVENTORY</t>
  </si>
  <si>
    <t>8000073784</t>
  </si>
  <si>
    <t>USER CANNOT GET TO SYABSE INTRANET-SW</t>
  </si>
  <si>
    <t>8000073958</t>
  </si>
  <si>
    <t>USER HAS HER MONITOR YELLOW</t>
  </si>
  <si>
    <t>8000074341</t>
  </si>
  <si>
    <t>BLUE SCREEN AND COMPUTER WILL NOT BOOT</t>
  </si>
  <si>
    <t>8000076741</t>
  </si>
  <si>
    <t>CONNECTED BACKUP FAILED ON ARCHIVE.PST</t>
  </si>
  <si>
    <t>8000085240</t>
  </si>
  <si>
    <t>REIMAGE ASSET 531436 FOR DUBLIN MSC</t>
  </si>
  <si>
    <t>8000085322</t>
  </si>
  <si>
    <t>REIMAGE ASSET 531622 FOR DUBLIN MSC</t>
  </si>
  <si>
    <t>8000085370</t>
  </si>
  <si>
    <t>OFFICE PRINTER ISSUE, DOCUMENT IN QUEUE</t>
  </si>
  <si>
    <t>8000085537</t>
  </si>
  <si>
    <t>BLUE SCREEN</t>
  </si>
  <si>
    <t>8000085762</t>
  </si>
  <si>
    <t>REQUEST ASSISTANCE WITH CITRIX CONFIG</t>
  </si>
  <si>
    <t>8000088912</t>
  </si>
  <si>
    <t>SYBASE VM NOT ACCESSIBLE</t>
  </si>
  <si>
    <t>8000089052</t>
  </si>
  <si>
    <t>UNABLE TO CONNECT TO WAINGXPVM</t>
  </si>
  <si>
    <t>8000092087</t>
  </si>
  <si>
    <t>NEW HANA WS NEEDS WINDOWS TEMPLATE</t>
  </si>
  <si>
    <t>8000092251</t>
  </si>
  <si>
    <t>UNABLE TO CONNECT TO WIFI IN DUBIN</t>
  </si>
  <si>
    <t>8000092281</t>
  </si>
  <si>
    <t>SET UP ROUTINE BACKUP FOR SAP MACBOOKPRO</t>
  </si>
  <si>
    <t>8000099012</t>
  </si>
  <si>
    <t>UNABLE TO LOG TO HIS OWN PROFILE.</t>
  </si>
  <si>
    <t>8000099480</t>
  </si>
  <si>
    <t>CAN'T PING OUT.</t>
  </si>
  <si>
    <t>8000099528</t>
  </si>
  <si>
    <t>OUTLOOK NOT RESPONDING</t>
  </si>
  <si>
    <t>8000102831</t>
  </si>
  <si>
    <t>MACBOOK PRO, NOT ABLE TO CONNECT TO SAP</t>
  </si>
  <si>
    <t>8000105826</t>
  </si>
  <si>
    <t>8000106078</t>
  </si>
  <si>
    <t>MAILBOX ARCHIVE</t>
  </si>
  <si>
    <t>8000106203</t>
  </si>
  <si>
    <t>PICK-UP TERMED EMPLOYEE ASSET I825126</t>
  </si>
  <si>
    <t>8000109377</t>
  </si>
  <si>
    <t>UNABLE TO GET TO THE INTERNET</t>
  </si>
  <si>
    <t>8000109736</t>
  </si>
  <si>
    <t>BLUE SCREEN PROBLEM</t>
  </si>
  <si>
    <t>8000112107</t>
  </si>
  <si>
    <t>TEMPORARY PROFILE ISSUE</t>
  </si>
  <si>
    <t>8000112199</t>
  </si>
  <si>
    <t>UNABLE TO ACCESS TWO WEBSITES ON VPN</t>
  </si>
  <si>
    <t>8000116231</t>
  </si>
  <si>
    <t>UNABLE TO SEND MAIL</t>
  </si>
  <si>
    <t>8000116577</t>
  </si>
  <si>
    <t>WINXOPTIMIZER1 NOT ACCESSIBLE</t>
  </si>
  <si>
    <t>8000116603</t>
  </si>
  <si>
    <t>UNABLE TO CONNECT TO VPN</t>
  </si>
  <si>
    <t>8000120158</t>
  </si>
  <si>
    <t>DESKTOP PC IS HAVING SPACE ISSUE</t>
  </si>
  <si>
    <t>8000120244</t>
  </si>
  <si>
    <t>USER HAS ISSUES WITH SYBASE PC</t>
  </si>
  <si>
    <t>8000120326</t>
  </si>
  <si>
    <t>SAP VENUE RESERVATION ROOM NOT SHOWING</t>
  </si>
  <si>
    <t>8000120524</t>
  </si>
  <si>
    <t>CLEAR UP SYBASE LAPTOP ASSIGNMENT</t>
  </si>
  <si>
    <t>8000120551</t>
  </si>
  <si>
    <t>PEOPLESOFT PROFILE SHOWS LAPTOP ASSIGNED</t>
  </si>
  <si>
    <t>8000120681</t>
  </si>
  <si>
    <t>IMAGE NEW UNIX HANA WORKSTATION</t>
  </si>
  <si>
    <t>8000120682</t>
  </si>
  <si>
    <t>8000123396</t>
  </si>
  <si>
    <t>IMAGE NEW HANA WORKSTATION</t>
  </si>
  <si>
    <t>8000124044</t>
  </si>
  <si>
    <t>COMPUTER FREEZING AND MCAFEE DISABLED</t>
  </si>
  <si>
    <t>8000124049</t>
  </si>
  <si>
    <t>HANA WKST NOT CONNECT TO NETWORK</t>
  </si>
  <si>
    <t>8000124050</t>
  </si>
  <si>
    <t>UNABLE TO ACCESS CORPORATE PORTAL</t>
  </si>
  <si>
    <t>8000127327</t>
  </si>
  <si>
    <t>COMPUTER FREEZES</t>
  </si>
  <si>
    <t>8000127527</t>
  </si>
  <si>
    <t>TROUBLE ARCHIVING MAIL</t>
  </si>
  <si>
    <t>8000130204</t>
  </si>
  <si>
    <t>REIMAGE HP WORKSTATION WITH WINDOW 7</t>
  </si>
  <si>
    <t>8000130206</t>
  </si>
  <si>
    <t>REIMAGE HP WORKSTATION WITH WINDOWS 7</t>
  </si>
  <si>
    <t>8000130427</t>
  </si>
  <si>
    <t>REIMAGE 531580 FOR DUBLIN INVENTORY</t>
  </si>
  <si>
    <t>8000137949</t>
  </si>
  <si>
    <t>8000138047</t>
  </si>
  <si>
    <t>GROUP ACCESS TO A SINGLE LAPTOP/PC</t>
  </si>
  <si>
    <t>8000138293</t>
  </si>
  <si>
    <t>CALENDER NOT SHOWING UP IN OUTLOOK</t>
  </si>
  <si>
    <t>8000145622</t>
  </si>
  <si>
    <t>LAPTOP DMG</t>
  </si>
  <si>
    <t>8000146506</t>
  </si>
  <si>
    <t>SCCM BROKEN AND UNABLE TO ORDER FROM SRM</t>
  </si>
  <si>
    <t>8000150090</t>
  </si>
  <si>
    <t>IMAGE NEW HANA LINUX WORKSTATION</t>
  </si>
  <si>
    <t>8000150436</t>
  </si>
  <si>
    <t>REIMAGE LAPTOP</t>
  </si>
  <si>
    <t>8000150564</t>
  </si>
  <si>
    <t>LAPTOP FREEZING</t>
  </si>
  <si>
    <t>8000157310</t>
  </si>
  <si>
    <t>UNABLE TO CONNECT TO OAKN00531636A</t>
  </si>
  <si>
    <t>8000169724</t>
  </si>
  <si>
    <t>BSOD</t>
  </si>
  <si>
    <t>8000172991</t>
  </si>
  <si>
    <t>FREQUENTLY FROZEN COMPUTER.</t>
  </si>
  <si>
    <t>8000173168</t>
  </si>
  <si>
    <t>UNABLE TO SET-UP VPN ON IPAD</t>
  </si>
  <si>
    <t>8000176441</t>
  </si>
  <si>
    <t>SUSPICIOUS EMAIL</t>
  </si>
  <si>
    <t>8000179002</t>
  </si>
  <si>
    <t>MACHINE SYBASE-6EC3E4A6 DOES NOT BOOT UP</t>
  </si>
  <si>
    <t>8000179190</t>
  </si>
  <si>
    <t>8000179252</t>
  </si>
  <si>
    <t>GETTING QUARATINE MESSAGE ON VPN</t>
  </si>
  <si>
    <t>8000182167</t>
  </si>
  <si>
    <t>UNABLE TO VPN: COMPUTER QUARANTINED</t>
  </si>
  <si>
    <t>8000192621</t>
  </si>
  <si>
    <t>DVD DR NOT RECOGNIZED</t>
  </si>
  <si>
    <t>8000192627</t>
  </si>
  <si>
    <t>UNABLE TO MAP SYBASE H DRIVE</t>
  </si>
  <si>
    <t>8000195198</t>
  </si>
  <si>
    <t>QUESTION ABOUT VPN ON SAP LAPTOP</t>
  </si>
  <si>
    <t>8000195295</t>
  </si>
  <si>
    <t>USER CANNOT PASS PGPSCREEN</t>
  </si>
  <si>
    <t>8000208558</t>
  </si>
  <si>
    <t>BSOD ON LAPTOP</t>
  </si>
  <si>
    <t>8000208927</t>
  </si>
  <si>
    <t>LAPTOP SLOW PERFORMANCE</t>
  </si>
  <si>
    <t>8000211421</t>
  </si>
  <si>
    <t>LAPTOP MALFUNTION</t>
  </si>
  <si>
    <t>7000043930</t>
  </si>
  <si>
    <t>USB DRIVE NOT WORKING AND/OR PARTIALLY</t>
  </si>
  <si>
    <t>7000047735</t>
  </si>
  <si>
    <t>NEW HIRE REQUEST</t>
  </si>
  <si>
    <t>7000050537</t>
  </si>
  <si>
    <t>7000053792</t>
  </si>
  <si>
    <t>LAPTOP NEED REIMAGE</t>
  </si>
  <si>
    <t>7000054272</t>
  </si>
  <si>
    <t>7000054276</t>
  </si>
  <si>
    <t>7000056445</t>
  </si>
  <si>
    <t>IMAGING REQUEST</t>
  </si>
  <si>
    <t>7000056454</t>
  </si>
  <si>
    <t>7000057749</t>
  </si>
  <si>
    <t>7000062359</t>
  </si>
  <si>
    <t>PLEASE INSTALL SAP IMAGE ON NEW MACBOOK</t>
  </si>
  <si>
    <t>7000064319</t>
  </si>
  <si>
    <t>7000064363</t>
  </si>
  <si>
    <t>PC UPGRADE</t>
  </si>
  <si>
    <t>7000064383</t>
  </si>
  <si>
    <t>ACTIVATION REQUEST FOR A SECURID CARD</t>
  </si>
  <si>
    <t>7000064482</t>
  </si>
  <si>
    <t>7000064485</t>
  </si>
  <si>
    <t>7000064489</t>
  </si>
  <si>
    <t>7000064762</t>
  </si>
  <si>
    <t>7000064766</t>
  </si>
  <si>
    <t>7000064770</t>
  </si>
  <si>
    <t>7000064772</t>
  </si>
  <si>
    <t>7000064775</t>
  </si>
  <si>
    <t>7000064778</t>
  </si>
  <si>
    <t>7000064811</t>
  </si>
  <si>
    <t>7000064814</t>
  </si>
  <si>
    <t>7000064817</t>
  </si>
  <si>
    <t>7000064820</t>
  </si>
  <si>
    <t>7000064831</t>
  </si>
  <si>
    <t>7000064834</t>
  </si>
  <si>
    <t>7000064835</t>
  </si>
  <si>
    <t>7000064837</t>
  </si>
  <si>
    <t>7000064838</t>
  </si>
  <si>
    <t>7000064840</t>
  </si>
  <si>
    <t>7000064841</t>
  </si>
  <si>
    <t>7000064843</t>
  </si>
  <si>
    <t>7000064846</t>
  </si>
  <si>
    <t>7000064871</t>
  </si>
  <si>
    <t>7000066348</t>
  </si>
  <si>
    <t>7000066761</t>
  </si>
  <si>
    <t>7000066764</t>
  </si>
  <si>
    <t>7000066767</t>
  </si>
  <si>
    <t>7000066770</t>
  </si>
  <si>
    <t>7000066783</t>
  </si>
  <si>
    <t>7000066786</t>
  </si>
  <si>
    <t>7000066789</t>
  </si>
  <si>
    <t>7000066792</t>
  </si>
  <si>
    <t>7000066793</t>
  </si>
  <si>
    <t>7000066795</t>
  </si>
  <si>
    <t>7000066798</t>
  </si>
  <si>
    <t>7000066811</t>
  </si>
  <si>
    <t>7000066812</t>
  </si>
  <si>
    <t>7000068690</t>
  </si>
  <si>
    <t>7000068765</t>
  </si>
  <si>
    <t>7000072946</t>
  </si>
  <si>
    <t>PLEASE REIMAGE THE DESKTOP</t>
  </si>
  <si>
    <t>7000073046</t>
  </si>
  <si>
    <t>7000074654</t>
  </si>
  <si>
    <t>7000074655</t>
  </si>
  <si>
    <t>7000074657</t>
  </si>
  <si>
    <t>7000074658</t>
  </si>
  <si>
    <t>7000078988</t>
  </si>
  <si>
    <t>7000080533</t>
  </si>
  <si>
    <t>MONITOR FOR A NEW INTERN</t>
  </si>
  <si>
    <t>7000084316</t>
  </si>
  <si>
    <t>7000084646</t>
  </si>
  <si>
    <t>IMAGE LAPTOP FROM IT STOCK</t>
  </si>
  <si>
    <t>7000089088</t>
  </si>
  <si>
    <t>BSOD LAPTOP FREEZES - NEW IMAGE REQUIRED</t>
  </si>
  <si>
    <t>7000089475</t>
  </si>
  <si>
    <t>LAPTOP NEEDED FOR A TRAINING</t>
  </si>
  <si>
    <t>7000091184</t>
  </si>
  <si>
    <t>7000091185</t>
  </si>
  <si>
    <t>7000093372</t>
  </si>
  <si>
    <t>NEW EQUIPMENT  SETUP</t>
  </si>
  <si>
    <t>7000096147</t>
  </si>
  <si>
    <t>NEW EMPLOYEE REQUESTING SECURITY ID CARD</t>
  </si>
  <si>
    <t>7000102463</t>
  </si>
  <si>
    <t>INSTALLATION OF CHAIR AND KEYBOARD TRAY</t>
  </si>
  <si>
    <t>7000115259</t>
  </si>
  <si>
    <t>REQUEST FOR STANDARD LAPTOP BUILD</t>
  </si>
  <si>
    <t>7000122554</t>
  </si>
  <si>
    <t>PHONE HEADSET REQUIRED</t>
  </si>
  <si>
    <t>8000070585</t>
  </si>
  <si>
    <t>FREQUENT BSOD ON DEVELOPMENT PC</t>
  </si>
  <si>
    <t>8000073007</t>
  </si>
  <si>
    <t>WIRELESS NETWORK 2ND FLOOR KEEPS DROPPIN</t>
  </si>
  <si>
    <t>8000081194</t>
  </si>
  <si>
    <t>CANNOT CONNECT TO DEVELOPER WORKSPACE VM</t>
  </si>
  <si>
    <t>8000088217</t>
  </si>
  <si>
    <t>10.8 - SELF SERVICE - RESET PROXY FAILS</t>
  </si>
  <si>
    <t>8000089557</t>
  </si>
  <si>
    <t>LAPTOP TOTALLY DIED</t>
  </si>
  <si>
    <t>8000099401</t>
  </si>
  <si>
    <t>DESKTOP PC IS CRASHING</t>
  </si>
  <si>
    <t>8000106081</t>
  </si>
  <si>
    <t>ISSUE WITH THE CONNECTED BACKUP/PC AGE</t>
  </si>
  <si>
    <t>8000108905</t>
  </si>
  <si>
    <t>LAG IN MY MOUSE MOVEMENT ON THE SCREEN</t>
  </si>
  <si>
    <t>8000111849</t>
  </si>
  <si>
    <t>FACING TO POOR NETWORK PERFORMANCE</t>
  </si>
  <si>
    <t>8000119482</t>
  </si>
  <si>
    <t>CAN'T EXPAND DISTRIBUTION LISTS IN EMAIL</t>
  </si>
  <si>
    <t>8000119486</t>
  </si>
  <si>
    <t>WATERLOO PRINT DRIVERS</t>
  </si>
  <si>
    <t>8000126752</t>
  </si>
  <si>
    <t>OUTLOOK LOOSES CONNECTION</t>
  </si>
  <si>
    <t>8000126790</t>
  </si>
  <si>
    <t>FROZEN PC</t>
  </si>
  <si>
    <t>8000126933</t>
  </si>
  <si>
    <t>DOWNLOADS FROM SYBASE.COM TIMING OUT</t>
  </si>
  <si>
    <t>8000129781</t>
  </si>
  <si>
    <t>NO CONNECTION TO NETWORK</t>
  </si>
  <si>
    <t>8000137630</t>
  </si>
  <si>
    <t>ADOBE ACROBAT READER X NOT LAUNCHING</t>
  </si>
  <si>
    <t>8000138242</t>
  </si>
  <si>
    <t>NOTEBOOK PROBLEM, PLEASE REIMAGE</t>
  </si>
  <si>
    <t>8000138541</t>
  </si>
  <si>
    <t>PROBLMES CONNECTING TO Q5K FROM SAPGUI</t>
  </si>
  <si>
    <t>8000153786</t>
  </si>
  <si>
    <t>COMPUTER WON´T BOOT UP AT ALL</t>
  </si>
  <si>
    <t>8000172442</t>
  </si>
  <si>
    <t>DISPLAY LAG ISSUES WITH USB PORT REPLIC.</t>
  </si>
  <si>
    <t>8000175310</t>
  </si>
  <si>
    <t>MS OFFICE SP1 UPDATE CANNOT BE INSTALLED</t>
  </si>
  <si>
    <t>8000178894</t>
  </si>
  <si>
    <t>DESKTOP COMPUTER GAVE BSODTWICE A DAY...</t>
  </si>
  <si>
    <t>8000185471</t>
  </si>
  <si>
    <t>LAPTOP IS SLOW</t>
  </si>
  <si>
    <t>8000192781</t>
  </si>
  <si>
    <t>LAPTOP HAS NO SOUND.</t>
  </si>
  <si>
    <t>8000195095</t>
  </si>
  <si>
    <t>CANNOT START PC PROPERLY</t>
  </si>
  <si>
    <t>8000208470</t>
  </si>
  <si>
    <t>ISSUE WITH SAP LOGON/INTERNET EXPLORER</t>
  </si>
  <si>
    <t>7000098075</t>
  </si>
  <si>
    <t>NEED NEW UPGRADES DESKTOP IMAGED</t>
  </si>
  <si>
    <t>7000099876</t>
  </si>
  <si>
    <t>RETURNING OF 7 OLD NOTBOOKS TO THE LSC</t>
  </si>
  <si>
    <t>7000099985</t>
  </si>
  <si>
    <t>IMAGE OF A NEW DESKTOP M92P WITH WINDOWS</t>
  </si>
  <si>
    <t>7000107755</t>
  </si>
  <si>
    <t>SCREEN DAMAGED ON LAPTOP</t>
  </si>
  <si>
    <t>8000161379</t>
  </si>
  <si>
    <t>DAILY QUARANTINE STATUS</t>
  </si>
  <si>
    <t>7000043942</t>
  </si>
  <si>
    <t>I NEED A LAPTOP FOR TRAINING</t>
  </si>
  <si>
    <t>7000046035</t>
  </si>
  <si>
    <t>7000046036</t>
  </si>
  <si>
    <t>7000047922</t>
  </si>
  <si>
    <t>7000047923</t>
  </si>
  <si>
    <t>7000050281</t>
  </si>
  <si>
    <t>7000050282</t>
  </si>
  <si>
    <t>7000050624</t>
  </si>
  <si>
    <t>7000050625</t>
  </si>
  <si>
    <t>7000051682</t>
  </si>
  <si>
    <t>7000051683</t>
  </si>
  <si>
    <t>7000051968</t>
  </si>
  <si>
    <t>PRESENTER IN USE UNTIL 03.04.2013</t>
  </si>
  <si>
    <t>7000052191</t>
  </si>
  <si>
    <t>7000052192</t>
  </si>
  <si>
    <t>7000054297</t>
  </si>
  <si>
    <t>RENT NOTEBOOK FOR A MEETING</t>
  </si>
  <si>
    <t>7000054500</t>
  </si>
  <si>
    <t>7000056001</t>
  </si>
  <si>
    <t>7000056002</t>
  </si>
  <si>
    <t>7000056271</t>
  </si>
  <si>
    <t>7000058324</t>
  </si>
  <si>
    <t>NEED A NOTEBOOK</t>
  </si>
  <si>
    <t>7000064688</t>
  </si>
  <si>
    <t>NOTEBOK</t>
  </si>
  <si>
    <t>7000066145</t>
  </si>
  <si>
    <t>NEEDS LOANER LAPTOP</t>
  </si>
  <si>
    <t>7000070421</t>
  </si>
  <si>
    <t>7000070422</t>
  </si>
  <si>
    <t>7000074708</t>
  </si>
  <si>
    <t>CANNOT MAKE BACKUP.</t>
  </si>
  <si>
    <t>7000076272</t>
  </si>
  <si>
    <t>NOTEBOOK NEEDED FOR A TRAINING</t>
  </si>
  <si>
    <t>7000076812</t>
  </si>
  <si>
    <t>NEEDS LOANER LAPTOP - SAO LEOPOLDO BR</t>
  </si>
  <si>
    <t>7000078455</t>
  </si>
  <si>
    <t>NEEDS NOTEBOOK BECAUSE SHE  WILL TRAVEL</t>
  </si>
  <si>
    <t>7000078739</t>
  </si>
  <si>
    <t>NOTEBOOK RENTING FOR BUSINESS TRIP</t>
  </si>
  <si>
    <t>7000082310</t>
  </si>
  <si>
    <t>7000082929</t>
  </si>
  <si>
    <t>LAPTOP AND SECURE ID REQUEST</t>
  </si>
  <si>
    <t>7000084721</t>
  </si>
  <si>
    <t>7000084997</t>
  </si>
  <si>
    <t xml:space="preserve"> 2 LOANER LAPTOPS</t>
  </si>
  <si>
    <t>7000087221</t>
  </si>
  <si>
    <t>C-I TRANSFER REQUEST</t>
  </si>
  <si>
    <t>7000087222</t>
  </si>
  <si>
    <t>7000087224</t>
  </si>
  <si>
    <t>7000087227</t>
  </si>
  <si>
    <t>7000087229</t>
  </si>
  <si>
    <t>7000087230</t>
  </si>
  <si>
    <t>7000087316</t>
  </si>
  <si>
    <t>7000087317</t>
  </si>
  <si>
    <t>7000087319</t>
  </si>
  <si>
    <t>7000089132</t>
  </si>
  <si>
    <t>7000090682</t>
  </si>
  <si>
    <t>7000090683</t>
  </si>
  <si>
    <t>7000090686</t>
  </si>
  <si>
    <t>7000090687</t>
  </si>
  <si>
    <t>7000090775</t>
  </si>
  <si>
    <t>7000090776</t>
  </si>
  <si>
    <t>7000090778</t>
  </si>
  <si>
    <t>7000090821</t>
  </si>
  <si>
    <t>7000090823</t>
  </si>
  <si>
    <t>7000090824</t>
  </si>
  <si>
    <t>7000090826</t>
  </si>
  <si>
    <t>7000090829</t>
  </si>
  <si>
    <t>7000093021</t>
  </si>
  <si>
    <t>7000093022</t>
  </si>
  <si>
    <t>7000093024</t>
  </si>
  <si>
    <t>7000093027</t>
  </si>
  <si>
    <t>7000093029</t>
  </si>
  <si>
    <t>7000093030</t>
  </si>
  <si>
    <t>7000093042</t>
  </si>
  <si>
    <t>7000093045</t>
  </si>
  <si>
    <t>7000095471</t>
  </si>
  <si>
    <t>NOTEBOOK REQUIRED FOR MEETING</t>
  </si>
  <si>
    <t>7000098019</t>
  </si>
  <si>
    <t>7000098020</t>
  </si>
  <si>
    <t>7000098105</t>
  </si>
  <si>
    <t>REIMAGE PC</t>
  </si>
  <si>
    <t>7000099522</t>
  </si>
  <si>
    <t>7000099525</t>
  </si>
  <si>
    <t>7000106526</t>
  </si>
  <si>
    <t>PLEASE REIMAGE PC</t>
  </si>
  <si>
    <t>7000122319</t>
  </si>
  <si>
    <t>7000122320</t>
  </si>
  <si>
    <t>8000052211</t>
  </si>
  <si>
    <t>CANNOT ACCESS QM CHANGES TOOL</t>
  </si>
  <si>
    <t>8000052797</t>
  </si>
  <si>
    <t>CANNOT SEND ANY E-MAIL</t>
  </si>
  <si>
    <t>8000054630</t>
  </si>
  <si>
    <t>SNC ERROR IN SAP GUI</t>
  </si>
  <si>
    <t>8000070713</t>
  </si>
  <si>
    <t>SAP NETWEAVER BUSINESS CLIENT 4.0 INSTAL</t>
  </si>
  <si>
    <t>8000073829</t>
  </si>
  <si>
    <t>CANNOT RECORD ADMINISTRATIVE ACTIVITIES</t>
  </si>
  <si>
    <t>8000075948</t>
  </si>
  <si>
    <t>PGP ERROR AFTER BOOTING</t>
  </si>
  <si>
    <t>8000076486</t>
  </si>
  <si>
    <t>NEEDS TO INSTALL NETWEBER BUSINESS CLIEN</t>
  </si>
  <si>
    <t>8000092192</t>
  </si>
  <si>
    <t>CANNOT INSTALL SNAGIT</t>
  </si>
  <si>
    <t>8000094978</t>
  </si>
  <si>
    <t>USER CANNOT UNINSTALL UTORRENT</t>
  </si>
  <si>
    <t>8000097744</t>
  </si>
  <si>
    <t>NO ONE CAN CONNECT TO WIFI IN SAO LEO</t>
  </si>
  <si>
    <t>8000099658</t>
  </si>
  <si>
    <t>CONTROL KEY IN PC STUCK</t>
  </si>
  <si>
    <t>8000102620</t>
  </si>
  <si>
    <t>USER CANNOT CONNECT TO THE PRINTER</t>
  </si>
  <si>
    <t>8000108387</t>
  </si>
  <si>
    <t>INSTALLATION SAP CONNECT</t>
  </si>
  <si>
    <t>8000108796</t>
  </si>
  <si>
    <t>PROBLEMS TO INSTALL INTERNET EXPLORER 9</t>
  </si>
  <si>
    <t>8000112191</t>
  </si>
  <si>
    <t>ISSUE WITH POWERPOINT.</t>
  </si>
  <si>
    <t>8000123816</t>
  </si>
  <si>
    <t>CANNOT INSTALL SNAGIT.</t>
  </si>
  <si>
    <t>8000123900</t>
  </si>
  <si>
    <t>REQUEST NEW NOTEBOOK</t>
  </si>
  <si>
    <t>8000137203</t>
  </si>
  <si>
    <t>NO CONTACTS AVAILABLE</t>
  </si>
  <si>
    <t>8000137913</t>
  </si>
  <si>
    <t>APPLICATION VIRTUALIZATION ERROR- SNAGIT</t>
  </si>
  <si>
    <t>8000142596</t>
  </si>
  <si>
    <t>NO TRUSTED RELATIONSHIP BETWEEN PC AND D</t>
  </si>
  <si>
    <t>8000145781</t>
  </si>
  <si>
    <t>ADMIN RIGHTS</t>
  </si>
  <si>
    <t>8000153660</t>
  </si>
  <si>
    <t>PROBLEMS TO INSTALL SNAG IT IN PC</t>
  </si>
  <si>
    <t>8000153909</t>
  </si>
  <si>
    <t>MONITOR NOT WORKING</t>
  </si>
  <si>
    <t>8000178718</t>
  </si>
  <si>
    <t>OUTLOOK TAKES 60MINS + TO START</t>
  </si>
  <si>
    <t>8000188487</t>
  </si>
  <si>
    <t>PROBLEMS WITH ANONYMOUS MAILBOX</t>
  </si>
  <si>
    <t>7000062363</t>
  </si>
  <si>
    <t>UNABLE TO LOGON TO LAPTOP</t>
  </si>
  <si>
    <t>7000066772</t>
  </si>
  <si>
    <t>SECURITY ISSUES WITH FIREFOX 18.0.1</t>
  </si>
  <si>
    <t>7000072850</t>
  </si>
  <si>
    <t>ADOBE CAPTIVATE 5.5 LICENSE KEY</t>
  </si>
  <si>
    <t>7000072933</t>
  </si>
  <si>
    <t>SETUP XP VM</t>
  </si>
  <si>
    <t>7000083156</t>
  </si>
  <si>
    <t>RETEMPLATE SYBASE LAPTOP TO SAP IMAGE</t>
  </si>
  <si>
    <t>7000085024</t>
  </si>
  <si>
    <t>IMAGE DESKTOP WITH SERVER 2008</t>
  </si>
  <si>
    <t>7000088796</t>
  </si>
  <si>
    <t>NEW NOTEBOOK IMAGE</t>
  </si>
  <si>
    <t>7000089163</t>
  </si>
  <si>
    <t>SETUP NEW LAPTOP (511674)</t>
  </si>
  <si>
    <t>7000089213</t>
  </si>
  <si>
    <t>NEED SAP LAPTOPS CONNECTED TO PRINTER</t>
  </si>
  <si>
    <t>7000089365</t>
  </si>
  <si>
    <t>RAID BATTERY REPLACEMENT</t>
  </si>
  <si>
    <t>7000089391</t>
  </si>
  <si>
    <t>VISIO PURCHASED, NEEDS PUSHED TO HIS LAP</t>
  </si>
  <si>
    <t>7000089393</t>
  </si>
  <si>
    <t>SAP VENUE RESERVE TOOL - INSTALL</t>
  </si>
  <si>
    <t>7000089395</t>
  </si>
  <si>
    <t>EMBEDDED VIDEO - PPT - NOT WORKING</t>
  </si>
  <si>
    <t>7000097728</t>
  </si>
  <si>
    <t>PICKUP DESKTOP</t>
  </si>
  <si>
    <t>7000097729</t>
  </si>
  <si>
    <t>PICKUP PAT Y'S EQUIPMENT</t>
  </si>
  <si>
    <t>7000098098</t>
  </si>
  <si>
    <t>NEW LINUX IMAGE FOR HANA</t>
  </si>
  <si>
    <t>7000098099</t>
  </si>
  <si>
    <t>LINUX IMAGE FOR HANA</t>
  </si>
  <si>
    <t>7000098132</t>
  </si>
  <si>
    <t>LOANER LAPTOP FOR A TRAINING SESSION</t>
  </si>
  <si>
    <t>7000099370</t>
  </si>
  <si>
    <t>IMAGE NEW DESKTOP WITH LINUX FOR HANA</t>
  </si>
  <si>
    <t>7000099443</t>
  </si>
  <si>
    <t>7000100001</t>
  </si>
  <si>
    <t>IMAGE NEW LAPTOP WITH WIN7</t>
  </si>
  <si>
    <t>7000100002</t>
  </si>
  <si>
    <t>IMAGE NEW MACBOOK</t>
  </si>
  <si>
    <t>7000104684</t>
  </si>
  <si>
    <t>TEST - DUARTE TICKET FOR HALTER</t>
  </si>
  <si>
    <t>7000115566</t>
  </si>
  <si>
    <t>SETUP NEW MONITOR (516670)</t>
  </si>
  <si>
    <t>7000115567</t>
  </si>
  <si>
    <t>SETUP NEW MONITOR</t>
  </si>
  <si>
    <t>7000118954</t>
  </si>
  <si>
    <t>INSTALL .NET FRAMEWORK 3.5 SERVER 2008</t>
  </si>
  <si>
    <t>7000124300</t>
  </si>
  <si>
    <t>LOANER LAPTOP (526173)</t>
  </si>
  <si>
    <t>7000124362</t>
  </si>
  <si>
    <t>DESK MOVE - SETUP NETWORK CONNECTION</t>
  </si>
  <si>
    <t>7000124363</t>
  </si>
  <si>
    <t>LOANER AC ADAPTER (5/21/13)</t>
  </si>
  <si>
    <t>7000126184</t>
  </si>
  <si>
    <t>LOANER LAPTOP (480212)</t>
  </si>
  <si>
    <t>7000134033</t>
  </si>
  <si>
    <t>PICKUP DAN FREDELL EQUIPMENT</t>
  </si>
  <si>
    <t>7000134036</t>
  </si>
  <si>
    <t>REQUIRES MONITOR FOR HOME OFFICE</t>
  </si>
  <si>
    <t>8000048150</t>
  </si>
  <si>
    <t>TEST TICKET... SHORT TEXT</t>
  </si>
  <si>
    <t>8000048619</t>
  </si>
  <si>
    <t>NEW STAFF MEMBER E-MAIL NAME MIS-SPELLED</t>
  </si>
  <si>
    <t>8000052320</t>
  </si>
  <si>
    <t>LAPTOP IS RANDOMLY FREEZING</t>
  </si>
  <si>
    <t>8000054880</t>
  </si>
  <si>
    <t>RR TOOLBAR</t>
  </si>
  <si>
    <t>8000063331</t>
  </si>
  <si>
    <t>\\USBJC0\BJC5_CO SCAN TO E-MAIL SLOW</t>
  </si>
  <si>
    <t>8000070861</t>
  </si>
  <si>
    <t>USER CANNOT USE INTEGRATED CAMERA</t>
  </si>
  <si>
    <t>8000073885</t>
  </si>
  <si>
    <t>I AM UNABLE TO DELETE A DIRECTORY</t>
  </si>
  <si>
    <t>8000073913</t>
  </si>
  <si>
    <t>USER IS UNALBE TO BOOK ROOMS</t>
  </si>
  <si>
    <t>8000081079</t>
  </si>
  <si>
    <t>MACHINE IS CRASHING AND LOCKING UP</t>
  </si>
  <si>
    <t>8000089183</t>
  </si>
  <si>
    <t>LAPTOP FREEZING AFTER LOGIN</t>
  </si>
  <si>
    <t>8000098640</t>
  </si>
  <si>
    <t>OUTLOOK RULES NOT WORKING</t>
  </si>
  <si>
    <t>8000098793</t>
  </si>
  <si>
    <t>SAP WORKFORCE PERF BUILDER PRODUCER</t>
  </si>
  <si>
    <t>8000098844</t>
  </si>
  <si>
    <t>UNABLE TO REMOTE INTO DESKTOP</t>
  </si>
  <si>
    <t>8000098848</t>
  </si>
  <si>
    <t>NEEDED TO LOG INTO IPP</t>
  </si>
  <si>
    <t>8000098887</t>
  </si>
  <si>
    <t>MCAFEE NON-COMPLIANCE ON LAPTOP</t>
  </si>
  <si>
    <t>8000098891</t>
  </si>
  <si>
    <t>SCCM NON-COMPLIANCE ON XP DESKTOP</t>
  </si>
  <si>
    <t>8000099200</t>
  </si>
  <si>
    <t>REQUIRED SSH INSTALL</t>
  </si>
  <si>
    <t>8000099231</t>
  </si>
  <si>
    <t>DESKTOP SHUTDOWN SUDDENLY</t>
  </si>
  <si>
    <t>8000099232</t>
  </si>
  <si>
    <t>UNABLE TO OPEN SAP HELP IN IE</t>
  </si>
  <si>
    <t>8000099233</t>
  </si>
  <si>
    <t>PROBLEMS WITH HER XP VM</t>
  </si>
  <si>
    <t>8000099239</t>
  </si>
  <si>
    <t>PRINTER JAM</t>
  </si>
  <si>
    <t>8000099262</t>
  </si>
  <si>
    <t>USERS UNABLE TO LOG INTO VM IN DATA CTR</t>
  </si>
  <si>
    <t>8000099264</t>
  </si>
  <si>
    <t>UNABLE TO GET TO THE NETWORK FROM LAPTOP</t>
  </si>
  <si>
    <t>8000099265</t>
  </si>
  <si>
    <t>REQUIRED A NEW KEYBOARD</t>
  </si>
  <si>
    <t>8000099268</t>
  </si>
  <si>
    <t>8000099292</t>
  </si>
  <si>
    <t>D20 DESKTOP HAD A BAD HARD DRIVE</t>
  </si>
  <si>
    <t>8000099293</t>
  </si>
  <si>
    <t>PROBLEM WITH BACKUP ON LAPTOP</t>
  </si>
  <si>
    <t>8000099294</t>
  </si>
  <si>
    <t>DESKTOP NOT RESPONSIVE</t>
  </si>
  <si>
    <t>8000099297</t>
  </si>
  <si>
    <t>ASSISTANCE ORDERING A MOUSE THRU SRM</t>
  </si>
  <si>
    <t>8000099298</t>
  </si>
  <si>
    <t>LOOKING FOR OFFICE COMMUNICATOR INSTALL</t>
  </si>
  <si>
    <t>8000099311</t>
  </si>
  <si>
    <t>NO AUDIO ON LAPTOP</t>
  </si>
  <si>
    <t>8000099312</t>
  </si>
  <si>
    <t>IE CERTIFICATE POP UP WHEN ON THE PORTAL</t>
  </si>
  <si>
    <t>8000099315</t>
  </si>
  <si>
    <t>UNABLE TO OPEN LIVELINK ARCHIVED MAILS</t>
  </si>
  <si>
    <t>8000099317</t>
  </si>
  <si>
    <t>SETUP NEW DESKTOP</t>
  </si>
  <si>
    <t>8000099318</t>
  </si>
  <si>
    <t>UNABLE TO PREVIEW CERTAIN PDF DOCS</t>
  </si>
  <si>
    <t>8000099319</t>
  </si>
  <si>
    <t>UNABLE TO REMOTE INTO DESKTOP AT OFFICE</t>
  </si>
  <si>
    <t>8000099331</t>
  </si>
  <si>
    <t>MUTIPLE CERT POPUPS IN IE</t>
  </si>
  <si>
    <t>8000099332</t>
  </si>
  <si>
    <t>REPLACE CYAN TONER ON 4TH</t>
  </si>
  <si>
    <t>8000099411</t>
  </si>
  <si>
    <t>FREQUENT BLUE SCREEN CRASHES ON LAPTOP</t>
  </si>
  <si>
    <t>8000102248</t>
  </si>
  <si>
    <t>REPLACE YELLOW TONER ON 3RD FLOOR</t>
  </si>
  <si>
    <t>8000102298</t>
  </si>
  <si>
    <t>CANNOT VIEW LIVELINK EMAILS</t>
  </si>
  <si>
    <t>8000102300</t>
  </si>
  <si>
    <t>8000102312</t>
  </si>
  <si>
    <t>ACCESS DENIED ERROR ON IT TICKET</t>
  </si>
  <si>
    <t>8000102394</t>
  </si>
  <si>
    <t>REPLACEMENT KEYBOARD</t>
  </si>
  <si>
    <t>8000102395</t>
  </si>
  <si>
    <t>COPY IN COLOR - DEFAULTING TO BLACKWHITE</t>
  </si>
  <si>
    <t>8000102398</t>
  </si>
  <si>
    <t>VIDEO CARD BSOD (464712) - OLD TICKET</t>
  </si>
  <si>
    <t>8000102463</t>
  </si>
  <si>
    <t>ORDERING ULTRAEDIT</t>
  </si>
  <si>
    <t>8000102465</t>
  </si>
  <si>
    <t>CERTIFICATE PROMPT ON IE PORTAL PAGES</t>
  </si>
  <si>
    <t>8000102736</t>
  </si>
  <si>
    <t>ASSISTANCE WITH VC UNIT</t>
  </si>
  <si>
    <t>8000102737</t>
  </si>
  <si>
    <t>NO BACKUPS IN A LONG TIME</t>
  </si>
  <si>
    <t>8000102739</t>
  </si>
  <si>
    <t>RECEIVING MULTIPLE LAPTOP REJECTED EMAIL</t>
  </si>
  <si>
    <t>8000106083</t>
  </si>
  <si>
    <t>LOOKING FOR A SFTP CLIENT INSTALL</t>
  </si>
  <si>
    <t>8000106086</t>
  </si>
  <si>
    <t>RESTORE A FILE FROM YESTERDAY'S BACKUP</t>
  </si>
  <si>
    <t>8000108706</t>
  </si>
  <si>
    <t>NEW PC NOT WORKING PROPERLY</t>
  </si>
  <si>
    <t>8000111743</t>
  </si>
  <si>
    <t>FILE NOT PRINTING PROPERLY THROUGH IE</t>
  </si>
  <si>
    <t>8000111845</t>
  </si>
  <si>
    <t>CAN'T OPEN LIVELINK ARCHIVED ATTACHMENTS</t>
  </si>
  <si>
    <t>8000111907</t>
  </si>
  <si>
    <t>NEEDED TO VERIFY DNS ENTRIES ON VM</t>
  </si>
  <si>
    <t>8000111988</t>
  </si>
  <si>
    <t>UNABLE TO LOG ON TO PC</t>
  </si>
  <si>
    <t>8000112021</t>
  </si>
  <si>
    <t>LAPTOP LOCKS UP / FREEZES</t>
  </si>
  <si>
    <t>8000115918</t>
  </si>
  <si>
    <t>COUPLE OF BLUE SCREENS ON LAPTOP</t>
  </si>
  <si>
    <t>8000115965</t>
  </si>
  <si>
    <t>ROOM RESRVATION ADDIN FOR DESKTOP</t>
  </si>
  <si>
    <t>8000115991</t>
  </si>
  <si>
    <t>UNABLE TO GET TO NETWORK FROM DESKTOP</t>
  </si>
  <si>
    <t>8000116664</t>
  </si>
  <si>
    <t>UNABLE TO GET TO THE NETWORK FRM DESKTOP</t>
  </si>
  <si>
    <t>8000116780</t>
  </si>
  <si>
    <t>UNABLE TO DOWNLOAD TECHSMITH SNAGIT</t>
  </si>
  <si>
    <t>8000123170</t>
  </si>
  <si>
    <t>SCCM NON COMPLIANCE ON DESKTOP</t>
  </si>
  <si>
    <t>8000123221</t>
  </si>
  <si>
    <t>8000123489</t>
  </si>
  <si>
    <t>HIPS NON-COMPLIANCE ON DESKTOP</t>
  </si>
  <si>
    <t>8000124042</t>
  </si>
  <si>
    <t>POLYCOMM - NOT DIALING OUT OR RECEIVING</t>
  </si>
  <si>
    <t>8000126844</t>
  </si>
  <si>
    <t>ADOBE FLASH INSTALLER FAILING</t>
  </si>
  <si>
    <t>8000127011</t>
  </si>
  <si>
    <t>REIMAGE DESKTOP WITH SERVER 2008</t>
  </si>
  <si>
    <t>8000127033</t>
  </si>
  <si>
    <t>START UP WINDOWS</t>
  </si>
  <si>
    <t>8000127187</t>
  </si>
  <si>
    <t>IE KEEPS FREEZING AND CRASHING WITH CERT</t>
  </si>
  <si>
    <t>8000127281</t>
  </si>
  <si>
    <t>VIDEO CARD CRASHES - REPLACE VC</t>
  </si>
  <si>
    <t>8000127311</t>
  </si>
  <si>
    <t>MY SAP LAPTOP IS BLUE SCREENING ON ME</t>
  </si>
  <si>
    <t>8000127379</t>
  </si>
  <si>
    <t>USB PORTS BAD ON LAPTOP</t>
  </si>
  <si>
    <t>8000127422</t>
  </si>
  <si>
    <t>UNABLE TO LOG INTO LAPTOP WITH NEW PASSW</t>
  </si>
  <si>
    <t>8000130043</t>
  </si>
  <si>
    <t>GETTING C USER ACCESS ON PORTAL</t>
  </si>
  <si>
    <t>8000130071</t>
  </si>
  <si>
    <t>NEEDED DATA RETRIEVED FROM TERM DESKTOP</t>
  </si>
  <si>
    <t>8000130073</t>
  </si>
  <si>
    <t>SCCM NON-COMPLIANCE ON XP VM</t>
  </si>
  <si>
    <t>8000130131</t>
  </si>
  <si>
    <t>INSTALL OPEN TEXT EXCEED  POWERSUITE 14</t>
  </si>
  <si>
    <t>8000134143</t>
  </si>
  <si>
    <t>REJOIN LSEV00464769E TO SAP DOMAIN</t>
  </si>
  <si>
    <t>8000134296</t>
  </si>
  <si>
    <t>SCCM NON-COMPLIANCE ON LAPTOP</t>
  </si>
  <si>
    <t>8000134964</t>
  </si>
  <si>
    <t>NEW LAPTOP NEEDED.</t>
  </si>
  <si>
    <t>8000137589</t>
  </si>
  <si>
    <t>8000137868</t>
  </si>
  <si>
    <t>CANNOT ACCESS NETWORK - IE PROXY SETTING</t>
  </si>
  <si>
    <t>8000137957</t>
  </si>
  <si>
    <t>INSTALL LINUX ON D20 + WINDOWS VM</t>
  </si>
  <si>
    <t>8000138994</t>
  </si>
  <si>
    <t>8000145758</t>
  </si>
  <si>
    <t>NOT RECEVING MAIL ON PHONE</t>
  </si>
  <si>
    <t>8000145760</t>
  </si>
  <si>
    <t>UNABLE TO CONNECT TO CORP WIFI</t>
  </si>
  <si>
    <t>8000145841</t>
  </si>
  <si>
    <t>MULTIPLE CERT POPUPS ON THE PORTAL</t>
  </si>
  <si>
    <t>8000149788</t>
  </si>
  <si>
    <t>8000149789</t>
  </si>
  <si>
    <t>UNABLE TO OPEN ADOBE CONNECT SESSIONS</t>
  </si>
  <si>
    <t>8000149862</t>
  </si>
  <si>
    <t>BACKUP NOT RUNNING ON DESKTOP</t>
  </si>
  <si>
    <t>8000153645</t>
  </si>
  <si>
    <t>SAP VENUE RESERVATION ADD IN NOT VISIBLE</t>
  </si>
  <si>
    <t>8000156755</t>
  </si>
  <si>
    <t>HARD DRIVE FAILLED - REPLACE</t>
  </si>
  <si>
    <t>8000161320</t>
  </si>
  <si>
    <t>LOSS OF NETWORK CONNECTIVITY</t>
  </si>
  <si>
    <t>8000161346</t>
  </si>
  <si>
    <t>CANNOT LOGIN TO DBS PORTAL</t>
  </si>
  <si>
    <t>8000178896</t>
  </si>
  <si>
    <t>AV COMPLIANCE FAILURE - FORESCOUT</t>
  </si>
  <si>
    <t>8000178897</t>
  </si>
  <si>
    <t>NET IS NOT RECOGNIZED AS AN INTERNAL COM</t>
  </si>
  <si>
    <t>8000178972</t>
  </si>
  <si>
    <t>REJOIN XP VM TO SAP DOMAIN</t>
  </si>
  <si>
    <t>8000181531</t>
  </si>
  <si>
    <t>ERROR ON BEXANALYZER</t>
  </si>
  <si>
    <t>8000186120</t>
  </si>
  <si>
    <t>WINDOWS7 SECURITY UPDATES FAILING</t>
  </si>
  <si>
    <t>8000189275</t>
  </si>
  <si>
    <t>JAVA INSTALL ERROR</t>
  </si>
  <si>
    <t>8000189776</t>
  </si>
  <si>
    <t>UNABLE TO PRINT FROM MS OFFICE</t>
  </si>
  <si>
    <t>8000192511</t>
  </si>
  <si>
    <t>ISP SYSTEM ERROR S</t>
  </si>
  <si>
    <t>8000199372</t>
  </si>
  <si>
    <t>UNABLE TO ACCESS TO THE CORPORATE PORTAL</t>
  </si>
  <si>
    <t>8000203127</t>
  </si>
  <si>
    <t>CANNOT ACCESS VPN</t>
  </si>
  <si>
    <t>8000206451</t>
  </si>
  <si>
    <t>SUDDENLY STOPPED RECEIVING MAIL ON S3</t>
  </si>
  <si>
    <t>8000206455</t>
  </si>
  <si>
    <t>OUTLOOK NOT CONNECTING</t>
  </si>
  <si>
    <t>8000208561</t>
  </si>
  <si>
    <t>DESKTOP PROBLEM AFTER INSTALLING UPDATES</t>
  </si>
  <si>
    <t>8000208562</t>
  </si>
  <si>
    <t>UNABLE TO UPDATE AFARIA ON IPAD</t>
  </si>
  <si>
    <t>Month</t>
  </si>
  <si>
    <t>Year</t>
  </si>
  <si>
    <t>MPT Days</t>
  </si>
  <si>
    <t>Row Labels</t>
  </si>
  <si>
    <t>Grand Total</t>
  </si>
  <si>
    <t>Column Labels</t>
  </si>
  <si>
    <t>SR/IM</t>
  </si>
  <si>
    <t>Loookup</t>
  </si>
  <si>
    <t>Return</t>
  </si>
  <si>
    <t>Average of %</t>
  </si>
  <si>
    <t>Ticket Description</t>
  </si>
  <si>
    <t>(Multiple Items)</t>
  </si>
  <si>
    <t>Service Request</t>
  </si>
  <si>
    <t>Incident Management</t>
  </si>
  <si>
    <t>Total # of Tickets</t>
  </si>
  <si>
    <t># of Tickets</t>
  </si>
  <si>
    <t>By Year</t>
  </si>
  <si>
    <t>Total MPT % Compliant</t>
  </si>
  <si>
    <t>MPT % Compliant</t>
  </si>
  <si>
    <t>Processor</t>
  </si>
  <si>
    <t>Calculated Fields</t>
  </si>
  <si>
    <t>Henry Flores</t>
  </si>
  <si>
    <t>Jake Barradas</t>
  </si>
  <si>
    <t>Gregg Souza</t>
  </si>
  <si>
    <t>Paul Tatum</t>
  </si>
  <si>
    <t>Michael Woolsey</t>
  </si>
  <si>
    <t>Eric Sproch</t>
  </si>
  <si>
    <t>Maria Amparo Boado</t>
  </si>
  <si>
    <t>Nahira Yadegar</t>
  </si>
  <si>
    <t>Dan-Joe Lopez</t>
  </si>
  <si>
    <t>Lazum Naung</t>
  </si>
  <si>
    <t>Nilay Patel</t>
  </si>
  <si>
    <t>Jim Warmuth</t>
  </si>
  <si>
    <t>David Lee</t>
  </si>
  <si>
    <t>Harold Brown</t>
  </si>
  <si>
    <t>William Trumbull</t>
  </si>
  <si>
    <t>Nick Tingey</t>
  </si>
  <si>
    <t>Joel Adams</t>
  </si>
  <si>
    <t>Brittany Guillen</t>
  </si>
  <si>
    <t>Luke Richards</t>
  </si>
  <si>
    <t>Teeha Harrell</t>
  </si>
  <si>
    <t>Landon Von Gogh</t>
  </si>
  <si>
    <t>Nicolae Dragos</t>
  </si>
  <si>
    <t>Elaine Gilmore</t>
  </si>
  <si>
    <t>Louis-Bernard StJean</t>
  </si>
  <si>
    <t>Leigh Bonneville</t>
  </si>
  <si>
    <t>David Mui</t>
  </si>
  <si>
    <t>Bethel Diehl</t>
  </si>
  <si>
    <t>Lucas Dreger</t>
  </si>
  <si>
    <t>Jorge Eidelwein</t>
  </si>
  <si>
    <t>Natassja Davila</t>
  </si>
  <si>
    <t>Mira Pasricha</t>
  </si>
  <si>
    <t>Brady Pederson</t>
  </si>
  <si>
    <t>Lyn Raye</t>
  </si>
  <si>
    <t>Jeff Clarke</t>
  </si>
  <si>
    <t>Calculated Fields - Do Not Modify</t>
  </si>
  <si>
    <t>Ticket Type by Site</t>
  </si>
  <si>
    <t>Site_lookup</t>
  </si>
  <si>
    <t>Ticket Type</t>
  </si>
  <si>
    <t>Description</t>
  </si>
  <si>
    <t>Affected User/Req.</t>
  </si>
  <si>
    <t>PCC Rating</t>
  </si>
  <si>
    <t>Start Date</t>
  </si>
  <si>
    <t>Real Start Date</t>
  </si>
  <si>
    <t>Confirmed Date</t>
  </si>
  <si>
    <t>Building code</t>
  </si>
  <si>
    <t>8000215501</t>
  </si>
  <si>
    <t>Incident</t>
  </si>
  <si>
    <t>Problems with .pst file</t>
  </si>
  <si>
    <t>Ms. Sue Waite</t>
  </si>
  <si>
    <t>Ms. Mira Pasricha</t>
  </si>
  <si>
    <t>06-03-2013 07:18:43</t>
  </si>
  <si>
    <t>06-03-2013 08:45:05</t>
  </si>
  <si>
    <t>IMIS_OTHER_WIN_CTFWS</t>
  </si>
  <si>
    <t>LSE04</t>
  </si>
  <si>
    <t>T430 Upgrade from T510</t>
  </si>
  <si>
    <t>Ms. Suzette Walter</t>
  </si>
  <si>
    <t>Mr. Eric Sproch</t>
  </si>
  <si>
    <t>05-31-2013 13:47:09</t>
  </si>
  <si>
    <t>05-31-2013 14:14:12</t>
  </si>
  <si>
    <t>SRIS_PEQP_REP_NOTB</t>
  </si>
  <si>
    <t>PAL02</t>
  </si>
  <si>
    <t>7000137067</t>
  </si>
  <si>
    <t>Data transfer from X230</t>
  </si>
  <si>
    <t>Ms. Daiva Likas</t>
  </si>
  <si>
    <t>05-31-2013 12:08:32</t>
  </si>
  <si>
    <t>06-03-2013 07:48:33</t>
  </si>
  <si>
    <t>PAL01</t>
  </si>
  <si>
    <t>Having issues with my IE browser</t>
  </si>
  <si>
    <t>Mr. Cary Morgan</t>
  </si>
  <si>
    <t>Mr. Jim Warmuth</t>
  </si>
  <si>
    <t>05-31-2013 12:03:48</t>
  </si>
  <si>
    <t>05-31-2013 13:23:51</t>
  </si>
  <si>
    <t>PAL03</t>
  </si>
  <si>
    <t>Laptop Malfuntion</t>
  </si>
  <si>
    <t>Ms. Sridevi Nadar</t>
  </si>
  <si>
    <t>Ms. Teeha Harrell</t>
  </si>
  <si>
    <t>05-31-2013 11:03:04</t>
  </si>
  <si>
    <t>05-31-2013 22:05:58</t>
  </si>
  <si>
    <t>DUN01</t>
  </si>
  <si>
    <t>User's laptop has line on screen, swap</t>
  </si>
  <si>
    <t>Mr. Dan-Joe Lopez</t>
  </si>
  <si>
    <t>05-31-2013 09:40:23</t>
  </si>
  <si>
    <t>05-31-2013 22:15:17</t>
  </si>
  <si>
    <t>SSO Certificates</t>
  </si>
  <si>
    <t>Malik Waqas Sagheer</t>
  </si>
  <si>
    <t>Mr. Paul Tatum</t>
  </si>
  <si>
    <t>05-31-2013 09:07:30</t>
  </si>
  <si>
    <t>05-31-2013 09:18:12</t>
  </si>
  <si>
    <t>SRIS_PEQP_REP_MAC</t>
  </si>
  <si>
    <t>MON02</t>
  </si>
  <si>
    <t>Black screen white cursor only</t>
  </si>
  <si>
    <t>Mr. Bruce McManus</t>
  </si>
  <si>
    <t>Mr. Landon Von Gogh</t>
  </si>
  <si>
    <t>05-31-2013 08:34:17</t>
  </si>
  <si>
    <t>05-31-2013 09:36:19</t>
  </si>
  <si>
    <t>SRIS_OTHER_WIN_CTFWS</t>
  </si>
  <si>
    <t>DUN02</t>
  </si>
  <si>
    <t>Laptop slow performance</t>
  </si>
  <si>
    <t>Ms. Carole Gifford</t>
  </si>
  <si>
    <t>05-30-2013 13:51:48</t>
  </si>
  <si>
    <t>05-31-2013 10:19:24</t>
  </si>
  <si>
    <t>MBP Battery Failure</t>
  </si>
  <si>
    <t>Mr. Randy Hammon</t>
  </si>
  <si>
    <t>05-30-2013 12:17:31</t>
  </si>
  <si>
    <t>05-30-2013 13:23:17</t>
  </si>
  <si>
    <t>Setup new laptop</t>
  </si>
  <si>
    <t>Mr. Reza Sadeghian</t>
  </si>
  <si>
    <t>05-30-2013 11:15:22</t>
  </si>
  <si>
    <t>05-30-2013 12:12:21</t>
  </si>
  <si>
    <t>PAL08</t>
  </si>
  <si>
    <t>BSOD on Laptop</t>
  </si>
  <si>
    <t>Mr. Jason Tam</t>
  </si>
  <si>
    <t>05-30-2013 09:39:39</t>
  </si>
  <si>
    <t>05-31-2013 09:13:27</t>
  </si>
  <si>
    <t>Unable to update Afaria on iPad</t>
  </si>
  <si>
    <t>Mr. Bob Minard</t>
  </si>
  <si>
    <t>05-30-2013 08:51:01</t>
  </si>
  <si>
    <t>05-30-2013 08:55:09</t>
  </si>
  <si>
    <t>Desktop problem after installing updates</t>
  </si>
  <si>
    <t>Mr. Gregg Wernecke</t>
  </si>
  <si>
    <t>05-30-2013 08:45:20</t>
  </si>
  <si>
    <t>05-30-2013 08:57:07</t>
  </si>
  <si>
    <t>Issue with SAP Logon/Internet Explorer</t>
  </si>
  <si>
    <t>Eduardo Munizaga</t>
  </si>
  <si>
    <t>Mr. Louis-Bernard StJean</t>
  </si>
  <si>
    <t>05-30-2013 08:05:30</t>
  </si>
  <si>
    <t>05-30-2013 10:16:15</t>
  </si>
  <si>
    <t>Chrome/Java</t>
  </si>
  <si>
    <t>Ms. Lura Lalomio</t>
  </si>
  <si>
    <t>05-29-2013 16:43:57</t>
  </si>
  <si>
    <t>05-29-2013 16:51:07</t>
  </si>
  <si>
    <t>laptop network connectivity issues</t>
  </si>
  <si>
    <t>Mr. Vivek Ranjan</t>
  </si>
  <si>
    <t>Mr. Nilay Patel</t>
  </si>
  <si>
    <t>05-29-2013 14:58:51</t>
  </si>
  <si>
    <t>05-29-2013 15:04:20</t>
  </si>
  <si>
    <t>PAL09</t>
  </si>
  <si>
    <t>Requires monitor for home office</t>
  </si>
  <si>
    <t>Mr. Rick Juhl</t>
  </si>
  <si>
    <t>05-29-2013 13:58:02</t>
  </si>
  <si>
    <t>05-31-2013 14:09:14</t>
  </si>
  <si>
    <t>Pickup Dan Fredell equipment</t>
  </si>
  <si>
    <t>Ms. Angie Limberg</t>
  </si>
  <si>
    <t>05-29-2013 13:48:27</t>
  </si>
  <si>
    <t>05-29-2013 17:42:13</t>
  </si>
  <si>
    <t>Outlook not connecting</t>
  </si>
  <si>
    <t>Ms. Susan Becker</t>
  </si>
  <si>
    <t>05-29-2013 13:28:59</t>
  </si>
  <si>
    <t>05-29-2013 13:50:50</t>
  </si>
  <si>
    <t>Suddenly stopped receiving mail on S3</t>
  </si>
  <si>
    <t>05-29-2013 12:59:50</t>
  </si>
  <si>
    <t>05-29-2013 15:14:24</t>
  </si>
  <si>
    <t>Setup new iPhone 5</t>
  </si>
  <si>
    <t>Mr. Mohan Balaji</t>
  </si>
  <si>
    <t>05-29-2013 12:51:27</t>
  </si>
  <si>
    <t>05-29-2013 13:27:05</t>
  </si>
  <si>
    <t>Windows Virtual Machine Required on MAC</t>
  </si>
  <si>
    <t>Mr. Kai Petzelt</t>
  </si>
  <si>
    <t>Mr. Luke Richards</t>
  </si>
  <si>
    <t>05-29-2013 12:47:04</t>
  </si>
  <si>
    <t>05-31-2013 11:37:34</t>
  </si>
  <si>
    <t>SRIS_APPL_MACSW</t>
  </si>
  <si>
    <t>PAL04</t>
  </si>
  <si>
    <t>Request - Loaner Laptop</t>
  </si>
  <si>
    <t>Ms. Larisa Voronina</t>
  </si>
  <si>
    <t>05-29-2013 11:05:52</t>
  </si>
  <si>
    <t>05-29-2013 18:09:42</t>
  </si>
  <si>
    <t>My laptop is quarantined</t>
  </si>
  <si>
    <t>Ms. Alejandra Meraz</t>
  </si>
  <si>
    <t>05-29-2013 10:15:01</t>
  </si>
  <si>
    <t>05-29-2013 10:28:34</t>
  </si>
  <si>
    <t>Outlook Wont Open</t>
  </si>
  <si>
    <t>Ms. Ashley Swift</t>
  </si>
  <si>
    <t>05-29-2013 08:37:46</t>
  </si>
  <si>
    <t>05-29-2013 09:12:12</t>
  </si>
  <si>
    <t>VMWare</t>
  </si>
  <si>
    <t>Mr. Rocky Ongkowidjojo</t>
  </si>
  <si>
    <t>05-29-2013 05:57:03</t>
  </si>
  <si>
    <t>05-29-2013 09:10:04</t>
  </si>
  <si>
    <t>PAL07</t>
  </si>
  <si>
    <t>VPN - Quarantine</t>
  </si>
  <si>
    <t>Ms. Jennifer Crumm</t>
  </si>
  <si>
    <t>05-28-2013 16:17:56</t>
  </si>
  <si>
    <t>05-29-2013 14:25:35</t>
  </si>
  <si>
    <t>Cannot access vpn</t>
  </si>
  <si>
    <t>Ms. Michele Pugliese</t>
  </si>
  <si>
    <t>Mr. Jeff Clarke</t>
  </si>
  <si>
    <t>05-28-2013 15:21:51</t>
  </si>
  <si>
    <t>05-30-2013 21:52:59</t>
  </si>
  <si>
    <t>IMIS_ACCSS_RA</t>
  </si>
  <si>
    <t>HVN01</t>
  </si>
  <si>
    <t>Pick up Wireless Mouse from MSC</t>
  </si>
  <si>
    <t>Ms. Rani Madduri</t>
  </si>
  <si>
    <t>05-28-2013 10:56:24</t>
  </si>
  <si>
    <t>05-29-2013 16:08:47</t>
  </si>
  <si>
    <t>SRIS_PEQP_DLVR</t>
  </si>
  <si>
    <t>Replacement T Series Power Adapter 65W</t>
  </si>
  <si>
    <t>Ms. Johannah Villa</t>
  </si>
  <si>
    <t>Mr. David Lee</t>
  </si>
  <si>
    <t>05-28-2013 10:22:23</t>
  </si>
  <si>
    <t>05-28-2013 11:27:10</t>
  </si>
  <si>
    <t>unable to access to the Corporate portal</t>
  </si>
  <si>
    <t>Mr. Kyle Jett</t>
  </si>
  <si>
    <t>05-27-2013 13:48:47</t>
  </si>
  <si>
    <t>05-28-2013 14:16:54</t>
  </si>
  <si>
    <t>IMIS_APPL_IE_OBSOLETE</t>
  </si>
  <si>
    <t>BOF01</t>
  </si>
  <si>
    <t>Intl Transfer Request (06.01.13)</t>
  </si>
  <si>
    <t>Mr. Robert Marchand</t>
  </si>
  <si>
    <t>Mr. Henry Flores</t>
  </si>
  <si>
    <t>05-24-2013 11:30:26</t>
  </si>
  <si>
    <t>05-31-2013 09:16:36</t>
  </si>
  <si>
    <t>SRIS_PEQP_ORDR</t>
  </si>
  <si>
    <t>DAL01</t>
  </si>
  <si>
    <t>Ms. Lily Wei</t>
  </si>
  <si>
    <t>05-24-2013 10:34:24</t>
  </si>
  <si>
    <t>05-24-2013 15:02:46</t>
  </si>
  <si>
    <t>user cannot pass pgpscreen</t>
  </si>
  <si>
    <t>05-24-2013 09:15:20</t>
  </si>
  <si>
    <t>05-24-2013 15:00:25</t>
  </si>
  <si>
    <t>IMIS_PRTSEC_ENCR_HDD</t>
  </si>
  <si>
    <t>Question about VPN on SAP Laptop</t>
  </si>
  <si>
    <t>Mr. Tiger Whittemore</t>
  </si>
  <si>
    <t>05-24-2013 08:34:47</t>
  </si>
  <si>
    <t>05-24-2013 11:43:52</t>
  </si>
  <si>
    <t>Cannot start PC properly</t>
  </si>
  <si>
    <t>Christina Adams</t>
  </si>
  <si>
    <t>05-24-2013 07:19:56</t>
  </si>
  <si>
    <t>05-31-2013 09:54:55</t>
  </si>
  <si>
    <t>IMIS_PEQP_DESKT</t>
  </si>
  <si>
    <t>Upgrade for T530 laptop</t>
  </si>
  <si>
    <t>Mr. AT Quach</t>
  </si>
  <si>
    <t>05-23-2013 14:52:51</t>
  </si>
  <si>
    <t>05-23-2013 16:18:14</t>
  </si>
  <si>
    <t>Cannot start Citrix Viewer on Mac</t>
  </si>
  <si>
    <t>Mr. Sajjad Ahmed</t>
  </si>
  <si>
    <t>05-23-2013 11:56:23</t>
  </si>
  <si>
    <t>05-29-2013 12:33:03</t>
  </si>
  <si>
    <t>IMIS_APPL_MACSW</t>
  </si>
  <si>
    <t>Laptop has no sound.</t>
  </si>
  <si>
    <t>Mr. William Glavas</t>
  </si>
  <si>
    <t>05-23-2013 11:07:44</t>
  </si>
  <si>
    <t>05-24-2013 08:20:52</t>
  </si>
  <si>
    <t>IMIS_PEQP_NOTEB</t>
  </si>
  <si>
    <t>Pickup SRM Order - Wireless Mouse</t>
  </si>
  <si>
    <t>Ms. Emily Or</t>
  </si>
  <si>
    <t>05-23-2013 11:06:44</t>
  </si>
  <si>
    <t>05-23-2013 11:31:41</t>
  </si>
  <si>
    <t>Crashes - OS locks - Safe Mode</t>
  </si>
  <si>
    <t>Mr. Les Tabata</t>
  </si>
  <si>
    <t>05-23-2013 10:26:33</t>
  </si>
  <si>
    <t>05-23-2013 10:40:12</t>
  </si>
  <si>
    <t>Unable to map sybase H Drive</t>
  </si>
  <si>
    <t>Mr. Paul Fleischman</t>
  </si>
  <si>
    <t>05-23-2013 10:01:47</t>
  </si>
  <si>
    <t>05-23-2013 17:06:45</t>
  </si>
  <si>
    <t>DVD DR not recognized</t>
  </si>
  <si>
    <t>Ms. Cielo Young</t>
  </si>
  <si>
    <t>05-23-2013 09:29:16</t>
  </si>
  <si>
    <t>05-23-2013 11:43:02</t>
  </si>
  <si>
    <t>keyboard malfunctions</t>
  </si>
  <si>
    <t>Ms. Tina Tang</t>
  </si>
  <si>
    <t>05-23-2013 09:23:14</t>
  </si>
  <si>
    <t>05-28-2013 15:59:36</t>
  </si>
  <si>
    <t>System Swap (Freezing OS) X220</t>
  </si>
  <si>
    <t>Ms. Dorothea Sieber</t>
  </si>
  <si>
    <t>05-23-2013 09:19:09</t>
  </si>
  <si>
    <t>05-23-2013 09:58:25</t>
  </si>
  <si>
    <t>New Hire Orientation</t>
  </si>
  <si>
    <t>Mr. Sean Ouyang</t>
  </si>
  <si>
    <t>05-23-2013 08:45:23</t>
  </si>
  <si>
    <t>05-23-2013 09:29:34</t>
  </si>
  <si>
    <t>7000126207</t>
  </si>
  <si>
    <t>Add Tethering for BlackBerry Z10?</t>
  </si>
  <si>
    <t>Jeff Albion</t>
  </si>
  <si>
    <t>05-23-2013 08:40:52</t>
  </si>
  <si>
    <t>06-03-2013 07:01:39</t>
  </si>
  <si>
    <t>SRIS_PEQP_ADVICE</t>
  </si>
  <si>
    <t>WTO01</t>
  </si>
  <si>
    <t>ISP System Error S</t>
  </si>
  <si>
    <t>Mr. Drew Kozicki</t>
  </si>
  <si>
    <t>Mr. Brady Pederson</t>
  </si>
  <si>
    <t>05-23-2013 08:36:51</t>
  </si>
  <si>
    <t>05-24-2013 07:26:40</t>
  </si>
  <si>
    <t>Loaner Laptop (480212)</t>
  </si>
  <si>
    <t>Ms. Karen Neeb</t>
  </si>
  <si>
    <t>05-23-2013 08:33:14</t>
  </si>
  <si>
    <t>05-24-2013 07:47:30</t>
  </si>
  <si>
    <t>7000126115</t>
  </si>
  <si>
    <t>Personal Hotspots/Tethering</t>
  </si>
  <si>
    <t>Bruce Milton</t>
  </si>
  <si>
    <t>05-23-2013 07:57:45</t>
  </si>
  <si>
    <t>06-03-2013 07:51:40</t>
  </si>
  <si>
    <t>Upgrade OS to 2.1 image</t>
  </si>
  <si>
    <t>05-22-2013 16:25:49</t>
  </si>
  <si>
    <t>05-28-2013 09:56:37</t>
  </si>
  <si>
    <t>Unable to print from MS Office</t>
  </si>
  <si>
    <t>Mr. Steve Schaefer</t>
  </si>
  <si>
    <t>05-22-2013 12:29:47</t>
  </si>
  <si>
    <t>05-22-2013 12:41:49</t>
  </si>
  <si>
    <t>Loaner AC Adapter (5/21/13)</t>
  </si>
  <si>
    <t>05-22-2013 08:18:34</t>
  </si>
  <si>
    <t>05-22-2013 08:22:47</t>
  </si>
  <si>
    <t>Desk Move - Setup Network Connection</t>
  </si>
  <si>
    <t>Ms. Vicky Bolster</t>
  </si>
  <si>
    <t>05-22-2013 08:16:43</t>
  </si>
  <si>
    <t>05-22-2013 08:39:00</t>
  </si>
  <si>
    <t>Java Install Error</t>
  </si>
  <si>
    <t>Mr. Paul Wells</t>
  </si>
  <si>
    <t>05-22-2013 08:14:39</t>
  </si>
  <si>
    <t>05-22-2013 08:39:44</t>
  </si>
  <si>
    <t>Loaner Laptop (526173)</t>
  </si>
  <si>
    <t>Mr. Paul Benzschawel</t>
  </si>
  <si>
    <t>05-22-2013 08:13:06</t>
  </si>
  <si>
    <t>05-22-2013 08:18:46</t>
  </si>
  <si>
    <t>8000189142</t>
  </si>
  <si>
    <t>Unable to connect to the Americas WTS</t>
  </si>
  <si>
    <t>Mr. Eric Aunan</t>
  </si>
  <si>
    <t>Mr. Gregg Souza</t>
  </si>
  <si>
    <t>05-22-2013 07:44:44</t>
  </si>
  <si>
    <t>06-03-2013 09:26:55</t>
  </si>
  <si>
    <t>IMIS_ACCSS_CITRX_CLNT</t>
  </si>
  <si>
    <t>Setup New MBP</t>
  </si>
  <si>
    <t>Mr. Rajesh Khandelwal</t>
  </si>
  <si>
    <t>05-22-2013 06:44:55</t>
  </si>
  <si>
    <t>05-22-2013 07:03:29</t>
  </si>
  <si>
    <t>Problems with anonymous mailbox</t>
  </si>
  <si>
    <t>Mr. Pedro Bellettini</t>
  </si>
  <si>
    <t>Mr. Lucas Dreger</t>
  </si>
  <si>
    <t>05-22-2013 05:06:46</t>
  </si>
  <si>
    <t>05-23-2013 11:57:22</t>
  </si>
  <si>
    <t>IMIS_COMCHL_MAIL_OUTL_10</t>
  </si>
  <si>
    <t>SLE01</t>
  </si>
  <si>
    <t>check performance of system</t>
  </si>
  <si>
    <t>Mr. Sanjoy Das</t>
  </si>
  <si>
    <t>05-21-2013 14:25:18</t>
  </si>
  <si>
    <t>05-21-2013 16:21:01</t>
  </si>
  <si>
    <t>[REIMAGE]|reimage of Win 7 2.1 OS</t>
  </si>
  <si>
    <t>Mr. Wilson Zhu</t>
  </si>
  <si>
    <t>05-21-2013 14:18:24</t>
  </si>
  <si>
    <t>05-21-2013 14:54:27</t>
  </si>
  <si>
    <t>Laptop Upgrade - #539847 Lenovo T430</t>
  </si>
  <si>
    <t>Mr. Charles Zufelt</t>
  </si>
  <si>
    <t>05-21-2013 13:45:22</t>
  </si>
  <si>
    <t>05-21-2013 13:59:05</t>
  </si>
  <si>
    <t>Equipment Return - #481570 Lenovo T410</t>
  </si>
  <si>
    <t>05-21-2013 13:42:43</t>
  </si>
  <si>
    <t>05-21-2013 13:58:22</t>
  </si>
  <si>
    <t>Windows7 Security updates failing</t>
  </si>
  <si>
    <t>Mr. Dave Setzke</t>
  </si>
  <si>
    <t>05-21-2013 13:10:28</t>
  </si>
  <si>
    <t>05-29-2013 13:29:55</t>
  </si>
  <si>
    <t>IMIS_CLNT_SCCM_CLNT</t>
  </si>
  <si>
    <t>Phone headset required</t>
  </si>
  <si>
    <t>Polina Vacherman</t>
  </si>
  <si>
    <t>05-21-2013 11:51:24</t>
  </si>
  <si>
    <t>05-27-2013 10:29:45</t>
  </si>
  <si>
    <t>New Hire Request</t>
  </si>
  <si>
    <t>Mr. Simon Anstey</t>
  </si>
  <si>
    <t>05-21-2013 11:44:17</t>
  </si>
  <si>
    <t>06-01-2013 04:18:38</t>
  </si>
  <si>
    <t>SRIS_ACCSS_RA_SECID_NCRD</t>
  </si>
  <si>
    <t>Ms. Natassja Davila</t>
  </si>
  <si>
    <t>05-21-2013 11:44:15</t>
  </si>
  <si>
    <t>05-30-2013 03:19:22</t>
  </si>
  <si>
    <t>7000122338</t>
  </si>
  <si>
    <t>user needs a laptop for 2 weeks ASAP</t>
  </si>
  <si>
    <t>Alex Xiao</t>
  </si>
  <si>
    <t>05-21-2013 09:16:27</t>
  </si>
  <si>
    <t>05-21-2013 14:56:13</t>
  </si>
  <si>
    <t>NSQ02</t>
  </si>
  <si>
    <t>laptop is slow</t>
  </si>
  <si>
    <t>Mark Michaud</t>
  </si>
  <si>
    <t>05-21-2013 08:10:30</t>
  </si>
  <si>
    <t>05-24-2013 08:58:12</t>
  </si>
  <si>
    <t>Unable to VPN: Computer quarantined</t>
  </si>
  <si>
    <t>05-20-2013 14:40:26</t>
  </si>
  <si>
    <t>05-20-2013 22:00:57</t>
  </si>
  <si>
    <t>Setup new LCD</t>
  </si>
  <si>
    <t>Ms. Vandana Mansharamani</t>
  </si>
  <si>
    <t>05-20-2013 14:04:48</t>
  </si>
  <si>
    <t>05-21-2013 08:13:05</t>
  </si>
  <si>
    <t>OneNote Not Syncing Properly</t>
  </si>
  <si>
    <t>Mr. John Wolley</t>
  </si>
  <si>
    <t>05-20-2013 11:27:34</t>
  </si>
  <si>
    <t>05-29-2013 17:17:13</t>
  </si>
  <si>
    <t>IMIS_APPL_MSOFF_2010</t>
  </si>
  <si>
    <t>Battery not charging</t>
  </si>
  <si>
    <t>Mr. Eugene Cherny</t>
  </si>
  <si>
    <t>05-20-2013 11:08:24</t>
  </si>
  <si>
    <t>05-28-2013 18:05:06</t>
  </si>
  <si>
    <t>LAX01</t>
  </si>
  <si>
    <t>8000181937</t>
  </si>
  <si>
    <t>Unable to Access Most VMs</t>
  </si>
  <si>
    <t>05-20-2013 11:07:19</t>
  </si>
  <si>
    <t>05-23-2013 08:52:31</t>
  </si>
  <si>
    <t>7000120453</t>
  </si>
  <si>
    <t>05-20-2013 09:30:43</t>
  </si>
  <si>
    <t>06-03-2013 05:27:33</t>
  </si>
  <si>
    <t>Outlook hangs (not responding)</t>
  </si>
  <si>
    <t>Ms. Pam Tan</t>
  </si>
  <si>
    <t>05-20-2013 08:54:29</t>
  </si>
  <si>
    <t>05-20-2013 13:03:59</t>
  </si>
  <si>
    <t>Error on BexAnalyzer</t>
  </si>
  <si>
    <t>Mr. Bob Bush</t>
  </si>
  <si>
    <t>05-20-2013 07:03:21</t>
  </si>
  <si>
    <t>05-22-2013 08:11:14</t>
  </si>
  <si>
    <t>IMIS_APPL_SAP_GUI</t>
  </si>
  <si>
    <t>Error messages accessing the Internet</t>
  </si>
  <si>
    <t>Theresa Barnes Leon</t>
  </si>
  <si>
    <t>05-19-2013 22:45:35</t>
  </si>
  <si>
    <t>05-21-2013 15:45:29</t>
  </si>
  <si>
    <t>Errors on laptop, health check</t>
  </si>
  <si>
    <t>Ms. Nina Purdy</t>
  </si>
  <si>
    <t>05-17-2013 16:48:32</t>
  </si>
  <si>
    <t>05-20-2013 08:46:25</t>
  </si>
  <si>
    <t>Error "S", logging onto ISP</t>
  </si>
  <si>
    <t>Ms. Patti Finney</t>
  </si>
  <si>
    <t>05-17-2013 16:46:46</t>
  </si>
  <si>
    <t>05-17-2013 17:22:59</t>
  </si>
  <si>
    <t>Getting Quaratine message on VPN</t>
  </si>
  <si>
    <t>Ms. Mari Oda</t>
  </si>
  <si>
    <t>05-17-2013 13:14:06</t>
  </si>
  <si>
    <t>05-17-2013 17:05:37</t>
  </si>
  <si>
    <t>User will be trasnfered to I number</t>
  </si>
  <si>
    <t>Mr. Amir Zaidi</t>
  </si>
  <si>
    <t>05-17-2013 13:04:03</t>
  </si>
  <si>
    <t>05-30-2013 14:53:06</t>
  </si>
  <si>
    <t>Unable to open outlook</t>
  </si>
  <si>
    <t>Mr. Albert Chan</t>
  </si>
  <si>
    <t>05-17-2013 12:45:37</t>
  </si>
  <si>
    <t>05-17-2013 15:20:19</t>
  </si>
  <si>
    <t>freezing, hanging, crashing, replacing</t>
  </si>
  <si>
    <t>05-17-2013 10:15:22</t>
  </si>
  <si>
    <t>05-17-2013 14:28:08</t>
  </si>
  <si>
    <t>Machine SYBASE-6EC3E4A6 does not boot up</t>
  </si>
  <si>
    <t>Ms. Manisha Joglekar</t>
  </si>
  <si>
    <t>05-17-2013 09:53:19</t>
  </si>
  <si>
    <t>05-17-2013 16:21:51</t>
  </si>
  <si>
    <t>Rejoin XP VM to SAP Domain</t>
  </si>
  <si>
    <t>Mr. Brian Bessert</t>
  </si>
  <si>
    <t>05-17-2013 09:41:09</t>
  </si>
  <si>
    <t>05-17-2013 09:49:46</t>
  </si>
  <si>
    <t>Install .NET Framework 3.5 Server 2008</t>
  </si>
  <si>
    <t>Ms. Sally Austin</t>
  </si>
  <si>
    <t>05-17-2013 09:39:00</t>
  </si>
  <si>
    <t>05-17-2013 09:48:24</t>
  </si>
  <si>
    <t>net is not recognized as an internal com</t>
  </si>
  <si>
    <t>Mr. Bryan Woodlief</t>
  </si>
  <si>
    <t>05-17-2013 09:27:46</t>
  </si>
  <si>
    <t>05-17-2013 09:41:40</t>
  </si>
  <si>
    <t>AV Compliance Failure - ForeScout</t>
  </si>
  <si>
    <t>Mr. Daryl Anderson</t>
  </si>
  <si>
    <t>05-17-2013 09:25:15</t>
  </si>
  <si>
    <t>05-17-2013 11:16:50</t>
  </si>
  <si>
    <t>Desktop computer gave BSODtwice a day...</t>
  </si>
  <si>
    <t>Jian Li</t>
  </si>
  <si>
    <t>05-17-2013 09:00:41</t>
  </si>
  <si>
    <t>05-21-2013 10:09:03</t>
  </si>
  <si>
    <t>Can't access Corporate Portal - Certific</t>
  </si>
  <si>
    <t>Mr. George Keller</t>
  </si>
  <si>
    <t>05-17-2013 08:26:17</t>
  </si>
  <si>
    <t>05-28-2013 09:44:15</t>
  </si>
  <si>
    <t>IMIS_APPL_IE_8</t>
  </si>
  <si>
    <t>Outlook takes 60mins + to start</t>
  </si>
  <si>
    <t>Mr. Daniel Jung</t>
  </si>
  <si>
    <t>05-17-2013 07:55:38</t>
  </si>
  <si>
    <t>05-20-2013 10:12:07</t>
  </si>
  <si>
    <t>IMIS_COMCHL_MAIL_OUTL</t>
  </si>
  <si>
    <t>locked account</t>
  </si>
  <si>
    <t>Mr. Malcolm Booth</t>
  </si>
  <si>
    <t>05-17-2013 07:13:57</t>
  </si>
  <si>
    <t>05-28-2013 10:49:09</t>
  </si>
  <si>
    <t>IMIS_ACCSS_SSO</t>
  </si>
  <si>
    <t>PAL06</t>
  </si>
  <si>
    <t>Cannot connect with WIFI</t>
  </si>
  <si>
    <t>Ms. Mindy Fiorentino</t>
  </si>
  <si>
    <t>05-16-2013 19:59:38</t>
  </si>
  <si>
    <t>05-22-2013 13:56:25</t>
  </si>
  <si>
    <t>IMIS_NW_CLNT_WIFI</t>
  </si>
  <si>
    <t>[REIMAGE]|shell swap/reimage</t>
  </si>
  <si>
    <t>Ms. Johanna Janus</t>
  </si>
  <si>
    <t>05-16-2013 15:20:34</t>
  </si>
  <si>
    <t>05-20-2013 09:03:41</t>
  </si>
  <si>
    <t>Monitors for I838677 and I838706</t>
  </si>
  <si>
    <t>Ms. Victoria Malphurs</t>
  </si>
  <si>
    <t>05-16-2013 14:42:57</t>
  </si>
  <si>
    <t>05-16-2013 15:01:36</t>
  </si>
  <si>
    <t>SRIS_PEQP_REP_MON</t>
  </si>
  <si>
    <t>Upgrade (X230)</t>
  </si>
  <si>
    <t>Mr. Shailendra Bhumralkar</t>
  </si>
  <si>
    <t>05-16-2013 14:01:55</t>
  </si>
  <si>
    <t>05-24-2013 10:44:33</t>
  </si>
  <si>
    <t>Suspicious email</t>
  </si>
  <si>
    <t>05-16-2013 13:34:42</t>
  </si>
  <si>
    <t>05-16-2013 14:08:33</t>
  </si>
  <si>
    <t>VPN &amp; Outlook Performance</t>
  </si>
  <si>
    <t>05-16-2013 13:30:00</t>
  </si>
  <si>
    <t>05-23-2013 08:50:07</t>
  </si>
  <si>
    <t>cannot connect pc to corp access</t>
  </si>
  <si>
    <t>Ms. Nancy Cassidy</t>
  </si>
  <si>
    <t>05-16-2013 11:11:54</t>
  </si>
  <si>
    <t>05-16-2013 15:46:42</t>
  </si>
  <si>
    <t>IMIS_NW_CLNT_WRD</t>
  </si>
  <si>
    <t>MS Office SP1 Update cannot be installed</t>
  </si>
  <si>
    <t>Mladen Droshev</t>
  </si>
  <si>
    <t>05-16-2013 05:46:44</t>
  </si>
  <si>
    <t>05-30-2013 13:31:33</t>
  </si>
  <si>
    <t>Unable to set-up VPN on iPad</t>
  </si>
  <si>
    <t>Ms. Mei-Lin Lin</t>
  </si>
  <si>
    <t>05-15-2013 15:26:53</t>
  </si>
  <si>
    <t>05-15-2013 15:34:28</t>
  </si>
  <si>
    <t>IMIS_ACCSS_RA_VPN_CLNT</t>
  </si>
  <si>
    <t>Monitor Install PO # 4502411418</t>
  </si>
  <si>
    <t>Ms. Atrayee Sinha</t>
  </si>
  <si>
    <t>Mr. Lazum Naung</t>
  </si>
  <si>
    <t>05-15-2013 14:57:39</t>
  </si>
  <si>
    <t>05-21-2013 09:41:11</t>
  </si>
  <si>
    <t>Ms. Lauren McMullen</t>
  </si>
  <si>
    <t>05-15-2013 13:17:28</t>
  </si>
  <si>
    <t>05-16-2013 13:49:01</t>
  </si>
  <si>
    <t>Setup New Monitor</t>
  </si>
  <si>
    <t>05-15-2013 13:21:57</t>
  </si>
  <si>
    <t>05-16-2013 06:41:01</t>
  </si>
  <si>
    <t>Setup New Monitor (516670)</t>
  </si>
  <si>
    <t>Ms. Tammy Bell</t>
  </si>
  <si>
    <t>05-15-2013 13:20:25</t>
  </si>
  <si>
    <t>05-15-2013 13:28:09</t>
  </si>
  <si>
    <t>8000173136</t>
  </si>
  <si>
    <t>Cannot make backup</t>
  </si>
  <si>
    <t>Mr. Rodrigo Lumertz</t>
  </si>
  <si>
    <t>05-15-2013 13:05:51</t>
  </si>
  <si>
    <t>05-27-2013 13:43:05</t>
  </si>
  <si>
    <t>IMIS_BCKUP_CLNTBK_CLNT</t>
  </si>
  <si>
    <t>SLE02</t>
  </si>
  <si>
    <t>Upgrade (T430)</t>
  </si>
  <si>
    <t>Ms. Isabelle Laprade-Finberg</t>
  </si>
  <si>
    <t>05-15-2013 12:21:26</t>
  </si>
  <si>
    <t>05-15-2013 13:53:47</t>
  </si>
  <si>
    <t>APCI inaccessible, freezing</t>
  </si>
  <si>
    <t>05-15-2013 11:45:48</t>
  </si>
  <si>
    <t>05-15-2013 14:01:19</t>
  </si>
  <si>
    <t>Frequently frozen computer.</t>
  </si>
  <si>
    <t>Ms. Evelyn Tom</t>
  </si>
  <si>
    <t>05-15-2013 11:02:14</t>
  </si>
  <si>
    <t>05-15-2013 16:23:46</t>
  </si>
  <si>
    <t>MacBook - No Ethernet Connection</t>
  </si>
  <si>
    <t>Mr. Dave Fish</t>
  </si>
  <si>
    <t>05-15-2013 09:57:44</t>
  </si>
  <si>
    <t>05-15-2013 10:31:27</t>
  </si>
  <si>
    <t>DEN50</t>
  </si>
  <si>
    <t>Please reimage system with Win 7 2.1</t>
  </si>
  <si>
    <t>Mr. Hiroshi Koizumi</t>
  </si>
  <si>
    <t>Mr. Harold Brown</t>
  </si>
  <si>
    <t>05-15-2013 09:50:31</t>
  </si>
  <si>
    <t>05-15-2013 23:28:10</t>
  </si>
  <si>
    <t>SRIS_PEQP_NOTEB</t>
  </si>
  <si>
    <t>Shell Swap (T430)</t>
  </si>
  <si>
    <t>Mr. Michael Micucci</t>
  </si>
  <si>
    <t>05-15-2013 09:14:16</t>
  </si>
  <si>
    <t>05-15-2013 10:52:47</t>
  </si>
  <si>
    <t>Outlook Management</t>
  </si>
  <si>
    <t>Mr. Larry Murphy</t>
  </si>
  <si>
    <t>05-15-2013 08:47:58</t>
  </si>
  <si>
    <t>05-15-2013 08:59:11</t>
  </si>
  <si>
    <t>Request for standard laptop build</t>
  </si>
  <si>
    <t>Ms. Vanessa Cusmich</t>
  </si>
  <si>
    <t>05-15-2013 08:24:16</t>
  </si>
  <si>
    <t>05-27-2013 10:43:59</t>
  </si>
  <si>
    <t>SRIS_PEQP</t>
  </si>
  <si>
    <t>Request for Upgrade (T530) (05.17.13)</t>
  </si>
  <si>
    <t>Mr. Hans Kedefors</t>
  </si>
  <si>
    <t>05-15-2013 07:38:08</t>
  </si>
  <si>
    <t>05-17-2013 17:02:27</t>
  </si>
  <si>
    <t>Display lag issues with USB Port Replic.</t>
  </si>
  <si>
    <t>Solmaz Gourabi</t>
  </si>
  <si>
    <t>05-15-2013 07:07:00</t>
  </si>
  <si>
    <t>05-15-2013 11:23:11</t>
  </si>
  <si>
    <t>Data Transfer from PC to Macbook</t>
  </si>
  <si>
    <t>05-14-2013 16:56:05</t>
  </si>
  <si>
    <t>05-16-2013 13:52:12</t>
  </si>
  <si>
    <t>Equipment Return - #481498 Lenovo T410</t>
  </si>
  <si>
    <t>05-14-2013 16:54:05</t>
  </si>
  <si>
    <t>05-16-2013 13:53:04</t>
  </si>
  <si>
    <t>SRIS_PEQP_RETURN</t>
  </si>
  <si>
    <t>Backup solution for a Mac Computer</t>
  </si>
  <si>
    <t>Ms. Siyu Liu</t>
  </si>
  <si>
    <t>05-14-2013 15:36:06</t>
  </si>
  <si>
    <t>05-14-2013 15:41:48</t>
  </si>
  <si>
    <t>How to enable Spotlight on Mac</t>
  </si>
  <si>
    <t>05-14-2013 15:30:45</t>
  </si>
  <si>
    <t>05-14-2013 15:41:02</t>
  </si>
  <si>
    <t>Laptop Upgrade - #545111 Lenovo T430</t>
  </si>
  <si>
    <t>Mr. Kenneth Jorgensen</t>
  </si>
  <si>
    <t>05-14-2013 14:12:12</t>
  </si>
  <si>
    <t>05-15-2013 22:14:46</t>
  </si>
  <si>
    <t>Equipment Return - #484474 Lenovo T410</t>
  </si>
  <si>
    <t>05-14-2013 14:10:47</t>
  </si>
  <si>
    <t>05-15-2013 22:15:43</t>
  </si>
  <si>
    <t>System Swap ( T530 )</t>
  </si>
  <si>
    <t>Mr. David Oser</t>
  </si>
  <si>
    <t>05-14-2013 12:26:25</t>
  </si>
  <si>
    <t>05-17-2013 10:56:56</t>
  </si>
  <si>
    <t>Ms. Yolanda Bibbs</t>
  </si>
  <si>
    <t>05-14-2013 11:12:52</t>
  </si>
  <si>
    <t>05-15-2013 11:07:22</t>
  </si>
  <si>
    <t>VRES tool crashed and was disabled</t>
  </si>
  <si>
    <t>Ms. Lisa Brown</t>
  </si>
  <si>
    <t>05-14-2013 10:22:38</t>
  </si>
  <si>
    <t>05-14-2013 10:30:43</t>
  </si>
  <si>
    <t>Freezing, errors, won't backup</t>
  </si>
  <si>
    <t>Ms. Tricia Taber</t>
  </si>
  <si>
    <t>05-14-2013 10:07:13</t>
  </si>
  <si>
    <t>05-14-2013 10:29:57</t>
  </si>
  <si>
    <t>8000169597</t>
  </si>
  <si>
    <t>Windows 7 update image failed.</t>
  </si>
  <si>
    <t>Mr. Somdev Sharma</t>
  </si>
  <si>
    <t>05-14-2013 09:41:52</t>
  </si>
  <si>
    <t>05-15-2013 14:22:04</t>
  </si>
  <si>
    <t>IMIS_APPL_OS_WIN7</t>
  </si>
  <si>
    <t>Cannot use Windows 7 any more</t>
  </si>
  <si>
    <t>Mr. Sathish Ganesan</t>
  </si>
  <si>
    <t>05-14-2013 00:27:53</t>
  </si>
  <si>
    <t>05-14-2013 14:56:00</t>
  </si>
  <si>
    <t>Screen goes fuzzy with dots all over it</t>
  </si>
  <si>
    <t>05-13-2013 14:00:52</t>
  </si>
  <si>
    <t>05-14-2013 15:42:25</t>
  </si>
  <si>
    <t>SRIS_PEQP_NOTEB_MAC</t>
  </si>
  <si>
    <t>User Upgrade to asset 539289</t>
  </si>
  <si>
    <t>Ms. Cynthia Lee</t>
  </si>
  <si>
    <t>05-13-2013 13:35:05</t>
  </si>
  <si>
    <t>05-14-2013 01:56:52</t>
  </si>
  <si>
    <t>New Hire - Loaner laptop</t>
  </si>
  <si>
    <t>Mr. Karthik Premnath</t>
  </si>
  <si>
    <t>05-13-2013 13:01:33</t>
  </si>
  <si>
    <t>05-15-2013 08:13:09</t>
  </si>
  <si>
    <t>Setup laptop for new hire</t>
  </si>
  <si>
    <t>Ms. Erika Scothern</t>
  </si>
  <si>
    <t>05-13-2013 12:20:58</t>
  </si>
  <si>
    <t>05-13-2013 14:19:51</t>
  </si>
  <si>
    <t>Outlook olm file</t>
  </si>
  <si>
    <t>Ms. Stephanie Schmidt</t>
  </si>
  <si>
    <t>05-10-2013 14:13:10</t>
  </si>
  <si>
    <t>05-13-2013 22:36:40</t>
  </si>
  <si>
    <t>Access to B3111 lab in Dublin, CA</t>
  </si>
  <si>
    <t>Mr. Peter Costantinidis</t>
  </si>
  <si>
    <t>05-10-2013 13:59:50</t>
  </si>
  <si>
    <t>05-15-2013 11:43:58</t>
  </si>
  <si>
    <t>Need Loaner Laptop for new Palo Alto Emp</t>
  </si>
  <si>
    <t>Blain Vaneyk</t>
  </si>
  <si>
    <t>Mr. Michael Woolsey</t>
  </si>
  <si>
    <t>05-10-2013 11:00:42</t>
  </si>
  <si>
    <t>05-17-2013 10:24:14</t>
  </si>
  <si>
    <t>PAL05</t>
  </si>
  <si>
    <t>How to - Konica - Scan to Email</t>
  </si>
  <si>
    <t>05-10-2013 07:32:40</t>
  </si>
  <si>
    <t>05-10-2013 11:01:04</t>
  </si>
  <si>
    <t>Daily quarantine status</t>
  </si>
  <si>
    <t>Ms. Paola Nieddu</t>
  </si>
  <si>
    <t>Ms. Bethel Diehl</t>
  </si>
  <si>
    <t>05-10-2013 07:25:58</t>
  </si>
  <si>
    <t>05-15-2013 07:21:52</t>
  </si>
  <si>
    <t>BOS03</t>
  </si>
  <si>
    <t>Loss of network connectivity</t>
  </si>
  <si>
    <t>Mr. Ben Lorenz</t>
  </si>
  <si>
    <t>05-10-2013 07:15:09</t>
  </si>
  <si>
    <t>05-14-2013 07:28:43</t>
  </si>
  <si>
    <t>cannot login to DBS portal</t>
  </si>
  <si>
    <t>Mr. Chris Rank</t>
  </si>
  <si>
    <t>05-10-2013 06:48:13</t>
  </si>
  <si>
    <t>05-10-2013 13:32:59</t>
  </si>
  <si>
    <t>PO # 4502400713 status</t>
  </si>
  <si>
    <t>Mr. Stefan Schmitz</t>
  </si>
  <si>
    <t>05-10-2013 06:20:55</t>
  </si>
  <si>
    <t>05-29-2013 15:10:48</t>
  </si>
  <si>
    <t>SRIS_APPL_OS_REIM</t>
  </si>
  <si>
    <t>Replace keyboard</t>
  </si>
  <si>
    <t>05-09-2013 20:35:54</t>
  </si>
  <si>
    <t>05-15-2013 23:25:43</t>
  </si>
  <si>
    <t>Waiting for fulfillment of PO # 45024007</t>
  </si>
  <si>
    <t>05-09-2013 15:28:23</t>
  </si>
  <si>
    <t>05-29-2013 15:09:11</t>
  </si>
  <si>
    <t>Outlook:  Persistent Send/Receive Error</t>
  </si>
  <si>
    <t>Ms. Sherre Patrick</t>
  </si>
  <si>
    <t>05-09-2013 14:32:09</t>
  </si>
  <si>
    <t>05-29-2013 14:03:40</t>
  </si>
  <si>
    <t>SRIS_COMCHL_MAIL_OUTL</t>
  </si>
  <si>
    <t>8000159514</t>
  </si>
  <si>
    <t>Windows failed to restart</t>
  </si>
  <si>
    <t>Mr. Abhiram Gujjewar</t>
  </si>
  <si>
    <t>05-09-2013 13:23:04</t>
  </si>
  <si>
    <t>05-15-2013 10:32:11</t>
  </si>
  <si>
    <t>ReEnroll Afaria on iPad2</t>
  </si>
  <si>
    <t>Mr. Venkata Raghu Banda</t>
  </si>
  <si>
    <t>05-09-2013 13:06:03</t>
  </si>
  <si>
    <t>05-09-2013 13:10:22</t>
  </si>
  <si>
    <t>screen damaged on laptop</t>
  </si>
  <si>
    <t>Ms. Kathy Finkelstein</t>
  </si>
  <si>
    <t>05-09-2013 09:33:45</t>
  </si>
  <si>
    <t>05-09-2013 09:44:26</t>
  </si>
  <si>
    <t>Request for lab access: B3111 Dublin, CA</t>
  </si>
  <si>
    <t>05-08-2013 18:27:00</t>
  </si>
  <si>
    <t>05-15-2013 11:43:33</t>
  </si>
  <si>
    <t>Windows not Genuine</t>
  </si>
  <si>
    <t>Melanie Gibeaux</t>
  </si>
  <si>
    <t>05-08-2013 16:18:46</t>
  </si>
  <si>
    <t>05-08-2013 16:48:26</t>
  </si>
  <si>
    <t>deliver upgrade</t>
  </si>
  <si>
    <t>Mr. Oliver Mainka</t>
  </si>
  <si>
    <t>Ms. Maria Amparo Boado</t>
  </si>
  <si>
    <t>05-08-2013 16:06:37</t>
  </si>
  <si>
    <t>05-24-2013 13:34:06</t>
  </si>
  <si>
    <t>Unable to connect to oakn00531636a</t>
  </si>
  <si>
    <t>Mr. Mack Liu</t>
  </si>
  <si>
    <t>05-08-2013 15:06:48</t>
  </si>
  <si>
    <t>05-08-2013 15:26:21</t>
  </si>
  <si>
    <t>Equipment Return - #535688 Lenovo T430</t>
  </si>
  <si>
    <t>Ms. Jenny Chiu</t>
  </si>
  <si>
    <t>05-08-2013 15:03:23</t>
  </si>
  <si>
    <t>05-08-2013 15:25:40</t>
  </si>
  <si>
    <t>Need a replacement x220 laptop</t>
  </si>
  <si>
    <t>Ms. Kai-Yin Gau</t>
  </si>
  <si>
    <t>05-08-2013 14:35:24</t>
  </si>
  <si>
    <t>05-10-2013 16:07:48</t>
  </si>
  <si>
    <t>8000157287</t>
  </si>
  <si>
    <t>user cancel room reservation but room st</t>
  </si>
  <si>
    <t>Erica Anderson</t>
  </si>
  <si>
    <t>05-08-2013 13:40:41</t>
  </si>
  <si>
    <t>IMIS_COMCHL_MAIL_VRES</t>
  </si>
  <si>
    <t>LAT01</t>
  </si>
  <si>
    <t>Re-image iMac</t>
  </si>
  <si>
    <t>Mr. Alex Prazma</t>
  </si>
  <si>
    <t>05-08-2013 12:00:36</t>
  </si>
  <si>
    <t>05-15-2013 10:09:17</t>
  </si>
  <si>
    <t>please reimage pc</t>
  </si>
  <si>
    <t>Ms. Carla Bussolo</t>
  </si>
  <si>
    <t>05-08-2013 11:38:41</t>
  </si>
  <si>
    <t>05-10-2013 12:29:18</t>
  </si>
  <si>
    <t>MD Equipment verification inquiry</t>
  </si>
  <si>
    <t>Mr. Rick Fleischman</t>
  </si>
  <si>
    <t>05-08-2013 11:26:54</t>
  </si>
  <si>
    <t>05-09-2013 14:02:10</t>
  </si>
  <si>
    <t>Upgrade to Internet Explorter 9</t>
  </si>
  <si>
    <t>Ms. Martina Steffen</t>
  </si>
  <si>
    <t>05-08-2013 10:27:03</t>
  </si>
  <si>
    <t>05-08-2013 11:02:53</t>
  </si>
  <si>
    <t>Hard Drive Failled - Replace</t>
  </si>
  <si>
    <t>05-08-2013 08:03:09</t>
  </si>
  <si>
    <t>05-08-2013 15:32:10</t>
  </si>
  <si>
    <t>Equipment Return - #473899 Lenovo T400</t>
  </si>
  <si>
    <t>05-07-2013 15:57:56</t>
  </si>
  <si>
    <t>05-08-2013 11:34:53</t>
  </si>
  <si>
    <t>Laptop Upgrade for i810623</t>
  </si>
  <si>
    <t>05-07-2013 15:55:47</t>
  </si>
  <si>
    <t>05-08-2013 11:34:06</t>
  </si>
  <si>
    <t>Setup VPN</t>
  </si>
  <si>
    <t>Ms. Susan Kuypers</t>
  </si>
  <si>
    <t>05-07-2013 14:44:51</t>
  </si>
  <si>
    <t>05-07-2013 14:58:25</t>
  </si>
  <si>
    <t>TEST - Duarte Ticket For Halter</t>
  </si>
  <si>
    <t>Ms. Ellen Duarte</t>
  </si>
  <si>
    <t>05-07-2013 14:37:24</t>
  </si>
  <si>
    <t>05-07-2013 15:03:03</t>
  </si>
  <si>
    <t>New Hardware Setup (MBP)</t>
  </si>
  <si>
    <t>Mr. Xiaojun Feng</t>
  </si>
  <si>
    <t>05-07-2013 13:38:27</t>
  </si>
  <si>
    <t>05-24-2013 11:30:35</t>
  </si>
  <si>
    <t>Monitor not working</t>
  </si>
  <si>
    <t>Mr. Gustavo Oliveira</t>
  </si>
  <si>
    <t>05-07-2013 12:25:19</t>
  </si>
  <si>
    <t>05-08-2013 11:19:59</t>
  </si>
  <si>
    <t>IMIS_PEQP_MONIT</t>
  </si>
  <si>
    <t>Computer won´t boot up at all</t>
  </si>
  <si>
    <t>Islam El Kady</t>
  </si>
  <si>
    <t>05-07-2013 10:46:47</t>
  </si>
  <si>
    <t>05-09-2013 08:06:53</t>
  </si>
  <si>
    <t>Problems to install snag it in pc</t>
  </si>
  <si>
    <t>Ms. Barbara Stein</t>
  </si>
  <si>
    <t>05-07-2013 10:15:53</t>
  </si>
  <si>
    <t>05-07-2013 12:47:51</t>
  </si>
  <si>
    <t>IMIS_APPL_SNGIT</t>
  </si>
  <si>
    <t>Laptop not performing well, several issu</t>
  </si>
  <si>
    <t>Mr. Aldo Silva</t>
  </si>
  <si>
    <t>05-07-2013 10:03:17</t>
  </si>
  <si>
    <t>05-24-2013 09:24:12</t>
  </si>
  <si>
    <t>SAP Venue Reservation Add in Not Visible</t>
  </si>
  <si>
    <t>Mr. Gerard Winkler</t>
  </si>
  <si>
    <t>05-07-2013 09:34:01</t>
  </si>
  <si>
    <t>05-07-2013 11:20:57</t>
  </si>
  <si>
    <t>Ms. Charlaine Woo</t>
  </si>
  <si>
    <t>05-07-2013 08:23:37</t>
  </si>
  <si>
    <t>05-08-2013 22:08:19</t>
  </si>
  <si>
    <t>BSOD on laptop - Won't boot up</t>
  </si>
  <si>
    <t>Ms. Katie Vo</t>
  </si>
  <si>
    <t>05-07-2013 07:42:15</t>
  </si>
  <si>
    <t>05-07-2013 16:49:34</t>
  </si>
  <si>
    <t>8000150726</t>
  </si>
  <si>
    <t>Screen freeze when ordering device</t>
  </si>
  <si>
    <t>Elena Petrov</t>
  </si>
  <si>
    <t>05-06-2013 19:15:06</t>
  </si>
  <si>
    <t>06-03-2013 10:05:10</t>
  </si>
  <si>
    <t>Laptop freezing</t>
  </si>
  <si>
    <t>Ms. Yun Xie</t>
  </si>
  <si>
    <t>05-06-2013 15:21:23</t>
  </si>
  <si>
    <t>05-06-2013 15:56:53</t>
  </si>
  <si>
    <t>Reimage laptop</t>
  </si>
  <si>
    <t>Mr. Vinod Chandran</t>
  </si>
  <si>
    <t>05-06-2013 13:13:11</t>
  </si>
  <si>
    <t>05-15-2013 16:42:57</t>
  </si>
  <si>
    <t>Installation of Chair and Keyboard Tray</t>
  </si>
  <si>
    <t>Ms. Diana Healy</t>
  </si>
  <si>
    <t>05-06-2013 10:44:34</t>
  </si>
  <si>
    <t>05-07-2013 08:43:52</t>
  </si>
  <si>
    <t>SRIS_PEQP_MOVE</t>
  </si>
  <si>
    <t>Replaced laptop</t>
  </si>
  <si>
    <t>Ms. Judy Maher</t>
  </si>
  <si>
    <t>05-06-2013 10:18:15</t>
  </si>
  <si>
    <t>05-06-2013 10:32:33</t>
  </si>
  <si>
    <t>Image New Hana Linux Workstation</t>
  </si>
  <si>
    <t>Mr. Mark Jacquet</t>
  </si>
  <si>
    <t>05-06-2013 09:28:16</t>
  </si>
  <si>
    <t>05-13-2013 09:08:12</t>
  </si>
  <si>
    <t>Ms. Joanne Cuadrado</t>
  </si>
  <si>
    <t>05-06-2013 08:47:18</t>
  </si>
  <si>
    <t>05-22-2013 13:22:50</t>
  </si>
  <si>
    <t>Backup not running on desktop</t>
  </si>
  <si>
    <t>05-06-2013 07:51:13</t>
  </si>
  <si>
    <t>05-07-2013 06:32:13</t>
  </si>
  <si>
    <t>Unable to open Adobe Connect sessions</t>
  </si>
  <si>
    <t>Mr. Randy Simonson</t>
  </si>
  <si>
    <t>05-06-2013 07:45:48</t>
  </si>
  <si>
    <t>05-06-2013 08:31:07</t>
  </si>
  <si>
    <t>Unable to remote into desktop</t>
  </si>
  <si>
    <t>Ms. Deneen Hovden</t>
  </si>
  <si>
    <t>05-06-2013 07:43:12</t>
  </si>
  <si>
    <t>05-06-2013 08:33:04</t>
  </si>
  <si>
    <t>SCCM broken and unable to order from SRM</t>
  </si>
  <si>
    <t>Mr. Sonny Wu</t>
  </si>
  <si>
    <t>05-05-2013 19:01:22</t>
  </si>
  <si>
    <t>05-17-2013 12:09:16</t>
  </si>
  <si>
    <t>Outlook freezing, rebuilt outlook ost</t>
  </si>
  <si>
    <t>Ms. Karuna Goel</t>
  </si>
  <si>
    <t>05-03-2013 14:46:52</t>
  </si>
  <si>
    <t>05-03-2013 15:26:48</t>
  </si>
  <si>
    <t>check IE settings on system</t>
  </si>
  <si>
    <t>Mr. Haotian Chen</t>
  </si>
  <si>
    <t>05-03-2013 14:00:08</t>
  </si>
  <si>
    <t>05-03-2013 14:06:01</t>
  </si>
  <si>
    <t>[NHO]|new hire orientation</t>
  </si>
  <si>
    <t>Mr. Alexander Yuan</t>
  </si>
  <si>
    <t>05-03-2013 13:14:57</t>
  </si>
  <si>
    <t>06-02-2013 20:23:51</t>
  </si>
  <si>
    <t>Ms. Connie Yeh</t>
  </si>
  <si>
    <t>05-03-2013 13:13:45</t>
  </si>
  <si>
    <t>06-02-2013 20:24:05</t>
  </si>
  <si>
    <t>Ms. Jade Yee</t>
  </si>
  <si>
    <t>05-03-2013 13:12:31</t>
  </si>
  <si>
    <t>06-02-2013 20:23:50</t>
  </si>
  <si>
    <t>05-03-2013 13:11:18</t>
  </si>
  <si>
    <t>05-03-2013 16:28:01</t>
  </si>
  <si>
    <t>Ms. Leona Hu</t>
  </si>
  <si>
    <t>05-03-2013 13:09:09</t>
  </si>
  <si>
    <t>06-02-2013 20:23:36</t>
  </si>
  <si>
    <t>Yingwu Gao</t>
  </si>
  <si>
    <t>05-03-2013 13:07:47</t>
  </si>
  <si>
    <t>05-03-2013 13:14:16</t>
  </si>
  <si>
    <t>05-03-2013 13:06:22</t>
  </si>
  <si>
    <t>05-03-2013 14:09:58</t>
  </si>
  <si>
    <t>Mr. Abhi Bojadla</t>
  </si>
  <si>
    <t>05-03-2013 13:03:16</t>
  </si>
  <si>
    <t>05-03-2013 13:55:20</t>
  </si>
  <si>
    <t>Multiple cert popups on the portal</t>
  </si>
  <si>
    <t>05-03-2013 12:40:18</t>
  </si>
  <si>
    <t>05-03-2013 13:18:06</t>
  </si>
  <si>
    <t>Unable to connect to Corp wifi</t>
  </si>
  <si>
    <t>Ms. Linda Loeffler</t>
  </si>
  <si>
    <t>05-03-2013 12:32:45</t>
  </si>
  <si>
    <t>06-02-2013 19:15:06</t>
  </si>
  <si>
    <t>Not receving mail on phone</t>
  </si>
  <si>
    <t>Mr. Mark Lemke</t>
  </si>
  <si>
    <t>05-03-2013 12:28:35</t>
  </si>
  <si>
    <t>06-02-2013 19:14:42</t>
  </si>
  <si>
    <t>image of a new desktop M92p with windows</t>
  </si>
  <si>
    <t>Mr. Deyu Xu</t>
  </si>
  <si>
    <t>05-03-2013 12:14:31</t>
  </si>
  <si>
    <t>06-02-2013 19:59:26</t>
  </si>
  <si>
    <t>image new MacBook</t>
  </si>
  <si>
    <t>Ms. LeeAnn Faessler</t>
  </si>
  <si>
    <t>Ms. Lyn Raye</t>
  </si>
  <si>
    <t>05-03-2013 12:12:52</t>
  </si>
  <si>
    <t>06-02-2013 19:59:25</t>
  </si>
  <si>
    <t>image new laptop with win7</t>
  </si>
  <si>
    <t>Mr. John Lee</t>
  </si>
  <si>
    <t>05-03-2013 12:08:37</t>
  </si>
  <si>
    <t>06-02-2013 19:59:07</t>
  </si>
  <si>
    <t>non-reproducable screen distortion</t>
  </si>
  <si>
    <t>Mr. Subrata Nandi</t>
  </si>
  <si>
    <t>05-03-2013 12:04:01</t>
  </si>
  <si>
    <t>06-02-2013 19:05:36</t>
  </si>
  <si>
    <t>Outlook Performance issues</t>
  </si>
  <si>
    <t>Mr. Charlie Chen</t>
  </si>
  <si>
    <t>05-03-2013 11:57:40</t>
  </si>
  <si>
    <t>05-03-2013 13:53:09</t>
  </si>
  <si>
    <t>Re-image MacBook Pro</t>
  </si>
  <si>
    <t>Ms. Marcy Shaffer</t>
  </si>
  <si>
    <t>05-03-2013 11:48:21</t>
  </si>
  <si>
    <t>06-02-2013 20:13:13</t>
  </si>
  <si>
    <t>Admin rights</t>
  </si>
  <si>
    <t>Mr. Daniel Santos</t>
  </si>
  <si>
    <t>05-03-2013 11:51:47</t>
  </si>
  <si>
    <t>05-10-2013 06:38:03</t>
  </si>
  <si>
    <t>Frequent Freezing &amp; BSOD'ing</t>
  </si>
  <si>
    <t>05-03-2013 11:31:00</t>
  </si>
  <si>
    <t>05-03-2013 14:01:50</t>
  </si>
  <si>
    <t>Laptop wono't completely boot, replacing</t>
  </si>
  <si>
    <t>Ms. Michele Lopes</t>
  </si>
  <si>
    <t>05-03-2013 11:10:59</t>
  </si>
  <si>
    <t>06-02-2013 19:47:15</t>
  </si>
  <si>
    <t>C to I - Data Migration</t>
  </si>
  <si>
    <t>Mr. Ankur Desai</t>
  </si>
  <si>
    <t>05-03-2013 10:57:21</t>
  </si>
  <si>
    <t>06-02-2013 20:53:01</t>
  </si>
  <si>
    <t>Reimaged MBP</t>
  </si>
  <si>
    <t>Mr. Leonard Brzezinski</t>
  </si>
  <si>
    <t>05-03-2013 10:36:22</t>
  </si>
  <si>
    <t>05-03-2013 13:38:14</t>
  </si>
  <si>
    <t>returning of 7 old notbooks to the LSC</t>
  </si>
  <si>
    <t>Mr. David Schuler</t>
  </si>
  <si>
    <t>05-03-2013 09:23:37</t>
  </si>
  <si>
    <t>05-03-2013 10:39:47</t>
  </si>
  <si>
    <t>Upgrade OS</t>
  </si>
  <si>
    <t>Dr. Jianxun Zhou</t>
  </si>
  <si>
    <t>05-03-2013 10:32:14</t>
  </si>
  <si>
    <t>06-02-2013 20:45:14</t>
  </si>
  <si>
    <t>Laptop dmg</t>
  </si>
  <si>
    <t>Mr. Roland Mallmann</t>
  </si>
  <si>
    <t>05-03-2013 10:07:37</t>
  </si>
  <si>
    <t>05-07-2013 14:36:29</t>
  </si>
  <si>
    <t>C-I Transfer Request</t>
  </si>
  <si>
    <t>Mr. Renato Ribeiro Silva</t>
  </si>
  <si>
    <t>05-03-2013 06:28:21</t>
  </si>
  <si>
    <t>06-02-2013 20:29:26</t>
  </si>
  <si>
    <t>SRIS_PRTSEC_ENCR_MAIL</t>
  </si>
  <si>
    <t>05-03-2013 06:28:16</t>
  </si>
  <si>
    <t>06-02-2013 20:29:28</t>
  </si>
  <si>
    <t>SRIS_BCKUP_CLNTBK_CLNT</t>
  </si>
  <si>
    <t>05-03-2013 06:28:13</t>
  </si>
  <si>
    <t>06-02-2013 20:29:49</t>
  </si>
  <si>
    <t>05-03-2013 06:28:12</t>
  </si>
  <si>
    <t>06-02-2013 20:29:50</t>
  </si>
  <si>
    <t>GSL-Gerät wurde heute im Shop abgegeben</t>
  </si>
  <si>
    <t>Mr. Kai-Christoph Mueller</t>
  </si>
  <si>
    <t>05-03-2013 06:15:18</t>
  </si>
  <si>
    <t>05-08-2013 04:18:13</t>
  </si>
  <si>
    <t>image new desktop with Linux for Hana</t>
  </si>
  <si>
    <t>Mr. Song Wang</t>
  </si>
  <si>
    <t>05-03-2013 06:00:24</t>
  </si>
  <si>
    <t>06-02-2013 21:04:35</t>
  </si>
  <si>
    <t>Mr. Todd Reynolds</t>
  </si>
  <si>
    <t>05-03-2013 05:56:59</t>
  </si>
  <si>
    <t>06-02-2013 21:02:38</t>
  </si>
  <si>
    <t>Outlook autocomplete doesn't save on cls</t>
  </si>
  <si>
    <t>Ms. Denise Jin</t>
  </si>
  <si>
    <t>05-02-2013 16:56:44</t>
  </si>
  <si>
    <t>06-02-2013 19:49:05</t>
  </si>
  <si>
    <t>Repeating prompts for email credentials</t>
  </si>
  <si>
    <t>Ms. Rosemary Walker</t>
  </si>
  <si>
    <t>05-02-2013 16:54:42</t>
  </si>
  <si>
    <t>05-02-2013 17:18:57</t>
  </si>
  <si>
    <t>User's display is not waking, black</t>
  </si>
  <si>
    <t>05-02-2013 16:48:16</t>
  </si>
  <si>
    <t>05-03-2013 15:26:02</t>
  </si>
  <si>
    <t>unable to run VMWare workstation</t>
  </si>
  <si>
    <t>Mr. Igor Khurgin</t>
  </si>
  <si>
    <t>05-02-2013 15:28:39</t>
  </si>
  <si>
    <t>05-02-2013 15:45:31</t>
  </si>
  <si>
    <t>Setup RSA card for c5184648</t>
  </si>
  <si>
    <t>Mr. Brandon Rose</t>
  </si>
  <si>
    <t>05-02-2013 15:13:27</t>
  </si>
  <si>
    <t>06-02-2013 20:48:54</t>
  </si>
  <si>
    <t>Loaner Laptop for i816277</t>
  </si>
  <si>
    <t>Ms. Somill Scheunemann</t>
  </si>
  <si>
    <t>05-02-2013 15:11:55</t>
  </si>
  <si>
    <t>06-02-2013 20:48:52</t>
  </si>
  <si>
    <t>ADLBE connect add in</t>
  </si>
  <si>
    <t>Mr. Sameer Patel</t>
  </si>
  <si>
    <t>05-02-2013 14:23:14</t>
  </si>
  <si>
    <t>05-14-2013 13:45:40</t>
  </si>
  <si>
    <t>SRIS_PEQP_DESKT_MAC</t>
  </si>
  <si>
    <t>Upgrade (X230T)</t>
  </si>
  <si>
    <t>Mr. Stephen Lawrence</t>
  </si>
  <si>
    <t>05-02-2013 14:04:11</t>
  </si>
  <si>
    <t>05-02-2013 15:55:06</t>
  </si>
  <si>
    <t>not receiving emails</t>
  </si>
  <si>
    <t>Ms. Stephanie Chang</t>
  </si>
  <si>
    <t>05-02-2013 14:03:02</t>
  </si>
  <si>
    <t>05-02-2013 14:24:09</t>
  </si>
  <si>
    <t>assign securid card</t>
  </si>
  <si>
    <t>Ms. Caitlin Millar</t>
  </si>
  <si>
    <t>05-02-2013 14:01:32</t>
  </si>
  <si>
    <t>06-01-2013 20:34:22</t>
  </si>
  <si>
    <t>[REIMAGE]|reimage laptop with Win 7 2.1</t>
  </si>
  <si>
    <t>Mr. Pascal Gibert</t>
  </si>
  <si>
    <t>05-02-2013 13:59:45</t>
  </si>
  <si>
    <t>06-01-2013 20:34:05</t>
  </si>
  <si>
    <t>I get a security popup in IE</t>
  </si>
  <si>
    <t>Mr. Larry Barrows</t>
  </si>
  <si>
    <t>05-02-2013 13:55:43</t>
  </si>
  <si>
    <t>05-02-2013 15:50:57</t>
  </si>
  <si>
    <t>Opening networked files is very slow</t>
  </si>
  <si>
    <t>Ms. Lorraine Round</t>
  </si>
  <si>
    <t>05-02-2013 13:52:45</t>
  </si>
  <si>
    <t>05-02-2013 14:04:25</t>
  </si>
  <si>
    <t>Event iPad Return</t>
  </si>
  <si>
    <t>Ms. Kate Morgan</t>
  </si>
  <si>
    <t>05-02-2013 13:36:21</t>
  </si>
  <si>
    <t>06-02-2013 20:38:53</t>
  </si>
  <si>
    <t>Loaner laptop for a training session</t>
  </si>
  <si>
    <t>Ms. Kelly Gordon</t>
  </si>
  <si>
    <t>05-02-2013 11:49:08</t>
  </si>
  <si>
    <t>06-01-2013 19:56:55</t>
  </si>
  <si>
    <t>Linux image for Hana</t>
  </si>
  <si>
    <t>Mr. Max Frenkel</t>
  </si>
  <si>
    <t>05-02-2013 11:47:14</t>
  </si>
  <si>
    <t>06-01-2013 19:56:53</t>
  </si>
  <si>
    <t>New Linux image for Hana</t>
  </si>
  <si>
    <t>Mr. Bill Miller</t>
  </si>
  <si>
    <t>05-02-2013 11:42:32</t>
  </si>
  <si>
    <t>06-01-2013 19:56:22</t>
  </si>
  <si>
    <t>reimage pc</t>
  </si>
  <si>
    <t>Mr. Fernando Rocha</t>
  </si>
  <si>
    <t>05-02-2013 11:14:53</t>
  </si>
  <si>
    <t>06-02-2013 20:29:46</t>
  </si>
  <si>
    <t>need new upgrades desktop imaged</t>
  </si>
  <si>
    <t>05-02-2013 10:50:15</t>
  </si>
  <si>
    <t>06-02-2013 20:52:47</t>
  </si>
  <si>
    <t>System swap needed for T530</t>
  </si>
  <si>
    <t>05-02-2013 09:48:38</t>
  </si>
  <si>
    <t>05-08-2013 10:00:04</t>
  </si>
  <si>
    <t>No trusted relationship between PC and D</t>
  </si>
  <si>
    <t>Mr. Adriel Silva</t>
  </si>
  <si>
    <t>05-02-2013 09:33:17</t>
  </si>
  <si>
    <t>06-01-2013 19:16:23</t>
  </si>
  <si>
    <t>05-02-2013 07:45:50</t>
  </si>
  <si>
    <t>06-01-2013 20:57:58</t>
  </si>
  <si>
    <t>Pickup Pat Y's equipment</t>
  </si>
  <si>
    <t>05-02-2013 07:00:15</t>
  </si>
  <si>
    <t>05-02-2013 07:51:25</t>
  </si>
  <si>
    <t>Pickup desktop</t>
  </si>
  <si>
    <t>05-02-2013 06:57:24</t>
  </si>
  <si>
    <t>06-01-2013 21:04:24</t>
  </si>
  <si>
    <t>7000097521</t>
  </si>
  <si>
    <t>Hardware upgrade</t>
  </si>
  <si>
    <t>Luc Chalifour</t>
  </si>
  <si>
    <t>05-02-2013 04:44:50</t>
  </si>
  <si>
    <t>05-03-2013 03:16:21</t>
  </si>
  <si>
    <t>SRIS_PEQP_DESKT</t>
  </si>
  <si>
    <t>Ms. Nadine Ebert</t>
  </si>
  <si>
    <t>05-01-2013 15:55:22</t>
  </si>
  <si>
    <t>06-01-2013 20:06:11</t>
  </si>
  <si>
    <t>Mr. Dan Maloney</t>
  </si>
  <si>
    <t>05-01-2013 15:49:25</t>
  </si>
  <si>
    <t>06-01-2013 20:06:00</t>
  </si>
  <si>
    <t>join tablet to domain, add user as admin</t>
  </si>
  <si>
    <t>05-01-2013 15:45:11</t>
  </si>
  <si>
    <t>06-01-2013 20:05:45</t>
  </si>
  <si>
    <t>unable to connect remotely</t>
  </si>
  <si>
    <t>Ms. Jenny Hill</t>
  </si>
  <si>
    <t>05-01-2013 13:45:38</t>
  </si>
  <si>
    <t>05-01-2013 14:38:44</t>
  </si>
  <si>
    <t>unable to open outlook</t>
  </si>
  <si>
    <t>Ms. Sona Venkat</t>
  </si>
  <si>
    <t>05-01-2013 13:43:10</t>
  </si>
  <si>
    <t>05-31-2013 20:32:55</t>
  </si>
  <si>
    <t>HRD01</t>
  </si>
  <si>
    <t>8000139440</t>
  </si>
  <si>
    <t>Mac SSO cert expired</t>
  </si>
  <si>
    <t>Mr. Alexander Schaefer</t>
  </si>
  <si>
    <t>05-01-2013 13:27:55</t>
  </si>
  <si>
    <t>05-01-2013 11:38:48</t>
  </si>
  <si>
    <t>05-14-2013 13:32:00</t>
  </si>
  <si>
    <t>replace keyboard on t510</t>
  </si>
  <si>
    <t>Mr. Ashok Kumar Muniappan</t>
  </si>
  <si>
    <t>05-01-2013 13:25:15</t>
  </si>
  <si>
    <t>05-09-2013 16:48:37</t>
  </si>
  <si>
    <t>data transfer to upgrade</t>
  </si>
  <si>
    <t>Ms. Angelina Kirk</t>
  </si>
  <si>
    <t>05-01-2013 13:09:56</t>
  </si>
  <si>
    <t>05-01-2013 13:51:06</t>
  </si>
  <si>
    <t>iPad Setup for i802327</t>
  </si>
  <si>
    <t>Ms. Sarah Mohammadian</t>
  </si>
  <si>
    <t>05-01-2013 13:03:04</t>
  </si>
  <si>
    <t>05-31-2013 20:19:08</t>
  </si>
  <si>
    <t>transfer data from 481623</t>
  </si>
  <si>
    <t>Ms. Preetha Ramarao</t>
  </si>
  <si>
    <t>05-01-2013 13:00:49</t>
  </si>
  <si>
    <t>05-31-2013 20:18:52</t>
  </si>
  <si>
    <t>blue screens</t>
  </si>
  <si>
    <t>Ms. Anita Luu</t>
  </si>
  <si>
    <t>05-01-2013 12:24:05</t>
  </si>
  <si>
    <t>05-31-2013 20:17:32</t>
  </si>
  <si>
    <t>New employee requesting security ID card</t>
  </si>
  <si>
    <t>Hudson Pridham</t>
  </si>
  <si>
    <t>05-01-2013 12:04:29</t>
  </si>
  <si>
    <t>05-07-2013 05:33:30</t>
  </si>
  <si>
    <t>SRIS_ACCSS_RA_SECID</t>
  </si>
  <si>
    <t>returning t410</t>
  </si>
  <si>
    <t>05-01-2013 11:51:31</t>
  </si>
  <si>
    <t>05-31-2013 20:07:22</t>
  </si>
  <si>
    <t>returning laptop</t>
  </si>
  <si>
    <t>Mr. Himanshu Gupta</t>
  </si>
  <si>
    <t>05-01-2013 11:38:29</t>
  </si>
  <si>
    <t>05-08-2013 18:04:57</t>
  </si>
  <si>
    <t>returning asset 511099</t>
  </si>
  <si>
    <t>Mr. Clemens Gantert</t>
  </si>
  <si>
    <t>05-01-2013 11:33:21</t>
  </si>
  <si>
    <t>05-31-2013 20:06:18</t>
  </si>
  <si>
    <t>transfer data to 539371</t>
  </si>
  <si>
    <t>Ms. Brittany Guillen</t>
  </si>
  <si>
    <t>05-01-2013 11:27:08</t>
  </si>
  <si>
    <t>05-01-2013 12:25:53</t>
  </si>
  <si>
    <t>distributed upgrade 539828</t>
  </si>
  <si>
    <t>Mr. Matthew Sell</t>
  </si>
  <si>
    <t>05-01-2013 11:13:11</t>
  </si>
  <si>
    <t>05-01-2013 11:30:43</t>
  </si>
  <si>
    <t>Multiple prompts for certificate</t>
  </si>
  <si>
    <t>Mr. Chandresh Panchal</t>
  </si>
  <si>
    <t>05-01-2013 10:49:24</t>
  </si>
  <si>
    <t>05-31-2013 19:13:39</t>
  </si>
  <si>
    <t>CHI05</t>
  </si>
  <si>
    <t>Mr. Fereidoon Samii</t>
  </si>
  <si>
    <t>05-01-2013 10:36:12</t>
  </si>
  <si>
    <t>06-02-2013 20:56:40</t>
  </si>
  <si>
    <t>Error in Boot, Cant finde boot drive</t>
  </si>
  <si>
    <t>Ms. Tanya Wills</t>
  </si>
  <si>
    <t>05-01-2013 10:25:49</t>
  </si>
  <si>
    <t>05-15-2013 15:58:06</t>
  </si>
  <si>
    <t>Laptop wont boot to HDD</t>
  </si>
  <si>
    <t>Ms. Julie Ngay</t>
  </si>
  <si>
    <t>05-01-2013 10:18:52</t>
  </si>
  <si>
    <t>05-01-2013 11:17:01</t>
  </si>
  <si>
    <t>trouble getting to site on sap-corp wifi</t>
  </si>
  <si>
    <t>Ms. Xuelian Song</t>
  </si>
  <si>
    <t>05-01-2013 10:16:29</t>
  </si>
  <si>
    <t>05-01-2013 12:52:41</t>
  </si>
  <si>
    <t>tranfer data to new computer</t>
  </si>
  <si>
    <t>Mr. Dwain Christensen</t>
  </si>
  <si>
    <t>05-01-2013 10:13:21</t>
  </si>
  <si>
    <t>05-31-2013 19:48:01</t>
  </si>
  <si>
    <t>Blue screen Big IP problems</t>
  </si>
  <si>
    <t>Mr. Danny Ortega</t>
  </si>
  <si>
    <t>05-01-2013 09:21:28</t>
  </si>
  <si>
    <t>05-14-2013 16:37:55</t>
  </si>
  <si>
    <t>Unusual message from hotel WIFI</t>
  </si>
  <si>
    <t>Mr. Jay Menon</t>
  </si>
  <si>
    <t>05-01-2013 09:18:26</t>
  </si>
  <si>
    <t>05-31-2013 19:38:39</t>
  </si>
  <si>
    <t>New Hire IT Equipment Request (C5190062)</t>
  </si>
  <si>
    <t>Ms. Raquel Fanucchi</t>
  </si>
  <si>
    <t>Mr. Jake Barradas</t>
  </si>
  <si>
    <t>05-01-2013 07:55:38</t>
  </si>
  <si>
    <t>06-01-2013 20:06:25</t>
  </si>
  <si>
    <t>Mr. Riccardo Spina</t>
  </si>
  <si>
    <t>05-01-2013 07:44:35</t>
  </si>
  <si>
    <t>06-01-2013 20:34:23</t>
  </si>
  <si>
    <t>05-01-2013 06:55:44</t>
  </si>
  <si>
    <t>05-31-2013 19:07:31</t>
  </si>
  <si>
    <t>New iPad</t>
  </si>
  <si>
    <t>Mr. Jaehun Jeong</t>
  </si>
  <si>
    <t>05-01-2013 05:40:01</t>
  </si>
  <si>
    <t>05-31-2013 20:13:25</t>
  </si>
  <si>
    <t>Problmes connecting to Q5K from SAPGui</t>
  </si>
  <si>
    <t>Sharon Zehavi</t>
  </si>
  <si>
    <t>04-30-2013 19:29:48</t>
  </si>
  <si>
    <t>06-01-2013 19:40:18</t>
  </si>
  <si>
    <t>Black Screen occurs on laptop</t>
  </si>
  <si>
    <t>04-30-2013 17:06:44</t>
  </si>
  <si>
    <t>05-15-2013 18:29:20</t>
  </si>
  <si>
    <t>Backups not completing, reinstalled</t>
  </si>
  <si>
    <t>Ms. Nicole Tjon</t>
  </si>
  <si>
    <t>04-30-2013 16:57:59</t>
  </si>
  <si>
    <t>05-31-2013 19:37:08</t>
  </si>
  <si>
    <t>Re-image MBP</t>
  </si>
  <si>
    <t>Mr. Bobby Anchanattu</t>
  </si>
  <si>
    <t>04-30-2013 15:57:32</t>
  </si>
  <si>
    <t>05-31-2013 19:53:16</t>
  </si>
  <si>
    <t>Outlook 2010 Upgrade</t>
  </si>
  <si>
    <t>Mr. Ganesh Vellore</t>
  </si>
  <si>
    <t>04-30-2013 15:58:53</t>
  </si>
  <si>
    <t>05-31-2013 20:31:33</t>
  </si>
  <si>
    <t>have Sybase legacy desktop picked up</t>
  </si>
  <si>
    <t>Ms. Camara Jacobs</t>
  </si>
  <si>
    <t>04-30-2013 15:58:39</t>
  </si>
  <si>
    <t>05-01-2013 16:02:02</t>
  </si>
  <si>
    <t>Data Transfer for i808386</t>
  </si>
  <si>
    <t>Mr. Vijay Anandwala</t>
  </si>
  <si>
    <t>04-30-2013 15:56:47</t>
  </si>
  <si>
    <t>05-31-2013 20:31:32</t>
  </si>
  <si>
    <t>MD Equipment verification inquiry #52473</t>
  </si>
  <si>
    <t>Mr. Jonathan Calzada</t>
  </si>
  <si>
    <t>04-30-2013 15:56:24</t>
  </si>
  <si>
    <t>05-31-2013 19:52:33</t>
  </si>
  <si>
    <t>MD Equipment verification inquiry #52472</t>
  </si>
  <si>
    <t>04-30-2013 15:54:42</t>
  </si>
  <si>
    <t>05-31-2013 19:52:32</t>
  </si>
  <si>
    <t>BSOD'ing &amp; Outlook Performance issues</t>
  </si>
  <si>
    <t>Ms. Yanhong Wang</t>
  </si>
  <si>
    <t>04-30-2013 15:35:48</t>
  </si>
  <si>
    <t>04-30-2013 16:29:25</t>
  </si>
  <si>
    <t>assign secur id card</t>
  </si>
  <si>
    <t>Ms. Margarita Escarcha Ablaza</t>
  </si>
  <si>
    <t>04-30-2013 15:23:02</t>
  </si>
  <si>
    <t>05-31-2013 20:21:28</t>
  </si>
  <si>
    <t>unable to send emails</t>
  </si>
  <si>
    <t>Mr. Pradeep Amladi</t>
  </si>
  <si>
    <t>04-30-2013 15:21:12</t>
  </si>
  <si>
    <t>05-31-2013 20:21:07</t>
  </si>
  <si>
    <t>performance issues with laptop</t>
  </si>
  <si>
    <t>Ms. Stacy Kuehnis</t>
  </si>
  <si>
    <t>04-30-2013 15:16:30</t>
  </si>
  <si>
    <t>05-31-2013 20:20:50</t>
  </si>
  <si>
    <t>issues with laptop</t>
  </si>
  <si>
    <t>Ms. Lynette Fisher</t>
  </si>
  <si>
    <t>04-30-2013 15:13:52</t>
  </si>
  <si>
    <t>05-31-2013 20:20:49</t>
  </si>
  <si>
    <t>Unable to get external internet access</t>
  </si>
  <si>
    <t>Mr. Richard Malaszowski</t>
  </si>
  <si>
    <t>04-30-2013 15:13:18</t>
  </si>
  <si>
    <t>05-31-2013 20:20:48</t>
  </si>
  <si>
    <t>Mr. Michael Weinhauer</t>
  </si>
  <si>
    <t>04-30-2013 15:11:49</t>
  </si>
  <si>
    <t>05-31-2013 20:20:06</t>
  </si>
  <si>
    <t>Mr. Alvaro Tejada Galindo</t>
  </si>
  <si>
    <t>04-30-2013 15:10:25</t>
  </si>
  <si>
    <t>05-31-2013 20:20:24</t>
  </si>
  <si>
    <t>Keyboard keys stuck</t>
  </si>
  <si>
    <t>Mr. Gopinath Myneni</t>
  </si>
  <si>
    <t>04-30-2013 15:07:59</t>
  </si>
  <si>
    <t>05-31-2013 20:20:25</t>
  </si>
  <si>
    <t>Mr. Till Pieper</t>
  </si>
  <si>
    <t>04-30-2013 15:07:14</t>
  </si>
  <si>
    <t>05-31-2013 20:20:03</t>
  </si>
  <si>
    <t>Mr. Adrian Paul</t>
  </si>
  <si>
    <t>04-30-2013 15:03:41</t>
  </si>
  <si>
    <t>05-31-2013 20:19:45</t>
  </si>
  <si>
    <t>Reimage New MBP</t>
  </si>
  <si>
    <t>Mr. Amir Arabkheradmand</t>
  </si>
  <si>
    <t>04-30-2013 14:47:02</t>
  </si>
  <si>
    <t>05-30-2013 20:32:51</t>
  </si>
  <si>
    <t>Laptop Freezes During Virus Scan</t>
  </si>
  <si>
    <t>04-30-2013 14:48:59</t>
  </si>
  <si>
    <t>05-08-2013 15:36:47</t>
  </si>
  <si>
    <t>Laptop computer will not connect to corp</t>
  </si>
  <si>
    <t>Mr. Rob Chee</t>
  </si>
  <si>
    <t>04-30-2013 14:35:05</t>
  </si>
  <si>
    <t>05-16-2013 16:10:50</t>
  </si>
  <si>
    <t>Calender not showing up in Outlook</t>
  </si>
  <si>
    <t>04-30-2013 14:25:52</t>
  </si>
  <si>
    <t>04-30-2013 14:47:26</t>
  </si>
  <si>
    <t>IMIS_PRTSEC_ENCR_MAIL</t>
  </si>
  <si>
    <t>Notebook problem, please reimage</t>
  </si>
  <si>
    <t>Dheeraj Sharma</t>
  </si>
  <si>
    <t>Mr. Nicolae Dragos</t>
  </si>
  <si>
    <t>04-30-2013 13:36:25</t>
  </si>
  <si>
    <t>06-01-2013 19:07:50</t>
  </si>
  <si>
    <t>Upgrade to X230</t>
  </si>
  <si>
    <t>Ms. Priyanka Sharma</t>
  </si>
  <si>
    <t>04-30-2013 13:11:05</t>
  </si>
  <si>
    <t>05-30-2013 20:08:57</t>
  </si>
  <si>
    <t>Notebook required for meeting</t>
  </si>
  <si>
    <t>Mr. Thiago Cavalheiro</t>
  </si>
  <si>
    <t>Mr. Jorge Eidelwein</t>
  </si>
  <si>
    <t>04-30-2013 12:37:09</t>
  </si>
  <si>
    <t>06-02-2013 21:07:48</t>
  </si>
  <si>
    <t>SRIS_PEQP_RENT</t>
  </si>
  <si>
    <t>Mr. Adam Stein</t>
  </si>
  <si>
    <t>04-30-2013 12:20:58</t>
  </si>
  <si>
    <t>05-22-2013 17:30:57</t>
  </si>
  <si>
    <t>Group Access to A Single LapTop/PC</t>
  </si>
  <si>
    <t>Mr. Larry Eade</t>
  </si>
  <si>
    <t>04-30-2013 11:50:37</t>
  </si>
  <si>
    <t>04-30-2013 11:46:16</t>
  </si>
  <si>
    <t>06-02-2013 19:25:51</t>
  </si>
  <si>
    <t>Possibility to upgrade RAM on T520</t>
  </si>
  <si>
    <t>Mr. Martin Gaievski</t>
  </si>
  <si>
    <t>04-30-2013 11:46:40</t>
  </si>
  <si>
    <t>05-22-2013 08:15:39</t>
  </si>
  <si>
    <t>Blue Screen</t>
  </si>
  <si>
    <t>Ms. Judith Forrest</t>
  </si>
  <si>
    <t>04-30-2013 11:24:50</t>
  </si>
  <si>
    <t>05-01-2013 09:13:29</t>
  </si>
  <si>
    <t>Cannot access Macros in excel</t>
  </si>
  <si>
    <t>Mr. Tom Cary</t>
  </si>
  <si>
    <t>04-30-2013 11:06:24</t>
  </si>
  <si>
    <t>05-30-2013 19:17:31</t>
  </si>
  <si>
    <t>returning Ipad 489388</t>
  </si>
  <si>
    <t>Mr. Eduardo Salamanca de Diego</t>
  </si>
  <si>
    <t>04-30-2013 10:53:03</t>
  </si>
  <si>
    <t>05-30-2013 20:12:19</t>
  </si>
  <si>
    <t>Install Linux on D20 + Windows VM</t>
  </si>
  <si>
    <t>Ms. Vera Lvovich</t>
  </si>
  <si>
    <t>04-30-2013 10:30:49</t>
  </si>
  <si>
    <t>05-22-2013 11:22:09</t>
  </si>
  <si>
    <t>Cannot Access Network - IE Proxy Setting</t>
  </si>
  <si>
    <t>Mr. Venkat Madireddi</t>
  </si>
  <si>
    <t>04-30-2013 10:18:11</t>
  </si>
  <si>
    <t>05-30-2013 19:03:56</t>
  </si>
  <si>
    <t>return sybase old equipment</t>
  </si>
  <si>
    <t>Ms. Jane Yang</t>
  </si>
  <si>
    <t>04-30-2013 10:05:29</t>
  </si>
  <si>
    <t>05-30-2013 20:50:16</t>
  </si>
  <si>
    <t>ReImage MacBook Pro for i838277</t>
  </si>
  <si>
    <t>04-30-2013 10:01:27</t>
  </si>
  <si>
    <t>05-30-2013 21:01:58</t>
  </si>
  <si>
    <t>Application Virtualization Error- snagit</t>
  </si>
  <si>
    <t>Mr. Everton Correa</t>
  </si>
  <si>
    <t>04-30-2013 09:57:43</t>
  </si>
  <si>
    <t>05-06-2013 12:55:19</t>
  </si>
  <si>
    <t>Mr. Aleksander Avedikian</t>
  </si>
  <si>
    <t>04-30-2013 08:57:04</t>
  </si>
  <si>
    <t>05-30-2013 20:26:10</t>
  </si>
  <si>
    <t>System Swap ( X220 ) BSOD &amp; Disk errors</t>
  </si>
  <si>
    <t>Mr. Tony Kueh</t>
  </si>
  <si>
    <t>04-30-2013 08:52:06</t>
  </si>
  <si>
    <t>05-30-2013 20:22:24</t>
  </si>
  <si>
    <t>Adobe Acrobat Reader X not launching</t>
  </si>
  <si>
    <t>Ramdane Boulemkahel</t>
  </si>
  <si>
    <t>04-30-2013 08:18:33</t>
  </si>
  <si>
    <t>05-15-2013 05:32:46</t>
  </si>
  <si>
    <t>IMIS_APPL_ACRBT</t>
  </si>
  <si>
    <t>SCCM non-compliance on XP desktop</t>
  </si>
  <si>
    <t>Robert Jean-Louis</t>
  </si>
  <si>
    <t>04-30-2013 08:14:58</t>
  </si>
  <si>
    <t>04-30-2013 08:28:47</t>
  </si>
  <si>
    <t>8000137406</t>
  </si>
  <si>
    <t>Unable to install "Tracker PDF-XChange"</t>
  </si>
  <si>
    <t>Anthony Chan</t>
  </si>
  <si>
    <t>04-30-2013 07:08:26</t>
  </si>
  <si>
    <t>05-02-2013 08:09:24</t>
  </si>
  <si>
    <t>no contacts available</t>
  </si>
  <si>
    <t>Mr. Luciano Sturmer</t>
  </si>
  <si>
    <t>04-30-2013 06:16:49</t>
  </si>
  <si>
    <t>06-02-2013 19:37:55</t>
  </si>
  <si>
    <t>users kb broken</t>
  </si>
  <si>
    <t>Mr. Rahul Asthana</t>
  </si>
  <si>
    <t>04-30-2013 06:05:44</t>
  </si>
  <si>
    <t>05-30-2013 20:41:52</t>
  </si>
  <si>
    <t>internet explorer issues</t>
  </si>
  <si>
    <t>Ms. Marie Goodell</t>
  </si>
  <si>
    <t>04-30-2013 06:02:25</t>
  </si>
  <si>
    <t>05-30-2013 20:40:58</t>
  </si>
  <si>
    <t>system swap</t>
  </si>
  <si>
    <t>Ms. Gloria Chiem</t>
  </si>
  <si>
    <t>04-30-2013 05:59:36</t>
  </si>
  <si>
    <t>05-01-2013 13:41:03</t>
  </si>
  <si>
    <t>Mr. Mohammed Bafakyh</t>
  </si>
  <si>
    <t>04-30-2013 05:55:33</t>
  </si>
  <si>
    <t>05-30-2013 20:33:26</t>
  </si>
  <si>
    <t>forescout remediation</t>
  </si>
  <si>
    <t>Ms. Laurie Hawkins</t>
  </si>
  <si>
    <t>04-30-2013 05:52:36</t>
  </si>
  <si>
    <t>05-30-2013 20:24:54</t>
  </si>
  <si>
    <t>Ms. Helen Sunderland</t>
  </si>
  <si>
    <t>04-30-2013 05:47:43</t>
  </si>
  <si>
    <t>05-09-2013 10:58:03</t>
  </si>
  <si>
    <t>Mr. Sam Hwang</t>
  </si>
  <si>
    <t>04-30-2013 05:41:49</t>
  </si>
  <si>
    <t>05-30-2013 20:15:56</t>
  </si>
  <si>
    <t>user requested re-image</t>
  </si>
  <si>
    <t>Mr. Andrei Suvernev</t>
  </si>
  <si>
    <t>04-30-2013 05:32:26</t>
  </si>
  <si>
    <t>04-30-2013 05:51:30</t>
  </si>
  <si>
    <t>to Return Sybase Equipment</t>
  </si>
  <si>
    <t>Ms. Shana Tong</t>
  </si>
  <si>
    <t>04-29-2013 18:13:42</t>
  </si>
  <si>
    <t>05-31-2013 20:40:02</t>
  </si>
  <si>
    <t>Pick up returned Sybase Desktops</t>
  </si>
  <si>
    <t>Mr. Zhimin Lin</t>
  </si>
  <si>
    <t>04-29-2013 18:12:34</t>
  </si>
  <si>
    <t>05-31-2013 20:40:03</t>
  </si>
  <si>
    <t>New Laptop needed.</t>
  </si>
  <si>
    <t>Ms. Lindsey Cooper</t>
  </si>
  <si>
    <t>04-29-2013 16:07:12</t>
  </si>
  <si>
    <t>05-30-2013 19:25:08</t>
  </si>
  <si>
    <t>transfer data to upgrade laptop</t>
  </si>
  <si>
    <t>Ms. Milly Leon</t>
  </si>
  <si>
    <t>04-29-2013 15:19:58</t>
  </si>
  <si>
    <t>05-30-2013 20:12:42</t>
  </si>
  <si>
    <t>system swap (t510)</t>
  </si>
  <si>
    <t>Mr. Doug Sampsel</t>
  </si>
  <si>
    <t>04-29-2013 13:32:18</t>
  </si>
  <si>
    <t>05-01-2013 09:45:09</t>
  </si>
  <si>
    <t>Adobe Update won't install</t>
  </si>
  <si>
    <t>Mr. Joe Chen</t>
  </si>
  <si>
    <t>04-29-2013 12:43:44</t>
  </si>
  <si>
    <t>04-29-2013 14:02:50</t>
  </si>
  <si>
    <t>new monitor required.</t>
  </si>
  <si>
    <t>Mr. Boris Tsyganskiy</t>
  </si>
  <si>
    <t>04-29-2013 09:57:48</t>
  </si>
  <si>
    <t>05-30-2013 19:14:06</t>
  </si>
  <si>
    <t>windows certificate warnings issues.</t>
  </si>
  <si>
    <t>Ms. Sudha Balasubrahmanyan</t>
  </si>
  <si>
    <t>04-29-2013 09:06:36</t>
  </si>
  <si>
    <t>06-01-2013 19:11:27</t>
  </si>
  <si>
    <t>IMIS_APPL_IE_9</t>
  </si>
  <si>
    <t>Require OS upgrade on laptop</t>
  </si>
  <si>
    <t>04-29-2013 09:22:35</t>
  </si>
  <si>
    <t>05-30-2013 10:59:21</t>
  </si>
  <si>
    <t>New equipment  setup</t>
  </si>
  <si>
    <t>Anna Tkachenko</t>
  </si>
  <si>
    <t>04-29-2013 09:07:24</t>
  </si>
  <si>
    <t>06-02-2013 20:54:14</t>
  </si>
  <si>
    <t>Certificate Popup While on LAN</t>
  </si>
  <si>
    <t>Mr. Derrick Ingram</t>
  </si>
  <si>
    <t>04-29-2013 08:37:40</t>
  </si>
  <si>
    <t>05-29-2013 20:44:20</t>
  </si>
  <si>
    <t>Secure Format HDD -</t>
  </si>
  <si>
    <t>Ms. Aimee Grimes Barton</t>
  </si>
  <si>
    <t>04-29-2013 08:25:53</t>
  </si>
  <si>
    <t>05-31-2013 20:21:31</t>
  </si>
  <si>
    <t>SCCM non-compliance on laptop</t>
  </si>
  <si>
    <t>04-29-2013 08:06:38</t>
  </si>
  <si>
    <t>04-29-2013 20:06:23</t>
  </si>
  <si>
    <t>Rejoin lsev00464769e to SAP domain</t>
  </si>
  <si>
    <t>Ms. Christine Daniel</t>
  </si>
  <si>
    <t>04-29-2013 07:29:55</t>
  </si>
  <si>
    <t>05-29-2013 19:22:16</t>
  </si>
  <si>
    <t>04-29-2013 06:31:26</t>
  </si>
  <si>
    <t>05-29-2013 20:32:52</t>
  </si>
  <si>
    <t>04-29-2013 06:31:23</t>
  </si>
  <si>
    <t>05-29-2013 20:42:12</t>
  </si>
  <si>
    <t>04-29-2013 06:31:20</t>
  </si>
  <si>
    <t>05-29-2013 20:42:45</t>
  </si>
  <si>
    <t>04-29-2013 06:31:19</t>
  </si>
  <si>
    <t>05-29-2013 20:42:48</t>
  </si>
  <si>
    <t>04-29-2013 06:24:37</t>
  </si>
  <si>
    <t>05-29-2013 20:51:04</t>
  </si>
  <si>
    <t>04-29-2013 06:24:32</t>
  </si>
  <si>
    <t>05-29-2013 20:51:05</t>
  </si>
  <si>
    <t>04-29-2013 06:24:30</t>
  </si>
  <si>
    <t>05-29-2013 20:52:03</t>
  </si>
  <si>
    <t>04-29-2013 06:24:28</t>
  </si>
  <si>
    <t>05-29-2013 20:52:04</t>
  </si>
  <si>
    <t>8000133763</t>
  </si>
  <si>
    <t>Unable to connect to the network VPN</t>
  </si>
  <si>
    <t>Jean-Nicolas Robitaille</t>
  </si>
  <si>
    <t>04-29-2013 06:18:07</t>
  </si>
  <si>
    <t>05-24-2013 04:23:43</t>
  </si>
  <si>
    <t>04-26-2013 17:11:01</t>
  </si>
  <si>
    <t>05-29-2013 20:14:22</t>
  </si>
  <si>
    <t>Return Sun sparc-10 workstation 'fnord'</t>
  </si>
  <si>
    <t>Mr. Elton Wildermuth</t>
  </si>
  <si>
    <t>04-26-2013 16:55:47</t>
  </si>
  <si>
    <t>04-30-2013 16:59:05</t>
  </si>
  <si>
    <t>Mr. Changhoon Baek</t>
  </si>
  <si>
    <t>04-26-2013 16:41:31</t>
  </si>
  <si>
    <t>05-30-2013 20:13:27</t>
  </si>
  <si>
    <t>Mr. Hameesh Manadath</t>
  </si>
  <si>
    <t>04-26-2013 15:27:46</t>
  </si>
  <si>
    <t>05-30-2013 20:20:31</t>
  </si>
  <si>
    <t>04-26-2013 15:06:33</t>
  </si>
  <si>
    <t>05-08-2013 09:24:23</t>
  </si>
  <si>
    <t>New Monitor Install</t>
  </si>
  <si>
    <t>04-26-2013 14:41:18</t>
  </si>
  <si>
    <t>05-26-2013 19:52:30</t>
  </si>
  <si>
    <t>04-26-2013 14:38:30</t>
  </si>
  <si>
    <t>Request Laptop</t>
  </si>
  <si>
    <t>Ms. Amila Kuduzovic</t>
  </si>
  <si>
    <t>04-26-2013 14:37:14</t>
  </si>
  <si>
    <t>05-08-2013 11:39:57</t>
  </si>
  <si>
    <t>T530 Upgrade</t>
  </si>
  <si>
    <t>04-26-2013 14:17:05</t>
  </si>
  <si>
    <t>04-29-2013 08:17:24</t>
  </si>
  <si>
    <t>System Swap ( Reimage ) 4.26.2013</t>
  </si>
  <si>
    <t>04-26-2013 14:10:52</t>
  </si>
  <si>
    <t>04-26-2013 15:21:33</t>
  </si>
  <si>
    <t>Rehire Request</t>
  </si>
  <si>
    <t>Ivan Bowman</t>
  </si>
  <si>
    <t>04-26-2013 13:51:33</t>
  </si>
  <si>
    <t>06-01-2013 20:13:15</t>
  </si>
  <si>
    <t>04-26-2013 13:51:31</t>
  </si>
  <si>
    <t>05-02-2013 15:36:25</t>
  </si>
  <si>
    <t>Desktop Return</t>
  </si>
  <si>
    <t>Mr. Shoji Kuruvilla</t>
  </si>
  <si>
    <t>04-26-2013 13:30:08</t>
  </si>
  <si>
    <t>05-29-2013 20:15:05</t>
  </si>
  <si>
    <t>Shared calendar showing busy from others</t>
  </si>
  <si>
    <t>Linda Lai</t>
  </si>
  <si>
    <t>04-26-2013 13:07:24</t>
  </si>
  <si>
    <t>06-01-2013 19:10:55</t>
  </si>
  <si>
    <t>Reimage 531580 for Dublin Inventory</t>
  </si>
  <si>
    <t>04-26-2013 12:40:43</t>
  </si>
  <si>
    <t>05-29-2013 19:54:32</t>
  </si>
  <si>
    <t>Mr. Vijaya Lakshmi Ravinuthala</t>
  </si>
  <si>
    <t>04-26-2013 12:13:49</t>
  </si>
  <si>
    <t>05-26-2013 20:07:55</t>
  </si>
  <si>
    <t>Reimage MAC Laptop</t>
  </si>
  <si>
    <t>Ms. Katarzyna Werner</t>
  </si>
  <si>
    <t>04-26-2013 12:09:55</t>
  </si>
  <si>
    <t>04-26-2013 14:17:24</t>
  </si>
  <si>
    <t>Laptop for c5167181</t>
  </si>
  <si>
    <t>Mr. Anwesa Chatterjee</t>
  </si>
  <si>
    <t>04-26-2013 11:08:24</t>
  </si>
  <si>
    <t>05-26-2013 19:40:24</t>
  </si>
  <si>
    <t>Room Reservation Tool Issue</t>
  </si>
  <si>
    <t>Ms. Mangala Koduri</t>
  </si>
  <si>
    <t>04-26-2013 10:42:07</t>
  </si>
  <si>
    <t>05-26-2013 19:36:13</t>
  </si>
  <si>
    <t>unable to search in outllook</t>
  </si>
  <si>
    <t>Mr. John Broad</t>
  </si>
  <si>
    <t>04-26-2013 10:40:05</t>
  </si>
  <si>
    <t>05-26-2013 19:36:02</t>
  </si>
  <si>
    <t>Monitor for i818411</t>
  </si>
  <si>
    <t>Ms. Kim Bailey</t>
  </si>
  <si>
    <t>04-26-2013 10:35:37</t>
  </si>
  <si>
    <t>05-26-2013 19:35:49</t>
  </si>
  <si>
    <t>No access to outook or lync</t>
  </si>
  <si>
    <t>Ms. Smita Biswas</t>
  </si>
  <si>
    <t>04-26-2013 10:30:38</t>
  </si>
  <si>
    <t>05-29-2013 19:24:39</t>
  </si>
  <si>
    <t>Equipment Return - #484539 Lenovo T510</t>
  </si>
  <si>
    <t>Mr. Rajen Iyer</t>
  </si>
  <si>
    <t>04-26-2013 10:01:43</t>
  </si>
  <si>
    <t>05-26-2013 20:34:04</t>
  </si>
  <si>
    <t>7000091011</t>
  </si>
  <si>
    <t>MD Equipment verification inquiry #48628</t>
  </si>
  <si>
    <t>Mr. Gautam Dogra</t>
  </si>
  <si>
    <t>04-26-2013 10:02:20</t>
  </si>
  <si>
    <t>05-15-2013 14:10:28</t>
  </si>
  <si>
    <t>Monitor for D058738</t>
  </si>
  <si>
    <t>Mr. Daniel Wurst</t>
  </si>
  <si>
    <t>04-26-2013 09:53:58</t>
  </si>
  <si>
    <t>05-26-2013 20:33:17</t>
  </si>
  <si>
    <t>Not able to access Solution Explorer</t>
  </si>
  <si>
    <t>Ms. Judy Cubiss</t>
  </si>
  <si>
    <t>04-26-2013 09:43:26</t>
  </si>
  <si>
    <t>05-23-2013 08:44:07</t>
  </si>
  <si>
    <t>IMIS_APPL_OTHER</t>
  </si>
  <si>
    <t>Need to get laptop reimaged</t>
  </si>
  <si>
    <t>Ms. Roisin Monaghan</t>
  </si>
  <si>
    <t>04-26-2013 09:22:02</t>
  </si>
  <si>
    <t>05-31-2013 20:21:29</t>
  </si>
  <si>
    <t>Install Open Text Exceed  PowerSuite 14</t>
  </si>
  <si>
    <t>Mr. Mike Weadley</t>
  </si>
  <si>
    <t>04-26-2013 08:34:06</t>
  </si>
  <si>
    <t>05-31-2013 19:03:45</t>
  </si>
  <si>
    <t>connected to office wifi, without connec</t>
  </si>
  <si>
    <t>04-26-2013 07:42:38</t>
  </si>
  <si>
    <t>05-02-2013 09:42:18</t>
  </si>
  <si>
    <t>Lenovo Laptop Crashed</t>
  </si>
  <si>
    <t>Meghna Jhaveri</t>
  </si>
  <si>
    <t>04-26-2013 08:14:12</t>
  </si>
  <si>
    <t>05-26-2013 20:03:52</t>
  </si>
  <si>
    <t>SRIS_PEQP_REP</t>
  </si>
  <si>
    <t>SCCM non-compliance on XP VM</t>
  </si>
  <si>
    <t>04-26-2013 08:04:54</t>
  </si>
  <si>
    <t>04-26-2013 12:15:15</t>
  </si>
  <si>
    <t>Needed data retrieved from TERM desktop</t>
  </si>
  <si>
    <t>04-26-2013 07:54:32</t>
  </si>
  <si>
    <t>04-26-2013 20:21:26</t>
  </si>
  <si>
    <t>04-26-2013 08:00:31</t>
  </si>
  <si>
    <t>05-26-2013 19:54:46</t>
  </si>
  <si>
    <t>04-26-2013 08:00:27</t>
  </si>
  <si>
    <t>05-26-2013 20:03:24</t>
  </si>
  <si>
    <t>04-26-2013 08:00:23</t>
  </si>
  <si>
    <t>05-26-2013 20:03:26</t>
  </si>
  <si>
    <t>04-26-2013 08:00:22</t>
  </si>
  <si>
    <t>05-26-2013 20:03:44</t>
  </si>
  <si>
    <t>Getting C user access on portal</t>
  </si>
  <si>
    <t>Ms. Janet Leitner</t>
  </si>
  <si>
    <t>04-26-2013 07:44:06</t>
  </si>
  <si>
    <t>04-26-2013 08:19:51</t>
  </si>
  <si>
    <t>04-26-2013 07:42:44</t>
  </si>
  <si>
    <t>05-26-2013 20:03:49</t>
  </si>
  <si>
    <t>04-26-2013 07:42:40</t>
  </si>
  <si>
    <t>05-26-2013 20:03:51</t>
  </si>
  <si>
    <t>04-26-2013 07:42:37</t>
  </si>
  <si>
    <t>05-26-2013 20:03:29</t>
  </si>
  <si>
    <t>04-26-2013 07:22:41</t>
  </si>
  <si>
    <t>05-26-2013 19:39:05</t>
  </si>
  <si>
    <t>04-26-2013 07:22:39</t>
  </si>
  <si>
    <t>05-26-2013 19:39:22</t>
  </si>
  <si>
    <t>04-26-2013 07:09:17</t>
  </si>
  <si>
    <t>05-26-2013 19:39:42</t>
  </si>
  <si>
    <t>04-26-2013 07:09:13</t>
  </si>
  <si>
    <t>05-26-2013 19:39:26</t>
  </si>
  <si>
    <t>Mail and Password</t>
  </si>
  <si>
    <t>Ms. Adrien Sirolli</t>
  </si>
  <si>
    <t>04-26-2013 06:43:16</t>
  </si>
  <si>
    <t>05-26-2013 19:44:13</t>
  </si>
  <si>
    <t>Reimage MBP</t>
  </si>
  <si>
    <t>Mr. Alex Zhu</t>
  </si>
  <si>
    <t>04-26-2013 06:39:51</t>
  </si>
  <si>
    <t>05-26-2013 19:38:29</t>
  </si>
  <si>
    <t>New MBP Setup</t>
  </si>
  <si>
    <t>Mr. Jaime Farinos</t>
  </si>
  <si>
    <t>04-26-2013 06:31:24</t>
  </si>
  <si>
    <t>04-26-2013 08:05:31</t>
  </si>
  <si>
    <t>No connection to network</t>
  </si>
  <si>
    <t>Melanie Byford</t>
  </si>
  <si>
    <t>04-26-2013 06:30:55</t>
  </si>
  <si>
    <t>04-26-2013 06:04:30</t>
  </si>
  <si>
    <t>05-06-2013 12:38:35</t>
  </si>
  <si>
    <t>Remove User from Accounts</t>
  </si>
  <si>
    <t>Ms. Chaitali Gohel</t>
  </si>
  <si>
    <t>04-26-2013 06:25:31</t>
  </si>
  <si>
    <t>05-26-2013 20:27:02</t>
  </si>
  <si>
    <t>Password Errors</t>
  </si>
  <si>
    <t>Mr. Tim Thianthai</t>
  </si>
  <si>
    <t>04-26-2013 06:06:58</t>
  </si>
  <si>
    <t>05-26-2013 20:25:55</t>
  </si>
  <si>
    <t>New iPad Setup</t>
  </si>
  <si>
    <t>Mr. Nir M Kol</t>
  </si>
  <si>
    <t>04-26-2013 06:04:32</t>
  </si>
  <si>
    <t>04-26-2013 07:32:11</t>
  </si>
  <si>
    <t>Ms. Jessica Griffin</t>
  </si>
  <si>
    <t>04-26-2013 06:00:50</t>
  </si>
  <si>
    <t>04-26-2013 06:43:32</t>
  </si>
  <si>
    <t>BOS02</t>
  </si>
  <si>
    <t>Apple Project MBP</t>
  </si>
  <si>
    <t>Mr. Stephen Payne</t>
  </si>
  <si>
    <t>04-26-2013 05:56:31</t>
  </si>
  <si>
    <t>05-26-2013 19:52:26</t>
  </si>
  <si>
    <t>DUB01</t>
  </si>
  <si>
    <t>Loss of Wireless network</t>
  </si>
  <si>
    <t>Ms. Enakshi Singh</t>
  </si>
  <si>
    <t>04-26-2013 05:53:41</t>
  </si>
  <si>
    <t>05-26-2013 19:51:24</t>
  </si>
  <si>
    <t>MBP Return to Apple Project</t>
  </si>
  <si>
    <t>Mr. Reto Witschi</t>
  </si>
  <si>
    <t>04-26-2013 05:50:08</t>
  </si>
  <si>
    <t>04-26-2013 09:47:36</t>
  </si>
  <si>
    <t>Labs Test Mac</t>
  </si>
  <si>
    <t>04-26-2013 05:46:09</t>
  </si>
  <si>
    <t>05-26-2013 19:45:54</t>
  </si>
  <si>
    <t>VM - laptop battery issue</t>
  </si>
  <si>
    <t>Ms. Jackie Wang</t>
  </si>
  <si>
    <t>04-26-2013 05:35:29</t>
  </si>
  <si>
    <t>04-30-2013 16:10:21</t>
  </si>
  <si>
    <t>laptop needed for a training</t>
  </si>
  <si>
    <t>04-25-2013 19:29:51</t>
  </si>
  <si>
    <t>04-25-2013 19:21:37</t>
  </si>
  <si>
    <t>05-12-2013 17:48:21</t>
  </si>
  <si>
    <t>Laptop hang. can't do anything.</t>
  </si>
  <si>
    <t>Mr. Deepak Aher</t>
  </si>
  <si>
    <t>04-25-2013 18:05:45</t>
  </si>
  <si>
    <t>05-29-2013 19:53:03</t>
  </si>
  <si>
    <t>IMIS_PEQP_NOTEB_MAC</t>
  </si>
  <si>
    <t>Reset PIN for SecureID</t>
  </si>
  <si>
    <t>Ms. Jing Wu</t>
  </si>
  <si>
    <t>04-25-2013 16:41:23</t>
  </si>
  <si>
    <t>05-26-2013 20:33:09</t>
  </si>
  <si>
    <t>Reset WTS</t>
  </si>
  <si>
    <t>04-25-2013 16:38:24</t>
  </si>
  <si>
    <t>05-26-2013 20:32:29</t>
  </si>
  <si>
    <t>Trouble Archiving Mail</t>
  </si>
  <si>
    <t>04-25-2013 16:02:29</t>
  </si>
  <si>
    <t>05-01-2013 08:26:14</t>
  </si>
  <si>
    <t>User needs SP 1 installed in his W7 PC</t>
  </si>
  <si>
    <t>Mr. George Quaye</t>
  </si>
  <si>
    <t>04-25-2013 15:28:50</t>
  </si>
  <si>
    <t>05-30-2013 20:12:45</t>
  </si>
  <si>
    <t>Embedded Video - PPT - Not Working</t>
  </si>
  <si>
    <t>Mr. Ted Luchsinger</t>
  </si>
  <si>
    <t>04-25-2013 15:09:50</t>
  </si>
  <si>
    <t>05-26-2013 20:27:22</t>
  </si>
  <si>
    <t>SAP Venue Reserve Tool - Install</t>
  </si>
  <si>
    <t>Mr. Craig Bodington</t>
  </si>
  <si>
    <t>04-25-2013 15:02:48</t>
  </si>
  <si>
    <t>04-26-2013 06:23:35</t>
  </si>
  <si>
    <t>STA01</t>
  </si>
  <si>
    <t>Visio Purchased, Needs Pushed To His Lap</t>
  </si>
  <si>
    <t>Mr. Bob Sanders</t>
  </si>
  <si>
    <t>04-25-2013 14:54:24</t>
  </si>
  <si>
    <t>05-25-2013 20:36:08</t>
  </si>
  <si>
    <t>RAID Battery Replacement</t>
  </si>
  <si>
    <t>04-25-2013 14:35:41</t>
  </si>
  <si>
    <t>05-31-2013 08:38:13</t>
  </si>
  <si>
    <t>MS Updates are not installing properly</t>
  </si>
  <si>
    <t>Ms. Sophia Marx</t>
  </si>
  <si>
    <t>04-25-2013 13:47:26</t>
  </si>
  <si>
    <t>04-26-2013 09:18:43</t>
  </si>
  <si>
    <t>Unable to log into laptop with new passw</t>
  </si>
  <si>
    <t>04-25-2013 13:47:43</t>
  </si>
  <si>
    <t>04-25-2013 14:21:58</t>
  </si>
  <si>
    <t>USB ports bad on laptop</t>
  </si>
  <si>
    <t>04-25-2013 13:23:19</t>
  </si>
  <si>
    <t>04-25-2013 20:15:59</t>
  </si>
  <si>
    <t>Equipment Return - #492786 iPad 2</t>
  </si>
  <si>
    <t>Mr. Somdev Sen</t>
  </si>
  <si>
    <t>04-25-2013 13:21:06</t>
  </si>
  <si>
    <t>05-25-2013 20:11:27</t>
  </si>
  <si>
    <t>Equipment Return - #519417 Lenovo T510</t>
  </si>
  <si>
    <t>04-25-2013 13:16:54</t>
  </si>
  <si>
    <t>05-25-2013 20:11:12</t>
  </si>
  <si>
    <t>check performance of laptop</t>
  </si>
  <si>
    <t>Mr. Darren Louie</t>
  </si>
  <si>
    <t>04-25-2013 13:12:30</t>
  </si>
  <si>
    <t>05-25-2013 20:02:52</t>
  </si>
  <si>
    <t>view of email message font large</t>
  </si>
  <si>
    <t>04-25-2013 12:56:11</t>
  </si>
  <si>
    <t>05-25-2013 20:01:09</t>
  </si>
  <si>
    <t>Ms. Jenny Lundberg</t>
  </si>
  <si>
    <t>04-25-2013 12:54:03</t>
  </si>
  <si>
    <t>05-25-2013 19:56:26</t>
  </si>
  <si>
    <t>unable to connect to the network</t>
  </si>
  <si>
    <t>Ms. Monica Pierre-Davis</t>
  </si>
  <si>
    <t>04-25-2013 12:52:23</t>
  </si>
  <si>
    <t>05-25-2013 19:56:09</t>
  </si>
  <si>
    <t>unable to connect to wireless network</t>
  </si>
  <si>
    <t>Ms. Mikell Millar</t>
  </si>
  <si>
    <t>04-25-2013 12:49:28</t>
  </si>
  <si>
    <t>05-25-2013 19:56:06</t>
  </si>
  <si>
    <t>outlook crashes</t>
  </si>
  <si>
    <t>Mr. Dmitry Kiselev</t>
  </si>
  <si>
    <t>04-25-2013 12:47:37</t>
  </si>
  <si>
    <t>05-25-2013 19:55:53</t>
  </si>
  <si>
    <t>[REIMAGE]|reimage laptop witn Win 7 2.1</t>
  </si>
  <si>
    <t>Linda Yetz</t>
  </si>
  <si>
    <t>04-25-2013 12:41:42</t>
  </si>
  <si>
    <t>05-25-2013 19:55:39</t>
  </si>
  <si>
    <t>Equipment Return - #486431 iPad 1</t>
  </si>
  <si>
    <t>Mr. Alex Joseph</t>
  </si>
  <si>
    <t>04-25-2013 12:37:34</t>
  </si>
  <si>
    <t>05-25-2013 20:56:48</t>
  </si>
  <si>
    <t>Need SAP laptops connected to printer</t>
  </si>
  <si>
    <t>Ms. Patt Tool-Karges</t>
  </si>
  <si>
    <t>04-25-2013 11:40:59</t>
  </si>
  <si>
    <t>05-03-2013 07:23:46</t>
  </si>
  <si>
    <t>SRIS_PRNT_DEVIC</t>
  </si>
  <si>
    <t>Video Card Crashes - Replace VC</t>
  </si>
  <si>
    <t>04-25-2013 11:34:39</t>
  </si>
  <si>
    <t>05-25-2013 19:28:42</t>
  </si>
  <si>
    <t>Setup New Laptop (511674)</t>
  </si>
  <si>
    <t>Mr. Glenn Larson</t>
  </si>
  <si>
    <t>04-25-2013 11:29:43</t>
  </si>
  <si>
    <t>04-25-2013 14:58:26</t>
  </si>
  <si>
    <t>IE Keeps Freezing and Crashing with Cert</t>
  </si>
  <si>
    <t>Ms. Stephanie Peterson</t>
  </si>
  <si>
    <t>04-25-2013 11:26:55</t>
  </si>
  <si>
    <t>05-25-2013 19:28:19</t>
  </si>
  <si>
    <t>Laptop crashing</t>
  </si>
  <si>
    <t>Mr. Glenn DiPasquale</t>
  </si>
  <si>
    <t>04-25-2013 11:21:17</t>
  </si>
  <si>
    <t>05-08-2013 10:33:28</t>
  </si>
  <si>
    <t>New MBP Image</t>
  </si>
  <si>
    <t>04-25-2013 10:41:16</t>
  </si>
  <si>
    <t>05-31-2013 08:24:17</t>
  </si>
  <si>
    <t>multiple errors, swapping device</t>
  </si>
  <si>
    <t>Ms. Kristen Stone</t>
  </si>
  <si>
    <t>04-25-2013 10:55:58</t>
  </si>
  <si>
    <t>05-25-2013 19:05:57</t>
  </si>
  <si>
    <t>New Laptop Request for C-User</t>
  </si>
  <si>
    <t>Mr. David Ahrens</t>
  </si>
  <si>
    <t>04-25-2013 10:56:48</t>
  </si>
  <si>
    <t>06-01-2013 19:37:10</t>
  </si>
  <si>
    <t>Equipment Request (T520) (QTY2) (PAL03)</t>
  </si>
  <si>
    <t>04-25-2013 10:40:03</t>
  </si>
  <si>
    <t>06-02-2013 20:12:17</t>
  </si>
  <si>
    <t>MS Outlook Exchange</t>
  </si>
  <si>
    <t>Mr. Dr. Amir Izadpanah</t>
  </si>
  <si>
    <t>04-25-2013 10:21:23</t>
  </si>
  <si>
    <t>05-25-2013 19:59:41</t>
  </si>
  <si>
    <t>WDF02</t>
  </si>
  <si>
    <t>04-25-2013 09:45:46</t>
  </si>
  <si>
    <t>05-25-2013 20:22:14</t>
  </si>
  <si>
    <t>04-25-2013 09:45:43</t>
  </si>
  <si>
    <t>05-25-2013 20:21:59</t>
  </si>
  <si>
    <t>04-25-2013 09:45:40</t>
  </si>
  <si>
    <t>05-25-2013 20:22:12</t>
  </si>
  <si>
    <t>04-25-2013 09:45:39</t>
  </si>
  <si>
    <t>05-25-2013 20:21:25</t>
  </si>
  <si>
    <t>Laptop won't boot correctly</t>
  </si>
  <si>
    <t>Ms. Jenny Mah</t>
  </si>
  <si>
    <t>04-25-2013 09:41:19</t>
  </si>
  <si>
    <t>05-25-2013 19:59:39</t>
  </si>
  <si>
    <t>Equipment Request (T430) (QTY2) (PAL03)</t>
  </si>
  <si>
    <t>04-25-2013 09:21:12</t>
  </si>
  <si>
    <t>06-02-2013 20:12:19</t>
  </si>
  <si>
    <t>BSOD Laptop freezes - New image required</t>
  </si>
  <si>
    <t>Jenn Murphy</t>
  </si>
  <si>
    <t>04-25-2013 09:19:30</t>
  </si>
  <si>
    <t>04-29-2013 06:51:51</t>
  </si>
  <si>
    <t>Start up Windows</t>
  </si>
  <si>
    <t>Mr. Jacob Singer</t>
  </si>
  <si>
    <t>04-25-2013 09:17:13</t>
  </si>
  <si>
    <t>05-01-2013 13:34:44</t>
  </si>
  <si>
    <t>Equipment Return - #484171 Lenovo T510</t>
  </si>
  <si>
    <t>Mr. Amit Kamble</t>
  </si>
  <si>
    <t>04-25-2013 09:20:47</t>
  </si>
  <si>
    <t>05-25-2013 20:38:15</t>
  </si>
  <si>
    <t>Reimage Desktop With Server 2008</t>
  </si>
  <si>
    <t>Mr. Christopher Erickson</t>
  </si>
  <si>
    <t>04-25-2013 09:07:25</t>
  </si>
  <si>
    <t>04-25-2013 11:12:50</t>
  </si>
  <si>
    <t>Downloads from sybase.com timing out</t>
  </si>
  <si>
    <t>Scott Shepherd</t>
  </si>
  <si>
    <t>04-25-2013 08:24:09</t>
  </si>
  <si>
    <t>05-14-2013 11:27:17</t>
  </si>
  <si>
    <t>Adobe Flash Installer Failing</t>
  </si>
  <si>
    <t>Ms. Kristine Wick</t>
  </si>
  <si>
    <t>04-25-2013 08:05:52</t>
  </si>
  <si>
    <t>04-29-2013 07:20:16</t>
  </si>
  <si>
    <t>Email received, two equipments.</t>
  </si>
  <si>
    <t>Mr. Jagdeep Singh</t>
  </si>
  <si>
    <t>04-25-2013 08:02:52</t>
  </si>
  <si>
    <t>05-26-2013 19:32:50</t>
  </si>
  <si>
    <t>Outlook looses connection</t>
  </si>
  <si>
    <t>Bernd Reimann</t>
  </si>
  <si>
    <t>04-25-2013 07:39:01</t>
  </si>
  <si>
    <t>05-13-2013 06:07:52</t>
  </si>
  <si>
    <t>new notebook image</t>
  </si>
  <si>
    <t>04-25-2013 06:56:30</t>
  </si>
  <si>
    <t>04-25-2013 08:09:44</t>
  </si>
  <si>
    <t>Cannot access windows OS</t>
  </si>
  <si>
    <t>04-24-2013 20:40:23</t>
  </si>
  <si>
    <t>05-25-2013 19:08:38</t>
  </si>
  <si>
    <t>Unable to access corporate portal</t>
  </si>
  <si>
    <t>Mr. Joseph Silveira</t>
  </si>
  <si>
    <t>04-24-2013 15:50:34</t>
  </si>
  <si>
    <t>05-25-2013 19:19:20</t>
  </si>
  <si>
    <t>Returning legacy sybase desktop</t>
  </si>
  <si>
    <t>Mr. Dilip Sarmah</t>
  </si>
  <si>
    <t>04-24-2013 15:47:38</t>
  </si>
  <si>
    <t>05-29-2013 20:02:35</t>
  </si>
  <si>
    <t>Hana Wkst not connect to network</t>
  </si>
  <si>
    <t>Mr. Andy Scott</t>
  </si>
  <si>
    <t>04-24-2013 15:42:08</t>
  </si>
  <si>
    <t>05-25-2013 19:18:55</t>
  </si>
  <si>
    <t>return SUN ULTRA 10</t>
  </si>
  <si>
    <t>04-24-2013 15:08:15</t>
  </si>
  <si>
    <t>04-29-2013 16:43:48</t>
  </si>
  <si>
    <t>Computer Freezing and Mcafee disabled</t>
  </si>
  <si>
    <t>Ms. Reyna Cruz</t>
  </si>
  <si>
    <t>04-24-2013 14:40:08</t>
  </si>
  <si>
    <t>05-25-2013 19:34:12</t>
  </si>
  <si>
    <t>iPad for i820517</t>
  </si>
  <si>
    <t>Ms. Bettina Schaeumer</t>
  </si>
  <si>
    <t>04-24-2013 14:42:51</t>
  </si>
  <si>
    <t>05-24-2013 20:04:58</t>
  </si>
  <si>
    <t>Mr. Scott Goh</t>
  </si>
  <si>
    <t>04-24-2013 14:30:36</t>
  </si>
  <si>
    <t>05-25-2013 20:02:03</t>
  </si>
  <si>
    <t>Polycomm - Not Dialing Out Or Receiving</t>
  </si>
  <si>
    <t>Mr. Eric Strauss</t>
  </si>
  <si>
    <t>04-24-2013 14:21:37</t>
  </si>
  <si>
    <t>05-24-2013 19:06:41</t>
  </si>
  <si>
    <t>pick up of solaris workstation</t>
  </si>
  <si>
    <t>04-24-2013 14:15:19</t>
  </si>
  <si>
    <t>05-15-2013 16:46:26</t>
  </si>
  <si>
    <t>04-24-2013 13:52:22</t>
  </si>
  <si>
    <t>05-25-2013 19:52:06</t>
  </si>
  <si>
    <t>04-24-2013 13:52:21</t>
  </si>
  <si>
    <t>05-25-2013 19:52:27</t>
  </si>
  <si>
    <t>Not able to connect to VPN</t>
  </si>
  <si>
    <t>Mr. Rick Duhamel</t>
  </si>
  <si>
    <t>04-24-2013 12:45:16</t>
  </si>
  <si>
    <t>05-31-2013 19:16:31</t>
  </si>
  <si>
    <t>7000087231</t>
  </si>
  <si>
    <t>Window 7 image on Mac Pro</t>
  </si>
  <si>
    <t>Frederic Pepin</t>
  </si>
  <si>
    <t>04-24-2013 12:45:50</t>
  </si>
  <si>
    <t>06-03-2013 10:41:01</t>
  </si>
  <si>
    <t>MON01</t>
  </si>
  <si>
    <t>04-24-2013 12:36:14</t>
  </si>
  <si>
    <t>05-25-2013 19:58:14</t>
  </si>
  <si>
    <t>04-24-2013 12:36:11</t>
  </si>
  <si>
    <t>05-25-2013 19:52:40</t>
  </si>
  <si>
    <t>04-24-2013 12:36:08</t>
  </si>
  <si>
    <t>05-25-2013 19:57:57</t>
  </si>
  <si>
    <t>04-24-2013 12:36:06</t>
  </si>
  <si>
    <t>05-25-2013 19:57:58</t>
  </si>
  <si>
    <t>request new notebook</t>
  </si>
  <si>
    <t>Mr. Clebio Dossa</t>
  </si>
  <si>
    <t>04-24-2013 12:34:54</t>
  </si>
  <si>
    <t>05-24-2013 19:36:28</t>
  </si>
  <si>
    <t>Freezing, outlook hangs</t>
  </si>
  <si>
    <t>Mr. Myron Lindsey</t>
  </si>
  <si>
    <t>04-24-2013 11:28:01</t>
  </si>
  <si>
    <t>04-25-2013 13:36:36</t>
  </si>
  <si>
    <t>mailbox full, sleep time too short</t>
  </si>
  <si>
    <t>Ms. Ruby Taylor</t>
  </si>
  <si>
    <t>04-24-2013 11:13:00</t>
  </si>
  <si>
    <t>05-24-2013 19:18:35</t>
  </si>
  <si>
    <t>Cannot install Snagit.</t>
  </si>
  <si>
    <t>Mr. Daniel Martin</t>
  </si>
  <si>
    <t>04-24-2013 10:53:48</t>
  </si>
  <si>
    <t>04-25-2013 07:00:03</t>
  </si>
  <si>
    <t>Laptop Upgrade for i812709</t>
  </si>
  <si>
    <t>Mr. Pranav Wankawala</t>
  </si>
  <si>
    <t>04-24-2013 11:04:26</t>
  </si>
  <si>
    <t>05-24-2013 20:05:24</t>
  </si>
  <si>
    <t>Test Lenovo Port Replicator</t>
  </si>
  <si>
    <t>Mr. Gabriel Siroit</t>
  </si>
  <si>
    <t>04-24-2013 10:50:02</t>
  </si>
  <si>
    <t>04-24-2013 12:51:54</t>
  </si>
  <si>
    <t>Outlook sync has frequent issues</t>
  </si>
  <si>
    <t>Mr. Ashok Selvaganapathy</t>
  </si>
  <si>
    <t>04-24-2013 10:45:23</t>
  </si>
  <si>
    <t>05-31-2013 19:25:07</t>
  </si>
  <si>
    <t>Need new battery for laptop</t>
  </si>
  <si>
    <t>Ms. Christina Miller</t>
  </si>
  <si>
    <t>04-24-2013 10:12:23</t>
  </si>
  <si>
    <t>05-31-2013 19:33:11</t>
  </si>
  <si>
    <t>HIPS non-compliance on desktop</t>
  </si>
  <si>
    <t>Mr. Al Marcella</t>
  </si>
  <si>
    <t>04-24-2013 08:32:52</t>
  </si>
  <si>
    <t>04-24-2013 09:04:30</t>
  </si>
  <si>
    <t>Image new Hana Workstation</t>
  </si>
  <si>
    <t>Ms. Leila Jalali</t>
  </si>
  <si>
    <t>04-24-2013 07:58:42</t>
  </si>
  <si>
    <t>05-24-2013 19:38:00</t>
  </si>
  <si>
    <t>SCCM non compliance on desktop</t>
  </si>
  <si>
    <t>Emmanuel Filosi</t>
  </si>
  <si>
    <t>04-24-2013 07:07:29</t>
  </si>
  <si>
    <t>05-24-2013 19:04:11</t>
  </si>
  <si>
    <t>Yue Sun</t>
  </si>
  <si>
    <t>04-24-2013 07:03:25</t>
  </si>
  <si>
    <t>05-24-2013 19:03:22</t>
  </si>
  <si>
    <t>MD Equipment verification inquiry #50811</t>
  </si>
  <si>
    <t>Mr. Anil Babu Ankisettipalli</t>
  </si>
  <si>
    <t>04-23-2013 17:15:07</t>
  </si>
  <si>
    <t>05-25-2013 20:00:49</t>
  </si>
  <si>
    <t>Old Sybase ultra sparc workstation</t>
  </si>
  <si>
    <t>Ms. Anna Shcherbina</t>
  </si>
  <si>
    <t>04-23-2013 17:08:06</t>
  </si>
  <si>
    <t>04-29-2013 15:42:49</t>
  </si>
  <si>
    <t>PC sleeping instead of shutting down</t>
  </si>
  <si>
    <t>Mr. Glenn Gerlach</t>
  </si>
  <si>
    <t>04-23-2013 16:52:24</t>
  </si>
  <si>
    <t>05-24-2013 19:04:44</t>
  </si>
  <si>
    <t>MacBook Pro Certificate Problem</t>
  </si>
  <si>
    <t>04-23-2013 16:49:24</t>
  </si>
  <si>
    <t>05-24-2013 19:54:21</t>
  </si>
  <si>
    <t>Image New Unix Hana Workstation</t>
  </si>
  <si>
    <t>Mr. Kaushal Mittal</t>
  </si>
  <si>
    <t>04-23-2013 16:48:48</t>
  </si>
  <si>
    <t>05-24-2013 19:38:15</t>
  </si>
  <si>
    <t>Image new Unix Hana Workstation</t>
  </si>
  <si>
    <t>Ms. Natalia Khlopina</t>
  </si>
  <si>
    <t>04-23-2013 16:46:22</t>
  </si>
  <si>
    <t>05-24-2013 19:04:29</t>
  </si>
  <si>
    <t>Mr. Jack Chawla</t>
  </si>
  <si>
    <t>04-23-2013 16:47:32</t>
  </si>
  <si>
    <t>05-31-2013 20:42:11</t>
  </si>
  <si>
    <t>SUN Workstation + old laptop return</t>
  </si>
  <si>
    <t>Ms. Adeleh Toorani</t>
  </si>
  <si>
    <t>04-23-2013 16:15:57</t>
  </si>
  <si>
    <t>04-29-2013 16:56:46</t>
  </si>
  <si>
    <t>Peoplesoft profile shows laptop assigned</t>
  </si>
  <si>
    <t>Mr. Deepa Nigam</t>
  </si>
  <si>
    <t>04-23-2013 14:25:06</t>
  </si>
  <si>
    <t>05-31-2013 19:25:19</t>
  </si>
  <si>
    <t>retire old Sybase Solaris host "hootch"</t>
  </si>
  <si>
    <t>Ms. Binh Tran</t>
  </si>
  <si>
    <t>04-23-2013 14:12:43</t>
  </si>
  <si>
    <t>04-29-2013 16:27:28</t>
  </si>
  <si>
    <t>Clear up Sybase laptop assignment</t>
  </si>
  <si>
    <t>Ms. Jisha Paul</t>
  </si>
  <si>
    <t>04-23-2013 14:11:32</t>
  </si>
  <si>
    <t>05-01-2013 10:41:40</t>
  </si>
  <si>
    <t>Laptop Upgrade for i009118</t>
  </si>
  <si>
    <t>Mr. Ron Chan</t>
  </si>
  <si>
    <t>04-23-2013 14:08:52</t>
  </si>
  <si>
    <t>05-23-2013 20:26:18</t>
  </si>
  <si>
    <t>unable to access portal</t>
  </si>
  <si>
    <t>Ms. Elizabeth Clarkson</t>
  </si>
  <si>
    <t>04-23-2013 14:06:16</t>
  </si>
  <si>
    <t>05-23-2013 20:25:59</t>
  </si>
  <si>
    <t>Mr. Ancelin Lacroix</t>
  </si>
  <si>
    <t>04-23-2013 14:00:14</t>
  </si>
  <si>
    <t>05-23-2013 20:09:43</t>
  </si>
  <si>
    <t>unable to run itunes</t>
  </si>
  <si>
    <t>Ms. Anisha Dadhia</t>
  </si>
  <si>
    <t>04-23-2013 13:58:28</t>
  </si>
  <si>
    <t>05-23-2013 20:09:22</t>
  </si>
  <si>
    <t>[REIMAGE]|reimage system with Win 7 2.1</t>
  </si>
  <si>
    <t>04-23-2013 13:56:41</t>
  </si>
  <si>
    <t>05-23-2013 20:09:20</t>
  </si>
  <si>
    <t>can't connect to network</t>
  </si>
  <si>
    <t>Mr. Michael Morel</t>
  </si>
  <si>
    <t>04-23-2013 13:53:28</t>
  </si>
  <si>
    <t>05-23-2013 20:08:54</t>
  </si>
  <si>
    <t>unable to connect to network</t>
  </si>
  <si>
    <t>04-23-2013 13:51:27</t>
  </si>
  <si>
    <t>05-23-2013 20:08:34</t>
  </si>
  <si>
    <t>Mr. Keith Hamrick</t>
  </si>
  <si>
    <t>04-23-2013 13:50:49</t>
  </si>
  <si>
    <t>05-14-2013 11:27:32</t>
  </si>
  <si>
    <t>check system for virus</t>
  </si>
  <si>
    <t>Ms. Bridget Castillo</t>
  </si>
  <si>
    <t>04-23-2013 13:23:55</t>
  </si>
  <si>
    <t>05-23-2013 20:08:05</t>
  </si>
  <si>
    <t>returning a desktop from B5053</t>
  </si>
  <si>
    <t>04-23-2013 13:48:16</t>
  </si>
  <si>
    <t>04-23-2013 16:54:34</t>
  </si>
  <si>
    <t>Install Adobe Software</t>
  </si>
  <si>
    <t>Luka Ning</t>
  </si>
  <si>
    <t>04-23-2013 13:28:10</t>
  </si>
  <si>
    <t>05-23-2013 19:58:39</t>
  </si>
  <si>
    <t>ReInstall Perforce</t>
  </si>
  <si>
    <t>Mr. Markus Lintermanns</t>
  </si>
  <si>
    <t>04-23-2013 13:26:01</t>
  </si>
  <si>
    <t>04-23-2013 15:10:54</t>
  </si>
  <si>
    <t>outlook crashing</t>
  </si>
  <si>
    <t>Ms. Ella Morgulis</t>
  </si>
  <si>
    <t>04-23-2013 13:21:21</t>
  </si>
  <si>
    <t>05-23-2013 19:58:25</t>
  </si>
  <si>
    <t>Ms. Elizabeth Martin</t>
  </si>
  <si>
    <t>04-23-2013 13:19:38</t>
  </si>
  <si>
    <t>05-23-2013 19:57:55</t>
  </si>
  <si>
    <t>Ms. Rolanda Prince</t>
  </si>
  <si>
    <t>04-23-2013 13:15:10</t>
  </si>
  <si>
    <t>05-23-2013 19:57:36</t>
  </si>
  <si>
    <t>unable to gain network access</t>
  </si>
  <si>
    <t>Ms. April Meng</t>
  </si>
  <si>
    <t>04-23-2013 13:12:26</t>
  </si>
  <si>
    <t>05-23-2013 19:57:22</t>
  </si>
  <si>
    <t>Mr. Eugene Chung</t>
  </si>
  <si>
    <t>04-23-2013 13:09:33</t>
  </si>
  <si>
    <t>05-23-2013 21:10:05</t>
  </si>
  <si>
    <t>04-23-2013 13:07:46</t>
  </si>
  <si>
    <t>05-23-2013 21:10:01</t>
  </si>
  <si>
    <t>old solaris desktop return</t>
  </si>
  <si>
    <t>Ms. Soumya Vinod</t>
  </si>
  <si>
    <t>04-23-2013 13:04:31</t>
  </si>
  <si>
    <t>05-29-2013 20:57:10</t>
  </si>
  <si>
    <t>04-23-2013 12:08:18</t>
  </si>
  <si>
    <t>05-23-2013 20:46:48</t>
  </si>
  <si>
    <t>I am returning my solaris workstation</t>
  </si>
  <si>
    <t>Mr. Ganesan Gopal</t>
  </si>
  <si>
    <t>04-23-2013 12:04:35</t>
  </si>
  <si>
    <t>05-24-2013 20:55:30</t>
  </si>
  <si>
    <t>this is a test ticket</t>
  </si>
  <si>
    <t>04-23-2013 12:02:31</t>
  </si>
  <si>
    <t>04-23-2013 12:18:46</t>
  </si>
  <si>
    <t>SAP Venue Reservation Room not showing</t>
  </si>
  <si>
    <t>Ms. Swati Sahni</t>
  </si>
  <si>
    <t>04-23-2013 11:39:49</t>
  </si>
  <si>
    <t>05-23-2013 19:31:41</t>
  </si>
  <si>
    <t>user has issues with sybase pc</t>
  </si>
  <si>
    <t>Mr. Vidyut Jadhav</t>
  </si>
  <si>
    <t>04-23-2013 11:18:29</t>
  </si>
  <si>
    <t>05-15-2013 11:46:02</t>
  </si>
  <si>
    <t>8000120207</t>
  </si>
  <si>
    <t>needs to return desktop pc</t>
  </si>
  <si>
    <t>04-23-2013 11:17:10</t>
  </si>
  <si>
    <t>04-24-2013 08:19:32</t>
  </si>
  <si>
    <t>Image Desktop with Server 2008</t>
  </si>
  <si>
    <t>04-23-2013 11:11:19</t>
  </si>
  <si>
    <t>05-23-2013 20:13:12</t>
  </si>
  <si>
    <t>General problems in Laptop</t>
  </si>
  <si>
    <t>Ms. Susan Niceley</t>
  </si>
  <si>
    <t>04-23-2013 10:53:17</t>
  </si>
  <si>
    <t>04-24-2013 08:27:02</t>
  </si>
  <si>
    <t>2 loaner laptops</t>
  </si>
  <si>
    <t>Mr. Daniel Brage</t>
  </si>
  <si>
    <t>04-23-2013 10:42:12</t>
  </si>
  <si>
    <t>05-23-2013 20:02:42</t>
  </si>
  <si>
    <t>Equipment Request (X230) (QTY1) (PAL-1)</t>
  </si>
  <si>
    <t>04-23-2013 10:02:39</t>
  </si>
  <si>
    <t>05-24-2013 19:58:05</t>
  </si>
  <si>
    <t>New Hardware Setup (M90p)</t>
  </si>
  <si>
    <t>Ms. Andrea Scholz</t>
  </si>
  <si>
    <t>04-23-2013 08:42:22</t>
  </si>
  <si>
    <t>05-31-2013 20:18:06</t>
  </si>
  <si>
    <t>SRIS_PEQP_REP_DESKT</t>
  </si>
  <si>
    <t>Request: borrow Lenovo Power Supply</t>
  </si>
  <si>
    <t>Mr. Jedd Go</t>
  </si>
  <si>
    <t>04-23-2013 08:22:49</t>
  </si>
  <si>
    <t>04-24-2013 09:50:42</t>
  </si>
  <si>
    <t>MS Project and Visio Missing from Laptop</t>
  </si>
  <si>
    <t>Mr. Bryon Runyon</t>
  </si>
  <si>
    <t>04-23-2013 07:24:15</t>
  </si>
  <si>
    <t>05-08-2013 09:38:44</t>
  </si>
  <si>
    <t>Mr. Fabio Serrano</t>
  </si>
  <si>
    <t>04-23-2013 07:11:57</t>
  </si>
  <si>
    <t>05-23-2013 20:11:50</t>
  </si>
  <si>
    <t>04-23-2013 07:11:55</t>
  </si>
  <si>
    <t>05-23-2013 20:12:05</t>
  </si>
  <si>
    <t>Image laptop from IT stock</t>
  </si>
  <si>
    <t>Yves Dufresne</t>
  </si>
  <si>
    <t>04-23-2013 06:41:10</t>
  </si>
  <si>
    <t>05-26-2013 19:53:40</t>
  </si>
  <si>
    <t>Waterloo Print Drivers</t>
  </si>
  <si>
    <t>Tammy Wellstood</t>
  </si>
  <si>
    <t>04-23-2013 06:30:33</t>
  </si>
  <si>
    <t>05-23-2013 19:52:05</t>
  </si>
  <si>
    <t>IMIS_PRNT_DRIVER</t>
  </si>
  <si>
    <t>can't expand distribution lists in email</t>
  </si>
  <si>
    <t>Mandana Shadpour</t>
  </si>
  <si>
    <t>04-23-2013 06:27:16</t>
  </si>
  <si>
    <t>04-30-2013 11:06:04</t>
  </si>
  <si>
    <t>Software update continuosly repeating</t>
  </si>
  <si>
    <t>Mr. Stephen Sammer</t>
  </si>
  <si>
    <t>04-22-2013 20:42:51</t>
  </si>
  <si>
    <t>05-17-2013 09:06:57</t>
  </si>
  <si>
    <t>New Hardware Setup (MBA)</t>
  </si>
  <si>
    <t>Mr. Paul Marken</t>
  </si>
  <si>
    <t>04-22-2013 16:00:19</t>
  </si>
  <si>
    <t>05-25-2013 20:27:40</t>
  </si>
  <si>
    <t>ReImage and Data Transfer</t>
  </si>
  <si>
    <t>Mr. Bert Laws</t>
  </si>
  <si>
    <t>04-22-2013 15:55:08</t>
  </si>
  <si>
    <t>04-22-2013 17:42:41</t>
  </si>
  <si>
    <t>Equipment Return - #510773 Lenovo T520</t>
  </si>
  <si>
    <t>Mr. Fabrice Lemire</t>
  </si>
  <si>
    <t>04-22-2013 15:44:48</t>
  </si>
  <si>
    <t>05-23-2013 20:09:08</t>
  </si>
  <si>
    <t>Equipment Return - #484352 Lenovo T510</t>
  </si>
  <si>
    <t>Khan Keo Ratsythong</t>
  </si>
  <si>
    <t>04-22-2013 15:41:06</t>
  </si>
  <si>
    <t>05-23-2013 20:09:06</t>
  </si>
  <si>
    <t>Equipment Return - #511462 Lenovo T520</t>
  </si>
  <si>
    <t>Ms. Texla Castillo</t>
  </si>
  <si>
    <t>04-22-2013 15:37:38</t>
  </si>
  <si>
    <t>05-23-2013 20:08:45</t>
  </si>
  <si>
    <t>Change Password and Boot to Desktop</t>
  </si>
  <si>
    <t>04-22-2013 15:28:53</t>
  </si>
  <si>
    <t>04-22-2013 15:43:01</t>
  </si>
  <si>
    <t>Laptop for New Contractor C5147303</t>
  </si>
  <si>
    <t>04-22-2013 15:26:44</t>
  </si>
  <si>
    <t>05-23-2013 20:08:23</t>
  </si>
  <si>
    <t>Laptop for New Contractor C5147307</t>
  </si>
  <si>
    <t>04-22-2013 15:25:28</t>
  </si>
  <si>
    <t>05-23-2013 20:08:20</t>
  </si>
  <si>
    <t>Laptop for New Contractor C5188948</t>
  </si>
  <si>
    <t>Mr. Ananth Manjapra</t>
  </si>
  <si>
    <t>04-22-2013 15:24:04</t>
  </si>
  <si>
    <t>05-23-2013 20:08:02</t>
  </si>
  <si>
    <t>Laptop for New Contractor C5188950</t>
  </si>
  <si>
    <t>Isabel Lacson</t>
  </si>
  <si>
    <t>04-22-2013 13:30:11</t>
  </si>
  <si>
    <t>05-23-2013 20:07:59</t>
  </si>
  <si>
    <t>Unable to download TechSmith SnagIt</t>
  </si>
  <si>
    <t>Mr. Mark Ammann</t>
  </si>
  <si>
    <t>04-22-2013 15:02:44</t>
  </si>
  <si>
    <t>05-31-2013 16:44:20</t>
  </si>
  <si>
    <t>Freezing/hanging updated achi drivers</t>
  </si>
  <si>
    <t>04-22-2013 14:50:15</t>
  </si>
  <si>
    <t>04-26-2013 20:25:25</t>
  </si>
  <si>
    <t>Room reservation plug-in error</t>
  </si>
  <si>
    <t>04-22-2013 14:46:59</t>
  </si>
  <si>
    <t>05-21-2013 15:23:16</t>
  </si>
  <si>
    <t>Ms. Feifei Wang</t>
  </si>
  <si>
    <t>04-22-2013 14:38:05</t>
  </si>
  <si>
    <t>05-25-2013 20:04:33</t>
  </si>
  <si>
    <t>Need to recon Macbook</t>
  </si>
  <si>
    <t>Mr. Syed Hassan</t>
  </si>
  <si>
    <t>04-22-2013 14:26:54</t>
  </si>
  <si>
    <t>05-22-2013 19:57:45</t>
  </si>
  <si>
    <t>New Hardware Setup (MBP) (CL)</t>
  </si>
  <si>
    <t>Mr. Hari Ashvini</t>
  </si>
  <si>
    <t>Mr. Joel Adams</t>
  </si>
  <si>
    <t>04-22-2013 14:34:05</t>
  </si>
  <si>
    <t>05-30-2013 20:27:31</t>
  </si>
  <si>
    <t>04-22-2013 14:32:11</t>
  </si>
  <si>
    <t>05-30-2013 20:14:02</t>
  </si>
  <si>
    <t>Ms. Lynette Guanzon</t>
  </si>
  <si>
    <t>04-22-2013 14:30:40</t>
  </si>
  <si>
    <t>05-30-2013 20:14:14</t>
  </si>
  <si>
    <t>Ms. Victoria Menshchikova</t>
  </si>
  <si>
    <t>04-22-2013 14:28:56</t>
  </si>
  <si>
    <t>05-25-2013 20:34:40</t>
  </si>
  <si>
    <t>Retemplate Sybase laptop to SAP image</t>
  </si>
  <si>
    <t>Ms. Diana Spencer</t>
  </si>
  <si>
    <t>04-22-2013 14:20:30</t>
  </si>
  <si>
    <t>05-16-2013 07:08:11</t>
  </si>
  <si>
    <t>Availability not visible in Calendar</t>
  </si>
  <si>
    <t>Mr. Christian Happel</t>
  </si>
  <si>
    <t>04-22-2013 13:35:55</t>
  </si>
  <si>
    <t>05-14-2013 11:31:39</t>
  </si>
  <si>
    <t>Unable to get to the network frm desktop</t>
  </si>
  <si>
    <t>04-22-2013 13:33:54</t>
  </si>
  <si>
    <t>04-22-2013 14:09:36</t>
  </si>
  <si>
    <t>Laptop for New Contractor C5188947</t>
  </si>
  <si>
    <t>Mr. Chris Kein</t>
  </si>
  <si>
    <t>04-22-2013 13:23:16</t>
  </si>
  <si>
    <t>05-22-2013 20:25:54</t>
  </si>
  <si>
    <t>Unable to connect to VPN</t>
  </si>
  <si>
    <t>Mr. Willie Jow</t>
  </si>
  <si>
    <t>04-22-2013 12:35:14</t>
  </si>
  <si>
    <t>05-22-2013 19:03:30</t>
  </si>
  <si>
    <t>iastor errors - freezing</t>
  </si>
  <si>
    <t>Mr. Hung Hsi</t>
  </si>
  <si>
    <t>04-22-2013 12:33:28</t>
  </si>
  <si>
    <t>05-22-2013 20:05:18</t>
  </si>
  <si>
    <t>Laptop and Secure ID Request</t>
  </si>
  <si>
    <t>Mr. Wagner Pizzolato</t>
  </si>
  <si>
    <t>04-22-2013 11:13:57</t>
  </si>
  <si>
    <t>04-23-2013 09:37:04</t>
  </si>
  <si>
    <t>Unable to delete any email</t>
  </si>
  <si>
    <t>04-22-2013 10:56:33</t>
  </si>
  <si>
    <t>05-14-2013 10:01:30</t>
  </si>
  <si>
    <t>04-22-2013 10:42:53</t>
  </si>
  <si>
    <t>05-21-2013 15:24:47</t>
  </si>
  <si>
    <t>Unable to access the Internet</t>
  </si>
  <si>
    <t>Mr. Rohit Kamath</t>
  </si>
  <si>
    <t>04-22-2013 10:32:20</t>
  </si>
  <si>
    <t>05-25-2013 19:16:00</t>
  </si>
  <si>
    <t>Outlook Freezing</t>
  </si>
  <si>
    <t>Ms. Cynthia Lam</t>
  </si>
  <si>
    <t>04-22-2013 10:16:30</t>
  </si>
  <si>
    <t>05-14-2013 09:22:33</t>
  </si>
  <si>
    <t>Equipment Return - #461010 Lenovo T61p</t>
  </si>
  <si>
    <t>Mr. Mario Ponce</t>
  </si>
  <si>
    <t>04-22-2013 09:19:00</t>
  </si>
  <si>
    <t>04-22-2013 09:25:39</t>
  </si>
  <si>
    <t>Request for Loaner Laptop (T410)</t>
  </si>
  <si>
    <t>Ms. Pilar Navarro</t>
  </si>
  <si>
    <t>04-22-2013 09:14:41</t>
  </si>
  <si>
    <t>05-31-2013 09:04:53</t>
  </si>
  <si>
    <t>MAD03</t>
  </si>
  <si>
    <t>Unable to send mail</t>
  </si>
  <si>
    <t>Ms. Erelyn Beltran</t>
  </si>
  <si>
    <t>04-22-2013 09:11:40</t>
  </si>
  <si>
    <t>05-22-2013 19:26:05</t>
  </si>
  <si>
    <t>Not able to runn the SnagIt</t>
  </si>
  <si>
    <t>Mr. Ramin Bagheri</t>
  </si>
  <si>
    <t>04-22-2013 08:57:12</t>
  </si>
  <si>
    <t>05-03-2013 14:33:45</t>
  </si>
  <si>
    <t>Unable to get to network from desktop</t>
  </si>
  <si>
    <t>Ms. Tammy Fritz</t>
  </si>
  <si>
    <t>04-22-2013 08:03:46</t>
  </si>
  <si>
    <t>05-22-2013 19:29:58</t>
  </si>
  <si>
    <t>Room resrvation addin for desktop</t>
  </si>
  <si>
    <t>Mr. Tom Harron</t>
  </si>
  <si>
    <t>04-22-2013 07:59:40</t>
  </si>
  <si>
    <t>05-22-2013 19:29:21</t>
  </si>
  <si>
    <t>Couple of blue screens on laptop</t>
  </si>
  <si>
    <t>Mr. Sachin Matade</t>
  </si>
  <si>
    <t>04-22-2013 07:55:43</t>
  </si>
  <si>
    <t>05-22-2013 19:19:58</t>
  </si>
  <si>
    <t>Cancel: Loaner Laptop (8540p) (04.30.13)</t>
  </si>
  <si>
    <t>Mr. Jitendra Thacker</t>
  </si>
  <si>
    <t>04-21-2013 15:54:28</t>
  </si>
  <si>
    <t>05-24-2013 20:37:20</t>
  </si>
  <si>
    <t>Loaner Laptop (8540p) (04.22.13)</t>
  </si>
  <si>
    <t>Mr. Asif Khan</t>
  </si>
  <si>
    <t>04-19-2013 16:17:04</t>
  </si>
  <si>
    <t>05-23-2013 21:03:07</t>
  </si>
  <si>
    <t>Unable to access two websites on VPN</t>
  </si>
  <si>
    <t>04-19-2013 16:12:03</t>
  </si>
  <si>
    <t>04-19-2013 16:22:31</t>
  </si>
  <si>
    <t>7000080722</t>
  </si>
  <si>
    <t>Keyserver No Longer Working</t>
  </si>
  <si>
    <t>Ms. Marilyn Airey</t>
  </si>
  <si>
    <t>04-19-2013 15:21:44</t>
  </si>
  <si>
    <t>04-26-2013 06:31:00</t>
  </si>
  <si>
    <t>Outlook - slow performance</t>
  </si>
  <si>
    <t>Mr. Brad McInroy</t>
  </si>
  <si>
    <t>04-19-2013 14:31:46</t>
  </si>
  <si>
    <t>04-25-2013 13:39:47</t>
  </si>
  <si>
    <t>Issue with powerpoint.</t>
  </si>
  <si>
    <t>Mr. Marcio Oliveira</t>
  </si>
  <si>
    <t>04-19-2013 13:26:19</t>
  </si>
  <si>
    <t>05-09-2013 07:09:40</t>
  </si>
  <si>
    <t>Request for assistance om Monitor Setup</t>
  </si>
  <si>
    <t>Ms. Penny McCloskey</t>
  </si>
  <si>
    <t>04-19-2013 10:58:01</t>
  </si>
  <si>
    <t>04-19-2013 11:08:12</t>
  </si>
  <si>
    <t>System OS Issues</t>
  </si>
  <si>
    <t>Jade Vachon</t>
  </si>
  <si>
    <t>04-19-2013 10:52:50</t>
  </si>
  <si>
    <t>05-23-2013 21:05:37</t>
  </si>
  <si>
    <t>VMWare Admin</t>
  </si>
  <si>
    <t>Mr. Ganesan Chittharanjan</t>
  </si>
  <si>
    <t>04-19-2013 10:47:45</t>
  </si>
  <si>
    <t>04-23-2013 09:24:18</t>
  </si>
  <si>
    <t>Monitor for a new intern</t>
  </si>
  <si>
    <t>Redouane Senoune</t>
  </si>
  <si>
    <t>04-19-2013 10:27:41</t>
  </si>
  <si>
    <t>05-01-2013 13:04:13</t>
  </si>
  <si>
    <t>Laptop locks up / freezes</t>
  </si>
  <si>
    <t>Mr. Steve Murphy</t>
  </si>
  <si>
    <t>04-19-2013 10:12:16</t>
  </si>
  <si>
    <t>05-19-2013 21:59:15</t>
  </si>
  <si>
    <t>Laptop swap</t>
  </si>
  <si>
    <t>Mr. Peter Houston</t>
  </si>
  <si>
    <t>04-19-2013 10:07:06</t>
  </si>
  <si>
    <t>04-19-2013 13:30:18</t>
  </si>
  <si>
    <t>unable to log on to PC</t>
  </si>
  <si>
    <t>Mr. Ben Lopez</t>
  </si>
  <si>
    <t>04-19-2013 10:04:01</t>
  </si>
  <si>
    <t>04-19-2013 09:49:26</t>
  </si>
  <si>
    <t>04-22-2013 11:49:57</t>
  </si>
  <si>
    <t>Needed to verify DNS entries on VM</t>
  </si>
  <si>
    <t>Ms. Lisa Voidets</t>
  </si>
  <si>
    <t>04-19-2013 09:11:08</t>
  </si>
  <si>
    <t>05-19-2013 20:04:12</t>
  </si>
  <si>
    <t>facing to poor network performance</t>
  </si>
  <si>
    <t>Martin Parent</t>
  </si>
  <si>
    <t>04-19-2013 08:28:43</t>
  </si>
  <si>
    <t>05-28-2013 08:23:27</t>
  </si>
  <si>
    <t>Can't open Livelink archived attachments</t>
  </si>
  <si>
    <t>Mr. Evan Ziemann</t>
  </si>
  <si>
    <t>04-19-2013 08:20:17</t>
  </si>
  <si>
    <t>04-19-2013 09:56:48</t>
  </si>
  <si>
    <t>File Not Printing Properly Through IE</t>
  </si>
  <si>
    <t>Mr. Rob Siegele</t>
  </si>
  <si>
    <t>04-19-2013 07:34:28</t>
  </si>
  <si>
    <t>05-19-2013 23:56:10</t>
  </si>
  <si>
    <t>MS Outlook Not Connecting</t>
  </si>
  <si>
    <t>04-19-2013 06:00:57</t>
  </si>
  <si>
    <t>05-20-2013 04:27:42</t>
  </si>
  <si>
    <t>04-19-2013 05:58:45</t>
  </si>
  <si>
    <t>05-20-2013 01:41:54</t>
  </si>
  <si>
    <t>Adobe Softwrae</t>
  </si>
  <si>
    <t>04-19-2013 05:56:38</t>
  </si>
  <si>
    <t>05-20-2013 01:35:14</t>
  </si>
  <si>
    <t>Adobe Software</t>
  </si>
  <si>
    <t>04-19-2013 05:52:51</t>
  </si>
  <si>
    <t>05-20-2013 05:25:34</t>
  </si>
  <si>
    <t>04-19-2013 05:49:55</t>
  </si>
  <si>
    <t>05-20-2013 05:27:05</t>
  </si>
  <si>
    <t>04-18-2013 22:19:41</t>
  </si>
  <si>
    <t>05-01-2013 13:03:02</t>
  </si>
  <si>
    <t>8000109770</t>
  </si>
  <si>
    <t>Need VM for mac.</t>
  </si>
  <si>
    <t>Mr. David Branley</t>
  </si>
  <si>
    <t>04-18-2013 20:33:46</t>
  </si>
  <si>
    <t>04-26-2013 20:50:47</t>
  </si>
  <si>
    <t>Blue screen problem</t>
  </si>
  <si>
    <t>Mr. Ashok Swaminathan</t>
  </si>
  <si>
    <t>04-18-2013 19:55:56</t>
  </si>
  <si>
    <t>05-20-2013 00:41:02</t>
  </si>
  <si>
    <t>Rehire Request *DUPLICATE TICKET*</t>
  </si>
  <si>
    <t>Mr. Benjamin Boeser</t>
  </si>
  <si>
    <t>04-18-2013 16:23:10</t>
  </si>
  <si>
    <t>06-02-2013 19:58:50</t>
  </si>
  <si>
    <t>04-18-2013 16:02:17</t>
  </si>
  <si>
    <t>04-18-2013 20:14:59</t>
  </si>
  <si>
    <t>dual monitor issue</t>
  </si>
  <si>
    <t>Mr. Anthony Matusich</t>
  </si>
  <si>
    <t>04-18-2013 15:54:32</t>
  </si>
  <si>
    <t>05-20-2013 05:18:51</t>
  </si>
  <si>
    <t>[SW_INSTALL]|ms office 2010</t>
  </si>
  <si>
    <t>04-18-2013 15:51:54</t>
  </si>
  <si>
    <t>05-20-2013 05:17:12</t>
  </si>
  <si>
    <t>Laptop Computer</t>
  </si>
  <si>
    <t>Mr. Winston Li</t>
  </si>
  <si>
    <t>04-18-2013 15:30:33</t>
  </si>
  <si>
    <t>05-14-2013 11:25:51</t>
  </si>
  <si>
    <t>PC hanging, freezing</t>
  </si>
  <si>
    <t>Ms. Patricia Griffin</t>
  </si>
  <si>
    <t>04-18-2013 14:13:02</t>
  </si>
  <si>
    <t>05-20-2013 00:10:29</t>
  </si>
  <si>
    <t>network connection issues</t>
  </si>
  <si>
    <t>Mr. Jaideep Adhvaryu</t>
  </si>
  <si>
    <t>04-18-2013 13:24:53</t>
  </si>
  <si>
    <t>05-20-2013 02:47:34</t>
  </si>
  <si>
    <t>04-18-2013 13:10:51</t>
  </si>
  <si>
    <t>05-20-2013 06:11:39</t>
  </si>
  <si>
    <t>outlook calendar issues</t>
  </si>
  <si>
    <t>Ms. Cheryl Yee</t>
  </si>
  <si>
    <t>04-18-2013 13:08:19</t>
  </si>
  <si>
    <t>05-20-2013 06:11:38</t>
  </si>
  <si>
    <t>dual monitors not working</t>
  </si>
  <si>
    <t>Mr. Noli Dumlao</t>
  </si>
  <si>
    <t>04-18-2013 13:06:44</t>
  </si>
  <si>
    <t>05-20-2013 06:09:43</t>
  </si>
  <si>
    <t>compliance issue on laptop</t>
  </si>
  <si>
    <t>Ms. Roseann Criado</t>
  </si>
  <si>
    <t>04-18-2013 13:02:57</t>
  </si>
  <si>
    <t>05-20-2013 06:07:41</t>
  </si>
  <si>
    <t>unable to browse some sites</t>
  </si>
  <si>
    <t>Mr. Raza Jafri</t>
  </si>
  <si>
    <t>04-18-2013 12:28:53</t>
  </si>
  <si>
    <t>05-20-2013 06:05:42</t>
  </si>
  <si>
    <t>Unable to get to the internet</t>
  </si>
  <si>
    <t>Ms. Patricia Dziados</t>
  </si>
  <si>
    <t>04-18-2013 12:24:43</t>
  </si>
  <si>
    <t>05-19-2013 20:37:23</t>
  </si>
  <si>
    <t>laptop doesn't boot</t>
  </si>
  <si>
    <t>04-18-2013 12:26:19</t>
  </si>
  <si>
    <t>05-20-2013 02:32:28</t>
  </si>
  <si>
    <t>unable to get network connection wired</t>
  </si>
  <si>
    <t>Mr. Christian Viezens</t>
  </si>
  <si>
    <t>04-18-2013 12:22:55</t>
  </si>
  <si>
    <t>05-20-2013 07:13:43</t>
  </si>
  <si>
    <t>Notebook renting for business trip</t>
  </si>
  <si>
    <t>Ms. Marcia Lima</t>
  </si>
  <si>
    <t>04-18-2013 12:21:00</t>
  </si>
  <si>
    <t>05-20-2013 00:49:11</t>
  </si>
  <si>
    <t>User's PC will not boot to WIN or WINRE</t>
  </si>
  <si>
    <t>Mr. Julio Bermudez</t>
  </si>
  <si>
    <t>04-18-2013 10:59:58</t>
  </si>
  <si>
    <t>04-18-2013 14:09:15</t>
  </si>
  <si>
    <t>Lag in my mouse movement on the screen</t>
  </si>
  <si>
    <t>04-18-2013 07:55:03</t>
  </si>
  <si>
    <t>04-26-2013 19:17:09</t>
  </si>
  <si>
    <t>needs notebook because she  will travel</t>
  </si>
  <si>
    <t>Ms. Nuane Mazzarino</t>
  </si>
  <si>
    <t>04-18-2013 07:46:56</t>
  </si>
  <si>
    <t>04-19-2013 12:01:14</t>
  </si>
  <si>
    <t>problems to install internet explorer 9</t>
  </si>
  <si>
    <t>Mr. Nickolas Werckmeister</t>
  </si>
  <si>
    <t>04-18-2013 07:31:06</t>
  </si>
  <si>
    <t>04-24-2013 11:50:16</t>
  </si>
  <si>
    <t>New pc not working properly</t>
  </si>
  <si>
    <t>Ms. Cathleen Canier</t>
  </si>
  <si>
    <t>04-18-2013 07:08:03</t>
  </si>
  <si>
    <t>04-19-2013 10:30:37</t>
  </si>
  <si>
    <t>Ms. Julia Van Der Wyk</t>
  </si>
  <si>
    <t>04-18-2013 06:17:18</t>
  </si>
  <si>
    <t>05-20-2013 01:45:07</t>
  </si>
  <si>
    <t>Adobe CS 6 Photoshop</t>
  </si>
  <si>
    <t>Mr. Kedar Shiroor</t>
  </si>
  <si>
    <t>04-18-2013 06:04:12</t>
  </si>
  <si>
    <t>05-20-2013 05:39:43</t>
  </si>
  <si>
    <t>Setup new MB Air</t>
  </si>
  <si>
    <t>04-18-2013 06:00:49</t>
  </si>
  <si>
    <t>05-20-2013 02:28:02</t>
  </si>
  <si>
    <t>Installation Sap connect</t>
  </si>
  <si>
    <t>04-18-2013 05:37:05</t>
  </si>
  <si>
    <t>04-25-2013 06:44:12</t>
  </si>
  <si>
    <t>instruction on vpn usage</t>
  </si>
  <si>
    <t>Ms. Kyle Grabarek</t>
  </si>
  <si>
    <t>04-17-2013 16:38:28</t>
  </si>
  <si>
    <t>04-18-2013 09:46:48</t>
  </si>
  <si>
    <t>Rent a Macbook for iOS dev training</t>
  </si>
  <si>
    <t>Mr. Ray Kuo</t>
  </si>
  <si>
    <t>04-17-2013 16:08:42</t>
  </si>
  <si>
    <t>05-23-2013 20:50:38</t>
  </si>
  <si>
    <t>Pick-up Termed Employee Asset I825126</t>
  </si>
  <si>
    <t>04-17-2013 15:53:00</t>
  </si>
  <si>
    <t>04-17-2013 15:59:19</t>
  </si>
  <si>
    <t>Computer issue</t>
  </si>
  <si>
    <t>Mr. Esa Perez</t>
  </si>
  <si>
    <t>04-17-2013 15:29:35</t>
  </si>
  <si>
    <t>05-20-2013 06:52:07</t>
  </si>
  <si>
    <t>Restore a file from yesterday's backup</t>
  </si>
  <si>
    <t>04-17-2013 13:27:10</t>
  </si>
  <si>
    <t>04-17-2013 13:41:24</t>
  </si>
  <si>
    <t>Mailbox archive</t>
  </si>
  <si>
    <t>Mr. James Wang</t>
  </si>
  <si>
    <t>04-17-2013 13:25:57</t>
  </si>
  <si>
    <t>05-19-2013 20:00:59</t>
  </si>
  <si>
    <t>Looking for a SFTP client install</t>
  </si>
  <si>
    <t>Mr. Dave Gustafson</t>
  </si>
  <si>
    <t>04-17-2013 13:23:58</t>
  </si>
  <si>
    <t>04-17-2013 14:23:45</t>
  </si>
  <si>
    <t>X230 Upgrade</t>
  </si>
  <si>
    <t>Ms. Kathryn Delimitros</t>
  </si>
  <si>
    <t>04-17-2013 13:02:09</t>
  </si>
  <si>
    <t>04-17-2013 16:04:59</t>
  </si>
  <si>
    <t>Need Laptop for Amit Kamble C5147303</t>
  </si>
  <si>
    <t>04-17-2013 13:05:01</t>
  </si>
  <si>
    <t>05-14-2013 14:27:31</t>
  </si>
  <si>
    <t>Need Laptop for Rajen Iyer C5147307</t>
  </si>
  <si>
    <t>04-17-2013 13:03:12</t>
  </si>
  <si>
    <t>05-14-2013 14:28:07</t>
  </si>
  <si>
    <t>Macbook image</t>
  </si>
  <si>
    <t>Mr. Thomas Tan</t>
  </si>
  <si>
    <t>04-17-2013 12:59:28</t>
  </si>
  <si>
    <t>05-20-2013 02:19:08</t>
  </si>
  <si>
    <t>Issue with the Connected Backup/PC Age</t>
  </si>
  <si>
    <t>Stanislava Surtalova</t>
  </si>
  <si>
    <t>04-17-2013 13:00:37</t>
  </si>
  <si>
    <t>05-23-2013 08:20:08</t>
  </si>
  <si>
    <t>Mr. Ashish Ahluwalia</t>
  </si>
  <si>
    <t>04-17-2013 12:54:47</t>
  </si>
  <si>
    <t>05-20-2013 02:14:48</t>
  </si>
  <si>
    <t>needs loaner laptop - SAO LEOPOLDO BR</t>
  </si>
  <si>
    <t>Ms. Thaiane Treis</t>
  </si>
  <si>
    <t>04-17-2013 11:59:47</t>
  </si>
  <si>
    <t>04-23-2013 10:40:48</t>
  </si>
  <si>
    <t>Software Push - MS Project and Visio</t>
  </si>
  <si>
    <t>Mr. Hanumachastry Rupakula</t>
  </si>
  <si>
    <t>04-17-2013 10:58:24</t>
  </si>
  <si>
    <t>04-17-2013 11:09:29</t>
  </si>
  <si>
    <t>test case</t>
  </si>
  <si>
    <t>04-17-2013 10:54:36</t>
  </si>
  <si>
    <t>04-17-2013 13:10:40</t>
  </si>
  <si>
    <t>Blue screen</t>
  </si>
  <si>
    <t>Mr. Hemraj Nemade</t>
  </si>
  <si>
    <t>04-17-2013 10:03:57</t>
  </si>
  <si>
    <t>05-19-2013 23:47:32</t>
  </si>
  <si>
    <t>System Swap T420 ( LCD )</t>
  </si>
  <si>
    <t>Ms. Saher Javid</t>
  </si>
  <si>
    <t>04-17-2013 09:47:13</t>
  </si>
  <si>
    <t>05-20-2013 01:46:21</t>
  </si>
  <si>
    <t>please redeploy MindManager Pro</t>
  </si>
  <si>
    <t>Mr. Gerd Stieler</t>
  </si>
  <si>
    <t>04-17-2013 09:42:17</t>
  </si>
  <si>
    <t>04-17-2013 09:30:59</t>
  </si>
  <si>
    <t>05-31-2013 20:07:21</t>
  </si>
  <si>
    <t>SRIS_APPL_INST_PCK</t>
  </si>
  <si>
    <t>PC hangs at welcome screen</t>
  </si>
  <si>
    <t>Ms. Wai Ng</t>
  </si>
  <si>
    <t>04-17-2013 09:19:33</t>
  </si>
  <si>
    <t>04-17-2013 21:01:36</t>
  </si>
  <si>
    <t>windows freezing</t>
  </si>
  <si>
    <t>Ms. Aditie Vaid</t>
  </si>
  <si>
    <t>04-17-2013 06:24:34</t>
  </si>
  <si>
    <t>05-19-2013 19:57:08</t>
  </si>
  <si>
    <t>Notebook needed for a training</t>
  </si>
  <si>
    <t>Ms. Denise Blume</t>
  </si>
  <si>
    <t>04-17-2013 05:18:17</t>
  </si>
  <si>
    <t>04-18-2013 13:33:53</t>
  </si>
  <si>
    <t>Autonomy Connected backup never finishes</t>
  </si>
  <si>
    <t>Mr. Nicholas Weis</t>
  </si>
  <si>
    <t>04-16-2013 23:23:38</t>
  </si>
  <si>
    <t>04-16-2013 14:27:11</t>
  </si>
  <si>
    <t>05-30-2013 19:17:05</t>
  </si>
  <si>
    <t>Need Laptop for Chris Klein C5188947</t>
  </si>
  <si>
    <t>04-16-2013 16:20:28</t>
  </si>
  <si>
    <t>05-14-2013 14:28:36</t>
  </si>
  <si>
    <t>Need Laptop for Ananth Manjapra C5188948</t>
  </si>
  <si>
    <t>04-16-2013 16:18:57</t>
  </si>
  <si>
    <t>04-22-2013 11:05:35</t>
  </si>
  <si>
    <t>Ralph Schroeder</t>
  </si>
  <si>
    <t>04-16-2013 16:00:18</t>
  </si>
  <si>
    <t>05-20-2013 06:47:10</t>
  </si>
  <si>
    <t>04-16-2013 16:00:17</t>
  </si>
  <si>
    <t>05-20-2013 06:44:44</t>
  </si>
  <si>
    <t>04-16-2013 15:46:57</t>
  </si>
  <si>
    <t>05-20-2013 06:44:45</t>
  </si>
  <si>
    <t>04-16-2013 15:46:55</t>
  </si>
  <si>
    <t>05-20-2013 06:49:33</t>
  </si>
  <si>
    <t>VC Booking Request Issues</t>
  </si>
  <si>
    <t>04-16-2013 15:12:47</t>
  </si>
  <si>
    <t>05-31-2013 19:16:46</t>
  </si>
  <si>
    <t>client  is affecting network security</t>
  </si>
  <si>
    <t>04-16-2013 15:00:35</t>
  </si>
  <si>
    <t>05-19-2013 19:29:25</t>
  </si>
  <si>
    <t>IMIS_PRTSEC_AVIR_CLNT</t>
  </si>
  <si>
    <t>Need to install Omnigraffle PRO</t>
  </si>
  <si>
    <t>Mr. Hemant Vakharia</t>
  </si>
  <si>
    <t>04-16-2013 13:09:58</t>
  </si>
  <si>
    <t>05-22-2013 19:07:04</t>
  </si>
  <si>
    <t>Loaner 24" LCD Monitor (04.24.13)</t>
  </si>
  <si>
    <t>Mr. Jonathan Zaremski</t>
  </si>
  <si>
    <t>04-16-2013 12:59:07</t>
  </si>
  <si>
    <t>05-24-2013 20:48:06</t>
  </si>
  <si>
    <t>user has connection issues</t>
  </si>
  <si>
    <t>04-16-2013 13:01:56</t>
  </si>
  <si>
    <t>05-19-2013 19:48:37</t>
  </si>
  <si>
    <t>assign SecurID card</t>
  </si>
  <si>
    <t>04-16-2013 12:51:58</t>
  </si>
  <si>
    <t>05-20-2013 00:54:30</t>
  </si>
  <si>
    <t>Macbook pro, not able to connect to SAP</t>
  </si>
  <si>
    <t>04-16-2013 12:40:44</t>
  </si>
  <si>
    <t>05-19-2013 19:49:56</t>
  </si>
  <si>
    <t>Receiving multiple laptop rejected email</t>
  </si>
  <si>
    <t>04-16-2013 11:51:14</t>
  </si>
  <si>
    <t>04-16-2013 11:59:14</t>
  </si>
  <si>
    <t>Unable to connect to the network</t>
  </si>
  <si>
    <t>Mr. Richard Kobayashi</t>
  </si>
  <si>
    <t>04-16-2013 11:41:17</t>
  </si>
  <si>
    <t>05-20-2013 06:06:38</t>
  </si>
  <si>
    <t>No backups in a long time</t>
  </si>
  <si>
    <t>Mr. Randy Albert</t>
  </si>
  <si>
    <t>04-16-2013 11:41:35</t>
  </si>
  <si>
    <t>04-16-2013 11:48:22</t>
  </si>
  <si>
    <t>Assistance with VC unit</t>
  </si>
  <si>
    <t>04-16-2013 11:38:19</t>
  </si>
  <si>
    <t>04-16-2013 11:48:29</t>
  </si>
  <si>
    <t>DVD Not working</t>
  </si>
  <si>
    <t>04-16-2013 11:28:12</t>
  </si>
  <si>
    <t>05-20-2013 05:59:04</t>
  </si>
  <si>
    <t>Equipment Request (T530) (QTY1) (PAL1)</t>
  </si>
  <si>
    <t>04-16-2013 11:03:38</t>
  </si>
  <si>
    <t>05-20-2013 05:28:12</t>
  </si>
  <si>
    <t>Equipment Request (T510) (QTY1) (PAL1)</t>
  </si>
  <si>
    <t>04-16-2013 11:02:11</t>
  </si>
  <si>
    <t>05-20-2013 05:28:11</t>
  </si>
  <si>
    <t>Equipment Request (T430) (QTY1) (PAL1)</t>
  </si>
  <si>
    <t>04-16-2013 11:00:39</t>
  </si>
  <si>
    <t>05-20-2013 01:08:04</t>
  </si>
  <si>
    <t>Equipment Request (X230) (QTY1) (PAL1)</t>
  </si>
  <si>
    <t>04-16-2013 10:56:34</t>
  </si>
  <si>
    <t>05-20-2013 01:06:22</t>
  </si>
  <si>
    <t>Equipment Request (X220) (QTY1) (PAL1)</t>
  </si>
  <si>
    <t>04-16-2013 10:53:28</t>
  </si>
  <si>
    <t>05-20-2013 01:06:21</t>
  </si>
  <si>
    <t>upgrade user to new t430</t>
  </si>
  <si>
    <t>Mr. David Strothmann</t>
  </si>
  <si>
    <t>04-16-2013 10:18:01</t>
  </si>
  <si>
    <t>05-20-2013 03:27:14</t>
  </si>
  <si>
    <t>[LOANER_LT]|borrow loaner laptop</t>
  </si>
  <si>
    <t>Mr. Dhruman Parmar</t>
  </si>
  <si>
    <t>04-16-2013 10:12:50</t>
  </si>
  <si>
    <t>05-20-2013 06:51:41</t>
  </si>
  <si>
    <t>unable to connect to the guest network</t>
  </si>
  <si>
    <t>Dr. Harald Hengelbrock</t>
  </si>
  <si>
    <t>04-16-2013 10:03:51</t>
  </si>
  <si>
    <t>05-20-2013 06:44:19</t>
  </si>
  <si>
    <t>PVG07</t>
  </si>
  <si>
    <t>user cannot connect to the printer</t>
  </si>
  <si>
    <t>Ms. Michele Tann</t>
  </si>
  <si>
    <t>04-16-2013 10:03:07</t>
  </si>
  <si>
    <t>05-24-2013 19:24:10</t>
  </si>
  <si>
    <t>Loaner Laptop - #461175 Lenovo T500</t>
  </si>
  <si>
    <t>Mr. Tony Oliveri</t>
  </si>
  <si>
    <t>04-16-2013 09:57:23</t>
  </si>
  <si>
    <t>05-20-2013 03:06:29</t>
  </si>
  <si>
    <t>Equipment Return - #486506 Lenovo T510</t>
  </si>
  <si>
    <t>Mr. Shekhar Kale</t>
  </si>
  <si>
    <t>04-16-2013 09:25:44</t>
  </si>
  <si>
    <t>05-20-2013 07:00:47</t>
  </si>
  <si>
    <t>Equipment Return - #494862 Apple iPad 2</t>
  </si>
  <si>
    <t>04-16-2013 09:21:36</t>
  </si>
  <si>
    <t>05-20-2013 02:39:29</t>
  </si>
  <si>
    <t>Monitor Install</t>
  </si>
  <si>
    <t>Ms. Gail Moody-Byrd</t>
  </si>
  <si>
    <t>04-16-2013 09:18:50</t>
  </si>
  <si>
    <t>05-20-2013 02:38:00</t>
  </si>
  <si>
    <t>Certificate Prompt on IE Portal Pages</t>
  </si>
  <si>
    <t>Ms. Lofan Abrams</t>
  </si>
  <si>
    <t>04-16-2013 08:41:45</t>
  </si>
  <si>
    <t>05-19-2013 23:05:14</t>
  </si>
  <si>
    <t>Ordering UltraEdit</t>
  </si>
  <si>
    <t>Ms. Anita Singh</t>
  </si>
  <si>
    <t>04-16-2013 08:39:35</t>
  </si>
  <si>
    <t>05-19-2013 23:02:25</t>
  </si>
  <si>
    <t>Cannot make backup.</t>
  </si>
  <si>
    <t>Mr. Rafael Schaffer</t>
  </si>
  <si>
    <t>04-16-2013 08:30:45</t>
  </si>
  <si>
    <t>06-02-2013 20:53:36</t>
  </si>
  <si>
    <t>Video Card BSOD (464712) - old ticket</t>
  </si>
  <si>
    <t>Mr. Rohan Shah</t>
  </si>
  <si>
    <t>04-16-2013 08:31:21</t>
  </si>
  <si>
    <t>04-16-2013 09:07:22</t>
  </si>
  <si>
    <t>Win 7 VM</t>
  </si>
  <si>
    <t>04-16-2013 08:31:03</t>
  </si>
  <si>
    <t>05-07-2013 22:13:30</t>
  </si>
  <si>
    <t>SRIS_APPL_INST</t>
  </si>
  <si>
    <t>Copy In Color - Defaulting to BlackWhite</t>
  </si>
  <si>
    <t>04-16-2013 08:26:12</t>
  </si>
  <si>
    <t>04-16-2013 08:31:51</t>
  </si>
  <si>
    <t>Replacement Keyboard</t>
  </si>
  <si>
    <t>Mr. Mark Bateman</t>
  </si>
  <si>
    <t>04-16-2013 08:20:54</t>
  </si>
  <si>
    <t>04-16-2013 08:36:10</t>
  </si>
  <si>
    <t>Cannot View Livelink Emails</t>
  </si>
  <si>
    <t>Mr. Dan McCormick</t>
  </si>
  <si>
    <t>04-16-2013 08:03:59</t>
  </si>
  <si>
    <t>05-19-2013 20:24:05</t>
  </si>
  <si>
    <t>04-16-2013 08:00:54</t>
  </si>
  <si>
    <t>05-19-2013 20:22:40</t>
  </si>
  <si>
    <t>Access denied error on IT ticket</t>
  </si>
  <si>
    <t>04-16-2013 07:56:27</t>
  </si>
  <si>
    <t>04-16-2013 08:01:51</t>
  </si>
  <si>
    <t>Replace yellow toner on 3rd floor</t>
  </si>
  <si>
    <t>04-16-2013 07:38:49</t>
  </si>
  <si>
    <t>04-16-2013 08:24:56</t>
  </si>
  <si>
    <t>Zeina Azar</t>
  </si>
  <si>
    <t>04-15-2013 19:52:07</t>
  </si>
  <si>
    <t>05-01-2013 13:09:14</t>
  </si>
  <si>
    <t>control key in pc stuck</t>
  </si>
  <si>
    <t>04-15-2013 19:11:46</t>
  </si>
  <si>
    <t>05-23-2013 19:27:38</t>
  </si>
  <si>
    <t>My laptop died again.  Please push visio</t>
  </si>
  <si>
    <t>Mr. Jim Xue</t>
  </si>
  <si>
    <t>04-15-2013 17:40:03</t>
  </si>
  <si>
    <t>05-20-2013 01:22:20</t>
  </si>
  <si>
    <t>Can't Ping out.</t>
  </si>
  <si>
    <t>04-15-2013 17:32:12</t>
  </si>
  <si>
    <t>05-31-2013 19:24:44</t>
  </si>
  <si>
    <t>IMIS_APPL_OTHER_SWAP_GR</t>
  </si>
  <si>
    <t>Outlook not responding</t>
  </si>
  <si>
    <t>Ms. Jeanie Yee-Savella</t>
  </si>
  <si>
    <t>04-15-2013 16:55:01</t>
  </si>
  <si>
    <t>04-16-2013 14:41:15</t>
  </si>
  <si>
    <t>New Hardware Setup (MBA) (CL)</t>
  </si>
  <si>
    <t>Ms. Emily Mui</t>
  </si>
  <si>
    <t>04-15-2013 14:59:41</t>
  </si>
  <si>
    <t>05-30-2013 19:59:49</t>
  </si>
  <si>
    <t>Frequent blue screen crashes on laptop</t>
  </si>
  <si>
    <t>04-15-2013 14:11:14</t>
  </si>
  <si>
    <t>05-19-2013 23:42:09</t>
  </si>
  <si>
    <t>DEN01</t>
  </si>
  <si>
    <t>7000072899</t>
  </si>
  <si>
    <t>Blue screen at boot up</t>
  </si>
  <si>
    <t>Mr. Mark Finch</t>
  </si>
  <si>
    <t>04-15-2013 14:04:41</t>
  </si>
  <si>
    <t>05-16-2013 08:07:46</t>
  </si>
  <si>
    <t>Reimage T420</t>
  </si>
  <si>
    <t>Mr. Marc Manuel</t>
  </si>
  <si>
    <t>04-15-2013 13:59:19</t>
  </si>
  <si>
    <t>05-20-2013 07:16:02</t>
  </si>
  <si>
    <t>Desktop PC is crashing</t>
  </si>
  <si>
    <t>Ilia Kushnir</t>
  </si>
  <si>
    <t>04-15-2013 13:52:24</t>
  </si>
  <si>
    <t>04-15-2013 13:51:09</t>
  </si>
  <si>
    <t>04-17-2013 08:26:07</t>
  </si>
  <si>
    <t>please reimage the desktop</t>
  </si>
  <si>
    <t>Abdelmorhit El Rhazi</t>
  </si>
  <si>
    <t>04-15-2013 13:51:38</t>
  </si>
  <si>
    <t>05-20-2013 02:13:14</t>
  </si>
  <si>
    <t>Setup XP VM</t>
  </si>
  <si>
    <t>04-15-2013 13:46:25</t>
  </si>
  <si>
    <t>04-16-2013 07:59:28</t>
  </si>
  <si>
    <t>Monitor for Kasem Abotel - #539913</t>
  </si>
  <si>
    <t>Mr. Kasem Abotel</t>
  </si>
  <si>
    <t>04-15-2013 13:33:37</t>
  </si>
  <si>
    <t>05-20-2013 05:35:48</t>
  </si>
  <si>
    <t>Virus Infection - FBI MoneyPak Virus</t>
  </si>
  <si>
    <t>Mr. Nir Rostoker</t>
  </si>
  <si>
    <t>04-15-2013 13:32:11</t>
  </si>
  <si>
    <t>05-20-2013 05:34:42</t>
  </si>
  <si>
    <t>Mr. James Tarver</t>
  </si>
  <si>
    <t>04-15-2013 13:05:22</t>
  </si>
  <si>
    <t>05-20-2013 01:40:49</t>
  </si>
  <si>
    <t>Ms. Tiffany Wu</t>
  </si>
  <si>
    <t>04-15-2013 13:03:32</t>
  </si>
  <si>
    <t>05-20-2013 01:39:04</t>
  </si>
  <si>
    <t>[REIMAGE]|image laptop with Win 7 2.1 OS</t>
  </si>
  <si>
    <t>04-15-2013 13:00:02</t>
  </si>
  <si>
    <t>05-20-2013 01:37:20</t>
  </si>
  <si>
    <t>Replace cyan toner on 4th</t>
  </si>
  <si>
    <t>Ms. Shelly Corcoran</t>
  </si>
  <si>
    <t>04-15-2013 13:00:27</t>
  </si>
  <si>
    <t>04-15-2013 13:59:14</t>
  </si>
  <si>
    <t>Laptop T410 Fan Error</t>
  </si>
  <si>
    <t>Ms. Wendy Boufford</t>
  </si>
  <si>
    <t>04-15-2013 12:56:20</t>
  </si>
  <si>
    <t>05-20-2013 06:39:55</t>
  </si>
  <si>
    <t>Mutiple cert popups in IE</t>
  </si>
  <si>
    <t>Ms. Leean De Loria</t>
  </si>
  <si>
    <t>04-15-2013 12:58:13</t>
  </si>
  <si>
    <t>05-19-2013 23:37:41</t>
  </si>
  <si>
    <t>Unable to remote into desktop at office</t>
  </si>
  <si>
    <t>Ms. Wanda Green</t>
  </si>
  <si>
    <t>04-15-2013 12:56:00</t>
  </si>
  <si>
    <t>04-16-2013 04:16:34</t>
  </si>
  <si>
    <t>Unable to preview certain pdf docs</t>
  </si>
  <si>
    <t>04-15-2013 12:54:02</t>
  </si>
  <si>
    <t>04-15-2013 13:13:37</t>
  </si>
  <si>
    <t>Setup new desktop</t>
  </si>
  <si>
    <t>04-15-2013 12:52:06</t>
  </si>
  <si>
    <t>05-19-2013 23:31:14</t>
  </si>
  <si>
    <t>Unable to open Livelink archived mails</t>
  </si>
  <si>
    <t>Ms. Trish Harman</t>
  </si>
  <si>
    <t>04-15-2013 12:49:45</t>
  </si>
  <si>
    <t>05-19-2013 23:30:17</t>
  </si>
  <si>
    <t>IE certificate pop up when on the portal</t>
  </si>
  <si>
    <t>Ms. Patty Marco</t>
  </si>
  <si>
    <t>04-15-2013 12:36:31</t>
  </si>
  <si>
    <t>04-15-2013 12:49:22</t>
  </si>
  <si>
    <t>No audio on laptop</t>
  </si>
  <si>
    <t>04-15-2013 12:34:53</t>
  </si>
  <si>
    <t>04-15-2013 12:55:26</t>
  </si>
  <si>
    <t>Looking for Office Communicator install</t>
  </si>
  <si>
    <t>Mr. Bing Mui</t>
  </si>
  <si>
    <t>04-15-2013 12:32:39</t>
  </si>
  <si>
    <t>05-20-2013 00:07:12</t>
  </si>
  <si>
    <t>Assistance ordering a mouse thru SRM</t>
  </si>
  <si>
    <t>04-15-2013 12:31:07</t>
  </si>
  <si>
    <t>04-15-2013 12:36:03</t>
  </si>
  <si>
    <t>Desktop not responsive</t>
  </si>
  <si>
    <t>Mr. Andrew Backes</t>
  </si>
  <si>
    <t>04-15-2013 12:29:42</t>
  </si>
  <si>
    <t>05-20-2013 00:04:47</t>
  </si>
  <si>
    <t>Problem with backup on laptop</t>
  </si>
  <si>
    <t>Ms. Christy Graul</t>
  </si>
  <si>
    <t>04-15-2013 12:24:53</t>
  </si>
  <si>
    <t>05-20-2013 00:04:45</t>
  </si>
  <si>
    <t>D20 desktop had a bad hard drive</t>
  </si>
  <si>
    <t>04-15-2013 12:22:06</t>
  </si>
  <si>
    <t>05-19-2013 21:41:23</t>
  </si>
  <si>
    <t>ADOBE Captivate 5.5 license key</t>
  </si>
  <si>
    <t>Ms. Jody Roes</t>
  </si>
  <si>
    <t>04-15-2013 12:19:44</t>
  </si>
  <si>
    <t>04-22-2013 07:12:03</t>
  </si>
  <si>
    <t>04-15-2013 12:18:24</t>
  </si>
  <si>
    <t>04-15-2013 12:26:39</t>
  </si>
  <si>
    <t>Required a new keyboard</t>
  </si>
  <si>
    <t>Mr. Chad Meinertz</t>
  </si>
  <si>
    <t>04-15-2013 12:16:17</t>
  </si>
  <si>
    <t>04-15-2013 12:55:46</t>
  </si>
  <si>
    <t>Ms. Carly Cooper</t>
  </si>
  <si>
    <t>04-15-2013 12:10:59</t>
  </si>
  <si>
    <t>05-20-2013 07:17:54</t>
  </si>
  <si>
    <t>Unable to get to the network from laptop</t>
  </si>
  <si>
    <t>04-15-2013 12:13:15</t>
  </si>
  <si>
    <t>04-15-2013 12:45:42</t>
  </si>
  <si>
    <t>Users unable to log into VM in data ctr</t>
  </si>
  <si>
    <t>Mr. Chad Taylor</t>
  </si>
  <si>
    <t>04-15-2013 12:10:14</t>
  </si>
  <si>
    <t>04-15-2013 12:18:44</t>
  </si>
  <si>
    <t>need new laptop for C5189251</t>
  </si>
  <si>
    <t>Ms. Katrin Staehr</t>
  </si>
  <si>
    <t>04-15-2013 12:10:11</t>
  </si>
  <si>
    <t>05-20-2013 02:37:27</t>
  </si>
  <si>
    <t>Printer jam</t>
  </si>
  <si>
    <t>04-15-2013 12:04:06</t>
  </si>
  <si>
    <t>04-15-2013 12:44:19</t>
  </si>
  <si>
    <t>System Swap (T520) (HW)</t>
  </si>
  <si>
    <t>Mr. John Maldonado</t>
  </si>
  <si>
    <t>04-15-2013 12:00:35</t>
  </si>
  <si>
    <t>05-29-2013 20:44:01</t>
  </si>
  <si>
    <t>pc is dead</t>
  </si>
  <si>
    <t>Ms. Sukie Turner</t>
  </si>
  <si>
    <t>Mr. Nick Tingey</t>
  </si>
  <si>
    <t>04-15-2013 12:03:28</t>
  </si>
  <si>
    <t>05-24-2013 20:47:17</t>
  </si>
  <si>
    <t>Problems with her XP VM</t>
  </si>
  <si>
    <t>04-15-2013 12:02:22</t>
  </si>
  <si>
    <t>05-19-2013 21:43:52</t>
  </si>
  <si>
    <t>Unable to open SAP Help in IE</t>
  </si>
  <si>
    <t>04-15-2013 11:59:05</t>
  </si>
  <si>
    <t>04-15-2013 12:05:52</t>
  </si>
  <si>
    <t>Desktop shutdown suddenly</t>
  </si>
  <si>
    <t>04-15-2013 11:55:38</t>
  </si>
  <si>
    <t>05-20-2013 00:00:51</t>
  </si>
  <si>
    <t>Required SSH install</t>
  </si>
  <si>
    <t>Mr. Brian Wyland</t>
  </si>
  <si>
    <t>04-15-2013 11:48:56</t>
  </si>
  <si>
    <t>05-19-2013 19:32:45</t>
  </si>
  <si>
    <t>MD Equipment verification inquiry #48952</t>
  </si>
  <si>
    <t>Ms. Georgia Woeger</t>
  </si>
  <si>
    <t>04-15-2013 11:52:23</t>
  </si>
  <si>
    <t>05-22-2013 20:24:43</t>
  </si>
  <si>
    <t>IRV01</t>
  </si>
  <si>
    <t>Help installing advertised applications</t>
  </si>
  <si>
    <t>Ms. Vanessa Lewis</t>
  </si>
  <si>
    <t>04-15-2013 10:26:02</t>
  </si>
  <si>
    <t>05-19-2013 23:36:16</t>
  </si>
  <si>
    <t>Needs keyboard replacement</t>
  </si>
  <si>
    <t>Mr. Robert Abarbanel</t>
  </si>
  <si>
    <t>04-15-2013 10:09:27</t>
  </si>
  <si>
    <t>05-03-2013 13:06:05</t>
  </si>
  <si>
    <t>PC Rent</t>
  </si>
  <si>
    <t>Ms. Jade Koshiyama</t>
  </si>
  <si>
    <t>04-15-2013 09:29:24</t>
  </si>
  <si>
    <t>05-20-2013 01:46:22</t>
  </si>
  <si>
    <t>Emails not working.</t>
  </si>
  <si>
    <t>Mr. Vinod Kumar Seetharam</t>
  </si>
  <si>
    <t>04-15-2013 09:07:09</t>
  </si>
  <si>
    <t>04-15-2013 13:25:01</t>
  </si>
  <si>
    <t>Macbook Reimage</t>
  </si>
  <si>
    <t>04-15-2013 09:04:26</t>
  </si>
  <si>
    <t>05-20-2013 05:17:48</t>
  </si>
  <si>
    <t>System Swap T430</t>
  </si>
  <si>
    <t>Mr. Michael Andrion</t>
  </si>
  <si>
    <t>04-15-2013 08:58:42</t>
  </si>
  <si>
    <t>05-20-2013 01:30:36</t>
  </si>
  <si>
    <t>Macbook setup</t>
  </si>
  <si>
    <t>Mr. Kevin Flynn</t>
  </si>
  <si>
    <t>04-15-2013 08:56:21</t>
  </si>
  <si>
    <t>04-19-2013 16:59:55</t>
  </si>
  <si>
    <t>04-15-2013 08:50:59</t>
  </si>
  <si>
    <t>05-19-2013 19:42:39</t>
  </si>
  <si>
    <t>Upgrade to T530</t>
  </si>
  <si>
    <t>Ms. Carmen Kimberling</t>
  </si>
  <si>
    <t>04-15-2013 08:49:14</t>
  </si>
  <si>
    <t>04-15-2013 09:06:14</t>
  </si>
  <si>
    <t>Mr. Grant Bodley</t>
  </si>
  <si>
    <t>04-15-2013 08:38:53</t>
  </si>
  <si>
    <t>05-20-2013 05:22:20</t>
  </si>
  <si>
    <t>McAfee non-compliance on laptop</t>
  </si>
  <si>
    <t>Mr. Kevin Ritter</t>
  </si>
  <si>
    <t>04-15-2013 08:40:14</t>
  </si>
  <si>
    <t>05-19-2013 22:41:40</t>
  </si>
  <si>
    <t>Needed to log into IPP</t>
  </si>
  <si>
    <t>04-15-2013 08:36:38</t>
  </si>
  <si>
    <t>04-15-2013 09:36:25</t>
  </si>
  <si>
    <t>04-15-2013 08:33:02</t>
  </si>
  <si>
    <t>05-19-2013 19:38:54</t>
  </si>
  <si>
    <t>SAP Workforce Perf Builder Producer</t>
  </si>
  <si>
    <t>Mr. Scott Roellig</t>
  </si>
  <si>
    <t>04-15-2013 08:20:45</t>
  </si>
  <si>
    <t>05-19-2013 21:32:17</t>
  </si>
  <si>
    <t>Sound on mute, unable to change it.</t>
  </si>
  <si>
    <t>Mr. Michael Plesche</t>
  </si>
  <si>
    <t>04-15-2013 07:54:16</t>
  </si>
  <si>
    <t>05-19-2013 19:51:06</t>
  </si>
  <si>
    <t>Outlook Rules Not Working</t>
  </si>
  <si>
    <t>04-15-2013 07:46:53</t>
  </si>
  <si>
    <t>04-15-2013 08:08:18</t>
  </si>
  <si>
    <t>04-15-2013 07:07:00</t>
  </si>
  <si>
    <t>05-20-2013 05:10:32</t>
  </si>
  <si>
    <t>04-15-2013 07:04:19</t>
  </si>
  <si>
    <t>05-20-2013 07:49:59</t>
  </si>
  <si>
    <t>MS Outlook Broken</t>
  </si>
  <si>
    <t>Ms. XIAOQING He</t>
  </si>
  <si>
    <t>04-15-2013 06:47:01</t>
  </si>
  <si>
    <t>05-20-2013 07:22:51</t>
  </si>
  <si>
    <t>04-15-2013 05:58:53</t>
  </si>
  <si>
    <t>05-20-2013 06:53:00</t>
  </si>
  <si>
    <t>No one can connect to WIFI in SAO LEO</t>
  </si>
  <si>
    <t>Mr. Lisandro Magnus</t>
  </si>
  <si>
    <t>04-15-2013 04:42:39</t>
  </si>
  <si>
    <t>05-19-2013 19:22:20</t>
  </si>
  <si>
    <t>Laptop will not boot, system swap</t>
  </si>
  <si>
    <t>04-12-2013 16:00:49</t>
  </si>
  <si>
    <t>04-12-2013 16:25:31</t>
  </si>
  <si>
    <t>Loaner Laptop - #486413 x201</t>
  </si>
  <si>
    <t>Mr. Franklin Herbas</t>
  </si>
  <si>
    <t>04-12-2013 15:58:21</t>
  </si>
  <si>
    <t>05-20-2013 03:16:01</t>
  </si>
  <si>
    <t>Equipment Return - #486044 Lenovo T410</t>
  </si>
  <si>
    <t>Ms. Sharon Pandes</t>
  </si>
  <si>
    <t>04-12-2013 15:42:10</t>
  </si>
  <si>
    <t>05-20-2013 03:14:13</t>
  </si>
  <si>
    <t>configure new printer</t>
  </si>
  <si>
    <t>Ms. Nell Bradley</t>
  </si>
  <si>
    <t>04-12-2013 15:10:28</t>
  </si>
  <si>
    <t>05-20-2013 05:02:53</t>
  </si>
  <si>
    <t>unable to connect to WIFI</t>
  </si>
  <si>
    <t>04-12-2013 15:08:13</t>
  </si>
  <si>
    <t>05-20-2013 05:02:51</t>
  </si>
  <si>
    <t>Install new hard drive in desktop</t>
  </si>
  <si>
    <t>Mr. Vineethkumar Yogimath</t>
  </si>
  <si>
    <t>04-12-2013 14:59:20</t>
  </si>
  <si>
    <t>05-20-2013 05:35:59</t>
  </si>
  <si>
    <t>SRIS_PEQP_DESKT_UPGR</t>
  </si>
  <si>
    <t>Slow Performance &amp; periodic system freez</t>
  </si>
  <si>
    <t>Ms. Lisa Lew</t>
  </si>
  <si>
    <t>04-12-2013 13:44:30</t>
  </si>
  <si>
    <t>05-20-2013 03:11:13</t>
  </si>
  <si>
    <t>Cannot connect GRP via WTS/ORP</t>
  </si>
  <si>
    <t>Mr. Bruce Gustafson</t>
  </si>
  <si>
    <t>04-12-2013 13:42:41</t>
  </si>
  <si>
    <t>05-20-2013 19:20:10</t>
  </si>
  <si>
    <t>bsod - cannot restart pc</t>
  </si>
  <si>
    <t>04-12-2013 13:14:11</t>
  </si>
  <si>
    <t>04-15-2013 12:13:02</t>
  </si>
  <si>
    <t>user cannot uninstall utorrent</t>
  </si>
  <si>
    <t>Ms. Leticia Centeno</t>
  </si>
  <si>
    <t>04-12-2013 12:17:00</t>
  </si>
  <si>
    <t>05-23-2013 19:45:11</t>
  </si>
  <si>
    <t>Ms. Debora de Souza</t>
  </si>
  <si>
    <t>04-12-2013 12:07:06</t>
  </si>
  <si>
    <t>04-19-2013 11:17:10</t>
  </si>
  <si>
    <t>04-12-2013 12:07:05</t>
  </si>
  <si>
    <t>04-19-2013 11:17:52</t>
  </si>
  <si>
    <t>Return Old Dell Laptop and Desktop</t>
  </si>
  <si>
    <t>Ms. Brenda Scott</t>
  </si>
  <si>
    <t>04-12-2013 11:58:43</t>
  </si>
  <si>
    <t>05-20-2013 03:09:46</t>
  </si>
  <si>
    <t>"c5188717" will reflect in the SAP corpo</t>
  </si>
  <si>
    <t>04-12-2013 10:38:22</t>
  </si>
  <si>
    <t>05-19-2013 21:27:51</t>
  </si>
  <si>
    <t>Set up new iPad</t>
  </si>
  <si>
    <t>04-12-2013 06:53:45</t>
  </si>
  <si>
    <t>05-20-2013 01:49:35</t>
  </si>
  <si>
    <t>Move iPad to new user</t>
  </si>
  <si>
    <t>Mr. Carmen Tung</t>
  </si>
  <si>
    <t>04-12-2013 06:48:56</t>
  </si>
  <si>
    <t>04-12-2013 09:27:54</t>
  </si>
  <si>
    <t>Event Laptop Return</t>
  </si>
  <si>
    <t>04-12-2013 06:44:32</t>
  </si>
  <si>
    <t>04-15-2013 12:08:49</t>
  </si>
  <si>
    <t>Mac OS issues</t>
  </si>
  <si>
    <t>04-12-2013 06:44:31</t>
  </si>
  <si>
    <t>05-20-2013 02:56:23</t>
  </si>
  <si>
    <t>MS Outlook Mac</t>
  </si>
  <si>
    <t>Ms. Aleksandra Swerdlow</t>
  </si>
  <si>
    <t>04-12-2013 06:40:10</t>
  </si>
  <si>
    <t>05-20-2013 03:41:14</t>
  </si>
  <si>
    <t>04-11-2013 17:42:51</t>
  </si>
  <si>
    <t>05-20-2013 06:36:14</t>
  </si>
  <si>
    <t>Andrew Lee</t>
  </si>
  <si>
    <t>04-11-2013 16:14:38</t>
  </si>
  <si>
    <t>05-20-2013 05:43:02</t>
  </si>
  <si>
    <t>Install Office 2010</t>
  </si>
  <si>
    <t>Ms. Kirsten Gay</t>
  </si>
  <si>
    <t>04-11-2013 16:12:24</t>
  </si>
  <si>
    <t>05-20-2013 01:06:02</t>
  </si>
  <si>
    <t>Karen Steer</t>
  </si>
  <si>
    <t>04-11-2013 16:06:29</t>
  </si>
  <si>
    <t>05-20-2013 06:49:34</t>
  </si>
  <si>
    <t>SMS in Outlook</t>
  </si>
  <si>
    <t>04-11-2013 15:15:50</t>
  </si>
  <si>
    <t>04-22-2013 11:14:28</t>
  </si>
  <si>
    <t>Set up routine backup for SAP MacBookPro</t>
  </si>
  <si>
    <t>04-11-2013 13:44:55</t>
  </si>
  <si>
    <t>05-16-2013 16:55:59</t>
  </si>
  <si>
    <t>Loaner Laptop (T520)</t>
  </si>
  <si>
    <t>Mr. Karl von Beckmann</t>
  </si>
  <si>
    <t>04-11-2013 13:42:20</t>
  </si>
  <si>
    <t>05-20-2013 04:50:13</t>
  </si>
  <si>
    <t>Unable to connect to WiFi in Dubin</t>
  </si>
  <si>
    <t>Ms. Elizabeth Benson</t>
  </si>
  <si>
    <t>04-11-2013 13:15:22</t>
  </si>
  <si>
    <t>05-19-2013 19:27:47</t>
  </si>
  <si>
    <t>cannot install snagit</t>
  </si>
  <si>
    <t>Mr. Tales Caron</t>
  </si>
  <si>
    <t>04-11-2013 12:11:47</t>
  </si>
  <si>
    <t>05-20-2013 18:20:14</t>
  </si>
  <si>
    <t>Hangs, general unexpected behavior</t>
  </si>
  <si>
    <t>04-11-2013 11:42:33</t>
  </si>
  <si>
    <t>05-20-2013 05:19:37</t>
  </si>
  <si>
    <t>New HANA WS needs Windows template</t>
  </si>
  <si>
    <t>Mr. Martin Fong</t>
  </si>
  <si>
    <t>04-11-2013 11:30:46</t>
  </si>
  <si>
    <t>04-13-2013 08:04:06</t>
  </si>
  <si>
    <t>User laptop freezing, OST files</t>
  </si>
  <si>
    <t>04-11-2013 10:31:08</t>
  </si>
  <si>
    <t>05-20-2013 02:42:35</t>
  </si>
  <si>
    <t>Reset Secure ID Card</t>
  </si>
  <si>
    <t>Alena Poutiat</t>
  </si>
  <si>
    <t>04-11-2013 10:30:50</t>
  </si>
  <si>
    <t>05-20-2013 02:42:33</t>
  </si>
  <si>
    <t>unused Dell Desktop</t>
  </si>
  <si>
    <t>04-11-2013 08:22:31</t>
  </si>
  <si>
    <t>04-10-2013 14:51:45</t>
  </si>
  <si>
    <t>05-17-2013 12:14:42</t>
  </si>
  <si>
    <t>Adobe Premiere CS 6</t>
  </si>
  <si>
    <t>04-11-2013 05:58:54</t>
  </si>
  <si>
    <t>05-20-2013 03:01:52</t>
  </si>
  <si>
    <t>Adobe Illistrator CS 6</t>
  </si>
  <si>
    <t>04-11-2013 05:55:55</t>
  </si>
  <si>
    <t>05-20-2013 03:01:47</t>
  </si>
  <si>
    <t>WIndows 7</t>
  </si>
  <si>
    <t>04-11-2013 05:53:13</t>
  </si>
  <si>
    <t>05-20-2013 02:55:19</t>
  </si>
  <si>
    <t>VMWare 5.0.2</t>
  </si>
  <si>
    <t>04-11-2013 05:42:31</t>
  </si>
  <si>
    <t>05-20-2013 06:38:04</t>
  </si>
  <si>
    <t>Mr. Wallace Su</t>
  </si>
  <si>
    <t>04-11-2013 05:30:16</t>
  </si>
  <si>
    <t>05-20-2013 02:27:00</t>
  </si>
  <si>
    <t>Unable to Print</t>
  </si>
  <si>
    <t>Mr. Sendam Ravikumar</t>
  </si>
  <si>
    <t>04-11-2013 05:27:21</t>
  </si>
  <si>
    <t>05-20-2013 05:47:19</t>
  </si>
  <si>
    <t>system error with PAL03/01/31.125 San Fr</t>
  </si>
  <si>
    <t>04-11-2013 05:02:48</t>
  </si>
  <si>
    <t>04-08-2013 07:26:52</t>
  </si>
  <si>
    <t>05-19-2013 22:20:35</t>
  </si>
  <si>
    <t>laptop totally died</t>
  </si>
  <si>
    <t>Shady Ghattas</t>
  </si>
  <si>
    <t>04-10-2013 20:42:53</t>
  </si>
  <si>
    <t>05-23-2013 19:48:21</t>
  </si>
  <si>
    <t>unable to connect to guest wireless</t>
  </si>
  <si>
    <t>Ms. Mahira Kalim</t>
  </si>
  <si>
    <t>04-10-2013 16:40:04</t>
  </si>
  <si>
    <t>05-20-2013 01:31:37</t>
  </si>
  <si>
    <t>perform data transfer process</t>
  </si>
  <si>
    <t>04-10-2013 16:38:05</t>
  </si>
  <si>
    <t>05-20-2013 01:29:52</t>
  </si>
  <si>
    <t>not receiving new emails</t>
  </si>
  <si>
    <t>Ms. Tracy Fujieda</t>
  </si>
  <si>
    <t>04-10-2013 16:34:55</t>
  </si>
  <si>
    <t>05-20-2013 01:29:50</t>
  </si>
  <si>
    <t>Ms. Shiyi Gu</t>
  </si>
  <si>
    <t>04-10-2013 16:23:11</t>
  </si>
  <si>
    <t>05-16-2013 15:18:49</t>
  </si>
  <si>
    <t>cant instal program from RAP</t>
  </si>
  <si>
    <t>04-10-2013 16:18:40</t>
  </si>
  <si>
    <t>05-19-2013 23:21:47</t>
  </si>
  <si>
    <t>Data Migration - T420 to T430</t>
  </si>
  <si>
    <t>Mr. Rick Wagen</t>
  </si>
  <si>
    <t>04-10-2013 15:28:01</t>
  </si>
  <si>
    <t>05-20-2013 07:02:51</t>
  </si>
  <si>
    <t>Loaner iPads (QTY 2) (04.22.13)</t>
  </si>
  <si>
    <t>Ms. Emelie Kallner</t>
  </si>
  <si>
    <t>Mr. William Trumbull</t>
  </si>
  <si>
    <t>04-10-2013 15:15:32</t>
  </si>
  <si>
    <t>05-26-2013 19:40:37</t>
  </si>
  <si>
    <t>laptop Upgrade</t>
  </si>
  <si>
    <t>Ms. Sowmya Sampath</t>
  </si>
  <si>
    <t>04-10-2013 14:45:50</t>
  </si>
  <si>
    <t>04-11-2013 10:50:14</t>
  </si>
  <si>
    <t>Monitor ReAssign - HP 24" #520180</t>
  </si>
  <si>
    <t>Sandra Dosker</t>
  </si>
  <si>
    <t>04-10-2013 12:54:01</t>
  </si>
  <si>
    <t>05-20-2013 05:15:37</t>
  </si>
  <si>
    <t>Laptop Freezing After Login</t>
  </si>
  <si>
    <t>Mr. Jim DiVincenzo</t>
  </si>
  <si>
    <t>04-10-2013 12:40:07</t>
  </si>
  <si>
    <t>05-22-2013 19:26:21</t>
  </si>
  <si>
    <t>unable to connect to waingxpvm</t>
  </si>
  <si>
    <t>04-10-2013 10:53:12</t>
  </si>
  <si>
    <t>05-24-2013 14:46:19</t>
  </si>
  <si>
    <t>James Buchanan</t>
  </si>
  <si>
    <t>04-10-2013 10:36:20</t>
  </si>
  <si>
    <t>05-20-2013 05:29:14</t>
  </si>
  <si>
    <t>04-10-2013 10:36:19</t>
  </si>
  <si>
    <t>05-20-2013 05:27:30</t>
  </si>
  <si>
    <t>04-10-2013 10:32:13</t>
  </si>
  <si>
    <t>05-20-2013 05:30:49</t>
  </si>
  <si>
    <t>04-10-2013 10:30:42</t>
  </si>
  <si>
    <t>05-20-2013 05:33:14</t>
  </si>
  <si>
    <t>Scott McCurdie</t>
  </si>
  <si>
    <t>04-10-2013 10:29:26</t>
  </si>
  <si>
    <t>05-20-2013 01:21:57</t>
  </si>
  <si>
    <t>04-10-2013 10:29:25</t>
  </si>
  <si>
    <t>05-20-2013 06:08:42</t>
  </si>
  <si>
    <t>04-10-2013 10:28:08</t>
  </si>
  <si>
    <t>05-20-2013 06:10:27</t>
  </si>
  <si>
    <t>04-10-2013 10:25:02</t>
  </si>
  <si>
    <t>05-20-2013 02:41:03</t>
  </si>
  <si>
    <t>Ian Bater</t>
  </si>
  <si>
    <t>04-10-2013 10:22:11</t>
  </si>
  <si>
    <t>05-20-2013 02:41:06</t>
  </si>
  <si>
    <t>04-10-2013 10:20:51</t>
  </si>
  <si>
    <t>05-20-2013 05:50:13</t>
  </si>
  <si>
    <t>Andrzej Kucharczyk</t>
  </si>
  <si>
    <t>04-10-2013 10:19:22</t>
  </si>
  <si>
    <t>04-16-2013 10:06:26</t>
  </si>
  <si>
    <t>Security issues with Firefox 18.0.1</t>
  </si>
  <si>
    <t>Ms. Lynn Weatherwax</t>
  </si>
  <si>
    <t>04-10-2013 10:19:06</t>
  </si>
  <si>
    <t>05-20-2013 02:52:34</t>
  </si>
  <si>
    <t>Mike Paola</t>
  </si>
  <si>
    <t>04-10-2013 10:18:18</t>
  </si>
  <si>
    <t>05-20-2013 02:51:49</t>
  </si>
  <si>
    <t>04-10-2013 10:16:45</t>
  </si>
  <si>
    <t>05-20-2013 02:06:34</t>
  </si>
  <si>
    <t>04-10-2013 10:15:13</t>
  </si>
  <si>
    <t>05-20-2013 02:06:36</t>
  </si>
  <si>
    <t>Event Laptop for April 19 All-Hand</t>
  </si>
  <si>
    <t>Ms. Diane Johnson</t>
  </si>
  <si>
    <t>04-10-2013 09:46:09</t>
  </si>
  <si>
    <t>05-20-2013 01:45:13</t>
  </si>
  <si>
    <t>Access Denied</t>
  </si>
  <si>
    <t>Dr. Agung Halim</t>
  </si>
  <si>
    <t>04-10-2013 09:47:35</t>
  </si>
  <si>
    <t>05-22-2013 19:42:27</t>
  </si>
  <si>
    <t>SYBASE VM not accessible</t>
  </si>
  <si>
    <t>04-10-2013 09:14:21</t>
  </si>
  <si>
    <t>04-11-2013 08:53:46</t>
  </si>
  <si>
    <t>Gets a black screen after reboot</t>
  </si>
  <si>
    <t>04-10-2013 08:19:15</t>
  </si>
  <si>
    <t>05-20-2013 05:22:46</t>
  </si>
  <si>
    <t>10.8 - Self Service - Reset Proxy fails</t>
  </si>
  <si>
    <t>04-10-2013 05:53:41</t>
  </si>
  <si>
    <t>05-13-2013 06:06:05</t>
  </si>
  <si>
    <t>needs loaner laptop</t>
  </si>
  <si>
    <t>04-10-2013 05:35:25</t>
  </si>
  <si>
    <t>05-20-2013 00:54:07</t>
  </si>
  <si>
    <t>04-09-2013 22:48:13</t>
  </si>
  <si>
    <t>05-20-2013 05:15:13</t>
  </si>
  <si>
    <t>Cannot print anymore</t>
  </si>
  <si>
    <t>04-09-2013 17:22:38</t>
  </si>
  <si>
    <t>05-01-2013 11:27:54</t>
  </si>
  <si>
    <t>Tim Bishop</t>
  </si>
  <si>
    <t>04-09-2013 16:02:41</t>
  </si>
  <si>
    <t>05-20-2013 02:10:25</t>
  </si>
  <si>
    <t>unable to enter expenses</t>
  </si>
  <si>
    <t>Ms. Erica Morales</t>
  </si>
  <si>
    <t>04-09-2013 15:57:22</t>
  </si>
  <si>
    <t>05-20-2013 02:51:02</t>
  </si>
  <si>
    <t>David Brandow</t>
  </si>
  <si>
    <t>04-09-2013 15:51:15</t>
  </si>
  <si>
    <t>05-20-2013 07:00:49</t>
  </si>
  <si>
    <t>04-09-2013 15:51:14</t>
  </si>
  <si>
    <t>05-20-2013 07:04:10</t>
  </si>
  <si>
    <t>problems syncing iPhone with iTunes</t>
  </si>
  <si>
    <t>Mr. Matthew Doron</t>
  </si>
  <si>
    <t>04-09-2013 14:58:57</t>
  </si>
  <si>
    <t>04-09-2013 17:35:01</t>
  </si>
  <si>
    <t>BEL01</t>
  </si>
  <si>
    <t>04-09-2013 15:43:23</t>
  </si>
  <si>
    <t>05-20-2013 07:07:30</t>
  </si>
  <si>
    <t>04-09-2013 15:43:22</t>
  </si>
  <si>
    <t>05-20-2013 07:11:18</t>
  </si>
  <si>
    <t>Mark Delafranier</t>
  </si>
  <si>
    <t>04-09-2013 15:40:43</t>
  </si>
  <si>
    <t>04-16-2013 08:59:11</t>
  </si>
  <si>
    <t>Douglas Hern</t>
  </si>
  <si>
    <t>04-09-2013 15:35:41</t>
  </si>
  <si>
    <t>05-20-2013 06:49:39</t>
  </si>
  <si>
    <t>04-09-2013 15:35:40</t>
  </si>
  <si>
    <t>05-20-2013 06:49:40</t>
  </si>
  <si>
    <t>04-09-2013 15:24:53</t>
  </si>
  <si>
    <t>05-20-2013 02:12:21</t>
  </si>
  <si>
    <t>04-09-2013 15:24:52</t>
  </si>
  <si>
    <t>05-20-2013 05:38:52</t>
  </si>
  <si>
    <t>04-09-2013 15:09:38</t>
  </si>
  <si>
    <t>05-20-2013 05:38:53</t>
  </si>
  <si>
    <t>04-09-2013 15:09:37</t>
  </si>
  <si>
    <t>05-20-2013 05:40:58</t>
  </si>
  <si>
    <t>04-09-2013 15:07:59</t>
  </si>
  <si>
    <t>04-23-2013 04:18:49</t>
  </si>
  <si>
    <t>Virus Infection - FBI Moneypak Virus</t>
  </si>
  <si>
    <t>04-09-2013 15:01:50</t>
  </si>
  <si>
    <t>05-20-2013 06:54:56</t>
  </si>
  <si>
    <t>04-09-2013 15:00:04</t>
  </si>
  <si>
    <t>05-20-2013 05:41:00</t>
  </si>
  <si>
    <t>04-09-2013 14:57:37</t>
  </si>
  <si>
    <t>05-20-2013 05:45:29</t>
  </si>
  <si>
    <t>04-09-2013 14:52:05</t>
  </si>
  <si>
    <t>05-20-2013 05:47:56</t>
  </si>
  <si>
    <t>04-09-2013 14:41:14</t>
  </si>
  <si>
    <t>05-20-2013 05:47:57</t>
  </si>
  <si>
    <t>04-09-2013 14:32:24</t>
  </si>
  <si>
    <t>04-16-2013 10:10:05</t>
  </si>
  <si>
    <t>04-09-2013 14:29:54</t>
  </si>
  <si>
    <t>05-20-2013 05:50:19</t>
  </si>
  <si>
    <t>User unable to scan to email</t>
  </si>
  <si>
    <t>04-09-2013 14:23:06</t>
  </si>
  <si>
    <t>04-09-2013 14:38:58</t>
  </si>
  <si>
    <t>SRIS_PEQP_REP_PRNT</t>
  </si>
  <si>
    <t>04-09-2013 14:23:51</t>
  </si>
  <si>
    <t>05-20-2013 05:52:21</t>
  </si>
  <si>
    <t>Joe Skrzypczak</t>
  </si>
  <si>
    <t>04-09-2013 14:14:15</t>
  </si>
  <si>
    <t>05-20-2013 05:54:58</t>
  </si>
  <si>
    <t>Notebok</t>
  </si>
  <si>
    <t>Mr. Diego Santos</t>
  </si>
  <si>
    <t>04-09-2013 14:08:24</t>
  </si>
  <si>
    <t>04-18-2013 09:18:14</t>
  </si>
  <si>
    <t>Lalit Canaran</t>
  </si>
  <si>
    <t>04-09-2013 13:54:38</t>
  </si>
  <si>
    <t>05-29-2013 20:36:45</t>
  </si>
  <si>
    <t>Chris Irie</t>
  </si>
  <si>
    <t>04-09-2013 13:52:03</t>
  </si>
  <si>
    <t>05-20-2013 05:55:02</t>
  </si>
  <si>
    <t>Mr. Jason Hardy</t>
  </si>
  <si>
    <t>04-09-2013 13:31:42</t>
  </si>
  <si>
    <t>05-20-2013 03:02:34</t>
  </si>
  <si>
    <t>Request assistance with Citrix Config</t>
  </si>
  <si>
    <t>Mr. Mingho Su</t>
  </si>
  <si>
    <t>04-09-2013 13:34:41</t>
  </si>
  <si>
    <t>05-19-2013 22:01:41</t>
  </si>
  <si>
    <t>Dove Champagne</t>
  </si>
  <si>
    <t>04-09-2013 13:16:32</t>
  </si>
  <si>
    <t>04-16-2013 10:22:56</t>
  </si>
  <si>
    <t>Ms. Joy Funt</t>
  </si>
  <si>
    <t>04-09-2013 13:07:42</t>
  </si>
  <si>
    <t>05-20-2013 05:33:16</t>
  </si>
  <si>
    <t>Windows 7/VMWare</t>
  </si>
  <si>
    <t>Mr. Ingo Sauerzapf</t>
  </si>
  <si>
    <t>04-09-2013 12:22:08</t>
  </si>
  <si>
    <t>05-20-2013 04:57:28</t>
  </si>
  <si>
    <t>Indexing</t>
  </si>
  <si>
    <t>Mr. Jens Koerner</t>
  </si>
  <si>
    <t>04-09-2013 12:17:59</t>
  </si>
  <si>
    <t>05-20-2013 04:54:00</t>
  </si>
  <si>
    <t>Image Win8 Samsung Slate Device</t>
  </si>
  <si>
    <t>Mr. Henry Ho</t>
  </si>
  <si>
    <t>04-09-2013 11:25:45</t>
  </si>
  <si>
    <t>04-10-2013 12:27:26</t>
  </si>
  <si>
    <t>Mr. Liti Huang</t>
  </si>
  <si>
    <t>04-09-2013 11:11:38</t>
  </si>
  <si>
    <t>05-19-2013 21:31:49</t>
  </si>
  <si>
    <t>7000064555</t>
  </si>
  <si>
    <t>04-09-2013 10:51:17</t>
  </si>
  <si>
    <t>04-16-2013 11:51:03</t>
  </si>
  <si>
    <t>Ms. Tibby Jennings</t>
  </si>
  <si>
    <t>04-09-2013 10:42:25</t>
  </si>
  <si>
    <t>04-22-2013 13:37:01</t>
  </si>
  <si>
    <t>8000085483</t>
  </si>
  <si>
    <t>Antivirus is out of date</t>
  </si>
  <si>
    <t>Paulo Calado</t>
  </si>
  <si>
    <t>04-09-2013 10:16:32</t>
  </si>
  <si>
    <t>04-15-2013 11:33:49</t>
  </si>
  <si>
    <t>Office printer issue, document in queue</t>
  </si>
  <si>
    <t>Mr. Gray Dedic</t>
  </si>
  <si>
    <t>04-09-2013 09:28:29</t>
  </si>
  <si>
    <t>05-19-2013 22:49:31</t>
  </si>
  <si>
    <t>Cannot recall on outlook</t>
  </si>
  <si>
    <t>04-09-2013 09:34:24</t>
  </si>
  <si>
    <t>04-11-2013 12:13:44</t>
  </si>
  <si>
    <t>Need to transfer data from old pc</t>
  </si>
  <si>
    <t>04-09-2013 08:55:26</t>
  </si>
  <si>
    <t>05-20-2013 07:26:32</t>
  </si>
  <si>
    <t>Reimage Asset 531622 for Dublin MSC</t>
  </si>
  <si>
    <t>04-09-2013 08:49:25</t>
  </si>
  <si>
    <t>04-09-2013 08:51:46</t>
  </si>
  <si>
    <t>Reimage Asset 531436 for Dublin MSC</t>
  </si>
  <si>
    <t>04-09-2013 08:45:56</t>
  </si>
  <si>
    <t>04-09-2013 08:52:31</t>
  </si>
  <si>
    <t>New Desktop will not display video</t>
  </si>
  <si>
    <t>Mr. Freddie Bibbs</t>
  </si>
  <si>
    <t>04-09-2013 08:40:25</t>
  </si>
  <si>
    <t>04-09-2013 17:00:56</t>
  </si>
  <si>
    <t>Activation Request for a SecurID Card</t>
  </si>
  <si>
    <t>04-09-2013 08:21:04</t>
  </si>
  <si>
    <t>04-19-2013 13:04:56</t>
  </si>
  <si>
    <t>SRIS_ACCSS_RA_SECID_SYNC</t>
  </si>
  <si>
    <t>PC Upgrade</t>
  </si>
  <si>
    <t>04-09-2013 07:57:58</t>
  </si>
  <si>
    <t>04-10-2013 11:49:49</t>
  </si>
  <si>
    <t>04-09-2013 07:44:20</t>
  </si>
  <si>
    <t>05-20-2013 05:29:28</t>
  </si>
  <si>
    <t>Mr. Valdrin KOSHI</t>
  </si>
  <si>
    <t>04-08-2013 17:37:37</t>
  </si>
  <si>
    <t>05-20-2013 05:54:43</t>
  </si>
  <si>
    <t>04-08-2013 16:24:04</t>
  </si>
  <si>
    <t>05-20-2013 05:16:39</t>
  </si>
  <si>
    <t>04-08-2013 16:21:26</t>
  </si>
  <si>
    <t>04-11-2013 10:01:09</t>
  </si>
  <si>
    <t>unable to user shopping tool</t>
  </si>
  <si>
    <t>04-08-2013 16:07:41</t>
  </si>
  <si>
    <t>05-20-2013 05:49:57</t>
  </si>
  <si>
    <t>Unable to open SRM files</t>
  </si>
  <si>
    <t>Ms. Connie McBride</t>
  </si>
  <si>
    <t>04-08-2013 16:06:20</t>
  </si>
  <si>
    <t>05-20-2013 05:47:33</t>
  </si>
  <si>
    <t>Data Recovery</t>
  </si>
  <si>
    <t>Mr. Ed Woo</t>
  </si>
  <si>
    <t>04-08-2013 15:17:18</t>
  </si>
  <si>
    <t>05-20-2013 05:38:42</t>
  </si>
  <si>
    <t>reset securid card</t>
  </si>
  <si>
    <t>Mr. Eugene Dudukin</t>
  </si>
  <si>
    <t>04-08-2013 15:13:47</t>
  </si>
  <si>
    <t>05-20-2013 05:38:40</t>
  </si>
  <si>
    <t>Mr. Peter Bostelmann</t>
  </si>
  <si>
    <t>04-08-2013 14:55:28</t>
  </si>
  <si>
    <t>05-20-2013 02:34:23</t>
  </si>
  <si>
    <t>Room Reservation</t>
  </si>
  <si>
    <t>04-08-2013 14:52:14</t>
  </si>
  <si>
    <t>05-22-2013 10:25:45</t>
  </si>
  <si>
    <t>HP Moitor not working</t>
  </si>
  <si>
    <t>Mr. Venkata Tummala</t>
  </si>
  <si>
    <t>04-08-2013 13:46:55</t>
  </si>
  <si>
    <t>05-19-2013 19:48:26</t>
  </si>
  <si>
    <t>intermittent bsods, updated achi</t>
  </si>
  <si>
    <t>Mr. Mark.SJ White</t>
  </si>
  <si>
    <t>04-08-2013 13:40:49</t>
  </si>
  <si>
    <t>05-20-2013 03:55:25</t>
  </si>
  <si>
    <t>Unable to configure Outlook on iPhone</t>
  </si>
  <si>
    <t>Mr. Ashish Sahu</t>
  </si>
  <si>
    <t>04-08-2013 13:02:19</t>
  </si>
  <si>
    <t>05-20-2013 02:02:07</t>
  </si>
  <si>
    <t>When will my new laptop arrive?</t>
  </si>
  <si>
    <t>04-08-2013 12:19:14</t>
  </si>
  <si>
    <t>05-24-2013 13:34:43</t>
  </si>
  <si>
    <t>Pc request for user</t>
  </si>
  <si>
    <t>Ms. Meenakshi Vaidyanathan</t>
  </si>
  <si>
    <t>04-08-2013 12:12:15</t>
  </si>
  <si>
    <t>05-20-2013 02:39:26</t>
  </si>
  <si>
    <t>Macbook PO 4502389365</t>
  </si>
  <si>
    <t>04-08-2013 11:46:44</t>
  </si>
  <si>
    <t>05-19-2013 22:17:31</t>
  </si>
  <si>
    <t>user cannot start pc</t>
  </si>
  <si>
    <t>04-08-2013 11:12:08</t>
  </si>
  <si>
    <t>05-19-2013 23:42:33</t>
  </si>
  <si>
    <t>Ordering a laptop for a contractor</t>
  </si>
  <si>
    <t>Ms. Cindy McKendry</t>
  </si>
  <si>
    <t>04-08-2013 10:45:21</t>
  </si>
  <si>
    <t>05-20-2013 03:14:11</t>
  </si>
  <si>
    <t>Setup profile to scan/email items</t>
  </si>
  <si>
    <t>Mr. Dan Forte</t>
  </si>
  <si>
    <t>04-08-2013 10:32:57</t>
  </si>
  <si>
    <t>05-20-2013 05:49:45</t>
  </si>
  <si>
    <t>SRIS_PRNT_DEVIC_HW</t>
  </si>
  <si>
    <t>Equipment Return - #483144 Lenovo T510</t>
  </si>
  <si>
    <t>Mr. Jim Sparshott</t>
  </si>
  <si>
    <t>04-08-2013 10:34:02</t>
  </si>
  <si>
    <t>05-20-2013 04:00:20</t>
  </si>
  <si>
    <t>Equipment Return - #511562 Lenovo T520</t>
  </si>
  <si>
    <t>Mr. Canty Eoin</t>
  </si>
  <si>
    <t>04-08-2013 10:32:49</t>
  </si>
  <si>
    <t>05-20-2013 04:00:18</t>
  </si>
  <si>
    <t>Equipment Return - #483189 Lenovo T510</t>
  </si>
  <si>
    <t>Mr. Ravindra Kelkar</t>
  </si>
  <si>
    <t>04-08-2013 10:31:21</t>
  </si>
  <si>
    <t>05-20-2013 04:00:17</t>
  </si>
  <si>
    <t>Equipment Return - #483416 Lenovo T510</t>
  </si>
  <si>
    <t>Ms. Antony McCall</t>
  </si>
  <si>
    <t>04-08-2013 10:29:12</t>
  </si>
  <si>
    <t>05-20-2013 03:58:26</t>
  </si>
  <si>
    <t>Crashing</t>
  </si>
  <si>
    <t>Mr. Vince Herington</t>
  </si>
  <si>
    <t>04-08-2013 08:20:59</t>
  </si>
  <si>
    <t>05-20-2013 04:22:38</t>
  </si>
  <si>
    <t>Please install SAP Image on new MacBook</t>
  </si>
  <si>
    <t>Martin Lacasse</t>
  </si>
  <si>
    <t>04-08-2013 08:15:46</t>
  </si>
  <si>
    <t>05-20-2013 05:49:36</t>
  </si>
  <si>
    <t>Unable to logon to laptop</t>
  </si>
  <si>
    <t>04-08-2013 07:48:30</t>
  </si>
  <si>
    <t>05-20-2013 06:42:25</t>
  </si>
  <si>
    <t>Cannot connect to developer workspace VM</t>
  </si>
  <si>
    <t>Ms. Siobhan McRae</t>
  </si>
  <si>
    <t>04-08-2013 07:38:54</t>
  </si>
  <si>
    <t>05-19-2013 23:45:50</t>
  </si>
  <si>
    <t>Machine is Crashing and Locking up</t>
  </si>
  <si>
    <t>Ms. Taunya Bruns</t>
  </si>
  <si>
    <t>04-08-2013 07:14:11</t>
  </si>
  <si>
    <t>04-23-2013 13:52:22</t>
  </si>
  <si>
    <t>Ms. Jennifer Lankheim</t>
  </si>
  <si>
    <t>04-05-2013 16:13:27</t>
  </si>
  <si>
    <t>05-30-2013 20:05:42</t>
  </si>
  <si>
    <t>Setup Ipad</t>
  </si>
  <si>
    <t>04-05-2013 16:06:14</t>
  </si>
  <si>
    <t>04-05-2013 18:49:28</t>
  </si>
  <si>
    <t>Setup Macbook</t>
  </si>
  <si>
    <t>Mr. Andrew Yee</t>
  </si>
  <si>
    <t>04-05-2013 15:32:48</t>
  </si>
  <si>
    <t>05-20-2013 02:18:52</t>
  </si>
  <si>
    <t>set PIN for new securid card</t>
  </si>
  <si>
    <t>Ms. Maryellen Macias</t>
  </si>
  <si>
    <t>04-05-2013 15:29:22</t>
  </si>
  <si>
    <t>05-20-2013 02:14:36</t>
  </si>
  <si>
    <t>data transfer request</t>
  </si>
  <si>
    <t>Ms. Cheeka Trikha</t>
  </si>
  <si>
    <t>04-05-2013 15:26:59</t>
  </si>
  <si>
    <t>05-20-2013 02:16:53</t>
  </si>
  <si>
    <t>WDF03</t>
  </si>
  <si>
    <t>Setup RSA on Iphone.</t>
  </si>
  <si>
    <t>04-05-2013 15:22:56</t>
  </si>
  <si>
    <t>05-20-2013 02:16:50</t>
  </si>
  <si>
    <t>Ms. Lenore Johnson</t>
  </si>
  <si>
    <t>04-05-2013 15:24:48</t>
  </si>
  <si>
    <t>05-20-2013 02:16:52</t>
  </si>
  <si>
    <t>Upgrade (T530)</t>
  </si>
  <si>
    <t>Mr. Paul Clibbon</t>
  </si>
  <si>
    <t>04-05-2013 15:22:31</t>
  </si>
  <si>
    <t>04-05-2013 15:33:43</t>
  </si>
  <si>
    <t>no internet access</t>
  </si>
  <si>
    <t>Ms. Anja Bog</t>
  </si>
  <si>
    <t>04-05-2013 15:19:51</t>
  </si>
  <si>
    <t>04-10-2013 11:47:44</t>
  </si>
  <si>
    <t>BSOD on laptop, replacing with x220</t>
  </si>
  <si>
    <t>Mr. Anil Nampally</t>
  </si>
  <si>
    <t>04-05-2013 14:24:07</t>
  </si>
  <si>
    <t>05-20-2013 06:49:29</t>
  </si>
  <si>
    <t>04-05-2013 13:57:06</t>
  </si>
  <si>
    <t>05-20-2013 06:31:11</t>
  </si>
  <si>
    <t>Mr. Julian Yi</t>
  </si>
  <si>
    <t>04-05-2013 13:55:26</t>
  </si>
  <si>
    <t>05-20-2013 01:28:09</t>
  </si>
  <si>
    <t>04-05-2013 13:42:16</t>
  </si>
  <si>
    <t>05-20-2013 01:29:48</t>
  </si>
  <si>
    <t>Laptop Upgrade for ILMIRA MEYER #539689</t>
  </si>
  <si>
    <t>Ms. ILMIRA MEYER</t>
  </si>
  <si>
    <t>04-05-2013 13:22:26</t>
  </si>
  <si>
    <t>05-20-2013 07:25:14</t>
  </si>
  <si>
    <t>windows not genuine message</t>
  </si>
  <si>
    <t>Mr. Muni Bandlamoori</t>
  </si>
  <si>
    <t>04-05-2013 13:10:38</t>
  </si>
  <si>
    <t>04-09-2013 09:53:35</t>
  </si>
  <si>
    <t>Laptop Keyboard Replacement (T420)</t>
  </si>
  <si>
    <t>Mr. Kiran Kumar</t>
  </si>
  <si>
    <t>04-05-2013 13:08:30</t>
  </si>
  <si>
    <t>05-20-2013 07:21:55</t>
  </si>
  <si>
    <t>Ms. Mehrak Ayati</t>
  </si>
  <si>
    <t>04-05-2013 13:06:46</t>
  </si>
  <si>
    <t>05-20-2013 07:21:53</t>
  </si>
  <si>
    <t>New Hire Request (04.16.13)</t>
  </si>
  <si>
    <t>Mr. Fred McLane</t>
  </si>
  <si>
    <t>04-05-2013 12:44:56</t>
  </si>
  <si>
    <t>05-20-2013 06:59:17</t>
  </si>
  <si>
    <t>SCO01</t>
  </si>
  <si>
    <t>Re-image OAKL00532778A with Windows 7</t>
  </si>
  <si>
    <t>Mr. Ali Rathore</t>
  </si>
  <si>
    <t>04-05-2013 12:02:27</t>
  </si>
  <si>
    <t>05-20-2013 03:09:47</t>
  </si>
  <si>
    <t>Problems with Adobe Connect</t>
  </si>
  <si>
    <t>Ms. Fatimah Shahid</t>
  </si>
  <si>
    <t>04-05-2013 11:30:48</t>
  </si>
  <si>
    <t>05-20-2013 01:49:01</t>
  </si>
  <si>
    <t>Rehire Request (04.29.13)</t>
  </si>
  <si>
    <t>04-05-2013 10:49:16</t>
  </si>
  <si>
    <t>05-29-2013 20:43:24</t>
  </si>
  <si>
    <t>Connected Backup failed on archive.pst</t>
  </si>
  <si>
    <t>Ms. Sunny Zhu</t>
  </si>
  <si>
    <t>04-05-2013 09:43:42</t>
  </si>
  <si>
    <t>05-19-2013 21:39:24</t>
  </si>
  <si>
    <t>ReImage T510 - Failed Hard Drive</t>
  </si>
  <si>
    <t>04-05-2013 09:45:24</t>
  </si>
  <si>
    <t>05-20-2013 04:19:42</t>
  </si>
  <si>
    <t>GFM Sustainability Web App wont open</t>
  </si>
  <si>
    <t>Mr. Larry Morgan</t>
  </si>
  <si>
    <t>04-05-2013 08:59:24</t>
  </si>
  <si>
    <t>05-20-2013 03:33:34</t>
  </si>
  <si>
    <t>needs to install netweber business clien</t>
  </si>
  <si>
    <t>Mr. Lucas Borin</t>
  </si>
  <si>
    <t>04-05-2013 07:43:31</t>
  </si>
  <si>
    <t>05-24-2013 19:49:01</t>
  </si>
  <si>
    <t>MBP Re-Image</t>
  </si>
  <si>
    <t>Mr. Eliad Goldwasser</t>
  </si>
  <si>
    <t>04-05-2013 07:01:07</t>
  </si>
  <si>
    <t>04-05-2013 07:39:25</t>
  </si>
  <si>
    <t>PGP error after booting</t>
  </si>
  <si>
    <t>Ms. Debora Lermen</t>
  </si>
  <si>
    <t>04-05-2013 04:39:05</t>
  </si>
  <si>
    <t>05-10-2013 06:23:11</t>
  </si>
  <si>
    <t>New Hire IT Equipment Request (C5188262)</t>
  </si>
  <si>
    <t>04-04-2013 23:09:55</t>
  </si>
  <si>
    <t>05-20-2013 01:02:56</t>
  </si>
  <si>
    <t>MacBook Air for Eliad Goldwasser</t>
  </si>
  <si>
    <t>04-04-2013 16:49:58</t>
  </si>
  <si>
    <t>04-04-2013 18:46:38</t>
  </si>
  <si>
    <t>Blue Screen and computer will not boot</t>
  </si>
  <si>
    <t>Mr. Mike Munro</t>
  </si>
  <si>
    <t>04-04-2013 15:00:49</t>
  </si>
  <si>
    <t>05-19-2013 23:45:28</t>
  </si>
  <si>
    <t>Intermittent BSOD</t>
  </si>
  <si>
    <t>04-04-2013 14:21:59</t>
  </si>
  <si>
    <t>05-20-2013 04:32:16</t>
  </si>
  <si>
    <t>Monitor for Jedd Go</t>
  </si>
  <si>
    <t>04-04-2013 13:45:15</t>
  </si>
  <si>
    <t>04-08-2013 08:27:41</t>
  </si>
  <si>
    <t>I cannot access my laptop from home</t>
  </si>
  <si>
    <t>04-04-2013 13:45:27</t>
  </si>
  <si>
    <t>05-19-2013 23:37:37</t>
  </si>
  <si>
    <t>Loaner iPads (QTY 4)</t>
  </si>
  <si>
    <t>Ms. Michelle Rodriguez</t>
  </si>
  <si>
    <t>04-04-2013 13:24:15</t>
  </si>
  <si>
    <t>05-20-2013 02:51:59</t>
  </si>
  <si>
    <t>Need a Notebook</t>
  </si>
  <si>
    <t>Mr. Ricardo Dias</t>
  </si>
  <si>
    <t>04-04-2013 13:10:13</t>
  </si>
  <si>
    <t>04-19-2013 10:58:46</t>
  </si>
  <si>
    <t>New Hire IT Equipment Request (C5187942)</t>
  </si>
  <si>
    <t>Ms. Bethany Kanui</t>
  </si>
  <si>
    <t>04-04-2013 12:11:38</t>
  </si>
  <si>
    <t>05-20-2013 01:35:54</t>
  </si>
  <si>
    <t>Radu Grigorescu</t>
  </si>
  <si>
    <t>04-04-2013 10:37:14</t>
  </si>
  <si>
    <t>05-20-2013 07:48:17</t>
  </si>
  <si>
    <t>User's laptop is intermittent BSOD</t>
  </si>
  <si>
    <t>Mr. Dennis Twiss</t>
  </si>
  <si>
    <t>04-04-2013 10:23:51</t>
  </si>
  <si>
    <t>04-04-2013 10:34:11</t>
  </si>
  <si>
    <t>user has her monitor yellow</t>
  </si>
  <si>
    <t>Ms. Jean Waddell</t>
  </si>
  <si>
    <t>04-04-2013 10:04:56</t>
  </si>
  <si>
    <t>05-19-2013 23:00:55</t>
  </si>
  <si>
    <t>I am unable to delete a directory</t>
  </si>
  <si>
    <t>Mr. Howard Van Dam</t>
  </si>
  <si>
    <t>04-04-2013 09:48:40</t>
  </si>
  <si>
    <t>05-13-2013 08:34:47</t>
  </si>
  <si>
    <t>user is unalbe to book rooms</t>
  </si>
  <si>
    <t>04-04-2013 09:27:52</t>
  </si>
  <si>
    <t>05-19-2013 22:16:42</t>
  </si>
  <si>
    <t>MBP Crashing</t>
  </si>
  <si>
    <t>04-04-2013 09:27:31</t>
  </si>
  <si>
    <t>04-04-2013 18:47:43</t>
  </si>
  <si>
    <t>ReImage MBP</t>
  </si>
  <si>
    <t>04-04-2013 09:23:22</t>
  </si>
  <si>
    <t>04-04-2013 18:48:10</t>
  </si>
  <si>
    <t>Cannot record Administrative activities</t>
  </si>
  <si>
    <t>Mr. Alessandro Parolin</t>
  </si>
  <si>
    <t>04-04-2013 09:09:27</t>
  </si>
  <si>
    <t>05-06-2013 11:43:46</t>
  </si>
  <si>
    <t>data migration process</t>
  </si>
  <si>
    <t>Mr. John Burton</t>
  </si>
  <si>
    <t>04-04-2013 08:50:47</t>
  </si>
  <si>
    <t>04-05-2013 10:25:35</t>
  </si>
  <si>
    <t>user cannot get to syabse intranet-sw</t>
  </si>
  <si>
    <t>04-04-2013 08:30:55</t>
  </si>
  <si>
    <t>04-12-2013 07:10:59</t>
  </si>
  <si>
    <t>Recover asset for Termed emp C5177385</t>
  </si>
  <si>
    <t>04-04-2013 07:45:09</t>
  </si>
  <si>
    <t>04-04-2013 07:53:17</t>
  </si>
  <si>
    <t>Reimage 527986 for Dublin Inventory</t>
  </si>
  <si>
    <t>04-04-2013 07:40:22</t>
  </si>
  <si>
    <t>04-04-2013 10:04:50</t>
  </si>
  <si>
    <t>Wireless network 2nd floor keeps droppin</t>
  </si>
  <si>
    <t>04-04-2013 05:40:18</t>
  </si>
  <si>
    <t>04-03-2013 09:39:54</t>
  </si>
  <si>
    <t>05-10-2013 12:15:00</t>
  </si>
  <si>
    <t>Duplicate VC Booking in Outlook</t>
  </si>
  <si>
    <t>Ms. Elisa Silva</t>
  </si>
  <si>
    <t>04-03-2013 16:53:43</t>
  </si>
  <si>
    <t>05-31-2013 19:24:29</t>
  </si>
  <si>
    <t>Image New MAC Pro</t>
  </si>
  <si>
    <t>04-03-2013 16:28:37</t>
  </si>
  <si>
    <t>05-19-2013 21:32:22</t>
  </si>
  <si>
    <t>IMIS_PEQP_DESKT_MAC</t>
  </si>
  <si>
    <t>ReImage MacBook #489935</t>
  </si>
  <si>
    <t>Ms. Jennifer Cha</t>
  </si>
  <si>
    <t>04-03-2013 15:49:21</t>
  </si>
  <si>
    <t>05-20-2013 00:56:22</t>
  </si>
  <si>
    <t>[LOANER_LT]|loaner laptop request</t>
  </si>
  <si>
    <t>04-03-2013 15:34:59</t>
  </si>
  <si>
    <t>05-20-2013 00:53:21</t>
  </si>
  <si>
    <t>Mr. Kevin Hsu</t>
  </si>
  <si>
    <t>04-03-2013 15:32:48</t>
  </si>
  <si>
    <t>05-20-2013 00:51:26</t>
  </si>
  <si>
    <t>Mr. Rahul Kabra</t>
  </si>
  <si>
    <t>04-03-2013 14:49:03</t>
  </si>
  <si>
    <t>05-20-2013 01:39:30</t>
  </si>
  <si>
    <t>Clinck on url links - do not have permis</t>
  </si>
  <si>
    <t>Mr. Monte Nisby</t>
  </si>
  <si>
    <t>04-03-2013 14:30:36</t>
  </si>
  <si>
    <t>04-03-2013 14:40:41</t>
  </si>
  <si>
    <t>Keep laptop</t>
  </si>
  <si>
    <t>04-03-2013 14:10:28</t>
  </si>
  <si>
    <t>05-19-2013 21:40:30</t>
  </si>
  <si>
    <t>Imaging request</t>
  </si>
  <si>
    <t>Ziad Slim</t>
  </si>
  <si>
    <t>04-03-2013 12:58:28</t>
  </si>
  <si>
    <t>05-20-2013 07:48:20</t>
  </si>
  <si>
    <t>Ms. Gabriele Lahme</t>
  </si>
  <si>
    <t>04-03-2013 12:28:26</t>
  </si>
  <si>
    <t>05-20-2013 01:51:04</t>
  </si>
  <si>
    <t>System Swap T420</t>
  </si>
  <si>
    <t>Ms. Julia Fargel</t>
  </si>
  <si>
    <t>04-03-2013 12:13:51</t>
  </si>
  <si>
    <t>05-20-2013 04:36:26</t>
  </si>
  <si>
    <t>user cannot use integrated camera</t>
  </si>
  <si>
    <t>Mr. Yaser Alkhatib</t>
  </si>
  <si>
    <t>04-03-2013 11:56:33</t>
  </si>
  <si>
    <t>05-19-2013 20:02:11</t>
  </si>
  <si>
    <t>SSO Certificate</t>
  </si>
  <si>
    <t>Mr. Robyn Chan</t>
  </si>
  <si>
    <t>04-03-2013 11:22:58</t>
  </si>
  <si>
    <t>05-20-2013 04:49:38</t>
  </si>
  <si>
    <t>Printers not working in PAL05</t>
  </si>
  <si>
    <t>Mr. James Chiu</t>
  </si>
  <si>
    <t>04-03-2013 11:12:27</t>
  </si>
  <si>
    <t>04-22-2013 13:56:28</t>
  </si>
  <si>
    <t>Frequent BSOD on development PC</t>
  </si>
  <si>
    <t>04-03-2013 10:20:57</t>
  </si>
  <si>
    <t>05-19-2013 23:16:50</t>
  </si>
  <si>
    <t>SAP NetWeaver Business Client 4.0 Instal</t>
  </si>
  <si>
    <t>04-03-2013 10:32:32</t>
  </si>
  <si>
    <t>05-24-2013 19:49:47</t>
  </si>
  <si>
    <t>Wont Power On &amp; Outlook Freezes</t>
  </si>
  <si>
    <t>04-03-2013 10:25:03</t>
  </si>
  <si>
    <t>04-04-2013 11:28:22</t>
  </si>
  <si>
    <t>Laptop will not boot</t>
  </si>
  <si>
    <t>Mr. Glenn Rodgers</t>
  </si>
  <si>
    <t>04-03-2013 09:21:59</t>
  </si>
  <si>
    <t>05-19-2013 20:21:12</t>
  </si>
  <si>
    <t>Migration Issues</t>
  </si>
  <si>
    <t>Ms. Janie Du</t>
  </si>
  <si>
    <t>04-03-2013 10:15:03</t>
  </si>
  <si>
    <t>04-09-2013 09:59:33</t>
  </si>
  <si>
    <t>User unable to use windows search</t>
  </si>
  <si>
    <t>04-03-2013 10:00:03</t>
  </si>
  <si>
    <t>05-20-2013 04:03:38</t>
  </si>
  <si>
    <t>Laptop will not boot, Re-Image</t>
  </si>
  <si>
    <t>04-03-2013 09:33:52</t>
  </si>
  <si>
    <t>05-20-2013 02:14:43</t>
  </si>
  <si>
    <t>Mr. Daniel Souza</t>
  </si>
  <si>
    <t>04-03-2013 09:27:33</t>
  </si>
  <si>
    <t>04-22-2013 06:16:02</t>
  </si>
  <si>
    <t>04-03-2013 09:27:32</t>
  </si>
  <si>
    <t>04-22-2013 06:17:23</t>
  </si>
  <si>
    <t>04-03-2013 06:52:53</t>
  </si>
  <si>
    <t>05-20-2013 04:32:46</t>
  </si>
  <si>
    <t>04-03-2013 06:52:52</t>
  </si>
  <si>
    <t>05-20-2013 03:19:34</t>
  </si>
  <si>
    <t>Excel links and certain URLs not working</t>
  </si>
  <si>
    <t>04-03-2013 06:40:10</t>
  </si>
  <si>
    <t>04-11-2013 09:22:13</t>
  </si>
  <si>
    <t>Spotlight not indexing</t>
  </si>
  <si>
    <t>Mr. Paul Clark</t>
  </si>
  <si>
    <t>04-02-2013 21:26:13</t>
  </si>
  <si>
    <t>05-19-2013 20:41:06</t>
  </si>
  <si>
    <t>Rules set up for anonymous mailbox</t>
  </si>
  <si>
    <t>04-02-2013 15:57:30</t>
  </si>
  <si>
    <t>05-20-2013 02:02:55</t>
  </si>
  <si>
    <t>Laptop is hot and shutting down randomly</t>
  </si>
  <si>
    <t>04-02-2013 16:05:48</t>
  </si>
  <si>
    <t>05-20-2013 04:00:42</t>
  </si>
  <si>
    <t>Equipment Return - #442023 HP 4250tn</t>
  </si>
  <si>
    <t>Mr. John Zepecki</t>
  </si>
  <si>
    <t>04-02-2013 15:53:22</t>
  </si>
  <si>
    <t>05-20-2013 03:55:40</t>
  </si>
  <si>
    <t>unable to connect to the wired lan</t>
  </si>
  <si>
    <t>Ms. Swati Sinha</t>
  </si>
  <si>
    <t>04-02-2013 14:41:05</t>
  </si>
  <si>
    <t>05-19-2013 21:41:38</t>
  </si>
  <si>
    <t>laptop won't start</t>
  </si>
  <si>
    <t>04-02-2013 14:23:27</t>
  </si>
  <si>
    <t>05-20-2013 00:28:23</t>
  </si>
  <si>
    <t>Shell Swap #498439 to 495661</t>
  </si>
  <si>
    <t>Mr. Peter Petroski</t>
  </si>
  <si>
    <t>04-02-2013 13:56:21</t>
  </si>
  <si>
    <t>05-20-2013 08:04:32</t>
  </si>
  <si>
    <t>Equipment Return - #498439 HP 8540p</t>
  </si>
  <si>
    <t>04-02-2013 13:52:40</t>
  </si>
  <si>
    <t>05-20-2013 08:01:42</t>
  </si>
  <si>
    <t>Ms. Tina Tuan</t>
  </si>
  <si>
    <t>04-02-2013 13:54:29</t>
  </si>
  <si>
    <t>05-20-2013 04:23:10</t>
  </si>
  <si>
    <t>New Hire Request (04.22.13)</t>
  </si>
  <si>
    <t>Mr. Garrett Abel</t>
  </si>
  <si>
    <t>04-02-2013 13:20:39</t>
  </si>
  <si>
    <t>05-20-2013 02:28:25</t>
  </si>
  <si>
    <t>Laptop is Freezing Up 1-2 Times per Day</t>
  </si>
  <si>
    <t>04-02-2013 13:14:01</t>
  </si>
  <si>
    <t>05-19-2013 21:15:49</t>
  </si>
  <si>
    <t>Apple project</t>
  </si>
  <si>
    <t>Mr. Lakshman Koya</t>
  </si>
  <si>
    <t>04-02-2013 12:56:27</t>
  </si>
  <si>
    <t>05-20-2013 02:24:14</t>
  </si>
  <si>
    <t>New MBP</t>
  </si>
  <si>
    <t>Mr. Matthias Kruse</t>
  </si>
  <si>
    <t>04-02-2013 12:51:09</t>
  </si>
  <si>
    <t>05-20-2013 02:14:31</t>
  </si>
  <si>
    <t>System OS Corrections</t>
  </si>
  <si>
    <t>Mr. Mike Ellard</t>
  </si>
  <si>
    <t>04-02-2013 12:26:26</t>
  </si>
  <si>
    <t>05-20-2013 06:51:38</t>
  </si>
  <si>
    <t>04-02-2013 12:23:50</t>
  </si>
  <si>
    <t>05-20-2013 01:45:44</t>
  </si>
  <si>
    <t>Capturd .olm file</t>
  </si>
  <si>
    <t>Ms. Petra Ligthart</t>
  </si>
  <si>
    <t>04-02-2013 12:21:01</t>
  </si>
  <si>
    <t>05-20-2013 01:42:13</t>
  </si>
  <si>
    <t>04-02-2013 12:18:25</t>
  </si>
  <si>
    <t>05-20-2013 01:42:10</t>
  </si>
  <si>
    <t>Mr. Sivakumar N</t>
  </si>
  <si>
    <t>04-02-2013 12:06:08</t>
  </si>
  <si>
    <t>05-20-2013 01:40:46</t>
  </si>
  <si>
    <t>Rent notebook for a meeting</t>
  </si>
  <si>
    <t>04-02-2013 12:02:15</t>
  </si>
  <si>
    <t>04-19-2013 08:14:12</t>
  </si>
  <si>
    <t>Wolfgang Bihlmayer</t>
  </si>
  <si>
    <t>04-02-2013 11:53:02</t>
  </si>
  <si>
    <t>04-19-2013 09:02:20</t>
  </si>
  <si>
    <t>Mr. Rich Padula</t>
  </si>
  <si>
    <t>04-02-2013 11:29:28</t>
  </si>
  <si>
    <t>05-20-2013 04:51:06</t>
  </si>
  <si>
    <t>CHI06</t>
  </si>
  <si>
    <t>Niall Cotter</t>
  </si>
  <si>
    <t>04-02-2013 11:27:40</t>
  </si>
  <si>
    <t>05-23-2013 20:33:46</t>
  </si>
  <si>
    <t>Adobe CS6 Suite</t>
  </si>
  <si>
    <t>04-02-2013 11:23:31</t>
  </si>
  <si>
    <t>04-04-2013 18:48:37</t>
  </si>
  <si>
    <t>04-02-2013 11:15:45</t>
  </si>
  <si>
    <t>05-20-2013 00:58:46</t>
  </si>
  <si>
    <t>Firefox does not work anymore</t>
  </si>
  <si>
    <t>Mr. Adam Mardini</t>
  </si>
  <si>
    <t>04-02-2013 10:55:36</t>
  </si>
  <si>
    <t>05-19-2013 23:48:05</t>
  </si>
  <si>
    <t>Mr. Ron Catacutan</t>
  </si>
  <si>
    <t>04-02-2013 10:51:41</t>
  </si>
  <si>
    <t>04-02-2013 14:57:39</t>
  </si>
  <si>
    <t>Mr. Steve Wagner</t>
  </si>
  <si>
    <t>04-02-2013 10:48:10</t>
  </si>
  <si>
    <t>05-20-2013 06:03:59</t>
  </si>
  <si>
    <t>Image iMac</t>
  </si>
  <si>
    <t>Mr. Roehl Obaldo</t>
  </si>
  <si>
    <t>04-02-2013 10:37:39</t>
  </si>
  <si>
    <t>05-20-2013 06:00:18</t>
  </si>
  <si>
    <t>Setup WTS</t>
  </si>
  <si>
    <t>04-02-2013 10:34:24</t>
  </si>
  <si>
    <t>05-31-2013 08:13:53</t>
  </si>
  <si>
    <t>Adobe Illistrator CS6</t>
  </si>
  <si>
    <t>04-02-2013 10:32:13</t>
  </si>
  <si>
    <t>05-31-2013 08:14:12</t>
  </si>
  <si>
    <t>Adobe Photoshop CS6</t>
  </si>
  <si>
    <t>04-02-2013 10:29:31</t>
  </si>
  <si>
    <t>05-31-2013 08:13:52</t>
  </si>
  <si>
    <t>Add new user to Accounts</t>
  </si>
  <si>
    <t>Mr. Mangesh Phadke</t>
  </si>
  <si>
    <t>04-02-2013 10:15:08</t>
  </si>
  <si>
    <t>05-20-2013 03:04:06</t>
  </si>
  <si>
    <t>Change MacBook Air Password</t>
  </si>
  <si>
    <t>Ms. Laure Cetin</t>
  </si>
  <si>
    <t>04-02-2013 10:21:18</t>
  </si>
  <si>
    <t>05-20-2013 03:01:44</t>
  </si>
  <si>
    <t>Lenovo Upgrade.</t>
  </si>
  <si>
    <t>Mr. Bala Ram</t>
  </si>
  <si>
    <t>04-02-2013 10:05:35</t>
  </si>
  <si>
    <t>05-20-2013 02:59:40</t>
  </si>
  <si>
    <t>Shell Swap #486218 to #481623</t>
  </si>
  <si>
    <t>04-02-2013 10:18:40</t>
  </si>
  <si>
    <t>04-02-2013 11:39:18</t>
  </si>
  <si>
    <t>Equipment Return - #466316 Lenovo T500</t>
  </si>
  <si>
    <t>Mr. Aaron Williams</t>
  </si>
  <si>
    <t>04-02-2013 10:16:59</t>
  </si>
  <si>
    <t>05-20-2013 02:57:38</t>
  </si>
  <si>
    <t>Shell Swap #531853 to #497732</t>
  </si>
  <si>
    <t>Mr. Richard Chan</t>
  </si>
  <si>
    <t>04-02-2013 10:14:49</t>
  </si>
  <si>
    <t>05-20-2013 02:53:22</t>
  </si>
  <si>
    <t>Return MBP from Apple Project</t>
  </si>
  <si>
    <t>Mr. Wing Kee Chui</t>
  </si>
  <si>
    <t>04-02-2013 10:11:45</t>
  </si>
  <si>
    <t>05-20-2013 02:55:16</t>
  </si>
  <si>
    <t>Equipment Return - #486699 Lenovo T410</t>
  </si>
  <si>
    <t>Mr. Scott Steadman</t>
  </si>
  <si>
    <t>04-02-2013 10:12:10</t>
  </si>
  <si>
    <t>05-20-2013 02:53:18</t>
  </si>
  <si>
    <t>Equipment Return - #483459 Lenovo X201</t>
  </si>
  <si>
    <t>Ms. Isabell Petzelt</t>
  </si>
  <si>
    <t>04-02-2013 10:09:19</t>
  </si>
  <si>
    <t>05-20-2013 07:38:32</t>
  </si>
  <si>
    <t>04-02-2013 10:08:27</t>
  </si>
  <si>
    <t>05-20-2013 07:38:31</t>
  </si>
  <si>
    <t>Mr. Alexander Koester</t>
  </si>
  <si>
    <t>04-02-2013 09:56:23</t>
  </si>
  <si>
    <t>05-20-2013 07:36:44</t>
  </si>
  <si>
    <t>Laptop Upgrade - #529588 Lenovo T520</t>
  </si>
  <si>
    <t>Mr. Bill Sullivan</t>
  </si>
  <si>
    <t>04-02-2013 10:05:06</t>
  </si>
  <si>
    <t>05-20-2013 07:35:27</t>
  </si>
  <si>
    <t>Equipment Return - Lenovo T510 #486217</t>
  </si>
  <si>
    <t>04-02-2013 10:02:37</t>
  </si>
  <si>
    <t>05-20-2013 07:34:04</t>
  </si>
  <si>
    <t>Equipment Return - Macbook AIr  #484076</t>
  </si>
  <si>
    <t>Mr. Eric Stevens</t>
  </si>
  <si>
    <t>04-02-2013 09:58:36</t>
  </si>
  <si>
    <t>05-20-2013 07:29:01</t>
  </si>
  <si>
    <t>Unable to search in Outlook</t>
  </si>
  <si>
    <t>Mr. Sri Govindarajan</t>
  </si>
  <si>
    <t>04-02-2013 09:44:09</t>
  </si>
  <si>
    <t>05-20-2013 07:29:00</t>
  </si>
  <si>
    <t>Apple Project</t>
  </si>
  <si>
    <t>Marius Bogdan</t>
  </si>
  <si>
    <t>04-02-2013 09:40:50</t>
  </si>
  <si>
    <t>05-20-2013 06:25:45</t>
  </si>
  <si>
    <t>OTT02</t>
  </si>
  <si>
    <t>ReInstall Wireless Driver for HP Elite</t>
  </si>
  <si>
    <t>04-02-2013 09:42:34</t>
  </si>
  <si>
    <t>05-20-2013 06:20:20</t>
  </si>
  <si>
    <t>Power plugin failed</t>
  </si>
  <si>
    <t>Mr. Nam Truong</t>
  </si>
  <si>
    <t>04-02-2013 09:41:56</t>
  </si>
  <si>
    <t>04-24-2013 08:52:23</t>
  </si>
  <si>
    <t>Equipment Return - Lenovo T520 #510960</t>
  </si>
  <si>
    <t>Mr. Sanjog Tiwari</t>
  </si>
  <si>
    <t>04-02-2013 09:36:34</t>
  </si>
  <si>
    <t>05-20-2013 06:15:46</t>
  </si>
  <si>
    <t>WDF19</t>
  </si>
  <si>
    <t>Mr. Matthew Winter</t>
  </si>
  <si>
    <t>04-02-2013 09:37:29</t>
  </si>
  <si>
    <t>05-20-2013 01:00:20</t>
  </si>
  <si>
    <t>Equipment Return - Lenovo T510 # 484076</t>
  </si>
  <si>
    <t>Mr. Chris Russell</t>
  </si>
  <si>
    <t>04-02-2013 09:30:40</t>
  </si>
  <si>
    <t>05-20-2013 07:24:34</t>
  </si>
  <si>
    <t>04-02-2013 09:25:58</t>
  </si>
  <si>
    <t>05-20-2013 01:00:18</t>
  </si>
  <si>
    <t>X230T Upgrade for User</t>
  </si>
  <si>
    <t>Mr. Gary Primeau</t>
  </si>
  <si>
    <t>04-02-2013 09:11:32</t>
  </si>
  <si>
    <t>05-20-2013 02:23:41</t>
  </si>
  <si>
    <t>Equipment Return - Macbook #520304</t>
  </si>
  <si>
    <t>Mr. Christoph Beckh</t>
  </si>
  <si>
    <t>04-02-2013 09:04:38</t>
  </si>
  <si>
    <t>05-20-2013 07:17:41</t>
  </si>
  <si>
    <t>MUE01</t>
  </si>
  <si>
    <t>Macbook upgrade for User</t>
  </si>
  <si>
    <t>Mr. Patrick Krause</t>
  </si>
  <si>
    <t>04-02-2013 09:06:39</t>
  </si>
  <si>
    <t>05-20-2013 02:16:11</t>
  </si>
  <si>
    <t>Macbook setup for Newhire Eric Du</t>
  </si>
  <si>
    <t>Mr. Eric Du</t>
  </si>
  <si>
    <t>04-02-2013 09:03:02</t>
  </si>
  <si>
    <t>04-03-2013 23:16:05</t>
  </si>
  <si>
    <t>Macbook upgrade for user I838001</t>
  </si>
  <si>
    <t>Ms. Yvonne Ko</t>
  </si>
  <si>
    <t>04-02-2013 08:58:35</t>
  </si>
  <si>
    <t>05-20-2013 02:23:37</t>
  </si>
  <si>
    <t>Macbook upgrade for user I808910</t>
  </si>
  <si>
    <t>Mr. Garrett Histed</t>
  </si>
  <si>
    <t>04-02-2013 08:54:58</t>
  </si>
  <si>
    <t>04-02-2013 15:10:25</t>
  </si>
  <si>
    <t>7000054028</t>
  </si>
  <si>
    <t>Request for re-imaging laptop</t>
  </si>
  <si>
    <t>Armand Sezikeye</t>
  </si>
  <si>
    <t>04-02-2013 08:36:30</t>
  </si>
  <si>
    <t>05-09-2013 05:46:49</t>
  </si>
  <si>
    <t>Outlook freezes and does not start</t>
  </si>
  <si>
    <t>Ms. Vijaigeetha Chittaranjan</t>
  </si>
  <si>
    <t>04-02-2013 07:57:04</t>
  </si>
  <si>
    <t>04-03-2013 10:26:38</t>
  </si>
  <si>
    <t>Mr. Sudipto Chowdhuri</t>
  </si>
  <si>
    <t>04-02-2013 07:53:09</t>
  </si>
  <si>
    <t>05-20-2013 01:02:58</t>
  </si>
  <si>
    <t>Laptop need reimage</t>
  </si>
  <si>
    <t>Amir Shalish</t>
  </si>
  <si>
    <t>04-02-2013 06:54:55</t>
  </si>
  <si>
    <t>04-15-2013 18:53:42</t>
  </si>
  <si>
    <t>MacbookPro Retina laptop- Adobe connect</t>
  </si>
  <si>
    <t>Ms. Ruchi Kumar Chand</t>
  </si>
  <si>
    <t>04-02-2013 05:07:04</t>
  </si>
  <si>
    <t>05-19-2013 23:37:36</t>
  </si>
  <si>
    <t>Imaging system for Re-Use Stock</t>
  </si>
  <si>
    <t>04-01-2013 16:39:56</t>
  </si>
  <si>
    <t>04-01-2013 16:41:38</t>
  </si>
  <si>
    <t>Imaging system for Re-Use stock</t>
  </si>
  <si>
    <t>04-01-2013 16:38:15</t>
  </si>
  <si>
    <t>04-01-2013 16:41:52</t>
  </si>
  <si>
    <t>04-01-2013 16:36:59</t>
  </si>
  <si>
    <t>04-01-2013 16:42:05</t>
  </si>
  <si>
    <t>IMaging system for Re-Use Stock</t>
  </si>
  <si>
    <t>04-01-2013 16:34:47</t>
  </si>
  <si>
    <t>04-01-2013 16:42:21</t>
  </si>
  <si>
    <t>Imaging System for Re-Use Stock</t>
  </si>
  <si>
    <t>04-01-2013 16:29:11</t>
  </si>
  <si>
    <t>04-01-2013 16:42:32</t>
  </si>
  <si>
    <t>Imaging system for return to re-use</t>
  </si>
  <si>
    <t>04-01-2013 15:51:23</t>
  </si>
  <si>
    <t>04-01-2013 16:43:39</t>
  </si>
  <si>
    <t>Outlook crashes and IE is slow</t>
  </si>
  <si>
    <t>04-01-2013 15:37:34</t>
  </si>
  <si>
    <t>05-20-2013 00:09:59</t>
  </si>
  <si>
    <t>8000063521</t>
  </si>
  <si>
    <t>Network Connectivity slow down applictn</t>
  </si>
  <si>
    <t>Mr. Delz Shaji</t>
  </si>
  <si>
    <t>04-01-2013 14:04:45</t>
  </si>
  <si>
    <t>04-16-2013 13:59:30</t>
  </si>
  <si>
    <t>D.Walker Needs RSA Card</t>
  </si>
  <si>
    <t>Ms. Daisy Hernandez</t>
  </si>
  <si>
    <t>04-01-2013 13:22:47</t>
  </si>
  <si>
    <t>05-20-2013 04:41:28</t>
  </si>
  <si>
    <t>8000063378</t>
  </si>
  <si>
    <t>user needs to get pc checked at PAL Loca</t>
  </si>
  <si>
    <t>Ms. Teri Stevens</t>
  </si>
  <si>
    <t>04-01-2013 13:19:34</t>
  </si>
  <si>
    <t>04-19-2013 13:14:34</t>
  </si>
  <si>
    <t>Unable to open email attachment files</t>
  </si>
  <si>
    <t>04-01-2013 12:52:24</t>
  </si>
  <si>
    <t>05-19-2013 20:37:09</t>
  </si>
  <si>
    <t>Mr. Ricardo Cruz</t>
  </si>
  <si>
    <t>04-01-2013 13:10:17</t>
  </si>
  <si>
    <t>05-20-2013 03:14:26</t>
  </si>
  <si>
    <t>04-01-2013 13:10:16</t>
  </si>
  <si>
    <t>05-20-2013 03:14:28</t>
  </si>
  <si>
    <t>Pick-up Termed Employee IT assets</t>
  </si>
  <si>
    <t>Ms. Kathy Glubetich</t>
  </si>
  <si>
    <t>04-01-2013 12:49:17</t>
  </si>
  <si>
    <t>04-01-2013 14:52:25</t>
  </si>
  <si>
    <t>Presenter in use until 03.04.2013</t>
  </si>
  <si>
    <t>Mr. Marcos Eich</t>
  </si>
  <si>
    <t>04-01-2013 11:55:54</t>
  </si>
  <si>
    <t>05-20-2013 03:14:31</t>
  </si>
  <si>
    <t>Laptop would not power on, hard reset</t>
  </si>
  <si>
    <t>Mr. Ghaf Toorani</t>
  </si>
  <si>
    <t>04-01-2013 11:28:16</t>
  </si>
  <si>
    <t>05-20-2013 06:05:12</t>
  </si>
  <si>
    <t>Connected Backup not working</t>
  </si>
  <si>
    <t>Ms. Quelly Lazaro</t>
  </si>
  <si>
    <t>04-01-2013 11:20:34</t>
  </si>
  <si>
    <t>05-20-2013 06:05:09</t>
  </si>
  <si>
    <t>\\usbjc0\bjc5_co scan to e-mail slow</t>
  </si>
  <si>
    <t>04-01-2013 11:05:26</t>
  </si>
  <si>
    <t>04-05-2013 13:03:57</t>
  </si>
  <si>
    <t>Computer is not booting up</t>
  </si>
  <si>
    <t>04-01-2013 10:40:20</t>
  </si>
  <si>
    <t>04-08-2013 14:48:22</t>
  </si>
  <si>
    <t>test ticket</t>
  </si>
  <si>
    <t>04-01-2013 10:34:24</t>
  </si>
  <si>
    <t>04-01-2013 10:45:12</t>
  </si>
  <si>
    <t>VPN Connectivity Issues from home</t>
  </si>
  <si>
    <t>04-01-2013 10:09:38</t>
  </si>
  <si>
    <t>05-20-2013 04:26:44</t>
  </si>
  <si>
    <t>VPN Connectivity Issues</t>
  </si>
  <si>
    <t>Ms. Paige Raleigh</t>
  </si>
  <si>
    <t>04-01-2013 10:01:27</t>
  </si>
  <si>
    <t>05-20-2013 04:23:21</t>
  </si>
  <si>
    <t>MacBook Air does not boot up.</t>
  </si>
  <si>
    <t>Mr. TX Ho</t>
  </si>
  <si>
    <t>04-01-2013 09:59:49</t>
  </si>
  <si>
    <t>04-02-2013 10:09:31</t>
  </si>
  <si>
    <t>Dr. Andreas Steiner</t>
  </si>
  <si>
    <t>04-01-2013 09:54:33</t>
  </si>
  <si>
    <t>04-02-2013 11:04:22</t>
  </si>
  <si>
    <t>New Hire Request (04.15.13)</t>
  </si>
  <si>
    <t>Mr. Ilan Frank</t>
  </si>
  <si>
    <t>04-01-2013 08:50:53</t>
  </si>
  <si>
    <t>04-15-2013 10:42:15</t>
  </si>
  <si>
    <t>Loaner Request (iPad 3)</t>
  </si>
  <si>
    <t>Mr. Sanjeev Agarwal</t>
  </si>
  <si>
    <t>04-01-2013 08:23:32</t>
  </si>
  <si>
    <t>05-20-2013 01:02:15</t>
  </si>
  <si>
    <t>[reimage]|Quarantined PC</t>
  </si>
  <si>
    <t>Mr. John Sibley</t>
  </si>
  <si>
    <t>04-01-2013 06:18:23</t>
  </si>
  <si>
    <t>05-19-2013 19:18:06</t>
  </si>
  <si>
    <t>BOS01</t>
  </si>
  <si>
    <t>I need to upgrade my RAM by 8GB laptop</t>
  </si>
  <si>
    <t>04-01-2013 06:38:23</t>
  </si>
  <si>
    <t>03-29-2013 13:28:03</t>
  </si>
  <si>
    <t>04-10-2013 14:43:44</t>
  </si>
  <si>
    <t>04-01-2013 05:57:26</t>
  </si>
  <si>
    <t>05-20-2013 03:12:59</t>
  </si>
  <si>
    <t>04-01-2013 05:57:25</t>
  </si>
  <si>
    <t>05-20-2013 03:13:01</t>
  </si>
  <si>
    <t>Lenovo T510 - Getting Stuck Key Error 53</t>
  </si>
  <si>
    <t>Mr. Van Vi</t>
  </si>
  <si>
    <t>03-30-2013 07:10:52</t>
  </si>
  <si>
    <t>05-30-2013 14:48:19</t>
  </si>
  <si>
    <t>I to C coversion</t>
  </si>
  <si>
    <t>03-29-2013 14:56:46</t>
  </si>
  <si>
    <t>04-09-2013 10:10:20</t>
  </si>
  <si>
    <t>I to C conversion</t>
  </si>
  <si>
    <t>03-29-2013 14:52:03</t>
  </si>
  <si>
    <t>04-01-2013 09:24:36</t>
  </si>
  <si>
    <t>Shell Swap</t>
  </si>
  <si>
    <t>Ms. Naomi Palmer</t>
  </si>
  <si>
    <t>03-29-2013 14:49:26</t>
  </si>
  <si>
    <t>04-28-2013 19:49:17</t>
  </si>
  <si>
    <t>Internet Explorer wont open new windows</t>
  </si>
  <si>
    <t>Ms. Kathy Tate</t>
  </si>
  <si>
    <t>03-29-2013 14:21:54</t>
  </si>
  <si>
    <t>05-19-2013 19:26:38</t>
  </si>
  <si>
    <t>Mr. Ian Steven</t>
  </si>
  <si>
    <t>03-29-2013 14:13:05</t>
  </si>
  <si>
    <t>03-29-2013 14:18:55</t>
  </si>
  <si>
    <t>Computer frezed when log into windows</t>
  </si>
  <si>
    <t>Mr. Jay Anderson</t>
  </si>
  <si>
    <t>03-29-2013 14:09:45</t>
  </si>
  <si>
    <t>05-19-2013 21:59:56</t>
  </si>
  <si>
    <t>BSOD on boot BAD_SYSTEM_CONFIG_INFO</t>
  </si>
  <si>
    <t>Mr. Samir Nigam</t>
  </si>
  <si>
    <t>03-29-2013 13:04:16</t>
  </si>
  <si>
    <t>04-28-2013 20:33:00</t>
  </si>
  <si>
    <t>No access by hotname on PAL VPN</t>
  </si>
  <si>
    <t>Ms. Bau-jen Liu</t>
  </si>
  <si>
    <t>03-29-2013 12:55:57</t>
  </si>
  <si>
    <t>install new 24" monitor</t>
  </si>
  <si>
    <t>Ms. Kristen Miller</t>
  </si>
  <si>
    <t>03-29-2013 12:53:12</t>
  </si>
  <si>
    <t>04-28-2013 20:32:49</t>
  </si>
  <si>
    <t>03-29-2013 12:50:03</t>
  </si>
  <si>
    <t>03-29-2013 12:55:39</t>
  </si>
  <si>
    <t>user has pgp synch error on t400</t>
  </si>
  <si>
    <t>Mr. Carr Phillips</t>
  </si>
  <si>
    <t>03-29-2013 12:45:35</t>
  </si>
  <si>
    <t>04-09-2013 10:31:47</t>
  </si>
  <si>
    <t>03-29-2013 12:28:00</t>
  </si>
  <si>
    <t>04-19-2013 11:30:06</t>
  </si>
  <si>
    <t>03-29-2013 12:27:59</t>
  </si>
  <si>
    <t>04-22-2013 06:18:16</t>
  </si>
  <si>
    <t>Migrate data from old disk to new PC</t>
  </si>
  <si>
    <t>Mr. David Beymer</t>
  </si>
  <si>
    <t>03-29-2013 11:39:44</t>
  </si>
  <si>
    <t>03-29-2013 11:52:27</t>
  </si>
  <si>
    <t>Re-Image stock for Re-use: 531603</t>
  </si>
  <si>
    <t>03-29-2013 11:32:44</t>
  </si>
  <si>
    <t>04-28-2013 20:17:26</t>
  </si>
  <si>
    <t>Re-image stock for Re-Use: 524806</t>
  </si>
  <si>
    <t>03-29-2013 11:29:30</t>
  </si>
  <si>
    <t>03-29-2013 11:32:40</t>
  </si>
  <si>
    <t>Paul Tormey</t>
  </si>
  <si>
    <t>03-29-2013 11:14:29</t>
  </si>
  <si>
    <t>04-08-2013 22:56:07</t>
  </si>
  <si>
    <t>Re-Image stock for Re-use: 531440</t>
  </si>
  <si>
    <t>03-29-2013 11:10:26</t>
  </si>
  <si>
    <t>03-29-2013 11:29:24</t>
  </si>
  <si>
    <t>Re-Image stock for Re-use: 531623</t>
  </si>
  <si>
    <t>03-29-2013 11:01:58</t>
  </si>
  <si>
    <t>03-29-2013 11:09:57</t>
  </si>
  <si>
    <t>Ms. Ning-Jing Gao</t>
  </si>
  <si>
    <t>03-29-2013 11:05:15</t>
  </si>
  <si>
    <t>04-28-2013 20:15:51</t>
  </si>
  <si>
    <t>Ms. Stephany Treadway</t>
  </si>
  <si>
    <t>03-29-2013 11:02:32</t>
  </si>
  <si>
    <t>04-28-2013 19:50:29</t>
  </si>
  <si>
    <t>replace laptop keyboard</t>
  </si>
  <si>
    <t>03-29-2013 11:00:19</t>
  </si>
  <si>
    <t>04-28-2013 19:50:06</t>
  </si>
  <si>
    <t>User has requested a re-image of the PC</t>
  </si>
  <si>
    <t>03-29-2013 10:57:44</t>
  </si>
  <si>
    <t>04-28-2013 19:50:05</t>
  </si>
  <si>
    <t>Ms. Maianh Chu-Nguyen</t>
  </si>
  <si>
    <t>03-29-2013 10:57:29</t>
  </si>
  <si>
    <t>03-29-2013 12:54:32</t>
  </si>
  <si>
    <t>[SW_INSTALL]|MS Office 2010</t>
  </si>
  <si>
    <t>Ms. Alexandra Uhlherr-McGhee</t>
  </si>
  <si>
    <t>03-29-2013 10:44:23</t>
  </si>
  <si>
    <t>04-28-2013 19:49:50</t>
  </si>
  <si>
    <t>remove direct access</t>
  </si>
  <si>
    <t>Mr. Sandeep Garg</t>
  </si>
  <si>
    <t>03-29-2013 10:42:14</t>
  </si>
  <si>
    <t>04-28-2013 19:48:54</t>
  </si>
  <si>
    <t>outlook issues</t>
  </si>
  <si>
    <t>Ms. Stephanie Braime-Williams</t>
  </si>
  <si>
    <t>03-29-2013 10:39:44</t>
  </si>
  <si>
    <t>04-28-2013 20:18:41</t>
  </si>
  <si>
    <t>[NHO]|assist with laptop setup</t>
  </si>
  <si>
    <t>03-29-2013 10:37:10</t>
  </si>
  <si>
    <t>04-28-2013 20:18:39</t>
  </si>
  <si>
    <t>VPN connectivity issues</t>
  </si>
  <si>
    <t>Ms. Helen Dwight</t>
  </si>
  <si>
    <t>03-29-2013 10:31:41</t>
  </si>
  <si>
    <t>04-28-2013 20:18:27</t>
  </si>
  <si>
    <t>unable to login to Lync on Macbook</t>
  </si>
  <si>
    <t>Mr. Kevin Chew</t>
  </si>
  <si>
    <t>03-29-2013 10:27:19</t>
  </si>
  <si>
    <t>04-28-2013 20:18:06</t>
  </si>
  <si>
    <t>computer is not turning on</t>
  </si>
  <si>
    <t>Ms. Lalitha Rajagopalan</t>
  </si>
  <si>
    <t>03-29-2013 10:22:49</t>
  </si>
  <si>
    <t>05-19-2013 19:52:36</t>
  </si>
  <si>
    <t>[REIMAGE]|laptop reimage Win 7 2.1</t>
  </si>
  <si>
    <t>03-29-2013 10:21:58</t>
  </si>
  <si>
    <t>04-28-2013 20:17:48</t>
  </si>
  <si>
    <t>03-29-2013 10:15:57</t>
  </si>
  <si>
    <t>04-28-2013 20:17:39</t>
  </si>
  <si>
    <t>Laptop Keyboard Replacement</t>
  </si>
  <si>
    <t>Ms. Lisa Penn</t>
  </si>
  <si>
    <t>03-29-2013 10:08:28</t>
  </si>
  <si>
    <t>04-28-2013 20:31:33</t>
  </si>
  <si>
    <t>Shell Swap (T510) (hardware issue)</t>
  </si>
  <si>
    <t>Mr. Francois Silvain</t>
  </si>
  <si>
    <t>03-29-2013 10:04:06</t>
  </si>
  <si>
    <t>04-28-2013 20:31:15</t>
  </si>
  <si>
    <t>Shell Swap (T430) (hardware issues)</t>
  </si>
  <si>
    <t>Ms. Stephanie Choi</t>
  </si>
  <si>
    <t>03-29-2013 10:00:12</t>
  </si>
  <si>
    <t>04-28-2013 20:31:00</t>
  </si>
  <si>
    <t>Mr. Enrique Espinosa</t>
  </si>
  <si>
    <t>03-29-2013 09:55:11</t>
  </si>
  <si>
    <t>04-28-2013 20:30:43</t>
  </si>
  <si>
    <t>not receiving emails on iPhone</t>
  </si>
  <si>
    <t>Mr. Andrey Belyy</t>
  </si>
  <si>
    <t>03-29-2013 09:50:35</t>
  </si>
  <si>
    <t>04-28-2013 20:30:11</t>
  </si>
  <si>
    <t>unable to login to ISP</t>
  </si>
  <si>
    <t>Mr. Ilya Anisimov</t>
  </si>
  <si>
    <t>03-29-2013 09:38:00</t>
  </si>
  <si>
    <t>04-28-2013 20:24:05</t>
  </si>
  <si>
    <t>Mr. Robert Paladines</t>
  </si>
  <si>
    <t>03-29-2013 09:25:53</t>
  </si>
  <si>
    <t>04-28-2013 20:23:26</t>
  </si>
  <si>
    <t>Borrow Laptop Power Adapter</t>
  </si>
  <si>
    <t>Ms. Pallavi Medepalli</t>
  </si>
  <si>
    <t>03-29-2013 09:09:11</t>
  </si>
  <si>
    <t>04-28-2013 20:23:05</t>
  </si>
  <si>
    <t>Loaner iPad (QTY 5)</t>
  </si>
  <si>
    <t>Mr. Thomas Spengler</t>
  </si>
  <si>
    <t>03-29-2013 08:56:02</t>
  </si>
  <si>
    <t>05-20-2013 07:52:28</t>
  </si>
  <si>
    <t>Install MSFT Systembuilder lat.vers.</t>
  </si>
  <si>
    <t>Mr. Pandu Rudraraju</t>
  </si>
  <si>
    <t>03-29-2013 07:57:51</t>
  </si>
  <si>
    <t>05-25-2013 20:17:35</t>
  </si>
  <si>
    <t>Intl Transfer Request (04.08.13)</t>
  </si>
  <si>
    <t>Mr. Paul Killingsworth</t>
  </si>
  <si>
    <t>03-29-2013 07:45:56</t>
  </si>
  <si>
    <t>05-20-2013 03:27:13</t>
  </si>
  <si>
    <t>03-29-2013 06:03:44</t>
  </si>
  <si>
    <t>05-20-2013 03:19:36</t>
  </si>
  <si>
    <t>03-29-2013 06:03:43</t>
  </si>
  <si>
    <t>05-20-2013 03:21:13</t>
  </si>
  <si>
    <t>User request Re-Image/repair of machine</t>
  </si>
  <si>
    <t>03-28-2013 16:45:22</t>
  </si>
  <si>
    <t>03-28-2013 17:03:48</t>
  </si>
  <si>
    <t>User request re-image from LIN to WIN</t>
  </si>
  <si>
    <t>03-28-2013 16:40:32</t>
  </si>
  <si>
    <t>04-28-2013 20:21:20</t>
  </si>
  <si>
    <t>Intl Transfer Request (04.16.13)</t>
  </si>
  <si>
    <t>Mr. Sanjay Rajagopalan</t>
  </si>
  <si>
    <t>03-28-2013 16:41:24</t>
  </si>
  <si>
    <t>Users PC intermittent BSODs, update ACHI</t>
  </si>
  <si>
    <t>03-28-2013 16:27:55</t>
  </si>
  <si>
    <t>03-28-2013 16:49:10</t>
  </si>
  <si>
    <t>This is a test ticket</t>
  </si>
  <si>
    <t>Mr. Nahira Yadegar</t>
  </si>
  <si>
    <t>03-28-2013 15:52:31</t>
  </si>
  <si>
    <t>04-28-2013 20:19:33</t>
  </si>
  <si>
    <t>upgrade user to x230</t>
  </si>
  <si>
    <t>Ms. Carmen O'Shea</t>
  </si>
  <si>
    <t>03-28-2013 15:52:28</t>
  </si>
  <si>
    <t>04-27-2013 20:46:00</t>
  </si>
  <si>
    <t>03-28-2013 15:12:13</t>
  </si>
  <si>
    <t>05-20-2013 04:05:12</t>
  </si>
  <si>
    <t>Scanner setup</t>
  </si>
  <si>
    <t>03-28-2013 14:58:33</t>
  </si>
  <si>
    <t>04-28-2013 20:16:37</t>
  </si>
  <si>
    <t>SRIS_PRNT_ADVICE</t>
  </si>
  <si>
    <t>Loaner Laptops (PAL1) (QTY4) (05.06.13)</t>
  </si>
  <si>
    <t>03-28-2013 14:39:12</t>
  </si>
  <si>
    <t>05-31-2013 20:42:52</t>
  </si>
  <si>
    <t>Mr. Amit Nagar</t>
  </si>
  <si>
    <t>03-28-2013 14:37:26</t>
  </si>
  <si>
    <t>05-20-2013 06:34:37</t>
  </si>
  <si>
    <t>Loaner iPad (1 Week)</t>
  </si>
  <si>
    <t>Ms. Kirandeep Dhillon</t>
  </si>
  <si>
    <t>03-28-2013 14:12:01</t>
  </si>
  <si>
    <t>03-28-2013 15:16:59</t>
  </si>
  <si>
    <t>F5 cannot connect</t>
  </si>
  <si>
    <t>Mr. Jason Rose</t>
  </si>
  <si>
    <t>03-28-2013 13:38:24</t>
  </si>
  <si>
    <t>05-19-2013 20:44:27</t>
  </si>
  <si>
    <t>Rehire Request (04.22.13)</t>
  </si>
  <si>
    <t>Mr. Sethu M</t>
  </si>
  <si>
    <t>03-28-2013 13:17:52</t>
  </si>
  <si>
    <t>05-20-2013 06:15:40</t>
  </si>
  <si>
    <t>System Swap T420 ( BSOD )</t>
  </si>
  <si>
    <t>03-28-2013 13:10:05</t>
  </si>
  <si>
    <t>04-27-2013 20:32:23</t>
  </si>
  <si>
    <t>Image macbook for User</t>
  </si>
  <si>
    <t>Mr. Dr. Jan Teichmann</t>
  </si>
  <si>
    <t>03-28-2013 13:02:41</t>
  </si>
  <si>
    <t>03-28-2013 13:12:03</t>
  </si>
  <si>
    <t>Rehire Request (04.09.13)</t>
  </si>
  <si>
    <t>Mr. Stephen Csuka</t>
  </si>
  <si>
    <t>03-28-2013 11:33:25</t>
  </si>
  <si>
    <t>05-20-2013 06:56:13</t>
  </si>
  <si>
    <t>ATL01</t>
  </si>
  <si>
    <t>New Hire Request (04.08.13)</t>
  </si>
  <si>
    <t>Mr. Kaustav Mitra</t>
  </si>
  <si>
    <t>03-28-2013 10:20:03</t>
  </si>
  <si>
    <t>05-20-2013 02:01:23</t>
  </si>
  <si>
    <t>New Hire Request (04.09.13)</t>
  </si>
  <si>
    <t>Mr. Will Greer</t>
  </si>
  <si>
    <t>03-28-2013 09:48:36</t>
  </si>
  <si>
    <t>05-20-2013 01:23:56</t>
  </si>
  <si>
    <t>Ms. Rebecca Potts</t>
  </si>
  <si>
    <t>03-28-2013 08:52:05</t>
  </si>
  <si>
    <t>05-20-2013 01:35:50</t>
  </si>
  <si>
    <t>Unable to login to PGP login  screen</t>
  </si>
  <si>
    <t>03-28-2013 06:35:14</t>
  </si>
  <si>
    <t>04-09-2013 10:32:25</t>
  </si>
  <si>
    <t>Can't access Worksite Application remote</t>
  </si>
  <si>
    <t>03-27-2013 18:57:34</t>
  </si>
  <si>
    <t>04-12-2013 07:10:07</t>
  </si>
  <si>
    <t>New Hire IT Equipment Request (C5178772)</t>
  </si>
  <si>
    <t>Mr. Benny Domondon</t>
  </si>
  <si>
    <t>03-27-2013 16:25:11</t>
  </si>
  <si>
    <t>04-28-2013 20:16:49</t>
  </si>
  <si>
    <t>8000056141</t>
  </si>
  <si>
    <t>Meeting &amp; RM reserv Outlook not working</t>
  </si>
  <si>
    <t>Ghufran Iftikhar</t>
  </si>
  <si>
    <t>03-27-2013 15:44:25</t>
  </si>
  <si>
    <t>MON20</t>
  </si>
  <si>
    <t>03-27-2013 12:35:05</t>
  </si>
  <si>
    <t>05-20-2013 03:21:14</t>
  </si>
  <si>
    <t>03-27-2013 12:35:04</t>
  </si>
  <si>
    <t>05-20-2013 03:23:10</t>
  </si>
  <si>
    <t>03-27-2013 10:03:28</t>
  </si>
  <si>
    <t>05-20-2013 00:47:00</t>
  </si>
  <si>
    <t>Laptop is freezing and blue screening</t>
  </si>
  <si>
    <t>Mr. Charles Pockell-Wilson</t>
  </si>
  <si>
    <t>03-27-2013 09:28:42</t>
  </si>
  <si>
    <t>05-19-2013 23:43:52</t>
  </si>
  <si>
    <t>fuser error  50.1</t>
  </si>
  <si>
    <t>03-27-2013 08:33:49</t>
  </si>
  <si>
    <t>05-19-2013 20:44:43</t>
  </si>
  <si>
    <t>Mr. Rafael Dietrich</t>
  </si>
  <si>
    <t>03-27-2013 08:21:54</t>
  </si>
  <si>
    <t>05-20-2013 03:23:11</t>
  </si>
  <si>
    <t>03-27-2013 08:21:53</t>
  </si>
  <si>
    <t>05-20-2013 01:51:23</t>
  </si>
  <si>
    <t>How to reset SAP ALL password on OS X</t>
  </si>
  <si>
    <t>Mr. Jonathan Chung</t>
  </si>
  <si>
    <t>03-27-2013 08:20:19</t>
  </si>
  <si>
    <t>06-01-2013 19:52:59</t>
  </si>
  <si>
    <t>IMIS_APPL_OS_MAC</t>
  </si>
  <si>
    <t>User cannot connect to the network</t>
  </si>
  <si>
    <t>Mr. Ramakoti Konatham</t>
  </si>
  <si>
    <t>03-27-2013 07:50:18</t>
  </si>
  <si>
    <t>05-19-2013 23:12:09</t>
  </si>
  <si>
    <t>user needs sw pushed</t>
  </si>
  <si>
    <t>Ms. Terrie Broekemier</t>
  </si>
  <si>
    <t>03-27-2013 06:56:25</t>
  </si>
  <si>
    <t>04-28-2013 19:48:13</t>
  </si>
  <si>
    <t>RR toolbar</t>
  </si>
  <si>
    <t>03-27-2013 06:39:38</t>
  </si>
  <si>
    <t>05-19-2013 19:28:39</t>
  </si>
  <si>
    <t>Ms. Glaucia Favaretto</t>
  </si>
  <si>
    <t>03-27-2013 05:41:54</t>
  </si>
  <si>
    <t>05-22-2013 19:42:40</t>
  </si>
  <si>
    <t>Cannot Send Any e-mail</t>
  </si>
  <si>
    <t>Mr. Andre Pedrotti</t>
  </si>
  <si>
    <t>03-26-2013 17:57:06</t>
  </si>
  <si>
    <t>05-19-2013 23:40:37</t>
  </si>
  <si>
    <t>cannot get mail, re-installed SSO</t>
  </si>
  <si>
    <t>Mr. Ray Homan</t>
  </si>
  <si>
    <t>03-26-2013 16:47:37</t>
  </si>
  <si>
    <t>05-19-2013 20:44:42</t>
  </si>
  <si>
    <t>Transfer Equi 413245 to CC</t>
  </si>
  <si>
    <t>Ms. Mirjam Koehnlein</t>
  </si>
  <si>
    <t>03-26-2013 15:31:17</t>
  </si>
  <si>
    <t>05-19-2013 23:49:03</t>
  </si>
  <si>
    <t>Image Macbook air for user</t>
  </si>
  <si>
    <t>Mr. Geoffrey Less</t>
  </si>
  <si>
    <t>03-26-2013 15:13:30</t>
  </si>
  <si>
    <t>04-26-2013 21:15:19</t>
  </si>
  <si>
    <t>PGP disk is locked</t>
  </si>
  <si>
    <t>Mr. Christian Bjoernsen</t>
  </si>
  <si>
    <t>03-26-2013 15:13:55</t>
  </si>
  <si>
    <t>05-22-2013 19:03:11</t>
  </si>
  <si>
    <t>Enroll Ipad in afaria</t>
  </si>
  <si>
    <t>Mr. Steve Asche</t>
  </si>
  <si>
    <t>03-26-2013 15:07:30</t>
  </si>
  <si>
    <t>04-26-2013 21:14:54</t>
  </si>
  <si>
    <t>Upgrade to T430 for user</t>
  </si>
  <si>
    <t>Mr. Tom Flanagan</t>
  </si>
  <si>
    <t>03-26-2013 14:37:43</t>
  </si>
  <si>
    <t>04-26-2013 21:13:06</t>
  </si>
  <si>
    <t>X230 Upgrade for User</t>
  </si>
  <si>
    <t>Mr. Yuvaraj Athur Raghuvir</t>
  </si>
  <si>
    <t>03-26-2013 14:08:56</t>
  </si>
  <si>
    <t>03-26-2013 14:33:10</t>
  </si>
  <si>
    <t>7000046102</t>
  </si>
  <si>
    <t>Need project installation.</t>
  </si>
  <si>
    <t>Mr. Thiago Bohn</t>
  </si>
  <si>
    <t>03-26-2013 13:45:43</t>
  </si>
  <si>
    <t>04-22-2013 06:10:18</t>
  </si>
  <si>
    <t>user needs a mac  for a meeting</t>
  </si>
  <si>
    <t>Ms. Peggy Gallar</t>
  </si>
  <si>
    <t>Ms. Debbie DeArmon</t>
  </si>
  <si>
    <t>03-26-2013 13:28:07</t>
  </si>
  <si>
    <t>04-28-2013 20:20:16</t>
  </si>
  <si>
    <t>emails bouncing</t>
  </si>
  <si>
    <t>Ms. Julia Queck</t>
  </si>
  <si>
    <t>03-26-2013 12:58:14</t>
  </si>
  <si>
    <t>04-26-2013 20:51:43</t>
  </si>
  <si>
    <t>Would like to return Asset 453386</t>
  </si>
  <si>
    <t>Mr. Marco De La Cuesta</t>
  </si>
  <si>
    <t>03-26-2013 10:10:56</t>
  </si>
  <si>
    <t>05-20-2013 06:34:38</t>
  </si>
  <si>
    <t>Cannot access QM changes tool</t>
  </si>
  <si>
    <t>Mr. Marcelo Trein</t>
  </si>
  <si>
    <t>03-26-2013 10:09:52</t>
  </si>
  <si>
    <t>04-19-2013 11:26:33</t>
  </si>
  <si>
    <t>New Hire IT Equipment Request (C5186283)</t>
  </si>
  <si>
    <t>Mr. Robert McCord</t>
  </si>
  <si>
    <t>03-26-2013 09:53:03</t>
  </si>
  <si>
    <t>04-26-2013 22:23:53</t>
  </si>
  <si>
    <t>New Hire IT Equipment Request (C5188089)</t>
  </si>
  <si>
    <t>Ms. Mimi Nguyen</t>
  </si>
  <si>
    <t>03-26-2013 09:33:33</t>
  </si>
  <si>
    <t>04-26-2013 22:01:16</t>
  </si>
  <si>
    <t>System Powers on w/no display</t>
  </si>
  <si>
    <t>Mr. Fei Ma</t>
  </si>
  <si>
    <t>03-26-2013 09:28:01</t>
  </si>
  <si>
    <t>04-16-2013 11:16:35</t>
  </si>
  <si>
    <t>Cannot access SAP internal sites</t>
  </si>
  <si>
    <t>Mr. Paul Hipolito</t>
  </si>
  <si>
    <t>03-26-2013 09:18:13</t>
  </si>
  <si>
    <t>05-23-2013 14:17:57</t>
  </si>
  <si>
    <t>Can't use Citrix Receiver on Mac</t>
  </si>
  <si>
    <t>03-26-2013 08:57:47</t>
  </si>
  <si>
    <t>05-26-2013 20:36:52</t>
  </si>
  <si>
    <t>SRIS_COMCHL_CITRX</t>
  </si>
  <si>
    <t>Request for Upgrade (T530) (04.01.13)</t>
  </si>
  <si>
    <t>03-26-2013 08:02:47</t>
  </si>
  <si>
    <t>05-20-2013 07:48:29</t>
  </si>
  <si>
    <t>Loaner Laptops (QTY 7) (04.05.13)</t>
  </si>
  <si>
    <t>03-26-2013 07:42:47</t>
  </si>
  <si>
    <t>05-20-2013 07:42:41</t>
  </si>
  <si>
    <t>PDF and Word doc. will not launch in SRM</t>
  </si>
  <si>
    <t>Ms. Diane Nguyen</t>
  </si>
  <si>
    <t>03-25-2013 16:21:30</t>
  </si>
  <si>
    <t>05-19-2013 20:13:01</t>
  </si>
  <si>
    <t>Outlook "To" Field Doesn't Auto-populate</t>
  </si>
  <si>
    <t>Ms. Parisa Azad</t>
  </si>
  <si>
    <t>03-25-2013 15:03:37</t>
  </si>
  <si>
    <t>05-19-2013 22:58:47</t>
  </si>
  <si>
    <t>Intl Transfer Request</t>
  </si>
  <si>
    <t>Mr. Tom Westerlund</t>
  </si>
  <si>
    <t>03-25-2013 14:50:40</t>
  </si>
  <si>
    <t>04-28-2013 20:23:51</t>
  </si>
  <si>
    <t>Request for Upgrade (X230) (03.27.13)</t>
  </si>
  <si>
    <t>03-25-2013 14:16:40</t>
  </si>
  <si>
    <t>04-26-2013 22:24:14</t>
  </si>
  <si>
    <t>upgrade user to x230t</t>
  </si>
  <si>
    <t>Mr. Robert Brodie</t>
  </si>
  <si>
    <t>03-25-2013 14:09:55</t>
  </si>
  <si>
    <t>04-24-2013 20:26:32</t>
  </si>
  <si>
    <t>new staff member e-mail name mis-spelled</t>
  </si>
  <si>
    <t>Mr. Mitch Gudmundson</t>
  </si>
  <si>
    <t>03-25-2013 14:12:14</t>
  </si>
  <si>
    <t>04-09-2013 13:00:01</t>
  </si>
  <si>
    <t>Mr. Dave Sullivan</t>
  </si>
  <si>
    <t>03-25-2013 14:00:10</t>
  </si>
  <si>
    <t>04-26-2013 21:11:26</t>
  </si>
  <si>
    <t>Not able to access SAP Logon from Mac</t>
  </si>
  <si>
    <t>Mr. Bhushan Khadpe</t>
  </si>
  <si>
    <t>03-25-2013 13:16:10</t>
  </si>
  <si>
    <t>05-19-2013 21:35:20</t>
  </si>
  <si>
    <t>USB drive not working and/or partially</t>
  </si>
  <si>
    <t>Diane Blain</t>
  </si>
  <si>
    <t>03-25-2013 11:47:55</t>
  </si>
  <si>
    <t>05-20-2013 00:50:11</t>
  </si>
  <si>
    <t>problem choosing a meeting room</t>
  </si>
  <si>
    <t>03-25-2013 11:46:51</t>
  </si>
  <si>
    <t>04-05-2013 09:58:04</t>
  </si>
  <si>
    <t>I need a laptop for training</t>
  </si>
  <si>
    <t>Mr. Cristiano Hansen</t>
  </si>
  <si>
    <t>03-25-2013 11:46:48</t>
  </si>
  <si>
    <t>03-27-2013 13:03:51</t>
  </si>
  <si>
    <t>Test Ticket... Short Text</t>
  </si>
  <si>
    <t>03-25-2013 10:54:23</t>
  </si>
  <si>
    <t>04-09-2013 08:43:35</t>
  </si>
  <si>
    <t>New Hire Request (04.01.13)</t>
  </si>
  <si>
    <t>Mr. Peter Graf</t>
  </si>
  <si>
    <t>03-25-2013 09:45:28</t>
  </si>
  <si>
    <t>04-28-2013 20:16:29</t>
  </si>
  <si>
    <t>Request keyboard and monitor mount, new</t>
  </si>
  <si>
    <t>03-25-2013 09:26:22</t>
  </si>
  <si>
    <t>04-08-2013 14:49:56</t>
  </si>
  <si>
    <t>7000041946</t>
  </si>
  <si>
    <t>New Hardware Setup (Apple MBP)</t>
  </si>
  <si>
    <t>03-15-2013 10:53:27</t>
  </si>
  <si>
    <t>04-03-2013 09:56:28</t>
  </si>
  <si>
    <t>8000044423</t>
  </si>
  <si>
    <t>New Hardware Setup (Apple MBA)</t>
  </si>
  <si>
    <t>03-20-2013 15:27:34</t>
  </si>
  <si>
    <t>04-03-2013 23:14:20</t>
  </si>
  <si>
    <t>7000041806</t>
  </si>
  <si>
    <t>need to replace T510 laptop</t>
  </si>
  <si>
    <t>Mr. Bill Macko</t>
  </si>
  <si>
    <t>03-19-2013 16:20:29</t>
  </si>
  <si>
    <t>04-23-2013 19:41:07</t>
  </si>
  <si>
    <t>8000044235</t>
  </si>
  <si>
    <t>Unable to access SRM, portal etc on desk</t>
  </si>
  <si>
    <t>Mr. Jeff Woody</t>
  </si>
  <si>
    <t>03-19-2013 12:55:57</t>
  </si>
  <si>
    <t>04-23-2013 19:26:04</t>
  </si>
  <si>
    <t>8000044198</t>
  </si>
  <si>
    <t>SMS Tab in calendar</t>
  </si>
  <si>
    <t>Mr. Timo Stelzer</t>
  </si>
  <si>
    <t>02-22-2013 08:24:35</t>
  </si>
  <si>
    <t>04-17-2013 14:09:02</t>
  </si>
  <si>
    <t>8000044186</t>
  </si>
  <si>
    <t>System Swap (X220) (Re-Image)</t>
  </si>
  <si>
    <t>Ms. Nana Yamamoto</t>
  </si>
  <si>
    <t>03-22-2013 07:01:32</t>
  </si>
  <si>
    <t>04-01-2013 05:10:54</t>
  </si>
  <si>
    <t>8000044201</t>
  </si>
  <si>
    <t>Monitor Install PO # 4502375407</t>
  </si>
  <si>
    <t>Mr. Jon Kirsch</t>
  </si>
  <si>
    <t>Ms. Emily Shannon</t>
  </si>
  <si>
    <t>03-20-2013 11:40:12</t>
  </si>
  <si>
    <t>05-31-2013 05:44:34</t>
  </si>
  <si>
    <t>8000044162</t>
  </si>
  <si>
    <t>Need help to re-image macbook</t>
  </si>
  <si>
    <t>Mr. Paul Goh</t>
  </si>
  <si>
    <t>03-20-2013 14:09:53</t>
  </si>
  <si>
    <t>05-19-2013 20:34:24</t>
  </si>
  <si>
    <t>8000044127</t>
  </si>
  <si>
    <t>Monitor Install PO # 4502368074</t>
  </si>
  <si>
    <t>Mr. Guang Han</t>
  </si>
  <si>
    <t>03-20-2013 11:14:48</t>
  </si>
  <si>
    <t>05-15-2013 14:46:42</t>
  </si>
  <si>
    <t>8000044022</t>
  </si>
  <si>
    <t>Monitor Install PO # 4502368088</t>
  </si>
  <si>
    <t>Mr. Eric Zhou</t>
  </si>
  <si>
    <t>03-20-2013 11:01:11</t>
  </si>
  <si>
    <t>05-31-2013 07:17:02</t>
  </si>
  <si>
    <t>8000043495</t>
  </si>
  <si>
    <t>Open access from Cambridge office to Suc</t>
  </si>
  <si>
    <t>Mr. Sujnan Shetty</t>
  </si>
  <si>
    <t>01-31-2013 13:06:43</t>
  </si>
  <si>
    <t>05-31-2013 05:48:25</t>
  </si>
  <si>
    <t>8000043115</t>
  </si>
  <si>
    <t>Blue Windows Error Screen</t>
  </si>
  <si>
    <t>03-22-2013 15:48:21</t>
  </si>
  <si>
    <t>03-26-2013 17:36:00</t>
  </si>
  <si>
    <t>8000043033</t>
  </si>
  <si>
    <t>Problem accseeing SAP network</t>
  </si>
  <si>
    <t>Kenneth Hung</t>
  </si>
  <si>
    <t>03-11-2013 06:56:07</t>
  </si>
  <si>
    <t>04-22-2013 19:30:01</t>
  </si>
  <si>
    <t>8000042705</t>
  </si>
  <si>
    <t>Trying to install SQL Server 2012 for Gr</t>
  </si>
  <si>
    <t>Mr. John D'Albis</t>
  </si>
  <si>
    <t>03-04-2013 07:33:00</t>
  </si>
  <si>
    <t>03-25-2013 08:37:36</t>
  </si>
  <si>
    <t>7000040862</t>
  </si>
  <si>
    <t>03-22-2013 14:37:09</t>
  </si>
  <si>
    <t>04-22-2013 20:21:48</t>
  </si>
  <si>
    <t>7000040827</t>
  </si>
  <si>
    <t>Received back from Apple Repair</t>
  </si>
  <si>
    <t>Mr. Geff Gilligan</t>
  </si>
  <si>
    <t>03-22-2013 14:35:12</t>
  </si>
  <si>
    <t>04-22-2013 20:21:34</t>
  </si>
  <si>
    <t>7000040739</t>
  </si>
  <si>
    <t>I can't see my files in My Documents</t>
  </si>
  <si>
    <t>Mr. Deepak Bhagat</t>
  </si>
  <si>
    <t>03-22-2013 14:04:20</t>
  </si>
  <si>
    <t>04-22-2013 19:51:29</t>
  </si>
  <si>
    <t>8000042498</t>
  </si>
  <si>
    <t>Re-install Adobe Pro in new machine</t>
  </si>
  <si>
    <t>Ms. Janaki Kumar</t>
  </si>
  <si>
    <t>03-22-2013 15:25:15</t>
  </si>
  <si>
    <t>04-22-2013 19:10:23</t>
  </si>
  <si>
    <t>7000040840</t>
  </si>
  <si>
    <t>Need to setup Citrix on Win 2008 Server</t>
  </si>
  <si>
    <t>Mr. Vikram Kunniyur</t>
  </si>
  <si>
    <t>03-22-2013 15:35:45</t>
  </si>
  <si>
    <t>04-22-2013 19:51:17</t>
  </si>
  <si>
    <t>8000042564</t>
  </si>
  <si>
    <t>Screen is flickering</t>
  </si>
  <si>
    <t>Mr. Yaron Fisher</t>
  </si>
  <si>
    <t>03-22-2013 14:20:34</t>
  </si>
  <si>
    <t>05-19-2013 20:24:14</t>
  </si>
  <si>
    <t>8000042563</t>
  </si>
  <si>
    <t>McAfee need to remediate for compliance</t>
  </si>
  <si>
    <t>Ms. Gigi Read</t>
  </si>
  <si>
    <t>03-22-2013 15:32:21</t>
  </si>
  <si>
    <t>04-22-2013 19:28:12</t>
  </si>
  <si>
    <t>7000040841</t>
  </si>
  <si>
    <t>Need to setup printer on Macbook pro</t>
  </si>
  <si>
    <t>Mr. Xiang Xu</t>
  </si>
  <si>
    <t>03-22-2013 15:30:05</t>
  </si>
  <si>
    <t>05-31-2013 08:34:08</t>
  </si>
  <si>
    <t>7000040806</t>
  </si>
  <si>
    <t>Install missing windows updates to repai</t>
  </si>
  <si>
    <t>Mr. Mark Hourani</t>
  </si>
  <si>
    <t>03-22-2013 16:17:02</t>
  </si>
  <si>
    <t>04-22-2013 20:12:39</t>
  </si>
  <si>
    <t>7000040749</t>
  </si>
  <si>
    <t>Setup Apple laptop email and apps for us</t>
  </si>
  <si>
    <t>Ms. Rashmi Gupta</t>
  </si>
  <si>
    <t>03-22-2013 16:14:50</t>
  </si>
  <si>
    <t>04-22-2013 20:02:20</t>
  </si>
  <si>
    <t>8000042429</t>
  </si>
  <si>
    <t>User wireless failed</t>
  </si>
  <si>
    <t>Mr. Naveen Keerthy</t>
  </si>
  <si>
    <t>03-22-2013 15:20:43</t>
  </si>
  <si>
    <t>04-22-2013 19:19:17</t>
  </si>
  <si>
    <t>7000040792</t>
  </si>
  <si>
    <t>Need loaner laptop to replace returned l</t>
  </si>
  <si>
    <t>Mr. Curtis Huang</t>
  </si>
  <si>
    <t>03-22-2013 16:08:49</t>
  </si>
  <si>
    <t>04-26-2013 21:08:51</t>
  </si>
  <si>
    <t>7000040690</t>
  </si>
  <si>
    <t>Mr. Franck SYREN</t>
  </si>
  <si>
    <t>03-22-2013 13:15:52</t>
  </si>
  <si>
    <t>04-22-2013 20:28:25</t>
  </si>
  <si>
    <t>PAR05</t>
  </si>
  <si>
    <t>8000042416</t>
  </si>
  <si>
    <t>upgraded to x230t</t>
  </si>
  <si>
    <t>Ms. Jonette Soller</t>
  </si>
  <si>
    <t>03-22-2013 15:42:45</t>
  </si>
  <si>
    <t>05-31-2013 06:20:35</t>
  </si>
  <si>
    <t>7000040727</t>
  </si>
  <si>
    <t>Mr. Jin Wong</t>
  </si>
  <si>
    <t>03-22-2013 13:14:36</t>
  </si>
  <si>
    <t>03-28-2013 15:18:09</t>
  </si>
  <si>
    <t>7000040657</t>
  </si>
  <si>
    <t>Mr. Michael Depner</t>
  </si>
  <si>
    <t>03-22-2013 13:07:25</t>
  </si>
  <si>
    <t>05-20-2013 07:17:37</t>
  </si>
  <si>
    <t>7000040686</t>
  </si>
  <si>
    <t>05-20-2013 07:17:38</t>
  </si>
  <si>
    <t>8000042308</t>
  </si>
  <si>
    <t>Trouble connecting remotely to IPP throu</t>
  </si>
  <si>
    <t>Amel Beddek</t>
  </si>
  <si>
    <t>03-22-2013 11:53:37</t>
  </si>
  <si>
    <t>05-19-2013 22:58:00</t>
  </si>
  <si>
    <t>8000042289</t>
  </si>
  <si>
    <t>Shell Swap (T410)</t>
  </si>
  <si>
    <t>03-22-2013 10:41:56</t>
  </si>
  <si>
    <t>05-31-2013 05:24:02</t>
  </si>
  <si>
    <t>7000040637</t>
  </si>
  <si>
    <t>Image T430 Laptop Asset #538855</t>
  </si>
  <si>
    <t>Dominique Pirolo</t>
  </si>
  <si>
    <t>03-22-2013 11:59:42</t>
  </si>
  <si>
    <t>05-20-2013 01:35:40</t>
  </si>
  <si>
    <t>8000042228</t>
  </si>
  <si>
    <t>NewNotebook required</t>
  </si>
  <si>
    <t>Mr. Richard Feco</t>
  </si>
  <si>
    <t>Mr. Jerry Kirkpatrick</t>
  </si>
  <si>
    <t>03-22-2013 10:21:22</t>
  </si>
  <si>
    <t>03-27-2013 13:06:54</t>
  </si>
  <si>
    <t>SDG01</t>
  </si>
  <si>
    <t>7000040387</t>
  </si>
  <si>
    <t>03-22-2013 09:30:13</t>
  </si>
  <si>
    <t>04-26-2013 22:31:38</t>
  </si>
  <si>
    <t>7000040358</t>
  </si>
  <si>
    <t>Assistance with Errors</t>
  </si>
  <si>
    <t>03-22-2013 09:31:15</t>
  </si>
  <si>
    <t>04-21-2013 20:44:47</t>
  </si>
  <si>
    <t>7000040238</t>
  </si>
  <si>
    <t>System Software</t>
  </si>
  <si>
    <t>Mr. Todd Power</t>
  </si>
  <si>
    <t>03-22-2013 07:41:01</t>
  </si>
  <si>
    <t>04-21-2013 20:56:25</t>
  </si>
  <si>
    <t>7000040214</t>
  </si>
  <si>
    <t>Outlook</t>
  </si>
  <si>
    <t>Mr. Karan Lulla</t>
  </si>
  <si>
    <t>03-22-2013 07:26:22</t>
  </si>
  <si>
    <t>03-22-2013 15:57:26</t>
  </si>
  <si>
    <t>7000040157</t>
  </si>
  <si>
    <t>Ms. Susan Spitzer</t>
  </si>
  <si>
    <t>03-22-2013 07:41:14</t>
  </si>
  <si>
    <t>04-26-2013 22:32:15</t>
  </si>
  <si>
    <t>7000040201</t>
  </si>
  <si>
    <t>Request for Upgrade (T430) (03.28.13)</t>
  </si>
  <si>
    <t>Mr. Mark Sherman</t>
  </si>
  <si>
    <t>03-22-2013 07:35:14</t>
  </si>
  <si>
    <t>04-26-2013 22:29:17</t>
  </si>
  <si>
    <t>7000040070</t>
  </si>
  <si>
    <t>03-22-2013 07:31:45</t>
  </si>
  <si>
    <t>04-21-2013 20:35:00</t>
  </si>
  <si>
    <t>7000040162</t>
  </si>
  <si>
    <t>Lost Network</t>
  </si>
  <si>
    <t>Ms. Rebecca Sowards-Emmerd</t>
  </si>
  <si>
    <t>03-22-2013 07:28:08</t>
  </si>
  <si>
    <t>05-31-2013 08:20:43</t>
  </si>
  <si>
    <t>8000041775</t>
  </si>
  <si>
    <t>Apple Display</t>
  </si>
  <si>
    <t>Ms. April Wang</t>
  </si>
  <si>
    <t>03-22-2013 07:23:13</t>
  </si>
  <si>
    <t>03-22-2013 15:59:29</t>
  </si>
  <si>
    <t>8000041803</t>
  </si>
  <si>
    <t>03-22-2013 07:38:00</t>
  </si>
  <si>
    <t>04-21-2013 19:35:21</t>
  </si>
  <si>
    <t>7000040097</t>
  </si>
  <si>
    <t>MS Outlook</t>
  </si>
  <si>
    <t>Mr. Michael Flynn</t>
  </si>
  <si>
    <t>03-22-2013 07:29:38</t>
  </si>
  <si>
    <t>05-31-2013 08:31:54</t>
  </si>
  <si>
    <t>7000040117</t>
  </si>
  <si>
    <t>03-22-2013 07:24:48</t>
  </si>
  <si>
    <t>03-22-2013 15:59:46</t>
  </si>
  <si>
    <t>7000040112</t>
  </si>
  <si>
    <t>Mr. Bruno Wiener</t>
  </si>
  <si>
    <t>03-22-2013 07:21:49</t>
  </si>
  <si>
    <t>05-20-2013 07:19:27</t>
  </si>
  <si>
    <t>7000040050</t>
  </si>
  <si>
    <t>03-22-2013 07:21:50</t>
  </si>
  <si>
    <t>05-20-2013 07:21:07</t>
  </si>
  <si>
    <t>7000040092</t>
  </si>
  <si>
    <t>03-22-2013 07:29:51</t>
  </si>
  <si>
    <t>03-27-2013 19:40:17</t>
  </si>
  <si>
    <t>8000041745</t>
  </si>
  <si>
    <t>user instaled updates  - bsod - pc crash</t>
  </si>
  <si>
    <t>Mr. Donald Hotz</t>
  </si>
  <si>
    <t>03-22-2013 07:15:27</t>
  </si>
  <si>
    <t>04-02-2013 13:12:07</t>
  </si>
  <si>
    <t>7000039969</t>
  </si>
  <si>
    <t>Mr. Denis Dauber</t>
  </si>
  <si>
    <t>03-22-2013 06:49:23</t>
  </si>
  <si>
    <t>05-20-2013 07:21:08</t>
  </si>
  <si>
    <t>7000039999</t>
  </si>
  <si>
    <t>05-20-2013 07:22:48</t>
  </si>
  <si>
    <t>8000040096</t>
  </si>
  <si>
    <t>HL: Wing Lau (i829754) laptop is down, c</t>
  </si>
  <si>
    <t>Ms. Wing Lau</t>
  </si>
  <si>
    <t>03-21-2013 20:37:35</t>
  </si>
  <si>
    <t>05-19-2013 23:50:23</t>
  </si>
  <si>
    <t>8000039971</t>
  </si>
  <si>
    <t>user t410 running slow</t>
  </si>
  <si>
    <t>Mr. Harsh Pant</t>
  </si>
  <si>
    <t>03-21-2013 15:15:09</t>
  </si>
  <si>
    <t>03-22-2013 07:13:06</t>
  </si>
  <si>
    <t>8000039830</t>
  </si>
  <si>
    <t>My laptop screen goes black when I undoc</t>
  </si>
  <si>
    <t>Ms. Bobbie James</t>
  </si>
  <si>
    <t>03-21-2013 14:47:46</t>
  </si>
  <si>
    <t>03-22-2013 07:11:44</t>
  </si>
  <si>
    <t>8000039953</t>
  </si>
  <si>
    <t>t410 blue screens constantly</t>
  </si>
  <si>
    <t>Mr. Greg Chase</t>
  </si>
  <si>
    <t>03-21-2013 15:13:22</t>
  </si>
  <si>
    <t>05-31-2013 07:14:30</t>
  </si>
  <si>
    <t>7000037929</t>
  </si>
  <si>
    <t>Upgrade system drivers to restore Video</t>
  </si>
  <si>
    <t>03-21-2013 16:49:47</t>
  </si>
  <si>
    <t>04-21-2013 20:59:27</t>
  </si>
  <si>
    <t>7000037938</t>
  </si>
  <si>
    <t>Reimage laptop system with Windows 7 ver</t>
  </si>
  <si>
    <t>Mr. Ramshankar Venkatasubramanian</t>
  </si>
  <si>
    <t>03-21-2013 16:48:14</t>
  </si>
  <si>
    <t>04-21-2013 21:09:58</t>
  </si>
  <si>
    <t>BLDG. 7</t>
  </si>
  <si>
    <t>7000037952</t>
  </si>
  <si>
    <t>Printer HV5D needs a service call</t>
  </si>
  <si>
    <t>03-21-2013 17:06:48</t>
  </si>
  <si>
    <t>03-25-2013 10:32:54</t>
  </si>
  <si>
    <t>8000039877</t>
  </si>
  <si>
    <t>internet/network access issues</t>
  </si>
  <si>
    <t>03-21-2013 14:50:42</t>
  </si>
  <si>
    <t>05-31-2013 05:46:49</t>
  </si>
  <si>
    <t>7000037895</t>
  </si>
  <si>
    <t>03-21-2013 14:49:02</t>
  </si>
  <si>
    <t>05-31-2013 08:25:07</t>
  </si>
  <si>
    <t>8000039803</t>
  </si>
  <si>
    <t>returning T510 laptop to the LSC</t>
  </si>
  <si>
    <t>03-21-2013 11:56:36</t>
  </si>
  <si>
    <t>04-21-2013 19:50:09</t>
  </si>
  <si>
    <t>8000039784</t>
  </si>
  <si>
    <t>Setup Customer to use Guest Wireless</t>
  </si>
  <si>
    <t>Mr. Felix Port</t>
  </si>
  <si>
    <t>03-21-2013 11:14:52</t>
  </si>
  <si>
    <t>04-20-2013 19:53:05</t>
  </si>
  <si>
    <t>7000037766</t>
  </si>
  <si>
    <t>Ms. Marina Simonians</t>
  </si>
  <si>
    <t>03-21-2013 13:08:31</t>
  </si>
  <si>
    <t>05-31-2013 07:48:40</t>
  </si>
  <si>
    <t>8000039659</t>
  </si>
  <si>
    <t>returning T520 laptop to the LSC</t>
  </si>
  <si>
    <t>03-21-2013 10:52:25</t>
  </si>
  <si>
    <t>04-20-2013 19:19:13</t>
  </si>
  <si>
    <t>7000037791</t>
  </si>
  <si>
    <t>Request for Upgrade (X230) (03.26.13)</t>
  </si>
  <si>
    <t>Ms. Martina Reinhard</t>
  </si>
  <si>
    <t>03-21-2013 11:06:53</t>
  </si>
  <si>
    <t>04-22-2013 20:06:35</t>
  </si>
  <si>
    <t>8000039721</t>
  </si>
  <si>
    <t>NightWatchman Exclusion Exp Email (LSEN0</t>
  </si>
  <si>
    <t>Mr. Lakshmi Vaimpalli</t>
  </si>
  <si>
    <t>03-21-2013 11:17:36</t>
  </si>
  <si>
    <t>05-31-2013 05:57:58</t>
  </si>
  <si>
    <t>IMIS_OTHER_POWER</t>
  </si>
  <si>
    <t>8000039711</t>
  </si>
  <si>
    <t>Unable to access external sites from lap</t>
  </si>
  <si>
    <t>03-21-2013 11:39:31</t>
  </si>
  <si>
    <t>04-20-2013 19:18:44</t>
  </si>
  <si>
    <t>8000039619</t>
  </si>
  <si>
    <t>03-21-2013 11:43:09</t>
  </si>
  <si>
    <t>04-20-2013 19:45:52</t>
  </si>
  <si>
    <t>8000039546</t>
  </si>
  <si>
    <t>user cannot connect to vpn</t>
  </si>
  <si>
    <t>Ms. Alice Heidinger</t>
  </si>
  <si>
    <t>03-21-2013 09:40:38</t>
  </si>
  <si>
    <t>04-21-2013 19:49:47</t>
  </si>
  <si>
    <t>7000037614</t>
  </si>
  <si>
    <t>need 1 t520 for pal-1 it stock</t>
  </si>
  <si>
    <t>03-21-2013 09:46:57</t>
  </si>
  <si>
    <t>04-20-2013 20:06:00</t>
  </si>
  <si>
    <t>8000039571</t>
  </si>
  <si>
    <t>03-21-2013 10:39:22</t>
  </si>
  <si>
    <t>04-20-2013 19:39:25</t>
  </si>
  <si>
    <t>8000039490</t>
  </si>
  <si>
    <t>Experienced a blue Screen of death</t>
  </si>
  <si>
    <t>Ms. Rashmi Shetty B</t>
  </si>
  <si>
    <t>03-20-2013 14:06:36</t>
  </si>
  <si>
    <t>04-22-2013 19:10:14</t>
  </si>
  <si>
    <t>7000037584</t>
  </si>
  <si>
    <t>Equipment Request (PAL-1) (T410) (QTY 2)</t>
  </si>
  <si>
    <t>03-21-2013 09:45:48</t>
  </si>
  <si>
    <t>04-20-2013 19:55:36</t>
  </si>
  <si>
    <t>8000039543</t>
  </si>
  <si>
    <t>returning T500 laptop to the LSC</t>
  </si>
  <si>
    <t>03-21-2013 09:45:47</t>
  </si>
  <si>
    <t>04-20-2013 19:15:47</t>
  </si>
  <si>
    <t>8000039489</t>
  </si>
  <si>
    <t>03-21-2013 08:52:30</t>
  </si>
  <si>
    <t>04-20-2013 19:11:25</t>
  </si>
  <si>
    <t>7000037529</t>
  </si>
  <si>
    <t>Request for Stock (T420)  **DUP TICKET**</t>
  </si>
  <si>
    <t>03-21-2013 09:56:05</t>
  </si>
  <si>
    <t>04-20-2013 20:53:21</t>
  </si>
  <si>
    <t>7000037547</t>
  </si>
  <si>
    <t>Loaner Laptop (MAC) (3 Months)</t>
  </si>
  <si>
    <t>03-21-2013 09:38:21</t>
  </si>
  <si>
    <t>04-22-2013 20:15:02</t>
  </si>
  <si>
    <t>7000037477</t>
  </si>
  <si>
    <t>Loaner Laptop (MAC) (5 weeks)</t>
  </si>
  <si>
    <t>Mr. Peter Welter</t>
  </si>
  <si>
    <t>03-21-2013 08:46:05</t>
  </si>
  <si>
    <t>03-22-2013 10:31:37</t>
  </si>
  <si>
    <t>8000039395</t>
  </si>
  <si>
    <t>returning HP 8540p laptop to the LSC</t>
  </si>
  <si>
    <t>03-21-2013 08:28:26</t>
  </si>
  <si>
    <t>04-20-2013 19:37:03</t>
  </si>
  <si>
    <t>8000039392</t>
  </si>
  <si>
    <t>unable to ping to danres and xianrh5764a</t>
  </si>
  <si>
    <t>03-21-2013 08:18:38</t>
  </si>
  <si>
    <t>03-22-2013 01:05:44</t>
  </si>
  <si>
    <t>7000037368</t>
  </si>
  <si>
    <t>Mr. Steve Cole</t>
  </si>
  <si>
    <t>03-21-2013 08:17:35</t>
  </si>
  <si>
    <t>04-22-2013 20:32:41</t>
  </si>
  <si>
    <t>7000037415</t>
  </si>
  <si>
    <t>Request for Upgrade (X230) (03.25.13)</t>
  </si>
  <si>
    <t>03-21-2013 08:19:43</t>
  </si>
  <si>
    <t>04-22-2013 19:49:14</t>
  </si>
  <si>
    <t>8000039342</t>
  </si>
  <si>
    <t>03-21-2013 07:00:14</t>
  </si>
  <si>
    <t>04-20-2013 19:51:32</t>
  </si>
  <si>
    <t>8000039209</t>
  </si>
  <si>
    <t>Re-install Visio 2010 in new machine</t>
  </si>
  <si>
    <t>Mr. Jan-Gerrit Groeneveld</t>
  </si>
  <si>
    <t>03-20-2013 15:45:59</t>
  </si>
  <si>
    <t>03-21-2013 11:25:22</t>
  </si>
  <si>
    <t>8000039252</t>
  </si>
  <si>
    <t>Question on Action Center warnings on hi</t>
  </si>
  <si>
    <t>03-21-2013 07:28:13</t>
  </si>
  <si>
    <t>03-21-2013 11:17:17</t>
  </si>
  <si>
    <t>8000039158</t>
  </si>
  <si>
    <t>IE settings from germany</t>
  </si>
  <si>
    <t>Mr. Leonardo Pletsch</t>
  </si>
  <si>
    <t>03-21-2013 07:33:00</t>
  </si>
  <si>
    <t>05-20-2013 00:07:08</t>
  </si>
  <si>
    <t>8000039147</t>
  </si>
  <si>
    <t>Sean Liu</t>
  </si>
  <si>
    <t>03-21-2013 06:55:16</t>
  </si>
  <si>
    <t>03-21-2013 13:17:32</t>
  </si>
  <si>
    <t>8000039090</t>
  </si>
  <si>
    <t>Monitor Install PO # 4502369245</t>
  </si>
  <si>
    <t>Ms. Barbara Hussein</t>
  </si>
  <si>
    <t>03-20-2013 11:20:23</t>
  </si>
  <si>
    <t>03-22-2013 01:06:26</t>
  </si>
  <si>
    <t>8000038978</t>
  </si>
  <si>
    <t>returning x220 laptop to the LSC</t>
  </si>
  <si>
    <t>03-21-2013 06:55:33</t>
  </si>
  <si>
    <t>04-20-2013 19:35:20</t>
  </si>
  <si>
    <t>7000037145</t>
  </si>
  <si>
    <t>Install Windows OS on a VMware Fusion</t>
  </si>
  <si>
    <t>03-21-2013 05:54:39</t>
  </si>
  <si>
    <t>05-10-2013 06:45:53</t>
  </si>
  <si>
    <t>7000037018</t>
  </si>
  <si>
    <t>New Laptop</t>
  </si>
  <si>
    <t>Yasmin Beddek</t>
  </si>
  <si>
    <t>03-21-2013 05:32:39</t>
  </si>
  <si>
    <t>03-22-2013 10:31:29</t>
  </si>
  <si>
    <t>8000038623</t>
  </si>
  <si>
    <t>Some distribution lists (DL) do not appe</t>
  </si>
  <si>
    <t>Sammie Lee</t>
  </si>
  <si>
    <t>03-01-2013 03:03:33</t>
  </si>
  <si>
    <t>05-19-2013 20:41:29</t>
  </si>
  <si>
    <t>8000037306</t>
  </si>
  <si>
    <t>Display cable</t>
  </si>
  <si>
    <t>03-20-2013 16:53:52</t>
  </si>
  <si>
    <t>04-08-2013 15:13:07</t>
  </si>
  <si>
    <t>7000035839</t>
  </si>
  <si>
    <t>Ms. Zora Caklovic</t>
  </si>
  <si>
    <t>03-20-2013 15:44:05</t>
  </si>
  <si>
    <t>04-20-2013 20:08:14</t>
  </si>
  <si>
    <t>7000035819</t>
  </si>
  <si>
    <t>Transfer data from old system to new sys</t>
  </si>
  <si>
    <t>03-20-2013 15:43:12</t>
  </si>
  <si>
    <t>04-20-2013 20:07:08</t>
  </si>
  <si>
    <t>8000037249</t>
  </si>
  <si>
    <t>migration script looping on laptop</t>
  </si>
  <si>
    <t>Mr. Philippe Timothee</t>
  </si>
  <si>
    <t>03-20-2013 16:58:41</t>
  </si>
  <si>
    <t>04-25-2013 12:25:33</t>
  </si>
  <si>
    <t>7000035833</t>
  </si>
  <si>
    <t>Mr. Jake Mars</t>
  </si>
  <si>
    <t>03-20-2013 16:08:20</t>
  </si>
  <si>
    <t>04-22-2013 19:51:28</t>
  </si>
  <si>
    <t>8000037252</t>
  </si>
  <si>
    <t>Laptop nearly out of disc space, can we</t>
  </si>
  <si>
    <t>Mr. John Morrison</t>
  </si>
  <si>
    <t>03-20-2013 15:24:17</t>
  </si>
  <si>
    <t>05-19-2013 20:25:12</t>
  </si>
  <si>
    <t>8000037179</t>
  </si>
  <si>
    <t>Shell Swap (T420)</t>
  </si>
  <si>
    <t>Ms. Karla Salazar</t>
  </si>
  <si>
    <t>03-20-2013 14:32:27</t>
  </si>
  <si>
    <t>05-31-2013 06:10:09</t>
  </si>
  <si>
    <t>8000037232</t>
  </si>
  <si>
    <t>Laptop shutting down every night</t>
  </si>
  <si>
    <t>Ms. Melissa Boswell</t>
  </si>
  <si>
    <t>03-20-2013 14:18:21</t>
  </si>
  <si>
    <t>03-20-2013 23:31:28</t>
  </si>
  <si>
    <t>7000035745</t>
  </si>
  <si>
    <t>Mr. Jeong Kim</t>
  </si>
  <si>
    <t>03-20-2013 12:56:54</t>
  </si>
  <si>
    <t>05-20-2013 04:32:31</t>
  </si>
  <si>
    <t>7000035698</t>
  </si>
  <si>
    <t>03-20-2013 14:30:19</t>
  </si>
  <si>
    <t>05-31-2013 09:11:23</t>
  </si>
  <si>
    <t>7000035500</t>
  </si>
  <si>
    <t>Monitor Install PO # 4502368085</t>
  </si>
  <si>
    <t>Mr. Kshitiz Bhattarai</t>
  </si>
  <si>
    <t>03-20-2013 11:12:32</t>
  </si>
  <si>
    <t>03-22-2013 10:33:13</t>
  </si>
  <si>
    <t>8000036976</t>
  </si>
  <si>
    <t>Mac WIFI error.</t>
  </si>
  <si>
    <t>03-20-2013 12:13:43</t>
  </si>
  <si>
    <t>04-20-2013 19:53:04</t>
  </si>
  <si>
    <t>7000035528</t>
  </si>
  <si>
    <t>Monitor Install PO # 4502373379</t>
  </si>
  <si>
    <t>Ms. Talia Krespi</t>
  </si>
  <si>
    <t>03-20-2013 11:32:23</t>
  </si>
  <si>
    <t>05-20-2013 01:43:51</t>
  </si>
  <si>
    <t>7000035535</t>
  </si>
  <si>
    <t>Monitor Install PO # 4502373405</t>
  </si>
  <si>
    <t>Mr. Jonathan Becher</t>
  </si>
  <si>
    <t>03-20-2013 11:36:51</t>
  </si>
  <si>
    <t>04-21-2013 20:58:16</t>
  </si>
  <si>
    <t>7000035476</t>
  </si>
  <si>
    <t>Requesting reimage win 08 Server Enterpr</t>
  </si>
  <si>
    <t>Ms. Yin-Chin Chou</t>
  </si>
  <si>
    <t>03-20-2013 11:17:02</t>
  </si>
  <si>
    <t>04-20-2013 20:14:36</t>
  </si>
  <si>
    <t>7000035429</t>
  </si>
  <si>
    <t>Monitor Install PO # 4502365928</t>
  </si>
  <si>
    <t>Ms. Sunita Patnaik</t>
  </si>
  <si>
    <t>03-20-2013 11:10:43</t>
  </si>
  <si>
    <t>04-22-2013 20:13:35</t>
  </si>
  <si>
    <t>7000035501</t>
  </si>
  <si>
    <t>Laptop request</t>
  </si>
  <si>
    <t>Mr. Felipe Fonseca</t>
  </si>
  <si>
    <t>03-20-2013 11:44:36</t>
  </si>
  <si>
    <t>03-21-2013 13:22:25</t>
  </si>
  <si>
    <t>7000035484</t>
  </si>
  <si>
    <t>Monitor Install PO # 4502368009</t>
  </si>
  <si>
    <t>03-20-2013 11:03:56</t>
  </si>
  <si>
    <t>05-20-2013 04:51:33</t>
  </si>
  <si>
    <t>7000035468</t>
  </si>
  <si>
    <t>Monitor Install PO # 4502373406</t>
  </si>
  <si>
    <t>Ms. Kathleen Murray</t>
  </si>
  <si>
    <t>03-20-2013 11:30:23</t>
  </si>
  <si>
    <t>04-20-2013 20:46:41</t>
  </si>
  <si>
    <t>7000035473</t>
  </si>
  <si>
    <t>Monitor Install PO # 4502367014</t>
  </si>
  <si>
    <t>03-20-2013 11:41:49</t>
  </si>
  <si>
    <t>04-21-2013 20:58:41</t>
  </si>
  <si>
    <t>7000035483</t>
  </si>
  <si>
    <t>Monitor Install PO # 4502373407</t>
  </si>
  <si>
    <t>Ms. Kathleen Finch</t>
  </si>
  <si>
    <t>03-20-2013 11:34:28</t>
  </si>
  <si>
    <t>03-21-2013 13:26:25</t>
  </si>
  <si>
    <t>7000035465</t>
  </si>
  <si>
    <t>returning loaner equipment</t>
  </si>
  <si>
    <t>Mr. Andrew Ng</t>
  </si>
  <si>
    <t>03-20-2013 09:44:03</t>
  </si>
  <si>
    <t>04-20-2013 04:49:59</t>
  </si>
  <si>
    <t>7000035462</t>
  </si>
  <si>
    <t>Monitor Install PO # 4502365899</t>
  </si>
  <si>
    <t>03-20-2013 11:07:18</t>
  </si>
  <si>
    <t>04-22-2013 19:50:39</t>
  </si>
  <si>
    <t>7000035439</t>
  </si>
  <si>
    <t>Monitor Install PO # 4502372213</t>
  </si>
  <si>
    <t>Ms. Janis Madonick</t>
  </si>
  <si>
    <t>03-20-2013 11:26:51</t>
  </si>
  <si>
    <t>04-27-2013 20:30:26</t>
  </si>
  <si>
    <t>8000036905</t>
  </si>
  <si>
    <t>T420 will not boot up.</t>
  </si>
  <si>
    <t>Ms. Karen Kennedy</t>
  </si>
  <si>
    <t>03-20-2013 09:46:39</t>
  </si>
  <si>
    <t>03-20-2013 23:26:28</t>
  </si>
  <si>
    <t>8000036842</t>
  </si>
  <si>
    <t>Hard drive running out of space</t>
  </si>
  <si>
    <t>Mr. Keith Baranowski</t>
  </si>
  <si>
    <t>03-20-2013 09:29:03</t>
  </si>
  <si>
    <t>05-31-2013 05:18:25</t>
  </si>
  <si>
    <t>7000035287</t>
  </si>
  <si>
    <t>Request for Upgrade (T430) (03.25.13)</t>
  </si>
  <si>
    <t>03-20-2013 09:57:50</t>
  </si>
  <si>
    <t>04-22-2013 20:27:52</t>
  </si>
  <si>
    <t>8000036728</t>
  </si>
  <si>
    <t>hardware return power adapter</t>
  </si>
  <si>
    <t>Mr. Markus Leins</t>
  </si>
  <si>
    <t>03-20-2013 09:36:11</t>
  </si>
  <si>
    <t>03-20-2013 13:37:28</t>
  </si>
  <si>
    <t>8000036793</t>
  </si>
  <si>
    <t>Unable to access links on IE - Object er</t>
  </si>
  <si>
    <t>Ms. Barbara Banks</t>
  </si>
  <si>
    <t>03-20-2013 09:33:52</t>
  </si>
  <si>
    <t>05-31-2013 05:54:26</t>
  </si>
  <si>
    <t>Dublin</t>
  </si>
  <si>
    <t>7000035292</t>
  </si>
  <si>
    <t>Upgrade to Windows 7 2.1</t>
  </si>
  <si>
    <t>Ms. Erika Jackson</t>
  </si>
  <si>
    <t>03-20-2013 08:41:44</t>
  </si>
  <si>
    <t>04-20-2013 05:21:34</t>
  </si>
  <si>
    <t>7000035272</t>
  </si>
  <si>
    <t>Imaged new laptop with Win 7</t>
  </si>
  <si>
    <t>Mr. Armin Fakouhi</t>
  </si>
  <si>
    <t>03-20-2013 08:29:52</t>
  </si>
  <si>
    <t>03-21-2013 11:12:52</t>
  </si>
  <si>
    <t>7000035218</t>
  </si>
  <si>
    <t>Mr. Paulo Junior</t>
  </si>
  <si>
    <t>03-20-2013 08:41:31</t>
  </si>
  <si>
    <t>04-20-2013 06:47:42</t>
  </si>
  <si>
    <t>7000035249</t>
  </si>
  <si>
    <t>04-20-2013 01:40:27</t>
  </si>
  <si>
    <t>8000036623</t>
  </si>
  <si>
    <t>Mr. Gustavo Medeiros</t>
  </si>
  <si>
    <t>03-20-2013 08:22:19</t>
  </si>
  <si>
    <t>03-20-2013 13:32:23</t>
  </si>
  <si>
    <t>8000036548</t>
  </si>
  <si>
    <t>Laptop not working</t>
  </si>
  <si>
    <t>03-20-2013 07:56:31</t>
  </si>
  <si>
    <t>05-31-2013 05:35:05</t>
  </si>
  <si>
    <t>8000036511</t>
  </si>
  <si>
    <t>SAP Logon BCP Prompting for Credentials</t>
  </si>
  <si>
    <t>03-20-2013 07:14:53</t>
  </si>
  <si>
    <t>03-20-2013 13:24:59</t>
  </si>
  <si>
    <t>7000034984</t>
  </si>
  <si>
    <t>Rehire Request (03.25.13)</t>
  </si>
  <si>
    <t>Mr. Zhong Zhang</t>
  </si>
  <si>
    <t>03-20-2013 06:50:00</t>
  </si>
  <si>
    <t>04-21-2013 20:57:48</t>
  </si>
  <si>
    <t>8000035979</t>
  </si>
  <si>
    <t>Need admin rights on my Win7 image on my</t>
  </si>
  <si>
    <t>Christian Larose</t>
  </si>
  <si>
    <t>03-20-2013 04:11:54</t>
  </si>
  <si>
    <t>05-19-2013 23:05:00</t>
  </si>
  <si>
    <t>8000034838</t>
  </si>
  <si>
    <t>Issue wiith windows updater (SAP IT)</t>
  </si>
  <si>
    <t>Gabriel Lapointe</t>
  </si>
  <si>
    <t>03-08-2013 07:18:37</t>
  </si>
  <si>
    <t>04-16-2013 09:14:46</t>
  </si>
  <si>
    <t>7000033883</t>
  </si>
  <si>
    <t>Mr. Ken Tsai</t>
  </si>
  <si>
    <t>03-19-2013 19:54:17</t>
  </si>
  <si>
    <t>04-22-2013 20:07:17</t>
  </si>
  <si>
    <t>7000033798</t>
  </si>
  <si>
    <t>New Hire Request (04.02.13)</t>
  </si>
  <si>
    <t>Ms. Kari Mahaffey</t>
  </si>
  <si>
    <t>03-19-2013 19:01:11</t>
  </si>
  <si>
    <t>05-20-2013 04:34:36</t>
  </si>
  <si>
    <t>7000033822</t>
  </si>
  <si>
    <t>Loaner Laptop (T520) (03.11.13)</t>
  </si>
  <si>
    <t>Mr. Cirrus Shakeri</t>
  </si>
  <si>
    <t>03-07-2013 10:30:06</t>
  </si>
  <si>
    <t>03-20-2013 23:21:39</t>
  </si>
  <si>
    <t>7000033812</t>
  </si>
  <si>
    <t>Request for Upgrade (T530) (03.20.13)</t>
  </si>
  <si>
    <t>03-18-2013 07:32:43</t>
  </si>
  <si>
    <t>04-20-2013 08:04:57</t>
  </si>
  <si>
    <t>8000034732</t>
  </si>
  <si>
    <t>Soda spilled on laptop, will not power o</t>
  </si>
  <si>
    <t>Mr. Chris Robinson</t>
  </si>
  <si>
    <t>03-19-2013 10:41:32</t>
  </si>
  <si>
    <t>05-31-2013 05:18:46</t>
  </si>
  <si>
    <t>8000034597</t>
  </si>
  <si>
    <t>bluetooth mouse issue</t>
  </si>
  <si>
    <t>03-19-2013 16:06:04</t>
  </si>
  <si>
    <t>05-31-2013 06:18:39</t>
  </si>
  <si>
    <t>7000033678</t>
  </si>
  <si>
    <t>Request for a ghost type image</t>
  </si>
  <si>
    <t>Michel Martin</t>
  </si>
  <si>
    <t>03-19-2013 16:37:17</t>
  </si>
  <si>
    <t>05-31-2013 10:00:11</t>
  </si>
  <si>
    <t>7000033701</t>
  </si>
  <si>
    <t>03-19-2013 15:31:58</t>
  </si>
  <si>
    <t>04-20-2013 20:16:37</t>
  </si>
  <si>
    <t>7000033607</t>
  </si>
  <si>
    <t>03-19-2013 15:20:53</t>
  </si>
  <si>
    <t>05-31-2013 08:56:37</t>
  </si>
  <si>
    <t>MON03</t>
  </si>
  <si>
    <t>7000033597</t>
  </si>
  <si>
    <t>03-19-2013 15:12:04</t>
  </si>
  <si>
    <t>04-21-2013 20:56:58</t>
  </si>
  <si>
    <t>8000034528</t>
  </si>
  <si>
    <t>unstable vpn connection</t>
  </si>
  <si>
    <t>Mr. Michael McDonald</t>
  </si>
  <si>
    <t>03-19-2013 15:57:12</t>
  </si>
  <si>
    <t>04-19-2013 20:42:15</t>
  </si>
  <si>
    <t>7000033617</t>
  </si>
  <si>
    <t>Equipment Request (PAL-3) (T520) (QTY 2)</t>
  </si>
  <si>
    <t>03-19-2013 15:14:52</t>
  </si>
  <si>
    <t>04-20-2013 04:53:33</t>
  </si>
  <si>
    <t>7000033647</t>
  </si>
  <si>
    <t>Equipment Request (PAL-3) (T510) (QTY 2)</t>
  </si>
  <si>
    <t>03-19-2013 15:14:18</t>
  </si>
  <si>
    <t>04-20-2013 07:06:09</t>
  </si>
  <si>
    <t>8000034564</t>
  </si>
  <si>
    <t>Cannot connect to VPN</t>
  </si>
  <si>
    <t>Mr. James Ma</t>
  </si>
  <si>
    <t>03-19-2013 14:39:01</t>
  </si>
  <si>
    <t>04-21-2013 19:14:37</t>
  </si>
  <si>
    <t>7000033623</t>
  </si>
  <si>
    <t>03-19-2013 13:56:22</t>
  </si>
  <si>
    <t>05-31-2013 08:20:39</t>
  </si>
  <si>
    <t>8000034428</t>
  </si>
  <si>
    <t>Unable to access the network from deskto</t>
  </si>
  <si>
    <t>Mr. Vijay Hari</t>
  </si>
  <si>
    <t>03-19-2013 12:59:02</t>
  </si>
  <si>
    <t>03-20-2013 12:58:49</t>
  </si>
  <si>
    <t>IMIS_PRTSEC_HIPS_CLNT</t>
  </si>
  <si>
    <t>7000033556</t>
  </si>
  <si>
    <t>SAP image upgrade request</t>
  </si>
  <si>
    <t>03-19-2013 14:29:19</t>
  </si>
  <si>
    <t>05-20-2013 04:00:30</t>
  </si>
  <si>
    <t>8000034363</t>
  </si>
  <si>
    <t>Networks Error.</t>
  </si>
  <si>
    <t>Ms. Kirsten Loegering</t>
  </si>
  <si>
    <t>03-12-2013 12:50:26</t>
  </si>
  <si>
    <t>04-21-2013 19:16:31</t>
  </si>
  <si>
    <t>7000033461</t>
  </si>
  <si>
    <t>Issued loaner T510 laptop power supply t</t>
  </si>
  <si>
    <t>Mr. Guangliang Peng</t>
  </si>
  <si>
    <t>03-19-2013 13:21:36</t>
  </si>
  <si>
    <t>04-22-2013 20:15:27</t>
  </si>
  <si>
    <t>8000034338</t>
  </si>
  <si>
    <t>03-19-2013 13:32:17</t>
  </si>
  <si>
    <t>03-20-2013 10:24:25</t>
  </si>
  <si>
    <t>8000034247</t>
  </si>
  <si>
    <t>Deploy Adobe Acrobat Pro 11 &amp; Visio 2010</t>
  </si>
  <si>
    <t>03-19-2013 12:50:08</t>
  </si>
  <si>
    <t>03-20-2013 12:56:39</t>
  </si>
  <si>
    <t>8000034286</t>
  </si>
  <si>
    <t>System Swap (T420) (Physical Damage)</t>
  </si>
  <si>
    <t>03-18-2013 10:44:37</t>
  </si>
  <si>
    <t>04-19-2013 22:47:29</t>
  </si>
  <si>
    <t>7000033344</t>
  </si>
  <si>
    <t>Mr. Guy Haas</t>
  </si>
  <si>
    <t>03-19-2013 13:14:16</t>
  </si>
  <si>
    <t>04-20-2013 02:10:30</t>
  </si>
  <si>
    <t>7000033356</t>
  </si>
  <si>
    <t>Requires a loaner laptop for DKOM this w</t>
  </si>
  <si>
    <t>03-19-2013 12:44:33</t>
  </si>
  <si>
    <t>04-20-2013 20:37:05</t>
  </si>
  <si>
    <t>8000034256</t>
  </si>
  <si>
    <t>Needs to install Camtasia on laptop</t>
  </si>
  <si>
    <t>03-19-2013 13:03:32</t>
  </si>
  <si>
    <t>05-31-2013 07:19:31</t>
  </si>
  <si>
    <t>7000033353</t>
  </si>
  <si>
    <t>Mr. Manikanta Pachineelam</t>
  </si>
  <si>
    <t>03-19-2013 09:05:33</t>
  </si>
  <si>
    <t>03-20-2013 10:25:53</t>
  </si>
  <si>
    <t>7000033333</t>
  </si>
  <si>
    <t>Incoming International Transfer Request</t>
  </si>
  <si>
    <t>Mr. Davidc Hu</t>
  </si>
  <si>
    <t>03-19-2013 12:43:10</t>
  </si>
  <si>
    <t>04-28-2013 20:17:02</t>
  </si>
  <si>
    <t>7000033317</t>
  </si>
  <si>
    <t>03-19-2013 09:57:37</t>
  </si>
  <si>
    <t>03-20-2013 23:32:48</t>
  </si>
  <si>
    <t>7000033361</t>
  </si>
  <si>
    <t>prep lap top David Hodge</t>
  </si>
  <si>
    <t>David Hodge</t>
  </si>
  <si>
    <t>03-19-2013 12:42:30</t>
  </si>
  <si>
    <t>04-24-2013 20:29:22</t>
  </si>
  <si>
    <t>7000033316</t>
  </si>
  <si>
    <t>New Hire IT Equipment Request (C5187178)</t>
  </si>
  <si>
    <t>Ms. Barbora Luzna</t>
  </si>
  <si>
    <t>03-19-2013 12:29:43</t>
  </si>
  <si>
    <t>04-20-2013 20:14:34</t>
  </si>
  <si>
    <t>NSQ01</t>
  </si>
  <si>
    <t>7000033305</t>
  </si>
  <si>
    <t>Mr. Brian McCarty</t>
  </si>
  <si>
    <t>03-19-2013 12:48:06</t>
  </si>
  <si>
    <t>04-24-2013 20:44:37</t>
  </si>
  <si>
    <t>7000033331</t>
  </si>
  <si>
    <t>Mr. Thomas Torf</t>
  </si>
  <si>
    <t>03-18-2013 07:39:44</t>
  </si>
  <si>
    <t>04-20-2013 06:08:46</t>
  </si>
  <si>
    <t>7000033260</t>
  </si>
  <si>
    <t>03-19-2013 12:46:51</t>
  </si>
  <si>
    <t>03-21-2013 13:26:26</t>
  </si>
  <si>
    <t>8000034261</t>
  </si>
  <si>
    <t>Display Issue: Right third of display ma</t>
  </si>
  <si>
    <t>Tom Slee</t>
  </si>
  <si>
    <t>03-05-2013 06:47:11</t>
  </si>
  <si>
    <t>04-19-2013 23:13:06</t>
  </si>
  <si>
    <t>8000034178</t>
  </si>
  <si>
    <t>2nd monitor not working</t>
  </si>
  <si>
    <t>Ms. Donna Vigil</t>
  </si>
  <si>
    <t>03-12-2013 15:13:18</t>
  </si>
  <si>
    <t>05-31-2013 07:35:22</t>
  </si>
  <si>
    <t>7000033243</t>
  </si>
  <si>
    <t>Cannot get valid IP adress on newly imag</t>
  </si>
  <si>
    <t>Mr. Neeraj Gupta</t>
  </si>
  <si>
    <t>03-19-2013 10:15:58</t>
  </si>
  <si>
    <t>04-20-2013 02:21:55</t>
  </si>
  <si>
    <t>8000034106</t>
  </si>
  <si>
    <t>Double contacts in Outlook</t>
  </si>
  <si>
    <t>Mr. James Tricase</t>
  </si>
  <si>
    <t>03-19-2013 09:19:04</t>
  </si>
  <si>
    <t>05-24-2013 19:37:58</t>
  </si>
  <si>
    <t>7000033186</t>
  </si>
  <si>
    <t>Windows 7 Software Install PO # 45023499</t>
  </si>
  <si>
    <t>Mr. Gersh Voldman</t>
  </si>
  <si>
    <t>03-14-2013 10:57:09</t>
  </si>
  <si>
    <t>05-31-2013 07:49:54</t>
  </si>
  <si>
    <t>8000034103</t>
  </si>
  <si>
    <t>New power cord for laptop</t>
  </si>
  <si>
    <t>Ms. Maria Barcarse</t>
  </si>
  <si>
    <t>03-19-2013 07:11:30</t>
  </si>
  <si>
    <t>03-20-2013 10:23:17</t>
  </si>
  <si>
    <t>8000034086</t>
  </si>
  <si>
    <t>Outlook 2010 is not working. No license</t>
  </si>
  <si>
    <t>03-18-2013 12:26:26</t>
  </si>
  <si>
    <t>05-19-2013 23:25:13</t>
  </si>
  <si>
    <t>8000034095</t>
  </si>
  <si>
    <t>I am receiving errors following a PGP up</t>
  </si>
  <si>
    <t>Mr. John Jerrehian</t>
  </si>
  <si>
    <t>03-15-2013 10:39:16</t>
  </si>
  <si>
    <t>04-19-2013 10:24:12</t>
  </si>
  <si>
    <t>7000033119</t>
  </si>
  <si>
    <t>Loaner Laptop (T520) (03.19.13)</t>
  </si>
  <si>
    <t>Mr. Xiwei Zhou</t>
  </si>
  <si>
    <t>03-18-2013 12:25:02</t>
  </si>
  <si>
    <t>04-20-2013 06:15:33</t>
  </si>
  <si>
    <t>8000034036</t>
  </si>
  <si>
    <t>Fan error at star up.</t>
  </si>
  <si>
    <t>Mr. Rocky Lau</t>
  </si>
  <si>
    <t>02-22-2013 14:54:23</t>
  </si>
  <si>
    <t>05-31-2013 06:45:02</t>
  </si>
  <si>
    <t>8000034035</t>
  </si>
  <si>
    <t>Laptop Equipment for C5186816</t>
  </si>
  <si>
    <t>03-19-2013 10:45:20</t>
  </si>
  <si>
    <t>03-20-2013 23:28:33</t>
  </si>
  <si>
    <t>7000033110</t>
  </si>
  <si>
    <t>03-19-2013 09:10:35</t>
  </si>
  <si>
    <t>05-31-2013 08:33:28</t>
  </si>
  <si>
    <t>8000034020</t>
  </si>
  <si>
    <t>user cannot open outlook/portal link/cer</t>
  </si>
  <si>
    <t>Ms. Anne Wang</t>
  </si>
  <si>
    <t>03-19-2013 11:15:30</t>
  </si>
  <si>
    <t>04-19-2013 20:12:58</t>
  </si>
  <si>
    <t>8000034015</t>
  </si>
  <si>
    <t>issue with monitor in Telepresence room</t>
  </si>
  <si>
    <t>Ms. Fernanda Formento</t>
  </si>
  <si>
    <t>03-19-2013 08:18:51</t>
  </si>
  <si>
    <t>05-31-2013 07:01:29</t>
  </si>
  <si>
    <t>8000034031</t>
  </si>
  <si>
    <t>User cannot connect to the vpn</t>
  </si>
  <si>
    <t>03-13-2013 09:39:49</t>
  </si>
  <si>
    <t>04-19-2013 23:59:29</t>
  </si>
  <si>
    <t>8000033983</t>
  </si>
  <si>
    <t>System Swap (T410) (HW)</t>
  </si>
  <si>
    <t>Ms. Myra Deuel</t>
  </si>
  <si>
    <t>03-18-2013 06:06:47</t>
  </si>
  <si>
    <t>04-19-2013 19:41:57</t>
  </si>
  <si>
    <t>7000033026</t>
  </si>
  <si>
    <t>Ms. Lesley Boveri</t>
  </si>
  <si>
    <t>03-19-2013 09:54:01</t>
  </si>
  <si>
    <t>03-20-2013 23:31:55</t>
  </si>
  <si>
    <t>7000032940</t>
  </si>
  <si>
    <t>03-19-2013 09:52:59</t>
  </si>
  <si>
    <t>05-31-2013 08:15:45</t>
  </si>
  <si>
    <t>7000032879</t>
  </si>
  <si>
    <t>03-19-2013 07:35:55</t>
  </si>
  <si>
    <t>04-20-2013 07:57:27</t>
  </si>
  <si>
    <t>8000033707</t>
  </si>
  <si>
    <t>user is unable to connect to vpn</t>
  </si>
  <si>
    <t>02-04-2013 11:55:01</t>
  </si>
  <si>
    <t>05-31-2013 06:20:34</t>
  </si>
  <si>
    <t>7000032776</t>
  </si>
  <si>
    <t>03-15-2013 11:37:20</t>
  </si>
  <si>
    <t>04-20-2013 06:13:21</t>
  </si>
  <si>
    <t>8000033591</t>
  </si>
  <si>
    <t>System Swap (T410) (VPN)</t>
  </si>
  <si>
    <t>Ms. Sandra Hawver</t>
  </si>
  <si>
    <t>03-15-2013 08:53:02</t>
  </si>
  <si>
    <t>03-20-2013 23:29:14</t>
  </si>
  <si>
    <t>8000033467</t>
  </si>
  <si>
    <t>User receiving new Macbook</t>
  </si>
  <si>
    <t>03-18-2013 16:21:18</t>
  </si>
  <si>
    <t>05-31-2013 06:03:46</t>
  </si>
  <si>
    <t>8000033338</t>
  </si>
  <si>
    <t>IE issues | new user profile</t>
  </si>
  <si>
    <t>Ms. Kathrin Sindl</t>
  </si>
  <si>
    <t>03-18-2013 08:06:10</t>
  </si>
  <si>
    <t>05-31-2013 19:28:54</t>
  </si>
  <si>
    <t>ROT05</t>
  </si>
  <si>
    <t>8000033263</t>
  </si>
  <si>
    <t>Non-Compliant McAfee (LSED00464015A)</t>
  </si>
  <si>
    <t>03-18-2013 07:43:47</t>
  </si>
  <si>
    <t>04-19-2013 21:53:41</t>
  </si>
  <si>
    <t>8000032895</t>
  </si>
  <si>
    <t>Please check HIPS on 10.2.132.11</t>
  </si>
  <si>
    <t>03-11-2013 10:18:30</t>
  </si>
  <si>
    <t>04-19-2013 20:11:33</t>
  </si>
  <si>
    <t>8000032346</t>
  </si>
  <si>
    <t>&amp;quot;New connection&amp;quot; icon in SAP L</t>
  </si>
  <si>
    <t>Victor Cano</t>
  </si>
  <si>
    <t>03-18-2013 07:45:16</t>
  </si>
  <si>
    <t>04-10-2013 07:40:19</t>
  </si>
  <si>
    <t>7000031251</t>
  </si>
  <si>
    <t>Loaner Laptop (490841)</t>
  </si>
  <si>
    <t>03-18-2013 07:12:02</t>
  </si>
  <si>
    <t>04-20-2013 06:40:17</t>
  </si>
  <si>
    <t>8000031791</t>
  </si>
  <si>
    <t>Mr. Richard Waldinger</t>
  </si>
  <si>
    <t>03-18-2013 13:42:43</t>
  </si>
  <si>
    <t>05-31-2013 05:20:18</t>
  </si>
  <si>
    <t>7000031138</t>
  </si>
  <si>
    <t>New Hire Request (03.18.13)</t>
  </si>
  <si>
    <t>03-05-2013 09:14:37</t>
  </si>
  <si>
    <t>04-20-2013 05:59:49</t>
  </si>
  <si>
    <t>7000031072</t>
  </si>
  <si>
    <t>Mr. Armando Manipon</t>
  </si>
  <si>
    <t>02-27-2013 06:03:22</t>
  </si>
  <si>
    <t>04-20-2013 03:17:54</t>
  </si>
  <si>
    <t>8000031539</t>
  </si>
  <si>
    <t>[Shell Swap] - Lenovo T410 Asset# 539238</t>
  </si>
  <si>
    <t>Mr. Rohit Venkataraman Balu</t>
  </si>
  <si>
    <t>03-18-2013 15:54:03</t>
  </si>
  <si>
    <t>04-19-2013 23:53:30</t>
  </si>
  <si>
    <t>8000031547</t>
  </si>
  <si>
    <t>mailbox migration script running everyti</t>
  </si>
  <si>
    <t>Ms. Paola Dovera</t>
  </si>
  <si>
    <t>03-15-2013 14:54:14</t>
  </si>
  <si>
    <t>05-31-2013 19:20:13</t>
  </si>
  <si>
    <t>7000030898</t>
  </si>
  <si>
    <t>Image laptop for new hire</t>
  </si>
  <si>
    <t>03-15-2013 08:13:10</t>
  </si>
  <si>
    <t>04-20-2013 06:09:26</t>
  </si>
  <si>
    <t>7000030910</t>
  </si>
  <si>
    <t>Need multiple remote dektop/login user l</t>
  </si>
  <si>
    <t>Mr. Hartmut Vogler</t>
  </si>
  <si>
    <t>03-18-2013 08:01:12</t>
  </si>
  <si>
    <t>03-20-2013 23:29:32</t>
  </si>
  <si>
    <t>SRIS_APPL_OS_LADMIN</t>
  </si>
  <si>
    <t>7000030770</t>
  </si>
  <si>
    <t>Internet adapter not working</t>
  </si>
  <si>
    <t>Mr. David Payne</t>
  </si>
  <si>
    <t>03-01-2013 10:38:02</t>
  </si>
  <si>
    <t>04-21-2013 21:23:32</t>
  </si>
  <si>
    <t>8000031456</t>
  </si>
  <si>
    <t>user is unable to start windows search</t>
  </si>
  <si>
    <t>03-18-2013 08:57:46</t>
  </si>
  <si>
    <t>05-19-2013 20:11:39</t>
  </si>
  <si>
    <t>8000031441</t>
  </si>
  <si>
    <t>SCCM non-compliance on desktop</t>
  </si>
  <si>
    <t>Mr. Fabio Sarmento</t>
  </si>
  <si>
    <t>03-18-2013 09:04:52</t>
  </si>
  <si>
    <t>04-19-2013 22:47:07</t>
  </si>
  <si>
    <t>8000031423</t>
  </si>
  <si>
    <t>Mr. Rafael Vaz</t>
  </si>
  <si>
    <t>03-18-2013 12:44:26</t>
  </si>
  <si>
    <t>04-20-2013 00:24:28</t>
  </si>
  <si>
    <t>8000031306</t>
  </si>
  <si>
    <t>Microsoft updates fail to install</t>
  </si>
  <si>
    <t>Mr. Hamilton Meyer</t>
  </si>
  <si>
    <t>03-05-2013 10:29:50</t>
  </si>
  <si>
    <t>04-19-2013 20:00:07</t>
  </si>
  <si>
    <t>8000031305</t>
  </si>
  <si>
    <t>Reassign macbook asset # 492750</t>
  </si>
  <si>
    <t>03-15-2013 15:27:15</t>
  </si>
  <si>
    <t>04-24-2013 19:40:28</t>
  </si>
  <si>
    <t>8000031345</t>
  </si>
  <si>
    <t>SCCM, McAfee &amp; HIPS non-compliance on la</t>
  </si>
  <si>
    <t>Mr. Mike Bouska</t>
  </si>
  <si>
    <t>03-18-2013 08:24:57</t>
  </si>
  <si>
    <t>04-19-2013 20:00:06</t>
  </si>
  <si>
    <t>7000030775</t>
  </si>
  <si>
    <t>Request for Upgrade (X230) (03.21.13)</t>
  </si>
  <si>
    <t>03-18-2013 07:51:22</t>
  </si>
  <si>
    <t>04-20-2013 20:36:17</t>
  </si>
  <si>
    <t>8000031304</t>
  </si>
  <si>
    <t>McAfee non-compliance on desktop</t>
  </si>
  <si>
    <t>Mr. Richard Schoeller</t>
  </si>
  <si>
    <t>03-18-2013 09:32:01</t>
  </si>
  <si>
    <t>04-19-2013 19:44:55</t>
  </si>
  <si>
    <t>8000031331</t>
  </si>
  <si>
    <t>Mr. David Askwyth</t>
  </si>
  <si>
    <t>03-18-2013 08:58:41</t>
  </si>
  <si>
    <t>04-19-2013 19:42:43</t>
  </si>
  <si>
    <t>7000030688</t>
  </si>
  <si>
    <t>The user cant connect to vpn on mac.</t>
  </si>
  <si>
    <t>Mr. Ruta Srinivasaraju</t>
  </si>
  <si>
    <t>02-27-2013 07:25:45</t>
  </si>
  <si>
    <t>04-20-2013 20:11:02</t>
  </si>
  <si>
    <t>8000031311</t>
  </si>
  <si>
    <t>Limited Disk Space</t>
  </si>
  <si>
    <t>03-13-2013 13:44:25</t>
  </si>
  <si>
    <t>03-20-2013 13:38:57</t>
  </si>
  <si>
    <t>7000030657</t>
  </si>
  <si>
    <t>03-15-2013 12:50:03</t>
  </si>
  <si>
    <t>05-31-2013 08:39:04</t>
  </si>
  <si>
    <t>7000030656</t>
  </si>
  <si>
    <t>Replicator not working on third floor</t>
  </si>
  <si>
    <t>Theodore Schachter</t>
  </si>
  <si>
    <t>03-15-2013 07:28:45</t>
  </si>
  <si>
    <t>03-21-2013 03:07:52</t>
  </si>
  <si>
    <t>7000030579</t>
  </si>
  <si>
    <t>Monitor Install PO # 4502364899</t>
  </si>
  <si>
    <t>Mr. Shridhar Nayak</t>
  </si>
  <si>
    <t>03-06-2013 14:53:19</t>
  </si>
  <si>
    <t>04-20-2013 03:29:26</t>
  </si>
  <si>
    <t>8000031204</t>
  </si>
  <si>
    <t>Not able to get to the network from Win</t>
  </si>
  <si>
    <t>03-18-2013 08:41:00</t>
  </si>
  <si>
    <t>04-19-2013 23:48:25</t>
  </si>
  <si>
    <t>8000031160</t>
  </si>
  <si>
    <t>WinRAR - Can't Delete Inside ZIP File</t>
  </si>
  <si>
    <t>Ms. Kim Peters</t>
  </si>
  <si>
    <t>03-18-2013 14:00:03</t>
  </si>
  <si>
    <t>04-19-2013 21:26:10</t>
  </si>
  <si>
    <t>7000030510</t>
  </si>
  <si>
    <t>Locating my lost PC/Screen</t>
  </si>
  <si>
    <t>Noorulain Khurshid</t>
  </si>
  <si>
    <t>03-15-2013 09:39:15</t>
  </si>
  <si>
    <t>04-20-2013 05:39:58</t>
  </si>
  <si>
    <t>8000031126</t>
  </si>
  <si>
    <t>RAP list not updatting</t>
  </si>
  <si>
    <t>Sunny Chandan</t>
  </si>
  <si>
    <t>03-14-2013 10:27:26</t>
  </si>
  <si>
    <t>03-22-2013 10:20:11</t>
  </si>
  <si>
    <t>7000030472</t>
  </si>
  <si>
    <t>Re-image required</t>
  </si>
  <si>
    <t>Elise Hillman</t>
  </si>
  <si>
    <t>03-14-2013 06:57:45</t>
  </si>
  <si>
    <t>05-31-2013 09:10:19</t>
  </si>
  <si>
    <t>8000031050</t>
  </si>
  <si>
    <t>Not able to access MagicDraw</t>
  </si>
  <si>
    <t>Majed Mohamed</t>
  </si>
  <si>
    <t>03-06-2013 11:28:40</t>
  </si>
  <si>
    <t>04-10-2013 09:30:32</t>
  </si>
  <si>
    <t>8000031016</t>
  </si>
  <si>
    <t>System Swap (T510) (OS)</t>
  </si>
  <si>
    <t>Mr. Kevin Schmidt</t>
  </si>
  <si>
    <t>03-12-2013 13:12:15</t>
  </si>
  <si>
    <t>03-20-2013 10:18:29</t>
  </si>
  <si>
    <t>7000030387</t>
  </si>
  <si>
    <t>New Hire Request (03.25.13)</t>
  </si>
  <si>
    <t>03-18-2013 07:01:02</t>
  </si>
  <si>
    <t>04-22-2013 20:28:52</t>
  </si>
  <si>
    <t>8000030991</t>
  </si>
  <si>
    <t>Dual monitor set up</t>
  </si>
  <si>
    <t>Ms. Raelene Velasquez</t>
  </si>
  <si>
    <t>03-18-2013 10:40:51</t>
  </si>
  <si>
    <t>05-31-2013 06:20:56</t>
  </si>
  <si>
    <t>7000030286</t>
  </si>
  <si>
    <t>Ms. Jasmine Williamson</t>
  </si>
  <si>
    <t>03-18-2013 07:30:45</t>
  </si>
  <si>
    <t>04-20-2013 03:11:56</t>
  </si>
  <si>
    <t>8000030964</t>
  </si>
  <si>
    <t>HTTP Watch missing from run advertised p</t>
  </si>
  <si>
    <t>Mr. Eric Seager</t>
  </si>
  <si>
    <t>03-15-2013 12:05:59</t>
  </si>
  <si>
    <t>04-19-2013 19:29:52</t>
  </si>
  <si>
    <t>8000030971</t>
  </si>
  <si>
    <t>Deploy Exceed to laptop</t>
  </si>
  <si>
    <t>03-18-2013 13:37:35</t>
  </si>
  <si>
    <t>05-31-2013 05:22:05</t>
  </si>
  <si>
    <t>7000030246</t>
  </si>
  <si>
    <t>New Hire IT Equipment Request (C5187284)</t>
  </si>
  <si>
    <t>Ms. Holly Simmons</t>
  </si>
  <si>
    <t>03-15-2013 08:28:18</t>
  </si>
  <si>
    <t>04-20-2013 05:33:59</t>
  </si>
  <si>
    <t>8000030941</t>
  </si>
  <si>
    <t>indexing issues in outlook</t>
  </si>
  <si>
    <t>03-18-2013 10:39:36</t>
  </si>
  <si>
    <t>05-19-2013 20:14:12</t>
  </si>
  <si>
    <t>8000030931</t>
  </si>
  <si>
    <t>System Swap (T410) (OS)</t>
  </si>
  <si>
    <t>03-07-2013 08:51:55</t>
  </si>
  <si>
    <t>04-20-2013 01:23:55</t>
  </si>
  <si>
    <t>8000030850</t>
  </si>
  <si>
    <t>Ms. Yolande Meessen</t>
  </si>
  <si>
    <t>03-18-2013 09:10:54</t>
  </si>
  <si>
    <t>04-20-2013 01:20:48</t>
  </si>
  <si>
    <t>8000030923</t>
  </si>
  <si>
    <t>Ms. Michelle Hickey</t>
  </si>
  <si>
    <t>03-15-2013 14:58:26</t>
  </si>
  <si>
    <t>05-19-2013 23:37:34</t>
  </si>
  <si>
    <t>8000030825</t>
  </si>
  <si>
    <t>Computer does not boot</t>
  </si>
  <si>
    <t>Mr. Caetano Almeida</t>
  </si>
  <si>
    <t>03-18-2013 05:28:25</t>
  </si>
  <si>
    <t>05-31-2013 06:27:31</t>
  </si>
  <si>
    <t>7000030056</t>
  </si>
  <si>
    <t>Requesting a replacemnt MBP (non-Retina)</t>
  </si>
  <si>
    <t>Mr. Eduard Korat</t>
  </si>
  <si>
    <t>03-01-2013 13:12:34</t>
  </si>
  <si>
    <t>05-20-2013 03:39:11</t>
  </si>
  <si>
    <t>8000030688</t>
  </si>
  <si>
    <t>System Swap (2560p) (Physical Damage)</t>
  </si>
  <si>
    <t>Mr. Greg Smith</t>
  </si>
  <si>
    <t>03-14-2013 16:52:46</t>
  </si>
  <si>
    <t>04-19-2013 22:23:35</t>
  </si>
  <si>
    <t>7000030071</t>
  </si>
  <si>
    <t>New Hire IT Equipment Request (C5187551)</t>
  </si>
  <si>
    <t>Ms. Shahija Sukumar</t>
  </si>
  <si>
    <t>03-12-2013 10:29:12</t>
  </si>
  <si>
    <t>04-20-2013 06:25:56</t>
  </si>
  <si>
    <t>7000029906</t>
  </si>
  <si>
    <t>replacement for the keyboard needed</t>
  </si>
  <si>
    <t>Mr. Mehran Senehi</t>
  </si>
  <si>
    <t>03-14-2013 10:32:11</t>
  </si>
  <si>
    <t>03-20-2013 13:37:07</t>
  </si>
  <si>
    <t>7000029880</t>
  </si>
  <si>
    <t>Mr. Sarma Adithe</t>
  </si>
  <si>
    <t>03-18-2013 07:38:06</t>
  </si>
  <si>
    <t>04-22-2013 19:49:46</t>
  </si>
  <si>
    <t>7000029829</t>
  </si>
  <si>
    <t>Mr. Joe Tsang</t>
  </si>
  <si>
    <t>03-07-2013 10:19:28</t>
  </si>
  <si>
    <t>04-20-2013 08:07:06</t>
  </si>
  <si>
    <t>7000029866</t>
  </si>
  <si>
    <t>Loaner Laptop (511674)</t>
  </si>
  <si>
    <t>03-18-2013 07:17:57</t>
  </si>
  <si>
    <t>03-22-2013 10:20:48</t>
  </si>
  <si>
    <t>7000029824</t>
  </si>
  <si>
    <t>Philipp Skogstad</t>
  </si>
  <si>
    <t>03-05-2013 10:25:54</t>
  </si>
  <si>
    <t>04-20-2013 02:46:20</t>
  </si>
  <si>
    <t>7000029795</t>
  </si>
  <si>
    <t>Loaner Laptop for couple weeks (526030)</t>
  </si>
  <si>
    <t>02-14-2013 08:36:36</t>
  </si>
  <si>
    <t>04-20-2013 01:45:15</t>
  </si>
  <si>
    <t>7000028674</t>
  </si>
  <si>
    <t>Please image laptop for Joe Fuster &amp; Nan</t>
  </si>
  <si>
    <t>Mr. Joe Fuster</t>
  </si>
  <si>
    <t>03-15-2013 12:39:40</t>
  </si>
  <si>
    <t>04-20-2013 08:17:49</t>
  </si>
  <si>
    <t>7000028642</t>
  </si>
  <si>
    <t>SAP SSO</t>
  </si>
  <si>
    <t>03-15-2013 14:09:03</t>
  </si>
  <si>
    <t>05-31-2013 08:59:02</t>
  </si>
  <si>
    <t>7000028448</t>
  </si>
  <si>
    <t>03-08-2013 18:21:36</t>
  </si>
  <si>
    <t>04-20-2013 01:42:33</t>
  </si>
  <si>
    <t>7000028430</t>
  </si>
  <si>
    <t>Monitor Install PO # 4502363001</t>
  </si>
  <si>
    <t>03-06-2013 15:10:00</t>
  </si>
  <si>
    <t>03-20-2013 10:27:33</t>
  </si>
  <si>
    <t>8000029059</t>
  </si>
  <si>
    <t>MBP Returned from Apple  Not Repaired</t>
  </si>
  <si>
    <t>03-15-2013 07:40:31</t>
  </si>
  <si>
    <t>04-19-2013 21:58:35</t>
  </si>
  <si>
    <t>7000028372</t>
  </si>
  <si>
    <t>Need notebook for a trip</t>
  </si>
  <si>
    <t>03-14-2013 12:00:39</t>
  </si>
  <si>
    <t>04-20-2013 07:37:10</t>
  </si>
  <si>
    <t>7000028307</t>
  </si>
  <si>
    <t>Nootebook needed for CW 12</t>
  </si>
  <si>
    <t>03-15-2013 08:16:39</t>
  </si>
  <si>
    <t>03-22-2013 10:16:32</t>
  </si>
  <si>
    <t>7000028220</t>
  </si>
  <si>
    <t>data transfer for a system swap</t>
  </si>
  <si>
    <t>Ms. Nidhi Arora</t>
  </si>
  <si>
    <t>03-15-2013 11:02:35</t>
  </si>
  <si>
    <t>04-20-2013 04:18:31</t>
  </si>
  <si>
    <t>7000028218</t>
  </si>
  <si>
    <t>+  MD Equipment verification inquiry</t>
  </si>
  <si>
    <t>03-12-2013 19:58:03</t>
  </si>
  <si>
    <t>05-30-2013 17:42:43</t>
  </si>
  <si>
    <t>7000028274</t>
  </si>
  <si>
    <t>Rehire Request (03.18.13)</t>
  </si>
  <si>
    <t>03-13-2013 11:34:25</t>
  </si>
  <si>
    <t>04-20-2013 01:35:20</t>
  </si>
  <si>
    <t>7000028187</t>
  </si>
  <si>
    <t>Mr. Crispin Sheridan</t>
  </si>
  <si>
    <t>01-08-2013 11:21:26</t>
  </si>
  <si>
    <t>04-20-2013 03:04:31</t>
  </si>
  <si>
    <t>NYC01</t>
  </si>
  <si>
    <t>7000028158</t>
  </si>
  <si>
    <t>Ms. Siva Sabaretnam</t>
  </si>
  <si>
    <t>03-15-2013 12:52:04</t>
  </si>
  <si>
    <t>05-20-2013 04:34:37</t>
  </si>
  <si>
    <t>7000028127</t>
  </si>
  <si>
    <t>Notebook request for a training abroad</t>
  </si>
  <si>
    <t>Mr. Daniel Nicol</t>
  </si>
  <si>
    <t>03-15-2013 11:50:52</t>
  </si>
  <si>
    <t>04-20-2013 03:02:47</t>
  </si>
  <si>
    <t>7000028119</t>
  </si>
  <si>
    <t>Mr. Marcus Meazzo</t>
  </si>
  <si>
    <t>03-15-2013 07:38:27</t>
  </si>
  <si>
    <t>05-31-2013 07:53:46</t>
  </si>
  <si>
    <t>7000028135</t>
  </si>
  <si>
    <t>Post-installation issues</t>
  </si>
  <si>
    <t>03-15-2013 04:54:50</t>
  </si>
  <si>
    <t>05-02-2013 10:33:41</t>
  </si>
  <si>
    <t>SRIS_APPL_ADVICE</t>
  </si>
  <si>
    <t>8000028892</t>
  </si>
  <si>
    <t>Can&amp;#39;t access Internet within SAP Cor</t>
  </si>
  <si>
    <t>Joel Kieffer</t>
  </si>
  <si>
    <t>03-01-2013 06:22:14</t>
  </si>
  <si>
    <t>05-19-2013 19:58:34</t>
  </si>
  <si>
    <t>7000028040</t>
  </si>
  <si>
    <t>03-04-2013 13:49:34</t>
  </si>
  <si>
    <t>04-20-2013 02:14:55</t>
  </si>
  <si>
    <t>7000028081</t>
  </si>
  <si>
    <t>03-15-2013 07:37:37</t>
  </si>
  <si>
    <t>05-31-2013 09:07:11</t>
  </si>
  <si>
    <t>7000028018</t>
  </si>
  <si>
    <t>Laptop not booting up</t>
  </si>
  <si>
    <t>03-15-2013 13:06:17</t>
  </si>
  <si>
    <t>05-31-2013 09:06:01</t>
  </si>
  <si>
    <t>7000027999</t>
  </si>
  <si>
    <t>03-15-2013 07:36:28</t>
  </si>
  <si>
    <t>05-31-2013 08:02:49</t>
  </si>
  <si>
    <t>7000028023</t>
  </si>
  <si>
    <t>Rehire Request (03.19.13)</t>
  </si>
  <si>
    <t>Mr. Scott Schwarz</t>
  </si>
  <si>
    <t>03-04-2013 09:53:13</t>
  </si>
  <si>
    <t>04-20-2013 02:53:46</t>
  </si>
  <si>
    <t>8000028775</t>
  </si>
  <si>
    <t>TAB key broken</t>
  </si>
  <si>
    <t>Elie Alam</t>
  </si>
  <si>
    <t>03-14-2013 18:31:03</t>
  </si>
  <si>
    <t>05-19-2013 20:37:56</t>
  </si>
  <si>
    <t>7000027957</t>
  </si>
  <si>
    <t>New laptop</t>
  </si>
  <si>
    <t>Jehan Vichhi</t>
  </si>
  <si>
    <t>03-14-2013 14:22:46</t>
  </si>
  <si>
    <t>03-21-2013 03:07:25</t>
  </si>
  <si>
    <t>7000027968</t>
  </si>
  <si>
    <t>Mr. Helmut Kaiser</t>
  </si>
  <si>
    <t>03-15-2013 10:44:28</t>
  </si>
  <si>
    <t>04-20-2013 04:34:59</t>
  </si>
  <si>
    <t>8000028707</t>
  </si>
  <si>
    <t>McAfee HIPS non-compliance on desktop</t>
  </si>
  <si>
    <t>03-15-2013 13:03:40</t>
  </si>
  <si>
    <t>04-19-2013 22:24:04</t>
  </si>
  <si>
    <t>8000028752</t>
  </si>
  <si>
    <t>Loaner AC Adapter</t>
  </si>
  <si>
    <t>Mr. Aesop Lim</t>
  </si>
  <si>
    <t>03-12-2013 08:57:31</t>
  </si>
  <si>
    <t>04-19-2013 19:21:27</t>
  </si>
  <si>
    <t>7000027870</t>
  </si>
  <si>
    <t>03-12-2013 14:08:48</t>
  </si>
  <si>
    <t>03-20-2013 23:30:51</t>
  </si>
  <si>
    <t>7000027869</t>
  </si>
  <si>
    <t>03-15-2013 07:35:25</t>
  </si>
  <si>
    <t>05-31-2013 08:12:12</t>
  </si>
  <si>
    <t>8000028650</t>
  </si>
  <si>
    <t>RSA Card is no longer working</t>
  </si>
  <si>
    <t>Mr. Carlos Estala</t>
  </si>
  <si>
    <t>03-15-2013 14:30:46</t>
  </si>
  <si>
    <t>04-19-2013 22:59:44</t>
  </si>
  <si>
    <t>IMIS_ACCSS_RA_SECID</t>
  </si>
  <si>
    <t>7000027888</t>
  </si>
  <si>
    <t>Finished imaging laptop for i808726</t>
  </si>
  <si>
    <t>03-15-2013 14:03:26</t>
  </si>
  <si>
    <t>04-20-2013 02:25:25</t>
  </si>
  <si>
    <t>8000028664</t>
  </si>
  <si>
    <t>User upgrade for X230</t>
  </si>
  <si>
    <t>Mr. Juan Herrera</t>
  </si>
  <si>
    <t>03-15-2013 12:59:53</t>
  </si>
  <si>
    <t>05-31-2013 07:27:18</t>
  </si>
  <si>
    <t>7000027872</t>
  </si>
  <si>
    <t>AceBit Password Deport for Mac</t>
  </si>
  <si>
    <t>Jean-Francois Leblay</t>
  </si>
  <si>
    <t>02-13-2013 06:40:34</t>
  </si>
  <si>
    <t>05-07-2013 12:17:02</t>
  </si>
  <si>
    <t>7000027820</t>
  </si>
  <si>
    <t>New Hire Request (03.19.13)</t>
  </si>
  <si>
    <t>03-04-2013 10:11:48</t>
  </si>
  <si>
    <t>04-20-2013 07:29:04</t>
  </si>
  <si>
    <t>7000027854</t>
  </si>
  <si>
    <t>03-15-2013 07:31:33</t>
  </si>
  <si>
    <t>05-31-2013 09:00:37</t>
  </si>
  <si>
    <t>8000028634</t>
  </si>
  <si>
    <t>can't vpn</t>
  </si>
  <si>
    <t>03-15-2013 11:27:07</t>
  </si>
  <si>
    <t>05-31-2013 05:54:25</t>
  </si>
  <si>
    <t>7000027718</t>
  </si>
  <si>
    <t>Mr. Bill Tomassini</t>
  </si>
  <si>
    <t>03-04-2013 14:26:24</t>
  </si>
  <si>
    <t>04-20-2013 03:12:34</t>
  </si>
  <si>
    <t>7000027683</t>
  </si>
  <si>
    <t>VMWare Image(s) for Loaner Laptop</t>
  </si>
  <si>
    <t>03-15-2013 07:31:19</t>
  </si>
  <si>
    <t>05-31-2013 08:12:29</t>
  </si>
  <si>
    <t>7000027598</t>
  </si>
  <si>
    <t>Mr. Paul Bautel</t>
  </si>
  <si>
    <t>03-14-2013 12:51:36</t>
  </si>
  <si>
    <t>04-20-2013 06:12:51</t>
  </si>
  <si>
    <t>7000027528</t>
  </si>
  <si>
    <t>Transfer Data</t>
  </si>
  <si>
    <t>03-15-2013 07:27:20</t>
  </si>
  <si>
    <t>04-20-2013 04:57:39</t>
  </si>
  <si>
    <t>8000027968</t>
  </si>
  <si>
    <t>Laptop keayboard not working properly</t>
  </si>
  <si>
    <t>Mr. Kirk Stuart</t>
  </si>
  <si>
    <t>03-13-2013 09:27:41</t>
  </si>
  <si>
    <t>04-21-2013 19:55:30</t>
  </si>
  <si>
    <t>8000027913</t>
  </si>
  <si>
    <t>User cannot login to CSS system.</t>
  </si>
  <si>
    <t>03-13-2013 16:16:05</t>
  </si>
  <si>
    <t>04-23-2013 10:38:36</t>
  </si>
  <si>
    <t>8000027843</t>
  </si>
  <si>
    <t>McAfee scan cant turn on</t>
  </si>
  <si>
    <t>Ms. Manali Pise</t>
  </si>
  <si>
    <t>03-14-2013 13:24:37</t>
  </si>
  <si>
    <t>04-19-2013 21:40:39</t>
  </si>
  <si>
    <t>8000027836</t>
  </si>
  <si>
    <t>Can't access internal (DKOM) website</t>
  </si>
  <si>
    <t>Mr. Dr. Oliver Conze</t>
  </si>
  <si>
    <t>03-14-2013 11:48:21</t>
  </si>
  <si>
    <t>05-31-2013 06:27:23</t>
  </si>
  <si>
    <t>8000027679</t>
  </si>
  <si>
    <t>MS Updates are not installing - Possibly</t>
  </si>
  <si>
    <t>03-08-2013 08:56:51</t>
  </si>
  <si>
    <t>03-21-2013 11:12:45</t>
  </si>
  <si>
    <t>8000027694</t>
  </si>
  <si>
    <t>unable to connect to wireless internet c</t>
  </si>
  <si>
    <t>Mr. Robert Beckley</t>
  </si>
  <si>
    <t>03-13-2013 15:10:37</t>
  </si>
  <si>
    <t>05-31-2013 06:15:54</t>
  </si>
  <si>
    <t>8000027711</t>
  </si>
  <si>
    <t>Loaner Laptop - asset 492708</t>
  </si>
  <si>
    <t>Mr. Richie Wong</t>
  </si>
  <si>
    <t>03-14-2013 08:54:01</t>
  </si>
  <si>
    <t>04-19-2013 20:16:25</t>
  </si>
  <si>
    <t>7000026800</t>
  </si>
  <si>
    <t>Termed employee needs a box to return as</t>
  </si>
  <si>
    <t>03-06-2013 11:56:34</t>
  </si>
  <si>
    <t>04-20-2013 06:02:47</t>
  </si>
  <si>
    <t>7000026805</t>
  </si>
  <si>
    <t>user needs to return ipad,laptop and t-</t>
  </si>
  <si>
    <t>Ms. Linda Crump</t>
  </si>
  <si>
    <t>03-05-2013 12:24:33</t>
  </si>
  <si>
    <t>04-20-2013 04:08:47</t>
  </si>
  <si>
    <t>7000026630</t>
  </si>
  <si>
    <t>Rehire Request (03.22.13)</t>
  </si>
  <si>
    <t>03-08-2013 12:35:47</t>
  </si>
  <si>
    <t>04-21-2013 20:14:57</t>
  </si>
  <si>
    <t>8000027485</t>
  </si>
  <si>
    <t>Hard Drive Install PO # 4502356018</t>
  </si>
  <si>
    <t>03-13-2013 10:48:01</t>
  </si>
  <si>
    <t>05-31-2013 06:29:41</t>
  </si>
  <si>
    <t>8000027502</t>
  </si>
  <si>
    <t>System Blue screen and outlook crashed</t>
  </si>
  <si>
    <t>Ms. XuanLoan Ho</t>
  </si>
  <si>
    <t>03-14-2013 13:54:06</t>
  </si>
  <si>
    <t>04-20-2013 01:04:12</t>
  </si>
  <si>
    <t>7000026662</t>
  </si>
  <si>
    <t>03-07-2013 13:13:02</t>
  </si>
  <si>
    <t>04-20-2013 01:42:32</t>
  </si>
  <si>
    <t>8000027424</t>
  </si>
  <si>
    <t>dns for sybase.com not working remotely</t>
  </si>
  <si>
    <t>Mr. Timothy Ackerman</t>
  </si>
  <si>
    <t>03-04-2013 11:17:48</t>
  </si>
  <si>
    <t>05-15-2013 13:36:42</t>
  </si>
  <si>
    <t>8000027398</t>
  </si>
  <si>
    <t>Employee Term Data Retrieval</t>
  </si>
  <si>
    <t>Ms. Susan Vickers</t>
  </si>
  <si>
    <t>03-14-2013 09:51:41</t>
  </si>
  <si>
    <t>05-31-2013 05:19:12</t>
  </si>
  <si>
    <t>8000027250</t>
  </si>
  <si>
    <t>I lost my RSA card</t>
  </si>
  <si>
    <t>Mr. Joseph LaChaux</t>
  </si>
  <si>
    <t>03-14-2013 16:12:35</t>
  </si>
  <si>
    <t>04-20-2013 00:32:09</t>
  </si>
  <si>
    <t>8000027257</t>
  </si>
  <si>
    <t>[SW_INSTALL]|install pdf xchange pro</t>
  </si>
  <si>
    <t>Mr. Paras Rawal</t>
  </si>
  <si>
    <t>03-14-2013 09:43:16</t>
  </si>
  <si>
    <t>05-31-2013 07:21:33</t>
  </si>
  <si>
    <t>8000027265</t>
  </si>
  <si>
    <t>System Swap 3/15/2013</t>
  </si>
  <si>
    <t>03-11-2013 14:38:48</t>
  </si>
  <si>
    <t>04-19-2013 22:10:59</t>
  </si>
  <si>
    <t>7000026473</t>
  </si>
  <si>
    <t>Ms. Rani Goel</t>
  </si>
  <si>
    <t>03-14-2013 09:40:23</t>
  </si>
  <si>
    <t>05-31-2013 08:47:42</t>
  </si>
  <si>
    <t>7000026399</t>
  </si>
  <si>
    <t>New Hire Request (04.8.13)</t>
  </si>
  <si>
    <t>03-04-2013 10:24:56</t>
  </si>
  <si>
    <t>05-20-2013 04:05:15</t>
  </si>
  <si>
    <t>7000026379</t>
  </si>
  <si>
    <t>Mr. Sunil Dandekar</t>
  </si>
  <si>
    <t>03-14-2013 09:38:11</t>
  </si>
  <si>
    <t>05-31-2013 09:03:35</t>
  </si>
  <si>
    <t>7000026407</t>
  </si>
  <si>
    <t>MSC-system is Ariba issued hardware</t>
  </si>
  <si>
    <t>01-10-2013 10:30:16</t>
  </si>
  <si>
    <t>05-14-2013 12:28:23</t>
  </si>
  <si>
    <t>8000027146</t>
  </si>
  <si>
    <t>System Swap (T410) (Physical Damage)</t>
  </si>
  <si>
    <t>03-12-2013 14:45:48</t>
  </si>
  <si>
    <t>04-20-2013 01:30:49</t>
  </si>
  <si>
    <t>8000027120</t>
  </si>
  <si>
    <t>Need assistance on AV remediation</t>
  </si>
  <si>
    <t>Ms. Qin He</t>
  </si>
  <si>
    <t>03-14-2013 13:29:15</t>
  </si>
  <si>
    <t>04-19-2013 20:14:10</t>
  </si>
  <si>
    <t>8000027018</t>
  </si>
  <si>
    <t>Mr. Bill Hubbard</t>
  </si>
  <si>
    <t>03-14-2013 12:25:30</t>
  </si>
  <si>
    <t>05-31-2013 06:45:29</t>
  </si>
  <si>
    <t>8000026995</t>
  </si>
  <si>
    <t>Unable to connect to ISP</t>
  </si>
  <si>
    <t>Ms. Evelyn Smith Shelton</t>
  </si>
  <si>
    <t>01-23-2013 13:14:00</t>
  </si>
  <si>
    <t>05-31-2013 06:29:58</t>
  </si>
  <si>
    <t>8000027033</t>
  </si>
  <si>
    <t>Mr. Julio Almeida</t>
  </si>
  <si>
    <t>03-14-2013 07:14:18</t>
  </si>
  <si>
    <t>04-19-2013 21:53:59</t>
  </si>
  <si>
    <t>7000025940</t>
  </si>
  <si>
    <t>Ms. Anne Hardy</t>
  </si>
  <si>
    <t>03-13-2013 22:31:17</t>
  </si>
  <si>
    <t>05-20-2013 06:36:08</t>
  </si>
  <si>
    <t>8000026667</t>
  </si>
  <si>
    <t>Ms. Ruchi Aswal</t>
  </si>
  <si>
    <t>03-14-2013 06:19:03</t>
  </si>
  <si>
    <t>04-19-2013 19:31:26</t>
  </si>
  <si>
    <t>8000026351</t>
  </si>
  <si>
    <t>Installers for Oracle, Sybase, DB2, MySQ</t>
  </si>
  <si>
    <t>Mr. John Peterson</t>
  </si>
  <si>
    <t>03-13-2013 12:23:34</t>
  </si>
  <si>
    <t>05-31-2013 07:11:41</t>
  </si>
  <si>
    <t>8000026310</t>
  </si>
  <si>
    <t>monitor install PO # 4502340109 (42.17)</t>
  </si>
  <si>
    <t>Mr. Abhijit Mitra</t>
  </si>
  <si>
    <t>02-07-2013 09:45:21</t>
  </si>
  <si>
    <t>05-31-2013 07:10:39</t>
  </si>
  <si>
    <t>7000025568</t>
  </si>
  <si>
    <t>03-13-2013 16:12:59</t>
  </si>
  <si>
    <t>04-28-2013 20:23:39</t>
  </si>
  <si>
    <t>8000026250</t>
  </si>
  <si>
    <t>Lenovo keyboard not working.</t>
  </si>
  <si>
    <t>Ms. Gretchen Voorhees</t>
  </si>
  <si>
    <t>03-13-2013 12:17:27</t>
  </si>
  <si>
    <t>05-31-2013 07:15:43</t>
  </si>
  <si>
    <t>8000026281</t>
  </si>
  <si>
    <t>ie freezes, when opening goods and servi</t>
  </si>
  <si>
    <t>03-12-2013 09:36:07</t>
  </si>
  <si>
    <t>04-19-2013 23:59:30</t>
  </si>
  <si>
    <t>8000026075</t>
  </si>
  <si>
    <t>Office 2007 installed after upgrading to</t>
  </si>
  <si>
    <t>03-13-2013 13:32:10</t>
  </si>
  <si>
    <t>04-19-2013 20:53:50</t>
  </si>
  <si>
    <t>8000026047</t>
  </si>
  <si>
    <t>.vmdk file missing from VM folder</t>
  </si>
  <si>
    <t>03-13-2013 13:28:44</t>
  </si>
  <si>
    <t>05-31-2013 07:13:55</t>
  </si>
  <si>
    <t>8000026014</t>
  </si>
  <si>
    <t>PGP not working on WTS</t>
  </si>
  <si>
    <t>Mr. Juergen Schmerder</t>
  </si>
  <si>
    <t>03-08-2013 08:43:26</t>
  </si>
  <si>
    <t>04-19-2013 16:48:12</t>
  </si>
  <si>
    <t>8000025958</t>
  </si>
  <si>
    <t>Laptop BSOD</t>
  </si>
  <si>
    <t>03-13-2013 13:17:48</t>
  </si>
  <si>
    <t>04-19-2013 21:32:21</t>
  </si>
  <si>
    <t>8000025953</t>
  </si>
  <si>
    <t>Privacy screen doesnt fit right on exter</t>
  </si>
  <si>
    <t>03-13-2013 13:15:15</t>
  </si>
  <si>
    <t>05-31-2013 05:57:17</t>
  </si>
  <si>
    <t>7000025150</t>
  </si>
  <si>
    <t>Compliance error when accessing internet</t>
  </si>
  <si>
    <t>01-18-2013 12:57:02</t>
  </si>
  <si>
    <t>05-22-2013 20:51:26</t>
  </si>
  <si>
    <t>7000025197</t>
  </si>
  <si>
    <t>New Hire IT Equipment Request (C5187376)</t>
  </si>
  <si>
    <t>Ms. Diane Reader</t>
  </si>
  <si>
    <t>03-07-2013 15:13:42</t>
  </si>
  <si>
    <t>04-20-2013 03:32:53</t>
  </si>
  <si>
    <t>8000025845</t>
  </si>
  <si>
    <t>Unable to send email - being blocked by</t>
  </si>
  <si>
    <t>Mr. Gregory Smith</t>
  </si>
  <si>
    <t>03-13-2013 13:10:33</t>
  </si>
  <si>
    <t>04-19-2013 20:49:08</t>
  </si>
  <si>
    <t>8000025833</t>
  </si>
  <si>
    <t>Require loaner laptop</t>
  </si>
  <si>
    <t>Mr. Rajwinder Singh</t>
  </si>
  <si>
    <t>03-12-2013 09:01:11</t>
  </si>
  <si>
    <t>05-31-2013 06:54:57</t>
  </si>
  <si>
    <t>8000025760</t>
  </si>
  <si>
    <t>Laptop Transfer</t>
  </si>
  <si>
    <t>Ms. Sonali Jain</t>
  </si>
  <si>
    <t>03-13-2013 09:47:53</t>
  </si>
  <si>
    <t>04-19-2013 21:17:25</t>
  </si>
  <si>
    <t>7000025105</t>
  </si>
  <si>
    <t>03-12-2013 16:38:30</t>
  </si>
  <si>
    <t>04-16-2013 11:19:15</t>
  </si>
  <si>
    <t>7000025122</t>
  </si>
  <si>
    <t>Return loaner laptop to LSC</t>
  </si>
  <si>
    <t>Mr. Prasad Illapani</t>
  </si>
  <si>
    <t>03-12-2013 16:41:57</t>
  </si>
  <si>
    <t>03-22-2013 01:07:36</t>
  </si>
  <si>
    <t>7000025076</t>
  </si>
  <si>
    <t>VMware Deployment Wizard Problem</t>
  </si>
  <si>
    <t>Mr. Harsha Krishnareddy</t>
  </si>
  <si>
    <t>02-25-2013 10:56:00</t>
  </si>
  <si>
    <t>04-20-2013 01:34:26</t>
  </si>
  <si>
    <t>7000025070</t>
  </si>
  <si>
    <t>03-12-2013 16:40:23</t>
  </si>
  <si>
    <t>03-22-2013 01:07:44</t>
  </si>
  <si>
    <t>7000025093</t>
  </si>
  <si>
    <t>PGP cannot send encrypted email to exter</t>
  </si>
  <si>
    <t>Mr. Benedict Kwok</t>
  </si>
  <si>
    <t>01-31-2013 16:13:50</t>
  </si>
  <si>
    <t>04-20-2013 04:03:37</t>
  </si>
  <si>
    <t>7000025083</t>
  </si>
  <si>
    <t>03-12-2013 16:37:34</t>
  </si>
  <si>
    <t>03-22-2013 01:04:54</t>
  </si>
  <si>
    <t>7000025010</t>
  </si>
  <si>
    <t>03-07-2013 11:48:39</t>
  </si>
  <si>
    <t>04-20-2013 07:57:35</t>
  </si>
  <si>
    <t>8000025742</t>
  </si>
  <si>
    <t>Return Old MacBook Asset 440852</t>
  </si>
  <si>
    <t>Mr. Richard Hong</t>
  </si>
  <si>
    <t>03-13-2013 12:53:58</t>
  </si>
  <si>
    <t>04-19-2013 23:17:06</t>
  </si>
  <si>
    <t>8000025640</t>
  </si>
  <si>
    <t>Mr. Anil Saboo</t>
  </si>
  <si>
    <t>03-07-2013 12:02:34</t>
  </si>
  <si>
    <t>04-20-2013 01:17:38</t>
  </si>
  <si>
    <t>7000024988</t>
  </si>
  <si>
    <t>Installation of Win7 on a MAC (see long</t>
  </si>
  <si>
    <t>02-20-2013 13:27:20</t>
  </si>
  <si>
    <t>03-20-2013 10:25:46</t>
  </si>
  <si>
    <t>7000024978</t>
  </si>
  <si>
    <t>Mr. Howard Stevens</t>
  </si>
  <si>
    <t>03-13-2013 14:27:52</t>
  </si>
  <si>
    <t>04-28-2013 20:16:51</t>
  </si>
  <si>
    <t>7000025000</t>
  </si>
  <si>
    <t>MBP Reimage</t>
  </si>
  <si>
    <t>Mr. Valdrin Koshi</t>
  </si>
  <si>
    <t>03-13-2013 06:08:44</t>
  </si>
  <si>
    <t>05-31-2013 09:06:20</t>
  </si>
  <si>
    <t>PAR06</t>
  </si>
  <si>
    <t>7000024816</t>
  </si>
  <si>
    <t>Loaner Laptop (T520) (QTY 5)</t>
  </si>
  <si>
    <t>03-07-2013 14:44:38</t>
  </si>
  <si>
    <t>04-22-2013 20:33:27</t>
  </si>
  <si>
    <t>8000025317</t>
  </si>
  <si>
    <t>Hard Drive and DVD Writer Install PO # 4</t>
  </si>
  <si>
    <t>03-06-2013 15:28:22</t>
  </si>
  <si>
    <t>05-31-2013 06:52:17</t>
  </si>
  <si>
    <t>7000024636</t>
  </si>
  <si>
    <t>03-12-2013 18:43:27</t>
  </si>
  <si>
    <t>04-28-2013 20:17:23</t>
  </si>
  <si>
    <t>7000024585</t>
  </si>
  <si>
    <t>Assisting user to configure UPG T530 lap</t>
  </si>
  <si>
    <t>Mr. Shahul Hameed P</t>
  </si>
  <si>
    <t>03-12-2013 15:11:53</t>
  </si>
  <si>
    <t>03-21-2013 13:25:59</t>
  </si>
  <si>
    <t>7000024505</t>
  </si>
  <si>
    <t>Ms. Marie Baldocchi</t>
  </si>
  <si>
    <t>03-12-2013 13:37:54</t>
  </si>
  <si>
    <t>05-20-2013 04:34:35</t>
  </si>
  <si>
    <t>WDC50</t>
  </si>
  <si>
    <t>8000025065</t>
  </si>
  <si>
    <t>the printer SLEE_BW is not working there</t>
  </si>
  <si>
    <t>03-12-2013 11:33:22</t>
  </si>
  <si>
    <t>04-20-2013 17:47:27</t>
  </si>
  <si>
    <t>7000024433</t>
  </si>
  <si>
    <t>Mr. Lance Charlish</t>
  </si>
  <si>
    <t>03-11-2013 13:30:34</t>
  </si>
  <si>
    <t>04-20-2013 03:44:39</t>
  </si>
  <si>
    <t>7000024376</t>
  </si>
  <si>
    <t>Rehire Request (04.01.13)</t>
  </si>
  <si>
    <t>03-12-2013 13:47:28</t>
  </si>
  <si>
    <t>05-20-2013 04:34:39</t>
  </si>
  <si>
    <t>8000024833</t>
  </si>
  <si>
    <t>user getting a blue screen on NB</t>
  </si>
  <si>
    <t>Mr. Ashish Srimal</t>
  </si>
  <si>
    <t>03-05-2013 10:35:55</t>
  </si>
  <si>
    <t>05-31-2013 05:55:31</t>
  </si>
  <si>
    <t>8000024720</t>
  </si>
  <si>
    <t>My wireless won't connect</t>
  </si>
  <si>
    <t>03-12-2013 10:07:00</t>
  </si>
  <si>
    <t>04-19-2013 19:22:49</t>
  </si>
  <si>
    <t>8000024695</t>
  </si>
  <si>
    <t>Equipment Request - Thinkpad T520 (1) -</t>
  </si>
  <si>
    <t>03-12-2013 09:34:06</t>
  </si>
  <si>
    <t>05-31-2013 06:27:15</t>
  </si>
  <si>
    <t>8000024685</t>
  </si>
  <si>
    <t>user cannot start windows - hangs instar</t>
  </si>
  <si>
    <t>Ms. Kerry Todd</t>
  </si>
  <si>
    <t>03-07-2013 07:52:23</t>
  </si>
  <si>
    <t>05-31-2013 07:33:43</t>
  </si>
  <si>
    <t>8000024608</t>
  </si>
  <si>
    <t>La Crosse office - security update keeps</t>
  </si>
  <si>
    <t>Ms. Tracy Bain</t>
  </si>
  <si>
    <t>03-01-2013 08:15:44</t>
  </si>
  <si>
    <t>05-31-2013 05:34:54</t>
  </si>
  <si>
    <t>IMIS_APPL_JAVA</t>
  </si>
  <si>
    <t>8000024674</t>
  </si>
  <si>
    <t>Open text won't work.</t>
  </si>
  <si>
    <t>Mr. Philippe Mouloudj</t>
  </si>
  <si>
    <t>03-06-2013 09:24:24</t>
  </si>
  <si>
    <t>04-19-2013 19:47:25</t>
  </si>
  <si>
    <t>8000024673</t>
  </si>
  <si>
    <t>BLUE SCREENING EVERY DAY</t>
  </si>
  <si>
    <t>Ms. Shelley Davis</t>
  </si>
  <si>
    <t>03-06-2013 10:15:21</t>
  </si>
  <si>
    <t>05-31-2013 05:39:29</t>
  </si>
  <si>
    <t>NORWALK</t>
  </si>
  <si>
    <t>7000024108</t>
  </si>
  <si>
    <t>VMWare Install</t>
  </si>
  <si>
    <t>03-12-2013 06:24:56</t>
  </si>
  <si>
    <t>04-20-2013 06:55:13</t>
  </si>
  <si>
    <t>7000023988</t>
  </si>
  <si>
    <t>Setup new MBP</t>
  </si>
  <si>
    <t>03-12-2013 06:23:33</t>
  </si>
  <si>
    <t>04-20-2013 04:33:32</t>
  </si>
  <si>
    <t>7000024041</t>
  </si>
  <si>
    <t>Evaluate Mac Pro</t>
  </si>
  <si>
    <t>Mr. Jason A Wolf</t>
  </si>
  <si>
    <t>03-12-2013 06:48:48</t>
  </si>
  <si>
    <t>04-20-2013 08:19:09</t>
  </si>
  <si>
    <t>7000023933</t>
  </si>
  <si>
    <t>Mr. Jitender Aswani</t>
  </si>
  <si>
    <t>03-11-2013 11:43:27</t>
  </si>
  <si>
    <t>04-20-2013 06:26:56</t>
  </si>
  <si>
    <t>7000023942</t>
  </si>
  <si>
    <t>Mr. Dr. Harald Hirsch</t>
  </si>
  <si>
    <t>03-12-2013 07:25:25</t>
  </si>
  <si>
    <t>04-28-2013 20:16:35</t>
  </si>
  <si>
    <t>7000023904</t>
  </si>
  <si>
    <t>Mr. Sankar Sankarram</t>
  </si>
  <si>
    <t>03-12-2013 06:18:11</t>
  </si>
  <si>
    <t>04-20-2013 03:51:29</t>
  </si>
  <si>
    <t>7000023913</t>
  </si>
  <si>
    <t>Mr. Rajesh Prabhu</t>
  </si>
  <si>
    <t>03-12-2013 08:40:58</t>
  </si>
  <si>
    <t>04-01-2013 15:01:57</t>
  </si>
  <si>
    <t>7000023883</t>
  </si>
  <si>
    <t>Software Configaration</t>
  </si>
  <si>
    <t>Mr. Manuel Zedel</t>
  </si>
  <si>
    <t>03-12-2013 07:15:44</t>
  </si>
  <si>
    <t>04-20-2013 07:54:59</t>
  </si>
  <si>
    <t>7000023804</t>
  </si>
  <si>
    <t>Monitor Install PO # 4502360714</t>
  </si>
  <si>
    <t>Ms. Dulce Iniguez</t>
  </si>
  <si>
    <t>03-06-2013 14:51:45</t>
  </si>
  <si>
    <t>04-20-2013 03:23:26</t>
  </si>
  <si>
    <t>8000024279</t>
  </si>
  <si>
    <t>03-12-2013 07:15:27</t>
  </si>
  <si>
    <t>04-20-2013 00:37:09</t>
  </si>
  <si>
    <t>7000023719</t>
  </si>
  <si>
    <t>03-12-2013 15:54:58</t>
  </si>
  <si>
    <t>05-31-2013 07:54:08</t>
  </si>
  <si>
    <t>8000024240</t>
  </si>
  <si>
    <t>user has blue screens</t>
  </si>
  <si>
    <t>Ms. Emily Evans</t>
  </si>
  <si>
    <t>03-11-2013 10:58:31</t>
  </si>
  <si>
    <t>05-31-2013 07:21:50</t>
  </si>
  <si>
    <t>7000023732</t>
  </si>
  <si>
    <t>Mr. Peter Weigt</t>
  </si>
  <si>
    <t>03-12-2013 06:57:32</t>
  </si>
  <si>
    <t>03-20-2013 10:17:58</t>
  </si>
  <si>
    <t>7000023752</t>
  </si>
  <si>
    <t>Mr. Marco ten Vaanholt</t>
  </si>
  <si>
    <t>03-12-2013 15:54:02</t>
  </si>
  <si>
    <t>04-20-2013 07:36:54</t>
  </si>
  <si>
    <t>8000024228</t>
  </si>
  <si>
    <t>Mr. Jeff Nuzum</t>
  </si>
  <si>
    <t>03-12-2013 10:21:46</t>
  </si>
  <si>
    <t>05-31-2013 07:44:43</t>
  </si>
  <si>
    <t>7000023679</t>
  </si>
  <si>
    <t>Mr. Ravi Puri</t>
  </si>
  <si>
    <t>03-12-2013 15:52:37</t>
  </si>
  <si>
    <t>05-31-2013 09:11:38</t>
  </si>
  <si>
    <t>7000023654</t>
  </si>
  <si>
    <t>trust relationship error message</t>
  </si>
  <si>
    <t>Mr. Mark Martinez</t>
  </si>
  <si>
    <t>02-27-2013 12:51:02</t>
  </si>
  <si>
    <t>05-31-2013 09:09:29</t>
  </si>
  <si>
    <t>8000024065</t>
  </si>
  <si>
    <t>install Windows image on my MacBook</t>
  </si>
  <si>
    <t>02-12-2013 09:18:20</t>
  </si>
  <si>
    <t>05-31-2013 06:16:54</t>
  </si>
  <si>
    <t>8000024071</t>
  </si>
  <si>
    <t>Internet won´t connect</t>
  </si>
  <si>
    <t>03-04-2013 09:41:42</t>
  </si>
  <si>
    <t>04-20-2013 01:14:57</t>
  </si>
  <si>
    <t>7000023507</t>
  </si>
  <si>
    <t>03-08-2013 16:34:00</t>
  </si>
  <si>
    <t>04-20-2013 02:14:53</t>
  </si>
  <si>
    <t>8000024011</t>
  </si>
  <si>
    <t>VPN Quit Working</t>
  </si>
  <si>
    <t>Ms. Carolyn Moeykens</t>
  </si>
  <si>
    <t>03-12-2013 07:03:25</t>
  </si>
  <si>
    <t>04-19-2013 19:48:57</t>
  </si>
  <si>
    <t>8000023931</t>
  </si>
  <si>
    <t>Blue screen with stop code F4 CRITICAL_O</t>
  </si>
  <si>
    <t>02-28-2013 07:30:13</t>
  </si>
  <si>
    <t>04-19-2013 20:37:41</t>
  </si>
  <si>
    <t>BROOMFIELD</t>
  </si>
  <si>
    <t>7000023441</t>
  </si>
  <si>
    <t>03-12-2013 06:33:03</t>
  </si>
  <si>
    <t>05-31-2013 08:39:51</t>
  </si>
  <si>
    <t>7000023283</t>
  </si>
  <si>
    <t>Mr. Jeffrey Green</t>
  </si>
  <si>
    <t>03-12-2013 06:31:28</t>
  </si>
  <si>
    <t>04-20-2013 04:15:02</t>
  </si>
  <si>
    <t>7000023169</t>
  </si>
  <si>
    <t>03-12-2013 06:53:37</t>
  </si>
  <si>
    <t>04-20-2013 04:59:29</t>
  </si>
  <si>
    <t>7000023195</t>
  </si>
  <si>
    <t>Self Service not running</t>
  </si>
  <si>
    <t>Mr. Robert Kapanen</t>
  </si>
  <si>
    <t>03-12-2013 06:30:03</t>
  </si>
  <si>
    <t>04-20-2013 01:33:31</t>
  </si>
  <si>
    <t>7000023175</t>
  </si>
  <si>
    <t>Mr. Labinot Bytyqi</t>
  </si>
  <si>
    <t>03-12-2013 06:28:38</t>
  </si>
  <si>
    <t>04-20-2013 06:59:14</t>
  </si>
  <si>
    <t>7000023142</t>
  </si>
  <si>
    <t>03-12-2013 06:27:24</t>
  </si>
  <si>
    <t>04-20-2013 05:14:27</t>
  </si>
  <si>
    <t>7000023083</t>
  </si>
  <si>
    <t>Monitor Install PO # 4502363849</t>
  </si>
  <si>
    <t>03-06-2013 15:07:52</t>
  </si>
  <si>
    <t>04-20-2013 02:14:41</t>
  </si>
  <si>
    <t>7000023029</t>
  </si>
  <si>
    <t>Monitor Install PO # 4502358642</t>
  </si>
  <si>
    <t>03-06-2013 15:19:39</t>
  </si>
  <si>
    <t>04-20-2013 06:09:31</t>
  </si>
  <si>
    <t>8000023447</t>
  </si>
  <si>
    <t>Reimage T420 laptop</t>
  </si>
  <si>
    <t>Mr. Suely Proenca</t>
  </si>
  <si>
    <t>03-11-2013 15:04:06</t>
  </si>
  <si>
    <t>05-31-2013 07:37:07</t>
  </si>
  <si>
    <t>RIO01</t>
  </si>
  <si>
    <t>7000023013</t>
  </si>
  <si>
    <t>Request for Upgrade (X230) (03.13.13)</t>
  </si>
  <si>
    <t>03-11-2013 07:25:31</t>
  </si>
  <si>
    <t>04-20-2013 05:31:01</t>
  </si>
  <si>
    <t>7000022982</t>
  </si>
  <si>
    <t>New Hire Request (03.11.13)</t>
  </si>
  <si>
    <t>02-28-2013 11:55:44</t>
  </si>
  <si>
    <t>04-20-2013 07:45:29</t>
  </si>
  <si>
    <t>7000022991</t>
  </si>
  <si>
    <t>Request for Upgrade (X230) (03.14.13)</t>
  </si>
  <si>
    <t>03-11-2013 07:22:27</t>
  </si>
  <si>
    <t>04-20-2013 02:02:13</t>
  </si>
  <si>
    <t>7000022938</t>
  </si>
  <si>
    <t>03-11-2013 07:11:17</t>
  </si>
  <si>
    <t>04-20-2013 07:41:39</t>
  </si>
  <si>
    <t>7000022915</t>
  </si>
  <si>
    <t>Mr. Surajit Pramanick</t>
  </si>
  <si>
    <t>03-05-2013 19:33:33</t>
  </si>
  <si>
    <t>04-20-2013 07:50:52</t>
  </si>
  <si>
    <t>7000022875</t>
  </si>
  <si>
    <t>Request for Upgrade (T530) (03.13.13)</t>
  </si>
  <si>
    <t>03-11-2013 07:17:02</t>
  </si>
  <si>
    <t>03-21-2013 13:25:46</t>
  </si>
  <si>
    <t>7000022924</t>
  </si>
  <si>
    <t>Mr. Eshwar Chandra</t>
  </si>
  <si>
    <t>03-11-2013 07:20:45</t>
  </si>
  <si>
    <t>04-20-2013 07:14:57</t>
  </si>
  <si>
    <t>8000023258</t>
  </si>
  <si>
    <t>Ms. Aline Marchetti</t>
  </si>
  <si>
    <t>03-11-2013 08:17:35</t>
  </si>
  <si>
    <t>04-19-2013 23:47:56</t>
  </si>
  <si>
    <t>7000022872</t>
  </si>
  <si>
    <t>Mr. Harish Tyagi</t>
  </si>
  <si>
    <t>03-11-2013 07:18:50</t>
  </si>
  <si>
    <t>04-20-2013 06:28:03</t>
  </si>
  <si>
    <t>7000022844</t>
  </si>
  <si>
    <t>Ms. Alcina Wegrzynowski</t>
  </si>
  <si>
    <t>03-04-2013 13:54:00</t>
  </si>
  <si>
    <t>04-20-2013 08:05:23</t>
  </si>
  <si>
    <t>8000023298</t>
  </si>
  <si>
    <t>Can't access the Ie.</t>
  </si>
  <si>
    <t>Ms. Patricia Anton</t>
  </si>
  <si>
    <t>02-26-2013 22:55:51</t>
  </si>
  <si>
    <t>05-31-2013 07:37:01</t>
  </si>
  <si>
    <t>8000023302</t>
  </si>
  <si>
    <t>Keychain corrupted on macbook air.</t>
  </si>
  <si>
    <t>Ms. Ingrid VanDenHoogen</t>
  </si>
  <si>
    <t>03-11-2013 14:38:51</t>
  </si>
  <si>
    <t>05-31-2013 07:42:21</t>
  </si>
  <si>
    <t>7000022841</t>
  </si>
  <si>
    <t>SecurID needed, short time</t>
  </si>
  <si>
    <t>Ms. Andre Hirano</t>
  </si>
  <si>
    <t>03-07-2013 04:53:14</t>
  </si>
  <si>
    <t>05-20-2013 07:24:30</t>
  </si>
  <si>
    <t>7000022788</t>
  </si>
  <si>
    <t>Request for Upgrade (T430) (03.11.13)</t>
  </si>
  <si>
    <t>03-06-2013 08:29:06</t>
  </si>
  <si>
    <t>04-20-2013 08:12:04</t>
  </si>
  <si>
    <t>7000022760</t>
  </si>
  <si>
    <t>03-11-2013 06:48:27</t>
  </si>
  <si>
    <t>04-20-2013 04:51:21</t>
  </si>
  <si>
    <t>8000023287</t>
  </si>
  <si>
    <t>Install Adobe Acrobat Pro EN WIN [CL]</t>
  </si>
  <si>
    <t>03-06-2013 03:11:09</t>
  </si>
  <si>
    <t>05-29-2013 15:23:48</t>
  </si>
  <si>
    <t>7000022780</t>
  </si>
  <si>
    <t>04-20-2013 03:18:55</t>
  </si>
  <si>
    <t>7000022699</t>
  </si>
  <si>
    <t>Mr. Sebastine Augustine</t>
  </si>
  <si>
    <t>02-28-2013 22:25:35</t>
  </si>
  <si>
    <t>04-20-2013 07:34:04</t>
  </si>
  <si>
    <t>7000022763</t>
  </si>
  <si>
    <t>Request for Upgrade (X230)</t>
  </si>
  <si>
    <t>03-07-2013 10:58:10</t>
  </si>
  <si>
    <t>04-20-2013 02:04:19</t>
  </si>
  <si>
    <t>8000023241</t>
  </si>
  <si>
    <t>User is no acces the Raccount in virtual</t>
  </si>
  <si>
    <t>Mr. Dev Ahuja</t>
  </si>
  <si>
    <t>02-26-2013 10:26:27</t>
  </si>
  <si>
    <t>05-31-2013 05:27:06</t>
  </si>
  <si>
    <t>7000022722</t>
  </si>
  <si>
    <t>issue new securid card</t>
  </si>
  <si>
    <t>Ms. Shruti Jana</t>
  </si>
  <si>
    <t>03-11-2013 10:17:17</t>
  </si>
  <si>
    <t>04-20-2013 04:57:13</t>
  </si>
  <si>
    <t>7000022618</t>
  </si>
  <si>
    <t>Request for Upgrade (X230) (03.12.13)</t>
  </si>
  <si>
    <t>Ms. Maria Farrales</t>
  </si>
  <si>
    <t>03-08-2013 07:22:32</t>
  </si>
  <si>
    <t>04-20-2013 08:21:10</t>
  </si>
  <si>
    <t>7000022589</t>
  </si>
  <si>
    <t>Equipment Request (PAL-1) (X220) (QTY 2)</t>
  </si>
  <si>
    <t>03-11-2013 12:39:33</t>
  </si>
  <si>
    <t>04-20-2013 03:33:04</t>
  </si>
  <si>
    <t>8000023065</t>
  </si>
  <si>
    <t>x220 has broken lcd</t>
  </si>
  <si>
    <t>03-11-2013 09:13:16</t>
  </si>
  <si>
    <t>05-31-2013 07:33:56</t>
  </si>
  <si>
    <t>8000023091</t>
  </si>
  <si>
    <t>System Swap (X220) (HW)</t>
  </si>
  <si>
    <t>Mr. Swaminathan Ramamurthi</t>
  </si>
  <si>
    <t>02-20-2013 11:59:56</t>
  </si>
  <si>
    <t>04-20-2013 00:54:36</t>
  </si>
  <si>
    <t>7000022507</t>
  </si>
  <si>
    <t>The user domain account gets locked by i</t>
  </si>
  <si>
    <t>Mr. Dave Poyourow</t>
  </si>
  <si>
    <t>02-05-2013 14:13:14</t>
  </si>
  <si>
    <t>04-20-2013 04:27:10</t>
  </si>
  <si>
    <t>7000022523</t>
  </si>
  <si>
    <t>03-11-2013 11:55:12</t>
  </si>
  <si>
    <t>04-22-2013 20:06:50</t>
  </si>
  <si>
    <t>8000022919</t>
  </si>
  <si>
    <t>System Swap (T410) (Blue Screen)</t>
  </si>
  <si>
    <t>Ms. Julie Nichols</t>
  </si>
  <si>
    <t>03-08-2013 06:27:41</t>
  </si>
  <si>
    <t>04-19-2013 20:37:07</t>
  </si>
  <si>
    <t>7000022445</t>
  </si>
  <si>
    <t>user is having bsod - hd failures</t>
  </si>
  <si>
    <t>Mr. Brad Wilder</t>
  </si>
  <si>
    <t>03-08-2013 11:26:24</t>
  </si>
  <si>
    <t>04-20-2013 03:10:00</t>
  </si>
  <si>
    <t>7000022396</t>
  </si>
  <si>
    <t>[REIMAGE]|reimage system with Win 7 OS</t>
  </si>
  <si>
    <t>03-11-2013 16:01:28</t>
  </si>
  <si>
    <t>05-31-2013 08:24:33</t>
  </si>
  <si>
    <t>7000022402</t>
  </si>
  <si>
    <t>Equipment Request (PAL-1) (T420) (QTY 1)</t>
  </si>
  <si>
    <t>03-11-2013 12:40:17</t>
  </si>
  <si>
    <t>05-20-2013 01:41:05</t>
  </si>
  <si>
    <t>8000022877</t>
  </si>
  <si>
    <t>need x220 to replace water pil damaged s</t>
  </si>
  <si>
    <t>David Fahey</t>
  </si>
  <si>
    <t>03-11-2013 10:53:59</t>
  </si>
  <si>
    <t>05-31-2013 07:31:14</t>
  </si>
  <si>
    <t>7000022229</t>
  </si>
  <si>
    <t>Mr. Chaouki Zahzah</t>
  </si>
  <si>
    <t>02-27-2013 15:19:48</t>
  </si>
  <si>
    <t>04-20-2013 05:33:31</t>
  </si>
  <si>
    <t>8000022759</t>
  </si>
  <si>
    <t>Ms. Kristin McMahon</t>
  </si>
  <si>
    <t>03-11-2013 07:39:43</t>
  </si>
  <si>
    <t>04-19-2013 20:11:43</t>
  </si>
  <si>
    <t>7000022233</t>
  </si>
  <si>
    <t>Windows 7 Enterprise activation</t>
  </si>
  <si>
    <t>Mr. Butch Anton</t>
  </si>
  <si>
    <t>01-18-2013 15:58:40</t>
  </si>
  <si>
    <t>04-20-2013 04:14:23</t>
  </si>
  <si>
    <t>8000022622</t>
  </si>
  <si>
    <t>McAfee HIPS non-compliance on laptop</t>
  </si>
  <si>
    <t>Mr. John Richason</t>
  </si>
  <si>
    <t>03-11-2013 07:34:42</t>
  </si>
  <si>
    <t>04-19-2013 20:57:58</t>
  </si>
  <si>
    <t>8000022543</t>
  </si>
  <si>
    <t>Memory Upgrade PO # 4502360822</t>
  </si>
  <si>
    <t>03-06-2013 15:26:20</t>
  </si>
  <si>
    <t>04-19-2013 21:24:00</t>
  </si>
  <si>
    <t>8000021983</t>
  </si>
  <si>
    <t>Mac for Trial - let me know when I can r</t>
  </si>
  <si>
    <t>Julie Monty-Demers</t>
  </si>
  <si>
    <t>11-27-2012 13:17:03</t>
  </si>
  <si>
    <t>05-31-2013 05:43:53</t>
  </si>
  <si>
    <t>8000021660</t>
  </si>
  <si>
    <t>Mac Setup for Elias Junior Moreira</t>
  </si>
  <si>
    <t>Mr. Elias Junior Moreira</t>
  </si>
  <si>
    <t>03-08-2013 16:48:07</t>
  </si>
  <si>
    <t>04-19-2013 21:20:43</t>
  </si>
  <si>
    <t>7000021304</t>
  </si>
  <si>
    <t>Mac Air need to reimage and configure</t>
  </si>
  <si>
    <t>Mr. Bin Duan</t>
  </si>
  <si>
    <t>03-08-2013 16:37:48</t>
  </si>
  <si>
    <t>04-20-2013 06:20:00</t>
  </si>
  <si>
    <t>8000021571</t>
  </si>
  <si>
    <t>Keyboard Speaker mute button failed</t>
  </si>
  <si>
    <t>Ms. Kristy Monteen</t>
  </si>
  <si>
    <t>03-08-2013 16:28:27</t>
  </si>
  <si>
    <t>04-20-2013 00:18:42</t>
  </si>
  <si>
    <t>8000021499</t>
  </si>
  <si>
    <t>Blue screen.</t>
  </si>
  <si>
    <t>Ms. Emily Kapner</t>
  </si>
  <si>
    <t>03-01-2013 11:40:32</t>
  </si>
  <si>
    <t>05-31-2013 07:18:32</t>
  </si>
  <si>
    <t>7000021189</t>
  </si>
  <si>
    <t>Monitor Install PO # 4502356507</t>
  </si>
  <si>
    <t>02-27-2013 09:29:12</t>
  </si>
  <si>
    <t>04-20-2013 02:45:17</t>
  </si>
  <si>
    <t>7000021205</t>
  </si>
  <si>
    <t>Long Term Loaner Laptop (T520)</t>
  </si>
  <si>
    <t>Ms. Yibing Nie</t>
  </si>
  <si>
    <t>01-30-2013 16:46:37</t>
  </si>
  <si>
    <t>04-20-2013 05:11:47</t>
  </si>
  <si>
    <t>8000021464</t>
  </si>
  <si>
    <t>My screen goes black when I undock</t>
  </si>
  <si>
    <t>Mr. Ying Zeng</t>
  </si>
  <si>
    <t>03-08-2013 16:04:17</t>
  </si>
  <si>
    <t>04-19-2013 19:45:08</t>
  </si>
  <si>
    <t>7000021192</t>
  </si>
  <si>
    <t>Windows 7 Pro Software install PO # 4502</t>
  </si>
  <si>
    <t>03-06-2013 15:24:15</t>
  </si>
  <si>
    <t>04-20-2013 02:03:50</t>
  </si>
  <si>
    <t>7000021174</t>
  </si>
  <si>
    <t>Loaner Laptop (T520) (03.08.13)</t>
  </si>
  <si>
    <t>03-05-2013 15:31:16</t>
  </si>
  <si>
    <t>03-22-2013 01:05:00</t>
  </si>
  <si>
    <t>8000021451</t>
  </si>
  <si>
    <t>Docking station in new Expo space stoped</t>
  </si>
  <si>
    <t>Ilya Bibik</t>
  </si>
  <si>
    <t>03-05-2013 05:27:04</t>
  </si>
  <si>
    <t>05-31-2013 07:34:23</t>
  </si>
  <si>
    <t>7000021133</t>
  </si>
  <si>
    <t>blue screen need a system swap t510 type</t>
  </si>
  <si>
    <t>Mr. Bob Giosso</t>
  </si>
  <si>
    <t>03-07-2013 12:12:20</t>
  </si>
  <si>
    <t>04-20-2013 08:19:03</t>
  </si>
  <si>
    <t>8000021354</t>
  </si>
  <si>
    <t>Ms. Karen Herrerias</t>
  </si>
  <si>
    <t>03-04-2013 04:18:13</t>
  </si>
  <si>
    <t>04-20-2013 01:07:32</t>
  </si>
  <si>
    <t>8000021292</t>
  </si>
  <si>
    <t>blue screen will not boot up</t>
  </si>
  <si>
    <t>03-08-2013 13:36:23</t>
  </si>
  <si>
    <t>04-19-2013 20:29:47</t>
  </si>
  <si>
    <t>8000021312</t>
  </si>
  <si>
    <t>backup Kevin's old laptop to external dr</t>
  </si>
  <si>
    <t>Ms. Lindsay Morton</t>
  </si>
  <si>
    <t>03-08-2013 15:15:43</t>
  </si>
  <si>
    <t>05-31-2013 07:12:46</t>
  </si>
  <si>
    <t>7000020968</t>
  </si>
  <si>
    <t>Mr. Manfred Weis</t>
  </si>
  <si>
    <t>03-08-2013 09:42:15</t>
  </si>
  <si>
    <t>04-20-2013 06:45:34</t>
  </si>
  <si>
    <t>7000021023</t>
  </si>
  <si>
    <t>Monitor Install PO # 4502358779</t>
  </si>
  <si>
    <t>Mr. Stefan Kirchfeld</t>
  </si>
  <si>
    <t>03-06-2013 14:49:47</t>
  </si>
  <si>
    <t>04-20-2013 06:42:59</t>
  </si>
  <si>
    <t>7000020994</t>
  </si>
  <si>
    <t>Mr. Justin Battles</t>
  </si>
  <si>
    <t>02-27-2013 16:10:15</t>
  </si>
  <si>
    <t>04-20-2013 03:33:50</t>
  </si>
  <si>
    <t>8000021238</t>
  </si>
  <si>
    <t>User battery is not working</t>
  </si>
  <si>
    <t>Mr. Jean-Bernard Rolland</t>
  </si>
  <si>
    <t>03-06-2013 10:36:54</t>
  </si>
  <si>
    <t>05-31-2013 05:58:51</t>
  </si>
  <si>
    <t>7000020950</t>
  </si>
  <si>
    <t>04-20-2013 03:31:40</t>
  </si>
  <si>
    <t>7000020965</t>
  </si>
  <si>
    <t>New Hire Request (03.26.13)</t>
  </si>
  <si>
    <t>03-08-2013 07:50:33</t>
  </si>
  <si>
    <t>04-22-2013 19:51:27</t>
  </si>
  <si>
    <t>7000020948</t>
  </si>
  <si>
    <t>03-08-2013 09:25:32</t>
  </si>
  <si>
    <t>04-20-2013 05:23:49</t>
  </si>
  <si>
    <t>7000020900</t>
  </si>
  <si>
    <t>04-20-2013 05:16:19</t>
  </si>
  <si>
    <t>7000020880</t>
  </si>
  <si>
    <t>need help with data mygration</t>
  </si>
  <si>
    <t>Ms. Darcy MacClaren</t>
  </si>
  <si>
    <t>03-08-2013 09:29:44</t>
  </si>
  <si>
    <t>05-31-2013 08:31:15</t>
  </si>
  <si>
    <t>8000021221</t>
  </si>
  <si>
    <t>Mr. Vijay Chand</t>
  </si>
  <si>
    <t>03-07-2013 09:48:09</t>
  </si>
  <si>
    <t>04-20-2013 00:06:30</t>
  </si>
  <si>
    <t>7000020931</t>
  </si>
  <si>
    <t>03-08-2013 07:59:19</t>
  </si>
  <si>
    <t>04-20-2013 04:16:49</t>
  </si>
  <si>
    <t>7000020876</t>
  </si>
  <si>
    <t>Mr. Adam Thier</t>
  </si>
  <si>
    <t>03-08-2013 06:48:45</t>
  </si>
  <si>
    <t>04-21-2013 20:34:06</t>
  </si>
  <si>
    <t>7000020868</t>
  </si>
  <si>
    <t>Mr. Ankur Bhatt</t>
  </si>
  <si>
    <t>03-08-2013 06:30:02</t>
  </si>
  <si>
    <t>04-22-2013 19:51:50</t>
  </si>
  <si>
    <t>7000020842</t>
  </si>
  <si>
    <t>03-08-2013 07:57:44</t>
  </si>
  <si>
    <t>04-20-2013 07:27:10</t>
  </si>
  <si>
    <t>8000021018</t>
  </si>
  <si>
    <t>System Swap (T420) (HW)</t>
  </si>
  <si>
    <t>Mr. Mark Gardner</t>
  </si>
  <si>
    <t>03-06-2013 14:22:08</t>
  </si>
  <si>
    <t>04-20-2013 00:35:09</t>
  </si>
  <si>
    <t>8000021017</t>
  </si>
  <si>
    <t>Blue Screen on Laptop - laptop swap</t>
  </si>
  <si>
    <t>Ms. Jeannie Saur</t>
  </si>
  <si>
    <t>03-07-2013 12:57:47</t>
  </si>
  <si>
    <t>05-31-2013 05:24:52</t>
  </si>
  <si>
    <t>7000020765</t>
  </si>
  <si>
    <t>Ms. Elisabeth Hamon</t>
  </si>
  <si>
    <t>03-08-2013 09:31:29</t>
  </si>
  <si>
    <t>04-20-2013 01:47:07</t>
  </si>
  <si>
    <t>7000020737</t>
  </si>
  <si>
    <t>upgrade laptop</t>
  </si>
  <si>
    <t>Mr. Bhavani Rajan</t>
  </si>
  <si>
    <t>03-07-2013 12:18:53</t>
  </si>
  <si>
    <t>04-20-2013 03:55:02</t>
  </si>
  <si>
    <t>7000020728</t>
  </si>
  <si>
    <t>deploy loaner laptop asset 511107</t>
  </si>
  <si>
    <t>03-07-2013 10:06:35</t>
  </si>
  <si>
    <t>04-20-2013 08:02:32</t>
  </si>
  <si>
    <t>7000020677</t>
  </si>
  <si>
    <t>Ms. Tamara Katz</t>
  </si>
  <si>
    <t>03-07-2013 09:17:38</t>
  </si>
  <si>
    <t>05-31-2013 08:01:46</t>
  </si>
  <si>
    <t>7000020620</t>
  </si>
  <si>
    <t>02-26-2013 13:13:37</t>
  </si>
  <si>
    <t>04-20-2013 06:01:26</t>
  </si>
  <si>
    <t>7000020651</t>
  </si>
  <si>
    <t>02-27-2013 16:17:55</t>
  </si>
  <si>
    <t>04-20-2013 05:50:29</t>
  </si>
  <si>
    <t>7000020606</t>
  </si>
  <si>
    <t>Mr. Nilus Vincent</t>
  </si>
  <si>
    <t>03-08-2013 13:13:58</t>
  </si>
  <si>
    <t>04-22-2013 20:23:38</t>
  </si>
  <si>
    <t>7000020588</t>
  </si>
  <si>
    <t>Equipment Request (PAL-5) (T420) (QTY 1)</t>
  </si>
  <si>
    <t>03-01-2013 12:30:44</t>
  </si>
  <si>
    <t>03-21-2013 11:14:24</t>
  </si>
  <si>
    <t>7000020527</t>
  </si>
  <si>
    <t>do you have a license key for VMFusion t</t>
  </si>
  <si>
    <t>02-27-2013 10:43:45</t>
  </si>
  <si>
    <t>03-21-2013 11:11:47</t>
  </si>
  <si>
    <t>8000020698</t>
  </si>
  <si>
    <t>02-27-2013 11:51:26</t>
  </si>
  <si>
    <t>03-22-2013 01:07:26</t>
  </si>
  <si>
    <t>8000020650</t>
  </si>
  <si>
    <t>new laptop has a bad backspace key</t>
  </si>
  <si>
    <t>Mr. Dirk Erickson</t>
  </si>
  <si>
    <t>03-05-2013 15:49:03</t>
  </si>
  <si>
    <t>04-19-2013 20:35:37</t>
  </si>
  <si>
    <t>BOI01</t>
  </si>
  <si>
    <t>7000020284</t>
  </si>
  <si>
    <t>Mr. Carlos Bento</t>
  </si>
  <si>
    <t>03-08-2013 07:48:53</t>
  </si>
  <si>
    <t>04-20-2013 08:05:41</t>
  </si>
  <si>
    <t>7000020274</t>
  </si>
  <si>
    <t>04-20-2013 01:40:37</t>
  </si>
  <si>
    <t>7000020244</t>
  </si>
  <si>
    <t>Need laptop for training.</t>
  </si>
  <si>
    <t>03-08-2013 06:23:12</t>
  </si>
  <si>
    <t>04-20-2013 06:07:50</t>
  </si>
  <si>
    <t>7000020122</t>
  </si>
  <si>
    <t>Apple Equipment</t>
  </si>
  <si>
    <t>03-07-2013 10:25:45</t>
  </si>
  <si>
    <t>04-20-2013 06:19:12</t>
  </si>
  <si>
    <t>8000020312</t>
  </si>
  <si>
    <t>user need acces the computer on meeting</t>
  </si>
  <si>
    <t>03-05-2013 07:51:10</t>
  </si>
  <si>
    <t>05-31-2013 06:26:10</t>
  </si>
  <si>
    <t>7000019940</t>
  </si>
  <si>
    <t>MBP-R Repair</t>
  </si>
  <si>
    <t>03-07-2013 10:11:48</t>
  </si>
  <si>
    <t>04-20-2013 07:18:31</t>
  </si>
  <si>
    <t>7000020004</t>
  </si>
  <si>
    <t>03-05-2013 11:44:36</t>
  </si>
  <si>
    <t>04-20-2013 07:16:33</t>
  </si>
  <si>
    <t>7000019888</t>
  </si>
  <si>
    <t>returned equipment</t>
  </si>
  <si>
    <t>Mr. Piyush Garg</t>
  </si>
  <si>
    <t>03-07-2013 15:42:36</t>
  </si>
  <si>
    <t>04-20-2013 03:18:58</t>
  </si>
  <si>
    <t>7000019819</t>
  </si>
  <si>
    <t>03-06-2013 15:17:22</t>
  </si>
  <si>
    <t>04-20-2013 03:08:32</t>
  </si>
  <si>
    <t>8000020203</t>
  </si>
  <si>
    <t>Laptop Upgrade</t>
  </si>
  <si>
    <t>03-05-2013 08:43:25</t>
  </si>
  <si>
    <t>05-31-2013 05:30:16</t>
  </si>
  <si>
    <t>8000020143</t>
  </si>
  <si>
    <t>Monitor Install PO # 4502348716</t>
  </si>
  <si>
    <t>Mr. Jamie Thurkettle</t>
  </si>
  <si>
    <t>03-06-2013 15:00:56</t>
  </si>
  <si>
    <t>05-31-2013 05:47:04</t>
  </si>
  <si>
    <t>8000020121</t>
  </si>
  <si>
    <t>Ms. Christina Sosa</t>
  </si>
  <si>
    <t>03-07-2013 09:52:25</t>
  </si>
  <si>
    <t>05-31-2013 06:57:05</t>
  </si>
  <si>
    <t>7000019758</t>
  </si>
  <si>
    <t>Monitor Install PO # 4502360725</t>
  </si>
  <si>
    <t>Ms. Asuman Suenbuel</t>
  </si>
  <si>
    <t>03-06-2013 15:13:46</t>
  </si>
  <si>
    <t>04-20-2013 04:37:35</t>
  </si>
  <si>
    <t>8000019995</t>
  </si>
  <si>
    <t>Error conecting to the VPN.</t>
  </si>
  <si>
    <t>Mr. Sean Chylinski</t>
  </si>
  <si>
    <t>03-05-2013 15:12:08</t>
  </si>
  <si>
    <t>04-19-2013 20:20:51</t>
  </si>
  <si>
    <t>7000019713</t>
  </si>
  <si>
    <t>Loaner Laptop (Apple MBP) (QTY 5)</t>
  </si>
  <si>
    <t>01-04-2013 14:10:12</t>
  </si>
  <si>
    <t>04-20-2013 06:55:43</t>
  </si>
  <si>
    <t>7000019668</t>
  </si>
  <si>
    <t>Request for Upgrade (T530) (03.08.13)</t>
  </si>
  <si>
    <t>03-06-2013 08:37:09</t>
  </si>
  <si>
    <t>04-20-2013 06:52:42</t>
  </si>
  <si>
    <t>7000019665</t>
  </si>
  <si>
    <t>Request for Upgrade (X230) (03.08.13)</t>
  </si>
  <si>
    <t>Mr. Andre Alves</t>
  </si>
  <si>
    <t>03-06-2013 08:26:59</t>
  </si>
  <si>
    <t>04-02-2013 08:06:47</t>
  </si>
  <si>
    <t>8000019945</t>
  </si>
  <si>
    <t>WTS Connection.</t>
  </si>
  <si>
    <t>03-05-2013 09:14:24</t>
  </si>
  <si>
    <t>04-20-2013 00:31:03</t>
  </si>
  <si>
    <t>8000019952</t>
  </si>
  <si>
    <t>Monitor Install PO # 4502356150(23.361)</t>
  </si>
  <si>
    <t>02-27-2013 09:49:23</t>
  </si>
  <si>
    <t>05-31-2013 07:22:12</t>
  </si>
  <si>
    <t>7000019559</t>
  </si>
  <si>
    <t>[IT Equipment] - Galaxy Tab 2 for Aleksa</t>
  </si>
  <si>
    <t>03-07-2013 11:02:38</t>
  </si>
  <si>
    <t>04-20-2013 03:06:54</t>
  </si>
  <si>
    <t>7000019521</t>
  </si>
  <si>
    <t>03-07-2013 09:46:01</t>
  </si>
  <si>
    <t>04-20-2013 01:33:06</t>
  </si>
  <si>
    <t>8000019703</t>
  </si>
  <si>
    <t>I need help installing Think-Cell</t>
  </si>
  <si>
    <t>Mr. Yann Le Ruyet</t>
  </si>
  <si>
    <t>03-07-2013 14:17:16</t>
  </si>
  <si>
    <t>04-19-2013 23:34:30</t>
  </si>
  <si>
    <t>7000019393</t>
  </si>
  <si>
    <t>03-07-2013 05:41:07</t>
  </si>
  <si>
    <t>05-31-2013 08:24:11</t>
  </si>
  <si>
    <t>7000019377</t>
  </si>
  <si>
    <t>Monitor Install PO # 4502356224</t>
  </si>
  <si>
    <t>Mr. John Murray</t>
  </si>
  <si>
    <t>02-27-2013 09:47:41</t>
  </si>
  <si>
    <t>04-20-2013 04:31:52</t>
  </si>
  <si>
    <t>8000019499</t>
  </si>
  <si>
    <t>[Shell Swap] - Lenovo T410 - Asset# 4895</t>
  </si>
  <si>
    <t>03-07-2013 14:00:47</t>
  </si>
  <si>
    <t>04-19-2013 23:56:30</t>
  </si>
  <si>
    <t>8000019593</t>
  </si>
  <si>
    <t>Cannot access localhost 8084</t>
  </si>
  <si>
    <t>Mr. Chinh Nguyen</t>
  </si>
  <si>
    <t>02-26-2013 21:49:57</t>
  </si>
  <si>
    <t>05-31-2013 07:12:05</t>
  </si>
  <si>
    <t>7000019220</t>
  </si>
  <si>
    <t>02-28-2013 09:53:22</t>
  </si>
  <si>
    <t>04-20-2013 06:05:36</t>
  </si>
  <si>
    <t>7000019213</t>
  </si>
  <si>
    <t>Mr. Bruce Bayman</t>
  </si>
  <si>
    <t>02-19-2013 10:37:59</t>
  </si>
  <si>
    <t>04-20-2013 06:56:53</t>
  </si>
  <si>
    <t>7000019183</t>
  </si>
  <si>
    <t>02-19-2013 10:37:48</t>
  </si>
  <si>
    <t>04-20-2013 06:39:06</t>
  </si>
  <si>
    <t>8000019038</t>
  </si>
  <si>
    <t>Monitor Install PO # 4502354862</t>
  </si>
  <si>
    <t>02-27-2013 09:59:41</t>
  </si>
  <si>
    <t>05-31-2013 07:24:57</t>
  </si>
  <si>
    <t>7000018884</t>
  </si>
  <si>
    <t>New Hire IT Equipment Request (C5186809)</t>
  </si>
  <si>
    <t>03-04-2013 16:00:18</t>
  </si>
  <si>
    <t>04-20-2013 06:37:18</t>
  </si>
  <si>
    <t>8000018981</t>
  </si>
  <si>
    <t>Ms. Kerri Atkins</t>
  </si>
  <si>
    <t>03-06-2013 14:10:49</t>
  </si>
  <si>
    <t>05-31-2013 06:35:21</t>
  </si>
  <si>
    <t>7000018658</t>
  </si>
  <si>
    <t>[Loaner Laptop] - Lenovo T500</t>
  </si>
  <si>
    <t>Ms. Anita Serpa</t>
  </si>
  <si>
    <t>03-06-2013 09:17:56</t>
  </si>
  <si>
    <t>04-20-2013 04:24:47</t>
  </si>
  <si>
    <t>8000018708</t>
  </si>
  <si>
    <t>Room reservation button missing in Calen</t>
  </si>
  <si>
    <t>03-06-2013 11:45:01</t>
  </si>
  <si>
    <t>04-20-2013 01:12:26</t>
  </si>
  <si>
    <t>7000018643</t>
  </si>
  <si>
    <t>Ms. Christine Rhoads</t>
  </si>
  <si>
    <t>03-06-2013 13:16:35</t>
  </si>
  <si>
    <t>05-31-2013 08:38:47</t>
  </si>
  <si>
    <t>8000018731</t>
  </si>
  <si>
    <t>Problems with IE</t>
  </si>
  <si>
    <t>02-12-2013 08:09:06</t>
  </si>
  <si>
    <t>05-31-2013 05:34:52</t>
  </si>
  <si>
    <t>8000018544</t>
  </si>
  <si>
    <t>Laptop frequently hangs/freezes</t>
  </si>
  <si>
    <t>Mr. Derek Reiger</t>
  </si>
  <si>
    <t>03-04-2013 09:55:06</t>
  </si>
  <si>
    <t>05-31-2013 07:41:46</t>
  </si>
  <si>
    <t>7000018503</t>
  </si>
  <si>
    <t>Ms. Tammy Alpert</t>
  </si>
  <si>
    <t>03-06-2013 13:02:21</t>
  </si>
  <si>
    <t>04-20-2013 03:25:48</t>
  </si>
  <si>
    <t>8000018533</t>
  </si>
  <si>
    <t>Internal Error 7</t>
  </si>
  <si>
    <t>03-06-2013 04:21:08</t>
  </si>
  <si>
    <t>05-31-2013 06:02:27</t>
  </si>
  <si>
    <t>7000018452</t>
  </si>
  <si>
    <t>VM access</t>
  </si>
  <si>
    <t>Enrique Santa Cruz</t>
  </si>
  <si>
    <t>03-06-2013 05:40:35</t>
  </si>
  <si>
    <t>05-10-2013 11:09:48</t>
  </si>
  <si>
    <t>8000018499</t>
  </si>
  <si>
    <t>Can no longer connect via VPN / F5 BIG-I</t>
  </si>
  <si>
    <t>01-29-2013 18:10:42</t>
  </si>
  <si>
    <t>04-20-2013 00:09:18</t>
  </si>
  <si>
    <t>TOR50</t>
  </si>
  <si>
    <t>7000018397</t>
  </si>
  <si>
    <t>Equipment Request (PAL-3) (T410) (QTY 2)</t>
  </si>
  <si>
    <t>03-05-2013 15:08:16</t>
  </si>
  <si>
    <t>04-20-2013 05:11:55</t>
  </si>
  <si>
    <t>8000018418</t>
  </si>
  <si>
    <t>Replicator is daed.</t>
  </si>
  <si>
    <t>Asif Dogar</t>
  </si>
  <si>
    <t>03-06-2013 07:13:57</t>
  </si>
  <si>
    <t>05-31-2013 06:30:01</t>
  </si>
  <si>
    <t>7000018286</t>
  </si>
  <si>
    <t>Request for Upgrade (T530) (03.07.13)</t>
  </si>
  <si>
    <t>Mr. Chris Nielsen</t>
  </si>
  <si>
    <t>03-04-2013 07:41:59</t>
  </si>
  <si>
    <t>04-20-2013 03:44:22</t>
  </si>
  <si>
    <t>7000018317</t>
  </si>
  <si>
    <t>02-28-2013 10:27:55</t>
  </si>
  <si>
    <t>05-31-2013 08:55:19</t>
  </si>
  <si>
    <t>8000018377</t>
  </si>
  <si>
    <t>03-04-2013 13:05:12</t>
  </si>
  <si>
    <t>04-20-2013 00:29:57</t>
  </si>
  <si>
    <t>8000018296</t>
  </si>
  <si>
    <t>Mr. John Gontarz</t>
  </si>
  <si>
    <t>03-01-2013 08:07:11</t>
  </si>
  <si>
    <t>04-19-2013 20:39:01</t>
  </si>
  <si>
    <t>8000018231</t>
  </si>
  <si>
    <t>Dave DeHaan</t>
  </si>
  <si>
    <t>03-05-2013 08:18:19</t>
  </si>
  <si>
    <t>04-20-2013 00:55:37</t>
  </si>
  <si>
    <t>7000018134</t>
  </si>
  <si>
    <t>assistance with Plasma Display,</t>
  </si>
  <si>
    <t>03-05-2013 10:12:58</t>
  </si>
  <si>
    <t>04-20-2013 05:14:49</t>
  </si>
  <si>
    <t>8000018058</t>
  </si>
  <si>
    <t>My laptop always switches off without wa</t>
  </si>
  <si>
    <t>Ms. Christiane Ohlgart</t>
  </si>
  <si>
    <t>03-01-2013 18:27:47</t>
  </si>
  <si>
    <t>04-19-2013 21:22:05</t>
  </si>
  <si>
    <t>7000018072</t>
  </si>
  <si>
    <t>returning equipment</t>
  </si>
  <si>
    <t>Mr. Yukai Shi</t>
  </si>
  <si>
    <t>03-05-2013 16:04:45</t>
  </si>
  <si>
    <t>04-20-2013 05:54:13</t>
  </si>
  <si>
    <t>7000018053</t>
  </si>
  <si>
    <t>Mr. Prasad Gonuguntla</t>
  </si>
  <si>
    <t>03-05-2013 10:06:07</t>
  </si>
  <si>
    <t>05-31-2013 08:38:43</t>
  </si>
  <si>
    <t>8000017913</t>
  </si>
  <si>
    <t>Unable to connect to wireless network</t>
  </si>
  <si>
    <t>Mr. Sunder Ramesh</t>
  </si>
  <si>
    <t>02-28-2013 11:08:06</t>
  </si>
  <si>
    <t>04-19-2013 19:57:10</t>
  </si>
  <si>
    <t>8000017848</t>
  </si>
  <si>
    <t>Disable Night Watchman on LSED00464719A</t>
  </si>
  <si>
    <t>03-05-2013 12:39:00</t>
  </si>
  <si>
    <t>05-31-2013 06:51:24</t>
  </si>
  <si>
    <t>7000017885</t>
  </si>
  <si>
    <t>Problem with Lync requires a reimage</t>
  </si>
  <si>
    <t>Ms. Penny Nodaros</t>
  </si>
  <si>
    <t>03-05-2013 10:49:05</t>
  </si>
  <si>
    <t>04-20-2013 05:50:30</t>
  </si>
  <si>
    <t>8000017864</t>
  </si>
  <si>
    <t>Monitor on docking station is not workin</t>
  </si>
  <si>
    <t>Ms. Ellen Miller</t>
  </si>
  <si>
    <t>03-04-2013 11:03:31</t>
  </si>
  <si>
    <t>04-19-2013 23:58:16</t>
  </si>
  <si>
    <t>8000017738</t>
  </si>
  <si>
    <t>Mr. Chandramohan Reddy Yengoti</t>
  </si>
  <si>
    <t>03-04-2013 15:41:54</t>
  </si>
  <si>
    <t>04-19-2013 22:48:18</t>
  </si>
  <si>
    <t>7000017747</t>
  </si>
  <si>
    <t>Mr. Abdullah Azzouni</t>
  </si>
  <si>
    <t>03-04-2013 07:47:06</t>
  </si>
  <si>
    <t>04-20-2013 05:47:00</t>
  </si>
  <si>
    <t>SFO60</t>
  </si>
  <si>
    <t>7000017806</t>
  </si>
  <si>
    <t>Request for Upgrade (T530) (03.06.13)</t>
  </si>
  <si>
    <t>03-04-2013 07:43:39</t>
  </si>
  <si>
    <t>04-20-2013 02:53:35</t>
  </si>
  <si>
    <t>8000017753</t>
  </si>
  <si>
    <t>Mr. Eric Blackstone</t>
  </si>
  <si>
    <t>03-04-2013 10:09:04</t>
  </si>
  <si>
    <t>04-19-2013 20:18:56</t>
  </si>
  <si>
    <t>7000017801</t>
  </si>
  <si>
    <t>Ms. Reena Chandra</t>
  </si>
  <si>
    <t>03-05-2013 15:44:56</t>
  </si>
  <si>
    <t>05-31-2013 08:28:12</t>
  </si>
  <si>
    <t>7000017720</t>
  </si>
  <si>
    <t>Mr. Dr. Ulrich Mayer</t>
  </si>
  <si>
    <t>03-04-2013 07:45:09</t>
  </si>
  <si>
    <t>04-20-2013 04:53:39</t>
  </si>
  <si>
    <t>7000017689</t>
  </si>
  <si>
    <t>Monitor Install PO # 4502357625</t>
  </si>
  <si>
    <t>02-27-2013 10:01:30</t>
  </si>
  <si>
    <t>04-20-2013 04:50:06</t>
  </si>
  <si>
    <t>7000017734</t>
  </si>
  <si>
    <t>03-05-2013 15:40:55</t>
  </si>
  <si>
    <t>05-31-2013 09:03:05</t>
  </si>
  <si>
    <t>8000017629</t>
  </si>
  <si>
    <t>not able to connect to vm from home</t>
  </si>
  <si>
    <t>Ms. Cynthia Baird</t>
  </si>
  <si>
    <t>03-05-2013 13:31:07</t>
  </si>
  <si>
    <t>05-19-2013 19:21:54</t>
  </si>
  <si>
    <t>8000017636</t>
  </si>
  <si>
    <t>Upgrade to new Macbook Pro</t>
  </si>
  <si>
    <t>03-05-2013 15:38:17</t>
  </si>
  <si>
    <t>05-31-2013 07:28:32</t>
  </si>
  <si>
    <t>7000017658</t>
  </si>
  <si>
    <t>Stolen Laptop (T410)</t>
  </si>
  <si>
    <t>Mr. Kun Bao</t>
  </si>
  <si>
    <t>03-04-2013 10:36:48</t>
  </si>
  <si>
    <t>04-20-2013 07:28:57</t>
  </si>
  <si>
    <t>7000017696</t>
  </si>
  <si>
    <t>Mr. David Hartwig</t>
  </si>
  <si>
    <t>03-05-2013 15:36:01</t>
  </si>
  <si>
    <t>05-31-2013 09:02:40</t>
  </si>
  <si>
    <t>7000017624</t>
  </si>
  <si>
    <t>02-28-2013 19:40:15</t>
  </si>
  <si>
    <t>04-20-2013 06:12:49</t>
  </si>
  <si>
    <t>8000017549</t>
  </si>
  <si>
    <t>I need an appointment to return my lapto</t>
  </si>
  <si>
    <t>Mr. Norman Marks</t>
  </si>
  <si>
    <t>02-27-2013 15:05:53</t>
  </si>
  <si>
    <t>05-31-2013 07:04:34</t>
  </si>
  <si>
    <t>7000017485</t>
  </si>
  <si>
    <t>IE keeps hanging</t>
  </si>
  <si>
    <t>Ms. Tiffany Wagner</t>
  </si>
  <si>
    <t>02-05-2013 14:01:55</t>
  </si>
  <si>
    <t>05-20-2013 07:09:12</t>
  </si>
  <si>
    <t>7000017552</t>
  </si>
  <si>
    <t>03-02-2013 18:13:59</t>
  </si>
  <si>
    <t>04-20-2013 05:20:09</t>
  </si>
  <si>
    <t>8000017474</t>
  </si>
  <si>
    <t>Mac: CATSXT instructions</t>
  </si>
  <si>
    <t>Mr. Timo Hoyer</t>
  </si>
  <si>
    <t>02-01-2013 15:33:03</t>
  </si>
  <si>
    <t>04-02-2013 16:16:20</t>
  </si>
  <si>
    <t>7000017425</t>
  </si>
  <si>
    <t>Rehire Request (03.04.13)</t>
  </si>
  <si>
    <t>Mr. Aiaz Kazi</t>
  </si>
  <si>
    <t>03-04-2013 10:30:49</t>
  </si>
  <si>
    <t>04-20-2013 05:57:37</t>
  </si>
  <si>
    <t>7000017445</t>
  </si>
  <si>
    <t>Request for Upgrade (T430) (03.12.13)</t>
  </si>
  <si>
    <t>Ms. Mirjam Sonnleithner</t>
  </si>
  <si>
    <t>02-28-2013 15:08:03</t>
  </si>
  <si>
    <t>04-20-2013 05:52:01</t>
  </si>
  <si>
    <t>7000017328</t>
  </si>
  <si>
    <t>Ms. Kathy Powell</t>
  </si>
  <si>
    <t>03-05-2013 10:20:31</t>
  </si>
  <si>
    <t>05-31-2013 08:20:45</t>
  </si>
  <si>
    <t>7000017285</t>
  </si>
  <si>
    <t>Request for Upgrade (X230) (03.06.13)</t>
  </si>
  <si>
    <t>Mr. Brian Reiter</t>
  </si>
  <si>
    <t>03-04-2013 07:37:52</t>
  </si>
  <si>
    <t>04-20-2013 04:19:40</t>
  </si>
  <si>
    <t>7000017198</t>
  </si>
  <si>
    <t>03-05-2013 07:57:09</t>
  </si>
  <si>
    <t>04-20-2013 08:15:25</t>
  </si>
  <si>
    <t>7000017233</t>
  </si>
  <si>
    <t>03-05-2013 07:53:34</t>
  </si>
  <si>
    <t>04-20-2013 08:15:24</t>
  </si>
  <si>
    <t>8000017203</t>
  </si>
  <si>
    <t>System Swap (X220) (VPN)</t>
  </si>
  <si>
    <t>Mr. Mike Smith</t>
  </si>
  <si>
    <t>02-21-2013 13:36:25</t>
  </si>
  <si>
    <t>04-20-2013 01:23:53</t>
  </si>
  <si>
    <t>8000017118</t>
  </si>
  <si>
    <t>McAfee HIPS on laptop</t>
  </si>
  <si>
    <t>Mr. Thomas Au</t>
  </si>
  <si>
    <t>03-05-2013 07:49:38</t>
  </si>
  <si>
    <t>04-20-2013 01:22:18</t>
  </si>
  <si>
    <t>7000017224</t>
  </si>
  <si>
    <t>03-04-2013 07:35:39</t>
  </si>
  <si>
    <t>04-20-2013 08:12:12</t>
  </si>
  <si>
    <t>8000017149</t>
  </si>
  <si>
    <t>The screen on the macbook seems to be da</t>
  </si>
  <si>
    <t>Shuchit Velkar</t>
  </si>
  <si>
    <t>03-01-2013 08:04:11</t>
  </si>
  <si>
    <t>04-20-2013 01:20:46</t>
  </si>
  <si>
    <t>WATERLOO1</t>
  </si>
  <si>
    <t>7000017196</t>
  </si>
  <si>
    <t>Mr. Quoc Buu Phan</t>
  </si>
  <si>
    <t>03-05-2013 07:50:32</t>
  </si>
  <si>
    <t>04-20-2013 08:10:31</t>
  </si>
  <si>
    <t>7000017215</t>
  </si>
  <si>
    <t>03-05-2013 07:49:32</t>
  </si>
  <si>
    <t>04-20-2013 02:57:41</t>
  </si>
  <si>
    <t>7000017202</t>
  </si>
  <si>
    <t>Software Install</t>
  </si>
  <si>
    <t>Ms. Sarah Deng</t>
  </si>
  <si>
    <t>03-05-2013 07:45:52</t>
  </si>
  <si>
    <t>04-20-2013 01:50:11</t>
  </si>
  <si>
    <t>7000017174</t>
  </si>
  <si>
    <t>03-05-2013 07:43:05</t>
  </si>
  <si>
    <t>04-20-2013 01:48:23</t>
  </si>
  <si>
    <t>8000017036</t>
  </si>
  <si>
    <t>Ms. Vanessa Silva</t>
  </si>
  <si>
    <t>03-05-2013 07:20:56</t>
  </si>
  <si>
    <t>04-19-2013 23:00:47</t>
  </si>
  <si>
    <t>8000016269</t>
  </si>
  <si>
    <t>updates failed</t>
  </si>
  <si>
    <t>Mr. Mark Ciabattari</t>
  </si>
  <si>
    <t>02-19-2013 10:54:19</t>
  </si>
  <si>
    <t>04-20-2013 00:15:48</t>
  </si>
  <si>
    <t>8000016263</t>
  </si>
  <si>
    <t>System Swap ( BSOD ) X220 Laptop</t>
  </si>
  <si>
    <t>03-04-2013 16:04:48</t>
  </si>
  <si>
    <t>05-31-2013 06:55:26</t>
  </si>
  <si>
    <t>7000016329</t>
  </si>
  <si>
    <t>02-26-2013 14:23:58</t>
  </si>
  <si>
    <t>04-20-2013 06:08:48</t>
  </si>
  <si>
    <t>7000016307</t>
  </si>
  <si>
    <t>Ms. Kellie Nguyen</t>
  </si>
  <si>
    <t>03-04-2013 08:42:02</t>
  </si>
  <si>
    <t>04-20-2013 06:08:47</t>
  </si>
  <si>
    <t>8000016170</t>
  </si>
  <si>
    <t>Could not connect to the VPN</t>
  </si>
  <si>
    <t>Mr. Gregory Rietzke</t>
  </si>
  <si>
    <t>02-28-2013 19:48:47</t>
  </si>
  <si>
    <t>04-19-2013 23:08:53</t>
  </si>
  <si>
    <t>7000016299</t>
  </si>
  <si>
    <t>Notebook request</t>
  </si>
  <si>
    <t>03-04-2013 09:15:10</t>
  </si>
  <si>
    <t>04-20-2013 04:52:40</t>
  </si>
  <si>
    <t>7000016269</t>
  </si>
  <si>
    <t>02-28-2013 13:13:03</t>
  </si>
  <si>
    <t>04-20-2013 05:27:23</t>
  </si>
  <si>
    <t>7000016230</t>
  </si>
  <si>
    <t>03-01-2013 12:34:35</t>
  </si>
  <si>
    <t>04-20-2013 08:20:32</t>
  </si>
  <si>
    <t>7000016274</t>
  </si>
  <si>
    <t>Mr. Gilbert Wong</t>
  </si>
  <si>
    <t>02-26-2013 14:51:34</t>
  </si>
  <si>
    <t>04-20-2013 08:14:51</t>
  </si>
  <si>
    <t>8000016072</t>
  </si>
  <si>
    <t>mac book needed for recruiting video</t>
  </si>
  <si>
    <t>02-27-2013 10:34:41</t>
  </si>
  <si>
    <t>05-31-2013 05:30:04</t>
  </si>
  <si>
    <t>7000016089</t>
  </si>
  <si>
    <t>New Hire IT Equipment Request (C5186710)</t>
  </si>
  <si>
    <t>02-25-2013 21:56:08</t>
  </si>
  <si>
    <t>04-20-2013 07:02:22</t>
  </si>
  <si>
    <t>8000015910</t>
  </si>
  <si>
    <t>Windows 7 VM on MacBook Pro</t>
  </si>
  <si>
    <t>03-04-2013 15:30:25</t>
  </si>
  <si>
    <t>05-31-2013 06:53:03</t>
  </si>
  <si>
    <t>8000015880</t>
  </si>
  <si>
    <t>Mr. Mark.A Johnson</t>
  </si>
  <si>
    <t>03-01-2013 10:53:18</t>
  </si>
  <si>
    <t>04-19-2013 23:03:27</t>
  </si>
  <si>
    <t>7000016151</t>
  </si>
  <si>
    <t>[Loaner Laptop] - Lenovo X201</t>
  </si>
  <si>
    <t>Mr. Andreas Gloege</t>
  </si>
  <si>
    <t>03-01-2013 14:12:03</t>
  </si>
  <si>
    <t>03-22-2013 10:31:02</t>
  </si>
  <si>
    <t>7000016080</t>
  </si>
  <si>
    <t>02-27-2013 21:12:24</t>
  </si>
  <si>
    <t>04-20-2013 03:13:12</t>
  </si>
  <si>
    <t>7000015977</t>
  </si>
  <si>
    <t>02-25-2013 11:36:25</t>
  </si>
  <si>
    <t>04-20-2013 03:07:45</t>
  </si>
  <si>
    <t>7000015973</t>
  </si>
  <si>
    <t>02-25-2013 07:32:37</t>
  </si>
  <si>
    <t>04-20-2013 02:42:20</t>
  </si>
  <si>
    <t>8000015709</t>
  </si>
  <si>
    <t>Laptop for New Contractor - Surendra Kal</t>
  </si>
  <si>
    <t>Mr. Surendra Kalahasti</t>
  </si>
  <si>
    <t>03-04-2013 09:37:57</t>
  </si>
  <si>
    <t>04-20-2013 00:35:47</t>
  </si>
  <si>
    <t>8000015705</t>
  </si>
  <si>
    <t>system performance too sow.</t>
  </si>
  <si>
    <t>Mr. Kannan K R</t>
  </si>
  <si>
    <t>03-04-2013 08:21:18</t>
  </si>
  <si>
    <t>04-19-2013 20:19:15</t>
  </si>
  <si>
    <t>7000015847</t>
  </si>
  <si>
    <t>citrix issue</t>
  </si>
  <si>
    <t>02-28-2013 13:20:55</t>
  </si>
  <si>
    <t>05-22-2013 19:53:41</t>
  </si>
  <si>
    <t>7000015846</t>
  </si>
  <si>
    <t>Request for Upgrade (X230) (03.04.13)</t>
  </si>
  <si>
    <t>02-28-2013 08:53:03</t>
  </si>
  <si>
    <t>04-20-2013 06:32:58</t>
  </si>
  <si>
    <t>7000015834</t>
  </si>
  <si>
    <t>Request for Upgrade (T430) (03.05.13)</t>
  </si>
  <si>
    <t>03-01-2013 07:40:22</t>
  </si>
  <si>
    <t>04-20-2013 04:50:35</t>
  </si>
  <si>
    <t>7000015795</t>
  </si>
  <si>
    <t>Ms. Sadhana Jetley</t>
  </si>
  <si>
    <t>03-01-2013 09:14:03</t>
  </si>
  <si>
    <t>04-20-2013 04:17:00</t>
  </si>
  <si>
    <t>7000015738</t>
  </si>
  <si>
    <t>New Hardware Setup (T430) (03.01.13)</t>
  </si>
  <si>
    <t>Mr. Michael Tomiak</t>
  </si>
  <si>
    <t>02-28-2013 07:16:41</t>
  </si>
  <si>
    <t>04-20-2013 04:11:06</t>
  </si>
  <si>
    <t>7000015775</t>
  </si>
  <si>
    <t>Request for Upgrade (X230) (03.05.13)</t>
  </si>
  <si>
    <t>Mr. Bill Smallshaw</t>
  </si>
  <si>
    <t>03-01-2013 07:48:59</t>
  </si>
  <si>
    <t>04-20-2013 04:06:27</t>
  </si>
  <si>
    <t>8000015502</t>
  </si>
  <si>
    <t>Mr. Nicolas Nunes</t>
  </si>
  <si>
    <t>03-04-2013 06:44:02</t>
  </si>
  <si>
    <t>04-19-2013 21:28:56</t>
  </si>
  <si>
    <t>8000014542</t>
  </si>
  <si>
    <t>Monitor Install PO # 4502338421(23.310)</t>
  </si>
  <si>
    <t>Ms. Jane Chiao</t>
  </si>
  <si>
    <t>02-06-2013 16:14:55</t>
  </si>
  <si>
    <t>05-31-2013 06:42:31</t>
  </si>
  <si>
    <t>7000014853</t>
  </si>
  <si>
    <t>Loaner has been returned 2/15/13</t>
  </si>
  <si>
    <t>Mr. Chris Bryson</t>
  </si>
  <si>
    <t>02-15-2013 15:51:44</t>
  </si>
  <si>
    <t>04-20-2013 05:26:38</t>
  </si>
  <si>
    <t>8000014414</t>
  </si>
  <si>
    <t>backup data off hdd prior to reimage</t>
  </si>
  <si>
    <t>03-01-2013 16:16:56</t>
  </si>
  <si>
    <t>05-31-2013 07:07:51</t>
  </si>
  <si>
    <t>7000014704</t>
  </si>
  <si>
    <t>System Swap(T520)(SW)(2.23.13)</t>
  </si>
  <si>
    <t>Mr. Gabor Kovacs</t>
  </si>
  <si>
    <t>02-21-2013 12:30:33</t>
  </si>
  <si>
    <t>04-20-2013 06:31:54</t>
  </si>
  <si>
    <t>7000014683</t>
  </si>
  <si>
    <t>Shell Swap (X230)</t>
  </si>
  <si>
    <t>03-01-2013 16:15:45</t>
  </si>
  <si>
    <t>05-31-2013 08:47:32</t>
  </si>
  <si>
    <t>7000014637</t>
  </si>
  <si>
    <t>Reqeust to get a replacement pc</t>
  </si>
  <si>
    <t>Mr. Jim Burke</t>
  </si>
  <si>
    <t>02-27-2013 19:21:38</t>
  </si>
  <si>
    <t>04-20-2013 06:29:52</t>
  </si>
  <si>
    <t>7000014600</t>
  </si>
  <si>
    <t>02-27-2013 07:05:29</t>
  </si>
  <si>
    <t>04-20-2013 06:28:08</t>
  </si>
  <si>
    <t>8000014382</t>
  </si>
  <si>
    <t>System Swap (T520) (SW)</t>
  </si>
  <si>
    <t>Mr. Suresh Rajappa</t>
  </si>
  <si>
    <t>03-01-2013 10:59:50</t>
  </si>
  <si>
    <t>04-19-2013 20:55:39</t>
  </si>
  <si>
    <t>7000014568</t>
  </si>
  <si>
    <t>02-26-2013 15:45:21</t>
  </si>
  <si>
    <t>04-20-2013 04:43:09</t>
  </si>
  <si>
    <t>7000014536</t>
  </si>
  <si>
    <t>Mr. Dan Everett</t>
  </si>
  <si>
    <t>03-01-2013 15:25:03</t>
  </si>
  <si>
    <t>04-20-2013 04:43:01</t>
  </si>
  <si>
    <t>7000014535</t>
  </si>
  <si>
    <t>Monitor Install PO # 4502357546</t>
  </si>
  <si>
    <t>02-27-2013 10:04:26</t>
  </si>
  <si>
    <t>04-20-2013 04:36:07</t>
  </si>
  <si>
    <t>8000014281</t>
  </si>
  <si>
    <t>user needs a new power supply</t>
  </si>
  <si>
    <t>03-01-2013 00:43:40</t>
  </si>
  <si>
    <t>04-19-2013 23:15:37</t>
  </si>
  <si>
    <t>8000014223</t>
  </si>
  <si>
    <t>Need DBI to Serial adapter</t>
  </si>
  <si>
    <t>Ms. Nivedita Chandra</t>
  </si>
  <si>
    <t>02-26-2013 10:32:50</t>
  </si>
  <si>
    <t>05-31-2013 06:57:54</t>
  </si>
  <si>
    <t>7000014526</t>
  </si>
  <si>
    <t>Request to get a new SecurID Card for re</t>
  </si>
  <si>
    <t>Mr. Madhusudana Dama</t>
  </si>
  <si>
    <t>02-27-2013 20:30:36</t>
  </si>
  <si>
    <t>04-20-2013 06:00:55</t>
  </si>
  <si>
    <t>7000014494</t>
  </si>
  <si>
    <t>Mr. Satit Nuchitsiripattara</t>
  </si>
  <si>
    <t>03-01-2013 15:17:22</t>
  </si>
  <si>
    <t>04-20-2013 02:41:36</t>
  </si>
  <si>
    <t>7000014448</t>
  </si>
  <si>
    <t>02-27-2013 16:57:45</t>
  </si>
  <si>
    <t>04-20-2013 05:57:16</t>
  </si>
  <si>
    <t>7000014410</t>
  </si>
  <si>
    <t>Mr. Mandar Khadilkar</t>
  </si>
  <si>
    <t>02-26-2013 15:08:12</t>
  </si>
  <si>
    <t>04-20-2013 05:50:04</t>
  </si>
  <si>
    <t>7000014416</t>
  </si>
  <si>
    <t>Mr. Stephen Fortelka</t>
  </si>
  <si>
    <t>02-28-2013 13:38:44</t>
  </si>
  <si>
    <t>04-20-2013 05:46:38</t>
  </si>
  <si>
    <t>7000014415</t>
  </si>
  <si>
    <t>Mr. Nino Marakovic</t>
  </si>
  <si>
    <t>03-01-2013 14:39:14</t>
  </si>
  <si>
    <t>05-31-2013 08:38:14</t>
  </si>
  <si>
    <t>8000014089</t>
  </si>
  <si>
    <t>Please unreserve Dublin Gobi Conference</t>
  </si>
  <si>
    <t>01-22-2013 10:19:24</t>
  </si>
  <si>
    <t>05-31-2013 05:53:52</t>
  </si>
  <si>
    <t>7000014341</t>
  </si>
  <si>
    <t>Has loaner laptop Asset 461175</t>
  </si>
  <si>
    <t>Mr. Nethaji Tummuru</t>
  </si>
  <si>
    <t>02-22-2013 07:33:06</t>
  </si>
  <si>
    <t>04-20-2013 07:39:53</t>
  </si>
  <si>
    <t>7000014285</t>
  </si>
  <si>
    <t>02-25-2013 06:53:12</t>
  </si>
  <si>
    <t>04-20-2013 01:51:44</t>
  </si>
  <si>
    <t>7000014273</t>
  </si>
  <si>
    <t>Mr. Praveen Kalla</t>
  </si>
  <si>
    <t>02-25-2013 07:18:36</t>
  </si>
  <si>
    <t>04-20-2013 01:43:21</t>
  </si>
  <si>
    <t>7000014264</t>
  </si>
  <si>
    <t>New Hire Request (03.04.13)</t>
  </si>
  <si>
    <t>Mr. Sapan Panigrahi</t>
  </si>
  <si>
    <t>02-25-2013 07:23:36</t>
  </si>
  <si>
    <t>04-20-2013 02:51:53</t>
  </si>
  <si>
    <t>7000014054</t>
  </si>
  <si>
    <t>02-27-2013 07:05:30</t>
  </si>
  <si>
    <t>04-20-2013 03:39:48</t>
  </si>
  <si>
    <t>8000013503</t>
  </si>
  <si>
    <t>Server wint recongice pc</t>
  </si>
  <si>
    <t>Mr. Grigori Toprover</t>
  </si>
  <si>
    <t>02-28-2013 11:38:04</t>
  </si>
  <si>
    <t>05-31-2013 07:34:42</t>
  </si>
  <si>
    <t>7000013662</t>
  </si>
  <si>
    <t>New Hire Request (03.05.13)</t>
  </si>
  <si>
    <t>02-12-2013 10:44:49</t>
  </si>
  <si>
    <t>04-20-2013 04:58:41</t>
  </si>
  <si>
    <t>7000013599</t>
  </si>
  <si>
    <t>Mr. John Sims</t>
  </si>
  <si>
    <t>02-27-2013 15:01:54</t>
  </si>
  <si>
    <t>04-20-2013 07:52:12</t>
  </si>
  <si>
    <t>7000013586</t>
  </si>
  <si>
    <t>02-28-2013 13:20:27</t>
  </si>
  <si>
    <t>05-31-2013 09:04:41</t>
  </si>
  <si>
    <t>7000013606</t>
  </si>
  <si>
    <t>New iPad 4</t>
  </si>
  <si>
    <t>Mr. Jonathan Judal</t>
  </si>
  <si>
    <t>02-28-2013 08:01:29</t>
  </si>
  <si>
    <t>04-20-2013 07:44:47</t>
  </si>
  <si>
    <t>7000013631</t>
  </si>
  <si>
    <t>02-27-2013 19:18:35</t>
  </si>
  <si>
    <t>04-20-2013 02:11:55</t>
  </si>
  <si>
    <t>7000013595</t>
  </si>
  <si>
    <t>02-27-2013 10:47:40</t>
  </si>
  <si>
    <t>04-20-2013 02:08:15</t>
  </si>
  <si>
    <t>7000013539</t>
  </si>
  <si>
    <t>02-27-2013 15:20:53</t>
  </si>
  <si>
    <t>04-20-2013 06:10:37</t>
  </si>
  <si>
    <t>7000013574</t>
  </si>
  <si>
    <t>Equipment Request (PAL-1) (T510) (QTY 1)</t>
  </si>
  <si>
    <t>02-27-2013 11:55:57</t>
  </si>
  <si>
    <t>04-20-2013 06:07:05</t>
  </si>
  <si>
    <t>7000013549</t>
  </si>
  <si>
    <t>notebook request</t>
  </si>
  <si>
    <t>Mr. Fabricius Zatti</t>
  </si>
  <si>
    <t>02-28-2013 10:33:09</t>
  </si>
  <si>
    <t>04-20-2013 06:05:41</t>
  </si>
  <si>
    <t>7000013592</t>
  </si>
  <si>
    <t>Rehire Request (03.05.13)</t>
  </si>
  <si>
    <t>02-28-2013 08:54:49</t>
  </si>
  <si>
    <t>04-20-2013 06:05:38</t>
  </si>
  <si>
    <t>7000013555</t>
  </si>
  <si>
    <t>Equipment Request (PAL-1) (T410) (QTY 1)</t>
  </si>
  <si>
    <t>02-27-2013 11:51:58</t>
  </si>
  <si>
    <t>04-20-2013 06:02:17</t>
  </si>
  <si>
    <t>7000013564</t>
  </si>
  <si>
    <t>Ms. Yazmin Perez-Lopez</t>
  </si>
  <si>
    <t>02-28-2013 10:02:56</t>
  </si>
  <si>
    <t>05-31-2013 08:40:51</t>
  </si>
  <si>
    <t>8000013159</t>
  </si>
  <si>
    <t>cannot connect to corporate network at t</t>
  </si>
  <si>
    <t>02-28-2013 06:18:17</t>
  </si>
  <si>
    <t>04-19-2013 23:09:07</t>
  </si>
  <si>
    <t>8000013167</t>
  </si>
  <si>
    <t>Mr. Geoffrey Hoye</t>
  </si>
  <si>
    <t>02-27-2013 19:30:48</t>
  </si>
  <si>
    <t>04-19-2013 23:09:05</t>
  </si>
  <si>
    <t>7000013519</t>
  </si>
  <si>
    <t>Ms. Danielle Keene</t>
  </si>
  <si>
    <t>02-26-2013 15:41:10</t>
  </si>
  <si>
    <t>04-20-2013 02:42:38</t>
  </si>
  <si>
    <t>7000013477</t>
  </si>
  <si>
    <t>Equipment Request (PAL-1) (X220) (QTY 1)</t>
  </si>
  <si>
    <t>02-27-2013 11:49:14</t>
  </si>
  <si>
    <t>04-20-2013 02:35:13</t>
  </si>
  <si>
    <t>7000013516</t>
  </si>
  <si>
    <t>02-26-2013 14:22:58</t>
  </si>
  <si>
    <t>04-20-2013 02:31:05</t>
  </si>
  <si>
    <t>8000013098</t>
  </si>
  <si>
    <t>SAP GUI configuration file broken</t>
  </si>
  <si>
    <t>Mr. Pohan Li</t>
  </si>
  <si>
    <t>02-28-2013 10:29:18</t>
  </si>
  <si>
    <t>05-31-2013 05:56:33</t>
  </si>
  <si>
    <t>8000013116</t>
  </si>
  <si>
    <t>02-28-2013 10:27:28</t>
  </si>
  <si>
    <t>05-31-2013 05:32:43</t>
  </si>
  <si>
    <t>8000013105</t>
  </si>
  <si>
    <t>HP Notebook not truning on</t>
  </si>
  <si>
    <t>02-22-2013 08:16:08</t>
  </si>
  <si>
    <t>05-31-2013 05:32:19</t>
  </si>
  <si>
    <t>7000013451</t>
  </si>
  <si>
    <t>Assisting user on data transfer to new P</t>
  </si>
  <si>
    <t>02-28-2013 10:17:56</t>
  </si>
  <si>
    <t>04-20-2013 03:28:10</t>
  </si>
  <si>
    <t>SRIS_APPL_CLNTMG</t>
  </si>
  <si>
    <t>8000013073</t>
  </si>
  <si>
    <t>Received code 401 when trying to save Wo</t>
  </si>
  <si>
    <t>01-28-2013 12:36:53</t>
  </si>
  <si>
    <t>04-19-2013 20:50:06</t>
  </si>
  <si>
    <t>7000013350</t>
  </si>
  <si>
    <t>Rehire Request (02.25.13)</t>
  </si>
  <si>
    <t>02-25-2013 14:16:08</t>
  </si>
  <si>
    <t>04-20-2013 03:24:02</t>
  </si>
  <si>
    <t>7000013360</t>
  </si>
  <si>
    <t>Rent notebook for traveling</t>
  </si>
  <si>
    <t>Mr. Rafael Zanetti</t>
  </si>
  <si>
    <t>02-28-2013 09:43:04</t>
  </si>
  <si>
    <t>04-20-2013 03:21:54</t>
  </si>
  <si>
    <t>7000013336</t>
  </si>
  <si>
    <t>02-26-2013 14:16:12</t>
  </si>
  <si>
    <t>04-20-2013 02:35:09</t>
  </si>
  <si>
    <t>7000013260</t>
  </si>
  <si>
    <t>02-26-2013 14:14:53</t>
  </si>
  <si>
    <t>04-20-2013 03:15:05</t>
  </si>
  <si>
    <t>8000012988</t>
  </si>
  <si>
    <t>exmig the migration failed on outlook</t>
  </si>
  <si>
    <t>Mr. Alex Sorin</t>
  </si>
  <si>
    <t>02-25-2013 12:56:47</t>
  </si>
  <si>
    <t>05-31-2013 06:10:06</t>
  </si>
  <si>
    <t>7000013328</t>
  </si>
  <si>
    <t>Mr. Jaideep Godara</t>
  </si>
  <si>
    <t>02-26-2013 14:11:13</t>
  </si>
  <si>
    <t>04-20-2013 04:05:05</t>
  </si>
  <si>
    <t>7000013326</t>
  </si>
  <si>
    <t>Mail migration on Mac and VM image</t>
  </si>
  <si>
    <t>Mr. Pavan Bayyapu</t>
  </si>
  <si>
    <t>02-28-2013 10:11:51</t>
  </si>
  <si>
    <t>05-31-2013 08:16:12</t>
  </si>
  <si>
    <t>7000013286</t>
  </si>
  <si>
    <t>Image a new MacBook</t>
  </si>
  <si>
    <t>02-28-2013 10:11:47</t>
  </si>
  <si>
    <t>04-20-2013 03:57:59</t>
  </si>
  <si>
    <t>7000013265</t>
  </si>
  <si>
    <t>02-26-2013 13:21:55</t>
  </si>
  <si>
    <t>05-25-2013 20:17:47</t>
  </si>
  <si>
    <t>8000012985</t>
  </si>
  <si>
    <t>BSI Database Server is not working</t>
  </si>
  <si>
    <t>Mr. Matheus Oliveira</t>
  </si>
  <si>
    <t>02-28-2013 09:58:08</t>
  </si>
  <si>
    <t>05-31-2013 06:19:14</t>
  </si>
  <si>
    <t>7000013230</t>
  </si>
  <si>
    <t>Rehire Request ***DUPLICATE TICKET***</t>
  </si>
  <si>
    <t>02-12-2013 11:15:39</t>
  </si>
  <si>
    <t>04-20-2013 07:14:26</t>
  </si>
  <si>
    <t>7000013235</t>
  </si>
  <si>
    <t>Exchange Migration</t>
  </si>
  <si>
    <t>02-28-2013 08:16:51</t>
  </si>
  <si>
    <t>04-20-2013 04:54:20</t>
  </si>
  <si>
    <t>7000013195</t>
  </si>
  <si>
    <t>I need a laptop for next monday (04/03/2</t>
  </si>
  <si>
    <t>02-28-2013 11:08:56</t>
  </si>
  <si>
    <t>04-20-2013 04:45:55</t>
  </si>
  <si>
    <t>8000012892</t>
  </si>
  <si>
    <t>SRM PO# 4502358642</t>
  </si>
  <si>
    <t>02-26-2013 14:18:30</t>
  </si>
  <si>
    <t>04-19-2013 21:58:51</t>
  </si>
  <si>
    <t>BUILDING 2</t>
  </si>
  <si>
    <t>8000012850</t>
  </si>
  <si>
    <t>Wireless issue</t>
  </si>
  <si>
    <t>Ms. Christi Mclean</t>
  </si>
  <si>
    <t>02-19-2013 13:19:01</t>
  </si>
  <si>
    <t>04-19-2013 21:58:50</t>
  </si>
  <si>
    <t>8000012835</t>
  </si>
  <si>
    <t>Outlook keeps crashing and prompts to re</t>
  </si>
  <si>
    <t>Ms. Somya Kapoor</t>
  </si>
  <si>
    <t>02-27-2013 14:57:59</t>
  </si>
  <si>
    <t>05-31-2013 06:03:07</t>
  </si>
  <si>
    <t>7000013147</t>
  </si>
  <si>
    <t>02-28-2013 08:14:32</t>
  </si>
  <si>
    <t>04-20-2013 05:18:08</t>
  </si>
  <si>
    <t>8000012730</t>
  </si>
  <si>
    <t>Laptop issues</t>
  </si>
  <si>
    <t>02-27-2013 08:21:25</t>
  </si>
  <si>
    <t>05-31-2013 06:36:00</t>
  </si>
  <si>
    <t>8000012789</t>
  </si>
  <si>
    <t>System freeze and BSOD</t>
  </si>
  <si>
    <t>02-28-2013 09:49:54</t>
  </si>
  <si>
    <t>04-20-2013 01:29:33</t>
  </si>
  <si>
    <t>7000013145</t>
  </si>
  <si>
    <t>02-27-2013 10:03:40</t>
  </si>
  <si>
    <t>04-20-2013 08:19:28</t>
  </si>
  <si>
    <t>7000013132</t>
  </si>
  <si>
    <t>02-28-2013 06:02:28</t>
  </si>
  <si>
    <t>04-20-2013 08:09:53</t>
  </si>
  <si>
    <t>7000013141</t>
  </si>
  <si>
    <t>04-20-2013 05:56:41</t>
  </si>
  <si>
    <t>7000013121</t>
  </si>
  <si>
    <t>Setup MBP for Apple project</t>
  </si>
  <si>
    <t>Mr. Akash Choudhary</t>
  </si>
  <si>
    <t>02-28-2013 08:12:46</t>
  </si>
  <si>
    <t>04-20-2013 05:49:31</t>
  </si>
  <si>
    <t>7000013025</t>
  </si>
  <si>
    <t>02-27-2013 12:41:08</t>
  </si>
  <si>
    <t>04-20-2013 05:46:11</t>
  </si>
  <si>
    <t>7000013111</t>
  </si>
  <si>
    <t>02-28-2013 08:10:16</t>
  </si>
  <si>
    <t>04-20-2013 05:44:42</t>
  </si>
  <si>
    <t>7000013056</t>
  </si>
  <si>
    <t>04-20-2013 06:23:36</t>
  </si>
  <si>
    <t>8000012764</t>
  </si>
  <si>
    <t>The machine doesnt boot up.</t>
  </si>
  <si>
    <t>Mr. Wenphing Lo</t>
  </si>
  <si>
    <t>02-25-2013 10:20:47</t>
  </si>
  <si>
    <t>04-19-2013 23:34:11</t>
  </si>
  <si>
    <t>7000013068</t>
  </si>
  <si>
    <t>02-27-2013 12:33:07</t>
  </si>
  <si>
    <t>04-20-2013 06:15:24</t>
  </si>
  <si>
    <t>7000013018</t>
  </si>
  <si>
    <t>04-20-2013 06:13:43</t>
  </si>
  <si>
    <t>8000012678</t>
  </si>
  <si>
    <t>user having problems with the certificat</t>
  </si>
  <si>
    <t>Mr. Gustavo Tamae</t>
  </si>
  <si>
    <t>02-25-2013 14:20:47</t>
  </si>
  <si>
    <t>04-20-2013 00:37:48</t>
  </si>
  <si>
    <t>BUE04</t>
  </si>
  <si>
    <t>7000013041</t>
  </si>
  <si>
    <t>02-27-2013 12:19:52</t>
  </si>
  <si>
    <t>04-20-2013 02:54:16</t>
  </si>
  <si>
    <t>7000012940</t>
  </si>
  <si>
    <t>04-20-2013 02:51:20</t>
  </si>
  <si>
    <t>8000012676</t>
  </si>
  <si>
    <t>Issue with PGP.</t>
  </si>
  <si>
    <t>Mr. Renan Correa</t>
  </si>
  <si>
    <t>02-27-2013 03:39:07</t>
  </si>
  <si>
    <t>04-19-2013 20:16:02</t>
  </si>
  <si>
    <t>7000013006</t>
  </si>
  <si>
    <t>02-28-2013 08:08:39</t>
  </si>
  <si>
    <t>04-20-2013 03:57:49</t>
  </si>
  <si>
    <t>7000012887</t>
  </si>
  <si>
    <t>02-28-2013 08:07:10</t>
  </si>
  <si>
    <t>04-20-2013 01:51:16</t>
  </si>
  <si>
    <t>8000012295</t>
  </si>
  <si>
    <t>MacBook Setup for Karan Lulla</t>
  </si>
  <si>
    <t>02-27-2013 15:15:42</t>
  </si>
  <si>
    <t>05-31-2013 06:50:07</t>
  </si>
  <si>
    <t>7000012497</t>
  </si>
  <si>
    <t>Mr. Vikas Lodha</t>
  </si>
  <si>
    <t>02-27-2013 14:24:47</t>
  </si>
  <si>
    <t>04-20-2013 02:58:26</t>
  </si>
  <si>
    <t>8000012051</t>
  </si>
  <si>
    <t>Mr. Wanqing Wu</t>
  </si>
  <si>
    <t>02-27-2013 09:10:02</t>
  </si>
  <si>
    <t>05-31-2013 07:31:29</t>
  </si>
  <si>
    <t>8000011979</t>
  </si>
  <si>
    <t>Mr. DENIS DESCAUSE</t>
  </si>
  <si>
    <t>02-27-2013 09:07:11</t>
  </si>
  <si>
    <t>05-31-2013 06:33:30</t>
  </si>
  <si>
    <t>8000011959</t>
  </si>
  <si>
    <t>needs install a printer, Mac [CL]</t>
  </si>
  <si>
    <t>02-25-2013 10:56:26</t>
  </si>
  <si>
    <t>05-21-2013 19:25:50</t>
  </si>
  <si>
    <t>8000011958</t>
  </si>
  <si>
    <t>PALN00486272A - Laptop Getting Intermitt</t>
  </si>
  <si>
    <t>Ms. Alison Hettrick</t>
  </si>
  <si>
    <t>02-19-2013 13:13:49</t>
  </si>
  <si>
    <t>04-19-2013 21:54:04</t>
  </si>
  <si>
    <t>NONE</t>
  </si>
  <si>
    <t>7000012358</t>
  </si>
  <si>
    <t>Imaged new laptop with Win 7 and transfe</t>
  </si>
  <si>
    <t>02-27-2013 09:03:19</t>
  </si>
  <si>
    <t>04-20-2013 04:38:33</t>
  </si>
  <si>
    <t>7000012380</t>
  </si>
  <si>
    <t>new pc for re-image</t>
  </si>
  <si>
    <t>Stefan Lotz</t>
  </si>
  <si>
    <t>02-25-2013 07:01:02</t>
  </si>
  <si>
    <t>05-31-2013 08:23:00</t>
  </si>
  <si>
    <t>7000012425</t>
  </si>
  <si>
    <t>Request a replacement for t410</t>
  </si>
  <si>
    <t>Mr. Tim Leonard</t>
  </si>
  <si>
    <t>02-26-2013 14:18:09</t>
  </si>
  <si>
    <t>04-20-2013 04:33:17</t>
  </si>
  <si>
    <t>8000011927</t>
  </si>
  <si>
    <t>Hard drive bad sectors crashed.</t>
  </si>
  <si>
    <t>Mr. Aravind Gadagottu</t>
  </si>
  <si>
    <t>02-27-2013 10:26:32</t>
  </si>
  <si>
    <t>04-19-2013 19:37:33</t>
  </si>
  <si>
    <t>7000012423</t>
  </si>
  <si>
    <t>[Laptop Upgrade] - Asset# 535701 Lenovo</t>
  </si>
  <si>
    <t>Mr. Robert Perez</t>
  </si>
  <si>
    <t>02-27-2013 10:27:07</t>
  </si>
  <si>
    <t>04-20-2013 01:49:03</t>
  </si>
  <si>
    <t>7000012442</t>
  </si>
  <si>
    <t>Mr. Ed Dunne</t>
  </si>
  <si>
    <t>02-27-2013 09:00:41</t>
  </si>
  <si>
    <t>04-20-2013 01:49:00</t>
  </si>
  <si>
    <t>7000012410</t>
  </si>
  <si>
    <t>02-27-2013 11:59:03</t>
  </si>
  <si>
    <t>04-20-2013 08:06:05</t>
  </si>
  <si>
    <t>8000011908</t>
  </si>
  <si>
    <t>System Swap (T420) (VPN)</t>
  </si>
  <si>
    <t>02-21-2013 06:30:47</t>
  </si>
  <si>
    <t>04-20-2013 01:12:18</t>
  </si>
  <si>
    <t>7000012393</t>
  </si>
  <si>
    <t>04-20-2013 05:35:57</t>
  </si>
  <si>
    <t>7000012405</t>
  </si>
  <si>
    <t>Ms. Diane Teubner</t>
  </si>
  <si>
    <t>02-27-2013 08:58:22</t>
  </si>
  <si>
    <t>04-20-2013 05:34:26</t>
  </si>
  <si>
    <t>7000012366</t>
  </si>
  <si>
    <t>Mr. STEFAN WAGNER</t>
  </si>
  <si>
    <t>02-27-2013 11:50:38</t>
  </si>
  <si>
    <t>04-20-2013 03:34:00</t>
  </si>
  <si>
    <t>7000012392</t>
  </si>
  <si>
    <t>04-20-2013 03:23:29</t>
  </si>
  <si>
    <t>7000012318</t>
  </si>
  <si>
    <t>02-27-2013 11:21:15</t>
  </si>
  <si>
    <t>04-20-2013 02:46:42</t>
  </si>
  <si>
    <t>7000012361</t>
  </si>
  <si>
    <t>02-27-2013 11:21:14</t>
  </si>
  <si>
    <t>04-20-2013 06:48:22</t>
  </si>
  <si>
    <t>7000012200</t>
  </si>
  <si>
    <t>02-27-2013 11:15:25</t>
  </si>
  <si>
    <t>04-20-2013 05:43:29</t>
  </si>
  <si>
    <t>7000012322</t>
  </si>
  <si>
    <t>04-20-2013 05:39:20</t>
  </si>
  <si>
    <t>7000012239</t>
  </si>
  <si>
    <t>02-27-2013 11:08:07</t>
  </si>
  <si>
    <t>04-20-2013 04:00:50</t>
  </si>
  <si>
    <t>7000012283</t>
  </si>
  <si>
    <t>Reimage Desktop (514772)</t>
  </si>
  <si>
    <t>Mr. Bill Van Valkenburgh</t>
  </si>
  <si>
    <t>02-27-2013 13:41:43</t>
  </si>
  <si>
    <t>05-31-2013 08:16:07</t>
  </si>
  <si>
    <t>7000012268</t>
  </si>
  <si>
    <t>04-20-2013 03:55:19</t>
  </si>
  <si>
    <t>7000012230</t>
  </si>
  <si>
    <t>02-27-2013 10:03:41</t>
  </si>
  <si>
    <t>04-20-2013 06:01:38</t>
  </si>
  <si>
    <t>8000011707</t>
  </si>
  <si>
    <t>no programs available in sap log on</t>
  </si>
  <si>
    <t>Mr. Sreenivasulu Gelle</t>
  </si>
  <si>
    <t>02-15-2013 10:46:25</t>
  </si>
  <si>
    <t>05-31-2013 07:29:32</t>
  </si>
  <si>
    <t>7000012178</t>
  </si>
  <si>
    <t>02-27-2013 09:03:39</t>
  </si>
  <si>
    <t>04-20-2013 05:45:52</t>
  </si>
  <si>
    <t>8000011722</t>
  </si>
  <si>
    <t>Win08 R2 system BSOD due to Graphic card</t>
  </si>
  <si>
    <t>Mr. Duc Tran</t>
  </si>
  <si>
    <t>02-27-2013 10:49:16</t>
  </si>
  <si>
    <t>05-31-2013 07:04:01</t>
  </si>
  <si>
    <t>7000012194</t>
  </si>
  <si>
    <t>04-20-2013 06:21:20</t>
  </si>
  <si>
    <t>8000011648</t>
  </si>
  <si>
    <t>Laptop Swap</t>
  </si>
  <si>
    <t>Mr. Pradeep Bhatia</t>
  </si>
  <si>
    <t>02-27-2013 10:53:25</t>
  </si>
  <si>
    <t>04-19-2013 23:25:17</t>
  </si>
  <si>
    <t>7000012222</t>
  </si>
  <si>
    <t>02-27-2013 07:55:49</t>
  </si>
  <si>
    <t>04-20-2013 07:51:18</t>
  </si>
  <si>
    <t>7000012181</t>
  </si>
  <si>
    <t>04-20-2013 06:11:43</t>
  </si>
  <si>
    <t>7000012165</t>
  </si>
  <si>
    <t>Stolen(X-230)(2.28.13</t>
  </si>
  <si>
    <t>Mr. Kevin Mulligan</t>
  </si>
  <si>
    <t>02-27-2013 04:57:02</t>
  </si>
  <si>
    <t>04-20-2013 06:05:05</t>
  </si>
  <si>
    <t>7000012099</t>
  </si>
  <si>
    <t>Loaner Laptop (T520) (03.04.13)</t>
  </si>
  <si>
    <t>Mr. Matthias Werner</t>
  </si>
  <si>
    <t>02-26-2013 09:11:39</t>
  </si>
  <si>
    <t>03-20-2013 23:30:25</t>
  </si>
  <si>
    <t>7000012153</t>
  </si>
  <si>
    <t>Assisting mail exchange migration on Mac</t>
  </si>
  <si>
    <t>02-27-2013 10:45:03</t>
  </si>
  <si>
    <t>05-31-2013 07:57:27</t>
  </si>
  <si>
    <t>8000011628</t>
  </si>
  <si>
    <t>Loaner Laptop - asset 461175</t>
  </si>
  <si>
    <t>02-26-2013 15:05:25</t>
  </si>
  <si>
    <t>04-19-2013 20:00:17</t>
  </si>
  <si>
    <t>7000012144</t>
  </si>
  <si>
    <t>Install MSFT Systembuilder lat.vers. Win</t>
  </si>
  <si>
    <t>Mr. Matt Lloyd</t>
  </si>
  <si>
    <t>02-22-2013 07:32:40</t>
  </si>
  <si>
    <t>05-31-2013 07:55:35</t>
  </si>
  <si>
    <t>8000011612</t>
  </si>
  <si>
    <t>Request for Larger Laptop (T510)</t>
  </si>
  <si>
    <t>02-26-2013 11:13:46</t>
  </si>
  <si>
    <t>04-19-2013 21:10:43</t>
  </si>
  <si>
    <t>PAL-3</t>
  </si>
  <si>
    <t>7000012107</t>
  </si>
  <si>
    <t>My MAC laptop won't boot up</t>
  </si>
  <si>
    <t>02-26-2013 10:58:02</t>
  </si>
  <si>
    <t>04-20-2013 03:51:18</t>
  </si>
  <si>
    <t>7000012069</t>
  </si>
  <si>
    <t>New laptop data migration--C to I Transf</t>
  </si>
  <si>
    <t>02-05-2013 15:39:19</t>
  </si>
  <si>
    <t>04-20-2013 03:44:19</t>
  </si>
  <si>
    <t>7000012080</t>
  </si>
  <si>
    <t>Hana Studio not working after Java Updat</t>
  </si>
  <si>
    <t>Ms. Donghua Chen</t>
  </si>
  <si>
    <t>02-27-2013 08:38:30</t>
  </si>
  <si>
    <t>04-20-2013 03:40:48</t>
  </si>
  <si>
    <t>8000011536</t>
  </si>
  <si>
    <t>I need help setting up printers on my MA</t>
  </si>
  <si>
    <t>02-27-2013 07:39:13</t>
  </si>
  <si>
    <t>04-19-2013 19:46:14</t>
  </si>
  <si>
    <t>7000012075</t>
  </si>
  <si>
    <t>Assign mac book to new intern</t>
  </si>
  <si>
    <t>Jin Na Tan</t>
  </si>
  <si>
    <t>02-26-2013 06:12:30</t>
  </si>
  <si>
    <t>05-31-2013 08:11:38</t>
  </si>
  <si>
    <t>8000011469</t>
  </si>
  <si>
    <t>PGP password not in sync with Win passwo</t>
  </si>
  <si>
    <t>02-27-2013 08:20:30</t>
  </si>
  <si>
    <t>04-19-2013 19:22:43</t>
  </si>
  <si>
    <t>7000012032</t>
  </si>
  <si>
    <t>Request for Upgrade (X230) (02.28.13)</t>
  </si>
  <si>
    <t>Ms. Rachna Lal</t>
  </si>
  <si>
    <t>02-26-2013 07:55:56</t>
  </si>
  <si>
    <t>04-20-2013 01:33:43</t>
  </si>
  <si>
    <t>PAL-1</t>
  </si>
  <si>
    <t>7000011498</t>
  </si>
  <si>
    <t>IPAD request</t>
  </si>
  <si>
    <t>Mr. Guilherme Balbinot</t>
  </si>
  <si>
    <t>02-25-2013 10:12:57</t>
  </si>
  <si>
    <t>04-20-2013 01:45:37</t>
  </si>
  <si>
    <t>DUB02</t>
  </si>
  <si>
    <t>7000011493</t>
  </si>
  <si>
    <t>Monitor Install PO # 4502346370 / 450234</t>
  </si>
  <si>
    <t>Mr. ALEXANDER HOFMANN</t>
  </si>
  <si>
    <t>02-18-2013 15:54:52</t>
  </si>
  <si>
    <t>04-20-2013 04:38:16</t>
  </si>
  <si>
    <t>8000010796</t>
  </si>
  <si>
    <t>Laptop for New Contractor - Uwe Mager</t>
  </si>
  <si>
    <t>Mr. Uwe Mager</t>
  </si>
  <si>
    <t>02-26-2013 16:14:52</t>
  </si>
  <si>
    <t>04-19-2013 23:43:17</t>
  </si>
  <si>
    <t>8000010767</t>
  </si>
  <si>
    <t>User cannot login in Business Project pl</t>
  </si>
  <si>
    <t>02-26-2013 09:55:29</t>
  </si>
  <si>
    <t>05-31-2013 07:06:33</t>
  </si>
  <si>
    <t>8000010805</t>
  </si>
  <si>
    <t>Laptop for New Contractor - Katrin Deber</t>
  </si>
  <si>
    <t>Ms. Katrin Deberling</t>
  </si>
  <si>
    <t>02-26-2013 16:14:20</t>
  </si>
  <si>
    <t>04-19-2013 20:15:28</t>
  </si>
  <si>
    <t>7000011415</t>
  </si>
  <si>
    <t>Request for Upgrade (T430) (02.28.13)</t>
  </si>
  <si>
    <t>02-26-2013 08:14:08</t>
  </si>
  <si>
    <t>04-20-2013 06:14:27</t>
  </si>
  <si>
    <t>7000011363</t>
  </si>
  <si>
    <t>Request for Upgrade (X230) (02.26.13)</t>
  </si>
  <si>
    <t>Ms. Karen McCardle</t>
  </si>
  <si>
    <t>02-25-2013 08:55:37</t>
  </si>
  <si>
    <t>04-20-2013 06:36:04</t>
  </si>
  <si>
    <t>7000011310</t>
  </si>
  <si>
    <t>Request for Upgrade (X230) (02.27.13)</t>
  </si>
  <si>
    <t>02-25-2013 08:04:05</t>
  </si>
  <si>
    <t>04-20-2013 06:32:05</t>
  </si>
  <si>
    <t>7000011287</t>
  </si>
  <si>
    <t>Abdellah Laarich</t>
  </si>
  <si>
    <t>02-25-2013 07:51:41</t>
  </si>
  <si>
    <t>05-23-2013 20:34:13</t>
  </si>
  <si>
    <t>7000011322</t>
  </si>
  <si>
    <t>Ms. Cheryl Smith</t>
  </si>
  <si>
    <t>02-26-2013 10:56:34</t>
  </si>
  <si>
    <t>04-20-2013 07:22:10</t>
  </si>
  <si>
    <t>8000010520</t>
  </si>
  <si>
    <t>Laptop for Contractor - Vadim Iofis</t>
  </si>
  <si>
    <t>Mr. Vadim Iofis</t>
  </si>
  <si>
    <t>02-26-2013 14:38:28</t>
  </si>
  <si>
    <t>04-19-2013 20:06:27</t>
  </si>
  <si>
    <t>7000011210</t>
  </si>
  <si>
    <t>Reimage  request for Macbook pro</t>
  </si>
  <si>
    <t>02-19-2013 16:31:20</t>
  </si>
  <si>
    <t>04-20-2013 04:05:47</t>
  </si>
  <si>
    <t>3</t>
  </si>
  <si>
    <t>7000011168</t>
  </si>
  <si>
    <t>[unable to log back in] New Hardware Set</t>
  </si>
  <si>
    <t>02-19-2013 14:50:23</t>
  </si>
  <si>
    <t>04-20-2013 03:05:41</t>
  </si>
  <si>
    <t>8000010454</t>
  </si>
  <si>
    <t>Javaw.exe Missing After Updates</t>
  </si>
  <si>
    <t>Mr. John Luebker</t>
  </si>
  <si>
    <t>02-26-2013 14:18:17</t>
  </si>
  <si>
    <t>05-31-2013 07:15:48</t>
  </si>
  <si>
    <t>8000010443</t>
  </si>
  <si>
    <t>McAfee AV won&amp;#39;t update or scan</t>
  </si>
  <si>
    <t>02-21-2013 13:00:12</t>
  </si>
  <si>
    <t>04-20-2013 00:04:38</t>
  </si>
  <si>
    <t>7000011173</t>
  </si>
  <si>
    <t>EVENT LAPTOP RETURN 511464 and 511442</t>
  </si>
  <si>
    <t>02-22-2013 15:09:35</t>
  </si>
  <si>
    <t>04-20-2013 04:45:12</t>
  </si>
  <si>
    <t>7000011191</t>
  </si>
  <si>
    <t>New Hire IT Equipment Request For 4 C-US</t>
  </si>
  <si>
    <t>02-08-2013 14:45:36</t>
  </si>
  <si>
    <t>04-20-2013 04:39:51</t>
  </si>
  <si>
    <t>8000010383</t>
  </si>
  <si>
    <t>BIG-IP Edge Client very slow in connecti</t>
  </si>
  <si>
    <t>Mr. Rene Cuan</t>
  </si>
  <si>
    <t>02-05-2013 08:39:05</t>
  </si>
  <si>
    <t>04-19-2013 19:38:17</t>
  </si>
  <si>
    <t>7000011054</t>
  </si>
  <si>
    <t>02-21-2013 09:44:55</t>
  </si>
  <si>
    <t>04-20-2013 05:43:00</t>
  </si>
  <si>
    <t>7000010833</t>
  </si>
  <si>
    <t>I need a notebook</t>
  </si>
  <si>
    <t>Mr. Guilherme Krause</t>
  </si>
  <si>
    <t>02-25-2013 13:03:28</t>
  </si>
  <si>
    <t>04-20-2013 05:43:59</t>
  </si>
  <si>
    <t>7000010522</t>
  </si>
  <si>
    <t>[ReImage Laptop] - Lenovo X220 Tablet</t>
  </si>
  <si>
    <t>Mr. Garrett Miller</t>
  </si>
  <si>
    <t>02-25-2013 16:49:41</t>
  </si>
  <si>
    <t>04-20-2013 05:35:08</t>
  </si>
  <si>
    <t>8000009519</t>
  </si>
  <si>
    <t>Laptop for New Contractor - Markus Fisch</t>
  </si>
  <si>
    <t>Mr. Markus Fischer</t>
  </si>
  <si>
    <t>02-25-2013 08:43:50</t>
  </si>
  <si>
    <t>04-19-2013 22:26:45</t>
  </si>
  <si>
    <t>8000009490</t>
  </si>
  <si>
    <t>Laptop for New Contractor - Michael Roes</t>
  </si>
  <si>
    <t>Mr. Michael Roesner</t>
  </si>
  <si>
    <t>02-25-2013 08:43:01</t>
  </si>
  <si>
    <t>04-19-2013 22:24:53</t>
  </si>
  <si>
    <t>7000010360</t>
  </si>
  <si>
    <t>Memory Upgrade PO # 4502357021</t>
  </si>
  <si>
    <t>02-21-2013 10:03:56</t>
  </si>
  <si>
    <t>04-20-2013 03:18:45</t>
  </si>
  <si>
    <t>8000009544</t>
  </si>
  <si>
    <t>macbook not on domain.</t>
  </si>
  <si>
    <t>Mr. Sajal Agarwal</t>
  </si>
  <si>
    <t>02-25-2013 16:23:35</t>
  </si>
  <si>
    <t>05-31-2013 05:52:03</t>
  </si>
  <si>
    <t>8000009453</t>
  </si>
  <si>
    <t>Cannot login into computer, rescue accou</t>
  </si>
  <si>
    <t>Mr. Raja Pothapragada</t>
  </si>
  <si>
    <t>02-25-2013 10:38:56</t>
  </si>
  <si>
    <t>05-31-2013 06:36:45</t>
  </si>
  <si>
    <t>7000010270</t>
  </si>
  <si>
    <t>Mr. Jermayne Adamson</t>
  </si>
  <si>
    <t>02-25-2013 08:11:43</t>
  </si>
  <si>
    <t>04-20-2013 01:48:05</t>
  </si>
  <si>
    <t>7000010311</t>
  </si>
  <si>
    <t>laptop for training</t>
  </si>
  <si>
    <t>Mr. Tiago Correa</t>
  </si>
  <si>
    <t>02-25-2013 12:47:53</t>
  </si>
  <si>
    <t>04-20-2013 06:51:16</t>
  </si>
  <si>
    <t>7000010220</t>
  </si>
  <si>
    <t>02-25-2013 10:09:57</t>
  </si>
  <si>
    <t>04-20-2013 07:45:08</t>
  </si>
  <si>
    <t>SLE 1A</t>
  </si>
  <si>
    <t>7000010196</t>
  </si>
  <si>
    <t>Request for Upgrade (T530) (02.27.13)</t>
  </si>
  <si>
    <t>Ms. Jennifer Aguilar</t>
  </si>
  <si>
    <t>02-25-2013 08:07:15</t>
  </si>
  <si>
    <t>04-20-2013 06:24:05</t>
  </si>
  <si>
    <t>8000009248</t>
  </si>
  <si>
    <t>Adobe Flash install failing</t>
  </si>
  <si>
    <t>02-25-2013 09:08:04</t>
  </si>
  <si>
    <t>05-31-2013 05:52:34</t>
  </si>
  <si>
    <t>7000010194</t>
  </si>
  <si>
    <t>02-12-2013 11:14:56</t>
  </si>
  <si>
    <t>04-20-2013 06:22:14</t>
  </si>
  <si>
    <t>7000010178</t>
  </si>
  <si>
    <t>USER IS UNABLE TO OPEN OLD ATTACHMENTS</t>
  </si>
  <si>
    <t>Ms. Loren Corbridge</t>
  </si>
  <si>
    <t>01-22-2013 11:35:42</t>
  </si>
  <si>
    <t>04-20-2013 02:37:23</t>
  </si>
  <si>
    <t>8000009142</t>
  </si>
  <si>
    <t>Cannot hold a VPN Connection</t>
  </si>
  <si>
    <t>Mr. Peter Einstein</t>
  </si>
  <si>
    <t>02-17-2013 09:48:59</t>
  </si>
  <si>
    <t>04-20-2013 00:58:47</t>
  </si>
  <si>
    <t>8000009068</t>
  </si>
  <si>
    <t>Laptop for New Contractor - Raja Pothapr</t>
  </si>
  <si>
    <t>02-25-2013 10:37:03</t>
  </si>
  <si>
    <t>04-20-2013 00:52:18</t>
  </si>
  <si>
    <t>7000010037</t>
  </si>
  <si>
    <t>Request for Upgrade (T430) (03.01.13)</t>
  </si>
  <si>
    <t>02-15-2013 11:18:29</t>
  </si>
  <si>
    <t>04-20-2013 04:35:44</t>
  </si>
  <si>
    <t>7000009994</t>
  </si>
  <si>
    <t>outlook Migration Help</t>
  </si>
  <si>
    <t>Mr. Mark Yolton</t>
  </si>
  <si>
    <t>02-25-2013 13:51:05</t>
  </si>
  <si>
    <t>03-20-2013 13:17:05</t>
  </si>
  <si>
    <t>7000009981</t>
  </si>
  <si>
    <t>upgrading my laptop to the right Windows</t>
  </si>
  <si>
    <t>Johnny Daoud</t>
  </si>
  <si>
    <t>02-19-2013 13:36:25</t>
  </si>
  <si>
    <t>05-31-2013 09:03:47</t>
  </si>
  <si>
    <t>8000009042</t>
  </si>
  <si>
    <t>Cannot connect to printer</t>
  </si>
  <si>
    <t>Mr. Art Lopez</t>
  </si>
  <si>
    <t>02-18-2013 11:12:02</t>
  </si>
  <si>
    <t>05-15-2013 15:17:29</t>
  </si>
  <si>
    <t>8000008978</t>
  </si>
  <si>
    <t>Laptop will not boot completely</t>
  </si>
  <si>
    <t>02-25-2013 13:37:02</t>
  </si>
  <si>
    <t>05-31-2013 06:31:08</t>
  </si>
  <si>
    <t>7000009922</t>
  </si>
  <si>
    <t>problem with adobee reader</t>
  </si>
  <si>
    <t>Annick Tremblay</t>
  </si>
  <si>
    <t>02-21-2013 13:53:23</t>
  </si>
  <si>
    <t>04-20-2013 04:11:23</t>
  </si>
  <si>
    <t>7000009885</t>
  </si>
  <si>
    <t>PC Re-Image</t>
  </si>
  <si>
    <t>02-22-2013 07:57:52</t>
  </si>
  <si>
    <t>03-22-2013 10:20:36</t>
  </si>
  <si>
    <t>7000009818</t>
  </si>
  <si>
    <t>Please help me with authorizations</t>
  </si>
  <si>
    <t>Thomas Lavoie</t>
  </si>
  <si>
    <t>02-13-2013 14:15:20</t>
  </si>
  <si>
    <t>04-20-2013 07:30:00</t>
  </si>
  <si>
    <t>7000009625</t>
  </si>
  <si>
    <t>New Hire Request (02.25.13)</t>
  </si>
  <si>
    <t>02-12-2013 11:32:36</t>
  </si>
  <si>
    <t>04-20-2013 02:04:07</t>
  </si>
  <si>
    <t>7000009597</t>
  </si>
  <si>
    <t>New Hire Request (02.26.13)</t>
  </si>
  <si>
    <t>Mr. Brent Reed</t>
  </si>
  <si>
    <t>02-18-2013 15:55:28</t>
  </si>
  <si>
    <t>04-20-2013 07:27:57</t>
  </si>
  <si>
    <t>7000009158</t>
  </si>
  <si>
    <t>T420 SWAP needed SSD bad</t>
  </si>
  <si>
    <t>Mr. Brent Cohler</t>
  </si>
  <si>
    <t>01-04-2013 10:57:15</t>
  </si>
  <si>
    <t>04-20-2013 01:37:18</t>
  </si>
  <si>
    <t>7000009177</t>
  </si>
  <si>
    <t>Mr. Babu Balakrishnaiah</t>
  </si>
  <si>
    <t>02-22-2013 16:19:08</t>
  </si>
  <si>
    <t>04-20-2013 02:38:53</t>
  </si>
  <si>
    <t>8000008132</t>
  </si>
  <si>
    <t>user got BSOD .unmountable boot volume</t>
  </si>
  <si>
    <t>Mr. Jeff Eberhart</t>
  </si>
  <si>
    <t>02-22-2013 11:51:57</t>
  </si>
  <si>
    <t>05-31-2013 05:40:29</t>
  </si>
  <si>
    <t>8000008121</t>
  </si>
  <si>
    <t>System Swap (T420) (Blue Screen)</t>
  </si>
  <si>
    <t>Mr. Doug Applegate</t>
  </si>
  <si>
    <t>02-22-2013 09:20:12</t>
  </si>
  <si>
    <t>04-20-2013 00:46:45</t>
  </si>
  <si>
    <t>8000008084</t>
  </si>
  <si>
    <t>User wants to give remote access permiss</t>
  </si>
  <si>
    <t>Mr. Roberto Raguze</t>
  </si>
  <si>
    <t>02-22-2013 13:12:47</t>
  </si>
  <si>
    <t>05-31-2013 07:18:18</t>
  </si>
  <si>
    <t>8000008017</t>
  </si>
  <si>
    <t>not connecting to the network</t>
  </si>
  <si>
    <t>02-12-2013 09:31:49</t>
  </si>
  <si>
    <t>05-31-2013 06:56:03</t>
  </si>
  <si>
    <t>8000008014</t>
  </si>
  <si>
    <t>Reimage on macbook air</t>
  </si>
  <si>
    <t>Mr. Jeffrey Word</t>
  </si>
  <si>
    <t>02-21-2013 16:05:47</t>
  </si>
  <si>
    <t>05-31-2013 05:43:22</t>
  </si>
  <si>
    <t>8000007970</t>
  </si>
  <si>
    <t>pgp keys fail to synch on t510</t>
  </si>
  <si>
    <t>02-21-2013 15:46:08</t>
  </si>
  <si>
    <t>04-19-2013 20:05:49</t>
  </si>
  <si>
    <t>8000007918</t>
  </si>
  <si>
    <t>image hp z600 with 2008 enterprise serve</t>
  </si>
  <si>
    <t>Mr. Uddhav Gupta</t>
  </si>
  <si>
    <t>02-22-2013 14:38:35</t>
  </si>
  <si>
    <t>05-22-2013 19:03:48</t>
  </si>
  <si>
    <t>8000007956</t>
  </si>
  <si>
    <t>LS06 Not Printing</t>
  </si>
  <si>
    <t>02-22-2013 07:18:51</t>
  </si>
  <si>
    <t>04-19-2013 19:43:11</t>
  </si>
  <si>
    <t>7000008968</t>
  </si>
  <si>
    <t>New Hire IT Equipment Request (C5182631)</t>
  </si>
  <si>
    <t>02-21-2013 12:48:21</t>
  </si>
  <si>
    <t>04-20-2013 05:50:57</t>
  </si>
  <si>
    <t>7000008981</t>
  </si>
  <si>
    <t>Received equipment from TERM user</t>
  </si>
  <si>
    <t>Gavin Henry</t>
  </si>
  <si>
    <t>02-22-2013 10:17:52</t>
  </si>
  <si>
    <t>04-20-2013 05:44:36</t>
  </si>
  <si>
    <t>VAN02</t>
  </si>
  <si>
    <t>8000007800</t>
  </si>
  <si>
    <t>upgrade user to t530</t>
  </si>
  <si>
    <t>Ms. Diana Busheva</t>
  </si>
  <si>
    <t>02-22-2013 10:45:43</t>
  </si>
  <si>
    <t>05-31-2013 07:18:15</t>
  </si>
  <si>
    <t>7000008912</t>
  </si>
  <si>
    <t>System Swap reimage with Windows 7 ver 2</t>
  </si>
  <si>
    <t>02-22-2013 16:45:15</t>
  </si>
  <si>
    <t>04-20-2013 03:07:49</t>
  </si>
  <si>
    <t>7000008911</t>
  </si>
  <si>
    <t>The user needs an image to install on hi</t>
  </si>
  <si>
    <t>Yongqian Gao</t>
  </si>
  <si>
    <t>02-13-2013 13:58:58</t>
  </si>
  <si>
    <t>04-20-2013 02:06:37</t>
  </si>
  <si>
    <t>7000008814</t>
  </si>
  <si>
    <t>User is having problems installing the R</t>
  </si>
  <si>
    <t>02-21-2013 09:46:43</t>
  </si>
  <si>
    <t>04-20-2013 04:29:41</t>
  </si>
  <si>
    <t>8000007716</t>
  </si>
  <si>
    <t>Desktop not working. Windows crashed rei</t>
  </si>
  <si>
    <t>FERNANDO TOP SERVICE</t>
  </si>
  <si>
    <t>02-22-2013 12:26:07</t>
  </si>
  <si>
    <t>05-31-2013 05:26:50</t>
  </si>
  <si>
    <t>8000007709</t>
  </si>
  <si>
    <t>compliance for Anti-Virus software</t>
  </si>
  <si>
    <t>Mr. Yue Fang</t>
  </si>
  <si>
    <t>02-19-2013 16:02:36</t>
  </si>
  <si>
    <t>04-19-2013 19:33:13</t>
  </si>
  <si>
    <t>8000007765</t>
  </si>
  <si>
    <t>Mr. Frank Stienhans</t>
  </si>
  <si>
    <t>02-21-2013 16:04:09</t>
  </si>
  <si>
    <t>05-31-2013 06:31:37</t>
  </si>
  <si>
    <t>7000008690</t>
  </si>
  <si>
    <t>Install Cygwin software</t>
  </si>
  <si>
    <t>Ms. Rachael Tan</t>
  </si>
  <si>
    <t>02-21-2013 11:44:36</t>
  </si>
  <si>
    <t>04-20-2013 05:05:32</t>
  </si>
  <si>
    <t>8000007733</t>
  </si>
  <si>
    <t>laptop battery is not charging.</t>
  </si>
  <si>
    <t>02-22-2013 12:19:56</t>
  </si>
  <si>
    <t>05-31-2013 06:30:08</t>
  </si>
  <si>
    <t>8000007693</t>
  </si>
  <si>
    <t>Loaner Laptop for I007979 (Gertrud Beise</t>
  </si>
  <si>
    <t>Ms. Gertrud Beisel</t>
  </si>
  <si>
    <t>02-22-2013 14:04:53</t>
  </si>
  <si>
    <t>04-19-2013 23:48:55</t>
  </si>
  <si>
    <t>7000008697</t>
  </si>
  <si>
    <t>02-22-2013 07:48:35</t>
  </si>
  <si>
    <t>04-20-2013 06:38:52</t>
  </si>
  <si>
    <t>7000008638</t>
  </si>
  <si>
    <t>02-22-2013 07:45:43</t>
  </si>
  <si>
    <t>04-20-2013 06:27:15</t>
  </si>
  <si>
    <t>8000007600</t>
  </si>
  <si>
    <t>emails not coming in on macbook.</t>
  </si>
  <si>
    <t>02-22-2013 12:04:36</t>
  </si>
  <si>
    <t>05-31-2013 06:36:31</t>
  </si>
  <si>
    <t>7000008530</t>
  </si>
  <si>
    <t>02-22-2013 07:40:43</t>
  </si>
  <si>
    <t>04-20-2013 06:17:07</t>
  </si>
  <si>
    <t>7000008641</t>
  </si>
  <si>
    <t>Mr. Neal Bryant</t>
  </si>
  <si>
    <t>02-22-2013 09:52:47</t>
  </si>
  <si>
    <t>05-31-2013 08:44:50</t>
  </si>
  <si>
    <t>8000007594</t>
  </si>
  <si>
    <t>Ms. Nicole Saunders</t>
  </si>
  <si>
    <t>01-31-2013 06:18:49</t>
  </si>
  <si>
    <t>04-19-2013 23:27:16</t>
  </si>
  <si>
    <t>7000008584</t>
  </si>
  <si>
    <t>02-22-2013 09:48:05</t>
  </si>
  <si>
    <t>04-20-2013 02:27:23</t>
  </si>
  <si>
    <t>8000007479</t>
  </si>
  <si>
    <t>Unable to install DS</t>
  </si>
  <si>
    <t>Mr. Pat Nitti</t>
  </si>
  <si>
    <t>02-22-2013 10:34:56</t>
  </si>
  <si>
    <t>05-31-2013 07:43:25</t>
  </si>
  <si>
    <t>7000008474</t>
  </si>
  <si>
    <t>Loaner Laptop (T520) (02.21.13)</t>
  </si>
  <si>
    <t>02-19-2013 17:38:10</t>
  </si>
  <si>
    <t>04-20-2013 01:49:07</t>
  </si>
  <si>
    <t>7000008484</t>
  </si>
  <si>
    <t>02-22-2013 11:07:19</t>
  </si>
  <si>
    <t>05-31-2013 08:12:33</t>
  </si>
  <si>
    <t>7000008450</t>
  </si>
  <si>
    <t>02-22-2013 11:06:45</t>
  </si>
  <si>
    <t>04-20-2013 03:39:26</t>
  </si>
  <si>
    <t>7000008462</t>
  </si>
  <si>
    <t>I need a team laptop reimaged</t>
  </si>
  <si>
    <t>02-21-2013 12:27:03</t>
  </si>
  <si>
    <t>04-20-2013 06:45:54</t>
  </si>
  <si>
    <t>7000008451</t>
  </si>
  <si>
    <t>Request for Upgrade (X230) (02.20.13)</t>
  </si>
  <si>
    <t>Mr. DJ Paoni</t>
  </si>
  <si>
    <t>02-20-2013 06:41:33</t>
  </si>
  <si>
    <t>04-20-2013 05:22:11</t>
  </si>
  <si>
    <t>7000008402</t>
  </si>
  <si>
    <t>Request for Upgrade (T530) (02.21.13)</t>
  </si>
  <si>
    <t>02-20-2013 13:23:55</t>
  </si>
  <si>
    <t>04-20-2013 02:22:25</t>
  </si>
  <si>
    <t>8000007364</t>
  </si>
  <si>
    <t>Request to install SAP Tutor</t>
  </si>
  <si>
    <t>Ms. Emily Sisneroz</t>
  </si>
  <si>
    <t>02-19-2013 12:46:30</t>
  </si>
  <si>
    <t>05-31-2013 05:35:44</t>
  </si>
  <si>
    <t>IMIS_APPL_SAP_STUT</t>
  </si>
  <si>
    <t>7000008374</t>
  </si>
  <si>
    <t>Request for Upgrade (T430) (02.22.13)</t>
  </si>
  <si>
    <t>Ms. Dolores Tolano</t>
  </si>
  <si>
    <t>02-21-2013 07:18:59</t>
  </si>
  <si>
    <t>04-20-2013 02:19:20</t>
  </si>
  <si>
    <t>7000008328</t>
  </si>
  <si>
    <t>Hard drive crashed on desktop</t>
  </si>
  <si>
    <t>Mr. Matthew Bedalov</t>
  </si>
  <si>
    <t>02-22-2013 10:23:48</t>
  </si>
  <si>
    <t>05-31-2013 08:07:38</t>
  </si>
  <si>
    <t>7000008256</t>
  </si>
  <si>
    <t>02-12-2013 16:33:37</t>
  </si>
  <si>
    <t>04-20-2013 03:58:58</t>
  </si>
  <si>
    <t>7000007985</t>
  </si>
  <si>
    <t>Mr. David Parrish</t>
  </si>
  <si>
    <t>02-20-2013 09:32:50</t>
  </si>
  <si>
    <t>04-20-2013 07:42:04</t>
  </si>
  <si>
    <t>8000006905</t>
  </si>
  <si>
    <t>Mr. Arun Somasundaram</t>
  </si>
  <si>
    <t>02-21-2013 15:06:54</t>
  </si>
  <si>
    <t>05-31-2013 06:00:21</t>
  </si>
  <si>
    <t>7000007769</t>
  </si>
  <si>
    <t>Mr. Travis Worthington</t>
  </si>
  <si>
    <t>02-21-2013 14:46:18</t>
  </si>
  <si>
    <t>05-31-2013 08:22:39</t>
  </si>
  <si>
    <t>8000006783</t>
  </si>
  <si>
    <t>Tobias Winterhalter</t>
  </si>
  <si>
    <t>02-21-2013 12:35:45</t>
  </si>
  <si>
    <t>04-19-2013 21:37:04</t>
  </si>
  <si>
    <t>8000006669</t>
  </si>
  <si>
    <t>battery needs to be replaced - buttons s</t>
  </si>
  <si>
    <t>02-20-2013 12:06:22</t>
  </si>
  <si>
    <t>04-20-2013 00:42:30</t>
  </si>
  <si>
    <t>7000007594</t>
  </si>
  <si>
    <t>02-21-2013 15:58:09</t>
  </si>
  <si>
    <t>05-31-2013 08:09:49</t>
  </si>
  <si>
    <t>8000006581</t>
  </si>
  <si>
    <t>System Swap (T510) (SCCM)</t>
  </si>
  <si>
    <t>Mr. Kirk Birckhead</t>
  </si>
  <si>
    <t>02-19-2013 19:24:41</t>
  </si>
  <si>
    <t>04-20-2013 00:33:25</t>
  </si>
  <si>
    <t>7000007516</t>
  </si>
  <si>
    <t>User's Mac Air need to reimage</t>
  </si>
  <si>
    <t>02-21-2013 15:51:22</t>
  </si>
  <si>
    <t>05-31-2013 08:57:47</t>
  </si>
  <si>
    <t>7000007487</t>
  </si>
  <si>
    <t>needs loaner laptop for training today a</t>
  </si>
  <si>
    <t>Mr. Pedro Fernandes</t>
  </si>
  <si>
    <t>02-21-2013 08:58:17</t>
  </si>
  <si>
    <t>04-20-2013 03:04:15</t>
  </si>
  <si>
    <t>7000007494</t>
  </si>
  <si>
    <t>Cant change sap_all pwd on Mac</t>
  </si>
  <si>
    <t>Ms. Natalia Shmoilova</t>
  </si>
  <si>
    <t>02-21-2013 15:47:44</t>
  </si>
  <si>
    <t>05-31-2013 08:03:37</t>
  </si>
  <si>
    <t>7000007484</t>
  </si>
  <si>
    <t>02-21-2013 08:15:45</t>
  </si>
  <si>
    <t>04-20-2013 05:11:34</t>
  </si>
  <si>
    <t>8000006420</t>
  </si>
  <si>
    <t>Windows does not boot</t>
  </si>
  <si>
    <t>Mr. David Hartley</t>
  </si>
  <si>
    <t>02-18-2013 11:30:02</t>
  </si>
  <si>
    <t>05-31-2013 06:32:48</t>
  </si>
  <si>
    <t>7000007471</t>
  </si>
  <si>
    <t>HP Display</t>
  </si>
  <si>
    <t>Mr. Sam Dhillon</t>
  </si>
  <si>
    <t>02-21-2013 10:56:12</t>
  </si>
  <si>
    <t>04-20-2013 05:03:19</t>
  </si>
  <si>
    <t>8000006504</t>
  </si>
  <si>
    <t>macbook is not starting up. See the appl</t>
  </si>
  <si>
    <t>Ms. Gita Kapur</t>
  </si>
  <si>
    <t>02-19-2013 07:43:06</t>
  </si>
  <si>
    <t>04-19-2013 22:12:26</t>
  </si>
  <si>
    <t>8000006481</t>
  </si>
  <si>
    <t>SAP GUI not working.</t>
  </si>
  <si>
    <t>02-20-2013 11:49:07</t>
  </si>
  <si>
    <t>05-31-2013 07:38:49</t>
  </si>
  <si>
    <t>7000007395</t>
  </si>
  <si>
    <t>Mr. Patrick McCarthy</t>
  </si>
  <si>
    <t>02-19-2013 05:42:04</t>
  </si>
  <si>
    <t>04-20-2013 07:59:20</t>
  </si>
  <si>
    <t>CHI03</t>
  </si>
  <si>
    <t>7000007340</t>
  </si>
  <si>
    <t>02-21-2013 08:12:00</t>
  </si>
  <si>
    <t>04-20-2013 02:28:30</t>
  </si>
  <si>
    <t>8000006454</t>
  </si>
  <si>
    <t>upgraded user to x230</t>
  </si>
  <si>
    <t>Ms. Samantha Finnegan</t>
  </si>
  <si>
    <t>02-21-2013 15:41:43</t>
  </si>
  <si>
    <t>05-31-2013 05:38:44</t>
  </si>
  <si>
    <t>7000007391</t>
  </si>
  <si>
    <t>Loaner iPad (02.20.13) (2 Weeks)</t>
  </si>
  <si>
    <t>Ms. Debbie Lei</t>
  </si>
  <si>
    <t>02-19-2013 09:22:18</t>
  </si>
  <si>
    <t>04-20-2013 05:23:23</t>
  </si>
  <si>
    <t>7000007374</t>
  </si>
  <si>
    <t>02-19-2013 15:34:38</t>
  </si>
  <si>
    <t>04-20-2013 05:20:22</t>
  </si>
  <si>
    <t>8000006356</t>
  </si>
  <si>
    <t>Cannot log to mac book</t>
  </si>
  <si>
    <t>Mr. Cristiano Rosa</t>
  </si>
  <si>
    <t>02-13-2013 10:16:03</t>
  </si>
  <si>
    <t>05-31-2013 06:36:15</t>
  </si>
  <si>
    <t>8000006270</t>
  </si>
  <si>
    <t>System Swap ( BSOD )</t>
  </si>
  <si>
    <t>Mr. Todd Johnston</t>
  </si>
  <si>
    <t>02-21-2013 15:10:02</t>
  </si>
  <si>
    <t>05-31-2013 07:09:38</t>
  </si>
  <si>
    <t>7000007316</t>
  </si>
  <si>
    <t>Outlook Migration</t>
  </si>
  <si>
    <t>Mr. Gregg Machacz</t>
  </si>
  <si>
    <t>02-21-2013 09:56:48</t>
  </si>
  <si>
    <t>05-31-2013 07:49:28</t>
  </si>
  <si>
    <t>7000007279</t>
  </si>
  <si>
    <t>Outlook Crashing</t>
  </si>
  <si>
    <t>02-21-2013 09:55:27</t>
  </si>
  <si>
    <t>04-20-2013 01:43:50</t>
  </si>
  <si>
    <t>7000007168</t>
  </si>
  <si>
    <t>Ms. Karman Lei</t>
  </si>
  <si>
    <t>02-21-2013 09:46:42</t>
  </si>
  <si>
    <t>04-20-2013 06:53:17</t>
  </si>
  <si>
    <t>7000007233</t>
  </si>
  <si>
    <t>Need two Ipads for an event</t>
  </si>
  <si>
    <t>Mr. Matheus Souza</t>
  </si>
  <si>
    <t>02-20-2013 08:55:03</t>
  </si>
  <si>
    <t>04-20-2013 06:20:55</t>
  </si>
  <si>
    <t>7000007212</t>
  </si>
  <si>
    <t>02-21-2013 09:43:52</t>
  </si>
  <si>
    <t>05-31-2013 08:30:52</t>
  </si>
  <si>
    <t>7000007179</t>
  </si>
  <si>
    <t>Mr. Tom Collett</t>
  </si>
  <si>
    <t>02-18-2013 13:14:15</t>
  </si>
  <si>
    <t>04-20-2013 06:14:25</t>
  </si>
  <si>
    <t>7000007098</t>
  </si>
  <si>
    <t>Mr. Jake Lee</t>
  </si>
  <si>
    <t>02-21-2013 09:39:16</t>
  </si>
  <si>
    <t>04-20-2013 07:32:33</t>
  </si>
  <si>
    <t>7000007058</t>
  </si>
  <si>
    <t>User having issues with Apple Safari</t>
  </si>
  <si>
    <t>02-21-2013 09:37:26</t>
  </si>
  <si>
    <t>05-31-2013 08:40:18</t>
  </si>
  <si>
    <t>8000006007</t>
  </si>
  <si>
    <t>Laptop Lock Out.</t>
  </si>
  <si>
    <t>Mr. Jason Masner</t>
  </si>
  <si>
    <t>02-19-2013 11:33:04</t>
  </si>
  <si>
    <t>05-31-2013 07:07:54</t>
  </si>
  <si>
    <t>7000007008</t>
  </si>
  <si>
    <t>New iPad 3</t>
  </si>
  <si>
    <t>02-21-2013 09:24:18</t>
  </si>
  <si>
    <t>04-20-2013 06:32:02</t>
  </si>
  <si>
    <t>8000005528</t>
  </si>
  <si>
    <t>Monitor Install for Cliff Simpson</t>
  </si>
  <si>
    <t>Mr. Cliff Simpson</t>
  </si>
  <si>
    <t>02-20-2013 09:14:59</t>
  </si>
  <si>
    <t>04-19-2013 22:57:02</t>
  </si>
  <si>
    <t>7000006611</t>
  </si>
  <si>
    <t>Loaner Laptop (T520) (2 Weeks)(10.8.12)</t>
  </si>
  <si>
    <t>Mr. Sougata Dutta</t>
  </si>
  <si>
    <t>10-03-2012 17:34:19</t>
  </si>
  <si>
    <t>04-20-2013 05:02:49</t>
  </si>
  <si>
    <t>8000005476</t>
  </si>
  <si>
    <t>Windows not Genuine message, unable to l</t>
  </si>
  <si>
    <t>Mr. Darren Rizzo</t>
  </si>
  <si>
    <t>02-20-2013 09:11:06</t>
  </si>
  <si>
    <t>05-31-2013 05:34:46</t>
  </si>
  <si>
    <t>7000006554</t>
  </si>
  <si>
    <t>02-18-2013 11:34:10</t>
  </si>
  <si>
    <t>04-20-2013 05:27:49</t>
  </si>
  <si>
    <t>7000006478</t>
  </si>
  <si>
    <t>User wants to request a RSA securID card</t>
  </si>
  <si>
    <t>02-18-2013 15:46:35</t>
  </si>
  <si>
    <t>04-20-2013 03:40:03</t>
  </si>
  <si>
    <t>8000005404</t>
  </si>
  <si>
    <t>Blue screen - Laptop-</t>
  </si>
  <si>
    <t>Mr. Ajay Balan</t>
  </si>
  <si>
    <t>02-18-2013 07:55:43</t>
  </si>
  <si>
    <t>04-19-2013 21:02:56</t>
  </si>
  <si>
    <t>8000005336</t>
  </si>
  <si>
    <t>user cannot get to portal with ie</t>
  </si>
  <si>
    <t>02-20-2013 15:10:48</t>
  </si>
  <si>
    <t>05-31-2013 05:51:09</t>
  </si>
  <si>
    <t>8000005353</t>
  </si>
  <si>
    <t>broken space bar on keyboard</t>
  </si>
  <si>
    <t>Ms. Diane McSweeney</t>
  </si>
  <si>
    <t>02-20-2013 12:26:39</t>
  </si>
  <si>
    <t>05-31-2013 07:04:28</t>
  </si>
  <si>
    <t>8000005318</t>
  </si>
  <si>
    <t>ticket to image 13" Macbook air.</t>
  </si>
  <si>
    <t>Ms. Ritika Suri</t>
  </si>
  <si>
    <t>02-20-2013 15:04:59</t>
  </si>
  <si>
    <t>05-31-2013 07:02:18</t>
  </si>
  <si>
    <t>8000005241</t>
  </si>
  <si>
    <t>Required the link to install printers</t>
  </si>
  <si>
    <t>Ms. Kendra Vangundy</t>
  </si>
  <si>
    <t>02-20-2013 11:51:00</t>
  </si>
  <si>
    <t>04-19-2013 23:18:42</t>
  </si>
  <si>
    <t>8000005067</t>
  </si>
  <si>
    <t>SSO not working on macbook.</t>
  </si>
  <si>
    <t>Ms. Mimi Spier</t>
  </si>
  <si>
    <t>02-20-2013 17:02:27</t>
  </si>
  <si>
    <t>05-31-2013 05:37:21</t>
  </si>
  <si>
    <t>8000005024</t>
  </si>
  <si>
    <t>Thinkpad malfunctioning</t>
  </si>
  <si>
    <t>02-06-2013 12:06:18</t>
  </si>
  <si>
    <t>04-19-2013 22:11:53</t>
  </si>
  <si>
    <t>7000006230</t>
  </si>
  <si>
    <t>Request for Upgrade (X230) (02.22.13)</t>
  </si>
  <si>
    <t>02-19-2013 07:16:21</t>
  </si>
  <si>
    <t>04-20-2013 02:39:29</t>
  </si>
  <si>
    <t>8000004839</t>
  </si>
  <si>
    <t>Migration is not conducted fully, I cann</t>
  </si>
  <si>
    <t>Ms. Elena Hartlieb</t>
  </si>
  <si>
    <t>02-20-2013 07:56:17</t>
  </si>
  <si>
    <t>04-19-2013 19:19:23</t>
  </si>
  <si>
    <t>7000006146</t>
  </si>
  <si>
    <t>Reset PGDev Password</t>
  </si>
  <si>
    <t>02-20-2013 13:44:11</t>
  </si>
  <si>
    <t>04-20-2013 02:51:48</t>
  </si>
  <si>
    <t>8000004827</t>
  </si>
  <si>
    <t>Migrate Mac to Exchange 2010</t>
  </si>
  <si>
    <t>02-20-2013 10:45:34</t>
  </si>
  <si>
    <t>05-31-2013 06:13:37</t>
  </si>
  <si>
    <t>7000006044</t>
  </si>
  <si>
    <t>Monitor Install PO # 4502346231</t>
  </si>
  <si>
    <t>Mr. Satish Iyer</t>
  </si>
  <si>
    <t>02-18-2013 15:48:58</t>
  </si>
  <si>
    <t>04-20-2013 06:04:09</t>
  </si>
  <si>
    <t>8000004121</t>
  </si>
  <si>
    <t>Password reset.</t>
  </si>
  <si>
    <t>Mr. Vivek Tiwari</t>
  </si>
  <si>
    <t>02-19-2013 10:53:34</t>
  </si>
  <si>
    <t>03-22-2013 01:24:03</t>
  </si>
  <si>
    <t>7000005370</t>
  </si>
  <si>
    <t>Ms. Cheryl Jensen</t>
  </si>
  <si>
    <t>02-18-2013 07:26:35</t>
  </si>
  <si>
    <t>03-22-2013 01:10:41</t>
  </si>
  <si>
    <t>7000005337</t>
  </si>
  <si>
    <t>02-18-2013 07:20:01</t>
  </si>
  <si>
    <t>04-20-2013 02:48:39</t>
  </si>
  <si>
    <t>7000005335</t>
  </si>
  <si>
    <t>02-18-2013 07:29:10</t>
  </si>
  <si>
    <t>03-22-2013 01:11:29</t>
  </si>
  <si>
    <t>8000004020</t>
  </si>
  <si>
    <t>Wirelss not working</t>
  </si>
  <si>
    <t>02-19-2013 14:57:53</t>
  </si>
  <si>
    <t>03-22-2013 01:16:51</t>
  </si>
  <si>
    <t>7000005364</t>
  </si>
  <si>
    <t>Requesting a loaner monitor</t>
  </si>
  <si>
    <t>02-19-2013 10:51:44</t>
  </si>
  <si>
    <t>04-20-2013 02:02:55</t>
  </si>
  <si>
    <t>8000003969</t>
  </si>
  <si>
    <t>New C user</t>
  </si>
  <si>
    <t>02-18-2013 15:03:40</t>
  </si>
  <si>
    <t>03-22-2013 01:20:15</t>
  </si>
  <si>
    <t>7000005290</t>
  </si>
  <si>
    <t>t410 keyboard replacement request</t>
  </si>
  <si>
    <t>Mr. Gopinathan Thangavelu</t>
  </si>
  <si>
    <t>02-18-2013 11:37:08</t>
  </si>
  <si>
    <t>04-20-2013 08:17:56</t>
  </si>
  <si>
    <t>7000005227</t>
  </si>
  <si>
    <t>02-18-2013 07:25:13</t>
  </si>
  <si>
    <t>03-22-2013 01:10:02</t>
  </si>
  <si>
    <t>8000003882</t>
  </si>
  <si>
    <t>McAfee non-compliance on Vista VM</t>
  </si>
  <si>
    <t>02-19-2013 07:00:30</t>
  </si>
  <si>
    <t>03-22-2013 01:14:27</t>
  </si>
  <si>
    <t>7000005178</t>
  </si>
  <si>
    <t>image new T430 PC with Win7</t>
  </si>
  <si>
    <t>02-19-2013 06:24:44</t>
  </si>
  <si>
    <t>03-22-2013 01:22:44</t>
  </si>
  <si>
    <t>BOS3</t>
  </si>
  <si>
    <t>7000005120</t>
  </si>
  <si>
    <t>iPads for SAP Open</t>
  </si>
  <si>
    <t>02-08-2013 11:20:11</t>
  </si>
  <si>
    <t>04-20-2013 02:29:12</t>
  </si>
  <si>
    <t>8000003728</t>
  </si>
  <si>
    <t>Unable to project from my laptop to my m</t>
  </si>
  <si>
    <t>02-18-2013 18:34:25</t>
  </si>
  <si>
    <t>03-22-2013 01:22:13</t>
  </si>
  <si>
    <t>7000005126</t>
  </si>
  <si>
    <t>02-19-2013 10:51:49</t>
  </si>
  <si>
    <t>04-20-2013 05:38:34</t>
  </si>
  <si>
    <t>8000003771</t>
  </si>
  <si>
    <t>unable to browse external sites</t>
  </si>
  <si>
    <t>02-19-2013 10:50:49</t>
  </si>
  <si>
    <t>03-22-2013 01:23:06</t>
  </si>
  <si>
    <t>8000003620</t>
  </si>
  <si>
    <t>Problems with room reservation add-in</t>
  </si>
  <si>
    <t>02-19-2013 06:55:22</t>
  </si>
  <si>
    <t>03-22-2013 01:13:14</t>
  </si>
  <si>
    <t>7000005056</t>
  </si>
  <si>
    <t>Monitor Install PO # 4502351062</t>
  </si>
  <si>
    <t>02-18-2013 15:42:47</t>
  </si>
  <si>
    <t>04-20-2013 05:52:59</t>
  </si>
  <si>
    <t>7000004994</t>
  </si>
  <si>
    <t>Monitor Install PO # 4502352962</t>
  </si>
  <si>
    <t>02-18-2013 16:02:26</t>
  </si>
  <si>
    <t>04-20-2013 03:28:08</t>
  </si>
  <si>
    <t>8000003604</t>
  </si>
  <si>
    <t>02-18-2013 15:05:35</t>
  </si>
  <si>
    <t>04-19-2013 19:39:47</t>
  </si>
  <si>
    <t>7000004926</t>
  </si>
  <si>
    <t>Mr. Ryan Henderson</t>
  </si>
  <si>
    <t>02-18-2013 07:21:36</t>
  </si>
  <si>
    <t>04-20-2013 06:06:57</t>
  </si>
  <si>
    <t>7000004965</t>
  </si>
  <si>
    <t>Monitor Install PO # 4502350918</t>
  </si>
  <si>
    <t>02-18-2013 16:05:10</t>
  </si>
  <si>
    <t>04-20-2013 06:06:56</t>
  </si>
  <si>
    <t>8000003632</t>
  </si>
  <si>
    <t>When the user saves a file it changes it</t>
  </si>
  <si>
    <t>Ms. Marylyn Scott</t>
  </si>
  <si>
    <t>01-17-2013 14:19:37</t>
  </si>
  <si>
    <t>03-22-2013 01:12:15</t>
  </si>
  <si>
    <t>8000003578</t>
  </si>
  <si>
    <t>VPN Software/Access from SuccessFactors</t>
  </si>
  <si>
    <t>Mr. John Deeran</t>
  </si>
  <si>
    <t>02-14-2013 09:44:18</t>
  </si>
  <si>
    <t>03-22-2013 01:16:54</t>
  </si>
  <si>
    <t>8000003577</t>
  </si>
  <si>
    <t>HDD Error mesage 2100</t>
  </si>
  <si>
    <t>Mr. Cody Smith</t>
  </si>
  <si>
    <t>02-19-2013 09:56:35</t>
  </si>
  <si>
    <t>05-31-2013 06:55:28</t>
  </si>
  <si>
    <t>7000004932</t>
  </si>
  <si>
    <t>Freezes at Thinkpad screen</t>
  </si>
  <si>
    <t>Mr. Scott Gregory</t>
  </si>
  <si>
    <t>02-19-2013 12:31:09</t>
  </si>
  <si>
    <t>04-20-2013 03:46:33</t>
  </si>
  <si>
    <t>7000004870</t>
  </si>
  <si>
    <t>MS Visio 2010 need to reinstall</t>
  </si>
  <si>
    <t>Mr. Scott Schiro</t>
  </si>
  <si>
    <t>02-19-2013 15:56:18</t>
  </si>
  <si>
    <t>05-31-2013 08:11:43</t>
  </si>
  <si>
    <t>7000004911</t>
  </si>
  <si>
    <t>System freeze from Hibernate mode</t>
  </si>
  <si>
    <t>02-19-2013 15:52:19</t>
  </si>
  <si>
    <t>04-20-2013 06:35:02</t>
  </si>
  <si>
    <t>8000003552</t>
  </si>
  <si>
    <t>The user is quarentined and cant connect</t>
  </si>
  <si>
    <t>Ms. Vanishree Malagi</t>
  </si>
  <si>
    <t>02-19-2013 14:31:46</t>
  </si>
  <si>
    <t>03-22-2013 01:15:30</t>
  </si>
  <si>
    <t>7000004819</t>
  </si>
  <si>
    <t>Password reset issue</t>
  </si>
  <si>
    <t>Ms. Yuxia Qiu</t>
  </si>
  <si>
    <t>02-19-2013 15:36:42</t>
  </si>
  <si>
    <t>04-20-2013 02:32:58</t>
  </si>
  <si>
    <t>7000004842</t>
  </si>
  <si>
    <t>Install Backup software Iron Mountain</t>
  </si>
  <si>
    <t>Mr. Prasad Shola</t>
  </si>
  <si>
    <t>02-19-2013 15:35:29</t>
  </si>
  <si>
    <t>03-22-2013 01:18:07</t>
  </si>
  <si>
    <t>7000004778</t>
  </si>
  <si>
    <t>02-19-2013 15:34:28</t>
  </si>
  <si>
    <t>03-22-2013 01:18:33</t>
  </si>
  <si>
    <t>7000004764</t>
  </si>
  <si>
    <t>Unable to access remote computer</t>
  </si>
  <si>
    <t>Mr. Pradeep Panicker</t>
  </si>
  <si>
    <t>01-28-2013 23:28:12</t>
  </si>
  <si>
    <t>04-20-2013 02:22:35</t>
  </si>
  <si>
    <t>7000004742</t>
  </si>
  <si>
    <t>New Hire(T510(2.18.13)</t>
  </si>
  <si>
    <t>02-15-2013 13:24:00</t>
  </si>
  <si>
    <t>04-20-2013 01:46:09</t>
  </si>
  <si>
    <t>8000003355</t>
  </si>
  <si>
    <t>BSOD on D20 desktop</t>
  </si>
  <si>
    <t>Mr. Frank Le</t>
  </si>
  <si>
    <t>02-18-2013 09:48:28</t>
  </si>
  <si>
    <t>03-20-2013 23:45:55</t>
  </si>
  <si>
    <t>7000004602</t>
  </si>
  <si>
    <t>Certificates expired on Macbook Pro\</t>
  </si>
  <si>
    <t>Mr. Yutong Zhao</t>
  </si>
  <si>
    <t>02-18-2013 15:38:13</t>
  </si>
  <si>
    <t>05-31-2013 08:00:15</t>
  </si>
  <si>
    <t>8000003292</t>
  </si>
  <si>
    <t>Mr. Ken West</t>
  </si>
  <si>
    <t>02-14-2013 10:17:28</t>
  </si>
  <si>
    <t>03-20-2013 23:44:44</t>
  </si>
  <si>
    <t>7000004506</t>
  </si>
  <si>
    <t>My notebook crashed...</t>
  </si>
  <si>
    <t>Mr. Jose Martinez</t>
  </si>
  <si>
    <t>01-16-2013 10:09:39</t>
  </si>
  <si>
    <t>04-20-2013 02:32:47</t>
  </si>
  <si>
    <t>8000003124</t>
  </si>
  <si>
    <t>My Lenovo Blue Screens a lot</t>
  </si>
  <si>
    <t>02-11-2013 06:44:49</t>
  </si>
  <si>
    <t>03-20-2013 23:34:56</t>
  </si>
  <si>
    <t>8000002937</t>
  </si>
  <si>
    <t>Ms. Dawn Crew</t>
  </si>
  <si>
    <t>01-29-2013 19:05:31</t>
  </si>
  <si>
    <t>03-20-2013 23:34:10</t>
  </si>
  <si>
    <t>8000002888</t>
  </si>
  <si>
    <t>01-29-2013 09:43:13</t>
  </si>
  <si>
    <t>03-20-2013 23:33:45</t>
  </si>
  <si>
    <t>8000002817</t>
  </si>
  <si>
    <t>user needed to change password on pc for</t>
  </si>
  <si>
    <t>02-18-2013 14:13:04</t>
  </si>
  <si>
    <t>03-20-2013 23:53:50</t>
  </si>
  <si>
    <t>7000004215</t>
  </si>
  <si>
    <t>[Loaner Laptop] - X201</t>
  </si>
  <si>
    <t>02-11-2013 11:21:37</t>
  </si>
  <si>
    <t>04-20-2013 02:02:46</t>
  </si>
  <si>
    <t>8000002791</t>
  </si>
  <si>
    <t>Hardware issues with current laptop</t>
  </si>
  <si>
    <t>02-15-2013 13:04:21</t>
  </si>
  <si>
    <t>03-20-2013 23:43:02</t>
  </si>
  <si>
    <t>8000002560</t>
  </si>
  <si>
    <t>Laptop for New Contractor - Shraddha Gup</t>
  </si>
  <si>
    <t>Mr. Shraddha Gupta</t>
  </si>
  <si>
    <t>02-18-2013 13:43:03</t>
  </si>
  <si>
    <t>03-20-2013 23:54:17</t>
  </si>
  <si>
    <t>8000002573</t>
  </si>
  <si>
    <t>Laptop for New Contractor - Ravindra Kel</t>
  </si>
  <si>
    <t>02-18-2013 13:41:57</t>
  </si>
  <si>
    <t>03-20-2013 23:54:49</t>
  </si>
  <si>
    <t>7000004073</t>
  </si>
  <si>
    <t>iPad for Anil Babu Ankisettipalli</t>
  </si>
  <si>
    <t>02-18-2013 16:08:33</t>
  </si>
  <si>
    <t>04-20-2013 06:30:56</t>
  </si>
  <si>
    <t>8000002495</t>
  </si>
  <si>
    <t>User in not able to conect to exchange s</t>
  </si>
  <si>
    <t>02-18-2013 09:12:26</t>
  </si>
  <si>
    <t>03-20-2013 23:48:14</t>
  </si>
  <si>
    <t>7000003998</t>
  </si>
  <si>
    <t>rent two sap laptop for c-user for next</t>
  </si>
  <si>
    <t>02-15-2013 15:37:41</t>
  </si>
  <si>
    <t>04-20-2013 07:44:16</t>
  </si>
  <si>
    <t>7000003976</t>
  </si>
  <si>
    <t>New Hire IT Equipment Request (C5185841)</t>
  </si>
  <si>
    <t>02-15-2013 13:23:43</t>
  </si>
  <si>
    <t>04-20-2013 06:10:10</t>
  </si>
  <si>
    <t>7000003991</t>
  </si>
  <si>
    <t>I can't connect thru wired or WLAN</t>
  </si>
  <si>
    <t>Mr. Nikhil Reddy</t>
  </si>
  <si>
    <t>02-15-2013 14:45:10</t>
  </si>
  <si>
    <t>04-18-2013 20:29:57</t>
  </si>
  <si>
    <t>7000003934</t>
  </si>
  <si>
    <t>I am getting a BSOD everytime I boot my</t>
  </si>
  <si>
    <t>02-15-2013 14:47:44</t>
  </si>
  <si>
    <t>04-18-2013 20:22:16</t>
  </si>
  <si>
    <t>8000002268</t>
  </si>
  <si>
    <t>Speech To Text Dictation Solution</t>
  </si>
  <si>
    <t>Ms. Cathy Lato</t>
  </si>
  <si>
    <t>02-12-2013 13:23:31</t>
  </si>
  <si>
    <t>7000003750</t>
  </si>
  <si>
    <t>Monitor Install PO # 4502342814</t>
  </si>
  <si>
    <t>02-06-2013 16:08:34</t>
  </si>
  <si>
    <t>04-18-2013 20:22:42</t>
  </si>
  <si>
    <t>7000003697</t>
  </si>
  <si>
    <t>Laptop required</t>
  </si>
  <si>
    <t>Mr. Alex Sevilla</t>
  </si>
  <si>
    <t>02-14-2013 14:03:32</t>
  </si>
  <si>
    <t>04-18-2013 20:48:41</t>
  </si>
  <si>
    <t>8000001570</t>
  </si>
  <si>
    <t>Error message when logging into CATS</t>
  </si>
  <si>
    <t>02-15-2013 08:24:44</t>
  </si>
  <si>
    <t>03-20-2013 23:41:56</t>
  </si>
  <si>
    <t>7000002953</t>
  </si>
  <si>
    <t>user needs to get windows 8 on a virtual</t>
  </si>
  <si>
    <t>Mr. Nikhil Mongha</t>
  </si>
  <si>
    <t>12-07-2012 10:42:47</t>
  </si>
  <si>
    <t>04-18-2013 20:30:49</t>
  </si>
  <si>
    <t>WDC07</t>
  </si>
  <si>
    <t>7000002719</t>
  </si>
  <si>
    <t>02-15-2013 14:01:23</t>
  </si>
  <si>
    <t>04-18-2013 20:27:54</t>
  </si>
  <si>
    <t>SRIS_NW_CLNT_WIFI</t>
  </si>
  <si>
    <t>8000000938</t>
  </si>
  <si>
    <t>Duplicate meeting invites being sent fro</t>
  </si>
  <si>
    <t>Mr. Roger Weeks</t>
  </si>
  <si>
    <t>08-27-2012 14:04:58</t>
  </si>
  <si>
    <t>05-19-2013 21:35:13</t>
  </si>
  <si>
    <t>7000002571</t>
  </si>
  <si>
    <t>02-14-2013 14:26:50</t>
  </si>
  <si>
    <t>04-18-2013 21:02:47</t>
  </si>
  <si>
    <t>7000002543</t>
  </si>
  <si>
    <t>Re-image laptop for user</t>
  </si>
  <si>
    <t>Mr. Pablo Silva</t>
  </si>
  <si>
    <t>02-15-2013 13:47:15</t>
  </si>
  <si>
    <t>04-18-2013 21:01:35</t>
  </si>
  <si>
    <t>8000000924</t>
  </si>
  <si>
    <t>cannot delete meetings</t>
  </si>
  <si>
    <t>12-13-2012 09:50:31</t>
  </si>
  <si>
    <t>05-24-2013 19:33:39</t>
  </si>
  <si>
    <t>7000002373</t>
  </si>
  <si>
    <t>McAfee system remediation</t>
  </si>
  <si>
    <t>Ms. Namita Roy</t>
  </si>
  <si>
    <t>02-14-2013 17:15:46</t>
  </si>
  <si>
    <t>04-18-2013 20:30:17</t>
  </si>
  <si>
    <t>7000002287</t>
  </si>
  <si>
    <t>Please send an M91p for Unix Installs an</t>
  </si>
  <si>
    <t>02-11-2013 14:40:05</t>
  </si>
  <si>
    <t>04-16-2013 11:17:59</t>
  </si>
  <si>
    <t>7000002307</t>
  </si>
  <si>
    <t>Assist user with password reset</t>
  </si>
  <si>
    <t>ALTHEA GIRARD-BLAKEY</t>
  </si>
  <si>
    <t>02-15-2013 09:06:28</t>
  </si>
  <si>
    <t>05-31-2013 09:07:22</t>
  </si>
  <si>
    <t>7000002283</t>
  </si>
  <si>
    <t>Return MBP to IT</t>
  </si>
  <si>
    <t>02-14-2013 13:13:01</t>
  </si>
  <si>
    <t>04-18-2013 20:12:06</t>
  </si>
  <si>
    <t>7000002218</t>
  </si>
  <si>
    <t>Unable to upgrade to the latest version</t>
  </si>
  <si>
    <t>02-15-2013 12:15:57</t>
  </si>
  <si>
    <t>05-31-2013 09:09:38</t>
  </si>
  <si>
    <t>7000001768</t>
  </si>
  <si>
    <t>Equipment Request (PAL-6) (MBP) (QTY 1)</t>
  </si>
  <si>
    <t>02-15-2013 08:29:59</t>
  </si>
  <si>
    <t>04-18-2013 21:36:33</t>
  </si>
  <si>
    <t>7000001646</t>
  </si>
  <si>
    <t>New Hire Request (02.19.13)</t>
  </si>
  <si>
    <t>Ms. Valerie Smith</t>
  </si>
  <si>
    <t>02-08-2013 07:30:27</t>
  </si>
  <si>
    <t>04-18-2013 22:00:43</t>
  </si>
  <si>
    <t>7000001663</t>
  </si>
  <si>
    <t>02-13-2013 12:42:52</t>
  </si>
  <si>
    <t>04-18-2013 22:17:29</t>
  </si>
  <si>
    <t>7000001619</t>
  </si>
  <si>
    <t>Mr. Dirk Wodtke</t>
  </si>
  <si>
    <t>01-30-2013 11:49:14</t>
  </si>
  <si>
    <t>04-18-2013 22:16:44</t>
  </si>
  <si>
    <t>7000001605</t>
  </si>
  <si>
    <t>New Hire Request (02.18.13)</t>
  </si>
  <si>
    <t>02-07-2013 13:59:11</t>
  </si>
  <si>
    <t>04-18-2013 21:24:05</t>
  </si>
  <si>
    <t>7000001581</t>
  </si>
  <si>
    <t>02-07-2013 15:20:37</t>
  </si>
  <si>
    <t>04-18-2013 20:26:16</t>
  </si>
  <si>
    <t>7000001555</t>
  </si>
  <si>
    <t>02-13-2013 14:47:35</t>
  </si>
  <si>
    <t>04-18-2013 20:25:47</t>
  </si>
  <si>
    <t>7000001542</t>
  </si>
  <si>
    <t>Adobe Photoshop</t>
  </si>
  <si>
    <t>Ms. Anna Blumovitz</t>
  </si>
  <si>
    <t>02-14-2013 06:55:06</t>
  </si>
  <si>
    <t>04-18-2013 20:24:23</t>
  </si>
  <si>
    <t>7000001525</t>
  </si>
  <si>
    <t>Device is unable to read the cartridge d</t>
  </si>
  <si>
    <t>Ms. Claudette Good-O'Neill</t>
  </si>
  <si>
    <t>02-12-2013 12:56:30</t>
  </si>
  <si>
    <t>05-31-2013 07:57:15</t>
  </si>
  <si>
    <t>SRIS_PRNT_DEVIC_TONR</t>
  </si>
  <si>
    <t>7000001506</t>
  </si>
  <si>
    <t>Rehire Request (02.18.13)</t>
  </si>
  <si>
    <t>Mr. Kevin Fay</t>
  </si>
  <si>
    <t>02-08-2013 06:56:29</t>
  </si>
  <si>
    <t>04-18-2013 20:22:32</t>
  </si>
  <si>
    <t>7000001504</t>
  </si>
  <si>
    <t>02-14-2013 06:52:32</t>
  </si>
  <si>
    <t>04-18-2013 20:21:40</t>
  </si>
  <si>
    <t>7000001511</t>
  </si>
  <si>
    <t>01-30-2013 12:09:13</t>
  </si>
  <si>
    <t>04-18-2013 20:20:22</t>
  </si>
  <si>
    <t>7000001353</t>
  </si>
  <si>
    <t>McAfee AV remediation</t>
  </si>
  <si>
    <t>Mr. Simon Lee</t>
  </si>
  <si>
    <t>02-13-2013 13:57:30</t>
  </si>
  <si>
    <t>04-18-2013 21:44:09</t>
  </si>
  <si>
    <t>7000001238</t>
  </si>
  <si>
    <t>Mr. Fernando Nakano</t>
  </si>
  <si>
    <t>02-13-2013 10:17:32</t>
  </si>
  <si>
    <t>04-18-2013 22:12:02</t>
  </si>
  <si>
    <t>7000001257</t>
  </si>
  <si>
    <t>New Hire IT Equipment Request (I823587 a</t>
  </si>
  <si>
    <t>Ms. Pearl Bayot</t>
  </si>
  <si>
    <t>02-14-2013 13:39:23</t>
  </si>
  <si>
    <t>04-20-2013 20:13:46</t>
  </si>
  <si>
    <t>8000000719</t>
  </si>
  <si>
    <t>Room Reservation plugin.</t>
  </si>
  <si>
    <t>Mr. Thomas Wong</t>
  </si>
  <si>
    <t>10-31-2012 12:27:14</t>
  </si>
  <si>
    <t>04-26-2013 09:45:30</t>
  </si>
  <si>
    <t>7000001264</t>
  </si>
  <si>
    <t>Mr. Luis Martinez</t>
  </si>
  <si>
    <t>02-13-2013 10:18:34</t>
  </si>
  <si>
    <t>04-18-2013 22:06:29</t>
  </si>
  <si>
    <t>7000001187</t>
  </si>
  <si>
    <t>New Hire Request ***DUPLICATE TICKET***</t>
  </si>
  <si>
    <t>02-14-2013 13:45:44</t>
  </si>
  <si>
    <t>04-28-2013 20:23:27</t>
  </si>
  <si>
    <t>7000001218</t>
  </si>
  <si>
    <t>New Hire Request (02.04.13)</t>
  </si>
  <si>
    <t>Mr. William Gardella</t>
  </si>
  <si>
    <t>01-24-2013 11:46:55</t>
  </si>
  <si>
    <t>04-18-2013 20:59:28</t>
  </si>
  <si>
    <t>7000001142</t>
  </si>
  <si>
    <t>UPDATE VPN ACCESS CREDENTIALS FOR IPAD</t>
  </si>
  <si>
    <t>Ms. Teri Bean</t>
  </si>
  <si>
    <t>01-15-2013 13:18:21</t>
  </si>
  <si>
    <t>04-18-2013 20:34:17</t>
  </si>
  <si>
    <t>7000001154</t>
  </si>
  <si>
    <t>Outlook creates and possibly sends doubl</t>
  </si>
  <si>
    <t>Mr. Simon Shpilfoygel</t>
  </si>
  <si>
    <t>09-24-2012 09:37:34</t>
  </si>
  <si>
    <t>05-22-2013 20:17:24</t>
  </si>
  <si>
    <t>7000001056</t>
  </si>
  <si>
    <t>My desktop machine cannot be reached via</t>
  </si>
  <si>
    <t>Mr. Mi Zhou</t>
  </si>
  <si>
    <t>01-28-2013 09:45:26</t>
  </si>
  <si>
    <t>04-18-2013 20:42:33</t>
  </si>
  <si>
    <t>8000000558</t>
  </si>
  <si>
    <t>Cancelled Lombard VC room, but still sho</t>
  </si>
  <si>
    <t>09-26-2012 10:48:30</t>
  </si>
  <si>
    <t>04-08-2013 14:57:34</t>
  </si>
  <si>
    <t>8000000617</t>
  </si>
  <si>
    <t>Cannot book a room with room reservation</t>
  </si>
  <si>
    <t>09-04-2012 11:16:59</t>
  </si>
  <si>
    <t>05-19-2013 19:56:34</t>
  </si>
  <si>
    <t>8000000494</t>
  </si>
  <si>
    <t>Improvement: Room type &amp;quot;All&amp;quot;</t>
  </si>
  <si>
    <t>Jonathan Viau</t>
  </si>
  <si>
    <t>11-12-2012 04:52:30</t>
  </si>
  <si>
    <t>05-31-2013 07:16:11</t>
  </si>
  <si>
    <t>8000000465</t>
  </si>
  <si>
    <t>Room reservation - room not found.</t>
  </si>
  <si>
    <t>Ms. Judith Pina</t>
  </si>
  <si>
    <t>10-22-2012 16:07:41</t>
  </si>
  <si>
    <t>05-31-2013 05:52:53</t>
  </si>
  <si>
    <t>8000000358</t>
  </si>
  <si>
    <t>Please list PALD00497781A as exempt</t>
  </si>
  <si>
    <t>Mr. Sergey Oboguev</t>
  </si>
  <si>
    <t>10-24-2012 15:22:09</t>
  </si>
  <si>
    <t>05-19-2013 19:26:25</t>
  </si>
  <si>
    <t>7000000456</t>
  </si>
  <si>
    <t>Laptop  issue - Lenovo X220</t>
  </si>
  <si>
    <t>Mr. Erdal Celen</t>
  </si>
  <si>
    <t>11-05-2012 03:40:32</t>
  </si>
  <si>
    <t>05-17-2013 00:26:54</t>
  </si>
  <si>
    <t>7000000418</t>
  </si>
  <si>
    <t>user needs secureid card assigned to her</t>
  </si>
  <si>
    <t>01-08-2013 09:29:53</t>
  </si>
  <si>
    <t>04-22-2013 09:12:03</t>
  </si>
  <si>
    <t>7000000455</t>
  </si>
  <si>
    <t>I need an upgrade on my SAP OS</t>
  </si>
  <si>
    <t>Ms. Dina Blasi</t>
  </si>
  <si>
    <t>02-12-2013 16:16:53</t>
  </si>
  <si>
    <t>04-18-2013 20:40:48</t>
  </si>
  <si>
    <t>8000000275</t>
  </si>
  <si>
    <t>User needs access to OSS</t>
  </si>
  <si>
    <t>Ms. Carrie Lande</t>
  </si>
  <si>
    <t>09-12-2012 16:24:18</t>
  </si>
  <si>
    <t>05-20-2013 08:18:20</t>
  </si>
  <si>
    <t>7000000330</t>
  </si>
  <si>
    <t>I still haven&amp;#39;t seen the VM Workstat</t>
  </si>
  <si>
    <t>01-22-2013 10:05:53</t>
  </si>
  <si>
    <t>05-20-2013 04:36:18</t>
  </si>
  <si>
    <t>7000000265</t>
  </si>
  <si>
    <t>02-12-2013 16:33:55</t>
  </si>
  <si>
    <t>04-28-2013 20:23:29</t>
  </si>
  <si>
    <t>8000000226</t>
  </si>
  <si>
    <t>Receiving Duplicates for incoming emails</t>
  </si>
  <si>
    <t>08-08-2012 13:01:27</t>
  </si>
  <si>
    <t>05-19-2013 22:20:57</t>
  </si>
  <si>
    <t>7000000208</t>
  </si>
  <si>
    <t>Mr. Wayne Applebaum</t>
  </si>
  <si>
    <t>10-15-2012 08:47:07</t>
  </si>
  <si>
    <t>04-20-2013 19:57:42</t>
  </si>
  <si>
    <t>7000000283</t>
  </si>
  <si>
    <t>Equipment Request (PAL-3) (T420) (QTY 2)</t>
  </si>
  <si>
    <t>01-23-2013 09:58:09</t>
  </si>
  <si>
    <t>05-20-2013 01:39:22</t>
  </si>
  <si>
    <t>7000000244</t>
  </si>
  <si>
    <t>Cannot send email from YMQK_BW, but can</t>
  </si>
  <si>
    <t>01-25-2013 08:27:26</t>
  </si>
  <si>
    <t>05-08-2013 08:44:26</t>
  </si>
  <si>
    <t>7000000135</t>
  </si>
  <si>
    <t>PO# 4502155584 - SW MSFT Visio Std. (lat</t>
  </si>
  <si>
    <t>Mr. Charles Zhang</t>
  </si>
  <si>
    <t>05-01-2012 21:04:03</t>
  </si>
  <si>
    <t>04-03-2013 10:41:33</t>
  </si>
  <si>
    <t>8000000152</t>
  </si>
  <si>
    <t>Dublin - CA rooms not listed in RR Plugi</t>
  </si>
  <si>
    <t>09-14-2012 09:47:10</t>
  </si>
  <si>
    <t>05-19-2013 19:52:31</t>
  </si>
  <si>
    <t>8000000120</t>
  </si>
  <si>
    <t>User cannot set the room reservation in</t>
  </si>
  <si>
    <t>10-31-2012 12:21:04</t>
  </si>
  <si>
    <t>04-26-2013 09:46:22</t>
  </si>
  <si>
    <t>Average of PCC Rating</t>
  </si>
  <si>
    <t>Confirm date by Site</t>
  </si>
  <si>
    <t>Recommended Priority</t>
  </si>
  <si>
    <t>Priority</t>
  </si>
  <si>
    <t>Status</t>
  </si>
  <si>
    <t>#</t>
  </si>
  <si>
    <t>Confirmed</t>
  </si>
  <si>
    <t>7000111823</t>
  </si>
  <si>
    <t>Service provided</t>
  </si>
  <si>
    <t>7000135261</t>
  </si>
  <si>
    <t>BOX TO RETURN EQUIPMENT</t>
  </si>
  <si>
    <t>In process</t>
  </si>
  <si>
    <t>7000074698</t>
  </si>
  <si>
    <t>NEED TO INSTALL THE PRINTER</t>
  </si>
  <si>
    <t>7000087141</t>
  </si>
  <si>
    <t>DATA MIGRATION FROM A SYB TO A SAP PC</t>
  </si>
  <si>
    <t>7000095367</t>
  </si>
  <si>
    <t>HANA_QA IS NOT ACCESSIBLE</t>
  </si>
  <si>
    <t>7000095636</t>
  </si>
  <si>
    <t>SERVER SECURITY REMEDIATION</t>
  </si>
  <si>
    <t>7000095706</t>
  </si>
  <si>
    <t>7000096383</t>
  </si>
  <si>
    <t>OPTIMIST  -- YOU MAY RETIRE THE SERVER</t>
  </si>
  <si>
    <t>7000103127</t>
  </si>
  <si>
    <t>REBOOT SERVER DPM2008X64</t>
  </si>
  <si>
    <t>7000106735</t>
  </si>
  <si>
    <t>LEGACY SYBASE SERVER RETURN</t>
  </si>
  <si>
    <t>USER NEEDS A LAPTOP FOR 2 WEEKS ASAP</t>
  </si>
  <si>
    <t>7000135481</t>
  </si>
  <si>
    <t>SETUP LAPTOP FOR USER</t>
  </si>
  <si>
    <t>DUBLIN - CA ROOMS NOT LISTED IN RR PLUGI</t>
  </si>
  <si>
    <t>ROOM RESERVATION - ROOM NOT FOUND.</t>
  </si>
  <si>
    <t>8000000643</t>
  </si>
  <si>
    <t>CANNOT ACCESS SAP CONNECT URL FROM DUBLI</t>
  </si>
  <si>
    <t>Solution proposed</t>
  </si>
  <si>
    <t>ROOM RESERVATION PLUGIN.</t>
  </si>
  <si>
    <t>PLEASE UNRESERVE DUBLIN GOBI CONFERENCE</t>
  </si>
  <si>
    <t>8000021253</t>
  </si>
  <si>
    <t>SECURITY LIBRARY ERROR FROM  CATS</t>
  </si>
  <si>
    <t>MAILBOX MIGRATION SCRIPT RUNNING EVERYTI</t>
  </si>
  <si>
    <t>UNABLE TO ACCESS LINKS ON IE - OBJECT ER</t>
  </si>
  <si>
    <t>LAPTOP NEARLY OUT OF DISC SPACE, CAN WE</t>
  </si>
  <si>
    <t>8000042615</t>
  </si>
  <si>
    <t>MS. PROJECT DISPLAYS PICTURE LOGO</t>
  </si>
  <si>
    <t>8000062794</t>
  </si>
  <si>
    <t>REMOTE DESKTOP NOT WORKING WITH SAP PC</t>
  </si>
  <si>
    <t>8000120179</t>
  </si>
  <si>
    <t>COMPUTER FREEZES WHEN OUTLOOK OPENS.</t>
  </si>
  <si>
    <t>8000130452</t>
  </si>
  <si>
    <t>ACCESS REQUEST TO SYBASE PC</t>
  </si>
  <si>
    <t>8000138026</t>
  </si>
  <si>
    <t>APPLICATION NOT REGISTERED.</t>
  </si>
  <si>
    <t>8000139477</t>
  </si>
  <si>
    <t>OTHERS CAN'T SEE MY LYNC STATUS</t>
  </si>
  <si>
    <t>8000145858</t>
  </si>
  <si>
    <t>OUTLOOK STOPS RESPONDING - (NEW PROFILE)</t>
  </si>
  <si>
    <t>Author Action required</t>
  </si>
  <si>
    <t>8000150052</t>
  </si>
  <si>
    <t>CANNOT BOOU UP PC</t>
  </si>
  <si>
    <t>8000150463</t>
  </si>
  <si>
    <t>PC CRASHES -FREEZES</t>
  </si>
  <si>
    <t>8000150596</t>
  </si>
  <si>
    <t>BSOD AND TROUBLE WITH VPN</t>
  </si>
  <si>
    <t>8000157381</t>
  </si>
  <si>
    <t>OUTLOOK INDEXING IS VERY SLOW</t>
  </si>
  <si>
    <t>8000157386</t>
  </si>
  <si>
    <t>VPN INTERMITTENTLY DROPS</t>
  </si>
  <si>
    <t>8000159208</t>
  </si>
  <si>
    <t>MAILBOX IS FULL</t>
  </si>
  <si>
    <t>8000159302</t>
  </si>
  <si>
    <t>LAPTOP WON'T BOOT, REPLACING</t>
  </si>
  <si>
    <t>8000159304</t>
  </si>
  <si>
    <t>LAPTOP WON'T BOPOT, REPLACING</t>
  </si>
  <si>
    <t>8000159660</t>
  </si>
  <si>
    <t>TROUBLE ACCESSING CORP RESOURCES</t>
  </si>
  <si>
    <t>8000159711</t>
  </si>
  <si>
    <t>TROUBLE WITH ST1 IN SAP GUI</t>
  </si>
  <si>
    <t>8000161848</t>
  </si>
  <si>
    <t>OUTLOOK CALENDAR ISSUE</t>
  </si>
  <si>
    <t>8000161962</t>
  </si>
  <si>
    <t>HELP SETTING UP PRINTERS</t>
  </si>
  <si>
    <t>8000161963</t>
  </si>
  <si>
    <t>DEPLOY LICENSED S/W TO NEW PC</t>
  </si>
  <si>
    <t>8000161964</t>
  </si>
  <si>
    <t>ACROBAT NO LOADING DEFAULT SCANNER</t>
  </si>
  <si>
    <t>8000169681</t>
  </si>
  <si>
    <t>KEYBOARD NOT WORKING TO LOGIN</t>
  </si>
  <si>
    <t>8000169682</t>
  </si>
  <si>
    <t>HOW TO ENABLE VIRTUALIZATION IN BIOS</t>
  </si>
  <si>
    <t>8000173009</t>
  </si>
  <si>
    <t>COMPUTER JUST RANDOMLY HANGS</t>
  </si>
  <si>
    <t>8000173125</t>
  </si>
  <si>
    <t>LOANED LENOVO PSU</t>
  </si>
  <si>
    <t>8000173332</t>
  </si>
  <si>
    <t>HP Z820 WINDOWS - NO NETWORK ACCESS</t>
  </si>
  <si>
    <t>8000178880</t>
  </si>
  <si>
    <t>PDF ATTACHMENTS TRYING TO OPEN IN WORD</t>
  </si>
  <si>
    <t>8000179168</t>
  </si>
  <si>
    <t>MULTIPLE ISSUES WITH VPN, HANGING, SWAP</t>
  </si>
  <si>
    <t>8000179346</t>
  </si>
  <si>
    <t>COOULD NOT ACCESS LYNC</t>
  </si>
  <si>
    <t>8000182085</t>
  </si>
  <si>
    <t>BSOD, UPDATED ACHI DRIVER</t>
  </si>
  <si>
    <t>8000185681</t>
  </si>
  <si>
    <t>FREEZING, ACHI ALREADY UPDATED, SWAP</t>
  </si>
  <si>
    <t>8000189884</t>
  </si>
  <si>
    <t>IMAGE AND DELIVER WORKSTATION</t>
  </si>
  <si>
    <t>8000189885</t>
  </si>
  <si>
    <t>8000203079</t>
  </si>
  <si>
    <t>FREEZING/HANGING, UPDATED ACHI DRIVER</t>
  </si>
  <si>
    <t>LAPTOP  ISSUE - LENOVO X220</t>
  </si>
  <si>
    <t>IPAD FOR ANIL BABU ANKISETTIPALLI</t>
  </si>
  <si>
    <t>[LOANER LAPTOP] - X201</t>
  </si>
  <si>
    <t>USER IS HAVING PROBLEMS INSTALLING THE R</t>
  </si>
  <si>
    <t>[REIMAGE LAPTOP] - LENOVO X220 TABLET</t>
  </si>
  <si>
    <t>[LAPTOP UPGRADE] - ASSET# 535701 LENOVO</t>
  </si>
  <si>
    <t>HAS LOANER LAPTOP ASSET 461175</t>
  </si>
  <si>
    <t>[LOANER LAPTOP] - LENOVO X201</t>
  </si>
  <si>
    <t>[LOANER LAPTOP] - LENOVO T500</t>
  </si>
  <si>
    <t>[IT EQUIPMENT] - GALAXY TAB 2 FOR ALEKSA</t>
  </si>
  <si>
    <t>WINDOWS 7 SOFTWARE INSTALL PO # 45023499</t>
  </si>
  <si>
    <t>UPGRADE TO WINDOWS 7 2.1</t>
  </si>
  <si>
    <t>7000054207</t>
  </si>
  <si>
    <t>SYSTEM SWAP (8540P) (SSD)</t>
  </si>
  <si>
    <t>7000076842</t>
  </si>
  <si>
    <t>7000083261</t>
  </si>
  <si>
    <t>MD EQUIPMENT VERIFICATION INQUIRY #50787</t>
  </si>
  <si>
    <t>7000085503</t>
  </si>
  <si>
    <t>7000089173</t>
  </si>
  <si>
    <t>REQUEST SHELL SWAP - T430</t>
  </si>
  <si>
    <t>7000102732</t>
  </si>
  <si>
    <t>REENROLL IPAD AFARIA FOR I804709</t>
  </si>
  <si>
    <t>7000104636</t>
  </si>
  <si>
    <t>DVD DRIVE IS NOT RECOGNIZED BY WINDOWS</t>
  </si>
  <si>
    <t>7000104693</t>
  </si>
  <si>
    <t>EQUIPMENT RETURN - #483198 LENOVO T510</t>
  </si>
  <si>
    <t>7000104694</t>
  </si>
  <si>
    <t>LAPTOP UPGRADE FOR I813173</t>
  </si>
  <si>
    <t>7000104744</t>
  </si>
  <si>
    <t>EQUIPMENT RETURN - #497584 IPAD 2</t>
  </si>
  <si>
    <t>7000106732</t>
  </si>
  <si>
    <t>SHELL SWAP FOR I818304</t>
  </si>
  <si>
    <t>7000107973</t>
  </si>
  <si>
    <t>7000108033</t>
  </si>
  <si>
    <t>SAP PORTAL PAGES NOT LOADING</t>
  </si>
  <si>
    <t>7000108036</t>
  </si>
  <si>
    <t>EQUIPMENT RETURN - #481607 IPAD1</t>
  </si>
  <si>
    <t>7000111550</t>
  </si>
  <si>
    <t>EQUIPMENT RETURN - #486561 LENOVO T510</t>
  </si>
  <si>
    <t>7000115596</t>
  </si>
  <si>
    <t>QTY-3 MONITOR INSTALL PO # 4502410639</t>
  </si>
  <si>
    <t>7000115616</t>
  </si>
  <si>
    <t>LAPTOP UPGRADE - #533359 LENOVO T530</t>
  </si>
  <si>
    <t>7000117229</t>
  </si>
  <si>
    <t>CHANGE MAC PASSWORD</t>
  </si>
  <si>
    <t>7000117404</t>
  </si>
  <si>
    <t>LAPTOP UPGRADE - #545179 LENOVO T530</t>
  </si>
  <si>
    <t>7000118898</t>
  </si>
  <si>
    <t>NEW LAPTOP FOR I036330</t>
  </si>
  <si>
    <t>7000122721</t>
  </si>
  <si>
    <t>EQUIPMENT RETURN - #484194 LENOVO T410</t>
  </si>
  <si>
    <t>7000122725</t>
  </si>
  <si>
    <t>PUSH VISIO AND PROJECT TO PALN00545170A</t>
  </si>
  <si>
    <t>7000122773</t>
  </si>
  <si>
    <t>EQUIPMENT RETURN - #486801 LENOVO T410</t>
  </si>
  <si>
    <t>7000131666</t>
  </si>
  <si>
    <t>EQUIPMENT RETURN - #483513 MACBOOK PRO</t>
  </si>
  <si>
    <t>7000131667</t>
  </si>
  <si>
    <t>EQUIPMENT RETURN - #527302 IPAD3</t>
  </si>
  <si>
    <t>7000131727</t>
  </si>
  <si>
    <t>7000131729</t>
  </si>
  <si>
    <t>EQUIPMENT RETURN - #486169 LENOVO T410</t>
  </si>
  <si>
    <t>7000132015</t>
  </si>
  <si>
    <t>INSTALL OPENTEXT EMAIL MANAGEMENT CLIENT</t>
  </si>
  <si>
    <t>7000132045</t>
  </si>
  <si>
    <t>REIMAGE + DATA TRANSFER</t>
  </si>
  <si>
    <t>7000132049</t>
  </si>
  <si>
    <t>LOANER LAPTOP - X201</t>
  </si>
  <si>
    <t>7000135475</t>
  </si>
  <si>
    <t>7000135522</t>
  </si>
  <si>
    <t>APPLE MACBOOK, RETINA</t>
  </si>
  <si>
    <t>Assigned</t>
  </si>
  <si>
    <t>LAPTOP FOR NEW CONTRACTOR - SHRADDHA GUP</t>
  </si>
  <si>
    <t>LAPTOP FOR NEW CONTRACTOR - RAVINDRA KEL</t>
  </si>
  <si>
    <t>WIRELSS NOT WORKING</t>
  </si>
  <si>
    <t>MIGRATE MAC TO EXCHANGE 2010</t>
  </si>
  <si>
    <t>MONITOR INSTALL FOR CLIFF SIMPSON</t>
  </si>
  <si>
    <t>LOANER LAPTOP FOR I007979 (GERTRUD BEISE</t>
  </si>
  <si>
    <t>NOT CONNECTING TO THE NETWORK</t>
  </si>
  <si>
    <t>LAPTOP WILL NOT BOOT COMPLETELY</t>
  </si>
  <si>
    <t>LAPTOP FOR NEW CONTRACTOR - RAJA POTHAPR</t>
  </si>
  <si>
    <t>CANNOT HOLD A VPN CONNECTION</t>
  </si>
  <si>
    <t>CANNOT LOGIN INTO COMPUTER, RESCUE ACCOU</t>
  </si>
  <si>
    <t>LAPTOP FOR NEW CONTRACTOR - MICHAEL ROES</t>
  </si>
  <si>
    <t>LAPTOP FOR NEW CONTRACTOR - MARKUS FISCH</t>
  </si>
  <si>
    <t>LAPTOP FOR CONTRACTOR - VADIM IOFIS</t>
  </si>
  <si>
    <t>LAPTOP FOR NEW CONTRACTOR - UWE MAGER</t>
  </si>
  <si>
    <t>LAPTOP FOR NEW CONTRACTOR - KATRIN DEBER</t>
  </si>
  <si>
    <t>MACBOOK SETUP FOR KARAN LULLA</t>
  </si>
  <si>
    <t>LAPTOP FOR NEW CONTRACTOR - SURENDRA KAL</t>
  </si>
  <si>
    <t>WINDOWS 7 VM ON MACBOOK PRO</t>
  </si>
  <si>
    <t>[SHELL SWAP] - LENOVO T410 - ASSET# 4895</t>
  </si>
  <si>
    <t>MONITOR INSTALL PO # 4502348716</t>
  </si>
  <si>
    <t>MAC SETUP FOR ELIAS JUNIOR MOREIRA</t>
  </si>
  <si>
    <t>USER GETTING A BLUE SCREEN ON NB</t>
  </si>
  <si>
    <t>LAPTOP TRANSFER</t>
  </si>
  <si>
    <t>[SHELL SWAP] - LENOVO T410 ASSET# 539238</t>
  </si>
  <si>
    <t>NETWORKS ERROR.</t>
  </si>
  <si>
    <t>MONITOR INSTALL PO # 4502368088</t>
  </si>
  <si>
    <t>8000052580</t>
  </si>
  <si>
    <t>EQUIPMENT RETURN (LCD)</t>
  </si>
  <si>
    <t>8000095103</t>
  </si>
  <si>
    <t>UNABLE TO PRINT USING HV3C_BW ON PAL03</t>
  </si>
  <si>
    <t>8000124082</t>
  </si>
  <si>
    <t>YOU ARE TRYING TO  CONNECT TO A 802.1X-</t>
  </si>
  <si>
    <t>8000139307</t>
  </si>
  <si>
    <t>NEEDS TO KNOW HOW TO RECALL EMAILS</t>
  </si>
  <si>
    <t>8000145748</t>
  </si>
  <si>
    <t>LAPTOP KEEPS CLOCKING, UNABLE TO WORK</t>
  </si>
  <si>
    <t>8000157459</t>
  </si>
  <si>
    <t>NO SSO CERTIFICATE AVAILABLE</t>
  </si>
  <si>
    <t>8000169824</t>
  </si>
  <si>
    <t>[PAL] WINDOWS 8 INSTALLATION FOR TESTING</t>
  </si>
  <si>
    <t>8000176380</t>
  </si>
  <si>
    <t>USER NEEDS NEW RSA CARD</t>
  </si>
  <si>
    <t>8000185564</t>
  </si>
  <si>
    <t>CANT CONNECT TO SAP CORP/WIFI</t>
  </si>
  <si>
    <t>7000060161</t>
  </si>
  <si>
    <t>USER CHRISTOPER NICKEL-FELTON SAP EMAIL</t>
  </si>
  <si>
    <t>Emily Shannon</t>
  </si>
  <si>
    <t>TERMED EMPLOYEE NEEDS A BOX TO RETURN AS</t>
  </si>
  <si>
    <t>USER NEEDS TO RETURN IPAD,LAPTOP AND T-</t>
  </si>
  <si>
    <t>MONITOR INSTALL PO # 4502354862</t>
  </si>
  <si>
    <t>MONITOR INSTALL PO # 4502368074</t>
  </si>
  <si>
    <t>MONITOR INSTALL PO # 4502375407</t>
  </si>
  <si>
    <t>NEW HARDWARE SETUP (APPLE MBP)</t>
  </si>
  <si>
    <t>MONITOR INSTALL PO # 4502352962</t>
  </si>
  <si>
    <t>MONITOR INSTALL PO # 4502346231</t>
  </si>
  <si>
    <t>USER WANTS TO REQUEST A RSA SECURID CARD</t>
  </si>
  <si>
    <t>MONITOR INSTALL PO # 4502356224</t>
  </si>
  <si>
    <t>MONITOR INSTALL PO # 4502360725</t>
  </si>
  <si>
    <t>NEW HARDWARE SETUP (APPLE MBA)</t>
  </si>
  <si>
    <t>NEW HIRE REQUEST (03.11.13)</t>
  </si>
  <si>
    <t>MONITOR INSTALL PO # 4502372213</t>
  </si>
  <si>
    <t>MONITOR INSTALL PO # 4502373406</t>
  </si>
  <si>
    <t>MONITOR INSTALL PO # 4502367014</t>
  </si>
  <si>
    <t>MONITOR INSTALL PO # 4502373407</t>
  </si>
  <si>
    <t>MONITOR INSTALL PO # 4502373379</t>
  </si>
  <si>
    <t>MONITOR INSTALL PO # 4502373405</t>
  </si>
  <si>
    <t>7000043616</t>
  </si>
  <si>
    <t>NEED MOUSE PAD</t>
  </si>
  <si>
    <t>7000087249</t>
  </si>
  <si>
    <t>MD EQUIPMENT VERIFICATION INQUIRY (WAIT)</t>
  </si>
  <si>
    <t>7000093367</t>
  </si>
  <si>
    <t>RETURN EQUIPMENT TO PALO ALTO IT</t>
  </si>
  <si>
    <t>7000093569</t>
  </si>
  <si>
    <t>SOME EMAILS ARE NOT COMING IN</t>
  </si>
  <si>
    <t>7000095247</t>
  </si>
  <si>
    <t>7000095508</t>
  </si>
  <si>
    <t>7000096255</t>
  </si>
  <si>
    <t>7000104679</t>
  </si>
  <si>
    <t>7000104904</t>
  </si>
  <si>
    <t>MD EQUIPMENT VERIFICATION INQUIRY #52052</t>
  </si>
  <si>
    <t>7000107587</t>
  </si>
  <si>
    <t>7000108010</t>
  </si>
  <si>
    <t>7000111714</t>
  </si>
  <si>
    <t>REIMAGE MACBOOK FOR USER</t>
  </si>
  <si>
    <t>7000111718</t>
  </si>
  <si>
    <t>SETUP ASSET 539292 FOR USER</t>
  </si>
  <si>
    <t>7000112696</t>
  </si>
  <si>
    <t>MD EQUIPMENT VERIFICATION INQUIRY #49868</t>
  </si>
  <si>
    <t>7000113477</t>
  </si>
  <si>
    <t>REQUEST FOR UPGRADE T530</t>
  </si>
  <si>
    <t>7000113533</t>
  </si>
  <si>
    <t>7000113569</t>
  </si>
  <si>
    <t>MD EQUIPMENT VERIFICATION INQUIRY #40778</t>
  </si>
  <si>
    <t>7000117265</t>
  </si>
  <si>
    <t>7000122779</t>
  </si>
  <si>
    <t>7000126281</t>
  </si>
  <si>
    <t>REIMAGE MACBOOK TO MOUNTAIN LION.</t>
  </si>
  <si>
    <t>7000126348</t>
  </si>
  <si>
    <t>POWER CORD AVAILABLE</t>
  </si>
  <si>
    <t>7000126518</t>
  </si>
  <si>
    <t>NEW NOTEBOOK KEYS THAT ARE NOT WORKING</t>
  </si>
  <si>
    <t>7000126533</t>
  </si>
  <si>
    <t>T410 REIMAGE TO SAP WIN 7 2.2</t>
  </si>
  <si>
    <t>7000131984</t>
  </si>
  <si>
    <t>MACBOOK SETUP FOR NEWHIRE.</t>
  </si>
  <si>
    <t>7000133926</t>
  </si>
  <si>
    <t>7000135362</t>
  </si>
  <si>
    <t>MACBOOK CANNOT GET ON NETWORK.</t>
  </si>
  <si>
    <t>7000135363</t>
  </si>
  <si>
    <t>MACBOOK REIMAGE.</t>
  </si>
  <si>
    <t>DATA TRANSFER FROM X230</t>
  </si>
  <si>
    <t>7000137176</t>
  </si>
  <si>
    <t>MACBOOK IMAGE FOR USER</t>
  </si>
  <si>
    <t>USER IN NOT ABLE TO CONECT TO EXCHANGE S</t>
  </si>
  <si>
    <t>NEW C USER</t>
  </si>
  <si>
    <t>MIGRATION IS NOT CONDUCTED FULLY, I CANN</t>
  </si>
  <si>
    <t>SSO NOT WORKING ON MACBOOK.</t>
  </si>
  <si>
    <t>TICKET TO IMAGE 13" MACBOOK AIR.</t>
  </si>
  <si>
    <t>BROKEN SPACE BAR ON KEYBOARD</t>
  </si>
  <si>
    <t>SYSTEM SWAP ( BSOD )</t>
  </si>
  <si>
    <t>EMAILS NOT COMING IN ON MACBOOK.</t>
  </si>
  <si>
    <t>REIMAGE ON MACBOOK AIR</t>
  </si>
  <si>
    <t>MACBOOK NOT ON DOMAIN.</t>
  </si>
  <si>
    <t>8000010154</t>
  </si>
  <si>
    <t>EXTERNAL SITES WON'T OPEN.</t>
  </si>
  <si>
    <t>OUTLOOK KEEPS CRASHING AND PROMPTS TO RE</t>
  </si>
  <si>
    <t>WIRELESS ISSUE</t>
  </si>
  <si>
    <t>SYSTEM SWAP ( BSOD ) X220 LAPTOP</t>
  </si>
  <si>
    <t>UPGRADE TO NEW MACBOOK PRO</t>
  </si>
  <si>
    <t>KEYCHAIN CORRUPTED ON MACBOOK AIR.</t>
  </si>
  <si>
    <t>REIMAGE T420 LAPTOP</t>
  </si>
  <si>
    <t>USER UPGRADE FOR X230</t>
  </si>
  <si>
    <t>LENOVO KEYBOARD NOT WORKING.</t>
  </si>
  <si>
    <t>UNABLE TO CONNECT TO WIRELESS INTERNET C</t>
  </si>
  <si>
    <t>USER RECEIVING NEW MACBOOK</t>
  </si>
  <si>
    <t>8000032618</t>
  </si>
  <si>
    <t>NWBC DOES NOT WORK IN THE CITRIX SYSTEM</t>
  </si>
  <si>
    <t>HARD DRIVE RUNNING OUT OF SPACE</t>
  </si>
  <si>
    <t>T420 WILL NOT BOOT UP.</t>
  </si>
  <si>
    <t>8000039360</t>
  </si>
  <si>
    <t>CANNOT ACCESS MY EMAIL IN OUTLOOK</t>
  </si>
  <si>
    <t>8000041603</t>
  </si>
  <si>
    <t>8000043114</t>
  </si>
  <si>
    <t>BUSSINES EXPLORER TOOL NOT WORKING ON IP</t>
  </si>
  <si>
    <t>8000047148</t>
  </si>
  <si>
    <t>QUARENTINE ERROR MESSAGE</t>
  </si>
  <si>
    <t>8000048056</t>
  </si>
  <si>
    <t>NO,NO;US: O INTERNET CARD</t>
  </si>
  <si>
    <t>8000048588</t>
  </si>
  <si>
    <t>PROBLEMS RUNNING ADVERTISED PROGRAMS</t>
  </si>
  <si>
    <t>8000055437</t>
  </si>
  <si>
    <t>MOUSE IS NOT MOVING OR COMPUTER FREZEED</t>
  </si>
  <si>
    <t>8000059309</t>
  </si>
  <si>
    <t>REQUEST TO KEEP EQUIPMENT FOR I TO C #</t>
  </si>
  <si>
    <t>8000063310</t>
  </si>
  <si>
    <t>CANNOT CONNECT TO INTERNET ACCESS</t>
  </si>
  <si>
    <t>8000063933</t>
  </si>
  <si>
    <t>MAC BOOK CANNOT BE STARTED UP</t>
  </si>
  <si>
    <t>8000076212</t>
  </si>
  <si>
    <t>CCUDAT DOWN (CROSSGATENET.COM</t>
  </si>
  <si>
    <t>8000099457</t>
  </si>
  <si>
    <t>NEED VISIO AND PROJECT ON WINDOWS 7 VM</t>
  </si>
  <si>
    <t>8000123996</t>
  </si>
  <si>
    <t>PASSWORD RESET ISSUES.</t>
  </si>
  <si>
    <t>8000125279</t>
  </si>
  <si>
    <t>RUN ADVERTISED PROGRAMS EMPTY</t>
  </si>
  <si>
    <t>8000127385</t>
  </si>
  <si>
    <t>IE PAGE CANNOT BE DISPLAYED WHEN IN VPN</t>
  </si>
  <si>
    <t>8000130550</t>
  </si>
  <si>
    <t>KEYBOARD AND MOUSE WORKING RAMDOMLY</t>
  </si>
  <si>
    <t>8000134812</t>
  </si>
  <si>
    <t>OUTLOOK FAILS TO START</t>
  </si>
  <si>
    <t>8000134814</t>
  </si>
  <si>
    <t>NEED HELP ASAP! OUTLOOK FAILING TO START</t>
  </si>
  <si>
    <t>8000153216</t>
  </si>
  <si>
    <t>SRM NOT WORKING PROPERLY</t>
  </si>
  <si>
    <t>8000153853</t>
  </si>
  <si>
    <t>VPN DROPPING CONNECTION</t>
  </si>
  <si>
    <t>8000156298</t>
  </si>
  <si>
    <t>USER GOT BSOD - START ERROR</t>
  </si>
  <si>
    <t>8000179351</t>
  </si>
  <si>
    <t>UNABLE TO BACKUP AFTER REIMAGE</t>
  </si>
  <si>
    <t>8000189424</t>
  </si>
  <si>
    <t>OUTLOOK IS NOT COMING UP MAC</t>
  </si>
  <si>
    <t>8000195674</t>
  </si>
  <si>
    <t>WHAT IS THE STATUS OF TICKET #0000333423</t>
  </si>
  <si>
    <t>8000199223</t>
  </si>
  <si>
    <t>CLIENT MIGRATION TOOL WONT RECOGNIZE IP</t>
  </si>
  <si>
    <t>8000203119</t>
  </si>
  <si>
    <t>VPN ISSUES</t>
  </si>
  <si>
    <t>OUTLOOK CREATES AND POSSIBLY SENDS DOUBL</t>
  </si>
  <si>
    <t>USER NEEDS TO GET WINDOWS 8 ON A VIRTUAL</t>
  </si>
  <si>
    <t>UNABLE TO ACCESS REMOTE COMPUTER</t>
  </si>
  <si>
    <t>IE KEEPS HANGING</t>
  </si>
  <si>
    <t>MONITOR INSTALL PO # 4502356507</t>
  </si>
  <si>
    <t>THE USER DOMAIN ACCOUNT GETS LOCKED BY I</t>
  </si>
  <si>
    <t>MONITOR INSTALL PO # 4502360714</t>
  </si>
  <si>
    <t>COMPLIANCE ERROR WHEN ACCESSING INTERNET</t>
  </si>
  <si>
    <t>INTERNET ADAPTER NOT WORKING</t>
  </si>
  <si>
    <t>7000052232</t>
  </si>
  <si>
    <t>LIVELINK NOT ALLOWING RETRIEVE OF ATTACH</t>
  </si>
  <si>
    <t>7000084787</t>
  </si>
  <si>
    <t>NEEDS TO SEND EQUIPMENT BACK ( WAITING )</t>
  </si>
  <si>
    <t>7000096376</t>
  </si>
  <si>
    <t>CAN YOU PLEASE CONFIRM MY LOGIN/PASSWORD</t>
  </si>
  <si>
    <t>7000108955</t>
  </si>
  <si>
    <t>USER NEEDS TO INSTALL SAP GUI</t>
  </si>
  <si>
    <t>7000113265</t>
  </si>
  <si>
    <t>HARD DISK REQUEST</t>
  </si>
  <si>
    <t>7000127844</t>
  </si>
  <si>
    <t>7000133775</t>
  </si>
  <si>
    <t>RE IMAGE.</t>
  </si>
  <si>
    <t>USER CANNOT SET THE ROOM RESERVATION IN</t>
  </si>
  <si>
    <t>HARDWARE ISSUES WITH CURRENT LAPTOP</t>
  </si>
  <si>
    <t>USER NEEDED TO CHANGE PASSWORD ON PC FOR</t>
  </si>
  <si>
    <t>USER CANNOT GET TO PORTAL WITH IE</t>
  </si>
  <si>
    <t>UPGRADED USER TO X230</t>
  </si>
  <si>
    <t>UPGRADE USER TO T530</t>
  </si>
  <si>
    <t>IMAGE HP Z600 WITH 2008 ENTERPRISE SERVE</t>
  </si>
  <si>
    <t>PGP KEYS FAIL TO SYNCH ON T510</t>
  </si>
  <si>
    <t>PALN00486272A - LAPTOP GETTING INTERMITT</t>
  </si>
  <si>
    <t>USER HAVING PROBLEMS WITH THE CERTIFICAT</t>
  </si>
  <si>
    <t>THE MACHINE DOESNT BOOT UP.</t>
  </si>
  <si>
    <t>SERVER WINT RECONGICE PC</t>
  </si>
  <si>
    <t>SYSTEM PERFORMANCE TOO SOW.</t>
  </si>
  <si>
    <t>I NEED AN APPOINTMENT TO RETURN MY LAPTO</t>
  </si>
  <si>
    <t>NEED X220 TO REPLACE WATER PIL DAMAGED S</t>
  </si>
  <si>
    <t>X220 HAS BROKEN LCD</t>
  </si>
  <si>
    <t>USER IS NO ACCES THE RACCOUNT IN VIRTUAL</t>
  </si>
  <si>
    <t>OPEN TEXT WON'T WORK.</t>
  </si>
  <si>
    <t>USER CANNOT START WINDOWS - HANGS INSTAR</t>
  </si>
  <si>
    <t>8000025599</t>
  </si>
  <si>
    <t>USER NEEDS TO OPEN APPS FROM SYSCO</t>
  </si>
  <si>
    <t>HTTP WATCH MISSING FROM RUN ADVERTISED P</t>
  </si>
  <si>
    <t>DUAL MONITOR SET UP</t>
  </si>
  <si>
    <t>8000031626</t>
  </si>
  <si>
    <t>SUDDENLY ENCRYPTED HW</t>
  </si>
  <si>
    <t>IE ISSUES | NEW USER PROFILE</t>
  </si>
  <si>
    <t>USER CANNOT OPEN OUTLOOK/PORTAL LINK/CER</t>
  </si>
  <si>
    <t>NEW POWER CORD FOR LAPTOP</t>
  </si>
  <si>
    <t>DOUBLE CONTACTS IN OUTLOOK</t>
  </si>
  <si>
    <t>8000034348</t>
  </si>
  <si>
    <t>HOST NOT COMPLIANCE ERROR WHEN TRYING TO</t>
  </si>
  <si>
    <t>UNSTABLE VPN CONNECTION</t>
  </si>
  <si>
    <t>CANNOT CONNECT TO VPN</t>
  </si>
  <si>
    <t>LAPTOP NOT WORKING</t>
  </si>
  <si>
    <t>SOME DISTRIBUTION LISTS (DL) DO NOT APPE</t>
  </si>
  <si>
    <t>T410 BLUE SCREENS CONSTANTLY</t>
  </si>
  <si>
    <t>USER T410 RUNNING SLOW</t>
  </si>
  <si>
    <t>USER INSTALED UPDATES  - BSOD - PC CRASH</t>
  </si>
  <si>
    <t>UPGRADED TO X230T</t>
  </si>
  <si>
    <t>BLUE WINDOWS ERROR SCREEN</t>
  </si>
  <si>
    <t>OPEN ACCESS FROM CAMBRIDGE OFFICE TO SUC</t>
  </si>
  <si>
    <t>SMS TAB IN CALENDAR</t>
  </si>
  <si>
    <t>8000047999</t>
  </si>
  <si>
    <t>UNABLE TO CONNECT TO THE SAP WIFI</t>
  </si>
  <si>
    <t>USER NEEDS TO GET PC CHECKED AT PAL LOCA</t>
  </si>
  <si>
    <t>8000081940</t>
  </si>
  <si>
    <t>WINDOWS 8, UNABLE TO OPEN IE AS ADMIN</t>
  </si>
  <si>
    <t>8000085420</t>
  </si>
  <si>
    <t>OLD MONITOR USED BY A COLLEAGUE</t>
  </si>
  <si>
    <t>8000099612</t>
  </si>
  <si>
    <t>COULD NOT ACCESS TO WINDOWS DESKTOP</t>
  </si>
  <si>
    <t>8000102667</t>
  </si>
  <si>
    <t>CAN NOT LOG TO THE PORTAL REMOTELY</t>
  </si>
  <si>
    <t>8000120293</t>
  </si>
  <si>
    <t>SSO CREDENTIALS NOT COMMING UP.</t>
  </si>
  <si>
    <t>8000124141</t>
  </si>
  <si>
    <t>VOICE MAIL, ISSUES WITH CRM OPP AND SALE</t>
  </si>
  <si>
    <t>8000137735</t>
  </si>
  <si>
    <t>LAPTOP ISSUE ( WAITING )</t>
  </si>
  <si>
    <t>SCREEN FREEZE WHEN ORDERING DEVICE</t>
  </si>
  <si>
    <t>USER CANCEL ROOM RESERVATION BUT ROOM ST</t>
  </si>
  <si>
    <t>Closed / Processed</t>
  </si>
  <si>
    <t>8000157433</t>
  </si>
  <si>
    <t>INSTALL LINGUANEXT SOFTWARE &amp; DICTIONARY</t>
  </si>
  <si>
    <t>8000176313</t>
  </si>
  <si>
    <t>SAP IT PUSHED JAVA UPDATE FAILURE</t>
  </si>
  <si>
    <t>8000179235</t>
  </si>
  <si>
    <t>PGP SCREE LOCKED</t>
  </si>
  <si>
    <t>8000180046</t>
  </si>
  <si>
    <t>SAP VPN</t>
  </si>
  <si>
    <t>8000186243</t>
  </si>
  <si>
    <t>RAM FOR LAPTOP UPGRADE - PO 4502416486</t>
  </si>
  <si>
    <t>UNABLE TO CONNECT TO THE AMERICAS WTS</t>
  </si>
  <si>
    <t>8000190298</t>
  </si>
  <si>
    <t>BARE METAL INSTALL OF WIN IMAGE 7.2.1</t>
  </si>
  <si>
    <t>8000202286</t>
  </si>
  <si>
    <t>UPDATE FAILS: RE-IMAGE OR SWAP LAPTOP</t>
  </si>
  <si>
    <t>8000211506</t>
  </si>
  <si>
    <t>SYSTEM RECOVERY OPITONS</t>
  </si>
  <si>
    <t>MY DESKTOP MACHINE CANNOT BE REACHED VIA</t>
  </si>
  <si>
    <t>DEVICE IS UNABLE TO READ THE CARTRIDGE D</t>
  </si>
  <si>
    <t>ASSIST USER WITH PASSWORD RESET</t>
  </si>
  <si>
    <t>MCAFEE SYSTEM REMEDIATION</t>
  </si>
  <si>
    <t>TRANSFER DATA FROM OLD SYSTEM TO NEW SYS</t>
  </si>
  <si>
    <t>PASSWORD RESET ISSUE</t>
  </si>
  <si>
    <t>INSTALL BACKUP SOFTWARE IRON MOUNTAIN</t>
  </si>
  <si>
    <t>REIMAGE LAPTOP SYSTEM WITH WINDOWS 7 VER</t>
  </si>
  <si>
    <t>INSTALL CYGWIN SOFTWARE</t>
  </si>
  <si>
    <t>SYSTEM SWAP REIMAGE WITH WINDOWS 7 VER 2</t>
  </si>
  <si>
    <t>NEW LAPTOP DATA MIGRATION--C TO I TRANSF</t>
  </si>
  <si>
    <t>HANA STUDIO NOT WORKING AFTER JAVA UPDAT</t>
  </si>
  <si>
    <t>INSTALL MSFT SYSTEMBUILDER LAT.VERS. WIN</t>
  </si>
  <si>
    <t>LOANER LAPTOP (T520) (03.08.13)</t>
  </si>
  <si>
    <t>WINDOWS 7 PRO SOFTWARE INSTALL PO # 4502</t>
  </si>
  <si>
    <t>LOANER LAPTOP (T520) (QTY 5)</t>
  </si>
  <si>
    <t>RETURN LOANER LAPTOP TO LSC</t>
  </si>
  <si>
    <t>+  MD EQUIPMENT VERIFICATION INQUIRY</t>
  </si>
  <si>
    <t>ISSUED LOANER T510 LAPTOP POWER SUPPLY T</t>
  </si>
  <si>
    <t>LOANER LAPTOP (T520) (03.11.13)</t>
  </si>
  <si>
    <t>LOANER LAPTOP (MAC) (3 MONTHS)</t>
  </si>
  <si>
    <t>UPGRADE SYSTEM DRIVERS TO RESTORE VIDEO</t>
  </si>
  <si>
    <t>PRINTER HV5D NEEDS A SERVICE CALL</t>
  </si>
  <si>
    <t>SETUP APPLE LAPTOP EMAIL AND APPS FOR US</t>
  </si>
  <si>
    <t>INSTALL MISSING WINDOWS UPDATES TO REPAI</t>
  </si>
  <si>
    <t>7000088860</t>
  </si>
  <si>
    <t>INSTALL MSFT SYSTEMBUILDER LAT.VERS</t>
  </si>
  <si>
    <t>7000095306</t>
  </si>
  <si>
    <t>CANNOT PRINT</t>
  </si>
  <si>
    <t>7000098253</t>
  </si>
  <si>
    <t>UPGRADE LAPTOP TO NEWER MODEL</t>
  </si>
  <si>
    <t>7000098254</t>
  </si>
  <si>
    <t>UPGRADE LAPTOP TO NEWER VERSION</t>
  </si>
  <si>
    <t>7000100132</t>
  </si>
  <si>
    <t>NEED LOANER LAPTOP</t>
  </si>
  <si>
    <t>7000106268</t>
  </si>
  <si>
    <t>7000115444</t>
  </si>
  <si>
    <t>IMAGE Z620 DESKTOP WITH LINUX 2.1</t>
  </si>
  <si>
    <t>7000131235</t>
  </si>
  <si>
    <t>7000131657</t>
  </si>
  <si>
    <t>7000131980</t>
  </si>
  <si>
    <t>MD EQUIPMENT VERIFICATION INQUIRY #53948</t>
  </si>
  <si>
    <t>7000133771</t>
  </si>
  <si>
    <t>MONITOR INSTALL PO # 4502415378</t>
  </si>
  <si>
    <t>COMPLIANCE FOR ANTI-VIRUS SOFTWARE</t>
  </si>
  <si>
    <t>WINDOWS FAILED TO RESTART</t>
  </si>
  <si>
    <t>8000169989</t>
  </si>
  <si>
    <t>MULTIPLE DOCS.</t>
  </si>
  <si>
    <t>8000194960</t>
  </si>
  <si>
    <t>MULTIPLE USERS INABILITY TO CONNECT</t>
  </si>
  <si>
    <t>8000206143</t>
  </si>
  <si>
    <t>CANNOT CNNECT TO WIFI</t>
  </si>
  <si>
    <t>NEW HIRE REQUEST (02.04.13)</t>
  </si>
  <si>
    <t>REHIRE REQUEST (02.18.13)</t>
  </si>
  <si>
    <t>INCOMING INTERNATIONAL TRANSFER REQUEST</t>
  </si>
  <si>
    <t>NEW HIRE REQUEST (02.18.13)</t>
  </si>
  <si>
    <t>NEW HIRE REQUEST (02.19.13)</t>
  </si>
  <si>
    <t>REQUEST FOR UPGRADE (X230) (02.22.13)</t>
  </si>
  <si>
    <t>REQUEST FOR UPGRADE (X230) (02.20.13)</t>
  </si>
  <si>
    <t>NEW HIRE REQUEST (02.25.13)</t>
  </si>
  <si>
    <t>REQUEST FOR UPGRADE (T430) (02.22.13)</t>
  </si>
  <si>
    <t>REQUEST FOR UPGRADE (T530) (02.21.13)</t>
  </si>
  <si>
    <t>NEW HIRE REQUEST (02.26.13)</t>
  </si>
  <si>
    <t>REQUEST FOR UPGRADE (T430) (03.01.13)</t>
  </si>
  <si>
    <t>REQUEST FOR UPGRADE (T530) (02.27.13)</t>
  </si>
  <si>
    <t>REQUEST FOR UPGRADE (X230) (02.27.13)</t>
  </si>
  <si>
    <t>REQUEST FOR UPGRADE (T430) (02.28.13)</t>
  </si>
  <si>
    <t>REQUEST FOR UPGRADE (X230) (02.28.13)</t>
  </si>
  <si>
    <t>LOANER LAPTOP (T520) (03.04.13)</t>
  </si>
  <si>
    <t>NEW HIRE REQUEST (03.04.13)</t>
  </si>
  <si>
    <t>SYSTEM SWAP(T520)(SW)(2.23.13)</t>
  </si>
  <si>
    <t>NEW HARDWARE SETUP (T430) (03.01.13)</t>
  </si>
  <si>
    <t>REQUEST FOR UPGRADE (X230) (03.05.13)</t>
  </si>
  <si>
    <t>REQUEST FOR UPGRADE (X230) (03.06.13)</t>
  </si>
  <si>
    <t>REQUEST FOR UPGRADE (T430) (03.05.13)</t>
  </si>
  <si>
    <t>REQUEST FOR UPGRADE (X230) (03.04.13)</t>
  </si>
  <si>
    <t>REQUEST FOR UPGRADE (T530) (03.06.13)</t>
  </si>
  <si>
    <t>REHIRE REQUEST (03.04.13)</t>
  </si>
  <si>
    <t>REQUEST FOR UPGRADE (T430) (03.12.13)</t>
  </si>
  <si>
    <t>REQUEST FOR UPGRADE (T530) (03.07.13)</t>
  </si>
  <si>
    <t>NEW HIRE REQUEST (03.25.13)</t>
  </si>
  <si>
    <t>NEW HIRE REQUEST (03.26.13)</t>
  </si>
  <si>
    <t>BLUE SCREEN NEED A SYSTEM SWAP T510 TYPE</t>
  </si>
  <si>
    <t>REQUEST FOR UPGRADE (X230)</t>
  </si>
  <si>
    <t>REQUEST FOR UPGRADE (T430) (03.11.13)</t>
  </si>
  <si>
    <t>REQUEST FOR UPGRADE (X230) (03.13.13)</t>
  </si>
  <si>
    <t>REQUEST FOR UPGRADE (T530) (03.13.13)</t>
  </si>
  <si>
    <t>REQUEST FOR UPGRADE (X230) (03.14.13)</t>
  </si>
  <si>
    <t>NEW HIRE IT EQUIPMENT REQUEST (C5187376)</t>
  </si>
  <si>
    <t>NEW HIRE REQUEST (04.8.13)</t>
  </si>
  <si>
    <t>NEW HIRE REQUEST (03.19.13)</t>
  </si>
  <si>
    <t>LOANER LAPTOP (T520) (03.19.13)</t>
  </si>
  <si>
    <t>REHIRE REQUEST (03.18.13)</t>
  </si>
  <si>
    <t>NEW HIRE REQUEST (03.18.13)</t>
  </si>
  <si>
    <t>REPLACEMENT FOR THE KEYBOARD NEEDED</t>
  </si>
  <si>
    <t>REQUEST FOR UPGRADE (T530) (03.20.13)</t>
  </si>
  <si>
    <t>CANNOT GET VALID IP ADRESS ON NEWLY IMAG</t>
  </si>
  <si>
    <t>REHIRE REQUEST (03.25.13)</t>
  </si>
  <si>
    <t>REQUEST FOR UPGRADE (T430) (03.25.13)</t>
  </si>
  <si>
    <t>REQUEST FOR UPGRADE (X230) (03.26.13)</t>
  </si>
  <si>
    <t>REQUEST FOR UPGRADE (T430) (03.28.13)</t>
  </si>
  <si>
    <t>NEED LOANER LAPTOP TO REPLACE RETURNED L</t>
  </si>
  <si>
    <t>7000073041</t>
  </si>
  <si>
    <t>INTL TRANSFER REQUEST (05.01.13)</t>
  </si>
  <si>
    <t>7000089140</t>
  </si>
  <si>
    <t>NEW HIRE REQUEST (04.29.13)</t>
  </si>
  <si>
    <t>7000096028</t>
  </si>
  <si>
    <t>NEW HIRE IT EQUIPMENT REQUEST (C5190063)</t>
  </si>
  <si>
    <t>7000109131</t>
  </si>
  <si>
    <t>LOANER LAPTOP (T520) (QTY1) (PAL04)</t>
  </si>
  <si>
    <t>7000111096</t>
  </si>
  <si>
    <t>NEW HIRE REQUEST (05.21.13)</t>
  </si>
  <si>
    <t>7000111725</t>
  </si>
  <si>
    <t>NEW HIRE REQUEST (05.28.13)</t>
  </si>
  <si>
    <t>7000111801</t>
  </si>
  <si>
    <t>NEW HIRE REQUEST (05.20.13)</t>
  </si>
  <si>
    <t>7000115235</t>
  </si>
  <si>
    <t>REQUEST FOR UPGRADE (X230) (05.17.13)</t>
  </si>
  <si>
    <t>7000115621</t>
  </si>
  <si>
    <t>LOANER LAPTOP (T520) (05.20.13)</t>
  </si>
  <si>
    <t>7000117105</t>
  </si>
  <si>
    <t>NEW HIRE REQUEST (06.03.13)</t>
  </si>
  <si>
    <t>7000117436</t>
  </si>
  <si>
    <t>7000117521</t>
  </si>
  <si>
    <t>7000120349</t>
  </si>
  <si>
    <t>7000120382</t>
  </si>
  <si>
    <t>NEW HIRE REQUEST (06.04.13)</t>
  </si>
  <si>
    <t>7000120433</t>
  </si>
  <si>
    <t>REQUEST FOR UPGRADE (8540P)</t>
  </si>
  <si>
    <t>7000120434</t>
  </si>
  <si>
    <t>7000120458</t>
  </si>
  <si>
    <t>REHIRE REQUEST (06.04.13)</t>
  </si>
  <si>
    <t>7000122196</t>
  </si>
  <si>
    <t>NEW HARDWARE SETUP (M92P) (05.23.13)</t>
  </si>
  <si>
    <t>7000122536</t>
  </si>
  <si>
    <t>7000122563</t>
  </si>
  <si>
    <t>7000124057</t>
  </si>
  <si>
    <t>7000124236</t>
  </si>
  <si>
    <t>REQUEST FOR UPGRADE (T530) (05.24.13)</t>
  </si>
  <si>
    <t>7000124271</t>
  </si>
  <si>
    <t>REQUEST FOR UPGRADE (T430) (05.24.13)</t>
  </si>
  <si>
    <t>7000124275</t>
  </si>
  <si>
    <t>7000124356</t>
  </si>
  <si>
    <t>REQUEST FOR UPGRADE (X230) (05.24.13)</t>
  </si>
  <si>
    <t>7000124397</t>
  </si>
  <si>
    <t>REQUEST FOR UPGRADE (X230T) (05.24.13)</t>
  </si>
  <si>
    <t>7000124428</t>
  </si>
  <si>
    <t>REQUEST FOR UPGRADE (T430) (05.28.13)</t>
  </si>
  <si>
    <t>7000124539</t>
  </si>
  <si>
    <t>7000124585</t>
  </si>
  <si>
    <t>7000126190</t>
  </si>
  <si>
    <t>REQUEST FOR UPGRADE (X230) (05.28.13)</t>
  </si>
  <si>
    <t>7000126266</t>
  </si>
  <si>
    <t>7000126304</t>
  </si>
  <si>
    <t>MARKETING ALL HANDS- NEED EVENT LAPTOPS</t>
  </si>
  <si>
    <t>7000131556</t>
  </si>
  <si>
    <t>REQUEST FOR UPGRADE (T430) (05.30.13)</t>
  </si>
  <si>
    <t>7000131575</t>
  </si>
  <si>
    <t>REQUEST FOR UPGRADE (T530) (05.31.13)</t>
  </si>
  <si>
    <t>7000131579</t>
  </si>
  <si>
    <t>REQUEST FOR UPGRADE (X230) (05.30.13)</t>
  </si>
  <si>
    <t>7000131593</t>
  </si>
  <si>
    <t>7000131619</t>
  </si>
  <si>
    <t>NEW HIRE IT EQUIPMENT REQUEST (C-USERS)</t>
  </si>
  <si>
    <t>7000131678</t>
  </si>
  <si>
    <t>BAD MEMORY STICK ON SYSTEM</t>
  </si>
  <si>
    <t>7000131903</t>
  </si>
  <si>
    <t>REHIRE REQUEST (06.03.13)</t>
  </si>
  <si>
    <t>7000133534</t>
  </si>
  <si>
    <t>REQUEST FOR UPGRADE (T430) (05.31.13)</t>
  </si>
  <si>
    <t>7000134201</t>
  </si>
  <si>
    <t>LOANER LAPTOP (06.05.13) (QTY 3)</t>
  </si>
  <si>
    <t>7000135025</t>
  </si>
  <si>
    <t>REQUEST FOR UPGRADE (T530) (05.27.13)</t>
  </si>
  <si>
    <t>LAPTOP LOCK OUT.</t>
  </si>
  <si>
    <t>SYSTEM SWAP (X220) (VPN)</t>
  </si>
  <si>
    <t>SYSTEM SWAP (T410) (VPN)</t>
  </si>
  <si>
    <t>SYSTEM SWAP (T420) (HW)</t>
  </si>
  <si>
    <t>NEW LAPTOP HAS A BAD BACKSPACE KEY</t>
  </si>
  <si>
    <t>SYSTEM SWAP (T410) (PHYSICAL DAMAGE)</t>
  </si>
  <si>
    <t>SYSTEM SWAP (T410) (BLUE SCREEN)</t>
  </si>
  <si>
    <t>SYSTEM SWAP (X220) (HW)</t>
  </si>
  <si>
    <t>REQUIRE LOANER LAPTOP</t>
  </si>
  <si>
    <t>SYSTEM SWAP (2560P) (PHYSICAL DAMAGE)</t>
  </si>
  <si>
    <t>SYSTEM SWAP (T410) (OS)</t>
  </si>
  <si>
    <t>SYSTEM SWAP (X220) (RE-IMAGE)</t>
  </si>
  <si>
    <t>8000195478</t>
  </si>
  <si>
    <t>SYSTEM SWAP (T410) (FAN)</t>
  </si>
  <si>
    <t>NEW HIRE IT EQUIPMENT REQUEST (C5185841)</t>
  </si>
  <si>
    <t>RENT TWO SAP LAPTOP FOR C-USER FOR NEXT</t>
  </si>
  <si>
    <t>MY NOTEBOOK CRASHED...</t>
  </si>
  <si>
    <t>NEW HIRE(T510(2.18.13)</t>
  </si>
  <si>
    <t>FREEZES AT THINKPAD SCREEN</t>
  </si>
  <si>
    <t>NEW HIRE IT EQUIPMENT REQUEST (C5182631)</t>
  </si>
  <si>
    <t>REHIRE REQUEST (02.25.13)</t>
  </si>
  <si>
    <t>NEW HIRE IT EQUIPMENT REQUEST FOR 4 C-US</t>
  </si>
  <si>
    <t>REQUEST FOR UPGRADE (X230) (02.26.13)</t>
  </si>
  <si>
    <t>REQUEST A REPLACEMENT FOR T410</t>
  </si>
  <si>
    <t>EQUIPMENT REQUEST (PAL-1) (X220) (QTY 1)</t>
  </si>
  <si>
    <t>EQUIPMENT REQUEST (PAL-1) (T410) (QTY 1)</t>
  </si>
  <si>
    <t>EQUIPMENT REQUEST (PAL-1) (T510) (QTY 1)</t>
  </si>
  <si>
    <t>REHIRE REQUEST (03.05.13)</t>
  </si>
  <si>
    <t>NEW HIRE REQUEST (03.05.13)</t>
  </si>
  <si>
    <t>STOLEN LAPTOP (T410)</t>
  </si>
  <si>
    <t>REQEUST TO GET A REPLACEMENT PC</t>
  </si>
  <si>
    <t>NEW HIRE IT EQUIPMENT REQUEST (C5186710)</t>
  </si>
  <si>
    <t>REQUEST FOR UPGRADE (T530) (03.08.13)</t>
  </si>
  <si>
    <t>REQUEST FOR UPGRADE (X230) (03.08.13)</t>
  </si>
  <si>
    <t>EQUIPMENT REQUEST (PAL-3) (T410) (QTY 2)</t>
  </si>
  <si>
    <t>NEW HIRE IT EQUIPMENT REQUEST (C5186809)</t>
  </si>
  <si>
    <t>USER IS HAVING BSOD - HD FAILURES</t>
  </si>
  <si>
    <t>REQUEST FOR UPGRADE (X230) (03.12.13)</t>
  </si>
  <si>
    <t>REHIRE REQUEST (04.01.13)</t>
  </si>
  <si>
    <t>NEW HIRE REQUEST (04.02.13)</t>
  </si>
  <si>
    <t>REHIRE REQUEST (03.22.13)</t>
  </si>
  <si>
    <t>REHIRE REQUEST (03.19.13)</t>
  </si>
  <si>
    <t>PLEASE IMAGE LAPTOP FOR JOE FUSTER &amp; NAN</t>
  </si>
  <si>
    <t>7000029833</t>
  </si>
  <si>
    <t>REQUEST FOR UPGRADE (X230) (03.22.13)</t>
  </si>
  <si>
    <t>REQUEST FOR UPGRADE (X230) (03.25.13)</t>
  </si>
  <si>
    <t>NEW HIRE IT EQUIPMENT REQUEST (C5187551)</t>
  </si>
  <si>
    <t>NEW HIRE IT EQUIPMENT REQUEST (C5187284)</t>
  </si>
  <si>
    <t>REQUEST FOR UPGRADE (X230) (03.21.13)</t>
  </si>
  <si>
    <t>7000031010</t>
  </si>
  <si>
    <t>NEW HIRE IT EQUIPMENT REQUEST (4 C-USERS</t>
  </si>
  <si>
    <t>NEW HIRE IT EQUIPMENT REQUEST (C5187178)</t>
  </si>
  <si>
    <t>7000033376</t>
  </si>
  <si>
    <t>REQUEST FOR UPGRADE (T530) (03.21.13)</t>
  </si>
  <si>
    <t>7000033536</t>
  </si>
  <si>
    <t>EQUIPMENT REQUEST (PAL-3) (T520) (QTY 2)</t>
  </si>
  <si>
    <t>EQUIPMENT REQUEST (PAL-3) (T510) (QTY 2)</t>
  </si>
  <si>
    <t>7000095572</t>
  </si>
  <si>
    <t>REHIRE REQUEST (05.21.13)</t>
  </si>
  <si>
    <t>7000111729</t>
  </si>
  <si>
    <t>C-I TRANSFER REQUEST (05.21.13)</t>
  </si>
  <si>
    <t>7000111804</t>
  </si>
  <si>
    <t>7000113373</t>
  </si>
  <si>
    <t>REQUEST FOR UPGRADE (T530) (05.16.13)</t>
  </si>
  <si>
    <t>7000113567</t>
  </si>
  <si>
    <t>NEW HIRE IT EQUIPMENT REQUEST (C5190624)</t>
  </si>
  <si>
    <t>7000115149</t>
  </si>
  <si>
    <t>7000115232</t>
  </si>
  <si>
    <t>7000115236</t>
  </si>
  <si>
    <t>REQUEST FOR UPGRADE (X230) (05.20.13)</t>
  </si>
  <si>
    <t>7000117321</t>
  </si>
  <si>
    <t>INTL TRANSFER REQUEST (05.16.13)</t>
  </si>
  <si>
    <t>7000117345</t>
  </si>
  <si>
    <t>7000119073</t>
  </si>
  <si>
    <t>NEW HIRE IT EQUIPMENT REQUEST (C5190620)</t>
  </si>
  <si>
    <t>7000120437</t>
  </si>
  <si>
    <t>7000120438</t>
  </si>
  <si>
    <t>7000120439</t>
  </si>
  <si>
    <t>7000120440</t>
  </si>
  <si>
    <t>7000122570</t>
  </si>
  <si>
    <t>7000124239</t>
  </si>
  <si>
    <t>7000124272</t>
  </si>
  <si>
    <t>7000124278</t>
  </si>
  <si>
    <t>7000124317</t>
  </si>
  <si>
    <t>7000124319</t>
  </si>
  <si>
    <t>REQUEST FOR UPGRADE (T430) (05.29.13)</t>
  </si>
  <si>
    <t>7000124400</t>
  </si>
  <si>
    <t>7000124480</t>
  </si>
  <si>
    <t>7000124655</t>
  </si>
  <si>
    <t>REQUEST FOR UPGRADE (X230) (05.29.13)</t>
  </si>
  <si>
    <t>7000128047</t>
  </si>
  <si>
    <t>REQUEST FOR UPGRADE (T430) (06.04.13)</t>
  </si>
  <si>
    <t>7000131559</t>
  </si>
  <si>
    <t>REQUEST FOR UPGRADE (X230 (05.30.13)</t>
  </si>
  <si>
    <t>7000131560</t>
  </si>
  <si>
    <t>7000131572</t>
  </si>
  <si>
    <t>7000131595</t>
  </si>
  <si>
    <t>REQUEST FOR UPGRADE (T530) (06.03.13)</t>
  </si>
  <si>
    <t>7000131597</t>
  </si>
  <si>
    <t>7000134071</t>
  </si>
  <si>
    <t>LOANER LAPTOP (05.31.13) (QTY 3) (PAL02)</t>
  </si>
  <si>
    <t>7000134981</t>
  </si>
  <si>
    <t>REQUEST FOR UPGRADE (8570W) (05.27.13)</t>
  </si>
  <si>
    <t>7000137087</t>
  </si>
  <si>
    <t>LONG TERM LOANER LAPTOP REQUEST</t>
  </si>
  <si>
    <t>7000137093</t>
  </si>
  <si>
    <t>HDD ERROR MESAGE 2100</t>
  </si>
  <si>
    <t>SYSTEM SWAP (T420) (BLUE SCREEN)</t>
  </si>
  <si>
    <t>WINDOWS NOT GENUINE MESSAGE, UNABLE TO L</t>
  </si>
  <si>
    <t>SYSTEM SWAP (T510) (SCCM)</t>
  </si>
  <si>
    <t>USER GOT BSOD .UNMOUNTABLE BOOT VOLUME</t>
  </si>
  <si>
    <t>BIG-IP EDGE CLIENT VERY SLOW IN CONNECTI</t>
  </si>
  <si>
    <t>REQUEST FOR LARGER LAPTOP (T510)</t>
  </si>
  <si>
    <t>SYSTEM SWAP (T420) (VPN)</t>
  </si>
  <si>
    <t>SYSTEM SWAP (T520) (SW)</t>
  </si>
  <si>
    <t>COULD NOT CONNECT TO THE VPN</t>
  </si>
  <si>
    <t>INTERNAL ERROR 7</t>
  </si>
  <si>
    <t>SYSTEM SWAP (T510) (OS)</t>
  </si>
  <si>
    <t>BLUE SCREEN ON LAPTOP - LAPTOP SWAP</t>
  </si>
  <si>
    <t>USER HAS BLUE SCREENS</t>
  </si>
  <si>
    <t>UNABLE TO CONNECT TO ISP</t>
  </si>
  <si>
    <t>SYSTEM SWAP 3/15/2013</t>
  </si>
  <si>
    <t>LAPTOP KEAYBOARD NOT WORKING PROPERLY</t>
  </si>
  <si>
    <t>SYSTEM SWAP (T420) (PHYSICAL DAMAGE)</t>
  </si>
  <si>
    <t>SODA SPILLED ON LAPTOP, WILL NOT POWER O</t>
  </si>
  <si>
    <t>Jerry Kirkpatrick</t>
  </si>
  <si>
    <t>NEWNOTEBOOK REQUIRED</t>
  </si>
  <si>
    <t>I NEED AN UPGRADE ON MY SAP OS</t>
  </si>
  <si>
    <t>RE-IMAGE LAPTOP FOR USER</t>
  </si>
  <si>
    <t>I AM GETTING A BSOD EVERYTIME I BOOT MY</t>
  </si>
  <si>
    <t>I CAN'T CONNECT THRU WIRED OR WLAN</t>
  </si>
  <si>
    <t>I NEED A TEAM LAPTOP REIMAGED</t>
  </si>
  <si>
    <t>MY MAC LAPTOP WON'T BOOT UP</t>
  </si>
  <si>
    <t>PROBLEM WITH LYNC REQUIRES A REIMAGE</t>
  </si>
  <si>
    <t>DO YOU HAVE A LICENSE KEY FOR VMFUSION T</t>
  </si>
  <si>
    <t>FINISHED IMAGING LAPTOP FOR I808726</t>
  </si>
  <si>
    <t>7000033748</t>
  </si>
  <si>
    <t>I CAN'T SEE MY FILES IN MY DOCUMENTS</t>
  </si>
  <si>
    <t>NEED TO REPLACE T510 LAPTOP</t>
  </si>
  <si>
    <t>7000086042</t>
  </si>
  <si>
    <t>+ MD EQUIPMENT VERIFICATION INQUIRY #489</t>
  </si>
  <si>
    <t>7000086044</t>
  </si>
  <si>
    <t>+ MD EQUIPMENT VERIFICATION INQUIRY #527</t>
  </si>
  <si>
    <t>7000086045</t>
  </si>
  <si>
    <t>+ MD EQUIPMENT VERIFICATION INQUIRY #535</t>
  </si>
  <si>
    <t>7000104350</t>
  </si>
  <si>
    <t>7000104686</t>
  </si>
  <si>
    <t>BSOD 8 TIMES IN THE LAST 2 MONTHS</t>
  </si>
  <si>
    <t>7000104688</t>
  </si>
  <si>
    <t>LAPTOP HANGS AND REBOOTS RANDOMLY</t>
  </si>
  <si>
    <t>7000106548</t>
  </si>
  <si>
    <t>LAPTOP REPLACEMENT BATTERY</t>
  </si>
  <si>
    <t>7000107949</t>
  </si>
  <si>
    <t>IE 9 WON'T RUN FILES</t>
  </si>
  <si>
    <t>7000108031</t>
  </si>
  <si>
    <t>7000109178</t>
  </si>
  <si>
    <t>I CAN'T LOGON TO SAP-CORP WIRELESS</t>
  </si>
  <si>
    <t>7000109322</t>
  </si>
  <si>
    <t>RAP IS NOT WORKING</t>
  </si>
  <si>
    <t>7000111617</t>
  </si>
  <si>
    <t>INSTALL WIN 8 ON SAMSUNG TABLET</t>
  </si>
  <si>
    <t>7000115548</t>
  </si>
  <si>
    <t>UNABLE TO CONNECT TO CLOUD FROM GUEST-WI</t>
  </si>
  <si>
    <t>7000115594</t>
  </si>
  <si>
    <t>MONITOR INSTALL PO # 4502413442</t>
  </si>
  <si>
    <t>7000117220</t>
  </si>
  <si>
    <t>LAPTOP WON'T BOOT UP</t>
  </si>
  <si>
    <t>7000120404</t>
  </si>
  <si>
    <t>ORACLE PUSH NOT INSTALLING</t>
  </si>
  <si>
    <t>7000120542</t>
  </si>
  <si>
    <t>I CAN'T CONNECT TO THE NETWORK</t>
  </si>
  <si>
    <t>7000120544</t>
  </si>
  <si>
    <t>7000120616</t>
  </si>
  <si>
    <t>7000122742</t>
  </si>
  <si>
    <t>7000124535</t>
  </si>
  <si>
    <t>VM: USER NEEDS SOFTWARE RE-INSTALLED</t>
  </si>
  <si>
    <t>7000124687</t>
  </si>
  <si>
    <t>GETTING CERTIFICATE POPUPS IN SAFARI</t>
  </si>
  <si>
    <t>7000126099</t>
  </si>
  <si>
    <t>7000126166</t>
  </si>
  <si>
    <t>NEW-HIRE ORIENTATION</t>
  </si>
  <si>
    <t>7000126167</t>
  </si>
  <si>
    <t>7000126169</t>
  </si>
  <si>
    <t>7000126170</t>
  </si>
  <si>
    <t>7000126176</t>
  </si>
  <si>
    <t>USER HAVE THE COMPUTER FOR OVER 3 YEARS.</t>
  </si>
  <si>
    <t>7000126211</t>
  </si>
  <si>
    <t>7000126212</t>
  </si>
  <si>
    <t>7000126213</t>
  </si>
  <si>
    <t>7000126214</t>
  </si>
  <si>
    <t>7000126215</t>
  </si>
  <si>
    <t>7000126217</t>
  </si>
  <si>
    <t>7000126219</t>
  </si>
  <si>
    <t>7000126241</t>
  </si>
  <si>
    <t>7000126242</t>
  </si>
  <si>
    <t>7000126243</t>
  </si>
  <si>
    <t>7000126244</t>
  </si>
  <si>
    <t>7000126245</t>
  </si>
  <si>
    <t>7000127863</t>
  </si>
  <si>
    <t>MY LAPTOP IS QUARENTINED</t>
  </si>
  <si>
    <t>7000127864</t>
  </si>
  <si>
    <t>USER UNABLE TO RUN SCCM REMOTELY</t>
  </si>
  <si>
    <t>7000127909</t>
  </si>
  <si>
    <t>7000127959</t>
  </si>
  <si>
    <t>REPLACEMENT KB FOR ASSET 515104</t>
  </si>
  <si>
    <t>7000128046</t>
  </si>
  <si>
    <t>BACKUP APP IS NOT WORKING</t>
  </si>
  <si>
    <t>7000131985</t>
  </si>
  <si>
    <t>IPAD IS NOT CONNECTING TO WI-FI</t>
  </si>
  <si>
    <t>7000132071</t>
  </si>
  <si>
    <t>MY PASSWORDS ARE NOT SYNCHED</t>
  </si>
  <si>
    <t>7000133739</t>
  </si>
  <si>
    <t>MONITOR INSTALL PO # 4502415464</t>
  </si>
  <si>
    <t>7000134116</t>
  </si>
  <si>
    <t>I THINK I HAVE A VIRUS ON MY LAPTOP</t>
  </si>
  <si>
    <t>7000135144</t>
  </si>
  <si>
    <t>7000137044</t>
  </si>
  <si>
    <t>I HAVE A VIRUS ON MY LAPTOP</t>
  </si>
  <si>
    <t>7000137046</t>
  </si>
  <si>
    <t>INSTALL LARGER SSD DRIVE AND OS</t>
  </si>
  <si>
    <t>USER NEEDS ACCESS TO OSS</t>
  </si>
  <si>
    <t>8000000789</t>
  </si>
  <si>
    <t>IN REGARDS TO IT TICKET NUMBER: 01200615</t>
  </si>
  <si>
    <t>THINKPAD MALFUNCTIONING</t>
  </si>
  <si>
    <t>BATTERY NEEDS TO BE REPLACED - BUTTONS S</t>
  </si>
  <si>
    <t>I NEED HELP SETTING UP PRINTERS ON MY MA</t>
  </si>
  <si>
    <t>LOANER LAPTOP - ASSET 461175</t>
  </si>
  <si>
    <t>USER NEEDS A NEW POWER SUPPLY</t>
  </si>
  <si>
    <t>MONITOR ON DOCKING STATION IS NOT WORKIN</t>
  </si>
  <si>
    <t>I NEED HELP INSTALLING THINK-CELL</t>
  </si>
  <si>
    <t>WTS CONNECTION.</t>
  </si>
  <si>
    <t>MY SCREEN GOES BLACK WHEN I UNDOCK</t>
  </si>
  <si>
    <t>MEMORY UPGRADE PO # 4502360822</t>
  </si>
  <si>
    <t>MY WIRELESS WON'T CONNECT</t>
  </si>
  <si>
    <t>I LOST MY RSA CARD</t>
  </si>
  <si>
    <t>MS UPDATES ARE NOT INSTALLING - POSSIBLY</t>
  </si>
  <si>
    <t>LOANER LAPTOP - ASSET 492708</t>
  </si>
  <si>
    <t>RSA CARD IS NO LONGER WORKING</t>
  </si>
  <si>
    <t>LOANER AC ADAPTER</t>
  </si>
  <si>
    <t>LIMITED DISK SPACE</t>
  </si>
  <si>
    <t>USER CANNOT CONNECT TO THE VPN</t>
  </si>
  <si>
    <t>MONITOR INSTALL PO # 4502369245</t>
  </si>
  <si>
    <t>RE-INSTALL VISIO 2010 IN NEW MACHINE</t>
  </si>
  <si>
    <t>USER CANNOT CONNECT TO VPN</t>
  </si>
  <si>
    <t>MY LAPTOP SCREEN GOES BLACK WHEN I UNDOC</t>
  </si>
  <si>
    <t>RE-INSTALL ADOBE PRO IN NEW MACHINE</t>
  </si>
  <si>
    <t>8000150072</t>
  </si>
  <si>
    <t>FREQUENTLY DROPPED FROM THE VPN</t>
  </si>
  <si>
    <t>8000166083</t>
  </si>
  <si>
    <t>MONITOR REPLACEMENT REQUEST</t>
  </si>
  <si>
    <t>8000186090</t>
  </si>
  <si>
    <t>USER'S EXTERNAL MONITOR IS FLICKERING</t>
  </si>
  <si>
    <t>MCAFEE AV REMEDIATION</t>
  </si>
  <si>
    <t>T420 SWAP NEEDED SSD BAD</t>
  </si>
  <si>
    <t>OUTLOOK MIGRATION HELP</t>
  </si>
  <si>
    <t>ASSISTANCE WITH PLASMA DISPLAY,</t>
  </si>
  <si>
    <t>WINDOWS 7 ENTERPRISE ACTIVATION</t>
  </si>
  <si>
    <t>MONITOR INSTALL PO # 4502358642</t>
  </si>
  <si>
    <t>MONITOR INSTALL PO # 4502363849</t>
  </si>
  <si>
    <t>VMWARE DEPLOYMENT WIZARD PROBLEM</t>
  </si>
  <si>
    <t>PGP CANNOT SEND ENCRYPTED EMAIL TO EXTER</t>
  </si>
  <si>
    <t>7000030768</t>
  </si>
  <si>
    <t>NEW HARDWARE SETUP (MBA) [CL]</t>
  </si>
  <si>
    <t>ASSISTANCE WITH ERRORS</t>
  </si>
  <si>
    <t>7000054255</t>
  </si>
  <si>
    <t>7000054432</t>
  </si>
  <si>
    <t>NEW HARDWARE SETUP (MBP) [CL]</t>
  </si>
  <si>
    <t>7000056294</t>
  </si>
  <si>
    <t>7000062826</t>
  </si>
  <si>
    <t>7000100107</t>
  </si>
  <si>
    <t>NEW MACBOOK FAN MAKING LOUD NOISES (CL)</t>
  </si>
  <si>
    <t>7000104441</t>
  </si>
  <si>
    <t>LAPTOP LOCKING UP [CL]</t>
  </si>
  <si>
    <t>7000119110</t>
  </si>
  <si>
    <t>LAN CONNECTION PROBLEMS [CL]</t>
  </si>
  <si>
    <t>7000124721</t>
  </si>
  <si>
    <t>M91P NEED NEW HDD (ON HOLD USER OOO)</t>
  </si>
  <si>
    <t>NEEDS INSTALL A PRINTER, MAC [CL]</t>
  </si>
  <si>
    <t>INSTALL ADOBE ACROBAT PRO EN WIN [CL]</t>
  </si>
  <si>
    <t>8000042296</t>
  </si>
  <si>
    <t>LIMITED CONNECTIVITY WITH F5  [AA]</t>
  </si>
  <si>
    <t>NEED HELP TO RE-IMAGE MACBOOK</t>
  </si>
  <si>
    <t>8000060753</t>
  </si>
  <si>
    <t>USER CANNOT LOGIN TO SITES WITH SSO [CL]</t>
  </si>
  <si>
    <t>8000108731</t>
  </si>
  <si>
    <t>CANNOT BOOT PC - SYSTEM RECOVERY (CL)</t>
  </si>
  <si>
    <t>8000134936</t>
  </si>
  <si>
    <t>UNABLE TO USE ROOM RES ON WTS [CL]</t>
  </si>
  <si>
    <t>8000159608</t>
  </si>
  <si>
    <t>UNABLE TO ACCESS WEB EMAIL (AA)</t>
  </si>
  <si>
    <t>8000170041</t>
  </si>
  <si>
    <t>INCORRECT AVAILABILITY STATUS [AA]</t>
  </si>
  <si>
    <t>8000172812</t>
  </si>
  <si>
    <t>PC  PLACED INTO QUARANTINE NETWORK (AA)</t>
  </si>
  <si>
    <t>8000189922</t>
  </si>
  <si>
    <t>PRINTER IS NOT TAKING PASSWORD [CL]</t>
  </si>
  <si>
    <t>8000203783</t>
  </si>
  <si>
    <t>MS PROJECT 2007 INSTALLATION</t>
  </si>
  <si>
    <t>I STILL HAVEN&amp;#39;T SEEN THE VM WORKSTAT</t>
  </si>
  <si>
    <t>MONITOR INSTALL PO # 4502342814</t>
  </si>
  <si>
    <t>CERTIFICATES EXPIRED ON MACBOOK PRO\</t>
  </si>
  <si>
    <t>MS VISIO 2010 NEED TO REINSTALL</t>
  </si>
  <si>
    <t>SYSTEM FREEZE FROM HIBERNATE MODE</t>
  </si>
  <si>
    <t>REQUESTING A LOANER MONITOR</t>
  </si>
  <si>
    <t>CANT CHANGE SAP_ALL PWD ON MAC</t>
  </si>
  <si>
    <t>USER'S MAC AIR NEED TO REIMAGE</t>
  </si>
  <si>
    <t>MEMORY UPGRADE PO # 4502357021</t>
  </si>
  <si>
    <t>MONITOR INSTALL PO # 4502346370 / 450234</t>
  </si>
  <si>
    <t>ASSISTING MAIL EXCHANGE MIGRATION ON MAC</t>
  </si>
  <si>
    <t>MAIL MIGRATION ON MAC AND VM IMAGE</t>
  </si>
  <si>
    <t>ASSISTING USER ON DATA TRANSFER TO NEW P</t>
  </si>
  <si>
    <t>MONITOR INSTALL PO # 4502357546</t>
  </si>
  <si>
    <t>MAC AIR NEED TO REIMAGE AND CONFIGURE</t>
  </si>
  <si>
    <t>ASSISTING USER TO CONFIGURE UPG T530 LAP</t>
  </si>
  <si>
    <t>MONITOR INSTALL PO # 4502363001</t>
  </si>
  <si>
    <t>REQUESTING A REPLACEMNT MBP (NON-RETINA)</t>
  </si>
  <si>
    <t>MONITOR INSTALL PO # 4502364899</t>
  </si>
  <si>
    <t>NEED MULTIPLE REMOTE DEKTOP/LOGIN USER L</t>
  </si>
  <si>
    <t>REQUESTING REIMAGE WIN 08 SERVER ENTERPR</t>
  </si>
  <si>
    <t>MONITOR INSTALL PO # 4502368009</t>
  </si>
  <si>
    <t>MONITOR INSTALL PO # 4502368085</t>
  </si>
  <si>
    <t>NEED TO SETUP CITRIX ON WIN 2008 SERVER</t>
  </si>
  <si>
    <t>NEED TO SETUP PRINTER ON MACBOOK PRO</t>
  </si>
  <si>
    <t>7000048954</t>
  </si>
  <si>
    <t>7000080639</t>
  </si>
  <si>
    <t>GOT THIS ERROR MESSAGE</t>
  </si>
  <si>
    <t>7000091199</t>
  </si>
  <si>
    <t>LOANER LAPTOP (MBP) (05.06.13)</t>
  </si>
  <si>
    <t>7000099944</t>
  </si>
  <si>
    <t>7000104649</t>
  </si>
  <si>
    <t>7000105583</t>
  </si>
  <si>
    <t>CANNOT SEND EMAIL TO PALOALTO ASSET TEAM</t>
  </si>
  <si>
    <t>7000115443</t>
  </si>
  <si>
    <t>IMAGE Z620 WITH LINUX 11.2</t>
  </si>
  <si>
    <t>7000115591</t>
  </si>
  <si>
    <t>MONITOR INSTALL PO # 4502411139</t>
  </si>
  <si>
    <t>7000133738</t>
  </si>
  <si>
    <t>MONITOR INSTALL PO # 4502420758</t>
  </si>
  <si>
    <t>7000133773</t>
  </si>
  <si>
    <t>MONITOR INSTALL PO # 4502415439</t>
  </si>
  <si>
    <t>7000133777</t>
  </si>
  <si>
    <t>MONITOR INSTALL PO # 4502415969</t>
  </si>
  <si>
    <t>7000135471</t>
  </si>
  <si>
    <t>MONITOR INSTALL PO# 4502415378</t>
  </si>
  <si>
    <t>CANNOT BOOK A ROOM WITH ROOM RESERVATION</t>
  </si>
  <si>
    <t>BSOD ON D20 DESKTOP</t>
  </si>
  <si>
    <t>UNABLE TO PROJECT FROM MY LAPTOP TO MY M</t>
  </si>
  <si>
    <t>MACBOOK IS NOT STARTING UP. SEE THE APPL</t>
  </si>
  <si>
    <t>USER CANNOT LOGIN IN BUSINESS PROJECT PL</t>
  </si>
  <si>
    <t>WIN08 R2 SYSTEM BSOD DUE TO GRAPHIC CARD</t>
  </si>
  <si>
    <t>HARD DRIVE BAD SECTORS CRASHED.</t>
  </si>
  <si>
    <t>SYSTEM FREEZE AND BSOD</t>
  </si>
  <si>
    <t>EXMIG THE MIGRATION FAILED ON OUTLOOK</t>
  </si>
  <si>
    <t>SAP GUI CONFIGURATION FILE BROKEN</t>
  </si>
  <si>
    <t>MY LAPTOP ALWAYS SWITCHES OFF WITHOUT WA</t>
  </si>
  <si>
    <t>KEYBOARD SPEAKER MUTE BUTTON FAILED</t>
  </si>
  <si>
    <t>RETURN OLD MACBOOK ASSET 440852</t>
  </si>
  <si>
    <t>PGP NOT WORKING ON WTS</t>
  </si>
  <si>
    <t>NEED ASSISTANCE ON AV REMEDIATION</t>
  </si>
  <si>
    <t>SYSTEM BLUE SCREEN AND OUTLOOK CRASHED</t>
  </si>
  <si>
    <t>MCAFEE SCAN CANT TURN ON</t>
  </si>
  <si>
    <t>USER WIRELESS FAILED</t>
  </si>
  <si>
    <t>MCAFEE NEED TO REMEDIATE FOR COMPLIANCE</t>
  </si>
  <si>
    <t>8000085859</t>
  </si>
  <si>
    <t>DELETED DISTRIBUTION LIST</t>
  </si>
  <si>
    <t>NEED VM FOR MAC.</t>
  </si>
  <si>
    <t>8000132390</t>
  </si>
  <si>
    <t>UNABLE TO CREATE SHORTCUT FOR E17 AND E9</t>
  </si>
  <si>
    <t>8000170548</t>
  </si>
  <si>
    <t>COULD NOT CONNECT TO VPN PROPERLY</t>
  </si>
  <si>
    <t>8000179538</t>
  </si>
  <si>
    <t>NOT CLEAR ABOUT CERTIFICATES</t>
  </si>
  <si>
    <t>LOANER LAPTOP (T520) (2 WEEKS)(10.8.12)</t>
  </si>
  <si>
    <t>MONITOR INSTALL PO # 4502358779</t>
  </si>
  <si>
    <t>THE USER CANT CONNECT TO VPN ON MAC.</t>
  </si>
  <si>
    <t>7000074667</t>
  </si>
  <si>
    <t>7000083203</t>
  </si>
  <si>
    <t>7000104386</t>
  </si>
  <si>
    <t>7000104787</t>
  </si>
  <si>
    <t>NEW LAPTOP KEYBOARD NEEDED (X220)</t>
  </si>
  <si>
    <t>7000127960</t>
  </si>
  <si>
    <t>New</t>
  </si>
  <si>
    <t>8000005992</t>
  </si>
  <si>
    <t>SAFARI QUITS UNEXPECTEDLY</t>
  </si>
  <si>
    <t>UPDATES FAILED</t>
  </si>
  <si>
    <t>CANNOT ACCESS LOCALHOST 8084</t>
  </si>
  <si>
    <t>IE FREEZES, WHEN OPENING GOODS AND SERVI</t>
  </si>
  <si>
    <t>MONITOR INSTALL PO # 4502340109 (42.17)</t>
  </si>
  <si>
    <t>CAN'T ACCESS INTERNAL (DKOM) WEBSITE</t>
  </si>
  <si>
    <t>MICROSOFT UPDATES FAIL TO INSTALL</t>
  </si>
  <si>
    <t>8000033556</t>
  </si>
  <si>
    <t>BIG-IP EDGE IS NOT LONGER WORKING</t>
  </si>
  <si>
    <t>MAC WIFI ERROR.</t>
  </si>
  <si>
    <t>8000056168</t>
  </si>
  <si>
    <t>CAN NOT LOGON TO ISP</t>
  </si>
  <si>
    <t>8000081856</t>
  </si>
  <si>
    <t>UNABLE TO PRINT AT THE OFFICE.</t>
  </si>
  <si>
    <t>8000092242</t>
  </si>
  <si>
    <t>UNABLE TO SYNCH EMAIL ON IPAD</t>
  </si>
  <si>
    <t>8000098717</t>
  </si>
  <si>
    <t>NEW HIRE IT EQUIPMENT REQUEST</t>
  </si>
  <si>
    <t>8000109246</t>
  </si>
  <si>
    <t>WINDOWS 7 OS UPGRADE/REPAIR</t>
  </si>
  <si>
    <t>8000112033</t>
  </si>
  <si>
    <t>COMPUTER NOT COMPLIAT, MCAFEE NOT UPDATE</t>
  </si>
  <si>
    <t>8000127143</t>
  </si>
  <si>
    <t>CONFIGURATION MANAGER ISSUES</t>
  </si>
  <si>
    <t>MAC SSO CERT EXPIRED</t>
  </si>
  <si>
    <t>8000161770</t>
  </si>
  <si>
    <t>RETURN DESKTOP</t>
  </si>
  <si>
    <t>8000185608</t>
  </si>
  <si>
    <t>UNCLEAR ABOUT BIG IP EDGE CLIENT</t>
  </si>
  <si>
    <t>For Review</t>
  </si>
  <si>
    <t>8000206671</t>
  </si>
  <si>
    <t>VPN - LOGON SCRIPT ISSUES</t>
  </si>
  <si>
    <t>8000211296</t>
  </si>
  <si>
    <t>NO SOUND WHEN CONN TO DOCK STATION</t>
  </si>
  <si>
    <t>T410 KEYBOARD REPLACEMENT REQUEST</t>
  </si>
  <si>
    <t>LOANER IPAD (02.20.13) (2 WEEKS)</t>
  </si>
  <si>
    <t>RETURNING EQUIPMENT</t>
  </si>
  <si>
    <t>REQUEST TO GET A NEW SECURID CARD FOR RE</t>
  </si>
  <si>
    <t>RETURNED EQUIPMENT</t>
  </si>
  <si>
    <t>DEPLOY LOANER LAPTOP ASSET 511107</t>
  </si>
  <si>
    <t>UPGRADE LAPTOP</t>
  </si>
  <si>
    <t>LONG TERM LOANER LAPTOP (T520)</t>
  </si>
  <si>
    <t>DATA TRANSFER FOR A SYSTEM SWAP</t>
  </si>
  <si>
    <t>MONITOR INSTALL PO # 4502365928</t>
  </si>
  <si>
    <t>MONITOR INSTALL PO # 4502365899</t>
  </si>
  <si>
    <t>RETURNING LOANER EQUIPMENT</t>
  </si>
  <si>
    <t>7000056057</t>
  </si>
  <si>
    <t>7000060121</t>
  </si>
  <si>
    <t>7000076740</t>
  </si>
  <si>
    <t>CONNECTED BACKUP ON PC DOES NOT WOK</t>
  </si>
  <si>
    <t>7000080517</t>
  </si>
  <si>
    <t>PUSH SW</t>
  </si>
  <si>
    <t>7000080882</t>
  </si>
  <si>
    <t>NEED NEW  BATTERY FOR MY T410</t>
  </si>
  <si>
    <t>7000082232</t>
  </si>
  <si>
    <t>CHECKING ON SOFTWARE UPGRADE OPPORTUNITY</t>
  </si>
  <si>
    <t>7000086961</t>
  </si>
  <si>
    <t>7000089216</t>
  </si>
  <si>
    <t>ORDER SOFT TOKEN FOR BB10</t>
  </si>
  <si>
    <t>MD EQUIPMENT VERIFICATION INQUIRY #48628</t>
  </si>
  <si>
    <t>7000111655</t>
  </si>
  <si>
    <t>MD EQUIPMENT VERIFICATION INQUIRY #60236</t>
  </si>
  <si>
    <t>7000115600</t>
  </si>
  <si>
    <t>MONITOR INSTALL PO # 4502412406</t>
  </si>
  <si>
    <t>7000120420</t>
  </si>
  <si>
    <t>7000122391</t>
  </si>
  <si>
    <t>MD EQUIPMENT VERIFICATION INQUIRY #48919</t>
  </si>
  <si>
    <t>7000137147</t>
  </si>
  <si>
    <t>RETURNING 493614</t>
  </si>
  <si>
    <t>7000137148</t>
  </si>
  <si>
    <t>UPGRADE HP 8540 P</t>
  </si>
  <si>
    <t>7000137261</t>
  </si>
  <si>
    <t>RETURN EQUIPMENT</t>
  </si>
  <si>
    <t>PLEASE LIST PALD00497781A AS EXEMPT</t>
  </si>
  <si>
    <t>THE USER IS QUARENTINED AND CANT CONNECT</t>
  </si>
  <si>
    <t>WHEN THE USER SAVES A FILE IT CHANGES IT</t>
  </si>
  <si>
    <t>PASSWORD RESET.</t>
  </si>
  <si>
    <t>REQUEST TO INSTALL SAP TUTOR</t>
  </si>
  <si>
    <t>NO PROGRAMS AVAILABLE IN SAP LOG ON</t>
  </si>
  <si>
    <t>NEED DBI TO SERIAL ADAPTER</t>
  </si>
  <si>
    <t>MAC: CATSXT INSTRUCTIONS</t>
  </si>
  <si>
    <t>USER BATTERY IS NOT WORKING</t>
  </si>
  <si>
    <t>BLUE SCREEN WILL NOT BOOT UP</t>
  </si>
  <si>
    <t>CAN'T VPN</t>
  </si>
  <si>
    <t>REASSIGN MACBOOK ASSET # 492750</t>
  </si>
  <si>
    <t>8000033733</t>
  </si>
  <si>
    <t>JAVA BASED SAPGUI ON MAC GETS SNC ERROR</t>
  </si>
  <si>
    <t>HARDWARE RETURN POWER ADAPTER</t>
  </si>
  <si>
    <t>MIGRATION SCRIPT LOOPING ON LAPTOP</t>
  </si>
  <si>
    <t>EXPERIENCED A BLUE SCREEN OF DEATH</t>
  </si>
  <si>
    <t>SCREEN IS FLICKERING</t>
  </si>
  <si>
    <t>8000056047</t>
  </si>
  <si>
    <t>ACCESS ILIFE IN SELF SERVICE (MAC)</t>
  </si>
  <si>
    <t>NETWORK CONNECTIVITY SLOW DOWN APPLICTN</t>
  </si>
  <si>
    <t>8000099110</t>
  </si>
  <si>
    <t>INTERNET EXPLORER HUNGS</t>
  </si>
  <si>
    <t>8000130378</t>
  </si>
  <si>
    <t>DIRECTACCESS NOT WORKING</t>
  </si>
  <si>
    <t>8000138580</t>
  </si>
  <si>
    <t>INCREASE THE CAPACITY OF MY HARDDISK</t>
  </si>
  <si>
    <t>NEW HIRE REQUEST ***DUPLICATE TICKET***</t>
  </si>
  <si>
    <t>EQUIPMENT REQUEST (PAL-3) (T420) (QTY 2)</t>
  </si>
  <si>
    <t>NEW HIRE IT EQUIPMENT REQUEST (I823587 A</t>
  </si>
  <si>
    <t>EQUIPMENT REQUEST (PAL-6) (MBP) (QTY 1)</t>
  </si>
  <si>
    <t>PLEASE SEND AN M91P FOR UNIX INSTALLS AN</t>
  </si>
  <si>
    <t>EVENT LAPTOP RETURN 511464 AND 511442</t>
  </si>
  <si>
    <t>REHIRE REQUEST ***DUPLICATE TICKET***</t>
  </si>
  <si>
    <t>LOANER HAS BEEN RETURNED 2/15/13</t>
  </si>
  <si>
    <t>LOANER LAPTOP (APPLE MBP) (QTY 5)</t>
  </si>
  <si>
    <t>EQUIPMENT REQUEST (PAL-5) (T420) (QTY 1)</t>
  </si>
  <si>
    <t>EQUIPMENT REQUEST (PAL-1) (T420) (QTY 1)</t>
  </si>
  <si>
    <t>EQUIPMENT REQUEST (PAL-1) (X220) (QTY 2)</t>
  </si>
  <si>
    <t>REQUEST FOR STOCK (T420)  **DUP TICKET**</t>
  </si>
  <si>
    <t>EQUIPMENT REQUEST (PAL-1) (T410) (QTY 2)</t>
  </si>
  <si>
    <t>NEED 1 T520 FOR PAL-1 IT STOCK</t>
  </si>
  <si>
    <t>7000072977</t>
  </si>
  <si>
    <t>7000075211</t>
  </si>
  <si>
    <t>NEW HIRE REQUEST *DUPLICATE TICKET*</t>
  </si>
  <si>
    <t>7000078816</t>
  </si>
  <si>
    <t>INTL TRANSFER REQUEST *DUPLICATE TICKET*</t>
  </si>
  <si>
    <t>7000089319</t>
  </si>
  <si>
    <t>7000091208</t>
  </si>
  <si>
    <t>7000098193</t>
  </si>
  <si>
    <t>7000104639</t>
  </si>
  <si>
    <t>PRESS EVENT LAPTOP RETURN</t>
  </si>
  <si>
    <t>7000106658</t>
  </si>
  <si>
    <t>7000109122</t>
  </si>
  <si>
    <t>EQUIPMENT REQUEST (T430) (QTY1) (PAL01)</t>
  </si>
  <si>
    <t>7000109123</t>
  </si>
  <si>
    <t>EQUIPMENT REQUEST (X220) (QTY1) (PAL01)</t>
  </si>
  <si>
    <t>7000109128</t>
  </si>
  <si>
    <t>EQUIPMENT REQUEST (X201) (QTY1) (PAL01)</t>
  </si>
  <si>
    <t>7000109176</t>
  </si>
  <si>
    <t>UPGRADE LENOVO T61 NB PALN00458595A</t>
  </si>
  <si>
    <t>7000117437</t>
  </si>
  <si>
    <t>7000117522</t>
  </si>
  <si>
    <t>7000119077</t>
  </si>
  <si>
    <t>NEW HIRE IT EQUIPMENT REQUEST (C5190619)</t>
  </si>
  <si>
    <t>7000119216</t>
  </si>
  <si>
    <t>7000120385</t>
  </si>
  <si>
    <t>7000120801</t>
  </si>
  <si>
    <t>[EXEC] REQUEST FOR UPGRADE - T530</t>
  </si>
  <si>
    <t>7000120802</t>
  </si>
  <si>
    <t>REQUEST FOR UPGRADE - X220</t>
  </si>
  <si>
    <t>7000120805</t>
  </si>
  <si>
    <t>7000122668</t>
  </si>
  <si>
    <t>MACBOOK LOANER</t>
  </si>
  <si>
    <t>7000124324</t>
  </si>
  <si>
    <t>7000124688</t>
  </si>
  <si>
    <t>EQUIPMENT REQUEST (T420) (T520) (QTY1)</t>
  </si>
  <si>
    <t>7000125210</t>
  </si>
  <si>
    <t>7000126333</t>
  </si>
  <si>
    <t>7000126396</t>
  </si>
  <si>
    <t>NEW HIRE REQUEST (06.10.13)</t>
  </si>
  <si>
    <t>7000130237</t>
  </si>
  <si>
    <t>7000131663</t>
  </si>
  <si>
    <t>LOANER LAPTOPS (T520) (QTY 3) (06.20.13)</t>
  </si>
  <si>
    <t>7000131736</t>
  </si>
  <si>
    <t>7000131740</t>
  </si>
  <si>
    <t>7000131837</t>
  </si>
  <si>
    <t>NEW HIRE REQUEST (06.11.13)</t>
  </si>
  <si>
    <t>7000131840</t>
  </si>
  <si>
    <t>7000131910</t>
  </si>
  <si>
    <t>7000132808</t>
  </si>
  <si>
    <t>7000134220</t>
  </si>
  <si>
    <t>INTL TRANSFER REQUEST (06.17.13)</t>
  </si>
  <si>
    <t>7000134987</t>
  </si>
  <si>
    <t>REQUEST FOR UPGRADE (X230) (06.10.13)</t>
  </si>
  <si>
    <t>7000135021</t>
  </si>
  <si>
    <t>7000135088</t>
  </si>
  <si>
    <t>7000135419</t>
  </si>
  <si>
    <t>REQUEST FOR UPGRADE (T530) (06.13.13)</t>
  </si>
  <si>
    <t>7000136972</t>
  </si>
  <si>
    <t>NEW HIRE REQUEST (06.17.13)</t>
  </si>
  <si>
    <t>7000137072</t>
  </si>
  <si>
    <t>MACBOOK FOR 1839085</t>
  </si>
  <si>
    <t>7000137101</t>
  </si>
  <si>
    <t>NEW HIRE REQUEST (06.18.13)</t>
  </si>
  <si>
    <t>7000137105</t>
  </si>
  <si>
    <t>VPN SOFTWARE/ACCESS FROM SUCCESSFACTORS</t>
  </si>
  <si>
    <t>EQUIPMENT REQUEST - THINKPAD T520 (1) -</t>
  </si>
  <si>
    <t>8000175954</t>
  </si>
  <si>
    <t>EQUIPMENT REQUEST (T530) (QTY1) (PAL03)</t>
  </si>
  <si>
    <t>MSC-SYSTEM IS ARIBA ISSUED HARDWARE</t>
  </si>
  <si>
    <t>8000034025</t>
  </si>
  <si>
    <t>NEW HIPS INSTALLATION HAS CAUSED LOT OF</t>
  </si>
  <si>
    <t>I AM RECEIVING ERRORS FOLLOWING A PGP UP</t>
  </si>
  <si>
    <t>8000034533</t>
  </si>
  <si>
    <t>SPEAKER ISSUE</t>
  </si>
  <si>
    <t>8000055488</t>
  </si>
  <si>
    <t>C-USER UNABLE TO LOG INTO STUDIO IN WTS</t>
  </si>
  <si>
    <t>8000092202</t>
  </si>
  <si>
    <t>PROBLEMS WITH OUTLOOK (AA)</t>
  </si>
  <si>
    <t>CAN'T ACCESS THE IE.</t>
  </si>
  <si>
    <t>[REIMAGE]|REIMAGE SYSTEM WITH WIN 7 OS</t>
  </si>
  <si>
    <t>LOANER LAPTOP (T520) (02.21.13)</t>
  </si>
  <si>
    <t>SHELL SWAP (X230)</t>
  </si>
  <si>
    <t>CITRIX ISSUE</t>
  </si>
  <si>
    <t>ISSUE NEW SECURID CARD</t>
  </si>
  <si>
    <t>7000068523</t>
  </si>
  <si>
    <t>SECURITY OFFICE DESKTOP REPLACEMENT (2)</t>
  </si>
  <si>
    <t>7000095228</t>
  </si>
  <si>
    <t>7000106234</t>
  </si>
  <si>
    <t>APPLY IMAGE UPDATE ON LAPTOP</t>
  </si>
  <si>
    <t>7000106235</t>
  </si>
  <si>
    <t>7000106236</t>
  </si>
  <si>
    <t>DEPLOY (X230)</t>
  </si>
  <si>
    <t>7000106598</t>
  </si>
  <si>
    <t>7000106722</t>
  </si>
  <si>
    <t>DATA TRANSFER PROCESS</t>
  </si>
  <si>
    <t>7000106738</t>
  </si>
  <si>
    <t>POWER CHARGER NOT LONGER WORKING</t>
  </si>
  <si>
    <t>7000107775</t>
  </si>
  <si>
    <t>7000107956</t>
  </si>
  <si>
    <t>LAPTOP REPLACEMENT (X230)</t>
  </si>
  <si>
    <t>7000107957</t>
  </si>
  <si>
    <t>7000108023</t>
  </si>
  <si>
    <t>7000108024</t>
  </si>
  <si>
    <t>7000109073</t>
  </si>
  <si>
    <t>ACTIVATE USERS SECURID CARD</t>
  </si>
  <si>
    <t>7000111543</t>
  </si>
  <si>
    <t>CANNOT SEND ENCRYPTED EMAIL</t>
  </si>
  <si>
    <t>7000115375</t>
  </si>
  <si>
    <t>SETUP USER WITH T520</t>
  </si>
  <si>
    <t>7000115378</t>
  </si>
  <si>
    <t>REASSIGN ANOTHER SECURID CARD</t>
  </si>
  <si>
    <t>7000115593</t>
  </si>
  <si>
    <t>MONITOR INSTALL PO # 4502411591</t>
  </si>
  <si>
    <t>7000115631</t>
  </si>
  <si>
    <t>MONITOR INSTALL PO # 4502412332</t>
  </si>
  <si>
    <t>7000115642</t>
  </si>
  <si>
    <t>7000117392</t>
  </si>
  <si>
    <t>ISSUE WITH ROOM RESERVATION TOOL</t>
  </si>
  <si>
    <t>7000117399</t>
  </si>
  <si>
    <t>7000117400</t>
  </si>
  <si>
    <t>ASSISTANCE WITH SETUP OF DUAL MONITORS</t>
  </si>
  <si>
    <t>7000117486</t>
  </si>
  <si>
    <t>7000117490</t>
  </si>
  <si>
    <t>CONFIGURE SAPVENTURES.COM EMAIL ALIAS</t>
  </si>
  <si>
    <t>7000119059</t>
  </si>
  <si>
    <t>7000120474</t>
  </si>
  <si>
    <t>7000122648</t>
  </si>
  <si>
    <t>7000122649</t>
  </si>
  <si>
    <t>7000122650</t>
  </si>
  <si>
    <t>ACTIVATE SECURID CARD</t>
  </si>
  <si>
    <t>7000122731</t>
  </si>
  <si>
    <t>7000122732</t>
  </si>
  <si>
    <t>BACKUP DATA FROM LAPTOP</t>
  </si>
  <si>
    <t>7000122734</t>
  </si>
  <si>
    <t>FAN ERROR ON LAPTOP</t>
  </si>
  <si>
    <t>7000122735</t>
  </si>
  <si>
    <t>[SW_INSTALL]|PDF XCHANGE PRO</t>
  </si>
  <si>
    <t>7000122782</t>
  </si>
  <si>
    <t>LOANER IPAD (2 WEEKS)</t>
  </si>
  <si>
    <t>7000124250</t>
  </si>
  <si>
    <t>7000124632</t>
  </si>
  <si>
    <t>DEPLOY/INSTALL MONITOR</t>
  </si>
  <si>
    <t>7000124681</t>
  </si>
  <si>
    <t>7000133735</t>
  </si>
  <si>
    <t>MONITOR INSTALL PO # 4502418793</t>
  </si>
  <si>
    <t>7000133774</t>
  </si>
  <si>
    <t>MONITOR INSTALL PO # 4502413769</t>
  </si>
  <si>
    <t>7000133828</t>
  </si>
  <si>
    <t>UNABLE TO CONNECT TO EXCHANGE</t>
  </si>
  <si>
    <t>7000133830</t>
  </si>
  <si>
    <t>UNABLE TO CONNECT VIA VPN</t>
  </si>
  <si>
    <t>7000133871</t>
  </si>
  <si>
    <t>7000134069</t>
  </si>
  <si>
    <t>7000135177</t>
  </si>
  <si>
    <t>7000135505</t>
  </si>
  <si>
    <t>UNABLE TO GET WIFI CONNECTION</t>
  </si>
  <si>
    <t>7000135506</t>
  </si>
  <si>
    <t>7000135508</t>
  </si>
  <si>
    <t>7000135509</t>
  </si>
  <si>
    <t>7000136897</t>
  </si>
  <si>
    <t>SNAGIT APP DOESN'T WORK</t>
  </si>
  <si>
    <t>CANCELLED LOMBARD VC ROOM, BUT STILL SHO</t>
  </si>
  <si>
    <t>UNABLE TO BROWSE EXTERNAL SITES</t>
  </si>
  <si>
    <t>SAP GUI NOT WORKING.</t>
  </si>
  <si>
    <t>LAPTOP ISSUES</t>
  </si>
  <si>
    <t>BACKUP DATA OFF HDD PRIOR TO REIMAGE</t>
  </si>
  <si>
    <t>MONITOR INSTALL PO # 4502338421(23.310)</t>
  </si>
  <si>
    <t>SHELL SWAP (T420)</t>
  </si>
  <si>
    <t>MONITOR INSTALL PO # 4502356150(23.361)</t>
  </si>
  <si>
    <t>ERROR CONECTING TO THE VPN.</t>
  </si>
  <si>
    <t>BACKUP KEVIN'S OLD LAPTOP TO EXTERNAL DR</t>
  </si>
  <si>
    <t>INTERNET WON´T CONNECT</t>
  </si>
  <si>
    <t>HARD DRIVE AND DVD WRITER INSTALL PO # 4</t>
  </si>
  <si>
    <t>[SW_INSTALL]|INSTALL PDF XCHANGE PRO</t>
  </si>
  <si>
    <t>HARD DRIVE INSTALL PO # 4502356018</t>
  </si>
  <si>
    <t>INDEXING ISSUES IN OUTLOOK</t>
  </si>
  <si>
    <t>USER IS UNABLE TO START WINDOWS SEARCH</t>
  </si>
  <si>
    <t>LAPTOP EQUIPMENT FOR C5186816</t>
  </si>
  <si>
    <t>FAN ERROR AT STAR UP.</t>
  </si>
  <si>
    <t>2ND MONITOR NOT WORKING</t>
  </si>
  <si>
    <t>BLUETOOTH MOUSE ISSUE</t>
  </si>
  <si>
    <t>DISPLAY CABLE</t>
  </si>
  <si>
    <t>INTERNET/NETWORK ACCESS ISSUES</t>
  </si>
  <si>
    <t>SHELL SWAP (T410)</t>
  </si>
  <si>
    <t>8000101945</t>
  </si>
  <si>
    <t>VOICEMAIL</t>
  </si>
  <si>
    <t>8000111977</t>
  </si>
  <si>
    <t>WINDOWS SEARCH  IS NOT RUNNING (AA)</t>
  </si>
  <si>
    <t>8000120126</t>
  </si>
  <si>
    <t>LAPTOP FREEZES EVERY TWO OR THREE DAYS</t>
  </si>
  <si>
    <t>8000137916</t>
  </si>
  <si>
    <t>CHANGE OUTLOOK LOCATION</t>
  </si>
  <si>
    <t>8000149666</t>
  </si>
  <si>
    <t>PC NOT BOOTING</t>
  </si>
  <si>
    <t>8000179114</t>
  </si>
  <si>
    <t>8000192818</t>
  </si>
  <si>
    <t>ERROR WITH DOCKING STATION</t>
  </si>
  <si>
    <t>8000192828</t>
  </si>
  <si>
    <t>MONITOR DOES NOT DETECT SIGNAL</t>
  </si>
  <si>
    <t>8000203050</t>
  </si>
  <si>
    <t>ROOM RESERVATION PLUGIN ERROR</t>
  </si>
  <si>
    <t>ADOBE PHOTOSHOP</t>
  </si>
  <si>
    <t>RETURN MBP TO IT</t>
  </si>
  <si>
    <t>MONITOR INSTALL PO # 4502350918</t>
  </si>
  <si>
    <t>MONITOR INSTALL PO # 4502351062</t>
  </si>
  <si>
    <t>NEW IPAD 3</t>
  </si>
  <si>
    <t>USER HAVING ISSUES WITH APPLE SAFARI</t>
  </si>
  <si>
    <t>TRANSFER DATA</t>
  </si>
  <si>
    <t>OUTLOOK MIGRATION</t>
  </si>
  <si>
    <t>SETUP MBP FOR APPLE PROJECT</t>
  </si>
  <si>
    <t>HP DISPLAY</t>
  </si>
  <si>
    <t>[UNABLE TO LOG BACK IN] NEW HARDWARE SET</t>
  </si>
  <si>
    <t>REIMAGE  REQUEST FOR MACBOOK PRO</t>
  </si>
  <si>
    <t>EXCHANGE MIGRATION</t>
  </si>
  <si>
    <t>NEW IPAD 4</t>
  </si>
  <si>
    <t>SOFTWARE INSTALL</t>
  </si>
  <si>
    <t>VMWARE INSTALL</t>
  </si>
  <si>
    <t>MONITOR INSTALL PO # 4502357625</t>
  </si>
  <si>
    <t>SOFTWARE CONFIGARATION</t>
  </si>
  <si>
    <t>MBP-R REPAIR</t>
  </si>
  <si>
    <t>APPLE EQUIPMENT</t>
  </si>
  <si>
    <t>SELF SERVICE NOT RUNNING</t>
  </si>
  <si>
    <t>EVALUATE MAC PRO</t>
  </si>
  <si>
    <t>INSTALLATION OF WIN7 ON A MAC (SEE LONG</t>
  </si>
  <si>
    <t>MBP REIMAGE</t>
  </si>
  <si>
    <t>SAP IMAGE UPGRADE REQUEST</t>
  </si>
  <si>
    <t>7000033763</t>
  </si>
  <si>
    <t>LOANER LAPTOP (MAC) (5 WEEKS)</t>
  </si>
  <si>
    <t>SYSTEM SOFTWARE</t>
  </si>
  <si>
    <t>MS OUTLOOK</t>
  </si>
  <si>
    <t>LOST NETWORK</t>
  </si>
  <si>
    <t>OUTLOOK</t>
  </si>
  <si>
    <t>RECEIVED BACK FROM APPLE REPAIR</t>
  </si>
  <si>
    <t>7000049751</t>
  </si>
  <si>
    <t>7000064616</t>
  </si>
  <si>
    <t>NEW HARDWARE SETUP (MBA) (AHW)</t>
  </si>
  <si>
    <t>7000084888</t>
  </si>
  <si>
    <t>7000089294</t>
  </si>
  <si>
    <t>NEW HARDWARE SETUP (MBP) (AHW)</t>
  </si>
  <si>
    <t>7000090672</t>
  </si>
  <si>
    <t>7000090675</t>
  </si>
  <si>
    <t>HD FAILURE</t>
  </si>
  <si>
    <t>7000091536</t>
  </si>
  <si>
    <t>7000100091</t>
  </si>
  <si>
    <t>INSTALL MEMORY 8GB MBP</t>
  </si>
  <si>
    <t>7000103963</t>
  </si>
  <si>
    <t>7000103965</t>
  </si>
  <si>
    <t>7000103968</t>
  </si>
  <si>
    <t>IMAGE MBP</t>
  </si>
  <si>
    <t>7000103970</t>
  </si>
  <si>
    <t>IMAGE MB AIR CANADA</t>
  </si>
  <si>
    <t>7000104021</t>
  </si>
  <si>
    <t>INSTALL VMWARE</t>
  </si>
  <si>
    <t>7000104022</t>
  </si>
  <si>
    <t>INSTALL WINDOWS 7/VMWARE</t>
  </si>
  <si>
    <t>7000104508</t>
  </si>
  <si>
    <t>7000104671</t>
  </si>
  <si>
    <t>7000104708</t>
  </si>
  <si>
    <t>VMWARE FUSION</t>
  </si>
  <si>
    <t>7000104723</t>
  </si>
  <si>
    <t>7000104788</t>
  </si>
  <si>
    <t>PASSWORD CHANGE</t>
  </si>
  <si>
    <t>7000106475</t>
  </si>
  <si>
    <t>MBP FAN NOISE</t>
  </si>
  <si>
    <t>7000106660</t>
  </si>
  <si>
    <t>SETUP NEW MB AIR FOR USER</t>
  </si>
  <si>
    <t>7000107969</t>
  </si>
  <si>
    <t>7000108837</t>
  </si>
  <si>
    <t>APPLE DISPLAY</t>
  </si>
  <si>
    <t>7000108838</t>
  </si>
  <si>
    <t>MAC MINI</t>
  </si>
  <si>
    <t>7000109157</t>
  </si>
  <si>
    <t>RE IMAGE MBP</t>
  </si>
  <si>
    <t>7000113543</t>
  </si>
  <si>
    <t>7000113595</t>
  </si>
  <si>
    <t>7000118996</t>
  </si>
  <si>
    <t>7000119015</t>
  </si>
  <si>
    <t>7000120510</t>
  </si>
  <si>
    <t>7000120626</t>
  </si>
  <si>
    <t>7000124104</t>
  </si>
  <si>
    <t>NEW MAC SETUP</t>
  </si>
  <si>
    <t>7000124109</t>
  </si>
  <si>
    <t>USER PASSWORD CHANGE</t>
  </si>
  <si>
    <t>7000124662</t>
  </si>
  <si>
    <t>DATA FROM PC TO MAC</t>
  </si>
  <si>
    <t>7000126352</t>
  </si>
  <si>
    <t>IPAD SETUP</t>
  </si>
  <si>
    <t>7000127712</t>
  </si>
  <si>
    <t>7000127714</t>
  </si>
  <si>
    <t>RE-IMAGE SETUP MBP</t>
  </si>
  <si>
    <t>7000128025</t>
  </si>
  <si>
    <t>RE-IMAGE OLD IMAC</t>
  </si>
  <si>
    <t>7000133349</t>
  </si>
  <si>
    <t>7000133371</t>
  </si>
  <si>
    <t>RETURN IMAC TO LSC</t>
  </si>
  <si>
    <t>7000133372</t>
  </si>
  <si>
    <t>SSO PASSWORD CHANGE</t>
  </si>
  <si>
    <t>7000133374</t>
  </si>
  <si>
    <t>REASSIGN SAMSUNG MONITOR</t>
  </si>
  <si>
    <t>7000133375</t>
  </si>
  <si>
    <t>REASSIGN HP MONITOR</t>
  </si>
  <si>
    <t>7000133918</t>
  </si>
  <si>
    <t>7000133958</t>
  </si>
  <si>
    <t>7000135342</t>
  </si>
  <si>
    <t>PC LAONER</t>
  </si>
  <si>
    <t>7000135345</t>
  </si>
  <si>
    <t>APPLE MAIL</t>
  </si>
  <si>
    <t>7000135347</t>
  </si>
  <si>
    <t>CONNECT TO JSS SERVER</t>
  </si>
  <si>
    <t>7000136925</t>
  </si>
  <si>
    <t>TRANSFER PC DATA TO NEW MB AIR</t>
  </si>
  <si>
    <t>7000137112</t>
  </si>
  <si>
    <t>RECEIVING DUPLICATES FOR INCOMING EMAILS</t>
  </si>
  <si>
    <t>MCAFEE AV WON&amp;#39;T UPDATE OR SCAN</t>
  </si>
  <si>
    <t>INSTALL WINDOWS IMAGE ON MY MACBOOK</t>
  </si>
  <si>
    <t>MBP RETURNED FROM APPLE  NOT REPAIRED</t>
  </si>
  <si>
    <t>USER IS UNABLE TO CONNECT TO VPN</t>
  </si>
  <si>
    <t>8000033744</t>
  </si>
  <si>
    <t>ERROR MESSAGE RECEIVED WHEN LOGGING IN T</t>
  </si>
  <si>
    <t>8000116737</t>
  </si>
  <si>
    <t>NOACCESS TO EMAIL ON MACBOOK, IPHONE.</t>
  </si>
  <si>
    <t>8000127799</t>
  </si>
  <si>
    <t>COULD NOT ACCESS TO HIS MAC (AA)</t>
  </si>
  <si>
    <t>8000161483</t>
  </si>
  <si>
    <t>PROXY SERVER NOT WORKING</t>
  </si>
  <si>
    <t>8000182980</t>
  </si>
  <si>
    <t>IT DIRECT ON MAC REQUIRES LOGON DATA</t>
  </si>
  <si>
    <t>IPADS FOR SAP OPEN</t>
  </si>
  <si>
    <t>7000040411</t>
  </si>
  <si>
    <t>LOANER LAPTOP (X220T) FOR SAPPHIRE</t>
  </si>
  <si>
    <t>8000134398</t>
  </si>
  <si>
    <t>MISSING ONE OR MORE DECRYPTION KEYS</t>
  </si>
  <si>
    <t>7000070326</t>
  </si>
  <si>
    <t>RETEMP NON-SAP TEMPLATED SERVERS</t>
  </si>
  <si>
    <t>BLUE SCREEN AT BOOT UP</t>
  </si>
  <si>
    <t>7000087113</t>
  </si>
  <si>
    <t>SYBASE IMAGED LAPTOP REQUIRING BACK UP</t>
  </si>
  <si>
    <t>7000096144</t>
  </si>
  <si>
    <t>7000102348</t>
  </si>
  <si>
    <t>UNABLE TO OPEN ATTACHMENTS IN OUTLOOK</t>
  </si>
  <si>
    <t>7000107830</t>
  </si>
  <si>
    <t>LAPTOP FREEZES</t>
  </si>
  <si>
    <t>7000107996</t>
  </si>
  <si>
    <t>VENUE PLUGIN MESSAGE</t>
  </si>
  <si>
    <t>7000109095</t>
  </si>
  <si>
    <t>USER HAD BLUE SCREEN</t>
  </si>
  <si>
    <t>7000109265</t>
  </si>
  <si>
    <t>BSOD UNMOUNTABLE BOOT DRIVE</t>
  </si>
  <si>
    <t>7000109381</t>
  </si>
  <si>
    <t>SAP GUI - ERROR "S"</t>
  </si>
  <si>
    <t>7000109382</t>
  </si>
  <si>
    <t>7000113510</t>
  </si>
  <si>
    <t>ADOBE INDESIGN - SLOW</t>
  </si>
  <si>
    <t>7000115605</t>
  </si>
  <si>
    <t>SEARCH INDEXING IN OUTLOOK IS DISABLED</t>
  </si>
  <si>
    <t>7000122430</t>
  </si>
  <si>
    <t>BSOD'ING</t>
  </si>
  <si>
    <t>7000124487</t>
  </si>
  <si>
    <t>RETURN SAP EQUIPMENT</t>
  </si>
  <si>
    <t>7000124488</t>
  </si>
  <si>
    <t>CONFIGURE CITRIX RECEIVER/WTS ON A MAC</t>
  </si>
  <si>
    <t>7000124699</t>
  </si>
  <si>
    <t>VPN FREQUENTLY DISCONNECTS VIA WIFI</t>
  </si>
  <si>
    <t>7000126279</t>
  </si>
  <si>
    <t>7000126485</t>
  </si>
  <si>
    <t>HYPERLINKS IN OUTLOOK DO NOT WORK</t>
  </si>
  <si>
    <t>7000128044</t>
  </si>
  <si>
    <t>VPN - QUARANTINED</t>
  </si>
  <si>
    <t>7000133914</t>
  </si>
  <si>
    <t>WTS ON A PERSONAL/HOME COMPUTER?</t>
  </si>
  <si>
    <t>7000134101</t>
  </si>
  <si>
    <t>REQUEST ACCESS TO TERM MATT ROSS' LAPTOP</t>
  </si>
  <si>
    <t>7000135169</t>
  </si>
  <si>
    <t>VARIOUS/MULTIPLE SYMPTOMS</t>
  </si>
  <si>
    <t>7000135457</t>
  </si>
  <si>
    <t>PROVISION NEW LAPTOP</t>
  </si>
  <si>
    <t>7000135459</t>
  </si>
  <si>
    <t>7000135460</t>
  </si>
  <si>
    <t>7000135504</t>
  </si>
  <si>
    <t>7000135507</t>
  </si>
  <si>
    <t>7000136886</t>
  </si>
  <si>
    <t>7000136888</t>
  </si>
  <si>
    <t>PROVISION NEW LAPOTP</t>
  </si>
  <si>
    <t>7000136889</t>
  </si>
  <si>
    <t>7000136890</t>
  </si>
  <si>
    <t>7000137031</t>
  </si>
  <si>
    <t>SYBASE PASSWORD EXPIRED/RESET</t>
  </si>
  <si>
    <t>CANNOT CONNECT TO PRINTER</t>
  </si>
  <si>
    <t>8000102572</t>
  </si>
  <si>
    <t>MAC AND PC CAN'T PING OUTSIDE HOSTNAMES</t>
  </si>
  <si>
    <t>8000135014</t>
  </si>
  <si>
    <t>HYPERLINKS IN THE MAILS ARE NOT WORKING.</t>
  </si>
  <si>
    <t>8000137877</t>
  </si>
  <si>
    <t>SAP CONNECT PORTAL ERROR</t>
  </si>
  <si>
    <t>8000143069</t>
  </si>
  <si>
    <t>8000150382</t>
  </si>
  <si>
    <t>NEED WINDOWS 8 VMWARE IMAGE</t>
  </si>
  <si>
    <t>8000161716</t>
  </si>
  <si>
    <t>CONTINUED ACCESS TO IRISH LAPTOP NEEDED</t>
  </si>
  <si>
    <t>UNABLE TO ACCESS MOST VMS</t>
  </si>
  <si>
    <t>8000189973</t>
  </si>
  <si>
    <t>SAP_ALL PASSWORD CHANGE</t>
  </si>
  <si>
    <t>8000203089</t>
  </si>
  <si>
    <t>MS OUTLOOK FAILS</t>
  </si>
  <si>
    <t>7000095640</t>
  </si>
  <si>
    <t>7000104303</t>
  </si>
  <si>
    <t>ASSET RECOVERY</t>
  </si>
  <si>
    <t>7000104685</t>
  </si>
  <si>
    <t>PICKUP FOR SANDY DEMOSS SYBASE PC</t>
  </si>
  <si>
    <t>7000115387</t>
  </si>
  <si>
    <t>DELIVER 4 HP WORKSTATIONS TO B5111</t>
  </si>
  <si>
    <t>7000117337</t>
  </si>
  <si>
    <t>7000122523</t>
  </si>
  <si>
    <t>PICK UP ORDER FROM DUBLIN MSC</t>
  </si>
  <si>
    <t>7000122587</t>
  </si>
  <si>
    <t>DELIVER TWO HP Z820 WRKS TO B511</t>
  </si>
  <si>
    <t>7000122689</t>
  </si>
  <si>
    <t>BORROW A POWER CORD FOR LENOVO LAPTOP</t>
  </si>
  <si>
    <t>7000122828</t>
  </si>
  <si>
    <t>PICK-UP ORDER FROM DUBLIN MSC</t>
  </si>
  <si>
    <t>7000122844</t>
  </si>
  <si>
    <t>PICKUP ORDER FROM DUBLIN MSC</t>
  </si>
  <si>
    <t>7000124594</t>
  </si>
  <si>
    <t>LAPTOP - BLK SCREEN -WONT BOOT</t>
  </si>
  <si>
    <t>7000126269</t>
  </si>
  <si>
    <t>PICKUP SRM ORDER - MAGIC MOUSE</t>
  </si>
  <si>
    <t>7000126343</t>
  </si>
  <si>
    <t>7000131759</t>
  </si>
  <si>
    <t>PICKUP SRM ORDER 4502422395 FROM MSC</t>
  </si>
  <si>
    <t>7000132021</t>
  </si>
  <si>
    <t>UNABLE TO GET TO THE PRINT URL ON MAC</t>
  </si>
  <si>
    <t>7000133892</t>
  </si>
  <si>
    <t>PICKUP SRM ORDER - ARC KEYBOARD</t>
  </si>
  <si>
    <t>7000135543</t>
  </si>
  <si>
    <t>NOT ABLE TO CONNECT TO VM FROM HOME</t>
  </si>
  <si>
    <t>HL: WING LAU (I829754) LAPTOP IS DOWN, C</t>
  </si>
  <si>
    <t>NEEDS TO RETURN DESKTOP PC</t>
  </si>
  <si>
    <t>8000127076</t>
  </si>
  <si>
    <t>ERROR MESSAGE WHEN OPENING FOLDER</t>
  </si>
  <si>
    <t>8000130273</t>
  </si>
  <si>
    <t>WINDOWS EXPLORER STOPPED WORKING</t>
  </si>
  <si>
    <t>8000146013</t>
  </si>
  <si>
    <t>WINDOWS ISSUE</t>
  </si>
  <si>
    <t>8000154056</t>
  </si>
  <si>
    <t>IMAGE NEW MACBOOK PRO</t>
  </si>
  <si>
    <t>WINDOWS 7 UPDATE IMAGE FAILED.</t>
  </si>
  <si>
    <t>8000178935</t>
  </si>
  <si>
    <t>UNABLE TO USE BCM BECAUSE WINDOWS VER</t>
  </si>
  <si>
    <t>8000179110</t>
  </si>
  <si>
    <t>GETTING QUARANTINED WHEN HE USES VPN</t>
  </si>
  <si>
    <t>8000185723</t>
  </si>
  <si>
    <t>IMAGE NEW HP Z280 HANA WORKSTATION</t>
  </si>
  <si>
    <t>8000186270</t>
  </si>
  <si>
    <t>UNABLE TO VPN - QUARRANTINED</t>
  </si>
  <si>
    <t>8000186288</t>
  </si>
  <si>
    <t>8000189558</t>
  </si>
  <si>
    <t>UNABLE TO VPN IN QUARATINED</t>
  </si>
  <si>
    <t>8000189957</t>
  </si>
  <si>
    <t>QUARANTINE VPN ISSUE</t>
  </si>
  <si>
    <t>8000192937</t>
  </si>
  <si>
    <t>LAPTOP WILL NOT BOOT - OS CRASH</t>
  </si>
  <si>
    <t>8000208363</t>
  </si>
  <si>
    <t>BOOT MENUE WHEN BOOTING UP COMPUTER</t>
  </si>
  <si>
    <t>8000208555</t>
  </si>
  <si>
    <t>UNABLE TO SCHEDULE MEETINGS IN CALENDER</t>
  </si>
  <si>
    <t>8000208675</t>
  </si>
  <si>
    <t>I AM GETTING AN ATTACHED ERROR</t>
  </si>
  <si>
    <t>8000208698</t>
  </si>
  <si>
    <t>FAILED HARDDRIVE</t>
  </si>
  <si>
    <t>8000208748</t>
  </si>
  <si>
    <t>PROBLEM WITH DOCUMENT PRT ON BOTH SIDES</t>
  </si>
  <si>
    <t>8000208928</t>
  </si>
  <si>
    <t>LAPTOP BSOD AND FREEZING</t>
  </si>
  <si>
    <t>8000211317</t>
  </si>
  <si>
    <t>LOCKED OUT OF AFARIA ON SYB LAPTOP</t>
  </si>
  <si>
    <t>8000211628</t>
  </si>
  <si>
    <t>BSOD AND FREEZING</t>
  </si>
  <si>
    <t>8000211704</t>
  </si>
  <si>
    <t>FREEZING AND LAPTOP WOULDN'T BOOT</t>
  </si>
  <si>
    <t>CANNOT SEND EMAIL FROM YMQK_BW, BUT CAN</t>
  </si>
  <si>
    <t>USER NEEDS SECUREID CARD ASSIGNED TO HER</t>
  </si>
  <si>
    <t>PLEASE HELP ME WITH AUTHORIZATIONS</t>
  </si>
  <si>
    <t>IMAGE LAPTOP FOR NEW HIRE</t>
  </si>
  <si>
    <t>PREP LAP TOP DAVID HODGE</t>
  </si>
  <si>
    <t>7000087324</t>
  </si>
  <si>
    <t>7000090910</t>
  </si>
  <si>
    <t>NEED ACROBAT SERIAL NUMBER</t>
  </si>
  <si>
    <t>NOT ABLE TO ACCESS MAGICDRAW</t>
  </si>
  <si>
    <t>&amp;QUOT;NEW CONNECTION&amp;QUOT; ICON IN SAP L</t>
  </si>
  <si>
    <t>8000085998</t>
  </si>
  <si>
    <t>NEED A NEW LAPTOP</t>
  </si>
  <si>
    <t>8000109501</t>
  </si>
  <si>
    <t>REMOTE CONNECTION NOT POSSIBLE</t>
  </si>
  <si>
    <t>8000123323</t>
  </si>
  <si>
    <t>QDD/604 IS NOT SENDING EMAIL</t>
  </si>
  <si>
    <t>REQUEST FOR RE-IMAGING LAPTOP</t>
  </si>
  <si>
    <t>7000095946</t>
  </si>
  <si>
    <t>REQUEST NEW RSA CARD</t>
  </si>
  <si>
    <t>7000095975</t>
  </si>
  <si>
    <t>BLACKBERRY 10 ENTERPRISE SERVER ACCOUNT</t>
  </si>
  <si>
    <t>7000102053</t>
  </si>
  <si>
    <t>ORDERED NEW LAPTOP</t>
  </si>
  <si>
    <t>8000161516</t>
  </si>
  <si>
    <t>LAPTOP GIVES A BLUESCREEN</t>
  </si>
  <si>
    <t>8000165809</t>
  </si>
  <si>
    <t>NO LOG SERVER AVAILABLE TO SERVICE THIS</t>
  </si>
  <si>
    <t>THE USER NEEDS AN IMAGE TO INSTALL ON HI</t>
  </si>
  <si>
    <t>7000072970</t>
  </si>
  <si>
    <t>7000072971</t>
  </si>
  <si>
    <t>7000080370</t>
  </si>
  <si>
    <t>YK22 DOES NOT PRINT</t>
  </si>
  <si>
    <t>7000084315</t>
  </si>
  <si>
    <t>7000089128</t>
  </si>
  <si>
    <t>7000111004</t>
  </si>
  <si>
    <t>PERSONAL HOTSPOTS/TETHERING</t>
  </si>
  <si>
    <t>ADD TETHERING FOR BLACKBERRY Z10?</t>
  </si>
  <si>
    <t>7000133789</t>
  </si>
  <si>
    <t>NEW PC SYBASE USER REQUEST READ BELOW</t>
  </si>
  <si>
    <t>8000017078</t>
  </si>
  <si>
    <t>HL:LARGE NUMBER OF SECURITY AUDIT FAILUR</t>
  </si>
  <si>
    <t>THE SCREEN ON THE MACBOOK SEEMS TO BE DA</t>
  </si>
  <si>
    <t>DISPLAY ISSUE: RIGHT THIRD OF DISPLAY MA</t>
  </si>
  <si>
    <t>8000042443</t>
  </si>
  <si>
    <t>USER  IS UNABLE TO CONNECT TO THE VPN</t>
  </si>
  <si>
    <t>8000051350</t>
  </si>
  <si>
    <t>WINDOWS NOT GENUINE ERROR ON VM</t>
  </si>
  <si>
    <t>8000052212</t>
  </si>
  <si>
    <t>WINDOWS IMAGE IS NOT GENUINE</t>
  </si>
  <si>
    <t>8000063458</t>
  </si>
  <si>
    <t>A MAIL ACCOUNT FOR TESTING OUR PRODUCTS</t>
  </si>
  <si>
    <t>8000116400</t>
  </si>
  <si>
    <t>BACKUP PROCEDURE CANNOT BACK UP A FILE</t>
  </si>
  <si>
    <t>8000138993</t>
  </si>
  <si>
    <t>CANNOT CREATE GUEST WIFI ACCOUNT</t>
  </si>
  <si>
    <t>8000139462</t>
  </si>
  <si>
    <t>MONITOR FLICKERS AND SOMETIMES IS FUZZY</t>
  </si>
  <si>
    <t>8000161350</t>
  </si>
  <si>
    <t>CAN NOT LAUNCH SAPCONNECT FROM IE9</t>
  </si>
  <si>
    <t>8000169446</t>
  </si>
  <si>
    <t>COMPUTER IS NOT WORKING CORRECTLY</t>
  </si>
  <si>
    <t>8000172917</t>
  </si>
  <si>
    <t>FIVE BLUE SCREENS</t>
  </si>
  <si>
    <t>8000186161</t>
  </si>
  <si>
    <t>USER IS GETTING BLUE SCREEN ON LAPTOP</t>
  </si>
  <si>
    <t>8000206414</t>
  </si>
  <si>
    <t>USER CANNOT GET TO PORTAL SITE</t>
  </si>
  <si>
    <t>POST-INSTALLATION ISSUES</t>
  </si>
  <si>
    <t>REQUEST FOR A GHOST TYPE IMAGE</t>
  </si>
  <si>
    <t>IMAGE T430 LAPTOP ASSET #538855</t>
  </si>
  <si>
    <t>7000078985</t>
  </si>
  <si>
    <t>HARDWARE UPGRADE</t>
  </si>
  <si>
    <t>7000109082</t>
  </si>
  <si>
    <t>INSTALL MSFT PROJECT PROF. (LATEST VERSI</t>
  </si>
  <si>
    <t>7000122560</t>
  </si>
  <si>
    <t>IT JAVA ERROR</t>
  </si>
  <si>
    <t>7000131636</t>
  </si>
  <si>
    <t>BLUE SCREEN 0XDEADDEAD</t>
  </si>
  <si>
    <t>7000133507</t>
  </si>
  <si>
    <t>7000133644</t>
  </si>
  <si>
    <t>IMPROVEMENT: ROOM TYPE &amp;QUOT;ALL&amp;QUOT;</t>
  </si>
  <si>
    <t>8000028458</t>
  </si>
  <si>
    <t>LAPTOP WON'T WAKE UP FROM SLEEP AFTER A</t>
  </si>
  <si>
    <t>CAN&amp;#39;T ACCESS INTERNET WITHIN SAP COR</t>
  </si>
  <si>
    <t>ISSUE WIITH WINDOWS UPDATER (SAP IT)</t>
  </si>
  <si>
    <t>TROUBLE CONNECTING REMOTELY TO IPP THROU</t>
  </si>
  <si>
    <t>8000047482</t>
  </si>
  <si>
    <t>CAN'T RECEIVE EMAILS</t>
  </si>
  <si>
    <t>8000053253</t>
  </si>
  <si>
    <t>HL:WINDOWS NOT GENUINE</t>
  </si>
  <si>
    <t>8000054249</t>
  </si>
  <si>
    <t>UNABLE TO LAUCH SAP WEB UI USING VPN</t>
  </si>
  <si>
    <t>MEETING &amp; RM RESERV OUTLOOK NOT WORKING</t>
  </si>
  <si>
    <t>8000070950</t>
  </si>
  <si>
    <t>DELEGATE OUTLOOK NOT SYNCING</t>
  </si>
  <si>
    <t>8000076099</t>
  </si>
  <si>
    <t>SYSTEM UNRESPPONSIVE</t>
  </si>
  <si>
    <t>8000081871</t>
  </si>
  <si>
    <t>PLEASE RESTORE NOTES FROM OUTLOOK</t>
  </si>
  <si>
    <t>ANTIVIRUS IS OUT OF DATE</t>
  </si>
  <si>
    <t>8000092227</t>
  </si>
  <si>
    <t>I CANNOT RECORD A WEBEX</t>
  </si>
  <si>
    <t>8000102627</t>
  </si>
  <si>
    <t>UPDATE VIDEO DRIVER CAUSING BLUE SCREEN</t>
  </si>
  <si>
    <t>8000116706</t>
  </si>
  <si>
    <t>IE PROBLEMS + AV BAD IMAGE ERROR MESSAGE</t>
  </si>
  <si>
    <t>UNABLE TO INSTALL "TRACKER PDF-XCHANGE"</t>
  </si>
  <si>
    <t>8000138820</t>
  </si>
  <si>
    <t>8000139177</t>
  </si>
  <si>
    <t>LYNC NOT WORKING WITH DIRECT ACCESS</t>
  </si>
  <si>
    <t>8000153908</t>
  </si>
  <si>
    <t>CANOT CONNECT TO INTERNET</t>
  </si>
  <si>
    <t>8000158767</t>
  </si>
  <si>
    <t>EQUIPMENT FOR NEW EA</t>
  </si>
  <si>
    <t>8000169556</t>
  </si>
  <si>
    <t>COMPUTER MONITOR ARMS - 3RD FLOOR LAB</t>
  </si>
  <si>
    <t>8000173116</t>
  </si>
  <si>
    <t>SUBSTITUTE LAPTOP</t>
  </si>
  <si>
    <t>8000185178</t>
  </si>
  <si>
    <t>LAPTOP HAVING HARDWARE NETWORKING ISSUES</t>
  </si>
  <si>
    <t>8000189728</t>
  </si>
  <si>
    <t>CANNOT CONNECT TROUGH WIRED</t>
  </si>
  <si>
    <t>PC RE-IMAGE</t>
  </si>
  <si>
    <t>PROBLEM WITH ADOBEE READER</t>
  </si>
  <si>
    <t>UPGRADING MY LAPTOP TO THE RIGHT WINDOWS</t>
  </si>
  <si>
    <t>ASSIGN MAC BOOK TO NEW INTERN</t>
  </si>
  <si>
    <t>NEW PC FOR RE-IMAGE</t>
  </si>
  <si>
    <t>RE-IMAGE REQUIRED</t>
  </si>
  <si>
    <t>VM ACCESS</t>
  </si>
  <si>
    <t>ACEBIT PASSWORD DEPORT FOR MAC</t>
  </si>
  <si>
    <t>NEW LAPTOP</t>
  </si>
  <si>
    <t>LOCATING MY LOST PC/SCREEN</t>
  </si>
  <si>
    <t>REPLICATOR NOT WORKING ON THIRD FLOOR</t>
  </si>
  <si>
    <t>INSTALL WINDOWS OS ON A VMWARE FUSION</t>
  </si>
  <si>
    <t>7000059759</t>
  </si>
  <si>
    <t>NEED TO INSTALL VIRTUAL MACHINE</t>
  </si>
  <si>
    <t>WINDOW 7 IMAGE ON MAC PRO</t>
  </si>
  <si>
    <t>7000115258</t>
  </si>
  <si>
    <t>PLEASE REIMAGE THE MAC</t>
  </si>
  <si>
    <t>7000115341</t>
  </si>
  <si>
    <t>PLEASE PREPARE 5 LAPTOPS</t>
  </si>
  <si>
    <t>7000115420</t>
  </si>
  <si>
    <t>PLEASE REIMAGE MY NEW LAPTOP</t>
  </si>
  <si>
    <t>7000128471</t>
  </si>
  <si>
    <t>CONFIGURE T530 FOR EMPLOYEE I804765</t>
  </si>
  <si>
    <t>7000129973</t>
  </si>
  <si>
    <t>T530 NOTEBOOK CONFIGURED</t>
  </si>
  <si>
    <t>WINDOWS DOES NOT BOOT</t>
  </si>
  <si>
    <t>RECEIVED CODE 401 WHEN TRYING TO SAVE WO</t>
  </si>
  <si>
    <t>MAC BOOK NEEDED FOR RECRUITING VIDEO</t>
  </si>
  <si>
    <t>REPLICATOR IS DAED.</t>
  </si>
  <si>
    <t>CAN NO LONGER CONNECT VIA VPN / F5 BIG-I</t>
  </si>
  <si>
    <t>DOCKING STATION IN NEW EXPO SPACE STOPED</t>
  </si>
  <si>
    <t>MAC FOR TRIAL - LET ME KNOW WHEN I CAN R</t>
  </si>
  <si>
    <t>TAB KEY BROKEN</t>
  </si>
  <si>
    <t>RAP LIST NOT UPDATTING</t>
  </si>
  <si>
    <t>NEED ADMIN RIGHTS ON MY WIN7 IMAGE ON MY</t>
  </si>
  <si>
    <t>PROBLEM ACCSEEING SAP NETWORK</t>
  </si>
  <si>
    <t>8000116434</t>
  </si>
  <si>
    <t>LAPTOPT530 NOT BOOT</t>
  </si>
  <si>
    <t>UNABLE TO CONNECT TO THE NETWORK VPN</t>
  </si>
  <si>
    <t>8000134245</t>
  </si>
  <si>
    <t>PROBLEM WHIT THE NETWORK FOR THINCLIENTS</t>
  </si>
  <si>
    <t>8000194889</t>
  </si>
  <si>
    <t>LAPTOP IS NOT TURNING ON , IT GO WET</t>
  </si>
  <si>
    <t>IMAGE NEW T430 PC WITH WIN7</t>
  </si>
  <si>
    <t>STOLEN(X-230)(2.28.13</t>
  </si>
  <si>
    <t>NEED HELP WITH DATA MYGRATION</t>
  </si>
  <si>
    <t>7000103960</t>
  </si>
  <si>
    <t>UNABLE TO LOGON ONTO NEW DESKTOP</t>
  </si>
  <si>
    <t>7000104129</t>
  </si>
  <si>
    <t>ERROR LOGINH ON TO LAPTOP</t>
  </si>
  <si>
    <t>7000107756</t>
  </si>
  <si>
    <t>LOST SAP SINGLE SIGN ON CONNECTION AND I</t>
  </si>
  <si>
    <t>7000122589</t>
  </si>
  <si>
    <t>NEED LAPTOP IMAGED</t>
  </si>
  <si>
    <t>RETURNING X220 LAPTOP TO THE LSC</t>
  </si>
  <si>
    <t>RETURNING HP 8540P LAPTOP TO THE LSC</t>
  </si>
  <si>
    <t>RETURNING T510 LAPTOP TO THE LSC</t>
  </si>
  <si>
    <t>RETURNING T500 LAPTOP TO THE LSC</t>
  </si>
  <si>
    <t>RETURNING T520 LAPTOP TO THE LSC</t>
  </si>
  <si>
    <t>8000150428</t>
  </si>
  <si>
    <t>ERROR WHEN TRYING TO LOCK THE PC</t>
  </si>
  <si>
    <t>NEEDS LOANER LAPTOP FOR TRAINING TODAY A</t>
  </si>
  <si>
    <t>CANNOT LOG TO MAC BOOK</t>
  </si>
  <si>
    <t>HP NOTEBOOK NOT TRUNING ON</t>
  </si>
  <si>
    <t>COMPUTER DOES NOT BOOT</t>
  </si>
  <si>
    <t>PLEASE CHECK HIPS ON 10.2.132.11</t>
  </si>
  <si>
    <t>ISSUE WITH MONITOR IN TELEPRESENCE ROOM</t>
  </si>
  <si>
    <t>LAPTOP REQUIRED</t>
  </si>
  <si>
    <t>NEED TWO IPADS FOR AN EVENT</t>
  </si>
  <si>
    <t>LAPTOP REQUEST</t>
  </si>
  <si>
    <t>LAPTOP FOR TRAINING</t>
  </si>
  <si>
    <t>I NEED A NOTEBOOK</t>
  </si>
  <si>
    <t>IPAD REQUEST</t>
  </si>
  <si>
    <t>I NEED A LAPTOP FOR NEXT MONDAY (04/03/2</t>
  </si>
  <si>
    <t>RENT NOTEBOOK FOR TRAVELING</t>
  </si>
  <si>
    <t>NOTEBOOK REQUEST</t>
  </si>
  <si>
    <t>NEED LAPTOP FOR TRAINING.</t>
  </si>
  <si>
    <t>SECURID NEEDED, SHORT TIME</t>
  </si>
  <si>
    <t>NOTEBOOK REQUEST FOR A TRAINING ABROAD</t>
  </si>
  <si>
    <t>NOOTEBOOK NEEDED FOR CW 12</t>
  </si>
  <si>
    <t>NEED NOTEBOOK FOR A TRIP</t>
  </si>
  <si>
    <t>NEED PROJECT INSTALLATION.</t>
  </si>
  <si>
    <t>7000099960</t>
  </si>
  <si>
    <t>LAPTOP RENTAL FOR TRAINNING</t>
  </si>
  <si>
    <t>7000100092</t>
  </si>
  <si>
    <t>NOTEBOOK FOR A SAP TRAINING.</t>
  </si>
  <si>
    <t>7000106594</t>
  </si>
  <si>
    <t>TRAVELING TO IRELAND</t>
  </si>
  <si>
    <t>7000108971</t>
  </si>
  <si>
    <t>7000108972</t>
  </si>
  <si>
    <t>7000109224</t>
  </si>
  <si>
    <t>7000109312</t>
  </si>
  <si>
    <t>7000109313</t>
  </si>
  <si>
    <t>7000115581</t>
  </si>
  <si>
    <t>NOTEBOOK FOR TRAVEL</t>
  </si>
  <si>
    <t>7000118744</t>
  </si>
  <si>
    <t>7000118776</t>
  </si>
  <si>
    <t>7000127887</t>
  </si>
  <si>
    <t>REIMAGE PC FROM RUN ADVERTISED PROGRAMS</t>
  </si>
  <si>
    <t>7000129964</t>
  </si>
  <si>
    <t>CONFIGURATION OF NEW PC</t>
  </si>
  <si>
    <t>7000135213</t>
  </si>
  <si>
    <t>CANNOT DELETE MEETINGS</t>
  </si>
  <si>
    <t>DESKTOP NOT WORKING. WINDOWS CRASHED REI</t>
  </si>
  <si>
    <t>LAPTOP BATTERY IS NOT CHARGING.</t>
  </si>
  <si>
    <t>USER WANTS TO GIVE REMOTE ACCESS PERMISS</t>
  </si>
  <si>
    <t>ISSUE WITH PGP.</t>
  </si>
  <si>
    <t>BSI DATABASE SERVER IS NOT WORKING</t>
  </si>
  <si>
    <t>USER NEED ACCES THE COMPUTER ON MEETING</t>
  </si>
  <si>
    <t>8000023451</t>
  </si>
  <si>
    <t>CANNOT UPGRADE JAVA.</t>
  </si>
  <si>
    <t>THE PRINTER SLEE_BW IS NOT WORKING THERE</t>
  </si>
  <si>
    <t>USER CANNOT LOGIN TO CSS SYSTEM.</t>
  </si>
  <si>
    <t>8000032964</t>
  </si>
  <si>
    <t>HARD-DISK ISSUE</t>
  </si>
  <si>
    <t>IE SETTINGS FROM GERMANY</t>
  </si>
  <si>
    <t>8000065999</t>
  </si>
  <si>
    <t>PROBLEMS TO ACCESS CSS</t>
  </si>
  <si>
    <t>8000067215</t>
  </si>
  <si>
    <t>RUN ADVERTISED PROGRAMS EMPTY.</t>
  </si>
  <si>
    <t>8000076270</t>
  </si>
  <si>
    <t>PROBLEMS TO CONNECT TO CITRIX</t>
  </si>
  <si>
    <t>8000137757</t>
  </si>
  <si>
    <t>LINK BACK-UP TO NEW LAPTOP</t>
  </si>
  <si>
    <t>8000149148</t>
  </si>
  <si>
    <t>PGP ERROR</t>
  </si>
  <si>
    <t>8000150430</t>
  </si>
  <si>
    <t>REMOTE ACCESS</t>
  </si>
  <si>
    <t>CANNOT MAKE BACKUP</t>
  </si>
  <si>
    <t>8000178317</t>
  </si>
  <si>
    <t>CANNOT FOUND PROGRAM IN RAP</t>
  </si>
  <si>
    <t>8000185592</t>
  </si>
  <si>
    <t>REQUEST TO RESTART SNATSHOT OF SERVER</t>
  </si>
  <si>
    <t>8000206351</t>
  </si>
  <si>
    <t>LAPTOP RENTAL</t>
  </si>
  <si>
    <t>Lucas Roth</t>
  </si>
  <si>
    <t>7000001626</t>
  </si>
  <si>
    <t>7000001633</t>
  </si>
  <si>
    <t>7000001706</t>
  </si>
  <si>
    <t>7000001712</t>
  </si>
  <si>
    <t>7000001773</t>
  </si>
  <si>
    <t>7000001872</t>
  </si>
  <si>
    <t>7000016147</t>
  </si>
  <si>
    <t>7000016153</t>
  </si>
  <si>
    <t>7000016189</t>
  </si>
  <si>
    <t>7000016190</t>
  </si>
  <si>
    <t>8000014499</t>
  </si>
  <si>
    <t>NETWORK INPUT DOESN'T WORK</t>
  </si>
  <si>
    <t>8000014508</t>
  </si>
  <si>
    <t>HARD DISK ERROR</t>
  </si>
  <si>
    <t>7000102350</t>
  </si>
  <si>
    <t>LAPTOP</t>
  </si>
  <si>
    <t>7000111607</t>
  </si>
  <si>
    <t>RENT A NOTEBOOK</t>
  </si>
  <si>
    <t>7000118775</t>
  </si>
  <si>
    <t>7000124349</t>
  </si>
  <si>
    <t>I NEED A LAPTOP TO USE IN A PROJECT</t>
  </si>
  <si>
    <t>7000131894</t>
  </si>
  <si>
    <t>USER REQUESTS A REIMAGE</t>
  </si>
  <si>
    <t>7000137022</t>
  </si>
  <si>
    <t>RENT NOTEBOOK 4 WEEKS</t>
  </si>
  <si>
    <t>8000169678</t>
  </si>
  <si>
    <t>8000185232</t>
  </si>
  <si>
    <t>THE COOLER FAN IS ALWAYS ACCELERATED</t>
  </si>
  <si>
    <t>8000186116</t>
  </si>
  <si>
    <t>CANNOT CONNECT TO WIFI</t>
  </si>
  <si>
    <t>8000205112</t>
  </si>
  <si>
    <t>PROBLEMS WITH SCREEN RESOLUTION</t>
  </si>
  <si>
    <t>RESET PGDEV PASSWORD</t>
  </si>
  <si>
    <t>7000009765</t>
  </si>
  <si>
    <t>LOANER LAPTOP (526291)</t>
  </si>
  <si>
    <t>REIMAGE DESKTOP (514772)</t>
  </si>
  <si>
    <t>TRUST RELATIONSHIP ERROR MESSAGE</t>
  </si>
  <si>
    <t>VMWARE IMAGE(S) FOR LOANER LAPTOP</t>
  </si>
  <si>
    <t>LOANER LAPTOP FOR COUPLE WEEKS (526030)</t>
  </si>
  <si>
    <t>LOANER LAPTOP (511674)</t>
  </si>
  <si>
    <t>LOANER LAPTOP (490841)</t>
  </si>
  <si>
    <t>7000102205</t>
  </si>
  <si>
    <t>EXPIRED PGDEV PASSWORD &amp; PERFORCE PASSWD</t>
  </si>
  <si>
    <t>7000105288</t>
  </si>
  <si>
    <t>7000106303</t>
  </si>
  <si>
    <t>7000106322</t>
  </si>
  <si>
    <t>SETUP WINDOWS XP VM</t>
  </si>
  <si>
    <t>7000106323</t>
  </si>
  <si>
    <t>LOANER LAPTOP (493429)</t>
  </si>
  <si>
    <t>7000109181</t>
  </si>
  <si>
    <t>RETURNING DESKTOP</t>
  </si>
  <si>
    <t>7000111261</t>
  </si>
  <si>
    <t>LA CROSSE WI -REQUEST LAPTOP FOR MATT KO</t>
  </si>
  <si>
    <t>7000115565</t>
  </si>
  <si>
    <t>LOANER LAPTOP (526315) - RETURNED</t>
  </si>
  <si>
    <t>7000115568</t>
  </si>
  <si>
    <t>CODE COLLABORATOR INSTALL</t>
  </si>
  <si>
    <t>7000115569</t>
  </si>
  <si>
    <t>REIMAGE LAPTOP WIN7 2.1 (464802)</t>
  </si>
  <si>
    <t>7000118953</t>
  </si>
  <si>
    <t>REIMAGE DESKTOP (464725)</t>
  </si>
  <si>
    <t>7000119069</t>
  </si>
  <si>
    <t>7000126186</t>
  </si>
  <si>
    <t>DESKTOP SWAP 464757 (464725OLD)</t>
  </si>
  <si>
    <t>7000126187</t>
  </si>
  <si>
    <t>REIMAGE DESKTOP (464776)</t>
  </si>
  <si>
    <t>MY LENOVO BLUE SCREENS A LOT</t>
  </si>
  <si>
    <t>LS06 NOT PRINTING</t>
  </si>
  <si>
    <t>JAVAW.EXE MISSING AFTER UPDATES</t>
  </si>
  <si>
    <t>LAPTOP FREQUENTLY HANGS/FREEZES</t>
  </si>
  <si>
    <t>PROBLEMS WITH IE</t>
  </si>
  <si>
    <t>BLUE SCREEN WITH STOP CODE F4 CRITICAL_O</t>
  </si>
  <si>
    <t>VPN QUIT WORKING</t>
  </si>
  <si>
    <t>INSTALLERS FOR ORACLE, SYBASE, DB2, MYSQ</t>
  </si>
  <si>
    <t>DNS FOR SYBASE.COM NOT WORKING REMOTELY</t>
  </si>
  <si>
    <t>NON-COMPLIANT MCAFEE (LSED00464015A)</t>
  </si>
  <si>
    <t>SAP LOGON BCP PROMPTING FOR CREDENTIALS</t>
  </si>
  <si>
    <t>NIGHTWATCHMAN EXCLUSION EXP EMAIL (LSEN0</t>
  </si>
  <si>
    <t>SETUP CUSTOMER TO USE GUEST WIRELESS</t>
  </si>
  <si>
    <t>8000149777</t>
  </si>
  <si>
    <t>REIMAGE DESKTOP - BSOD (464727)</t>
  </si>
  <si>
    <t>8000156757</t>
  </si>
  <si>
    <t>MALWARE ON DESKTOP (463993)</t>
  </si>
  <si>
    <t>8000159542</t>
  </si>
  <si>
    <t>EXTERNAL PAGES PROBLEM</t>
  </si>
  <si>
    <t>8000161473</t>
  </si>
  <si>
    <t>CANNOT ADD PRESALES TEAM LEAD</t>
  </si>
  <si>
    <t>8000178898</t>
  </si>
  <si>
    <t>INSTALL WINRAR</t>
  </si>
  <si>
    <t>8000178899</t>
  </si>
  <si>
    <t>DESKTOP DROPPED TO GUEST NETWORK</t>
  </si>
  <si>
    <t>8000178900</t>
  </si>
  <si>
    <t>ADD DHCP DNS SUFFIX</t>
  </si>
  <si>
    <t>8000192512</t>
  </si>
  <si>
    <t>CERTIFICATE PROMPTS ON PORTAL</t>
  </si>
  <si>
    <t>7000037586</t>
  </si>
  <si>
    <t>HARDWARE POLICY - EMEA</t>
  </si>
  <si>
    <t>7000075010</t>
  </si>
  <si>
    <t>NEW HIRE REQUEST  4/30 - PHONE EXT</t>
  </si>
  <si>
    <t>KEYSERVER NO LONGER WORKING</t>
  </si>
  <si>
    <t>7000095464</t>
  </si>
  <si>
    <t>7000096153</t>
  </si>
  <si>
    <t>7000106549</t>
  </si>
  <si>
    <t>7000113144</t>
  </si>
  <si>
    <t>MY COMPUTER HAS HUNG AT LEAST ONCE A DAY</t>
  </si>
  <si>
    <t>7000113491</t>
  </si>
  <si>
    <t>INSTALL - WIRELESS MOUSE</t>
  </si>
  <si>
    <t>7000113552</t>
  </si>
  <si>
    <t>SCREEN SAVER - SET TIMEOUT</t>
  </si>
  <si>
    <t>7000115510</t>
  </si>
  <si>
    <t>CONFERENCE CALL LEAD - NEEDS HOST INFO</t>
  </si>
  <si>
    <t>7000126467</t>
  </si>
  <si>
    <t>IPAD CONFIG - NEW IPAD</t>
  </si>
  <si>
    <t>7000135454</t>
  </si>
  <si>
    <t>WIRELESS MOUSE - NOT WORKING SINCE FRI.</t>
  </si>
  <si>
    <t>7000137216</t>
  </si>
  <si>
    <t>YOUR COMPUTER REQUIRES A DATA BACKUP USI</t>
  </si>
  <si>
    <t>8000000282</t>
  </si>
  <si>
    <t>NO SOUND</t>
  </si>
  <si>
    <t>8000000433</t>
  </si>
  <si>
    <t>MCAFEE HIPS IS BLOCKING ALL INCOMMING UD</t>
  </si>
  <si>
    <t>SPEECH TO TEXT DICTATION SOLUTION</t>
  </si>
  <si>
    <t>BLUE SCREEN - LAPTOP-</t>
  </si>
  <si>
    <t>EMPLOYEE TERM DATA RETRIEVAL</t>
  </si>
  <si>
    <t>WINRAR - CAN'T DELETE INSIDE ZIP FILE</t>
  </si>
  <si>
    <t>8000033805</t>
  </si>
  <si>
    <t>USER CANNOT INSTALL OPEN TEXT</t>
  </si>
  <si>
    <t>8000042961</t>
  </si>
  <si>
    <t>USER NEEDS A VM WITH WINDOWS 7 PRO</t>
  </si>
  <si>
    <t>8000116563</t>
  </si>
  <si>
    <t>CANNOT ACCESS REPLINUXB26</t>
  </si>
  <si>
    <t>8000126719</t>
  </si>
  <si>
    <t>CAN'T CONNECT TO INTERNET</t>
  </si>
  <si>
    <t>8000130534</t>
  </si>
  <si>
    <t>USER CANNOT BOOT LAPTOP</t>
  </si>
  <si>
    <t>8000142613</t>
  </si>
  <si>
    <t>LAPTOP ALWAYS BLUE SCREEN, HARD DISK ERR</t>
  </si>
  <si>
    <t>8000150207</t>
  </si>
  <si>
    <t>SUPDEVKPI02 NOT ABLE TO REMOTE INTO</t>
  </si>
  <si>
    <t>8000158918</t>
  </si>
  <si>
    <t>SSO REQUIRED FOR SAP SYSTEM</t>
  </si>
  <si>
    <t>8000161406</t>
  </si>
  <si>
    <t>CANNOT ACCESS HR DIRECT</t>
  </si>
  <si>
    <t>8000165518</t>
  </si>
  <si>
    <t>SRM TOOL NOT FUNCTIONING</t>
  </si>
  <si>
    <t>8000165557</t>
  </si>
  <si>
    <t>UNABLE TO INSTALL SNAGIT FROM RAP</t>
  </si>
  <si>
    <t>8000192595</t>
  </si>
  <si>
    <t>UNABLE TO ACCESS CSS &amp; ISP APPS</t>
  </si>
  <si>
    <t>8000203182</t>
  </si>
  <si>
    <t>NEED HELP ON SOFTWARE COMPLIANCE REPORT</t>
  </si>
  <si>
    <t>IMAGE A NEW MACBOOK</t>
  </si>
  <si>
    <t>IMAGED NEW LAPTOP WITH WIN 7 AND TRANSFE</t>
  </si>
  <si>
    <t>IMAGED NEW LAPTOP WITH WIN 7</t>
  </si>
  <si>
    <t>7000126464</t>
  </si>
  <si>
    <t>REIMAGE LAPTOP WITH WINDOWS 7</t>
  </si>
  <si>
    <t>CANNOT CONNECT TO CORPORATE NETWORK AT T</t>
  </si>
  <si>
    <t>TRYING TO INSTALL SQL SERVER 2012 FOR GR</t>
  </si>
  <si>
    <t>8000123943</t>
  </si>
  <si>
    <t>MY DESKTOP CAN'T CONNECT TO NETWORK</t>
  </si>
  <si>
    <t>UNABLE TO UPGRADE TO THE LATEST VERSION</t>
  </si>
  <si>
    <t>HARD DRIVE CRASHED ON DESKTOP</t>
  </si>
  <si>
    <t>RECEIVED EQUIPMENT FROM TERM USER</t>
  </si>
  <si>
    <t>LAPTOP NOT BOOTING UP</t>
  </si>
  <si>
    <t>REQUIRES A LOANER LAPTOP FOR DKOM THIS W</t>
  </si>
  <si>
    <t>7000122403</t>
  </si>
  <si>
    <t>RE-IMAGE MAC</t>
  </si>
  <si>
    <t>7000122566</t>
  </si>
  <si>
    <t>7000134034</t>
  </si>
  <si>
    <t>PICKUP PRATHYUSHA PAPANNA EQUIPMENT</t>
  </si>
  <si>
    <t>7000135266</t>
  </si>
  <si>
    <t>NEEDS MORE HARD DRIVE SPACE ON DESKTOP</t>
  </si>
  <si>
    <t>DUPLICATE MEETING INVITES BEING SENT FRO</t>
  </si>
  <si>
    <t>ERROR MESSAGE WHEN LOGGING INTO CATS</t>
  </si>
  <si>
    <t>PROBLEMS WITH ROOM RESERVATION ADD-IN</t>
  </si>
  <si>
    <t>MCAFEE NON-COMPLIANCE ON VISTA VM</t>
  </si>
  <si>
    <t>REQUIRED THE LINK TO INSTALL PRINTERS</t>
  </si>
  <si>
    <t>MCAFEE NON-COMPLIANCE ON DESKTOP</t>
  </si>
  <si>
    <t>UNABLE TO INSTALL DS</t>
  </si>
  <si>
    <t>ADOBE FLASH INSTALL FAILING</t>
  </si>
  <si>
    <t>PGP PASSWORD NOT IN SYNC WITH WIN PASSWO</t>
  </si>
  <si>
    <t>MCAFEE HIPS ON LAPTOP</t>
  </si>
  <si>
    <t>DISABLE NIGHT WATCHMAN ON LSED00464719A</t>
  </si>
  <si>
    <t>MCAFEE HIPS NON-COMPLIANCE ON LAPTOP</t>
  </si>
  <si>
    <t>ROOM RESERVATION BUTTON MISSING IN CALEN</t>
  </si>
  <si>
    <t>BLUE SCREEN.</t>
  </si>
  <si>
    <t>UNABLE TO SEND EMAIL - BEING BLOCKED BY</t>
  </si>
  <si>
    <t>SCCM NON-COMPLIANCE ON DESKTOP</t>
  </si>
  <si>
    <t>LA CROSSE OFFICE - SECURITY UPDATE KEEPS</t>
  </si>
  <si>
    <t>PRIVACY SCREEN DOESNT FIT RIGHT ON EXTER</t>
  </si>
  <si>
    <t>LAPTOP BSOD</t>
  </si>
  <si>
    <t>.VMDK FILE MISSING FROM VM FOLDER</t>
  </si>
  <si>
    <t>OFFICE 2007 INSTALLED AFTER UPGRADING TO</t>
  </si>
  <si>
    <t>MCAFEE HIPS NON-COMPLIANCE ON DESKTOP</t>
  </si>
  <si>
    <t>DEPLOY EXCEED TO LAPTOP</t>
  </si>
  <si>
    <t>NOT ABLE TO GET TO THE NETWORK FROM WIN</t>
  </si>
  <si>
    <t>SCCM, MCAFEE &amp; HIPS NON-COMPLIANCE ON LA</t>
  </si>
  <si>
    <t>OUTLOOK 2010 IS NOT WORKING. NO LICENSE</t>
  </si>
  <si>
    <t>DEPLOY ADOBE ACROBAT PRO 11 &amp; VISIO 2010</t>
  </si>
  <si>
    <t>NEEDS TO INSTALL CAMTASIA ON LAPTOP</t>
  </si>
  <si>
    <t>UNABLE TO ACCESS THE NETWORK FROM DESKTO</t>
  </si>
  <si>
    <t>LAPTOP SHUTTING DOWN EVERY NIGHT</t>
  </si>
  <si>
    <t>QUESTION ON ACTION CENTER WARNINGS ON HI</t>
  </si>
  <si>
    <t>UNABLE TO PING TO DANRES AND XIANRH5764A</t>
  </si>
  <si>
    <t>UNABLE TO ACCESS EXTERNAL SITES FROM LAP</t>
  </si>
  <si>
    <t>UNABLE TO ACCESS SRM, PORTAL ETC ON DESK</t>
  </si>
  <si>
    <t>8000134342</t>
  </si>
  <si>
    <t>CANNOT USE RDP TO ACCESS SERVER REMOTELY</t>
  </si>
  <si>
    <t>8000149790</t>
  </si>
  <si>
    <t>NO DISPLAY ON 1 MONITOR</t>
  </si>
  <si>
    <t>8000153927</t>
  </si>
  <si>
    <t>UNABLE TO REMOTE INTO VM</t>
  </si>
  <si>
    <t>8000156432</t>
  </si>
  <si>
    <t>UNABLE TO LOGON TO BCP/BCS</t>
  </si>
  <si>
    <t>8000189270</t>
  </si>
  <si>
    <t>1 HARD DRIVE BAD ON D20</t>
  </si>
  <si>
    <t>8000202947</t>
  </si>
  <si>
    <t>NO MAIL WHILE ON WIFI AT OFFICE ON PHONE</t>
  </si>
  <si>
    <t>8000202949</t>
  </si>
  <si>
    <t>SCCM PROBLEMS ON LAPTOP</t>
  </si>
  <si>
    <t>8000206453</t>
  </si>
  <si>
    <t>8000206454</t>
  </si>
  <si>
    <t>UNABLE TO INSTALL THE NEW AFARIA CLIENT</t>
  </si>
  <si>
    <t>8000206513</t>
  </si>
  <si>
    <t>PROBLEMS INSTALLING DS</t>
  </si>
  <si>
    <t>User Priority</t>
  </si>
  <si>
    <t>Incoming Day</t>
  </si>
  <si>
    <t>Completed Day</t>
  </si>
  <si>
    <t>Confirmed Day</t>
  </si>
  <si>
    <t>Finalized Day</t>
  </si>
  <si>
    <t>7000139444</t>
  </si>
  <si>
    <t>7000139631</t>
  </si>
  <si>
    <t>7000139718</t>
  </si>
  <si>
    <t>7000139725</t>
  </si>
  <si>
    <t>7000139811</t>
  </si>
  <si>
    <t>7000139863</t>
  </si>
  <si>
    <t>7000139917</t>
  </si>
  <si>
    <t>7000139936</t>
  </si>
  <si>
    <t>7000139962</t>
  </si>
  <si>
    <t>7000139966</t>
  </si>
  <si>
    <t>7000139975</t>
  </si>
  <si>
    <t>7000140021</t>
  </si>
  <si>
    <t>7000140023</t>
  </si>
  <si>
    <t>7000140024</t>
  </si>
  <si>
    <t>7000140025</t>
  </si>
  <si>
    <t>8000168879</t>
  </si>
  <si>
    <t>8000215428</t>
  </si>
  <si>
    <t>8000215504</t>
  </si>
  <si>
    <t>8000215507</t>
  </si>
  <si>
    <t>8000215540</t>
  </si>
  <si>
    <t>8000216204</t>
  </si>
  <si>
    <t>8000216391</t>
  </si>
  <si>
    <t>#/#</t>
  </si>
  <si>
    <t>Not assigned</t>
  </si>
  <si>
    <t>FAN ERROR WHEN BOOTING UP</t>
  </si>
  <si>
    <t>USER NEEDS A SHIPPING WAYBILL</t>
  </si>
  <si>
    <t>CANNOT INSTALL PROJECT STANDAR 2010</t>
  </si>
  <si>
    <t>SOFTWARE FOR THE VISUALLY IMPARED</t>
  </si>
  <si>
    <t>NEW HIRE REQUEST - SOCRATES PALANTZOGLOU</t>
  </si>
  <si>
    <t>USER CANNOT LOGIN TO AMERICAS WTS</t>
  </si>
  <si>
    <t>NETWEAVER PASSWORD.</t>
  </si>
  <si>
    <t>REQUEST FOR UPGRADE(X-230T)(03.25.13)</t>
  </si>
  <si>
    <t>SAP SOFTWARES: WINDOWS 8 / IE10 COMPATIB</t>
  </si>
  <si>
    <t>PROBLEMS SINCE LAST IT SOFTWARE UPDATES</t>
  </si>
  <si>
    <t>PICK-UP TERMED EQUIPMENT FOR - C5179468</t>
  </si>
  <si>
    <t>PICK-UP TERMED EMPLOYEE EQUIPMENT FOR -</t>
  </si>
  <si>
    <t>MSC-MIFI PICK UP</t>
  </si>
  <si>
    <t>REQUEST REDPLOYED MONITOR</t>
  </si>
  <si>
    <t>OUTLOOK ROOM RESERVATION TOOL</t>
  </si>
  <si>
    <t>MONITOR INSTALL PO # 4502370054</t>
  </si>
  <si>
    <t>MSC-MOUSE IS DYING</t>
  </si>
  <si>
    <t>REPLACEMENT LAPTOP REQUEST</t>
  </si>
  <si>
    <t>NEED SECURID FOR C5187928 WAGNER ROCHA O</t>
  </si>
  <si>
    <t>NEED SECURID FOR C5187910 FILIP DECOSTER</t>
  </si>
  <si>
    <t>NEED SCANNING PROGRAM</t>
  </si>
  <si>
    <t>TEST 02</t>
  </si>
  <si>
    <t>BORROW A DESKTOP</t>
  </si>
  <si>
    <t>ORDERING LAPTOP &amp; SECURID FOR C5188087</t>
  </si>
  <si>
    <t>TEST FOR USER</t>
  </si>
  <si>
    <t>SWITCHING USERS ON A LAPTOP</t>
  </si>
  <si>
    <t>SAP GUEST &amp; SAP INTERNET WIRELESS SLOW</t>
  </si>
  <si>
    <t>HARD DRIVE UPGRADE</t>
  </si>
  <si>
    <t>DITA TIP PROD (EMEA) USER: I813382</t>
  </si>
  <si>
    <t>DISABLE CONNECTED BACKUP WARNING</t>
  </si>
  <si>
    <t>PO 4502387344 JABRA 9645 TRI-LINK</t>
  </si>
  <si>
    <t>REQEUST TO RENT A CELL PHONE FOR TEMPORA</t>
  </si>
  <si>
    <t>DUPLICATE CONTACTS IN OUTLOOK</t>
  </si>
  <si>
    <t>SCHEDULING ASST. NOT VISIBLE IN OUTLOOK</t>
  </si>
  <si>
    <t>CANCEL PO 4502390601 / CART 6953847</t>
  </si>
  <si>
    <t>NETWORK CONNECTION DROPPING</t>
  </si>
  <si>
    <t>UNABLE TO ACCESS INTERNET ON WIRED NET</t>
  </si>
  <si>
    <t>UNABLE TO RETURN ITEM</t>
  </si>
  <si>
    <t>INSTALLATION SOFTWARE ACCESS PROBLEM</t>
  </si>
  <si>
    <t>NEED 2ND LAPTOP</t>
  </si>
  <si>
    <t>INSTALL RSA TOKEN CARD ON IPHONE</t>
  </si>
  <si>
    <t>URGENT!!!! MY LAPTOP GOT BLUE SCREEN</t>
  </si>
  <si>
    <t>RSA HARD TOKEN REQUIRED</t>
  </si>
  <si>
    <t>BATTERY OR BATTERY MEMORY ISSUE</t>
  </si>
  <si>
    <t>USER NEEDS TO UPGRADE PC</t>
  </si>
  <si>
    <t>SECURID CARD WILL EXPIRE</t>
  </si>
  <si>
    <t>NEED A REPLACEMENT POWER SUPPLY FOR T400</t>
  </si>
  <si>
    <t>NEED REPLACEMENT LAPTOP</t>
  </si>
  <si>
    <t>TLM ACCOUNT SUSPENDED</t>
  </si>
  <si>
    <t>TEST</t>
  </si>
  <si>
    <t>VOICEMAIL TICKET. LAPTOP FOR CONTRACTOR</t>
  </si>
  <si>
    <t>USER HAD ORDERED A PC</t>
  </si>
  <si>
    <t>NEW USER TO ASSIGN</t>
  </si>
  <si>
    <t>WIN2008 VM???</t>
  </si>
  <si>
    <t>MSC-TESTING IT DIRECT FOR MSC</t>
  </si>
  <si>
    <t>MSC-TESTING IT DIRECT FOR MSC  PLEASE</t>
  </si>
  <si>
    <t>MOVED FROM GERMANY TO AMERICA &amp; NEEDS TO</t>
  </si>
  <si>
    <t>NEW BRAND PC IS DOING CHK DISK</t>
  </si>
  <si>
    <t>REQUEST FOR TWO MONITORS</t>
  </si>
  <si>
    <t>RSA CARD REQUEST.</t>
  </si>
  <si>
    <t>MD EQUIPMENT VERIFICATION INQUIRY #53979</t>
  </si>
  <si>
    <t>REQUEST FOR A NEW RSA CARD</t>
  </si>
  <si>
    <t>NEW RSA CARD</t>
  </si>
  <si>
    <t>NOT A VALID SAP SISTEM</t>
  </si>
  <si>
    <t>NEED PASSWORD FOR ENTERPRISE ACTIVATION</t>
  </si>
  <si>
    <t>BYOD APPROVAL REQUESTED</t>
  </si>
  <si>
    <t>INSTALL MSFT VISIO PROF. (LATEST VERSION</t>
  </si>
  <si>
    <t>PICK UP OLD DESKTOP MACHINE</t>
  </si>
  <si>
    <t>LAPTOP STOLEN, REPLACEMENT NEEDED.</t>
  </si>
  <si>
    <t>USER CANNOT BOOT UP</t>
  </si>
  <si>
    <t>REQUEST FOR ACCESS TO OUTLOOK VIA IPHONE</t>
  </si>
  <si>
    <t>ANONYMOUS MAIL BOX CREATION</t>
  </si>
  <si>
    <t>NEED TO GET EMAIL AND CONTACTS ON IPHONE</t>
  </si>
  <si>
    <t>PRIVACY SCREEN RETURN</t>
  </si>
  <si>
    <t>CANNOT LOG ON TO IPP SYSTEM</t>
  </si>
  <si>
    <t>BATTERY WILL NOT RE-CHARGE</t>
  </si>
  <si>
    <t>USER NEEDS TO KNOW IF HIS PC IS READY</t>
  </si>
  <si>
    <t>SAMSUNG ATIV KEYBOARD</t>
  </si>
  <si>
    <t>VM HAVING ISSUES WITH PC AFTER TRYING</t>
  </si>
  <si>
    <t>RETURN LAPTOP</t>
  </si>
  <si>
    <t>REQUEST NEW RSA NEW</t>
  </si>
  <si>
    <t>LAPTOP FOR D056938 &amp; D056874</t>
  </si>
  <si>
    <t>EMAIL MIGRATION -USING WTS ACCESS ONLY</t>
  </si>
  <si>
    <t>UPGRADE LAPTOP TO WINDOWS 7.2</t>
  </si>
  <si>
    <t>CANNOT SEND  MESSAGES IN OUTLOOK</t>
  </si>
  <si>
    <t>VERBAGE ROUGH DRAFT</t>
  </si>
  <si>
    <t>MD EQUIPMENT VERIFICATION INQUIRY #52598</t>
  </si>
  <si>
    <t>USER NEEDS TO THE SWAP FOR PURCHASED PC</t>
  </si>
  <si>
    <t>REQUEST FOR BOXES TO RETURN EQUIPMENT</t>
  </si>
  <si>
    <t>PO 4502416624 WIRELESS MOUSE</t>
  </si>
  <si>
    <t>MD EQUIPMENT VERIFICATION INQUIRY #44949</t>
  </si>
  <si>
    <t>PC WON'T START</t>
  </si>
  <si>
    <t>USER NEEDS A OFFICE UPDATE</t>
  </si>
  <si>
    <t>USER NEEDS TO KNOW WERE IS HIS EQUIPMENT</t>
  </si>
  <si>
    <t>VM: USER NEEDS ACCESS TO NEW LAPTOP SENT</t>
  </si>
  <si>
    <t>OUTLOOK ERROR FOR DB REBUILD</t>
  </si>
  <si>
    <t>RETURN MOBILE DEVICE (TMO ANDROID)</t>
  </si>
  <si>
    <t>VM: LAPTOP WON'T BOOT UP BSOD</t>
  </si>
  <si>
    <t>MD EQUIPMENT VERIFICATION INQUIRY #49221</t>
  </si>
  <si>
    <t>NEED A DESKTOP PHONE</t>
  </si>
  <si>
    <t>USER START WINDOWS AND HE GET EMPTY DESK</t>
  </si>
  <si>
    <t>NEED TO MAKE MORE SPACE ON HARD DRIVE</t>
  </si>
  <si>
    <t>USER CANNOT LOGIN - NEEDS PGP TOKEN</t>
  </si>
  <si>
    <t>NEW EQUIPMENT FOR TEMP STAFF (C-USER)</t>
  </si>
  <si>
    <t>NEW LAPTOP ORDER STATUS</t>
  </si>
  <si>
    <t>WINRAR NOT RECOGNIZE THE FILES</t>
  </si>
  <si>
    <t>CAN'T OPEN RSA TOKEN</t>
  </si>
  <si>
    <t>DESKTOP UPGRADE REQUEST</t>
  </si>
  <si>
    <t>NEW DESKTOP REQUEST</t>
  </si>
  <si>
    <t>NEW DESTOP REQUEST</t>
  </si>
  <si>
    <t>NEW PHONE REQUEST WITH T-MOBILE</t>
  </si>
  <si>
    <t>USER NEEDS REPLACEMENT BATTERY</t>
  </si>
  <si>
    <t>UPGRADE MACBOOK LAPTOP HARD DISK</t>
  </si>
  <si>
    <t>REHIRE REQUEST  - SALES IPAD</t>
  </si>
  <si>
    <t>INBOX EMAIL WITH ATTACHMENT UNAVAILABLE</t>
  </si>
  <si>
    <t>THIRD PARTY SYSTEM ACCESS REQUEST (EMEA)</t>
  </si>
  <si>
    <t>USB DRIVES DON'T RECOGNIZE OR STAY</t>
  </si>
  <si>
    <t>LAPTOP AVAILABILITY</t>
  </si>
  <si>
    <t>NEVER RECEIVED THE MACBOOKPRO COMPUTER</t>
  </si>
  <si>
    <t>PLEASE SHIP REP LPTP REF 8000214851</t>
  </si>
  <si>
    <t>MISSING POWER ADAPTER OF NOTEBOOK</t>
  </si>
  <si>
    <t>SRM PO # 4502424572</t>
  </si>
  <si>
    <t>APPLE MAC PO # 4502424416</t>
  </si>
  <si>
    <t>ROOM RESERVATION PLUGIN NOT INSTALLED</t>
  </si>
  <si>
    <t>CONFLICT OVER ROOM</t>
  </si>
  <si>
    <t>USER NEEDS TO SET UP SSO</t>
  </si>
  <si>
    <t>PLEASE CANCEL THE ROOM RESERVATION FROM</t>
  </si>
  <si>
    <t>USER REQUEST A NEW AC ADAPTER.</t>
  </si>
  <si>
    <t>MAY 9 - AZURE CREEK &amp; ROT15/01/E1.05 RES</t>
  </si>
  <si>
    <t>ENCRYPTION/DECRYPTION IS STILL RUNNING.</t>
  </si>
  <si>
    <t>THE USER GETS AN EMAIL THAT HE HAS TO RE</t>
  </si>
  <si>
    <t>PGP DESKTOP SILENTLY CRASHES, CAN&amp;#39;T</t>
  </si>
  <si>
    <t>USER ON MACPRO GETS ERROR WHEN GOING TOV</t>
  </si>
  <si>
    <t>LAC CONNECTIVITY AT THE OFFICE</t>
  </si>
  <si>
    <t>ISSUES WITH MACBOOK AIR</t>
  </si>
  <si>
    <t>NO ACCESS TO SMART</t>
  </si>
  <si>
    <t>CANNOT &amp;QUOT;PRINT TO PDF&amp;QUOT; ANYMORE</t>
  </si>
  <si>
    <t>GETTING DISCONNECTED FROM NETWORK</t>
  </si>
  <si>
    <t>DOES NOT HAVE SSO CERTIFICATES</t>
  </si>
  <si>
    <t>USER RECIEVES OUT OF DATE MEETING INVITA</t>
  </si>
  <si>
    <t>IPAD SCREEN SHARING APP FOR MAC</t>
  </si>
  <si>
    <t>CANNOT REMOTELY CONNECT TO COMPUTER</t>
  </si>
  <si>
    <t>MS POWERPOINT FAILURES</t>
  </si>
  <si>
    <t>BACK UP ERROR.</t>
  </si>
  <si>
    <t>CAN NOT DO THE FOLLOWING ON MY SAP LAPTO</t>
  </si>
  <si>
    <t>SNAGIT IN BACKGROUND ON WINDOWS STARTUP</t>
  </si>
  <si>
    <t>REIMAGE TO WINDOWS 7V2</t>
  </si>
  <si>
    <t>USER CANNOT CONNECT TO A WEBSERVER BEING</t>
  </si>
  <si>
    <t>ATTACHEMENTS FOR OLDER EMAILS CANNOT BE</t>
  </si>
  <si>
    <t>PGP ERROR.</t>
  </si>
  <si>
    <t>USER NEEDS TO INSTALL MICROSOFT OFFICE 2</t>
  </si>
  <si>
    <t>CANNOT INSTALL ROOM RESERVATION PLUGIN</t>
  </si>
  <si>
    <t>CALENDAR ERROR.</t>
  </si>
  <si>
    <t>CANNOT ACCESS OLD ATTACHEMENTS</t>
  </si>
  <si>
    <t>PGP TOKEN NEEDED</t>
  </si>
  <si>
    <t>MCAFEE  UPDATE</t>
  </si>
  <si>
    <t>PC LACKS COMPLIANCCE - BOTH MCAFEE AND S</t>
  </si>
  <si>
    <t>INFORMATION MISSING USING DASHBOARD.</t>
  </si>
  <si>
    <t>SPEAKERS NOT WORKING</t>
  </si>
  <si>
    <t>HL:ISSUE WITH DESKTOP MOUSE IS NOT WORKI</t>
  </si>
  <si>
    <t>VPN WITH POOR PERFORMANCE</t>
  </si>
  <si>
    <t>UNABLE TO ACCESS CATS FROM EMPLOYEE DASH</t>
  </si>
  <si>
    <t>CONTRACT MANAGEMENT SYSTEM HANGS INDEFIN</t>
  </si>
  <si>
    <t>BSOD WHEN BOOTING THE PC</t>
  </si>
  <si>
    <t>CANNOT CONNECT TO LYNC</t>
  </si>
  <si>
    <t>UNABLE TO MAP DRIVE</t>
  </si>
  <si>
    <t>NEED VM UPGRADED TO W7 SP1</t>
  </si>
  <si>
    <t>SAP NETWEAVER BUSINESS CLIENT</t>
  </si>
  <si>
    <t>CAN&amp;#39;T ACCESS SAP SERVERS EVEN TOUGH</t>
  </si>
  <si>
    <t>VIRTUAL MACHINE PROBLEMS WITH DISPAYING</t>
  </si>
  <si>
    <t>UNABLE TO OPEN IE 9</t>
  </si>
  <si>
    <t>THE 'DELETE' BUTTON IN THE LAPTOP</t>
  </si>
  <si>
    <t>QUARANTINED COMPUTER</t>
  </si>
  <si>
    <t>IPHONE EMAIL ISSUE</t>
  </si>
  <si>
    <t>MACBOOK WITH SLOW INTERNET PERFORMANCE</t>
  </si>
  <si>
    <t>LAPTOP TRANSITION REQUEST</t>
  </si>
  <si>
    <t>USER CANNOT UPDATE COSMOS LICENSE</t>
  </si>
  <si>
    <t>DISTRIBUITON LIST MANAGEMENT TOOL</t>
  </si>
  <si>
    <t>REACTIVATE WEBEX ACCOUNT FOR KEITH HONTZ</t>
  </si>
  <si>
    <t>BLUE SCREEN OF DEATH</t>
  </si>
  <si>
    <t>ADOBE CAPTIVATE V6.0 LICENSE KEY</t>
  </si>
  <si>
    <t>CANNOT USE ROOM RESERVATION PLUGIN</t>
  </si>
  <si>
    <t>VPN - PACKET LOSS, SLOW</t>
  </si>
  <si>
    <t>UNABLE TO INSTALL PROGRAM ON WTS</t>
  </si>
  <si>
    <t>ACCESS TO PRIVATE EMAILS IN SHARED MAILB</t>
  </si>
  <si>
    <t>IPAD DOESN'T CONNECT TO SAP WIFI</t>
  </si>
  <si>
    <t>NIGHTWATCHMAN SERVICES</t>
  </si>
  <si>
    <t>85W MAGSAFE POWER ADAPTER</t>
  </si>
  <si>
    <t>SRM ORDER 315304633 NEVER RECEIVED</t>
  </si>
  <si>
    <t>SPEAKER PHONES NOT WORKING, SOUND MUTED</t>
  </si>
  <si>
    <t>CAN'T CHARGE MY COMPUTER ANY MORE.</t>
  </si>
  <si>
    <t>BATTERY WILL NOT CHARGE</t>
  </si>
  <si>
    <t>OS UPGRADE</t>
  </si>
  <si>
    <t>USER IS UNABLE TO CONNECT TO THE VPN</t>
  </si>
  <si>
    <t>WHEN AM I ELIGIBLE FOR A NEW LAPTOP?</t>
  </si>
  <si>
    <t>PGP BLOCKED EMAILS</t>
  </si>
  <si>
    <t>CALENDAR INIVTES NOT FLOWING INTO INBOX</t>
  </si>
  <si>
    <t>RECEIVING MULTIPLE NOTIFICATIONS</t>
  </si>
  <si>
    <t>LOGON SCRIPT DELAYS TAKING TOO LONG</t>
  </si>
  <si>
    <t>REQUEST FOR SEAVUS PROJECT VIEWER ON RAP</t>
  </si>
  <si>
    <t>USER CANNOT LOG IN TO SAP.MOBILE</t>
  </si>
  <si>
    <t>USER IS HAVING ISSUES W/ SYBASE HERITAGE</t>
  </si>
  <si>
    <t>SECURITY UPDATE ERRORS OUT</t>
  </si>
  <si>
    <t>WINDOWS 7 VM IMAGING THROUGH FUSION</t>
  </si>
  <si>
    <t>CAN'T START THE PC.</t>
  </si>
  <si>
    <t>HOW DO I UNBLOCK PORT 7100</t>
  </si>
  <si>
    <t>PHILADELPHIA ACCESS ISSUES</t>
  </si>
  <si>
    <t>CAN'T REINSTALL IPASS</t>
  </si>
  <si>
    <t>USER IS HAVINF EMAIL ISSUES</t>
  </si>
  <si>
    <t>MAILBOX FULL - UNABLE TO CLEAN UP</t>
  </si>
  <si>
    <t>SLOW PERFORMANCE COMPUTER</t>
  </si>
  <si>
    <t>SAP USERS NOT RCVING MAIL FROM @FPL.COM</t>
  </si>
  <si>
    <t>PLEASE SEND BETHANY A SECURID CARD</t>
  </si>
  <si>
    <t>LOW LAPTOP PERFORMANCE</t>
  </si>
  <si>
    <t>UNABLE TO LOGIN TO WTS</t>
  </si>
  <si>
    <t>ISSUES WITH SENDING EMAIL TO CERTAIN DL</t>
  </si>
  <si>
    <t>EMIAL TO DL E&amp;C NA ALL</t>
  </si>
  <si>
    <t>ILIFE IS NOT SHOWING UP IN THE SELF SERV</t>
  </si>
  <si>
    <t>ADDING USERS TO OUTLOOK MAILBOX</t>
  </si>
  <si>
    <t>CANNOT FIND ALL ROOMS ON THE RR PLUGIN</t>
  </si>
  <si>
    <t>USER CANNOT OPEN ISP/CSS ON WTS</t>
  </si>
  <si>
    <t>DEFECTIVE COMPUTER,</t>
  </si>
  <si>
    <t>CAN'T ARCHIVE IN THE OUTLOOK.</t>
  </si>
  <si>
    <t>LAPTOP VIRUS</t>
  </si>
  <si>
    <t>WIRELESS HOME NETWORK CONNECTION NOT WOR</t>
  </si>
  <si>
    <t>COMPUTER CRASHED.</t>
  </si>
  <si>
    <t>I NEED TO UNBLOCK PORT 7100 WHILE I'M CO</t>
  </si>
  <si>
    <t>NO INTERNET SERVICE</t>
  </si>
  <si>
    <t>VPN DISCONNECTS EVERY 60 MINUTES</t>
  </si>
  <si>
    <t>REMOTE ACCESS ISSUES</t>
  </si>
  <si>
    <t>MCAFEE ISSUES</t>
  </si>
  <si>
    <t>LAPTOP FREEZES UP AND IS UNUSABLE</t>
  </si>
  <si>
    <t>CANNOT ACCESS OUTLOOK ON WTS SESSION</t>
  </si>
  <si>
    <t>SYSTEM HAS BEEN QUARANTINED</t>
  </si>
  <si>
    <t>IPASS CREDENTIALS FAIL TO AUTHENTICATE</t>
  </si>
  <si>
    <t>EXPERIENCING BLUE SCREENS, SLOWNESS...</t>
  </si>
  <si>
    <t>REQUEST TO UPGRADE OS WIN7.2 TO WIN 7.21</t>
  </si>
  <si>
    <t>AMERICAS SERVER EMAIL NOT MIGRATED</t>
  </si>
  <si>
    <t>USER CANNOT RUN MCAFEE SCAN FOR THREATS</t>
  </si>
  <si>
    <t>USER IS NOT ABLE TO UPDATE JAVA:</t>
  </si>
  <si>
    <t>UNABLE TO ACCESS HOME OFFICE PRINTER</t>
  </si>
  <si>
    <t>TRUST RELATIONSHIP WITH DOMAIN AND COMP</t>
  </si>
  <si>
    <t>CANNOT CONNECT TO VMWARE</t>
  </si>
  <si>
    <t>PLEASE ADD BENJAMIN WILSON (I833056)</t>
  </si>
  <si>
    <t>OUTLOOK STOPS RESPONDING</t>
  </si>
  <si>
    <t>USER CANNOT ACCES ANYTHING ON PC</t>
  </si>
  <si>
    <t>PC IS QUARANTINED</t>
  </si>
  <si>
    <t>PROBLEM MIGRATING DATA FROM OLD MACHINE</t>
  </si>
  <si>
    <t>LAPTOP REIMAGE</t>
  </si>
  <si>
    <t>UNABLE TO INSTALL SNAGIT</t>
  </si>
  <si>
    <t>CANNOT ACCESS APPLICATIONS ON AMER WTS</t>
  </si>
  <si>
    <t>WTS PROFILE IS MESSED UP</t>
  </si>
  <si>
    <t>USER IS HAVING ISSUES WITH NETWORK</t>
  </si>
  <si>
    <t>PAGE NOT WORKING</t>
  </si>
  <si>
    <t>COULD NOT CONNECT TO IPASS</t>
  </si>
  <si>
    <t>IMAGE THE MAC BOOK IMAGED</t>
  </si>
  <si>
    <t>DISC SPACE ERROR</t>
  </si>
  <si>
    <t>MISSING OS</t>
  </si>
  <si>
    <t>WIRELESS CONNECTION ISSUE</t>
  </si>
  <si>
    <t>PGP CRASHED ON USER'S AMER WTS</t>
  </si>
  <si>
    <t>FIRST TIME LOGGING WTS</t>
  </si>
  <si>
    <t>UNABLE TO INSTALL NEW VERSION OF SNAGIT</t>
  </si>
  <si>
    <t>FIRST LOGIN AFTER OSX UPGRADE</t>
  </si>
  <si>
    <t>AV IS PREVENTING USER TO CONNECT TO CLIE</t>
  </si>
  <si>
    <t>LAPTOP CANNOT BE STARTED UP</t>
  </si>
  <si>
    <t>USER CANNOT BOOT LAPTOP AFTER POWER CUT</t>
  </si>
  <si>
    <t>PROBLEMS WITH SOUND IN PC</t>
  </si>
  <si>
    <t>FBI VIRUS</t>
  </si>
  <si>
    <t>NEED "DIRECT" VPN ACCESS</t>
  </si>
  <si>
    <t>USER CANNOT RUN SNAGIT FROM RAP</t>
  </si>
  <si>
    <t>SSO IN AMERICS WTS IS MISSING</t>
  </si>
  <si>
    <t>OUTLOOK IS NOT SYNCRONIZING CORRECTLY</t>
  </si>
  <si>
    <t>SCCM IS NOT WORKING.</t>
  </si>
  <si>
    <t>MISSING E-MAILS</t>
  </si>
  <si>
    <t>ACCESS TO MY WTS.WDF.SAP.CORP PROBLEM</t>
  </si>
  <si>
    <t>CANNOT INSTAL TECHSMITH SNAG IT</t>
  </si>
  <si>
    <t>PC WONT BOOT</t>
  </si>
  <si>
    <t>DO WE HAVE SUPPORT FORM REDHAT</t>
  </si>
  <si>
    <t>CANNOT SET THE BRIGHT IN THE LAPTOP</t>
  </si>
  <si>
    <t>FREEZES ON START UP</t>
  </si>
  <si>
    <t>CANNOT CONNECT TO VPN - CORRUPTED SCCM</t>
  </si>
  <si>
    <t>FLASH PLAYER IS NOT WORKING</t>
  </si>
  <si>
    <t>CITRIX 'SAP DESK TOP ERRORS'</t>
  </si>
  <si>
    <t>USERS WIFI KEEPS DROPING</t>
  </si>
  <si>
    <t>HL:LAPTOP POWER ADOPTER HAVING ISSUE</t>
  </si>
  <si>
    <t>OUTLOOK NOT RESPONDING IN WTS</t>
  </si>
  <si>
    <t>JAVA SCRIPT ERROR</t>
  </si>
  <si>
    <t>OUTLOOK SEARCHES ARE RUNNING SLOW</t>
  </si>
  <si>
    <t>WTS ERROR MESSAGES</t>
  </si>
  <si>
    <t>CURRENT USER DOES NOT HAVE PERMISSION</t>
  </si>
  <si>
    <t>SYSTEM CONNECTION KEEPS DROPPING OFF</t>
  </si>
  <si>
    <t>SECOND MONITOR IS NOT WORKING</t>
  </si>
  <si>
    <t>MSOUTLOOK SUBSCRPTION FEED NOT WORKING</t>
  </si>
  <si>
    <t>OUT OF MEMORY ON LENOVO THINKPAD X220</t>
  </si>
  <si>
    <t>UNABLE TO UNLOCK ACCOUNT WHILE ON THE VP</t>
  </si>
  <si>
    <t>UNABLE TO USE RUN ADVERTISED PROGAMS OR</t>
  </si>
  <si>
    <t>WTS OUTLOOK ISSUE THROUGH NEWTOWN SQUARE</t>
  </si>
  <si>
    <t>DIRECT ACCESS</t>
  </si>
  <si>
    <t>HAVE GOTTEN A BLUE SCREEN TWICE</t>
  </si>
  <si>
    <t>COMPUTER CRASHES CONSTANTLY.</t>
  </si>
  <si>
    <t>MCAFEE NOT WORKING</t>
  </si>
  <si>
    <t>USER CANNOT GET TO CORP SITES</t>
  </si>
  <si>
    <t>OUTLOOK 2010 ISSUES</t>
  </si>
  <si>
    <t>SECURID CARD DAMAGED</t>
  </si>
  <si>
    <t>SCREEN IS CRACKED (RED LINE ON IT)</t>
  </si>
  <si>
    <t>NEED TO DISABLE T-MOBILE WIFI PLAN</t>
  </si>
  <si>
    <t>NEED MORE SPACE ON OUTLOOK MAILBOX SIZE</t>
  </si>
  <si>
    <t>CERTIFICATE POP-UP IE</t>
  </si>
  <si>
    <t>NO TB  MIFI CARD</t>
  </si>
  <si>
    <t>MISSING PROGRAMS</t>
  </si>
  <si>
    <t>NEED  MICROSOFT PROJECTS VIEWER</t>
  </si>
  <si>
    <t>SAPPHIRE NOW - CUSTOMER CARE TOOL CRASH</t>
  </si>
  <si>
    <t>CANNOT OPEN THE CITRIX ONLINE PLUG-IN</t>
  </si>
  <si>
    <t>OTHER PEOPLES CALENDARS SHOW UP</t>
  </si>
  <si>
    <t>ADOBE STD WILL NOT REINSTALL</t>
  </si>
  <si>
    <t>BLUE SCREEN EVERY 30 MIN</t>
  </si>
  <si>
    <t>RIGHTFAX NOT REINSTALLED</t>
  </si>
  <si>
    <t>USER HAS VISIO 2007</t>
  </si>
  <si>
    <t>NEED ACCESS TO GENERIC INBOX</t>
  </si>
  <si>
    <t>NOT ABLE TO UPLOAD FILES IN CFOLDER</t>
  </si>
  <si>
    <t>SPACE BAR DYSFUNCTIONAL</t>
  </si>
  <si>
    <t>CONNECTIVITY ISSUES</t>
  </si>
  <si>
    <t>MS OFFICE FREEZES</t>
  </si>
  <si>
    <t>TROJAN ON THE COMPTUER.</t>
  </si>
  <si>
    <t>GUI</t>
  </si>
  <si>
    <t>UNABLE TO ACCESS NETWORK VIA WIRED</t>
  </si>
  <si>
    <t>TUNNEL BROKEN FOR RESOURCE:SAP NETWORK</t>
  </si>
  <si>
    <t>EXTERNAL INTERNET CONNECTION FOR WI-FI</t>
  </si>
  <si>
    <t>CUSTOMER ACCESS FOR TRAINING DELIVERY</t>
  </si>
  <si>
    <t>QUARANTINE LAPTOP</t>
  </si>
  <si>
    <t>AGENDA BUILDER IS NOT WORKING PROPERLY</t>
  </si>
  <si>
    <t>THE POWER OF LAPTOP IS NOT WORKING</t>
  </si>
  <si>
    <t>USER PROFILE SERVICE FAILED ERROR</t>
  </si>
  <si>
    <t>CANNOT INSTALL DIRECT ACCESS</t>
  </si>
  <si>
    <t>ERROR WHILE INSTALLING SNAGIT</t>
  </si>
  <si>
    <t>HELP WITH DELETING ROOM RESERVATIONS</t>
  </si>
  <si>
    <t>LAPTOP SHUTS DOWN, NOT WORKING</t>
  </si>
  <si>
    <t>LAPTOP CRASHED</t>
  </si>
  <si>
    <t>CANNOT LOGON TO WINDOWS</t>
  </si>
  <si>
    <t>VM- PC BSOD AND WILL NOT RESTART</t>
  </si>
  <si>
    <t>NO,NO;US: O CITRIX IS DROPPING</t>
  </si>
  <si>
    <t>W7 NOT ORIGINAL MESSAGE.</t>
  </si>
  <si>
    <t>BLUE SCREENS ON USERS LAPTOP</t>
  </si>
  <si>
    <t>WORKING USING WTS IS SLOW</t>
  </si>
  <si>
    <t>LAPTOP WONT START UP</t>
  </si>
  <si>
    <t>COMPUTER CRASHED</t>
  </si>
  <si>
    <t>EXTENDED BATTERY FOR T410 LAPTOP</t>
  </si>
  <si>
    <t>POSSIBLE VIRUS - CAN'T SHUT DOWN LAPTOP</t>
  </si>
  <si>
    <t>CANNOT CONNECT TO INTERNET</t>
  </si>
  <si>
    <t>PASSWORD NOT ACCEPTED</t>
  </si>
  <si>
    <t>VPN POOR PERFORMANCE</t>
  </si>
  <si>
    <t>INTERNET CONNECTION ISSUE</t>
  </si>
  <si>
    <t>SYSTEM GOT VIRUS INFECTED</t>
  </si>
  <si>
    <t>LAPTOP INFECTED</t>
  </si>
  <si>
    <t>SSO PROBLEM</t>
  </si>
  <si>
    <t>CANT INSTALL BLACKBERRY DESKTOP MANAGER</t>
  </si>
  <si>
    <t>LOCAL / VPN WORK STATION ISSUE</t>
  </si>
  <si>
    <t>PC ON QUARANTINE</t>
  </si>
  <si>
    <t>VM USER HAS BLANK SCREEN</t>
  </si>
  <si>
    <t>REQUEST NEW T430 SSD COMPUTER ASAP.</t>
  </si>
  <si>
    <t>CANNOT RUN SNAGGIT</t>
  </si>
  <si>
    <t>COMPUTER NOT WORKING</t>
  </si>
  <si>
    <t>WPB - SETTINGS GREYED OUT</t>
  </si>
  <si>
    <t>CANNOT ENTER NAMING CENTER</t>
  </si>
  <si>
    <t>PC IS BLOCKED BY A TROJAN</t>
  </si>
  <si>
    <t>USER CANNOT CONNECT TO MOBILE HOTSPOT</t>
  </si>
  <si>
    <t>ERROR WHEN TRYING TO INSTALL VMWARE</t>
  </si>
  <si>
    <t>MP4 VIDEO IN WINDOWS MEDIA PLAYER</t>
  </si>
  <si>
    <t>REMEDIATION SCRIPT PROBLEMS</t>
  </si>
  <si>
    <t>CAN'T CONNECT TO WI-FI</t>
  </si>
  <si>
    <t>CANNOT BOOT THE COMPUTER</t>
  </si>
  <si>
    <t>FAN ERROR WHEN BOOTING LAPTOP</t>
  </si>
  <si>
    <t>USER CANNOT LOGON TO PC AFTER ITS LOCKED</t>
  </si>
  <si>
    <t>SAP-INTERNET UNAVAILABLE</t>
  </si>
  <si>
    <t>TRYING TO INSTALL SEAVUS PROJECT VIEWER</t>
  </si>
  <si>
    <t>DEPARTNMENT ON JUSTICE MESSAGE</t>
  </si>
  <si>
    <t>NOTEBOOK HARD HANGS REGULARLY</t>
  </si>
  <si>
    <t>SW DOESNT LAUNCH, CANNOT RE/UN-INSTALL</t>
  </si>
  <si>
    <t>ERROR WHILE RUNNING MOVIE MAKER</t>
  </si>
  <si>
    <t>PASSWORD EXPIRED</t>
  </si>
  <si>
    <t>USER WANT TO REPORT PC WAS STOLEN</t>
  </si>
  <si>
    <t>NOT ABLE TO CONNECT TO WIFI IN CAMBRIDGE</t>
  </si>
  <si>
    <t>HARD DISK DATA RECOVERY</t>
  </si>
  <si>
    <t>WIFI CONN ISSUE</t>
  </si>
  <si>
    <t>NO ITEMS BEING SAVED IN SENT ITEMS</t>
  </si>
  <si>
    <t>CANNOT INSTALL DIRECT ACCESS.</t>
  </si>
  <si>
    <t>ACCESS TO MY WTS.WDF.SAP.CORP WITH ISSUE</t>
  </si>
  <si>
    <t>VIRUS ON COMPUTER</t>
  </si>
  <si>
    <t>WINDOWS LOADING TOO SLOW</t>
  </si>
  <si>
    <t>VM USER HAVING ISSUE WITH ACEBIT PASSWOR</t>
  </si>
  <si>
    <t>COMPUTER GETS LOCKED ON THE LOGGIN SCREE</t>
  </si>
  <si>
    <t>SENDER NAME SHOWING AS @SAP.COM</t>
  </si>
  <si>
    <t>I NEED A T530 REPLACEMENT AT NSQ MONDAY</t>
  </si>
  <si>
    <t>FAILED TO ACCESS WINDOWS SYSTEM</t>
  </si>
  <si>
    <t>QUARANTINE ERROR MESSAGE</t>
  </si>
  <si>
    <t>CANNOT ACCESS THE INTERNET</t>
  </si>
  <si>
    <t>NEED LAPTOP FOR STEPHEN RYAN</t>
  </si>
  <si>
    <t>VM USER IS GETTING QUARENTINED MESSAGE</t>
  </si>
  <si>
    <t>MIFI DEVICE NOT CONNECTING</t>
  </si>
  <si>
    <t>QUARANTINE ERROR</t>
  </si>
  <si>
    <t>FREQUENTLY DISCONNECTED FROM THE VPN</t>
  </si>
  <si>
    <t>ADOBE FLASH PLAYER INSTALL FAILES</t>
  </si>
  <si>
    <t>POTENTIAL COMPUTER VIRUS ON LAPTOP</t>
  </si>
  <si>
    <t>VIRUS ISSUE</t>
  </si>
  <si>
    <t>OUTLOOK ON WTS WASNT MIGRATED</t>
  </si>
  <si>
    <t>UNABLE TO OPEN ADOBE CONNECT</t>
  </si>
  <si>
    <t>PROXY ERROR</t>
  </si>
  <si>
    <t>FLASH PLAYER ISSUE</t>
  </si>
  <si>
    <t>BLUE SCREEN ON LAPTOP</t>
  </si>
  <si>
    <t>CANNOT CONNECT TO CSS ON WTS</t>
  </si>
  <si>
    <t>VPN DROPS CONSTANT - THIRD TICKET !</t>
  </si>
  <si>
    <t>XCELSIUS UPGRADE</t>
  </si>
  <si>
    <t>CANNOT UPGRADE WINDOWS</t>
  </si>
  <si>
    <t>HOW TO ACTIVATE BACKEND ARCHIVING</t>
  </si>
  <si>
    <t>NEW DESKTOP CANNOT LOGIN TO SAP_ALL:</t>
  </si>
  <si>
    <t>MAILS BLOCKEDE BY PGP</t>
  </si>
  <si>
    <t>CANNOT OPEN ATTACHEMENTS</t>
  </si>
  <si>
    <t>CANNOT LUNCH SAP DESKTOP</t>
  </si>
  <si>
    <t>LAPTOP BOOT UNUSALLY LONG</t>
  </si>
  <si>
    <t>EMAIL ISSUE</t>
  </si>
  <si>
    <t>VISIO INSTALLED BUT NOT SHOWED</t>
  </si>
  <si>
    <t>ISSUES WITH EDITOR PROFILE</t>
  </si>
  <si>
    <t>USER CANNOT START HIS LAPTOP</t>
  </si>
  <si>
    <t>DIRECT ACCESS INSTALL CAUSES ERROR</t>
  </si>
  <si>
    <t>COMPUTER PROFILE WAS WIPED OUT</t>
  </si>
  <si>
    <t>CANNOT CONNECT TO CORP WIFI</t>
  </si>
  <si>
    <t>BURLINGTON:CANNOT START OUTLOOK</t>
  </si>
  <si>
    <t>OUTLOOK HANGING</t>
  </si>
  <si>
    <t>MANY LAPTOP ISSUES</t>
  </si>
  <si>
    <t>LAPTOP GETS EXTREMELY HOT</t>
  </si>
  <si>
    <t>LAPTOP ISSUE</t>
  </si>
  <si>
    <t>CITRIX ACCESS ISSUE</t>
  </si>
  <si>
    <t>UNABLE TO BOOT LAPTOP - VIRUS</t>
  </si>
  <si>
    <t>VPN NOT WORKING PROPERLY</t>
  </si>
  <si>
    <t>EMAIL NOT SENDING, USE SAPMATS FOR FILES</t>
  </si>
  <si>
    <t>LAN SECURITY BROKEN</t>
  </si>
  <si>
    <t>OUTLOOK SENT EMAILS ARE NOT GOING.</t>
  </si>
  <si>
    <t>USER IS NOT GETTING MAIL ON IPHONE</t>
  </si>
  <si>
    <t>ERROR MESSAGE: "PHA VPN IS UNSAFE"</t>
  </si>
  <si>
    <t>LAPTOP SCREEN ISSUE</t>
  </si>
  <si>
    <t>CONNECTION QUARANTINED</t>
  </si>
  <si>
    <t>LAPTOP CANNOT CONNECTED TO HOME NETWORK</t>
  </si>
  <si>
    <t>7000000079</t>
  </si>
  <si>
    <t>7000000429</t>
  </si>
  <si>
    <t>7000000508</t>
  </si>
  <si>
    <t>7000001093</t>
  </si>
  <si>
    <t>7000001103</t>
  </si>
  <si>
    <t>7000002380</t>
  </si>
  <si>
    <t>7000006041</t>
  </si>
  <si>
    <t>7000008852</t>
  </si>
  <si>
    <t>7000022711</t>
  </si>
  <si>
    <t>7000022930</t>
  </si>
  <si>
    <t>7000023966</t>
  </si>
  <si>
    <t>7000026184</t>
  </si>
  <si>
    <t>7000026727</t>
  </si>
  <si>
    <t>7000026743</t>
  </si>
  <si>
    <t>7000027670</t>
  </si>
  <si>
    <t>7000027967</t>
  </si>
  <si>
    <t>7000030366</t>
  </si>
  <si>
    <t>7000035470</t>
  </si>
  <si>
    <t>7000037720</t>
  </si>
  <si>
    <t>7000040611</t>
  </si>
  <si>
    <t>7000040664</t>
  </si>
  <si>
    <t>7000040691</t>
  </si>
  <si>
    <t>7000043685</t>
  </si>
  <si>
    <t>7000043994</t>
  </si>
  <si>
    <t>7000044406</t>
  </si>
  <si>
    <t>7000045540</t>
  </si>
  <si>
    <t>7000045608</t>
  </si>
  <si>
    <t>7000047767</t>
  </si>
  <si>
    <t>7000049437</t>
  </si>
  <si>
    <t>7000049637</t>
  </si>
  <si>
    <t>7000050354</t>
  </si>
  <si>
    <t>7000050608</t>
  </si>
  <si>
    <t>7000051914</t>
  </si>
  <si>
    <t>7000052224</t>
  </si>
  <si>
    <t>7000054592</t>
  </si>
  <si>
    <t>7000056159</t>
  </si>
  <si>
    <t>7000056446</t>
  </si>
  <si>
    <t>7000058030</t>
  </si>
  <si>
    <t>7000058392</t>
  </si>
  <si>
    <t>7000058466</t>
  </si>
  <si>
    <t>7000059115</t>
  </si>
  <si>
    <t>7000059183</t>
  </si>
  <si>
    <t>7000060489</t>
  </si>
  <si>
    <t>7000062158</t>
  </si>
  <si>
    <t>7000062665</t>
  </si>
  <si>
    <t>7000062735</t>
  </si>
  <si>
    <t>7000064540</t>
  </si>
  <si>
    <t>7000064911</t>
  </si>
  <si>
    <t>7000066490</t>
  </si>
  <si>
    <t>7000066564</t>
  </si>
  <si>
    <t>7000066565</t>
  </si>
  <si>
    <t>7000066568</t>
  </si>
  <si>
    <t>7000066827</t>
  </si>
  <si>
    <t>7000067960</t>
  </si>
  <si>
    <t>7000068444</t>
  </si>
  <si>
    <t>7000069917</t>
  </si>
  <si>
    <t>7000070376</t>
  </si>
  <si>
    <t>7000072392</t>
  </si>
  <si>
    <t>7000072760</t>
  </si>
  <si>
    <t>7000074420</t>
  </si>
  <si>
    <t>7000076253</t>
  </si>
  <si>
    <t>7000076376</t>
  </si>
  <si>
    <t>7000076409</t>
  </si>
  <si>
    <t>7000077389</t>
  </si>
  <si>
    <t>7000078107</t>
  </si>
  <si>
    <t>7000078586</t>
  </si>
  <si>
    <t>7000078627</t>
  </si>
  <si>
    <t>7000080432</t>
  </si>
  <si>
    <t>7000080460</t>
  </si>
  <si>
    <t>7000080532</t>
  </si>
  <si>
    <t>7000083013</t>
  </si>
  <si>
    <t>7000084955</t>
  </si>
  <si>
    <t>7000085236</t>
  </si>
  <si>
    <t>7000086952</t>
  </si>
  <si>
    <t>7000087032</t>
  </si>
  <si>
    <t>7000087177</t>
  </si>
  <si>
    <t>7000087184</t>
  </si>
  <si>
    <t>7000087243</t>
  </si>
  <si>
    <t>7000089035</t>
  </si>
  <si>
    <t>7000089280</t>
  </si>
  <si>
    <t>7000090928</t>
  </si>
  <si>
    <t>7000090936</t>
  </si>
  <si>
    <t>7000093711</t>
  </si>
  <si>
    <t>7000094988</t>
  </si>
  <si>
    <t>7000095030</t>
  </si>
  <si>
    <t>7000095201</t>
  </si>
  <si>
    <t>7000095410</t>
  </si>
  <si>
    <t>7000095563</t>
  </si>
  <si>
    <t>7000095949</t>
  </si>
  <si>
    <t>7000095980</t>
  </si>
  <si>
    <t>7000096035</t>
  </si>
  <si>
    <t>7000096037</t>
  </si>
  <si>
    <t>7000096133</t>
  </si>
  <si>
    <t>7000096221</t>
  </si>
  <si>
    <t>7000102337</t>
  </si>
  <si>
    <t>7000106306</t>
  </si>
  <si>
    <t>7000106310</t>
  </si>
  <si>
    <t>7000107731</t>
  </si>
  <si>
    <t>7000107862</t>
  </si>
  <si>
    <t>7000107967</t>
  </si>
  <si>
    <t>7000109587</t>
  </si>
  <si>
    <t>7000111325</t>
  </si>
  <si>
    <t>7000111434</t>
  </si>
  <si>
    <t>7000111775</t>
  </si>
  <si>
    <t>7000112846</t>
  </si>
  <si>
    <t>7000113496</t>
  </si>
  <si>
    <t>7000113534</t>
  </si>
  <si>
    <t>7000115040</t>
  </si>
  <si>
    <t>7000115073</t>
  </si>
  <si>
    <t>7000115196</t>
  </si>
  <si>
    <t>7000115615</t>
  </si>
  <si>
    <t>7000115661</t>
  </si>
  <si>
    <t>7000117145</t>
  </si>
  <si>
    <t>7000117175</t>
  </si>
  <si>
    <t>7000117342</t>
  </si>
  <si>
    <t>7000117374</t>
  </si>
  <si>
    <t>7000117439</t>
  </si>
  <si>
    <t>7000118732</t>
  </si>
  <si>
    <t>7000118869</t>
  </si>
  <si>
    <t>7000119220</t>
  </si>
  <si>
    <t>7000120165</t>
  </si>
  <si>
    <t>7000120329</t>
  </si>
  <si>
    <t>7000120710</t>
  </si>
  <si>
    <t>7000120714</t>
  </si>
  <si>
    <t>7000120719</t>
  </si>
  <si>
    <t>7000122238</t>
  </si>
  <si>
    <t>7000122344</t>
  </si>
  <si>
    <t>7000122533</t>
  </si>
  <si>
    <t>7000122540</t>
  </si>
  <si>
    <t>7000122592</t>
  </si>
  <si>
    <t>7000122600</t>
  </si>
  <si>
    <t>7000122606</t>
  </si>
  <si>
    <t>7000122616</t>
  </si>
  <si>
    <t>7000122708</t>
  </si>
  <si>
    <t>7000122709</t>
  </si>
  <si>
    <t>7000123919</t>
  </si>
  <si>
    <t>7000123987</t>
  </si>
  <si>
    <t>7000124070</t>
  </si>
  <si>
    <t>7000124137</t>
  </si>
  <si>
    <t>7000124280</t>
  </si>
  <si>
    <t>7000124301</t>
  </si>
  <si>
    <t>7000124394</t>
  </si>
  <si>
    <t>7000125207</t>
  </si>
  <si>
    <t>7000125824</t>
  </si>
  <si>
    <t>7000126067</t>
  </si>
  <si>
    <t>7000126151</t>
  </si>
  <si>
    <t>7000127617</t>
  </si>
  <si>
    <t>7000127753</t>
  </si>
  <si>
    <t>7000127835</t>
  </si>
  <si>
    <t>7000127923</t>
  </si>
  <si>
    <t>7000127963</t>
  </si>
  <si>
    <t>7000131159</t>
  </si>
  <si>
    <t>7000131312</t>
  </si>
  <si>
    <t>7000131423</t>
  </si>
  <si>
    <t>7000131475</t>
  </si>
  <si>
    <t>7000131732</t>
  </si>
  <si>
    <t>7000131809</t>
  </si>
  <si>
    <t>7000131866</t>
  </si>
  <si>
    <t>7000131923</t>
  </si>
  <si>
    <t>7000131962</t>
  </si>
  <si>
    <t>7000133325</t>
  </si>
  <si>
    <t>7000133396</t>
  </si>
  <si>
    <t>7000133597</t>
  </si>
  <si>
    <t>7000133745</t>
  </si>
  <si>
    <t>7000133747</t>
  </si>
  <si>
    <t>7000133749</t>
  </si>
  <si>
    <t>7000134068</t>
  </si>
  <si>
    <t>7000134737</t>
  </si>
  <si>
    <t>7000134918</t>
  </si>
  <si>
    <t>7000135108</t>
  </si>
  <si>
    <t>7000135113</t>
  </si>
  <si>
    <t>7000135174</t>
  </si>
  <si>
    <t>7000135185</t>
  </si>
  <si>
    <t>7000135332</t>
  </si>
  <si>
    <t>7000135375</t>
  </si>
  <si>
    <t>7000135380</t>
  </si>
  <si>
    <t>7000135595</t>
  </si>
  <si>
    <t>7000135858</t>
  </si>
  <si>
    <t>7000136954</t>
  </si>
  <si>
    <t>7000137098</t>
  </si>
  <si>
    <t>7000137109</t>
  </si>
  <si>
    <t>7000137122</t>
  </si>
  <si>
    <t>7000137308</t>
  </si>
  <si>
    <t>7000138699</t>
  </si>
  <si>
    <t>7000139172</t>
  </si>
  <si>
    <t>7000139197</t>
  </si>
  <si>
    <t>7000139298</t>
  </si>
  <si>
    <t>7000139300</t>
  </si>
  <si>
    <t>7000139357</t>
  </si>
  <si>
    <t>7000139508</t>
  </si>
  <si>
    <t>7000139554</t>
  </si>
  <si>
    <t>7000139603</t>
  </si>
  <si>
    <t>7000139783</t>
  </si>
  <si>
    <t>7000139795</t>
  </si>
  <si>
    <t>7000139956</t>
  </si>
  <si>
    <t>7000139989</t>
  </si>
  <si>
    <t>7000139992</t>
  </si>
  <si>
    <t>7000140026</t>
  </si>
  <si>
    <t>8000000183</t>
  </si>
  <si>
    <t>8000000521</t>
  </si>
  <si>
    <t>8000000673</t>
  </si>
  <si>
    <t>8000000762</t>
  </si>
  <si>
    <t>8000005979</t>
  </si>
  <si>
    <t>8000006813</t>
  </si>
  <si>
    <t>8000007045</t>
  </si>
  <si>
    <t>8000007288</t>
  </si>
  <si>
    <t>8000009998</t>
  </si>
  <si>
    <t>8000011447</t>
  </si>
  <si>
    <t>8000012032</t>
  </si>
  <si>
    <t>8000015935</t>
  </si>
  <si>
    <t>8000021215</t>
  </si>
  <si>
    <t>8000024232</t>
  </si>
  <si>
    <t>8000025660</t>
  </si>
  <si>
    <t>8000025912</t>
  </si>
  <si>
    <t>8000026640</t>
  </si>
  <si>
    <t>8000030856</t>
  </si>
  <si>
    <t>8000032148</t>
  </si>
  <si>
    <t>8000033015</t>
  </si>
  <si>
    <t>8000033304</t>
  </si>
  <si>
    <t>8000033354</t>
  </si>
  <si>
    <t>8000033851</t>
  </si>
  <si>
    <t>8000033858</t>
  </si>
  <si>
    <t>8000033982</t>
  </si>
  <si>
    <t>8000034057</t>
  </si>
  <si>
    <t>8000034172</t>
  </si>
  <si>
    <t>8000034207</t>
  </si>
  <si>
    <t>8000034313</t>
  </si>
  <si>
    <t>8000034424</t>
  </si>
  <si>
    <t>8000036672</t>
  </si>
  <si>
    <t>8000037042</t>
  </si>
  <si>
    <t>8000037201</t>
  </si>
  <si>
    <t>8000039596</t>
  </si>
  <si>
    <t>8000039656</t>
  </si>
  <si>
    <t>8000039879</t>
  </si>
  <si>
    <t>8000041235</t>
  </si>
  <si>
    <t>8000041269</t>
  </si>
  <si>
    <t>8000042251</t>
  </si>
  <si>
    <t>8000042300</t>
  </si>
  <si>
    <t>8000042435</t>
  </si>
  <si>
    <t>8000042553</t>
  </si>
  <si>
    <t>8000042910</t>
  </si>
  <si>
    <t>8000042951</t>
  </si>
  <si>
    <t>8000043056</t>
  </si>
  <si>
    <t>8000043151</t>
  </si>
  <si>
    <t>8000043309</t>
  </si>
  <si>
    <t>8000047003</t>
  </si>
  <si>
    <t>8000047473</t>
  </si>
  <si>
    <t>8000048366</t>
  </si>
  <si>
    <t>8000048771</t>
  </si>
  <si>
    <t>8000051435</t>
  </si>
  <si>
    <t>8000051475</t>
  </si>
  <si>
    <t>8000051489</t>
  </si>
  <si>
    <t>8000051579</t>
  </si>
  <si>
    <t>8000051722</t>
  </si>
  <si>
    <t>8000052082</t>
  </si>
  <si>
    <t>8000052083</t>
  </si>
  <si>
    <t>8000052408</t>
  </si>
  <si>
    <t>8000054859</t>
  </si>
  <si>
    <t>8000055183</t>
  </si>
  <si>
    <t>8000055333</t>
  </si>
  <si>
    <t>8000055697</t>
  </si>
  <si>
    <t>8000055954</t>
  </si>
  <si>
    <t>8000055972</t>
  </si>
  <si>
    <t>8000056003</t>
  </si>
  <si>
    <t>8000056096</t>
  </si>
  <si>
    <t>8000056144</t>
  </si>
  <si>
    <t>8000056181</t>
  </si>
  <si>
    <t>8000058837</t>
  </si>
  <si>
    <t>8000058936</t>
  </si>
  <si>
    <t>8000058962</t>
  </si>
  <si>
    <t>8000059214</t>
  </si>
  <si>
    <t>8000060100</t>
  </si>
  <si>
    <t>8000060584</t>
  </si>
  <si>
    <t>8000062689</t>
  </si>
  <si>
    <t>8000062916</t>
  </si>
  <si>
    <t>8000062994</t>
  </si>
  <si>
    <t>8000062999</t>
  </si>
  <si>
    <t>8000063269</t>
  </si>
  <si>
    <t>8000063297</t>
  </si>
  <si>
    <t>8000063390</t>
  </si>
  <si>
    <t>8000063451</t>
  </si>
  <si>
    <t>8000063882</t>
  </si>
  <si>
    <t>8000066020</t>
  </si>
  <si>
    <t>8000066377</t>
  </si>
  <si>
    <t>8000066842</t>
  </si>
  <si>
    <t>8000066960</t>
  </si>
  <si>
    <t>8000066962</t>
  </si>
  <si>
    <t>8000066997</t>
  </si>
  <si>
    <t>8000067222</t>
  </si>
  <si>
    <t>8000067349</t>
  </si>
  <si>
    <t>8000070306</t>
  </si>
  <si>
    <t>8000070367</t>
  </si>
  <si>
    <t>8000070473</t>
  </si>
  <si>
    <t>8000070496</t>
  </si>
  <si>
    <t>8000070664</t>
  </si>
  <si>
    <t>8000073404</t>
  </si>
  <si>
    <t>8000076663</t>
  </si>
  <si>
    <t>8000076752</t>
  </si>
  <si>
    <t>8000076987</t>
  </si>
  <si>
    <t>8000077935</t>
  </si>
  <si>
    <t>8000080210</t>
  </si>
  <si>
    <t>8000081399</t>
  </si>
  <si>
    <t>8000082034</t>
  </si>
  <si>
    <t>8000084494</t>
  </si>
  <si>
    <t>8000085130</t>
  </si>
  <si>
    <t>8000085373</t>
  </si>
  <si>
    <t>8000085675</t>
  </si>
  <si>
    <t>8000085759</t>
  </si>
  <si>
    <t>8000087913</t>
  </si>
  <si>
    <t>8000088244</t>
  </si>
  <si>
    <t>8000088399</t>
  </si>
  <si>
    <t>8000088556</t>
  </si>
  <si>
    <t>8000089143</t>
  </si>
  <si>
    <t>8000089150</t>
  </si>
  <si>
    <t>8000089524</t>
  </si>
  <si>
    <t>8000091263</t>
  </si>
  <si>
    <t>8000091658</t>
  </si>
  <si>
    <t>8000092286</t>
  </si>
  <si>
    <t>8000092289</t>
  </si>
  <si>
    <t>8000092443</t>
  </si>
  <si>
    <t>8000092469</t>
  </si>
  <si>
    <t>8000094399</t>
  </si>
  <si>
    <t>8000094602</t>
  </si>
  <si>
    <t>8000094913</t>
  </si>
  <si>
    <t>8000094976</t>
  </si>
  <si>
    <t>8000095556</t>
  </si>
  <si>
    <t>8000097907</t>
  </si>
  <si>
    <t>8000098818</t>
  </si>
  <si>
    <t>8000101593</t>
  </si>
  <si>
    <t>8000102609</t>
  </si>
  <si>
    <t>8000102680</t>
  </si>
  <si>
    <t>8000102768</t>
  </si>
  <si>
    <t>8000102951</t>
  </si>
  <si>
    <t>8000103041</t>
  </si>
  <si>
    <t>8000104917</t>
  </si>
  <si>
    <t>8000105307</t>
  </si>
  <si>
    <t>8000105578</t>
  </si>
  <si>
    <t>8000105679</t>
  </si>
  <si>
    <t>8000105739</t>
  </si>
  <si>
    <t>8000105853</t>
  </si>
  <si>
    <t>8000106001</t>
  </si>
  <si>
    <t>8000106055</t>
  </si>
  <si>
    <t>8000106156</t>
  </si>
  <si>
    <t>8000106433</t>
  </si>
  <si>
    <t>8000108820</t>
  </si>
  <si>
    <t>8000108861</t>
  </si>
  <si>
    <t>8000109078</t>
  </si>
  <si>
    <t>8000109255</t>
  </si>
  <si>
    <t>8000109555</t>
  </si>
  <si>
    <t>8000111677</t>
  </si>
  <si>
    <t>8000111880</t>
  </si>
  <si>
    <t>8000112166</t>
  </si>
  <si>
    <t>8000112183</t>
  </si>
  <si>
    <t>8000112231</t>
  </si>
  <si>
    <t>8000112757</t>
  </si>
  <si>
    <t>8000115199</t>
  </si>
  <si>
    <t>8000115604</t>
  </si>
  <si>
    <t>8000115621</t>
  </si>
  <si>
    <t>8000115866</t>
  </si>
  <si>
    <t>8000116140</t>
  </si>
  <si>
    <t>8000116384</t>
  </si>
  <si>
    <t>8000116505</t>
  </si>
  <si>
    <t>8000116555</t>
  </si>
  <si>
    <t>8000116609</t>
  </si>
  <si>
    <t>8000118231</t>
  </si>
  <si>
    <t>8000118626</t>
  </si>
  <si>
    <t>8000118985</t>
  </si>
  <si>
    <t>8000119259</t>
  </si>
  <si>
    <t>8000119962</t>
  </si>
  <si>
    <t>8000120120</t>
  </si>
  <si>
    <t>8000120264</t>
  </si>
  <si>
    <t>8000120522</t>
  </si>
  <si>
    <t>8000120581</t>
  </si>
  <si>
    <t>8000122771</t>
  </si>
  <si>
    <t>8000123042</t>
  </si>
  <si>
    <t>8000123131</t>
  </si>
  <si>
    <t>8000123203</t>
  </si>
  <si>
    <t>8000123485</t>
  </si>
  <si>
    <t>8000123664</t>
  </si>
  <si>
    <t>8000123835</t>
  </si>
  <si>
    <t>8000123945</t>
  </si>
  <si>
    <t>8000126186</t>
  </si>
  <si>
    <t>8000126337</t>
  </si>
  <si>
    <t>8000126444</t>
  </si>
  <si>
    <t>8000126923</t>
  </si>
  <si>
    <t>8000126940</t>
  </si>
  <si>
    <t>8000127381</t>
  </si>
  <si>
    <t>8000127396</t>
  </si>
  <si>
    <t>8000127460</t>
  </si>
  <si>
    <t>8000129620</t>
  </si>
  <si>
    <t>8000129658</t>
  </si>
  <si>
    <t>8000129933</t>
  </si>
  <si>
    <t>8000129959</t>
  </si>
  <si>
    <t>8000130118</t>
  </si>
  <si>
    <t>8000130120</t>
  </si>
  <si>
    <t>8000130292</t>
  </si>
  <si>
    <t>8000130397</t>
  </si>
  <si>
    <t>8000130514</t>
  </si>
  <si>
    <t>8000130516</t>
  </si>
  <si>
    <t>8000130531</t>
  </si>
  <si>
    <t>8000130956</t>
  </si>
  <si>
    <t>8000133035</t>
  </si>
  <si>
    <t>8000133738</t>
  </si>
  <si>
    <t>8000133772</t>
  </si>
  <si>
    <t>8000134267</t>
  </si>
  <si>
    <t>8000134277</t>
  </si>
  <si>
    <t>8000134326</t>
  </si>
  <si>
    <t>8000134581</t>
  </si>
  <si>
    <t>8000134740</t>
  </si>
  <si>
    <t>8000134929</t>
  </si>
  <si>
    <t>8000134956</t>
  </si>
  <si>
    <t>8000134961</t>
  </si>
  <si>
    <t>8000135060</t>
  </si>
  <si>
    <t>8000135070</t>
  </si>
  <si>
    <t>8000137506</t>
  </si>
  <si>
    <t>8000137900</t>
  </si>
  <si>
    <t>8000138091</t>
  </si>
  <si>
    <t>8000138655</t>
  </si>
  <si>
    <t>8000139164</t>
  </si>
  <si>
    <t>8000139485</t>
  </si>
  <si>
    <t>8000139623</t>
  </si>
  <si>
    <t>8000141924</t>
  </si>
  <si>
    <t>8000142447</t>
  </si>
  <si>
    <t>8000142652</t>
  </si>
  <si>
    <t>8000142697</t>
  </si>
  <si>
    <t>8000142739</t>
  </si>
  <si>
    <t>8000145328</t>
  </si>
  <si>
    <t>8000145667</t>
  </si>
  <si>
    <t>8000145759</t>
  </si>
  <si>
    <t>8000148928</t>
  </si>
  <si>
    <t>8000149121</t>
  </si>
  <si>
    <t>8000149150</t>
  </si>
  <si>
    <t>8000149372</t>
  </si>
  <si>
    <t>8000150400</t>
  </si>
  <si>
    <t>8000150522</t>
  </si>
  <si>
    <t>8000150813</t>
  </si>
  <si>
    <t>8000152794</t>
  </si>
  <si>
    <t>8000153182</t>
  </si>
  <si>
    <t>8000153773</t>
  </si>
  <si>
    <t>8000153852</t>
  </si>
  <si>
    <t>8000154139</t>
  </si>
  <si>
    <t>8000156619</t>
  </si>
  <si>
    <t>8000156786</t>
  </si>
  <si>
    <t>8000157318</t>
  </si>
  <si>
    <t>8000158747</t>
  </si>
  <si>
    <t>8000158883</t>
  </si>
  <si>
    <t>8000158923</t>
  </si>
  <si>
    <t>8000159122</t>
  </si>
  <si>
    <t>8000159376</t>
  </si>
  <si>
    <t>8000161269</t>
  </si>
  <si>
    <t>8000163022</t>
  </si>
  <si>
    <t>8000165078</t>
  </si>
  <si>
    <t>8000165329</t>
  </si>
  <si>
    <t>8000165916</t>
  </si>
  <si>
    <t>8000165984</t>
  </si>
  <si>
    <t>8000166140</t>
  </si>
  <si>
    <t>8000166160</t>
  </si>
  <si>
    <t>8000166203</t>
  </si>
  <si>
    <t>8000166227</t>
  </si>
  <si>
    <t>8000166424</t>
  </si>
  <si>
    <t>8000168839</t>
  </si>
  <si>
    <t>8000168904</t>
  </si>
  <si>
    <t>8000169058</t>
  </si>
  <si>
    <t>8000169523</t>
  </si>
  <si>
    <t>8000169669</t>
  </si>
  <si>
    <t>8000169849</t>
  </si>
  <si>
    <t>8000172285</t>
  </si>
  <si>
    <t>8000172720</t>
  </si>
  <si>
    <t>8000172945</t>
  </si>
  <si>
    <t>8000173018</t>
  </si>
  <si>
    <t>8000173159</t>
  </si>
  <si>
    <t>8000176143</t>
  </si>
  <si>
    <t>8000178120</t>
  </si>
  <si>
    <t>8000178323</t>
  </si>
  <si>
    <t>8000179005</t>
  </si>
  <si>
    <t>8000179239</t>
  </si>
  <si>
    <t>8000179364</t>
  </si>
  <si>
    <t>8000179512</t>
  </si>
  <si>
    <t>8000179684</t>
  </si>
  <si>
    <t>8000179882</t>
  </si>
  <si>
    <t>8000181417</t>
  </si>
  <si>
    <t>8000181633</t>
  </si>
  <si>
    <t>8000181885</t>
  </si>
  <si>
    <t>8000181923</t>
  </si>
  <si>
    <t>8000181981</t>
  </si>
  <si>
    <t>8000182022</t>
  </si>
  <si>
    <t>8000182138</t>
  </si>
  <si>
    <t>8000185198</t>
  </si>
  <si>
    <t>8000185507</t>
  </si>
  <si>
    <t>8000185516</t>
  </si>
  <si>
    <t>8000185819</t>
  </si>
  <si>
    <t>8000185905</t>
  </si>
  <si>
    <t>8000188604</t>
  </si>
  <si>
    <t>8000189073</t>
  </si>
  <si>
    <t>8000189464</t>
  </si>
  <si>
    <t>8000189664</t>
  </si>
  <si>
    <t>8000189851</t>
  </si>
  <si>
    <t>8000192203</t>
  </si>
  <si>
    <t>8000192345</t>
  </si>
  <si>
    <t>8000192923</t>
  </si>
  <si>
    <t>8000194722</t>
  </si>
  <si>
    <t>8000195347</t>
  </si>
  <si>
    <t>8000195602</t>
  </si>
  <si>
    <t>8000196005</t>
  </si>
  <si>
    <t>8000199021</t>
  </si>
  <si>
    <t>8000201075</t>
  </si>
  <si>
    <t>8000201739</t>
  </si>
  <si>
    <t>8000201789</t>
  </si>
  <si>
    <t>8000202051</t>
  </si>
  <si>
    <t>8000202142</t>
  </si>
  <si>
    <t>8000202332</t>
  </si>
  <si>
    <t>8000202502</t>
  </si>
  <si>
    <t>8000203109</t>
  </si>
  <si>
    <t>8000206252</t>
  </si>
  <si>
    <t>8000206278</t>
  </si>
  <si>
    <t>8000206303</t>
  </si>
  <si>
    <t>8000207829</t>
  </si>
  <si>
    <t>8000207981</t>
  </si>
  <si>
    <t>8000208151</t>
  </si>
  <si>
    <t>8000208260</t>
  </si>
  <si>
    <t>8000208295</t>
  </si>
  <si>
    <t>8000208297</t>
  </si>
  <si>
    <t>8000208643</t>
  </si>
  <si>
    <t>8000208858</t>
  </si>
  <si>
    <t>8000210349</t>
  </si>
  <si>
    <t>8000210981</t>
  </si>
  <si>
    <t>8000211105</t>
  </si>
  <si>
    <t>8000211115</t>
  </si>
  <si>
    <t>8000211656</t>
  </si>
  <si>
    <t>8000214943</t>
  </si>
  <si>
    <t>8000215313</t>
  </si>
  <si>
    <t>8000215936</t>
  </si>
  <si>
    <t>8000216043</t>
  </si>
  <si>
    <t>8000216165</t>
  </si>
  <si>
    <t>8000216168</t>
  </si>
  <si>
    <t>8000216635</t>
  </si>
  <si>
    <t>8000216783</t>
  </si>
  <si>
    <t>8000216877</t>
  </si>
  <si>
    <t>SP Day</t>
  </si>
  <si>
    <t>Discrepancy</t>
  </si>
  <si>
    <t>Incoming Month</t>
  </si>
  <si>
    <t>Completed Month</t>
  </si>
  <si>
    <t>ConfirmedMonth</t>
  </si>
  <si>
    <t>Total Count of Incoming Day</t>
  </si>
  <si>
    <t>Count of Incoming Day</t>
  </si>
  <si>
    <t>Completed</t>
  </si>
  <si>
    <t>Sum of Completed</t>
  </si>
  <si>
    <t>Total Sum of Completed</t>
  </si>
  <si>
    <t>Sum of Confirmed</t>
  </si>
  <si>
    <t>Total Sum of Confirmed</t>
  </si>
  <si>
    <t>Incoming Tickets</t>
  </si>
  <si>
    <t>Total Incoming Tickets</t>
  </si>
  <si>
    <t>Completed Tickets</t>
  </si>
  <si>
    <t>Total Completed Tickets</t>
  </si>
  <si>
    <t>Confirmed Tickets</t>
  </si>
  <si>
    <t>Total Confirmed Tickets</t>
  </si>
  <si>
    <t>Incoming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</si>
</sst>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.mm\.yyyy"/>
    <numFmt numFmtId="165" formatCode="mmmm"/>
    <numFmt numFmtId="166" formatCode="yyyy"/>
    <numFmt numFmtId="167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0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166" fontId="0" fillId="0" borderId="0" xfId="0" applyNumberFormat="1"/>
    <xf numFmtId="17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0" xfId="0" applyFon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pivotButton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/>
    <xf numFmtId="166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167" fontId="0" fillId="0" borderId="0" xfId="0" applyNumberFormat="1"/>
    <xf numFmtId="0" fontId="0" fillId="0" borderId="0" xfId="0"/>
    <xf numFmtId="164" fontId="0" fillId="0" borderId="0" xfId="0" applyNumberFormat="1"/>
    <xf numFmtId="0" fontId="18" fillId="0" borderId="0" xfId="42"/>
    <xf numFmtId="166" fontId="20" fillId="0" borderId="0" xfId="0" applyNumberFormat="1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wrapText="1"/>
    </xf>
    <xf numFmtId="165" fontId="19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numFmt numFmtId="166" formatCode="yyyy"/>
    </dxf>
    <dxf>
      <numFmt numFmtId="0" formatCode="General"/>
    </dxf>
    <dxf>
      <numFmt numFmtId="0" formatCode="General"/>
    </dxf>
    <dxf>
      <numFmt numFmtId="165" formatCode="mmmm"/>
    </dxf>
    <dxf>
      <numFmt numFmtId="165" formatCode="mmmm"/>
    </dxf>
    <dxf>
      <numFmt numFmtId="165" formatCode="mm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numFmt numFmtId="166" formatCode="yyyy"/>
    </dxf>
    <dxf>
      <numFmt numFmtId="165" formatCode="mmmm"/>
    </dxf>
    <dxf>
      <numFmt numFmtId="19" formatCode="m/d/yyyy"/>
    </dxf>
    <dxf>
      <numFmt numFmtId="164" formatCode="dd\.mm\.yyyy"/>
    </dxf>
    <dxf>
      <font>
        <sz val="16"/>
      </font>
    </dxf>
    <dxf>
      <font>
        <sz val="22"/>
      </font>
    </dxf>
    <dxf>
      <alignment horizontal="left" readingOrder="0"/>
    </dxf>
    <dxf>
      <alignment wrapText="1" readingOrder="0"/>
    </dxf>
    <dxf>
      <alignment wrapText="1" readingOrder="0"/>
    </dxf>
    <dxf>
      <alignment textRotation="0" readingOrder="0"/>
    </dxf>
    <dxf>
      <alignment textRotation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textRotation="0" readingOrder="0"/>
    </dxf>
    <dxf>
      <alignment textRotation="0" readingOrder="0"/>
    </dxf>
    <dxf>
      <alignment textRotation="0" readingOrder="0"/>
    </dxf>
    <dxf>
      <alignment textRotation="0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6" formatCode="yyyy"/>
    </dxf>
    <dxf>
      <numFmt numFmtId="165" formatCode="mmmm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[XcelciusTablePrelim2.xls.xlsx]PCC!PCC_PT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PCC!$C$4:$C$5</c:f>
              <c:strCache>
                <c:ptCount val="1"/>
                <c:pt idx="0">
                  <c:v>Incident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PCC!$B$6:$B$18</c:f>
              <c:multiLvlStrCache>
                <c:ptCount val="7"/>
                <c:lvl>
                  <c:pt idx="0">
                    <c:v>OAK</c:v>
                  </c:pt>
                  <c:pt idx="1">
                    <c:v>PAL</c:v>
                  </c:pt>
                  <c:pt idx="2">
                    <c:v>OAK</c:v>
                  </c:pt>
                  <c:pt idx="3">
                    <c:v>PAL</c:v>
                  </c:pt>
                  <c:pt idx="4">
                    <c:v>OAK</c:v>
                  </c:pt>
                  <c:pt idx="5">
                    <c:v>PAL</c:v>
                  </c:pt>
                  <c:pt idx="6">
                    <c:v>PAL</c:v>
                  </c:pt>
                </c:lvl>
                <c:lvl>
                  <c:pt idx="0">
                    <c:v>March</c:v>
                  </c:pt>
                  <c:pt idx="2">
                    <c:v>April</c:v>
                  </c:pt>
                  <c:pt idx="4">
                    <c:v>May</c:v>
                  </c:pt>
                  <c:pt idx="6">
                    <c:v>June</c:v>
                  </c:pt>
                </c:lvl>
                <c:lvl>
                  <c:pt idx="0">
                    <c:v>2013</c:v>
                  </c:pt>
                </c:lvl>
              </c:multiLvlStrCache>
            </c:multiLvlStrRef>
          </c:cat>
          <c:val>
            <c:numRef>
              <c:f>PCC!$C$6:$C$18</c:f>
              <c:numCache>
                <c:formatCode>0.0</c:formatCode>
                <c:ptCount val="7"/>
                <c:pt idx="1">
                  <c:v>10</c:v>
                </c:pt>
                <c:pt idx="2">
                  <c:v>9.4673913043478262</c:v>
                </c:pt>
                <c:pt idx="3">
                  <c:v>7.9053333333333331</c:v>
                </c:pt>
                <c:pt idx="4">
                  <c:v>9.335217391304349</c:v>
                </c:pt>
                <c:pt idx="5">
                  <c:v>7.7933333333333339</c:v>
                </c:pt>
                <c:pt idx="6">
                  <c:v>7.375</c:v>
                </c:pt>
              </c:numCache>
            </c:numRef>
          </c:val>
        </c:ser>
        <c:ser>
          <c:idx val="1"/>
          <c:order val="1"/>
          <c:tx>
            <c:strRef>
              <c:f>PCC!$D$4:$D$5</c:f>
              <c:strCache>
                <c:ptCount val="1"/>
                <c:pt idx="0">
                  <c:v>Service Request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PCC!$B$6:$B$18</c:f>
              <c:multiLvlStrCache>
                <c:ptCount val="7"/>
                <c:lvl>
                  <c:pt idx="0">
                    <c:v>OAK</c:v>
                  </c:pt>
                  <c:pt idx="1">
                    <c:v>PAL</c:v>
                  </c:pt>
                  <c:pt idx="2">
                    <c:v>OAK</c:v>
                  </c:pt>
                  <c:pt idx="3">
                    <c:v>PAL</c:v>
                  </c:pt>
                  <c:pt idx="4">
                    <c:v>OAK</c:v>
                  </c:pt>
                  <c:pt idx="5">
                    <c:v>PAL</c:v>
                  </c:pt>
                  <c:pt idx="6">
                    <c:v>PAL</c:v>
                  </c:pt>
                </c:lvl>
                <c:lvl>
                  <c:pt idx="0">
                    <c:v>March</c:v>
                  </c:pt>
                  <c:pt idx="2">
                    <c:v>April</c:v>
                  </c:pt>
                  <c:pt idx="4">
                    <c:v>May</c:v>
                  </c:pt>
                  <c:pt idx="6">
                    <c:v>June</c:v>
                  </c:pt>
                </c:lvl>
                <c:lvl>
                  <c:pt idx="0">
                    <c:v>2013</c:v>
                  </c:pt>
                </c:lvl>
              </c:multiLvlStrCache>
            </c:multiLvlStrRef>
          </c:cat>
          <c:val>
            <c:numRef>
              <c:f>PCC!$D$6:$D$18</c:f>
              <c:numCache>
                <c:formatCode>0.0</c:formatCode>
                <c:ptCount val="7"/>
                <c:pt idx="0">
                  <c:v>9.5416666666666661</c:v>
                </c:pt>
                <c:pt idx="1">
                  <c:v>9.75</c:v>
                </c:pt>
                <c:pt idx="2">
                  <c:v>9.8874999999999993</c:v>
                </c:pt>
                <c:pt idx="3">
                  <c:v>9.5833333333333339</c:v>
                </c:pt>
                <c:pt idx="4">
                  <c:v>9.2799999999999994</c:v>
                </c:pt>
                <c:pt idx="5">
                  <c:v>9.2490243902439015</c:v>
                </c:pt>
                <c:pt idx="6">
                  <c:v>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109512960"/>
        <c:axId val="109527040"/>
        <c:axId val="83835072"/>
      </c:bar3DChart>
      <c:catAx>
        <c:axId val="10951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09527040"/>
        <c:crosses val="autoZero"/>
        <c:auto val="1"/>
        <c:lblAlgn val="ctr"/>
        <c:lblOffset val="100"/>
        <c:noMultiLvlLbl val="0"/>
      </c:catAx>
      <c:valAx>
        <c:axId val="10952704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09512960"/>
        <c:crosses val="autoZero"/>
        <c:crossBetween val="between"/>
      </c:valAx>
      <c:serAx>
        <c:axId val="83835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09527040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[XcelciusTablePrelim2.xls.xlsx]MPT!PivotTable4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spPr/>
          <c:txPr>
            <a:bodyPr rot="2220000"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  <c:dLbl>
          <c:idx val="0"/>
          <c:spPr/>
          <c:txPr>
            <a:bodyPr rot="0"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marker>
          <c:symbol val="none"/>
        </c:marker>
        <c:dLbl>
          <c:idx val="0"/>
          <c:spPr/>
          <c:txPr>
            <a:bodyPr rot="0"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</c:pivotFmts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570806134322673"/>
          <c:y val="9.4271126077086029E-2"/>
          <c:w val="0.67798894393351383"/>
          <c:h val="0.73892633195770141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MPT!$O$4:$O$5</c:f>
              <c:strCache>
                <c:ptCount val="1"/>
                <c:pt idx="0">
                  <c:v>Incident Management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MPT!$N$6:$N$18</c:f>
              <c:multiLvlStrCache>
                <c:ptCount val="7"/>
                <c:lvl>
                  <c:pt idx="0">
                    <c:v>PAL</c:v>
                  </c:pt>
                  <c:pt idx="1">
                    <c:v>OAK</c:v>
                  </c:pt>
                  <c:pt idx="2">
                    <c:v>PAL</c:v>
                  </c:pt>
                  <c:pt idx="3">
                    <c:v>OAK</c:v>
                  </c:pt>
                  <c:pt idx="4">
                    <c:v>PAL</c:v>
                  </c:pt>
                  <c:pt idx="5">
                    <c:v>OAK</c:v>
                  </c:pt>
                  <c:pt idx="6">
                    <c:v>PAL</c:v>
                  </c:pt>
                </c:lvl>
                <c:lvl>
                  <c:pt idx="0">
                    <c:v>March</c:v>
                  </c:pt>
                  <c:pt idx="1">
                    <c:v>April</c:v>
                  </c:pt>
                  <c:pt idx="3">
                    <c:v>May</c:v>
                  </c:pt>
                  <c:pt idx="5">
                    <c:v>June</c:v>
                  </c:pt>
                </c:lvl>
                <c:lvl>
                  <c:pt idx="0">
                    <c:v>2013</c:v>
                  </c:pt>
                </c:lvl>
              </c:multiLvlStrCache>
            </c:multiLvlStrRef>
          </c:cat>
          <c:val>
            <c:numRef>
              <c:f>MPT!$O$6:$O$18</c:f>
              <c:numCache>
                <c:formatCode>0.00</c:formatCode>
                <c:ptCount val="7"/>
                <c:pt idx="1">
                  <c:v>91.666666666666671</c:v>
                </c:pt>
                <c:pt idx="2">
                  <c:v>75</c:v>
                </c:pt>
                <c:pt idx="3">
                  <c:v>92.727272727272734</c:v>
                </c:pt>
                <c:pt idx="4">
                  <c:v>86.956521739130437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</c:ser>
        <c:ser>
          <c:idx val="1"/>
          <c:order val="1"/>
          <c:tx>
            <c:strRef>
              <c:f>MPT!$P$4:$P$5</c:f>
              <c:strCache>
                <c:ptCount val="1"/>
                <c:pt idx="0">
                  <c:v>Service Request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MPT!$N$6:$N$18</c:f>
              <c:multiLvlStrCache>
                <c:ptCount val="7"/>
                <c:lvl>
                  <c:pt idx="0">
                    <c:v>PAL</c:v>
                  </c:pt>
                  <c:pt idx="1">
                    <c:v>OAK</c:v>
                  </c:pt>
                  <c:pt idx="2">
                    <c:v>PAL</c:v>
                  </c:pt>
                  <c:pt idx="3">
                    <c:v>OAK</c:v>
                  </c:pt>
                  <c:pt idx="4">
                    <c:v>PAL</c:v>
                  </c:pt>
                  <c:pt idx="5">
                    <c:v>OAK</c:v>
                  </c:pt>
                  <c:pt idx="6">
                    <c:v>PAL</c:v>
                  </c:pt>
                </c:lvl>
                <c:lvl>
                  <c:pt idx="0">
                    <c:v>March</c:v>
                  </c:pt>
                  <c:pt idx="1">
                    <c:v>April</c:v>
                  </c:pt>
                  <c:pt idx="3">
                    <c:v>May</c:v>
                  </c:pt>
                  <c:pt idx="5">
                    <c:v>June</c:v>
                  </c:pt>
                </c:lvl>
                <c:lvl>
                  <c:pt idx="0">
                    <c:v>2013</c:v>
                  </c:pt>
                </c:lvl>
              </c:multiLvlStrCache>
            </c:multiLvlStrRef>
          </c:cat>
          <c:val>
            <c:numRef>
              <c:f>MPT!$P$6:$P$18</c:f>
              <c:numCache>
                <c:formatCode>0.00</c:formatCode>
                <c:ptCount val="7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111871872"/>
        <c:axId val="111873408"/>
        <c:axId val="109535680"/>
      </c:bar3DChart>
      <c:catAx>
        <c:axId val="11187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1873408"/>
        <c:crosses val="autoZero"/>
        <c:auto val="1"/>
        <c:lblAlgn val="ctr"/>
        <c:lblOffset val="100"/>
        <c:noMultiLvlLbl val="0"/>
      </c:catAx>
      <c:valAx>
        <c:axId val="1118734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11871872"/>
        <c:crosses val="autoZero"/>
        <c:crossBetween val="between"/>
      </c:valAx>
      <c:serAx>
        <c:axId val="10953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1873408"/>
        <c:crosses val="autoZero"/>
      </c:ser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[XcelciusTablePrelim2.xls.xlsx]Ticket Volume!PivotTable2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0500788286047223E-2"/>
          <c:y val="0.23454432779235929"/>
          <c:w val="0.78489860629257924"/>
          <c:h val="0.32085812190142898"/>
        </c:manualLayout>
      </c:layout>
      <c:lineChart>
        <c:grouping val="standard"/>
        <c:varyColors val="0"/>
        <c:ser>
          <c:idx val="0"/>
          <c:order val="0"/>
          <c:tx>
            <c:strRef>
              <c:f>'Ticket Volume'!$C$5:$C$7</c:f>
              <c:strCache>
                <c:ptCount val="1"/>
                <c:pt idx="0">
                  <c:v>Incoming Tickets - Field IT Ops</c:v>
                </c:pt>
              </c:strCache>
            </c:strRef>
          </c:tx>
          <c:marker>
            <c:symbol val="none"/>
          </c:marker>
          <c:cat>
            <c:multiLvlStrRef>
              <c:f>'Ticket Volume'!$B$8:$B$21</c:f>
              <c:multiLvlStrCache>
                <c:ptCount val="11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  <c:pt idx="9">
                    <c:v>May</c:v>
                  </c:pt>
                  <c:pt idx="10">
                    <c:v>June</c:v>
                  </c:pt>
                </c:lvl>
                <c:lvl>
                  <c:pt idx="0">
                    <c:v>2012</c:v>
                  </c:pt>
                  <c:pt idx="5">
                    <c:v>2013</c:v>
                  </c:pt>
                </c:lvl>
              </c:multiLvlStrCache>
            </c:multiLvlStrRef>
          </c:cat>
          <c:val>
            <c:numRef>
              <c:f>'Ticket Volume'!$C$8:$C$21</c:f>
              <c:numCache>
                <c:formatCode>General</c:formatCode>
                <c:ptCount val="11"/>
                <c:pt idx="6">
                  <c:v>1</c:v>
                </c:pt>
                <c:pt idx="7">
                  <c:v>10</c:v>
                </c:pt>
                <c:pt idx="8">
                  <c:v>102</c:v>
                </c:pt>
                <c:pt idx="9">
                  <c:v>119</c:v>
                </c:pt>
                <c:pt idx="1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'Ticket Volume'!$D$5:$D$7</c:f>
              <c:strCache>
                <c:ptCount val="1"/>
                <c:pt idx="0">
                  <c:v>Incoming Tickets - SC Labs Palo Alto</c:v>
                </c:pt>
              </c:strCache>
            </c:strRef>
          </c:tx>
          <c:marker>
            <c:symbol val="none"/>
          </c:marker>
          <c:cat>
            <c:multiLvlStrRef>
              <c:f>'Ticket Volume'!$B$8:$B$21</c:f>
              <c:multiLvlStrCache>
                <c:ptCount val="11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  <c:pt idx="9">
                    <c:v>May</c:v>
                  </c:pt>
                  <c:pt idx="10">
                    <c:v>June</c:v>
                  </c:pt>
                </c:lvl>
                <c:lvl>
                  <c:pt idx="0">
                    <c:v>2012</c:v>
                  </c:pt>
                  <c:pt idx="5">
                    <c:v>2013</c:v>
                  </c:pt>
                </c:lvl>
              </c:multiLvlStrCache>
            </c:multiLvlStrRef>
          </c:cat>
          <c:val>
            <c:numRef>
              <c:f>'Ticket Volume'!$D$8:$D$21</c:f>
              <c:numCache>
                <c:formatCode>General</c:formatCode>
                <c:ptCount val="11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25</c:v>
                </c:pt>
                <c:pt idx="6">
                  <c:v>291</c:v>
                </c:pt>
                <c:pt idx="7">
                  <c:v>526</c:v>
                </c:pt>
                <c:pt idx="8">
                  <c:v>539</c:v>
                </c:pt>
                <c:pt idx="9">
                  <c:v>580</c:v>
                </c:pt>
                <c:pt idx="10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'Ticket Volume'!$E$5:$E$7</c:f>
              <c:strCache>
                <c:ptCount val="1"/>
                <c:pt idx="0">
                  <c:v>Completed Tickets - Field IT Ops</c:v>
                </c:pt>
              </c:strCache>
            </c:strRef>
          </c:tx>
          <c:marker>
            <c:symbol val="none"/>
          </c:marker>
          <c:cat>
            <c:multiLvlStrRef>
              <c:f>'Ticket Volume'!$B$8:$B$21</c:f>
              <c:multiLvlStrCache>
                <c:ptCount val="11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  <c:pt idx="9">
                    <c:v>May</c:v>
                  </c:pt>
                  <c:pt idx="10">
                    <c:v>June</c:v>
                  </c:pt>
                </c:lvl>
                <c:lvl>
                  <c:pt idx="0">
                    <c:v>2012</c:v>
                  </c:pt>
                  <c:pt idx="5">
                    <c:v>2013</c:v>
                  </c:pt>
                </c:lvl>
              </c:multiLvlStrCache>
            </c:multiLvlStrRef>
          </c:cat>
          <c:val>
            <c:numRef>
              <c:f>'Ticket Volume'!$E$8:$E$21</c:f>
              <c:numCache>
                <c:formatCode>General</c:formatCode>
                <c:ptCount val="11"/>
                <c:pt idx="6">
                  <c:v>1</c:v>
                </c:pt>
                <c:pt idx="7">
                  <c:v>10</c:v>
                </c:pt>
                <c:pt idx="8">
                  <c:v>99</c:v>
                </c:pt>
                <c:pt idx="9">
                  <c:v>115</c:v>
                </c:pt>
                <c:pt idx="10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'Ticket Volume'!$F$5:$F$7</c:f>
              <c:strCache>
                <c:ptCount val="1"/>
                <c:pt idx="0">
                  <c:v>Completed Tickets - SC Labs Palo Alto</c:v>
                </c:pt>
              </c:strCache>
            </c:strRef>
          </c:tx>
          <c:marker>
            <c:symbol val="none"/>
          </c:marker>
          <c:cat>
            <c:multiLvlStrRef>
              <c:f>'Ticket Volume'!$B$8:$B$21</c:f>
              <c:multiLvlStrCache>
                <c:ptCount val="11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  <c:pt idx="9">
                    <c:v>May</c:v>
                  </c:pt>
                  <c:pt idx="10">
                    <c:v>June</c:v>
                  </c:pt>
                </c:lvl>
                <c:lvl>
                  <c:pt idx="0">
                    <c:v>2012</c:v>
                  </c:pt>
                  <c:pt idx="5">
                    <c:v>2013</c:v>
                  </c:pt>
                </c:lvl>
              </c:multiLvlStrCache>
            </c:multiLvlStrRef>
          </c:cat>
          <c:val>
            <c:numRef>
              <c:f>'Ticket Volume'!$F$8:$F$21</c:f>
              <c:numCache>
                <c:formatCode>General</c:formatCode>
                <c:ptCount val="11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24</c:v>
                </c:pt>
                <c:pt idx="6">
                  <c:v>289</c:v>
                </c:pt>
                <c:pt idx="7">
                  <c:v>514</c:v>
                </c:pt>
                <c:pt idx="8">
                  <c:v>519</c:v>
                </c:pt>
                <c:pt idx="9">
                  <c:v>519</c:v>
                </c:pt>
                <c:pt idx="10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'Ticket Volume'!$G$5:$G$7</c:f>
              <c:strCache>
                <c:ptCount val="1"/>
                <c:pt idx="0">
                  <c:v>Confirmed Tickets - Field IT Ops</c:v>
                </c:pt>
              </c:strCache>
            </c:strRef>
          </c:tx>
          <c:marker>
            <c:symbol val="none"/>
          </c:marker>
          <c:cat>
            <c:multiLvlStrRef>
              <c:f>'Ticket Volume'!$B$8:$B$21</c:f>
              <c:multiLvlStrCache>
                <c:ptCount val="11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  <c:pt idx="9">
                    <c:v>May</c:v>
                  </c:pt>
                  <c:pt idx="10">
                    <c:v>June</c:v>
                  </c:pt>
                </c:lvl>
                <c:lvl>
                  <c:pt idx="0">
                    <c:v>2012</c:v>
                  </c:pt>
                  <c:pt idx="5">
                    <c:v>2013</c:v>
                  </c:pt>
                </c:lvl>
              </c:multiLvlStrCache>
            </c:multiLvlStrRef>
          </c:cat>
          <c:val>
            <c:numRef>
              <c:f>'Ticket Volume'!$G$8:$G$21</c:f>
              <c:numCache>
                <c:formatCode>General</c:formatCode>
                <c:ptCount val="11"/>
                <c:pt idx="6">
                  <c:v>1</c:v>
                </c:pt>
                <c:pt idx="7">
                  <c:v>7</c:v>
                </c:pt>
                <c:pt idx="8">
                  <c:v>88</c:v>
                </c:pt>
                <c:pt idx="9">
                  <c:v>49</c:v>
                </c:pt>
                <c:pt idx="10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'Ticket Volume'!$H$5:$H$7</c:f>
              <c:strCache>
                <c:ptCount val="1"/>
                <c:pt idx="0">
                  <c:v>Confirmed Tickets - SC Labs Palo Alto</c:v>
                </c:pt>
              </c:strCache>
            </c:strRef>
          </c:tx>
          <c:marker>
            <c:symbol val="none"/>
          </c:marker>
          <c:cat>
            <c:multiLvlStrRef>
              <c:f>'Ticket Volume'!$B$8:$B$21</c:f>
              <c:multiLvlStrCache>
                <c:ptCount val="11"/>
                <c:lvl>
                  <c:pt idx="0">
                    <c:v>August</c:v>
                  </c:pt>
                  <c:pt idx="1">
                    <c:v>September</c:v>
                  </c:pt>
                  <c:pt idx="2">
                    <c:v>October</c:v>
                  </c:pt>
                  <c:pt idx="3">
                    <c:v>November</c:v>
                  </c:pt>
                  <c:pt idx="4">
                    <c:v>December</c:v>
                  </c:pt>
                  <c:pt idx="5">
                    <c:v>January</c:v>
                  </c:pt>
                  <c:pt idx="6">
                    <c:v>February</c:v>
                  </c:pt>
                  <c:pt idx="7">
                    <c:v>March</c:v>
                  </c:pt>
                  <c:pt idx="8">
                    <c:v>April</c:v>
                  </c:pt>
                  <c:pt idx="9">
                    <c:v>May</c:v>
                  </c:pt>
                  <c:pt idx="10">
                    <c:v>June</c:v>
                  </c:pt>
                </c:lvl>
                <c:lvl>
                  <c:pt idx="0">
                    <c:v>2012</c:v>
                  </c:pt>
                  <c:pt idx="5">
                    <c:v>2013</c:v>
                  </c:pt>
                </c:lvl>
              </c:multiLvlStrCache>
            </c:multiLvlStrRef>
          </c:cat>
          <c:val>
            <c:numRef>
              <c:f>'Ticket Volume'!$H$8:$H$21</c:f>
              <c:numCache>
                <c:formatCode>General</c:formatCode>
                <c:ptCount val="11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24</c:v>
                </c:pt>
                <c:pt idx="6">
                  <c:v>288</c:v>
                </c:pt>
                <c:pt idx="7">
                  <c:v>485</c:v>
                </c:pt>
                <c:pt idx="8">
                  <c:v>438</c:v>
                </c:pt>
                <c:pt idx="9">
                  <c:v>161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79840"/>
        <c:axId val="99127680"/>
      </c:lineChart>
      <c:catAx>
        <c:axId val="159379840"/>
        <c:scaling>
          <c:orientation val="minMax"/>
        </c:scaling>
        <c:delete val="0"/>
        <c:axPos val="b"/>
        <c:majorTickMark val="out"/>
        <c:minorTickMark val="none"/>
        <c:tickLblPos val="nextTo"/>
        <c:crossAx val="99127680"/>
        <c:crosses val="autoZero"/>
        <c:auto val="1"/>
        <c:lblAlgn val="ctr"/>
        <c:lblOffset val="100"/>
        <c:noMultiLvlLbl val="0"/>
      </c:catAx>
      <c:valAx>
        <c:axId val="9912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79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195261</xdr:colOff>
      <xdr:row>1</xdr:row>
      <xdr:rowOff>28574</xdr:rowOff>
    </xdr:from>
    <xdr:to>
      <xdr:col>11</xdr:col>
      <xdr:colOff>657224</xdr:colOff>
      <xdr:row>20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214312</xdr:colOff>
      <xdr:row>2</xdr:row>
      <xdr:rowOff>57150</xdr:rowOff>
    </xdr:from>
    <xdr:to>
      <xdr:col>17</xdr:col>
      <xdr:colOff>785812</xdr:colOff>
      <xdr:row>131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21</xdr:row>
      <xdr:rowOff>104775</xdr:rowOff>
    </xdr:from>
    <xdr:to>
      <xdr:col>9</xdr:col>
      <xdr:colOff>119062</xdr:colOff>
      <xdr:row>35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pez, Dan-Joe" refreshedDate="41429.458722569441" createdVersion="4" refreshedVersion="4" minRefreshableVersion="3" recordCount="1180">
  <cacheSource type="worksheet">
    <worksheetSource name="MPT_Data"/>
  </cacheSource>
  <cacheFields count="13">
    <cacheField name="Processor Cost Center" numFmtId="165">
      <sharedItems count="6">
        <s v="0001/108405050"/>
        <s v="0001/700092291"/>
        <s v="0001/109463052"/>
        <s v="0001/108404026"/>
        <s v="0001/160000408"/>
        <s v="0001/108404033"/>
      </sharedItems>
    </cacheField>
    <cacheField name="Cost Center Name" numFmtId="166">
      <sharedItems count="6">
        <s v="SC Labs Palo Alto"/>
        <s v="Field IT Ops"/>
        <s v="IT LABS HC Toronto"/>
        <s v="IT LABS Field Servic"/>
        <s v="IT LABS HC Brazil"/>
        <s v="T LABS HC Service"/>
      </sharedItems>
    </cacheField>
    <cacheField name="Object ID" numFmtId="2">
      <sharedItems/>
    </cacheField>
    <cacheField name="Ticket Description" numFmtId="0">
      <sharedItems/>
    </cacheField>
    <cacheField name="Calendar Day" numFmtId="165">
      <sharedItems containsSemiMixedTypes="0" containsNonDate="0" containsDate="1" containsString="0" minDate="2013-03-26T00:00:00" maxDate="2013-06-04T00:00:00"/>
    </cacheField>
    <cacheField name="Processor" numFmtId="166">
      <sharedItems/>
    </cacheField>
    <cacheField name="MIN" numFmtId="2">
      <sharedItems containsSemiMixedTypes="0" containsString="0" containsNumber="1" containsInteger="1" minValue="-42732" maxValue="88282"/>
    </cacheField>
    <cacheField name="%" numFmtId="0">
      <sharedItems containsMixedTypes="1" containsNumber="1" containsInteger="1" minValue="0" maxValue="100" count="3">
        <n v="100"/>
        <n v="0"/>
        <s v="X"/>
      </sharedItems>
    </cacheField>
    <cacheField name="Month" numFmtId="165">
      <sharedItems containsSemiMixedTypes="0" containsNonDate="0" containsDate="1" containsString="0" minDate="2013-03-01T00:00:00" maxDate="2013-06-02T00:00:00" count="4">
        <d v="2013-04-01T00:00:00"/>
        <d v="2013-05-01T00:00:00"/>
        <d v="2013-03-01T00:00:00"/>
        <d v="2013-06-01T00:00:00"/>
      </sharedItems>
    </cacheField>
    <cacheField name="Year" numFmtId="166">
      <sharedItems containsSemiMixedTypes="0" containsNonDate="0" containsDate="1" containsString="0" minDate="2013-01-01T00:00:00" maxDate="2013-06-02T00:00:00" count="5">
        <d v="2013-01-01T00:00:00"/>
        <d v="2013-06-01T00:00:00" u="1"/>
        <d v="2013-05-01T00:00:00" u="1"/>
        <d v="2013-04-01T00:00:00" u="1"/>
        <d v="2013-03-01T00:00:00" u="1"/>
      </sharedItems>
    </cacheField>
    <cacheField name="MPT Days" numFmtId="2">
      <sharedItems containsSemiMixedTypes="0" containsString="0" containsNumber="1" minValue="-29.675000000000001" maxValue="61.30694444444444"/>
    </cacheField>
    <cacheField name="SR/IM" numFmtId="0">
      <sharedItems count="6">
        <s v="Service Request"/>
        <s v="Incident Management"/>
        <s v="IM" u="1"/>
        <s v="8" u="1"/>
        <s v="7" u="1"/>
        <s v="SR" u="1"/>
      </sharedItems>
    </cacheField>
    <cacheField name="Site_lookup" numFmtId="0">
      <sharedItems containsMixedTypes="1" containsNumber="1" containsInteger="1" minValue="0" maxValue="0" count="3">
        <s v="PAL"/>
        <s v="OAK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pez, Dan-Joe" refreshedDate="41429.497632060185" createdVersion="4" refreshedVersion="4" minRefreshableVersion="3" recordCount="2131">
  <cacheSource type="worksheet">
    <worksheetSource name="PCC_Data"/>
  </cacheSource>
  <cacheFields count="14">
    <cacheField name="Object ID" numFmtId="0">
      <sharedItems/>
    </cacheField>
    <cacheField name="Ticket Type" numFmtId="0">
      <sharedItems count="2">
        <s v="Incident"/>
        <s v="Service Request"/>
      </sharedItems>
    </cacheField>
    <cacheField name="Description" numFmtId="0">
      <sharedItems/>
    </cacheField>
    <cacheField name="Affected User/Req." numFmtId="0">
      <sharedItems/>
    </cacheField>
    <cacheField name="Processor" numFmtId="0">
      <sharedItems count="37">
        <s v="Ms. Mira Pasricha"/>
        <s v="Mr. Eric Sproch"/>
        <s v="Mr. Jim Warmuth"/>
        <s v="Ms. Teeha Harrell"/>
        <s v="Mr. Dan-Joe Lopez"/>
        <s v="Mr. Paul Tatum"/>
        <s v="Mr. Landon Von Gogh"/>
        <s v="Mr. Louis-Bernard StJean"/>
        <s v="Mr. Nilay Patel"/>
        <s v="Mr. Luke Richards"/>
        <s v="Mr. Jeff Clarke"/>
        <s v="Mr. David Lee"/>
        <s v="Mr. Henry Flores"/>
        <s v="Elaine Gilmore"/>
        <s v="Leigh Bonneville"/>
        <s v="Mr. Brady Pederson"/>
        <s v="Mr. Gregg Souza"/>
        <s v="Mr. Lucas Dreger"/>
        <s v="Ms. Natassja Davila"/>
        <s v="Mr. Lazum Naung"/>
        <s v="Mr. Harold Brown"/>
        <s v="David Mui"/>
        <s v="Mr. Michael Woolsey"/>
        <s v="Ms. Bethel Diehl"/>
        <s v="Ms. Maria Amparo Boado"/>
        <s v="Ms. Lyn Raye"/>
        <s v="Mr. Jake Barradas"/>
        <s v="Mr. Nicolae Dragos"/>
        <s v="Mr. Jorge Eidelwein"/>
        <s v="Mr. Joel Adams"/>
        <s v="Ms. Brittany Guillen"/>
        <s v="Mr. Nick Tingey"/>
        <s v="Mr. William Trumbull"/>
        <s v="Mr. Nahira Yadegar"/>
        <s v="Ms. Debbie DeArmon"/>
        <s v="Ms. Emily Shannon"/>
        <s v="Mr. Jerry Kirkpatrick"/>
      </sharedItems>
      <fieldGroup par="13"/>
    </cacheField>
    <cacheField name="PCC Rating" numFmtId="0">
      <sharedItems containsSemiMixedTypes="0" containsString="0" containsNumber="1" minValue="0" maxValue="10" count="34">
        <n v="10"/>
        <n v="8.75"/>
        <n v="0"/>
        <n v="9"/>
        <n v="7.5"/>
        <n v="5"/>
        <n v="8.25"/>
        <n v="9.67"/>
        <n v="9.75"/>
        <n v="5.5"/>
        <n v="4.75"/>
        <n v="1"/>
        <n v="5.75"/>
        <n v="9.25"/>
        <n v="9.5"/>
        <n v="4.25"/>
        <n v="8.5"/>
        <n v="6.25"/>
        <n v="3.25"/>
        <n v="3.75"/>
        <n v="8"/>
        <n v="3"/>
        <n v="7"/>
        <n v="2"/>
        <n v="2.25"/>
        <n v="5.25"/>
        <n v="8.33"/>
        <n v="7.67"/>
        <n v="7.75"/>
        <n v="6.75"/>
        <n v="4"/>
        <n v="6"/>
        <n v="4.5"/>
        <n v="6.33"/>
      </sharedItems>
    </cacheField>
    <cacheField name="Start Date" numFmtId="0">
      <sharedItems/>
    </cacheField>
    <cacheField name="Real Start Date" numFmtId="0">
      <sharedItems/>
    </cacheField>
    <cacheField name="Confirmed Date" numFmtId="0">
      <sharedItems containsBlank="1"/>
    </cacheField>
    <cacheField name="Category" numFmtId="0">
      <sharedItems/>
    </cacheField>
    <cacheField name="Building code" numFmtId="0">
      <sharedItems containsBlank="1"/>
    </cacheField>
    <cacheField name="Month" numFmtId="165">
      <sharedItems containsSemiMixedTypes="0" containsNonDate="0" containsDate="1" containsString="0" minDate="1899-12-31T00:00:00" maxDate="2013-06-02T00:00:00" count="5">
        <d v="2013-06-01T00:00:00"/>
        <d v="2013-05-01T00:00:00"/>
        <d v="1899-12-31T00:00:00"/>
        <d v="2013-04-01T00:00:00"/>
        <d v="2013-03-01T00:00:00"/>
      </sharedItems>
    </cacheField>
    <cacheField name="Year" numFmtId="166">
      <sharedItems containsSemiMixedTypes="0" containsNonDate="0" containsDate="1" containsString="0" minDate="1899-12-31T00:00:00" maxDate="2013-01-02T00:00:00" count="2">
        <d v="2013-01-01T00:00:00"/>
        <d v="1899-12-31T00:00:00"/>
      </sharedItems>
    </cacheField>
    <cacheField name="Processor2" numFmtId="0" databaseField="0">
      <fieldGroup base="4">
        <discretePr count="37">
          <x v="6"/>
          <x v="5"/>
          <x v="5"/>
          <x v="4"/>
          <x v="4"/>
          <x v="5"/>
          <x v="4"/>
          <x v="6"/>
          <x v="5"/>
          <x v="5"/>
          <x v="6"/>
          <x v="5"/>
          <x v="5"/>
          <x v="6"/>
          <x v="6"/>
          <x v="6"/>
          <x v="5"/>
          <x v="6"/>
          <x v="6"/>
          <x v="5"/>
          <x v="5"/>
          <x v="6"/>
          <x v="5"/>
          <x v="6"/>
          <x v="5"/>
          <x v="6"/>
          <x v="5"/>
          <x v="6"/>
          <x v="6"/>
          <x v="5"/>
          <x v="0"/>
          <x v="1"/>
          <x v="2"/>
          <x v="5"/>
          <x v="3"/>
          <x v="6"/>
          <x v="5"/>
        </discretePr>
        <groupItems count="7">
          <s v="Ms. Brittany Guillen"/>
          <s v="Mr. Nick Tingey"/>
          <s v="Mr. William Trumbull"/>
          <s v="Ms. Debbie DeArmon"/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opez, Dan-Joe" refreshedDate="41430.496926736108" createdVersion="4" refreshedVersion="4" minRefreshableVersion="3" recordCount="3509">
  <cacheSource type="worksheet">
    <worksheetSource name="Incoming_Data"/>
  </cacheSource>
  <cacheFields count="21">
    <cacheField name="Processor Cost Center" numFmtId="0">
      <sharedItems count="7">
        <s v="0001/108405050"/>
        <s v="0001/700092291"/>
        <s v="0001/109463052"/>
        <s v="0001/108404026"/>
        <s v="0001/160000408"/>
        <s v="0001/108404033"/>
        <s v="#/#"/>
      </sharedItems>
    </cacheField>
    <cacheField name="Cost Center Name" numFmtId="0">
      <sharedItems count="7">
        <s v="SC Labs Palo Alto"/>
        <s v="Field IT Ops"/>
        <s v="IT LABS HC Toronto"/>
        <s v="IT LABS Field Service La Crosse"/>
        <s v="IT LABS HC Brazil"/>
        <s v="T LABS HC Service La Crosse"/>
        <s v="Not assigned"/>
      </sharedItems>
    </cacheField>
    <cacheField name="Processor" numFmtId="0">
      <sharedItems/>
    </cacheField>
    <cacheField name="Object ID" numFmtId="0">
      <sharedItems/>
    </cacheField>
    <cacheField name="Ticket Description" numFmtId="0">
      <sharedItems/>
    </cacheField>
    <cacheField name="Incoming Day" numFmtId="14">
      <sharedItems containsSemiMixedTypes="0" containsNonDate="0" containsDate="1" containsString="0" minDate="2012-06-21T00:00:00" maxDate="2013-06-05T00:00:00" count="153">
        <d v="2013-04-16T00:00:00"/>
        <d v="2013-05-14T00:00:00"/>
        <d v="2013-05-30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3T00:00:00"/>
        <d v="2013-04-17T00:00:00"/>
        <d v="2013-04-18T00:00:00"/>
        <d v="2013-04-24T00:00:00"/>
        <d v="2013-04-30T00:00:00"/>
        <d v="2013-05-01T00:00:00"/>
        <d v="2013-05-02T00:00:00"/>
        <d v="2013-05-07T00:00:00"/>
        <d v="2013-05-09T00:00:00"/>
        <d v="2013-05-21T00:00:00"/>
        <d v="2012-09-14T00:00:00"/>
        <d v="2012-10-23T00:00:00"/>
        <d v="2013-01-28T00:00:00"/>
        <d v="2012-10-31T00:00:00"/>
        <d v="2013-01-22T00:00:00"/>
        <d v="2013-03-01T00:00:00"/>
        <d v="2013-03-15T00:00:00"/>
        <d v="2013-03-20T00:00:00"/>
        <d v="2013-03-13T00:00:00"/>
        <d v="2013-03-25T00:00:00"/>
        <d v="2013-03-26T00:00:00"/>
        <d v="2013-03-27T00:00:00"/>
        <d v="2013-04-06T00:00:00"/>
        <d v="2013-04-12T00:00:00"/>
        <d v="2013-04-15T00:00:00"/>
        <d v="2013-04-19T00:00:00"/>
        <d v="2013-04-22T00:00:00"/>
        <d v="2013-04-23T00:00:00"/>
        <d v="2013-04-25T00:00:00"/>
        <d v="2013-04-26T00:00:00"/>
        <d v="2013-05-03T00:00:00"/>
        <d v="2013-05-06T00:00:00"/>
        <d v="2013-05-10T00:00:00"/>
        <d v="2013-05-11T00:00:00"/>
        <d v="2013-05-15T00:00:00"/>
        <d v="2013-05-16T00:00:00"/>
        <d v="2013-05-17T00:00:00"/>
        <d v="2013-05-18T00:00:00"/>
        <d v="2013-05-20T00:00:00"/>
        <d v="2013-05-22T00:00:00"/>
        <d v="2013-05-28T00:00:00"/>
        <d v="2013-05-31T00:00:00"/>
        <d v="2012-11-05T00:00:00"/>
        <d v="2013-02-19T00:00:00"/>
        <d v="2013-02-11T00:00:00"/>
        <d v="2013-02-21T00:00:00"/>
        <d v="2013-02-26T00:00:00"/>
        <d v="2013-02-27T00:00:00"/>
        <d v="2013-02-22T00:00:00"/>
        <d v="2013-03-06T00:00:00"/>
        <d v="2013-03-07T00:00:00"/>
        <d v="2013-03-14T00:00:00"/>
        <d v="2013-05-08T00:00:00"/>
        <d v="2013-05-13T00:00:00"/>
        <d v="2013-05-29T00:00:00"/>
        <d v="2013-02-18T00:00:00"/>
        <d v="2013-02-20T00:00:00"/>
        <d v="2013-02-12T00:00:00"/>
        <d v="2013-02-25T00:00:00"/>
        <d v="2013-02-17T00:00:00"/>
        <d v="2013-02-28T00:00:00"/>
        <d v="2013-03-04T00:00:00"/>
        <d v="2013-03-05T00:00:00"/>
        <d v="2013-03-09T00:00:00"/>
        <d v="2013-03-18T00:00:00"/>
        <d v="2013-03-12T00:00:00"/>
        <d v="2013-02-13T00:00:00"/>
        <d v="2013-03-28T00:00:00"/>
        <d v="2013-04-29T00:00:00"/>
        <d v="2013-05-23T00:00:00"/>
        <d v="2013-05-24T00:00:00"/>
        <d v="2013-03-11T00:00:00"/>
        <d v="2013-03-19T00:00:00"/>
        <d v="2013-03-21T00:00:00"/>
        <d v="2013-03-22T00:00:00"/>
        <d v="2013-04-27T00:00:00"/>
        <d v="2013-05-25T00:00:00"/>
        <d v="2013-05-27T00:00:00"/>
        <d v="2013-01-15T00:00:00"/>
        <d v="2012-09-24T00:00:00"/>
        <d v="2012-12-07T00:00:00"/>
        <d v="2013-01-29T00:00:00"/>
        <d v="2013-02-05T00:00:00"/>
        <d v="2013-01-18T00:00:00"/>
        <d v="2013-03-30T00:00:00"/>
        <d v="2013-02-15T00:00:00"/>
        <d v="2013-01-31T00:00:00"/>
        <d v="2013-02-23T00:00:00"/>
        <d v="2013-02-06T00:00:00"/>
        <d v="2013-03-23T00:00:00"/>
        <d v="2013-05-04T00:00:00"/>
        <d v="2013-01-24T00:00:00"/>
        <d v="2013-02-08T00:00:00"/>
        <d v="2013-01-30T00:00:00"/>
        <d v="2013-02-07T00:00:00"/>
        <d v="2013-03-08T00:00:00"/>
        <d v="2013-04-20T00:00:00"/>
        <d v="2012-10-15T00:00:00"/>
        <d v="2013-02-16T00:00:00"/>
        <d v="2013-01-16T00:00:00"/>
        <d v="2013-01-08T00:00:00"/>
        <d v="2013-02-14T00:00:00"/>
        <d v="2013-01-23T00:00:00"/>
        <d v="2012-09-13T00:00:00"/>
        <d v="2013-01-04T00:00:00"/>
        <d v="2013-01-19T00:00:00"/>
        <d v="2013-02-01T00:00:00"/>
        <d v="2012-09-04T00:00:00"/>
        <d v="2013-03-02T00:00:00"/>
        <d v="2013-05-19T00:00:00"/>
        <d v="2012-10-04T00:00:00"/>
        <d v="2013-04-21T00:00:00"/>
        <d v="2013-06-01T00:00:00"/>
        <d v="2012-10-25T00:00:00"/>
        <d v="2013-01-17T00:00:00"/>
        <d v="2013-02-02T00:00:00"/>
        <d v="2013-01-10T00:00:00"/>
        <d v="2012-09-26T00:00:00"/>
        <d v="2013-03-03T00:00:00"/>
        <d v="2012-08-08T00:00:00"/>
        <d v="2013-02-04T00:00:00"/>
        <d v="2013-01-25T00:00:00"/>
        <d v="2012-11-12T00:00:00"/>
        <d v="2012-11-27T00:00:00"/>
        <d v="2012-12-13T00:00:00"/>
        <d v="2012-11-07T00:00:00"/>
        <d v="2012-08-27T00:00:00"/>
        <d v="2012-08-03T00:00:00"/>
        <d v="2012-10-17T00:00:00"/>
        <d v="2012-08-28T00:00:00"/>
        <d v="2013-06-03T00:00:00"/>
        <d v="2013-06-04T00:00:00"/>
        <d v="2012-06-21T00:00:00"/>
        <d v="2012-08-01T00:00:00"/>
        <d v="2012-12-06T00:00:00"/>
        <d v="2013-01-21T00:00:00"/>
        <d v="2012-11-28T00:00:00"/>
        <d v="2012-12-18T00:00:00"/>
        <d v="2013-04-28T00:00:00"/>
        <d v="2013-05-26T00:00:00"/>
      </sharedItems>
    </cacheField>
    <cacheField name="Start Date" numFmtId="14">
      <sharedItems containsSemiMixedTypes="0" containsNonDate="0" containsDate="1" containsString="0" minDate="2012-06-21T00:00:00" maxDate="2013-06-05T00:00:00"/>
    </cacheField>
    <cacheField name="User Priority" numFmtId="0">
      <sharedItems containsSemiMixedTypes="0" containsString="0" containsNumber="1" containsInteger="1" minValue="1" maxValue="4"/>
    </cacheField>
    <cacheField name="Recommended Priority" numFmtId="0">
      <sharedItems containsMixedTypes="1" containsNumber="1" containsInteger="1" minValue="1" maxValue="4"/>
    </cacheField>
    <cacheField name="Priority" numFmtId="0">
      <sharedItems containsMixedTypes="1" containsNumber="1" containsInteger="1" minValue="1" maxValue="4"/>
    </cacheField>
    <cacheField name="Status" numFmtId="0">
      <sharedItems/>
    </cacheField>
    <cacheField name="SR/IM" numFmtId="0">
      <sharedItems/>
    </cacheField>
    <cacheField name="Completed Day" numFmtId="14">
      <sharedItems containsDate="1" containsMixedTypes="1" minDate="2013-03-19T00:00:00" maxDate="2013-06-05T00:00:00"/>
    </cacheField>
    <cacheField name="Confirmed Day" numFmtId="14">
      <sharedItems containsDate="1" containsMixedTypes="1" minDate="2013-03-20T00:00:00" maxDate="2013-06-04T00:00:00"/>
    </cacheField>
    <cacheField name="Discrepancy" numFmtId="14">
      <sharedItems/>
    </cacheField>
    <cacheField name="Incoming Month" numFmtId="165">
      <sharedItems containsSemiMixedTypes="0" containsNonDate="0" containsDate="1" containsString="0" minDate="2012-06-01T00:00:00" maxDate="2013-06-02T00:00:00" count="12">
        <d v="2013-04-01T00:00:00"/>
        <d v="2013-05-01T00:00:00"/>
        <d v="2013-03-01T00:00:00"/>
        <d v="2012-09-01T00:00:00"/>
        <d v="2012-10-01T00:00:00"/>
        <d v="2013-01-01T00:00:00"/>
        <d v="2012-11-01T00:00:00"/>
        <d v="2013-02-01T00:00:00"/>
        <d v="2012-12-01T00:00:00"/>
        <d v="2013-06-01T00:00:00"/>
        <d v="2012-08-01T00:00:00"/>
        <d v="2012-06-01T00:00:00"/>
      </sharedItems>
    </cacheField>
    <cacheField name="Incoming Year" numFmtId="166">
      <sharedItems containsSemiMixedTypes="0" containsNonDate="0" containsDate="1" containsString="0" minDate="2012-01-01T00:00:00" maxDate="2013-01-02T00:00:00" count="2">
        <d v="2013-01-01T00:00:00"/>
        <d v="2012-01-01T00:00:00"/>
      </sharedItems>
    </cacheField>
    <cacheField name="Completed Month" numFmtId="165">
      <sharedItems containsDate="1" containsMixedTypes="1" minDate="2013-03-01T00:00:00" maxDate="2013-06-02T00:00:00" count="5">
        <d v="2013-04-01T00:00:00"/>
        <d v="2013-05-01T00:00:00"/>
        <s v=""/>
        <d v="2013-03-01T00:00:00"/>
        <d v="2013-06-01T00:00:00"/>
      </sharedItems>
    </cacheField>
    <cacheField name="ConfirmedMonth" numFmtId="165">
      <sharedItems containsDate="1" containsMixedTypes="1" minDate="2013-03-01T00:00:00" maxDate="2013-06-02T00:00:00"/>
    </cacheField>
    <cacheField name="Completed" numFmtId="0">
      <sharedItems containsSemiMixedTypes="0" containsString="0" containsNumber="1" containsInteger="1" minValue="0" maxValue="1"/>
    </cacheField>
    <cacheField name="Confirm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0">
  <r>
    <x v="0"/>
    <x v="0"/>
    <s v="7000043763"/>
    <s v="NEW HIRE REQUEST (04.01.13)"/>
    <d v="2013-04-29T00:00:00"/>
    <s v="Henry Flores"/>
    <n v="5677"/>
    <x v="0"/>
    <x v="0"/>
    <x v="0"/>
    <n v="3.942361111111111"/>
    <x v="0"/>
    <x v="0"/>
  </r>
  <r>
    <x v="0"/>
    <x v="0"/>
    <s v="7000043886"/>
    <s v="REHIRE REQUEST"/>
    <d v="2013-04-27T00:00:00"/>
    <s v="Jake Barradas"/>
    <n v="1160"/>
    <x v="0"/>
    <x v="0"/>
    <x v="0"/>
    <n v="0.80555555555555547"/>
    <x v="0"/>
    <x v="0"/>
  </r>
  <r>
    <x v="0"/>
    <x v="0"/>
    <s v="7000043889"/>
    <s v="INTL TRANSFER REQUEST"/>
    <d v="2013-04-29T00:00:00"/>
    <s v="Henry Flores"/>
    <n v="5448"/>
    <x v="0"/>
    <x v="0"/>
    <x v="0"/>
    <n v="3.7833333333333332"/>
    <x v="0"/>
    <x v="0"/>
  </r>
  <r>
    <x v="0"/>
    <x v="0"/>
    <s v="7000044000"/>
    <s v="REQUEST FOR UPGRADE (X230) (03.27.13)"/>
    <d v="2013-04-27T00:00:00"/>
    <s v="Henry Flores"/>
    <n v="1088"/>
    <x v="0"/>
    <x v="0"/>
    <x v="0"/>
    <n v="0.75555555555555554"/>
    <x v="0"/>
    <x v="0"/>
  </r>
  <r>
    <x v="0"/>
    <x v="0"/>
    <s v="7000044042"/>
    <s v="UPGRADE USER TO X230T"/>
    <d v="2013-04-25T00:00:00"/>
    <s v="Gregg Souza"/>
    <n v="31"/>
    <x v="0"/>
    <x v="0"/>
    <x v="0"/>
    <n v="2.1527777777777781E-2"/>
    <x v="0"/>
    <x v="0"/>
  </r>
  <r>
    <x v="0"/>
    <x v="0"/>
    <s v="7000045490"/>
    <s v="LOANER LAPTOPS (QTY 7) (04.05.13)"/>
    <d v="2013-05-20T00:00:00"/>
    <s v="Jake Barradas"/>
    <n v="13045"/>
    <x v="0"/>
    <x v="1"/>
    <x v="0"/>
    <n v="9.0590277777777768"/>
    <x v="0"/>
    <x v="0"/>
  </r>
  <r>
    <x v="0"/>
    <x v="0"/>
    <s v="7000045565"/>
    <s v="REQUEST FOR UPGRADE (T530) (04.01.13)"/>
    <d v="2013-05-20T00:00:00"/>
    <s v="Jake Barradas"/>
    <n v="13030"/>
    <x v="0"/>
    <x v="1"/>
    <x v="0"/>
    <n v="9.0486111111111107"/>
    <x v="0"/>
    <x v="0"/>
  </r>
  <r>
    <x v="0"/>
    <x v="0"/>
    <s v="7000045712"/>
    <s v="CAN'T USE CITRIX RECEIVER ON MAC"/>
    <d v="2013-05-27T00:00:00"/>
    <s v="Paul Tatum"/>
    <n v="44614"/>
    <x v="0"/>
    <x v="1"/>
    <x v="0"/>
    <n v="30.981944444444448"/>
    <x v="0"/>
    <x v="0"/>
  </r>
  <r>
    <x v="0"/>
    <x v="0"/>
    <s v="7000045772"/>
    <s v="NEW HIRE IT EQUIPMENT REQUEST (C5186283)"/>
    <d v="2013-04-27T00:00:00"/>
    <s v="Jake Barradas"/>
    <n v="1599"/>
    <x v="0"/>
    <x v="0"/>
    <x v="0"/>
    <n v="1.1104166666666666"/>
    <x v="0"/>
    <x v="0"/>
  </r>
  <r>
    <x v="0"/>
    <x v="0"/>
    <s v="7000045782"/>
    <s v="NEW HIRE IT EQUIPMENT REQUEST (C5188089)"/>
    <d v="2013-04-27T00:00:00"/>
    <s v="Henry Flores"/>
    <n v="1663"/>
    <x v="0"/>
    <x v="0"/>
    <x v="0"/>
    <n v="1.1548611111111111"/>
    <x v="0"/>
    <x v="0"/>
  </r>
  <r>
    <x v="0"/>
    <x v="0"/>
    <s v="7000045847"/>
    <s v="WOULD LIKE TO RETURN ASSET 453386"/>
    <d v="2013-05-20T00:00:00"/>
    <s v="Michael Woolsey"/>
    <n v="28815"/>
    <x v="0"/>
    <x v="1"/>
    <x v="0"/>
    <n v="20.010416666666668"/>
    <x v="0"/>
    <x v="0"/>
  </r>
  <r>
    <x v="0"/>
    <x v="0"/>
    <s v="7000046081"/>
    <s v="USER NEEDS A MAC  FOR A MEETING"/>
    <d v="2013-04-29T00:00:00"/>
    <s v="Debbie DeArmon"/>
    <n v="3048"/>
    <x v="0"/>
    <x v="0"/>
    <x v="0"/>
    <n v="2.1166666666666667"/>
    <x v="0"/>
    <x v="0"/>
  </r>
  <r>
    <x v="0"/>
    <x v="0"/>
    <s v="7000046114"/>
    <s v="X230 UPGRADE FOR USER"/>
    <d v="2013-03-26T00:00:00"/>
    <s v="Eric Sproch"/>
    <n v="19"/>
    <x v="0"/>
    <x v="2"/>
    <x v="0"/>
    <n v="1.3194444444444444E-2"/>
    <x v="0"/>
    <x v="0"/>
  </r>
  <r>
    <x v="0"/>
    <x v="0"/>
    <s v="7000046115"/>
    <s v="UPGRADE TO T430 FOR USER"/>
    <d v="2013-04-27T00:00:00"/>
    <s v="Eric Sproch"/>
    <n v="5"/>
    <x v="0"/>
    <x v="0"/>
    <x v="0"/>
    <n v="3.472222222222222E-3"/>
    <x v="0"/>
    <x v="0"/>
  </r>
  <r>
    <x v="0"/>
    <x v="0"/>
    <s v="7000046117"/>
    <s v="ENROLL IPAD IN AFARIA"/>
    <d v="2013-04-27T00:00:00"/>
    <s v="Eric Sproch"/>
    <n v="2"/>
    <x v="0"/>
    <x v="0"/>
    <x v="0"/>
    <n v="1.3888888888888889E-3"/>
    <x v="0"/>
    <x v="0"/>
  </r>
  <r>
    <x v="0"/>
    <x v="0"/>
    <s v="7000046118"/>
    <s v="IMAGE MACBOOK AIR FOR USER"/>
    <d v="2013-04-27T00:00:00"/>
    <s v="Eric Sproch"/>
    <n v="4"/>
    <x v="0"/>
    <x v="0"/>
    <x v="0"/>
    <n v="2.7777777777777779E-3"/>
    <x v="0"/>
    <x v="0"/>
  </r>
  <r>
    <x v="0"/>
    <x v="0"/>
    <s v="7000047367"/>
    <s v="USER NEEDS SW PUSHED"/>
    <d v="2013-04-29T00:00:00"/>
    <s v="Eric Sproch"/>
    <n v="3331"/>
    <x v="0"/>
    <x v="0"/>
    <x v="0"/>
    <n v="2.3131944444444446"/>
    <x v="0"/>
    <x v="0"/>
  </r>
  <r>
    <x v="0"/>
    <x v="0"/>
    <s v="7000047985"/>
    <s v="NEW HIRE IT EQUIPMENT REQUEST (C5178772)"/>
    <d v="2013-04-29T00:00:00"/>
    <s v="Henry Flores"/>
    <n v="2402"/>
    <x v="0"/>
    <x v="0"/>
    <x v="0"/>
    <n v="1.6680555555555554"/>
    <x v="0"/>
    <x v="0"/>
  </r>
  <r>
    <x v="0"/>
    <x v="0"/>
    <s v="7000049331"/>
    <s v="NEW HIRE REQUEST (04.09.13)"/>
    <d v="2013-05-20T00:00:00"/>
    <s v="Henry Flores"/>
    <n v="11517"/>
    <x v="0"/>
    <x v="1"/>
    <x v="0"/>
    <n v="7.9979166666666659"/>
    <x v="0"/>
    <x v="0"/>
  </r>
  <r>
    <x v="0"/>
    <x v="0"/>
    <s v="7000049394"/>
    <s v="NEW HIRE REQUEST (04.09.13)"/>
    <d v="2013-05-20T00:00:00"/>
    <s v="Jake Barradas"/>
    <n v="10447"/>
    <x v="0"/>
    <x v="1"/>
    <x v="0"/>
    <n v="7.2548611111111114"/>
    <x v="0"/>
    <x v="0"/>
  </r>
  <r>
    <x v="0"/>
    <x v="0"/>
    <s v="7000049441"/>
    <s v="NEW HIRE REQUEST (04.08.13)"/>
    <d v="2013-05-20T00:00:00"/>
    <s v="Jake Barradas"/>
    <n v="16096"/>
    <x v="0"/>
    <x v="1"/>
    <x v="0"/>
    <n v="11.177777777777777"/>
    <x v="0"/>
    <x v="0"/>
  </r>
  <r>
    <x v="0"/>
    <x v="0"/>
    <s v="7000049501"/>
    <s v="REHIRE REQUEST (04.09.13)"/>
    <d v="2013-05-20T00:00:00"/>
    <s v="Henry Flores"/>
    <n v="11745"/>
    <x v="0"/>
    <x v="1"/>
    <x v="0"/>
    <n v="8.15625"/>
    <x v="0"/>
    <x v="0"/>
  </r>
  <r>
    <x v="0"/>
    <x v="0"/>
    <s v="7000049553"/>
    <s v="REHIRE REQUEST (04.22.13)"/>
    <d v="2013-05-20T00:00:00"/>
    <s v="Henry Flores"/>
    <n v="31419"/>
    <x v="0"/>
    <x v="1"/>
    <x v="0"/>
    <n v="21.818749999999998"/>
    <x v="0"/>
    <x v="0"/>
  </r>
  <r>
    <x v="0"/>
    <x v="0"/>
    <s v="7000049579"/>
    <s v="LOANER LAPTOPS (PAL1) (QTY4) (05.06.13)"/>
    <d v="2013-06-01T00:00:00"/>
    <s v="Henry Flores"/>
    <n v="48647"/>
    <x v="0"/>
    <x v="3"/>
    <x v="0"/>
    <n v="33.78263888888889"/>
    <x v="0"/>
    <x v="0"/>
  </r>
  <r>
    <x v="0"/>
    <x v="0"/>
    <s v="7000049606"/>
    <s v="IMAGE MACBOOK FOR USER"/>
    <d v="2013-03-28T00:00:00"/>
    <s v="Eric Sproch"/>
    <n v="4"/>
    <x v="0"/>
    <x v="2"/>
    <x v="0"/>
    <n v="2.7777777777777779E-3"/>
    <x v="0"/>
    <x v="0"/>
  </r>
  <r>
    <x v="0"/>
    <x v="0"/>
    <s v="7000049610"/>
    <s v="SYSTEM SWAP T420 ( BSOD )"/>
    <d v="2013-04-28T00:00:00"/>
    <s v="Eric Sproch"/>
    <n v="3"/>
    <x v="0"/>
    <x v="0"/>
    <x v="0"/>
    <n v="2.0833333333333333E-3"/>
    <x v="0"/>
    <x v="0"/>
  </r>
  <r>
    <x v="0"/>
    <x v="0"/>
    <s v="7000049627"/>
    <s v="LOANER IPAD (1 WEEK)"/>
    <d v="2013-03-28T00:00:00"/>
    <s v="Maria Amparo Boado"/>
    <n v="64"/>
    <x v="0"/>
    <x v="2"/>
    <x v="0"/>
    <n v="4.4444444444444446E-2"/>
    <x v="0"/>
    <x v="0"/>
  </r>
  <r>
    <x v="0"/>
    <x v="0"/>
    <s v="7000049639"/>
    <s v="UPGRADE USER TO X230"/>
    <d v="2013-04-28T00:00:00"/>
    <s v="Gregg Souza"/>
    <n v="7"/>
    <x v="0"/>
    <x v="0"/>
    <x v="0"/>
    <n v="4.8611111111111112E-3"/>
    <x v="0"/>
    <x v="0"/>
  </r>
  <r>
    <x v="0"/>
    <x v="0"/>
    <s v="7000049666"/>
    <s v="INTL TRANSFER REQUEST (04.16.13)"/>
    <d v="2013-05-20T00:00:00"/>
    <s v="Jake Barradas"/>
    <n v="25539"/>
    <x v="0"/>
    <x v="1"/>
    <x v="0"/>
    <n v="17.735416666666666"/>
    <x v="0"/>
    <x v="0"/>
  </r>
  <r>
    <x v="0"/>
    <x v="0"/>
    <s v="7000049690"/>
    <s v="INTL TRANSFER REQUEST (04.16.13)"/>
    <d v="2013-05-20T00:00:00"/>
    <s v="Jake Barradas"/>
    <n v="15789"/>
    <x v="0"/>
    <x v="1"/>
    <x v="0"/>
    <n v="10.964583333333332"/>
    <x v="0"/>
    <x v="0"/>
  </r>
  <r>
    <x v="0"/>
    <x v="0"/>
    <s v="7000049705"/>
    <s v="THIS IS A TEST TICKET"/>
    <d v="2013-04-29T00:00:00"/>
    <s v="Nahira Yadegar"/>
    <n v="11"/>
    <x v="0"/>
    <x v="0"/>
    <x v="0"/>
    <n v="7.6388888888888886E-3"/>
    <x v="0"/>
    <x v="0"/>
  </r>
  <r>
    <x v="0"/>
    <x v="0"/>
    <s v="7000049735"/>
    <s v="INTL TRANSFER REQUEST (04.16.13)"/>
    <d v="2013-05-25T00:00:00"/>
    <s v="Michael Woolsey"/>
    <n v="38748"/>
    <x v="0"/>
    <x v="1"/>
    <x v="0"/>
    <n v="26.908333333333331"/>
    <x v="0"/>
    <x v="0"/>
  </r>
  <r>
    <x v="0"/>
    <x v="0"/>
    <s v="7000049749"/>
    <s v="INTL TRANSFER REQUEST (04.08.13)"/>
    <d v="2013-05-20T00:00:00"/>
    <s v="Henry Flores"/>
    <n v="27516"/>
    <x v="0"/>
    <x v="1"/>
    <x v="0"/>
    <n v="19.108333333333334"/>
    <x v="0"/>
    <x v="0"/>
  </r>
  <r>
    <x v="0"/>
    <x v="0"/>
    <s v="7000049762"/>
    <s v="USERS PC INTERMITTENT BSODS, UPDATE ACHI"/>
    <d v="2013-03-29T00:00:00"/>
    <s v="Dan-Joe Lopez"/>
    <n v="8"/>
    <x v="0"/>
    <x v="2"/>
    <x v="0"/>
    <n v="5.5555555555555558E-3"/>
    <x v="0"/>
    <x v="0"/>
  </r>
  <r>
    <x v="0"/>
    <x v="0"/>
    <s v="7000049763"/>
    <s v="USER REQUEST RE-IMAGE FROM LIN TO WIN"/>
    <d v="2013-04-29T00:00:00"/>
    <s v="Dan-Joe Lopez"/>
    <n v="5"/>
    <x v="0"/>
    <x v="0"/>
    <x v="0"/>
    <n v="3.472222222222222E-3"/>
    <x v="0"/>
    <x v="0"/>
  </r>
  <r>
    <x v="0"/>
    <x v="0"/>
    <s v="7000049765"/>
    <s v="USER REQUEST RE-IMAGE/REPAIR OF MACHINE"/>
    <d v="2013-03-29T00:00:00"/>
    <s v="Dan-Joe Lopez"/>
    <n v="10"/>
    <x v="0"/>
    <x v="2"/>
    <x v="0"/>
    <n v="6.9444444444444441E-3"/>
    <x v="0"/>
    <x v="0"/>
  </r>
  <r>
    <x v="0"/>
    <x v="0"/>
    <s v="7000050385"/>
    <s v="INSTALL MSFT SYSTEMBUILDER LAT.VERS."/>
    <d v="2013-05-26T00:00:00"/>
    <s v="Lazum Naung"/>
    <n v="37940"/>
    <x v="0"/>
    <x v="1"/>
    <x v="0"/>
    <n v="26.347222222222225"/>
    <x v="0"/>
    <x v="0"/>
  </r>
  <r>
    <x v="0"/>
    <x v="0"/>
    <s v="7000050462"/>
    <s v="LOANER IPAD (QTY 5)"/>
    <d v="2013-05-20T00:00:00"/>
    <s v="Maria Amparo Boado"/>
    <n v="10040"/>
    <x v="0"/>
    <x v="1"/>
    <x v="0"/>
    <n v="6.9722222222222223"/>
    <x v="0"/>
    <x v="0"/>
  </r>
  <r>
    <x v="0"/>
    <x v="0"/>
    <s v="7000050482"/>
    <s v="BORROW LAPTOP POWER ADAPTER"/>
    <d v="2013-04-29T00:00:00"/>
    <s v="Nilay Patel"/>
    <n v="14"/>
    <x v="0"/>
    <x v="0"/>
    <x v="0"/>
    <n v="9.7222222222222224E-3"/>
    <x v="0"/>
    <x v="0"/>
  </r>
  <r>
    <x v="0"/>
    <x v="0"/>
    <s v="7000050484"/>
    <s v="NHO"/>
    <d v="2013-04-29T00:00:00"/>
    <s v="Nilay Patel"/>
    <n v="5"/>
    <x v="0"/>
    <x v="0"/>
    <x v="0"/>
    <n v="3.472222222222222E-3"/>
    <x v="0"/>
    <x v="0"/>
  </r>
  <r>
    <x v="0"/>
    <x v="0"/>
    <s v="7000050485"/>
    <s v="UNABLE TO LOGIN TO ISP"/>
    <d v="2013-04-29T00:00:00"/>
    <s v="Nilay Patel"/>
    <n v="4"/>
    <x v="0"/>
    <x v="0"/>
    <x v="0"/>
    <n v="2.7777777777777779E-3"/>
    <x v="0"/>
    <x v="0"/>
  </r>
  <r>
    <x v="0"/>
    <x v="0"/>
    <s v="7000050486"/>
    <s v="NOT RECEIVING EMAILS ON IPHONE"/>
    <d v="2013-04-29T00:00:00"/>
    <s v="Nilay Patel"/>
    <n v="3"/>
    <x v="0"/>
    <x v="0"/>
    <x v="0"/>
    <n v="2.0833333333333333E-3"/>
    <x v="0"/>
    <x v="0"/>
  </r>
  <r>
    <x v="0"/>
    <x v="0"/>
    <s v="7000050487"/>
    <s v="UPGRADE (X230)"/>
    <d v="2013-04-29T00:00:00"/>
    <s v="Nilay Patel"/>
    <n v="4"/>
    <x v="0"/>
    <x v="0"/>
    <x v="0"/>
    <n v="2.7777777777777779E-3"/>
    <x v="0"/>
    <x v="0"/>
  </r>
  <r>
    <x v="0"/>
    <x v="0"/>
    <s v="7000050488"/>
    <s v="SHELL SWAP (T430) (HARDWARE ISSUES)"/>
    <d v="2013-04-29T00:00:00"/>
    <s v="Nilay Patel"/>
    <n v="4"/>
    <x v="0"/>
    <x v="0"/>
    <x v="0"/>
    <n v="2.7777777777777779E-3"/>
    <x v="0"/>
    <x v="0"/>
  </r>
  <r>
    <x v="0"/>
    <x v="0"/>
    <s v="7000050489"/>
    <s v="SHELL SWAP (T510) (HARDWARE ISSUE)"/>
    <d v="2013-04-29T00:00:00"/>
    <s v="Nilay Patel"/>
    <n v="3"/>
    <x v="0"/>
    <x v="0"/>
    <x v="0"/>
    <n v="2.0833333333333333E-3"/>
    <x v="0"/>
    <x v="0"/>
  </r>
  <r>
    <x v="0"/>
    <x v="0"/>
    <s v="7000050490"/>
    <s v="LAPTOP KEYBOARD REPLACEMENT"/>
    <d v="2013-04-29T00:00:00"/>
    <s v="Nilay Patel"/>
    <n v="4"/>
    <x v="0"/>
    <x v="0"/>
    <x v="0"/>
    <n v="2.7777777777777779E-3"/>
    <x v="0"/>
    <x v="0"/>
  </r>
  <r>
    <x v="0"/>
    <x v="0"/>
    <s v="7000050521"/>
    <s v="[REIMAGE]|LAPTOP REIMAGE WIN 7 2.1"/>
    <d v="2013-04-29T00:00:00"/>
    <s v="Nilay Patel"/>
    <n v="6"/>
    <x v="0"/>
    <x v="0"/>
    <x v="0"/>
    <n v="4.1666666666666666E-3"/>
    <x v="0"/>
    <x v="0"/>
  </r>
  <r>
    <x v="0"/>
    <x v="0"/>
    <s v="7000050523"/>
    <s v="[REIMAGE]|LAPTOP REIMAGE WIN 7 2.1"/>
    <d v="2013-04-29T00:00:00"/>
    <s v="Nilay Patel"/>
    <n v="3"/>
    <x v="0"/>
    <x v="0"/>
    <x v="0"/>
    <n v="2.0833333333333333E-3"/>
    <x v="0"/>
    <x v="0"/>
  </r>
  <r>
    <x v="0"/>
    <x v="0"/>
    <s v="7000050524"/>
    <s v="UNABLE TO LOGIN TO LYNC ON MACBOOK"/>
    <d v="2013-04-29T00:00:00"/>
    <s v="Nilay Patel"/>
    <n v="4"/>
    <x v="0"/>
    <x v="0"/>
    <x v="0"/>
    <n v="2.7777777777777779E-3"/>
    <x v="0"/>
    <x v="0"/>
  </r>
  <r>
    <x v="0"/>
    <x v="0"/>
    <s v="7000050528"/>
    <s v="VPN CONNECTIVITY ISSUES"/>
    <d v="2013-04-29T00:00:00"/>
    <s v="Nilay Patel"/>
    <n v="5"/>
    <x v="0"/>
    <x v="0"/>
    <x v="0"/>
    <n v="3.472222222222222E-3"/>
    <x v="0"/>
    <x v="0"/>
  </r>
  <r>
    <x v="0"/>
    <x v="0"/>
    <s v="7000050551"/>
    <s v="[NHO]|ASSIST WITH LAPTOP SETUP"/>
    <d v="2013-04-29T00:00:00"/>
    <s v="Nilay Patel"/>
    <n v="2"/>
    <x v="0"/>
    <x v="0"/>
    <x v="0"/>
    <n v="1.3888888888888889E-3"/>
    <x v="0"/>
    <x v="0"/>
  </r>
  <r>
    <x v="0"/>
    <x v="0"/>
    <s v="7000050552"/>
    <s v="OUTLOOK ISSUES"/>
    <d v="2013-04-29T00:00:00"/>
    <s v="Nilay Patel"/>
    <n v="2"/>
    <x v="0"/>
    <x v="0"/>
    <x v="0"/>
    <n v="1.3888888888888889E-3"/>
    <x v="0"/>
    <x v="0"/>
  </r>
  <r>
    <x v="0"/>
    <x v="0"/>
    <s v="7000050554"/>
    <s v="REMOVE DIRECT ACCESS"/>
    <d v="2013-04-29T00:00:00"/>
    <s v="Nilay Patel"/>
    <n v="2"/>
    <x v="0"/>
    <x v="0"/>
    <x v="0"/>
    <n v="1.3888888888888889E-3"/>
    <x v="0"/>
    <x v="0"/>
  </r>
  <r>
    <x v="0"/>
    <x v="0"/>
    <s v="7000050555"/>
    <s v="[SW_INSTALL]|MS OFFICE 2010"/>
    <d v="2013-04-29T00:00:00"/>
    <s v="Nilay Patel"/>
    <n v="12"/>
    <x v="0"/>
    <x v="0"/>
    <x v="0"/>
    <n v="8.3333333333333332E-3"/>
    <x v="0"/>
    <x v="0"/>
  </r>
  <r>
    <x v="0"/>
    <x v="0"/>
    <s v="7000050556"/>
    <s v="UPGRADE (X230T)"/>
    <d v="2013-03-29T00:00:00"/>
    <s v="Nilay Patel"/>
    <n v="2"/>
    <x v="0"/>
    <x v="2"/>
    <x v="0"/>
    <n v="1.3888888888888889E-3"/>
    <x v="0"/>
    <x v="0"/>
  </r>
  <r>
    <x v="0"/>
    <x v="0"/>
    <s v="7000050557"/>
    <s v="REPLACE LAPTOP KEYBOARD"/>
    <d v="2013-04-29T00:00:00"/>
    <s v="Nilay Patel"/>
    <n v="2"/>
    <x v="0"/>
    <x v="0"/>
    <x v="0"/>
    <n v="1.3888888888888889E-3"/>
    <x v="0"/>
    <x v="0"/>
  </r>
  <r>
    <x v="0"/>
    <x v="0"/>
    <s v="7000050558"/>
    <s v="UPGRADE (X230T)"/>
    <d v="2013-04-29T00:00:00"/>
    <s v="Nilay Patel"/>
    <n v="2"/>
    <x v="0"/>
    <x v="0"/>
    <x v="0"/>
    <n v="1.3888888888888889E-3"/>
    <x v="0"/>
    <x v="0"/>
  </r>
  <r>
    <x v="0"/>
    <x v="0"/>
    <s v="7000050559"/>
    <s v="UPGRADE (T430)"/>
    <d v="2013-04-29T00:00:00"/>
    <s v="Nilay Patel"/>
    <n v="2"/>
    <x v="0"/>
    <x v="0"/>
    <x v="0"/>
    <n v="1.3888888888888889E-3"/>
    <x v="0"/>
    <x v="0"/>
  </r>
  <r>
    <x v="0"/>
    <x v="0"/>
    <s v="7000050564"/>
    <s v="USER HAS REQUESTED A RE-IMAGE OF THE PC"/>
    <d v="2013-04-29T00:00:00"/>
    <s v="Dan-Joe Lopez"/>
    <n v="4"/>
    <x v="0"/>
    <x v="0"/>
    <x v="0"/>
    <n v="2.7777777777777779E-3"/>
    <x v="0"/>
    <x v="0"/>
  </r>
  <r>
    <x v="0"/>
    <x v="0"/>
    <s v="7000050566"/>
    <s v="RE-IMAGE STOCK FOR RE-USE: 531623"/>
    <d v="2013-03-29T00:00:00"/>
    <s v="Dan-Joe Lopez"/>
    <n v="8"/>
    <x v="0"/>
    <x v="2"/>
    <x v="0"/>
    <n v="5.5555555555555558E-3"/>
    <x v="0"/>
    <x v="0"/>
  </r>
  <r>
    <x v="0"/>
    <x v="0"/>
    <s v="7000050567"/>
    <s v="RE-IMAGE STOCK FOR RE-USE: 531440"/>
    <d v="2013-03-29T00:00:00"/>
    <s v="Dan-Joe Lopez"/>
    <n v="19"/>
    <x v="0"/>
    <x v="2"/>
    <x v="0"/>
    <n v="1.3194444444444444E-2"/>
    <x v="0"/>
    <x v="0"/>
  </r>
  <r>
    <x v="0"/>
    <x v="0"/>
    <s v="7000050569"/>
    <s v="RE-IMAGE STOCK FOR RE-USE: 524806"/>
    <d v="2013-03-29T00:00:00"/>
    <s v="Dan-Joe Lopez"/>
    <n v="3"/>
    <x v="0"/>
    <x v="2"/>
    <x v="0"/>
    <n v="2.0833333333333333E-3"/>
    <x v="0"/>
    <x v="0"/>
  </r>
  <r>
    <x v="0"/>
    <x v="0"/>
    <s v="7000050570"/>
    <s v="RE-IMAGE STOCK FOR RE-USE: 531603"/>
    <d v="2013-04-29T00:00:00"/>
    <s v="Dan-Joe Lopez"/>
    <n v="4"/>
    <x v="0"/>
    <x v="0"/>
    <x v="0"/>
    <n v="2.7777777777777779E-3"/>
    <x v="0"/>
    <x v="0"/>
  </r>
  <r>
    <x v="0"/>
    <x v="0"/>
    <s v="7000050595"/>
    <s v="USER HAS PGP SYNCH ERROR ON T400"/>
    <d v="2013-04-09T00:00:00"/>
    <s v="Gregg Souza"/>
    <n v="13"/>
    <x v="0"/>
    <x v="0"/>
    <x v="0"/>
    <n v="9.0277777777777787E-3"/>
    <x v="0"/>
    <x v="0"/>
  </r>
  <r>
    <x v="0"/>
    <x v="0"/>
    <s v="7000050596"/>
    <s v="INSTALL NEW 24&quot; MONITOR"/>
    <d v="2013-03-29T00:00:00"/>
    <s v="Gregg Souza"/>
    <n v="2"/>
    <x v="0"/>
    <x v="2"/>
    <x v="0"/>
    <n v="1.3888888888888889E-3"/>
    <x v="0"/>
    <x v="0"/>
  </r>
  <r>
    <x v="0"/>
    <x v="0"/>
    <s v="7000050597"/>
    <s v="INSTALL NEW 24&quot; MONITOR"/>
    <d v="2013-04-29T00:00:00"/>
    <s v="Gregg Souza"/>
    <n v="2"/>
    <x v="0"/>
    <x v="0"/>
    <x v="0"/>
    <n v="1.3888888888888889E-3"/>
    <x v="0"/>
    <x v="0"/>
  </r>
  <r>
    <x v="0"/>
    <x v="0"/>
    <s v="7000050598"/>
    <s v="U[PGRADE USER TO T530"/>
    <d v="2013-03-29T00:00:00"/>
    <s v="Gregg Souza"/>
    <n v="2"/>
    <x v="0"/>
    <x v="2"/>
    <x v="0"/>
    <n v="1.3888888888888889E-3"/>
    <x v="0"/>
    <x v="0"/>
  </r>
  <r>
    <x v="0"/>
    <x v="0"/>
    <s v="7000050604"/>
    <s v="MIGRATE DATA FROM OLD DISK TO NEW PC"/>
    <d v="2013-03-29T00:00:00"/>
    <s v="Dan-Joe Lopez"/>
    <n v="10"/>
    <x v="0"/>
    <x v="2"/>
    <x v="0"/>
    <n v="6.9444444444444441E-3"/>
    <x v="0"/>
    <x v="0"/>
  </r>
  <r>
    <x v="0"/>
    <x v="0"/>
    <s v="7000050606"/>
    <s v="NO ACCESS BY HOTNAME ON PAL VPN"/>
    <d v="2013-04-29T00:00:00"/>
    <s v="Dan-Joe Lopez"/>
    <n v="8"/>
    <x v="0"/>
    <x v="0"/>
    <x v="0"/>
    <n v="5.5555555555555558E-3"/>
    <x v="0"/>
    <x v="0"/>
  </r>
  <r>
    <x v="0"/>
    <x v="0"/>
    <s v="7000050607"/>
    <s v="BSOD ON BOOT BAD_SYSTEM_CONFIG_INFO"/>
    <d v="2013-04-29T00:00:00"/>
    <s v="Dan-Joe Lopez"/>
    <n v="3"/>
    <x v="0"/>
    <x v="0"/>
    <x v="0"/>
    <n v="2.0833333333333333E-3"/>
    <x v="0"/>
    <x v="0"/>
  </r>
  <r>
    <x v="0"/>
    <x v="0"/>
    <s v="7000050654"/>
    <s v="SHELL SWAP"/>
    <d v="2013-04-29T00:00:00"/>
    <s v="Nilay Patel"/>
    <n v="3"/>
    <x v="0"/>
    <x v="0"/>
    <x v="0"/>
    <n v="2.0833333333333333E-3"/>
    <x v="0"/>
    <x v="0"/>
  </r>
  <r>
    <x v="0"/>
    <x v="0"/>
    <s v="7000050655"/>
    <s v="I TO C CONVERSION"/>
    <d v="2013-04-01T00:00:00"/>
    <s v="Nilay Patel"/>
    <n v="4"/>
    <x v="0"/>
    <x v="0"/>
    <x v="0"/>
    <n v="2.7777777777777779E-3"/>
    <x v="0"/>
    <x v="0"/>
  </r>
  <r>
    <x v="0"/>
    <x v="0"/>
    <s v="7000050657"/>
    <s v="I TO C COVERSION"/>
    <d v="2013-04-09T00:00:00"/>
    <s v="Nilay Patel"/>
    <n v="5"/>
    <x v="0"/>
    <x v="0"/>
    <x v="0"/>
    <n v="3.472222222222222E-3"/>
    <x v="0"/>
    <x v="0"/>
  </r>
  <r>
    <x v="0"/>
    <x v="0"/>
    <s v="7000050689"/>
    <s v="LENOVO T510 - GETTING STUCK KEY ERROR 53"/>
    <d v="2013-05-30T00:00:00"/>
    <s v="Gregg Souza"/>
    <n v="88282"/>
    <x v="0"/>
    <x v="1"/>
    <x v="0"/>
    <n v="61.30694444444444"/>
    <x v="0"/>
    <x v="0"/>
  </r>
  <r>
    <x v="0"/>
    <x v="0"/>
    <s v="7000050697"/>
    <s v="NEW HIRE REQUEST (04.15.13)"/>
    <d v="2013-04-15T00:00:00"/>
    <s v="Jake Barradas"/>
    <n v="20123"/>
    <x v="0"/>
    <x v="0"/>
    <x v="0"/>
    <n v="13.974305555555555"/>
    <x v="0"/>
    <x v="0"/>
  </r>
  <r>
    <x v="0"/>
    <x v="0"/>
    <s v="7000051771"/>
    <s v="I NEED TO UPGRADE MY RAM BY 8GB LAPTOP"/>
    <d v="2013-04-10T00:00:00"/>
    <s v="Maria Amparo Boado"/>
    <n v="5596"/>
    <x v="0"/>
    <x v="0"/>
    <x v="0"/>
    <n v="3.8861111111111111"/>
    <x v="0"/>
    <x v="0"/>
  </r>
  <r>
    <x v="0"/>
    <x v="0"/>
    <s v="7000051884"/>
    <s v="LOANER REQUEST (IPAD 3)"/>
    <d v="2013-05-20T00:00:00"/>
    <s v="Jim Warmuth"/>
    <n v="25995"/>
    <x v="0"/>
    <x v="1"/>
    <x v="0"/>
    <n v="18.052083333333332"/>
    <x v="0"/>
    <x v="0"/>
  </r>
  <r>
    <x v="0"/>
    <x v="0"/>
    <s v="7000051981"/>
    <s v="[REIMAGE]|REIMAGE LAPTOP WITH WIN 7 2.1"/>
    <d v="2013-04-02T00:00:00"/>
    <s v="Nilay Patel"/>
    <n v="3"/>
    <x v="0"/>
    <x v="0"/>
    <x v="0"/>
    <n v="2.0833333333333333E-3"/>
    <x v="0"/>
    <x v="0"/>
  </r>
  <r>
    <x v="0"/>
    <x v="0"/>
    <s v="7000051982"/>
    <s v="VPN CONNECTIVITY ISSUES"/>
    <d v="2013-05-20T00:00:00"/>
    <s v="Nilay Patel"/>
    <n v="8"/>
    <x v="0"/>
    <x v="1"/>
    <x v="0"/>
    <n v="5.5555555555555558E-3"/>
    <x v="0"/>
    <x v="0"/>
  </r>
  <r>
    <x v="0"/>
    <x v="0"/>
    <s v="7000051983"/>
    <s v="VPN CONNECTIVITY ISSUES FROM HOME"/>
    <d v="2013-05-20T00:00:00"/>
    <s v="Nilay Patel"/>
    <n v="3"/>
    <x v="0"/>
    <x v="1"/>
    <x v="0"/>
    <n v="2.0833333333333333E-3"/>
    <x v="0"/>
    <x v="0"/>
  </r>
  <r>
    <x v="0"/>
    <x v="0"/>
    <s v="7000052012"/>
    <s v="TEST TICKET"/>
    <d v="2013-04-01T00:00:00"/>
    <s v="Gregg Souza"/>
    <n v="8"/>
    <x v="0"/>
    <x v="0"/>
    <x v="0"/>
    <n v="5.5555555555555558E-3"/>
    <x v="0"/>
    <x v="0"/>
  </r>
  <r>
    <x v="0"/>
    <x v="0"/>
    <s v="7000052075"/>
    <s v="CONNECTED BACKUP NOT WORKING"/>
    <d v="2013-05-20T00:00:00"/>
    <s v="Dan-Joe Lopez"/>
    <n v="7"/>
    <x v="0"/>
    <x v="1"/>
    <x v="0"/>
    <n v="4.8611111111111112E-3"/>
    <x v="0"/>
    <x v="0"/>
  </r>
  <r>
    <x v="0"/>
    <x v="0"/>
    <s v="7000052076"/>
    <s v="LAPTOP WOULD NOT POWER ON, HARD RESET"/>
    <d v="2013-05-20T00:00:00"/>
    <s v="Dan-Joe Lopez"/>
    <n v="3"/>
    <x v="0"/>
    <x v="1"/>
    <x v="0"/>
    <n v="2.0833333333333333E-3"/>
    <x v="0"/>
    <x v="0"/>
  </r>
  <r>
    <x v="0"/>
    <x v="0"/>
    <s v="7000052129"/>
    <s v="D.WALKER NEEDS RSA CARD"/>
    <d v="2013-05-20T00:00:00"/>
    <s v="Maria Amparo Boado"/>
    <n v="5452"/>
    <x v="0"/>
    <x v="1"/>
    <x v="0"/>
    <n v="3.786111111111111"/>
    <x v="0"/>
    <x v="0"/>
  </r>
  <r>
    <x v="0"/>
    <x v="0"/>
    <s v="7000052215"/>
    <s v="IMAGING SYSTEM FOR RETURN TO RE-USE"/>
    <d v="2013-04-02T00:00:00"/>
    <s v="Dan-Joe Lopez"/>
    <n v="8"/>
    <x v="0"/>
    <x v="0"/>
    <x v="0"/>
    <n v="5.5555555555555558E-3"/>
    <x v="0"/>
    <x v="0"/>
  </r>
  <r>
    <x v="0"/>
    <x v="0"/>
    <s v="7000052218"/>
    <s v="IMAGING SYSTEM FOR RE-USE STOCK"/>
    <d v="2013-04-02T00:00:00"/>
    <s v="Dan-Joe Lopez"/>
    <n v="5"/>
    <x v="0"/>
    <x v="0"/>
    <x v="0"/>
    <n v="3.472222222222222E-3"/>
    <x v="0"/>
    <x v="0"/>
  </r>
  <r>
    <x v="0"/>
    <x v="0"/>
    <s v="7000052219"/>
    <s v="IMAGING SYSTEM FOR RE-USE STOCK"/>
    <d v="2013-04-02T00:00:00"/>
    <s v="Dan-Joe Lopez"/>
    <n v="3"/>
    <x v="0"/>
    <x v="0"/>
    <x v="0"/>
    <n v="2.0833333333333333E-3"/>
    <x v="0"/>
    <x v="0"/>
  </r>
  <r>
    <x v="0"/>
    <x v="0"/>
    <s v="7000052220"/>
    <s v="IMAGING SYSTEM FOR RE-USE STOCK"/>
    <d v="2013-04-02T00:00:00"/>
    <s v="Dan-Joe Lopez"/>
    <n v="1"/>
    <x v="0"/>
    <x v="0"/>
    <x v="0"/>
    <n v="6.9444444444444447E-4"/>
    <x v="0"/>
    <x v="0"/>
  </r>
  <r>
    <x v="0"/>
    <x v="0"/>
    <s v="7000052301"/>
    <s v="IMAGING SYSTEM FOR RE-USE STOCK"/>
    <d v="2013-04-02T00:00:00"/>
    <s v="Dan-Joe Lopez"/>
    <n v="2"/>
    <x v="0"/>
    <x v="0"/>
    <x v="0"/>
    <n v="1.3888888888888889E-3"/>
    <x v="0"/>
    <x v="0"/>
  </r>
  <r>
    <x v="0"/>
    <x v="0"/>
    <s v="7000052302"/>
    <s v="IMAGING SYSTEM FOR RE-USE STOCK"/>
    <d v="2013-04-02T00:00:00"/>
    <s v="Dan-Joe Lopez"/>
    <n v="1"/>
    <x v="0"/>
    <x v="0"/>
    <x v="0"/>
    <n v="6.9444444444444447E-4"/>
    <x v="0"/>
    <x v="0"/>
  </r>
  <r>
    <x v="0"/>
    <x v="0"/>
    <s v="7000052813"/>
    <s v="NEW HIRE REQUEST (04.16.13)"/>
    <d v="2013-05-20T00:00:00"/>
    <s v="Jake Barradas"/>
    <n v="13442"/>
    <x v="0"/>
    <x v="1"/>
    <x v="0"/>
    <n v="9.3347222222222221"/>
    <x v="0"/>
    <x v="0"/>
  </r>
  <r>
    <x v="0"/>
    <x v="0"/>
    <s v="7000054063"/>
    <s v="MACBOOK UPGRADE FOR USER I808910"/>
    <d v="2013-04-03T00:00:00"/>
    <s v="Eric Sproch"/>
    <n v="2"/>
    <x v="0"/>
    <x v="0"/>
    <x v="0"/>
    <n v="1.3888888888888889E-3"/>
    <x v="0"/>
    <x v="0"/>
  </r>
  <r>
    <x v="0"/>
    <x v="0"/>
    <s v="7000054066"/>
    <s v="MACBOOK UPGRADE FOR USER I838001"/>
    <d v="2013-05-20T00:00:00"/>
    <s v="Eric Sproch"/>
    <n v="3"/>
    <x v="0"/>
    <x v="1"/>
    <x v="0"/>
    <n v="2.0833333333333333E-3"/>
    <x v="0"/>
    <x v="0"/>
  </r>
  <r>
    <x v="0"/>
    <x v="0"/>
    <s v="7000054068"/>
    <s v="MACBOOK SETUP FOR NEWHIRE ERIC DU"/>
    <d v="2013-04-04T00:00:00"/>
    <s v="Eric Sproch"/>
    <n v="3"/>
    <x v="0"/>
    <x v="0"/>
    <x v="0"/>
    <n v="2.0833333333333333E-3"/>
    <x v="0"/>
    <x v="0"/>
  </r>
  <r>
    <x v="0"/>
    <x v="0"/>
    <s v="7000054069"/>
    <s v="MACBOOK UPGRADE FOR USER"/>
    <d v="2013-05-20T00:00:00"/>
    <s v="Eric Sproch"/>
    <n v="4"/>
    <x v="0"/>
    <x v="1"/>
    <x v="0"/>
    <n v="2.7777777777777779E-3"/>
    <x v="0"/>
    <x v="0"/>
  </r>
  <r>
    <x v="0"/>
    <x v="0"/>
    <s v="7000054102"/>
    <s v="X230T UPGRADE FOR USER"/>
    <d v="2013-05-20T00:00:00"/>
    <s v="Eric Sproch"/>
    <n v="3"/>
    <x v="0"/>
    <x v="1"/>
    <x v="0"/>
    <n v="2.0833333333333333E-3"/>
    <x v="0"/>
    <x v="0"/>
  </r>
  <r>
    <x v="0"/>
    <x v="0"/>
    <s v="7000054108"/>
    <s v="APPLE PROJECT"/>
    <d v="2013-05-20T00:00:00"/>
    <s v="Paul Tatum"/>
    <n v="11"/>
    <x v="0"/>
    <x v="1"/>
    <x v="0"/>
    <n v="7.6388888888888886E-3"/>
    <x v="0"/>
    <x v="0"/>
  </r>
  <r>
    <x v="0"/>
    <x v="0"/>
    <s v="7000054111"/>
    <s v="EQUIPMENT RETURN - MACBOOK #520304"/>
    <d v="2013-05-20T00:00:00"/>
    <s v="David Lee"/>
    <n v="21"/>
    <x v="0"/>
    <x v="1"/>
    <x v="0"/>
    <n v="1.4583333333333332E-2"/>
    <x v="0"/>
    <x v="0"/>
  </r>
  <r>
    <x v="0"/>
    <x v="0"/>
    <s v="7000054114"/>
    <s v="EQUIPMENT RETURN - LENOVO T510 # 484076"/>
    <d v="2013-05-20T00:00:00"/>
    <s v="David Lee"/>
    <n v="5"/>
    <x v="0"/>
    <x v="1"/>
    <x v="0"/>
    <n v="3.472222222222222E-3"/>
    <x v="0"/>
    <x v="0"/>
  </r>
  <r>
    <x v="0"/>
    <x v="0"/>
    <s v="7000054116"/>
    <s v="EQUIPMENT RETURN - LENOVO T520 #510960"/>
    <d v="2013-05-20T00:00:00"/>
    <s v="David Lee"/>
    <n v="5"/>
    <x v="0"/>
    <x v="1"/>
    <x v="0"/>
    <n v="3.472222222222222E-3"/>
    <x v="0"/>
    <x v="0"/>
  </r>
  <r>
    <x v="0"/>
    <x v="0"/>
    <s v="7000054117"/>
    <s v="REINSTALL WIRELESS DRIVER FOR HP ELITE"/>
    <d v="2013-05-20T00:00:00"/>
    <s v="David Lee"/>
    <n v="4"/>
    <x v="0"/>
    <x v="1"/>
    <x v="0"/>
    <n v="2.7777777777777779E-3"/>
    <x v="0"/>
    <x v="0"/>
  </r>
  <r>
    <x v="0"/>
    <x v="0"/>
    <s v="7000054121"/>
    <s v="NEW HIRE REQUEST (04.16.13)"/>
    <d v="2013-05-20T00:00:00"/>
    <s v="Jake Barradas"/>
    <n v="13342"/>
    <x v="0"/>
    <x v="1"/>
    <x v="0"/>
    <n v="9.2652777777777775"/>
    <x v="0"/>
    <x v="0"/>
  </r>
  <r>
    <x v="0"/>
    <x v="0"/>
    <s v="7000054126"/>
    <s v="NEW HIRE REQUEST (04.16.13)"/>
    <d v="2013-05-20T00:00:00"/>
    <s v="Jake Barradas"/>
    <n v="13333"/>
    <x v="0"/>
    <x v="1"/>
    <x v="0"/>
    <n v="9.2590277777777779"/>
    <x v="0"/>
    <x v="0"/>
  </r>
  <r>
    <x v="0"/>
    <x v="0"/>
    <s v="7000054153"/>
    <s v="UNABLE TO SEARCH IN OUTLOOK"/>
    <d v="2013-05-20T00:00:00"/>
    <s v="Jim Warmuth"/>
    <n v="18"/>
    <x v="0"/>
    <x v="1"/>
    <x v="0"/>
    <n v="1.2499999999999999E-2"/>
    <x v="0"/>
    <x v="0"/>
  </r>
  <r>
    <x v="0"/>
    <x v="0"/>
    <s v="7000054178"/>
    <s v="NEW HIRE REQUEST (04.22.13)"/>
    <d v="2013-05-20T00:00:00"/>
    <s v="Henry Flores"/>
    <n v="24211"/>
    <x v="0"/>
    <x v="1"/>
    <x v="0"/>
    <n v="16.813194444444445"/>
    <x v="0"/>
    <x v="0"/>
  </r>
  <r>
    <x v="0"/>
    <x v="0"/>
    <s v="7000054182"/>
    <s v="EQUIPMENT RETURN - MACBOOK AIR  #484076"/>
    <d v="2013-05-20T00:00:00"/>
    <s v="David Lee"/>
    <n v="3"/>
    <x v="0"/>
    <x v="1"/>
    <x v="0"/>
    <n v="2.0833333333333333E-3"/>
    <x v="0"/>
    <x v="0"/>
  </r>
  <r>
    <x v="0"/>
    <x v="0"/>
    <s v="7000054183"/>
    <s v="EQUIPMENT RETURN - LENOVO T510 #486217"/>
    <d v="2013-05-20T00:00:00"/>
    <s v="David Lee"/>
    <n v="2"/>
    <x v="0"/>
    <x v="1"/>
    <x v="0"/>
    <n v="1.3888888888888889E-3"/>
    <x v="0"/>
    <x v="0"/>
  </r>
  <r>
    <x v="0"/>
    <x v="0"/>
    <s v="7000054184"/>
    <s v="LAPTOP UPGRADE - #529588 LENOVO T520"/>
    <d v="2013-05-20T00:00:00"/>
    <s v="David Lee"/>
    <n v="3"/>
    <x v="0"/>
    <x v="1"/>
    <x v="0"/>
    <n v="2.0833333333333333E-3"/>
    <x v="0"/>
    <x v="0"/>
  </r>
  <r>
    <x v="0"/>
    <x v="0"/>
    <s v="7000054185"/>
    <s v="EQUIPMENT RETURN - #483459 LENOVO X201"/>
    <d v="2013-05-20T00:00:00"/>
    <s v="David Lee"/>
    <n v="3"/>
    <x v="0"/>
    <x v="1"/>
    <x v="0"/>
    <n v="2.0833333333333333E-3"/>
    <x v="0"/>
    <x v="0"/>
  </r>
  <r>
    <x v="0"/>
    <x v="0"/>
    <s v="7000054186"/>
    <s v="EQUIPMENT RETURN - #486699 LENOVO T410"/>
    <d v="2013-05-20T00:00:00"/>
    <s v="David Lee"/>
    <n v="2"/>
    <x v="0"/>
    <x v="1"/>
    <x v="0"/>
    <n v="1.3888888888888889E-3"/>
    <x v="0"/>
    <x v="0"/>
  </r>
  <r>
    <x v="0"/>
    <x v="0"/>
    <s v="7000054188"/>
    <s v="SHELL SWAP #531853 TO #497732"/>
    <d v="2013-05-20T00:00:00"/>
    <s v="David Lee"/>
    <n v="3"/>
    <x v="0"/>
    <x v="1"/>
    <x v="0"/>
    <n v="2.0833333333333333E-3"/>
    <x v="0"/>
    <x v="0"/>
  </r>
  <r>
    <x v="0"/>
    <x v="0"/>
    <s v="7000054189"/>
    <s v="EQUIPMENT RETURN - #466316 LENOVO T500"/>
    <d v="2013-05-20T00:00:00"/>
    <s v="David Lee"/>
    <n v="2"/>
    <x v="0"/>
    <x v="1"/>
    <x v="0"/>
    <n v="1.3888888888888889E-3"/>
    <x v="0"/>
    <x v="0"/>
  </r>
  <r>
    <x v="0"/>
    <x v="0"/>
    <s v="7000054193"/>
    <s v="APPLE PROJECT"/>
    <d v="2013-05-20T00:00:00"/>
    <s v="Paul Tatum"/>
    <n v="11"/>
    <x v="0"/>
    <x v="1"/>
    <x v="0"/>
    <n v="7.6388888888888886E-3"/>
    <x v="0"/>
    <x v="0"/>
  </r>
  <r>
    <x v="0"/>
    <x v="0"/>
    <s v="7000054194"/>
    <s v="WTS"/>
    <d v="2013-05-20T00:00:00"/>
    <s v="Paul Tatum"/>
    <n v="3"/>
    <x v="0"/>
    <x v="1"/>
    <x v="0"/>
    <n v="2.0833333333333333E-3"/>
    <x v="0"/>
    <x v="0"/>
  </r>
  <r>
    <x v="0"/>
    <x v="0"/>
    <s v="7000054196"/>
    <s v="RETURN MBP FROM APPLE PROJECT"/>
    <d v="2013-05-20T00:00:00"/>
    <s v="Paul Tatum"/>
    <n v="4"/>
    <x v="0"/>
    <x v="1"/>
    <x v="0"/>
    <n v="2.7777777777777779E-3"/>
    <x v="0"/>
    <x v="0"/>
  </r>
  <r>
    <x v="0"/>
    <x v="0"/>
    <s v="7000054199"/>
    <s v="LENOVO UPGRADE."/>
    <d v="2013-05-20T00:00:00"/>
    <s v="Eric Sproch"/>
    <n v="18"/>
    <x v="0"/>
    <x v="1"/>
    <x v="0"/>
    <n v="1.2499999999999999E-2"/>
    <x v="0"/>
    <x v="0"/>
  </r>
  <r>
    <x v="0"/>
    <x v="0"/>
    <s v="7000054202"/>
    <s v="SHELL SWAP #486218 TO #481623"/>
    <d v="2013-04-02T00:00:00"/>
    <s v="David Lee"/>
    <n v="3"/>
    <x v="0"/>
    <x v="0"/>
    <x v="0"/>
    <n v="2.0833333333333333E-3"/>
    <x v="0"/>
    <x v="0"/>
  </r>
  <r>
    <x v="0"/>
    <x v="0"/>
    <s v="7000054204"/>
    <s v="CHANGE MACBOOK AIR PASSWORD"/>
    <d v="2013-05-20T00:00:00"/>
    <s v="David Lee"/>
    <n v="4"/>
    <x v="0"/>
    <x v="1"/>
    <x v="0"/>
    <n v="2.7777777777777779E-3"/>
    <x v="0"/>
    <x v="0"/>
  </r>
  <r>
    <x v="0"/>
    <x v="0"/>
    <s v="7000054211"/>
    <s v="ADD NEW USER TO ACCOUNTS"/>
    <d v="2013-05-20T00:00:00"/>
    <s v="Paul Tatum"/>
    <n v="14"/>
    <x v="0"/>
    <x v="1"/>
    <x v="0"/>
    <n v="9.7222222222222224E-3"/>
    <x v="0"/>
    <x v="0"/>
  </r>
  <r>
    <x v="0"/>
    <x v="0"/>
    <s v="7000054213"/>
    <s v="ADOBE PHOTOSHOP CS6"/>
    <d v="2013-05-31T00:00:00"/>
    <s v="Paul Tatum"/>
    <n v="2"/>
    <x v="0"/>
    <x v="1"/>
    <x v="0"/>
    <n v="1.3888888888888889E-3"/>
    <x v="0"/>
    <x v="0"/>
  </r>
  <r>
    <x v="0"/>
    <x v="0"/>
    <s v="7000054214"/>
    <s v="ADOBE ILLISTRATOR CS6"/>
    <d v="2013-05-31T00:00:00"/>
    <s v="Paul Tatum"/>
    <n v="2"/>
    <x v="0"/>
    <x v="1"/>
    <x v="0"/>
    <n v="1.3888888888888889E-3"/>
    <x v="0"/>
    <x v="0"/>
  </r>
  <r>
    <x v="0"/>
    <x v="0"/>
    <s v="7000054215"/>
    <s v="SETUP WTS"/>
    <d v="2013-05-31T00:00:00"/>
    <s v="Paul Tatum"/>
    <n v="2"/>
    <x v="0"/>
    <x v="1"/>
    <x v="0"/>
    <n v="1.3888888888888889E-3"/>
    <x v="0"/>
    <x v="0"/>
  </r>
  <r>
    <x v="0"/>
    <x v="0"/>
    <s v="7000054217"/>
    <s v="IMAGE IMAC"/>
    <d v="2013-05-20T00:00:00"/>
    <s v="Paul Tatum"/>
    <n v="10"/>
    <x v="0"/>
    <x v="1"/>
    <x v="0"/>
    <n v="6.9444444444444441E-3"/>
    <x v="0"/>
    <x v="0"/>
  </r>
  <r>
    <x v="0"/>
    <x v="0"/>
    <s v="7000054220"/>
    <s v="WTS"/>
    <d v="2013-05-20T00:00:00"/>
    <s v="Paul Tatum"/>
    <n v="4"/>
    <x v="0"/>
    <x v="1"/>
    <x v="0"/>
    <n v="2.7777777777777779E-3"/>
    <x v="0"/>
    <x v="0"/>
  </r>
  <r>
    <x v="0"/>
    <x v="0"/>
    <s v="7000054232"/>
    <s v="INDEXING"/>
    <d v="2013-04-02T00:00:00"/>
    <s v="Paul Tatum"/>
    <n v="4"/>
    <x v="0"/>
    <x v="0"/>
    <x v="0"/>
    <n v="2.7777777777777779E-3"/>
    <x v="0"/>
    <x v="0"/>
  </r>
  <r>
    <x v="0"/>
    <x v="0"/>
    <s v="7000054237"/>
    <s v="VMWARE 5.0.2"/>
    <d v="2013-05-20T00:00:00"/>
    <s v="Paul Tatum"/>
    <n v="7"/>
    <x v="0"/>
    <x v="1"/>
    <x v="0"/>
    <n v="4.8611111111111112E-3"/>
    <x v="0"/>
    <x v="0"/>
  </r>
  <r>
    <x v="0"/>
    <x v="0"/>
    <s v="7000054239"/>
    <s v="ADOBE CS6 SUITE"/>
    <d v="2013-04-05T00:00:00"/>
    <s v="Paul Tatum"/>
    <n v="3"/>
    <x v="0"/>
    <x v="0"/>
    <x v="0"/>
    <n v="2.0833333333333333E-3"/>
    <x v="0"/>
    <x v="0"/>
  </r>
  <r>
    <x v="0"/>
    <x v="0"/>
    <s v="7000054254"/>
    <s v="NEW HARDWARE SETUP (MBA)"/>
    <d v="2013-05-20T00:00:00"/>
    <s v="Paul Tatum"/>
    <n v="2939"/>
    <x v="0"/>
    <x v="1"/>
    <x v="0"/>
    <n v="2.0409722222222224"/>
    <x v="0"/>
    <x v="0"/>
  </r>
  <r>
    <x v="0"/>
    <x v="0"/>
    <s v="7000054299"/>
    <s v="VMWARE 5.0.2"/>
    <d v="2013-05-20T00:00:00"/>
    <s v="Paul Tatum"/>
    <n v="13"/>
    <x v="0"/>
    <x v="1"/>
    <x v="0"/>
    <n v="9.0277777777777787E-3"/>
    <x v="0"/>
    <x v="0"/>
  </r>
  <r>
    <x v="0"/>
    <x v="0"/>
    <s v="7000054300"/>
    <s v="VMWARE 5.0.2"/>
    <d v="2013-05-20T00:00:00"/>
    <s v="Paul Tatum"/>
    <n v="3"/>
    <x v="0"/>
    <x v="1"/>
    <x v="0"/>
    <n v="2.0833333333333333E-3"/>
    <x v="0"/>
    <x v="0"/>
  </r>
  <r>
    <x v="0"/>
    <x v="0"/>
    <s v="7000054341"/>
    <s v="CAPTURD .OLM FILE"/>
    <d v="2013-05-20T00:00:00"/>
    <s v="Paul Tatum"/>
    <n v="2"/>
    <x v="0"/>
    <x v="1"/>
    <x v="0"/>
    <n v="1.3888888888888889E-3"/>
    <x v="0"/>
    <x v="0"/>
  </r>
  <r>
    <x v="0"/>
    <x v="0"/>
    <s v="7000054343"/>
    <s v="REIMAGE MBP"/>
    <d v="2013-05-20T00:00:00"/>
    <s v="Paul Tatum"/>
    <n v="3"/>
    <x v="0"/>
    <x v="1"/>
    <x v="0"/>
    <n v="2.0833333333333333E-3"/>
    <x v="0"/>
    <x v="0"/>
  </r>
  <r>
    <x v="0"/>
    <x v="0"/>
    <s v="7000054348"/>
    <s v="SYSTEM OS CORRECTIONS"/>
    <d v="2013-05-20T00:00:00"/>
    <s v="Paul Tatum"/>
    <n v="18"/>
    <x v="0"/>
    <x v="1"/>
    <x v="0"/>
    <n v="1.2499999999999999E-2"/>
    <x v="0"/>
    <x v="0"/>
  </r>
  <r>
    <x v="0"/>
    <x v="0"/>
    <s v="7000054361"/>
    <s v="NEW MBP"/>
    <d v="2013-05-20T00:00:00"/>
    <s v="Paul Tatum"/>
    <n v="2"/>
    <x v="0"/>
    <x v="1"/>
    <x v="0"/>
    <n v="1.3888888888888889E-3"/>
    <x v="0"/>
    <x v="0"/>
  </r>
  <r>
    <x v="0"/>
    <x v="0"/>
    <s v="7000054368"/>
    <s v="APPLE PROJECT"/>
    <d v="2013-05-20T00:00:00"/>
    <s v="Paul Tatum"/>
    <n v="14"/>
    <x v="0"/>
    <x v="1"/>
    <x v="0"/>
    <n v="9.7222222222222224E-3"/>
    <x v="0"/>
    <x v="0"/>
  </r>
  <r>
    <x v="0"/>
    <x v="0"/>
    <s v="7000054389"/>
    <s v="NEW HARDWARE SETUP (MBP)"/>
    <d v="2013-05-20T00:00:00"/>
    <s v="Paul Tatum"/>
    <n v="1276"/>
    <x v="0"/>
    <x v="1"/>
    <x v="0"/>
    <n v="0.88611111111111107"/>
    <x v="0"/>
    <x v="0"/>
  </r>
  <r>
    <x v="0"/>
    <x v="0"/>
    <s v="7000054442"/>
    <s v="EQUIPMENT RETURN - #498439 HP 8540P"/>
    <d v="2013-05-20T00:00:00"/>
    <s v="David Lee"/>
    <n v="4"/>
    <x v="0"/>
    <x v="1"/>
    <x v="0"/>
    <n v="2.7777777777777779E-3"/>
    <x v="0"/>
    <x v="0"/>
  </r>
  <r>
    <x v="0"/>
    <x v="0"/>
    <s v="7000054443"/>
    <s v="SHELL SWAP #498439 TO 495661"/>
    <d v="2013-05-20T00:00:00"/>
    <s v="David Lee"/>
    <n v="2"/>
    <x v="0"/>
    <x v="1"/>
    <x v="0"/>
    <n v="1.3888888888888889E-3"/>
    <x v="0"/>
    <x v="0"/>
  </r>
  <r>
    <x v="0"/>
    <x v="0"/>
    <s v="7000054508"/>
    <s v="LAPTOP IS HOT AND SHUTTING DOWN RANDOMLY"/>
    <d v="2013-05-20T00:00:00"/>
    <s v="Jim Warmuth"/>
    <n v="8"/>
    <x v="0"/>
    <x v="1"/>
    <x v="0"/>
    <n v="5.5555555555555558E-3"/>
    <x v="0"/>
    <x v="0"/>
  </r>
  <r>
    <x v="0"/>
    <x v="0"/>
    <s v="7000054524"/>
    <s v="EQUIPMENT RETURN - #442023 HP 4250TN"/>
    <d v="2013-05-20T00:00:00"/>
    <s v="David Lee"/>
    <n v="3"/>
    <x v="0"/>
    <x v="1"/>
    <x v="0"/>
    <n v="2.0833333333333333E-3"/>
    <x v="0"/>
    <x v="0"/>
  </r>
  <r>
    <x v="0"/>
    <x v="0"/>
    <s v="7000054563"/>
    <s v="RULES SET UP FOR ANONYMOUS MAILBOX"/>
    <d v="2013-05-20T00:00:00"/>
    <s v="Dan-Joe Lopez"/>
    <n v="8564"/>
    <x v="0"/>
    <x v="1"/>
    <x v="0"/>
    <n v="5.947222222222222"/>
    <x v="0"/>
    <x v="0"/>
  </r>
  <r>
    <x v="0"/>
    <x v="0"/>
    <s v="7000056238"/>
    <s v="LAPTOP WILL NOT BOOT, RE-IMAGE"/>
    <d v="2013-05-20T00:00:00"/>
    <s v="Dan-Joe Lopez"/>
    <n v="392"/>
    <x v="0"/>
    <x v="1"/>
    <x v="0"/>
    <n v="0.2722222222222222"/>
    <x v="0"/>
    <x v="0"/>
  </r>
  <r>
    <x v="0"/>
    <x v="0"/>
    <s v="7000056312"/>
    <s v="USER UNABLE TO USE WINDOWS SEARCH"/>
    <d v="2013-05-20T00:00:00"/>
    <s v="Nilay Patel"/>
    <n v="7448"/>
    <x v="0"/>
    <x v="1"/>
    <x v="0"/>
    <n v="5.1722222222222225"/>
    <x v="0"/>
    <x v="0"/>
  </r>
  <r>
    <x v="0"/>
    <x v="0"/>
    <s v="7000056314"/>
    <s v="MIGRATION ISSUES"/>
    <d v="2013-04-09T00:00:00"/>
    <s v="Nilay Patel"/>
    <n v="8604"/>
    <x v="0"/>
    <x v="0"/>
    <x v="0"/>
    <n v="5.9750000000000005"/>
    <x v="0"/>
    <x v="0"/>
  </r>
  <r>
    <x v="0"/>
    <x v="0"/>
    <s v="7000056386"/>
    <s v="SSO CERTIFICATE"/>
    <d v="2013-05-20T00:00:00"/>
    <s v="Paul Tatum"/>
    <n v="7"/>
    <x v="0"/>
    <x v="1"/>
    <x v="0"/>
    <n v="4.8611111111111112E-3"/>
    <x v="0"/>
    <x v="0"/>
  </r>
  <r>
    <x v="0"/>
    <x v="0"/>
    <s v="7000056390"/>
    <s v="SYSTEM SWAP T420"/>
    <d v="2013-05-20T00:00:00"/>
    <s v="Eric Sproch"/>
    <n v="4"/>
    <x v="0"/>
    <x v="1"/>
    <x v="0"/>
    <n v="2.7777777777777779E-3"/>
    <x v="0"/>
    <x v="0"/>
  </r>
  <r>
    <x v="0"/>
    <x v="0"/>
    <s v="7000056561"/>
    <s v="UNABLE TO PRINT"/>
    <d v="2013-05-20T00:00:00"/>
    <s v="Paul Tatum"/>
    <n v="3"/>
    <x v="0"/>
    <x v="1"/>
    <x v="0"/>
    <n v="2.0833333333333333E-3"/>
    <x v="0"/>
    <x v="0"/>
  </r>
  <r>
    <x v="0"/>
    <x v="0"/>
    <s v="7000056575"/>
    <s v="[REIMAGE]|REIMAGE LAPTOP WITH WIN 7 2.1"/>
    <d v="2013-05-20T00:00:00"/>
    <s v="Nilay Patel"/>
    <n v="2"/>
    <x v="0"/>
    <x v="1"/>
    <x v="0"/>
    <n v="1.3888888888888889E-3"/>
    <x v="0"/>
    <x v="0"/>
  </r>
  <r>
    <x v="0"/>
    <x v="0"/>
    <s v="7000056576"/>
    <s v="[LOANER_LT]|LOANER LAPTOP REQUEST"/>
    <d v="2013-05-20T00:00:00"/>
    <s v="Nilay Patel"/>
    <n v="5"/>
    <x v="0"/>
    <x v="1"/>
    <x v="0"/>
    <n v="3.472222222222222E-3"/>
    <x v="0"/>
    <x v="0"/>
  </r>
  <r>
    <x v="0"/>
    <x v="0"/>
    <s v="7000056585"/>
    <s v="REIMAGE MACBOOK #489935"/>
    <d v="2013-05-20T00:00:00"/>
    <s v="David Lee"/>
    <n v="2"/>
    <x v="0"/>
    <x v="1"/>
    <x v="0"/>
    <n v="1.3888888888888889E-3"/>
    <x v="0"/>
    <x v="0"/>
  </r>
  <r>
    <x v="0"/>
    <x v="0"/>
    <s v="7000058121"/>
    <s v="REIMAGE MBP"/>
    <d v="2013-04-05T00:00:00"/>
    <s v="Paul Tatum"/>
    <n v="75"/>
    <x v="0"/>
    <x v="0"/>
    <x v="0"/>
    <n v="5.2083333333333336E-2"/>
    <x v="0"/>
    <x v="0"/>
  </r>
  <r>
    <x v="0"/>
    <x v="0"/>
    <s v="7000058125"/>
    <s v="MBP CRASHING"/>
    <d v="2013-04-05T00:00:00"/>
    <s v="Paul Tatum"/>
    <n v="11"/>
    <x v="0"/>
    <x v="0"/>
    <x v="0"/>
    <n v="7.6388888888888886E-3"/>
    <x v="0"/>
    <x v="0"/>
  </r>
  <r>
    <x v="0"/>
    <x v="0"/>
    <s v="7000058176"/>
    <s v="USER'S LAPTOP IS INTERMITTENT BSOD"/>
    <d v="2013-04-04T00:00:00"/>
    <s v="Dan-Joe Lopez"/>
    <n v="4"/>
    <x v="0"/>
    <x v="0"/>
    <x v="0"/>
    <n v="2.7777777777777779E-3"/>
    <x v="0"/>
    <x v="0"/>
  </r>
  <r>
    <x v="0"/>
    <x v="0"/>
    <s v="7000058304"/>
    <s v="NEW HIRE IT EQUIPMENT REQUEST (C5187942)"/>
    <d v="2013-05-20T00:00:00"/>
    <s v="Harold Brown"/>
    <n v="17462"/>
    <x v="0"/>
    <x v="1"/>
    <x v="0"/>
    <n v="12.12638888888889"/>
    <x v="0"/>
    <x v="0"/>
  </r>
  <r>
    <x v="0"/>
    <x v="0"/>
    <s v="7000058358"/>
    <s v="LOANER IPADS (QTY 4)"/>
    <d v="2013-05-20T00:00:00"/>
    <s v="William Trumbull"/>
    <n v="9922"/>
    <x v="0"/>
    <x v="1"/>
    <x v="0"/>
    <n v="6.8902777777777784"/>
    <x v="0"/>
    <x v="0"/>
  </r>
  <r>
    <x v="0"/>
    <x v="0"/>
    <s v="7000058397"/>
    <s v="INTERMITTENT BSOD"/>
    <d v="2013-05-20T00:00:00"/>
    <s v="Dan-Joe Lopez"/>
    <n v="2"/>
    <x v="0"/>
    <x v="1"/>
    <x v="0"/>
    <n v="1.3888888888888889E-3"/>
    <x v="0"/>
    <x v="0"/>
  </r>
  <r>
    <x v="0"/>
    <x v="0"/>
    <s v="7000058404"/>
    <s v="MONITOR FOR JEDD GO"/>
    <d v="2013-04-08T00:00:00"/>
    <s v="David Lee"/>
    <n v="1"/>
    <x v="0"/>
    <x v="0"/>
    <x v="0"/>
    <n v="6.9444444444444447E-4"/>
    <x v="0"/>
    <x v="0"/>
  </r>
  <r>
    <x v="0"/>
    <x v="0"/>
    <s v="7000058448"/>
    <s v="MACBOOK AIR FOR ELIAD GOLDWASSER"/>
    <d v="2013-04-05T00:00:00"/>
    <s v="David Lee"/>
    <n v="2"/>
    <x v="0"/>
    <x v="0"/>
    <x v="0"/>
    <n v="1.3888888888888889E-3"/>
    <x v="0"/>
    <x v="0"/>
  </r>
  <r>
    <x v="0"/>
    <x v="0"/>
    <s v="7000058689"/>
    <s v="NEW HIRE IT EQUIPMENT REQUEST (C5188262)"/>
    <d v="2013-05-20T00:00:00"/>
    <s v="Jake Barradas"/>
    <n v="6328"/>
    <x v="0"/>
    <x v="1"/>
    <x v="0"/>
    <n v="4.3944444444444448"/>
    <x v="0"/>
    <x v="0"/>
  </r>
  <r>
    <x v="0"/>
    <x v="0"/>
    <s v="7000059586"/>
    <s v="MBP RE-IMAGE"/>
    <d v="2013-04-05T00:00:00"/>
    <s v="Paul Tatum"/>
    <n v="3"/>
    <x v="0"/>
    <x v="0"/>
    <x v="0"/>
    <n v="2.0833333333333333E-3"/>
    <x v="0"/>
    <x v="0"/>
  </r>
  <r>
    <x v="0"/>
    <x v="0"/>
    <s v="7000059855"/>
    <s v="REIMAGE T510 - FAILED HARD DRIVE"/>
    <d v="2013-05-20T00:00:00"/>
    <s v="David Lee"/>
    <n v="2"/>
    <x v="0"/>
    <x v="1"/>
    <x v="0"/>
    <n v="1.3888888888888889E-3"/>
    <x v="0"/>
    <x v="0"/>
  </r>
  <r>
    <x v="0"/>
    <x v="0"/>
    <s v="7000059873"/>
    <s v="REHIRE REQUEST (04.29.13)"/>
    <d v="2013-05-30T00:00:00"/>
    <s v="Jake Barradas"/>
    <n v="34493"/>
    <x v="0"/>
    <x v="1"/>
    <x v="0"/>
    <n v="23.953472222222221"/>
    <x v="0"/>
    <x v="0"/>
  </r>
  <r>
    <x v="0"/>
    <x v="0"/>
    <s v="7000059976"/>
    <s v="PROBLEMS WITH ADOBE CONNECT"/>
    <d v="2013-05-20T00:00:00"/>
    <s v="Paul Tatum"/>
    <n v="4"/>
    <x v="0"/>
    <x v="1"/>
    <x v="0"/>
    <n v="2.7777777777777779E-3"/>
    <x v="0"/>
    <x v="0"/>
  </r>
  <r>
    <x v="0"/>
    <x v="0"/>
    <s v="7000060012"/>
    <s v="NEW HIRE REQUEST (04.16.13)"/>
    <d v="2013-05-20T00:00:00"/>
    <s v="Henry Flores"/>
    <n v="17185"/>
    <x v="0"/>
    <x v="1"/>
    <x v="0"/>
    <n v="11.934027777777779"/>
    <x v="0"/>
    <x v="0"/>
  </r>
  <r>
    <x v="0"/>
    <x v="0"/>
    <s v="7000060025"/>
    <s v="LAPTOP UPGRADE FOR ILMIRA MEYER #539689"/>
    <d v="2013-05-20T00:00:00"/>
    <s v="David Lee"/>
    <n v="2"/>
    <x v="0"/>
    <x v="1"/>
    <x v="0"/>
    <n v="1.3888888888888889E-3"/>
    <x v="0"/>
    <x v="0"/>
  </r>
  <r>
    <x v="0"/>
    <x v="0"/>
    <s v="7000060027"/>
    <s v="NEW HARDWARE SETUP (MBP)"/>
    <d v="2013-05-20T00:00:00"/>
    <s v="Paul Tatum"/>
    <n v="5386"/>
    <x v="0"/>
    <x v="1"/>
    <x v="0"/>
    <n v="3.7402777777777776"/>
    <x v="0"/>
    <x v="0"/>
  </r>
  <r>
    <x v="0"/>
    <x v="0"/>
    <s v="7000060054"/>
    <s v="UPGRADE (T430)"/>
    <d v="2013-05-20T00:00:00"/>
    <s v="Nilay Patel"/>
    <n v="2"/>
    <x v="0"/>
    <x v="1"/>
    <x v="0"/>
    <n v="1.3888888888888889E-3"/>
    <x v="0"/>
    <x v="0"/>
  </r>
  <r>
    <x v="0"/>
    <x v="0"/>
    <s v="7000060055"/>
    <s v="LAPTOP KEYBOARD REPLACEMENT (T420)"/>
    <d v="2013-05-20T00:00:00"/>
    <s v="Nilay Patel"/>
    <n v="2"/>
    <x v="0"/>
    <x v="1"/>
    <x v="0"/>
    <n v="1.3888888888888889E-3"/>
    <x v="0"/>
    <x v="0"/>
  </r>
  <r>
    <x v="0"/>
    <x v="0"/>
    <s v="7000060056"/>
    <s v="WINDOWS NOT GENUINE MESSAGE"/>
    <d v="2013-04-09T00:00:00"/>
    <s v="Nilay Patel"/>
    <n v="2"/>
    <x v="0"/>
    <x v="0"/>
    <x v="0"/>
    <n v="1.3888888888888889E-3"/>
    <x v="0"/>
    <x v="0"/>
  </r>
  <r>
    <x v="0"/>
    <x v="0"/>
    <s v="7000060077"/>
    <s v="NEW HARDWARE SETUP (MBP)"/>
    <d v="2013-05-20T00:00:00"/>
    <s v="Jim Warmuth"/>
    <n v="18432"/>
    <x v="0"/>
    <x v="1"/>
    <x v="0"/>
    <n v="12.799999999999999"/>
    <x v="0"/>
    <x v="0"/>
  </r>
  <r>
    <x v="0"/>
    <x v="0"/>
    <s v="7000060101"/>
    <s v="NEW HARDWARE SETUP (MBP)"/>
    <d v="2013-05-20T00:00:00"/>
    <s v="Jim Warmuth"/>
    <n v="18447"/>
    <x v="0"/>
    <x v="1"/>
    <x v="0"/>
    <n v="12.810416666666667"/>
    <x v="0"/>
    <x v="0"/>
  </r>
  <r>
    <x v="0"/>
    <x v="0"/>
    <s v="7000060118"/>
    <s v="BSOD ON LAPTOP, REPLACING WITH X220"/>
    <d v="2013-05-20T00:00:00"/>
    <s v="Dan-Joe Lopez"/>
    <n v="17"/>
    <x v="0"/>
    <x v="1"/>
    <x v="0"/>
    <n v="1.1805555555555555E-2"/>
    <x v="0"/>
    <x v="0"/>
  </r>
  <r>
    <x v="0"/>
    <x v="0"/>
    <s v="7000060135"/>
    <s v="NO INTERNET ACCESS"/>
    <d v="2013-04-10T00:00:00"/>
    <s v="Nilay Patel"/>
    <n v="2"/>
    <x v="0"/>
    <x v="0"/>
    <x v="0"/>
    <n v="1.3888888888888889E-3"/>
    <x v="0"/>
    <x v="0"/>
  </r>
  <r>
    <x v="0"/>
    <x v="0"/>
    <s v="7000060136"/>
    <s v="UPGRADE (T530)"/>
    <d v="2013-04-06T00:00:00"/>
    <s v="Nilay Patel"/>
    <n v="1"/>
    <x v="0"/>
    <x v="0"/>
    <x v="0"/>
    <n v="6.9444444444444447E-4"/>
    <x v="0"/>
    <x v="0"/>
  </r>
  <r>
    <x v="0"/>
    <x v="0"/>
    <s v="7000060137"/>
    <s v="UPGRADE (T430)"/>
    <d v="2013-05-20T00:00:00"/>
    <s v="Nilay Patel"/>
    <n v="2"/>
    <x v="0"/>
    <x v="1"/>
    <x v="0"/>
    <n v="1.3888888888888889E-3"/>
    <x v="0"/>
    <x v="0"/>
  </r>
  <r>
    <x v="0"/>
    <x v="0"/>
    <s v="7000060138"/>
    <s v="DATA TRANSFER REQUEST"/>
    <d v="2013-05-20T00:00:00"/>
    <s v="Nilay Patel"/>
    <n v="2"/>
    <x v="0"/>
    <x v="1"/>
    <x v="0"/>
    <n v="1.3888888888888889E-3"/>
    <x v="0"/>
    <x v="0"/>
  </r>
  <r>
    <x v="0"/>
    <x v="0"/>
    <s v="7000060139"/>
    <s v="SET PIN FOR NEW SECURID CARD"/>
    <d v="2013-05-20T00:00:00"/>
    <s v="Nilay Patel"/>
    <n v="1"/>
    <x v="0"/>
    <x v="1"/>
    <x v="0"/>
    <n v="6.9444444444444447E-4"/>
    <x v="0"/>
    <x v="0"/>
  </r>
  <r>
    <x v="0"/>
    <x v="0"/>
    <s v="7000060154"/>
    <s v="SETUP RSA ON IPHONE."/>
    <d v="2013-05-20T00:00:00"/>
    <s v="Eric Sproch"/>
    <n v="3"/>
    <x v="0"/>
    <x v="1"/>
    <x v="0"/>
    <n v="2.0833333333333333E-3"/>
    <x v="0"/>
    <x v="0"/>
  </r>
  <r>
    <x v="0"/>
    <x v="0"/>
    <s v="7000060155"/>
    <s v="SETUP MACBOOK"/>
    <d v="2013-05-20T00:00:00"/>
    <s v="Eric Sproch"/>
    <n v="7"/>
    <x v="0"/>
    <x v="1"/>
    <x v="0"/>
    <n v="4.8611111111111112E-3"/>
    <x v="0"/>
    <x v="0"/>
  </r>
  <r>
    <x v="0"/>
    <x v="0"/>
    <s v="7000060156"/>
    <s v="SETUP IPAD"/>
    <d v="2013-04-06T00:00:00"/>
    <s v="Eric Sproch"/>
    <n v="3"/>
    <x v="0"/>
    <x v="0"/>
    <x v="0"/>
    <n v="2.0833333333333333E-3"/>
    <x v="0"/>
    <x v="0"/>
  </r>
  <r>
    <x v="0"/>
    <x v="0"/>
    <s v="7000060164"/>
    <s v="NEW HARDWARE SETUP (MBA)"/>
    <d v="2013-05-31T00:00:00"/>
    <s v="Eric Sproch"/>
    <n v="35551"/>
    <x v="0"/>
    <x v="1"/>
    <x v="0"/>
    <n v="24.688194444444445"/>
    <x v="0"/>
    <x v="0"/>
  </r>
  <r>
    <x v="0"/>
    <x v="0"/>
    <s v="7000062611"/>
    <s v="EQUIPMENT RETURN - #483416 LENOVO T510"/>
    <d v="2013-05-20T00:00:00"/>
    <s v="David Lee"/>
    <n v="2"/>
    <x v="0"/>
    <x v="1"/>
    <x v="0"/>
    <n v="1.3888888888888889E-3"/>
    <x v="0"/>
    <x v="0"/>
  </r>
  <r>
    <x v="0"/>
    <x v="0"/>
    <s v="7000062612"/>
    <s v="EQUIPMENT RETURN - #483189 LENOVO T510"/>
    <d v="2013-05-20T00:00:00"/>
    <s v="David Lee"/>
    <n v="1"/>
    <x v="0"/>
    <x v="1"/>
    <x v="0"/>
    <n v="6.9444444444444447E-4"/>
    <x v="0"/>
    <x v="0"/>
  </r>
  <r>
    <x v="0"/>
    <x v="0"/>
    <s v="7000062614"/>
    <s v="EQUIPMENT RETURN - #511562 LENOVO T520"/>
    <d v="2013-05-20T00:00:00"/>
    <s v="David Lee"/>
    <n v="1"/>
    <x v="0"/>
    <x v="1"/>
    <x v="0"/>
    <n v="6.9444444444444447E-4"/>
    <x v="0"/>
    <x v="0"/>
  </r>
  <r>
    <x v="0"/>
    <x v="0"/>
    <s v="7000062616"/>
    <s v="EQUIPMENT RETURN - #483144 LENOVO T510"/>
    <d v="2013-05-20T00:00:00"/>
    <s v="David Lee"/>
    <n v="1"/>
    <x v="0"/>
    <x v="1"/>
    <x v="0"/>
    <n v="6.9444444444444447E-4"/>
    <x v="0"/>
    <x v="0"/>
  </r>
  <r>
    <x v="0"/>
    <x v="0"/>
    <s v="7000062624"/>
    <s v="ORDERING A LAPTOP FOR A CONTRACTOR"/>
    <d v="2013-05-20T00:00:00"/>
    <s v="Jake Barradas"/>
    <n v="6058"/>
    <x v="0"/>
    <x v="1"/>
    <x v="0"/>
    <n v="4.2069444444444448"/>
    <x v="0"/>
    <x v="0"/>
  </r>
  <r>
    <x v="0"/>
    <x v="0"/>
    <s v="7000062653"/>
    <s v="WHEN WILL MY NEW LAPTOP ARRIVE?"/>
    <d v="2013-05-24T00:00:00"/>
    <s v="Maria Amparo Boado"/>
    <n v="43501"/>
    <x v="0"/>
    <x v="1"/>
    <x v="0"/>
    <n v="30.209027777777777"/>
    <x v="0"/>
    <x v="0"/>
  </r>
  <r>
    <x v="0"/>
    <x v="0"/>
    <s v="7000062707"/>
    <s v="PC REQUEST FOR USER"/>
    <d v="2013-05-20T00:00:00"/>
    <s v="Lazum Naung"/>
    <n v="4134"/>
    <x v="0"/>
    <x v="1"/>
    <x v="0"/>
    <n v="2.8708333333333336"/>
    <x v="0"/>
    <x v="0"/>
  </r>
  <r>
    <x v="0"/>
    <x v="0"/>
    <s v="7000062765"/>
    <s v="UNABLE TO CONFIGURE OUTLOOK ON IPHONE"/>
    <d v="2013-05-20T00:00:00"/>
    <s v="Nilay Patel"/>
    <n v="2937"/>
    <x v="0"/>
    <x v="1"/>
    <x v="0"/>
    <n v="2.0395833333333333"/>
    <x v="0"/>
    <x v="0"/>
  </r>
  <r>
    <x v="0"/>
    <x v="0"/>
    <s v="7000062783"/>
    <s v="INTERMITTENT BSODS, UPDATED ACHI"/>
    <d v="2013-05-20T00:00:00"/>
    <s v="Dan-Joe Lopez"/>
    <n v="4"/>
    <x v="0"/>
    <x v="1"/>
    <x v="0"/>
    <n v="2.7777777777777779E-3"/>
    <x v="0"/>
    <x v="0"/>
  </r>
  <r>
    <x v="0"/>
    <x v="0"/>
    <s v="7000062831"/>
    <s v="LOANER LAPTOP (T520)"/>
    <d v="2013-05-20T00:00:00"/>
    <s v="Henry Flores"/>
    <n v="15445"/>
    <x v="0"/>
    <x v="1"/>
    <x v="0"/>
    <n v="10.725694444444445"/>
    <x v="0"/>
    <x v="0"/>
  </r>
  <r>
    <x v="0"/>
    <x v="0"/>
    <s v="7000062833"/>
    <s v="NEW HARDWARE SETUP (MBP)"/>
    <d v="2013-05-20T00:00:00"/>
    <s v="Paul Tatum"/>
    <n v="4177"/>
    <x v="0"/>
    <x v="1"/>
    <x v="0"/>
    <n v="2.900694444444444"/>
    <x v="0"/>
    <x v="0"/>
  </r>
  <r>
    <x v="0"/>
    <x v="0"/>
    <s v="7000062852"/>
    <s v="RESET SECURID CARD"/>
    <d v="2013-05-20T00:00:00"/>
    <s v="Nilay Patel"/>
    <n v="3"/>
    <x v="0"/>
    <x v="1"/>
    <x v="0"/>
    <n v="2.0833333333333333E-3"/>
    <x v="0"/>
    <x v="0"/>
  </r>
  <r>
    <x v="0"/>
    <x v="0"/>
    <s v="7000062855"/>
    <s v="UNABLE TO USER SHOPPING TOOL"/>
    <d v="2013-05-20T00:00:00"/>
    <s v="Nilay Patel"/>
    <n v="3"/>
    <x v="0"/>
    <x v="1"/>
    <x v="0"/>
    <n v="2.0833333333333333E-3"/>
    <x v="0"/>
    <x v="0"/>
  </r>
  <r>
    <x v="0"/>
    <x v="0"/>
    <s v="7000062856"/>
    <s v="NEW HARDWARE SETUP (MBP)"/>
    <d v="2013-04-11T00:00:00"/>
    <s v="Maria Amparo Boado"/>
    <n v="3888"/>
    <x v="0"/>
    <x v="0"/>
    <x v="0"/>
    <n v="2.6999999999999997"/>
    <x v="0"/>
    <x v="0"/>
  </r>
  <r>
    <x v="0"/>
    <x v="0"/>
    <s v="7000062866"/>
    <s v="UNABLE TO OPEN SRM FILES"/>
    <d v="2013-05-20T00:00:00"/>
    <s v="Dan-Joe Lopez"/>
    <n v="2"/>
    <x v="0"/>
    <x v="1"/>
    <x v="0"/>
    <n v="1.3888888888888889E-3"/>
    <x v="0"/>
    <x v="0"/>
  </r>
  <r>
    <x v="0"/>
    <x v="0"/>
    <s v="7000062885"/>
    <s v="NEW HARDWARE SETUP (MBP)"/>
    <d v="2013-05-20T00:00:00"/>
    <s v="Maria Amparo Boado"/>
    <n v="808"/>
    <x v="0"/>
    <x v="1"/>
    <x v="0"/>
    <n v="0.56111111111111112"/>
    <x v="0"/>
    <x v="0"/>
  </r>
  <r>
    <x v="0"/>
    <x v="0"/>
    <s v="7000064361"/>
    <s v="VMWARE"/>
    <d v="2013-05-20T00:00:00"/>
    <s v="Paul Tatum"/>
    <n v="4"/>
    <x v="0"/>
    <x v="1"/>
    <x v="0"/>
    <n v="2.7777777777777779E-3"/>
    <x v="0"/>
    <x v="0"/>
  </r>
  <r>
    <x v="0"/>
    <x v="0"/>
    <s v="7000064426"/>
    <s v="NEED TO TRANSFER DATA FROM OLD PC"/>
    <d v="2013-05-20T00:00:00"/>
    <s v="Maria Amparo Boado"/>
    <n v="10213"/>
    <x v="0"/>
    <x v="1"/>
    <x v="0"/>
    <n v="7.0923611111111109"/>
    <x v="0"/>
    <x v="0"/>
  </r>
  <r>
    <x v="0"/>
    <x v="0"/>
    <s v="7000064538"/>
    <s v="MD EQUIPMENT VERIFICATION INQUIRY"/>
    <d v="2013-04-22T00:00:00"/>
    <s v="Nilay Patel"/>
    <n v="18820"/>
    <x v="0"/>
    <x v="0"/>
    <x v="0"/>
    <n v="13.069444444444445"/>
    <x v="0"/>
    <x v="0"/>
  </r>
  <r>
    <x v="0"/>
    <x v="0"/>
    <s v="7000064617"/>
    <s v="INDEXING"/>
    <d v="2013-05-20T00:00:00"/>
    <s v="Paul Tatum"/>
    <n v="3"/>
    <x v="0"/>
    <x v="1"/>
    <x v="0"/>
    <n v="2.0833333333333333E-3"/>
    <x v="0"/>
    <x v="0"/>
  </r>
  <r>
    <x v="0"/>
    <x v="0"/>
    <s v="7000064618"/>
    <s v="WINDOWS 7/VMWARE"/>
    <d v="2013-05-20T00:00:00"/>
    <s v="Paul Tatum"/>
    <n v="3"/>
    <x v="0"/>
    <x v="1"/>
    <x v="0"/>
    <n v="2.0833333333333333E-3"/>
    <x v="0"/>
    <x v="0"/>
  </r>
  <r>
    <x v="0"/>
    <x v="0"/>
    <s v="7000064697"/>
    <s v="NEW HARDWARE SETUP (MBA)"/>
    <d v="2013-05-20T00:00:00"/>
    <s v="Eric Sproch"/>
    <n v="8330"/>
    <x v="0"/>
    <x v="1"/>
    <x v="0"/>
    <n v="5.7847222222222223"/>
    <x v="0"/>
    <x v="0"/>
  </r>
  <r>
    <x v="0"/>
    <x v="0"/>
    <s v="7000064724"/>
    <s v="NEW HARDWARE SETUP (MBA)"/>
    <d v="2013-05-20T00:00:00"/>
    <s v="Eric Sproch"/>
    <n v="8306"/>
    <x v="0"/>
    <x v="1"/>
    <x v="0"/>
    <n v="5.7680555555555557"/>
    <x v="0"/>
    <x v="0"/>
  </r>
  <r>
    <x v="0"/>
    <x v="0"/>
    <s v="7000064756"/>
    <s v="USER UNABLE TO SCAN TO EMAIL"/>
    <d v="2013-04-09T00:00:00"/>
    <s v="Dan-Joe Lopez"/>
    <n v="4"/>
    <x v="0"/>
    <x v="0"/>
    <x v="0"/>
    <n v="2.7777777777777779E-3"/>
    <x v="0"/>
    <x v="0"/>
  </r>
  <r>
    <x v="0"/>
    <x v="0"/>
    <s v="7000064782"/>
    <s v="VIRUS INFECTION - FBI MONEYPAK VIRUS"/>
    <d v="2013-05-20T00:00:00"/>
    <s v="David Lee"/>
    <n v="3"/>
    <x v="0"/>
    <x v="1"/>
    <x v="0"/>
    <n v="2.0833333333333333E-3"/>
    <x v="0"/>
    <x v="0"/>
  </r>
  <r>
    <x v="0"/>
    <x v="0"/>
    <s v="7000064823"/>
    <s v="PROBLEMS SYNCING IPHONE WITH ITUNES"/>
    <d v="2013-04-10T00:00:00"/>
    <s v="Nilay Patel"/>
    <n v="46"/>
    <x v="0"/>
    <x v="0"/>
    <x v="0"/>
    <n v="3.1944444444444449E-2"/>
    <x v="0"/>
    <x v="0"/>
  </r>
  <r>
    <x v="0"/>
    <x v="0"/>
    <s v="7000064824"/>
    <s v="UNABLE TO ENTER EXPENSES"/>
    <d v="2013-05-20T00:00:00"/>
    <s v="Nilay Patel"/>
    <n v="2"/>
    <x v="0"/>
    <x v="1"/>
    <x v="0"/>
    <n v="1.3888888888888889E-3"/>
    <x v="0"/>
    <x v="0"/>
  </r>
  <r>
    <x v="0"/>
    <x v="0"/>
    <s v="7000065098"/>
    <s v="NEW HARDWARE SETUP (MBP)"/>
    <d v="2013-05-20T00:00:00"/>
    <s v="Paul Tatum"/>
    <n v="2354"/>
    <x v="0"/>
    <x v="1"/>
    <x v="0"/>
    <n v="1.6347222222222222"/>
    <x v="0"/>
    <x v="0"/>
  </r>
  <r>
    <x v="0"/>
    <x v="0"/>
    <s v="7000066616"/>
    <s v="GETS A BLACK SCREEN AFTER REBOOT"/>
    <d v="2013-05-20T00:00:00"/>
    <s v="Dan-Joe Lopez"/>
    <n v="1654"/>
    <x v="0"/>
    <x v="1"/>
    <x v="0"/>
    <n v="1.148611111111111"/>
    <x v="0"/>
    <x v="0"/>
  </r>
  <r>
    <x v="0"/>
    <x v="0"/>
    <s v="7000066689"/>
    <s v="EVENT LAPTOP FOR APRIL 19 ALL-HAND"/>
    <d v="2013-05-20T00:00:00"/>
    <s v="William Trumbull"/>
    <n v="11868"/>
    <x v="0"/>
    <x v="1"/>
    <x v="0"/>
    <n v="8.2416666666666671"/>
    <x v="0"/>
    <x v="0"/>
  </r>
  <r>
    <x v="0"/>
    <x v="0"/>
    <s v="7000066829"/>
    <s v="MONITOR REASSIGN - HP 24&quot; #520180"/>
    <d v="2013-05-20T00:00:00"/>
    <s v="David Lee"/>
    <n v="2"/>
    <x v="0"/>
    <x v="1"/>
    <x v="0"/>
    <n v="1.3888888888888889E-3"/>
    <x v="0"/>
    <x v="0"/>
  </r>
  <r>
    <x v="0"/>
    <x v="0"/>
    <s v="7000066883"/>
    <s v="LAPTOP UPGRADE"/>
    <d v="2013-04-11T00:00:00"/>
    <s v="Maria Amparo Boado"/>
    <n v="1080"/>
    <x v="0"/>
    <x v="0"/>
    <x v="0"/>
    <n v="0.75"/>
    <x v="0"/>
    <x v="0"/>
  </r>
  <r>
    <x v="0"/>
    <x v="0"/>
    <s v="7000066948"/>
    <s v="DATA MIGRATION - T420 TO T430"/>
    <d v="2013-05-20T00:00:00"/>
    <s v="David Lee"/>
    <n v="4"/>
    <x v="0"/>
    <x v="1"/>
    <x v="0"/>
    <n v="2.7777777777777779E-3"/>
    <x v="0"/>
    <x v="0"/>
  </r>
  <r>
    <x v="0"/>
    <x v="0"/>
    <s v="7000066965"/>
    <s v="LOANER IPADS (QTY 2) (04.22.13)"/>
    <d v="2013-05-27T00:00:00"/>
    <s v="William Trumbull"/>
    <n v="22797"/>
    <x v="0"/>
    <x v="1"/>
    <x v="0"/>
    <n v="15.831249999999999"/>
    <x v="0"/>
    <x v="0"/>
  </r>
  <r>
    <x v="0"/>
    <x v="0"/>
    <s v="7000067001"/>
    <s v="[REIMAGE]|REIMAGE SYSTEM WITH WIN 7 2.1"/>
    <d v="2013-05-17T00:00:00"/>
    <s v="Nilay Patel"/>
    <n v="11"/>
    <x v="0"/>
    <x v="1"/>
    <x v="0"/>
    <n v="7.6388888888888886E-3"/>
    <x v="0"/>
    <x v="0"/>
  </r>
  <r>
    <x v="0"/>
    <x v="0"/>
    <s v="7000067002"/>
    <s v="NOT RECEIVING NEW EMAILS"/>
    <d v="2013-05-20T00:00:00"/>
    <s v="Nilay Patel"/>
    <n v="3"/>
    <x v="0"/>
    <x v="1"/>
    <x v="0"/>
    <n v="2.0833333333333333E-3"/>
    <x v="0"/>
    <x v="0"/>
  </r>
  <r>
    <x v="0"/>
    <x v="0"/>
    <s v="7000067003"/>
    <s v="PERFORM DATA TRANSFER PROCESS"/>
    <d v="2013-05-20T00:00:00"/>
    <s v="Nilay Patel"/>
    <n v="2"/>
    <x v="0"/>
    <x v="1"/>
    <x v="0"/>
    <n v="1.3888888888888889E-3"/>
    <x v="0"/>
    <x v="0"/>
  </r>
  <r>
    <x v="0"/>
    <x v="0"/>
    <s v="7000067004"/>
    <s v="UNABLE TO CONNECT TO GUEST WIRELESS"/>
    <d v="2013-05-20T00:00:00"/>
    <s v="Nilay Patel"/>
    <n v="2"/>
    <x v="0"/>
    <x v="1"/>
    <x v="0"/>
    <n v="1.3888888888888889E-3"/>
    <x v="0"/>
    <x v="0"/>
  </r>
  <r>
    <x v="0"/>
    <x v="0"/>
    <s v="7000067956"/>
    <s v="UNABLE TO PRINT"/>
    <d v="2013-05-20T00:00:00"/>
    <s v="Paul Tatum"/>
    <n v="3"/>
    <x v="0"/>
    <x v="1"/>
    <x v="0"/>
    <n v="2.0833333333333333E-3"/>
    <x v="0"/>
    <x v="0"/>
  </r>
  <r>
    <x v="0"/>
    <x v="0"/>
    <s v="7000067958"/>
    <s v="VMWARE 5.0.2"/>
    <d v="2013-05-20T00:00:00"/>
    <s v="Paul Tatum"/>
    <n v="9"/>
    <x v="0"/>
    <x v="1"/>
    <x v="0"/>
    <n v="6.2499999999999995E-3"/>
    <x v="0"/>
    <x v="0"/>
  </r>
  <r>
    <x v="0"/>
    <x v="0"/>
    <s v="7000068035"/>
    <s v="VMWARE 5.0.2"/>
    <d v="2013-05-20T00:00:00"/>
    <s v="Paul Tatum"/>
    <n v="11"/>
    <x v="0"/>
    <x v="1"/>
    <x v="0"/>
    <n v="7.6388888888888886E-3"/>
    <x v="0"/>
    <x v="0"/>
  </r>
  <r>
    <x v="0"/>
    <x v="0"/>
    <s v="7000068037"/>
    <s v="WINDOWS 7"/>
    <d v="2013-05-20T00:00:00"/>
    <s v="Paul Tatum"/>
    <n v="2"/>
    <x v="0"/>
    <x v="1"/>
    <x v="0"/>
    <n v="1.3888888888888889E-3"/>
    <x v="0"/>
    <x v="0"/>
  </r>
  <r>
    <x v="0"/>
    <x v="0"/>
    <s v="7000068038"/>
    <s v="ADOBE ILLISTRATOR CS 6"/>
    <d v="2013-05-20T00:00:00"/>
    <s v="Paul Tatum"/>
    <n v="3"/>
    <x v="0"/>
    <x v="1"/>
    <x v="0"/>
    <n v="2.0833333333333333E-3"/>
    <x v="0"/>
    <x v="0"/>
  </r>
  <r>
    <x v="0"/>
    <x v="0"/>
    <s v="7000068040"/>
    <s v="ADOBE PREMIERE CS 6"/>
    <d v="2013-05-20T00:00:00"/>
    <s v="Paul Tatum"/>
    <n v="3"/>
    <x v="0"/>
    <x v="1"/>
    <x v="0"/>
    <n v="2.0833333333333333E-3"/>
    <x v="0"/>
    <x v="0"/>
  </r>
  <r>
    <x v="0"/>
    <x v="0"/>
    <s v="7000068498"/>
    <s v="RESET SECURE ID CARD"/>
    <d v="2013-05-20T00:00:00"/>
    <s v="David Lee"/>
    <n v="2"/>
    <x v="0"/>
    <x v="1"/>
    <x v="0"/>
    <n v="1.3888888888888889E-3"/>
    <x v="0"/>
    <x v="0"/>
  </r>
  <r>
    <x v="0"/>
    <x v="0"/>
    <s v="7000068533"/>
    <s v="USER LAPTOP FREEZING, OST FILES"/>
    <d v="2013-05-20T00:00:00"/>
    <s v="Dan-Joe Lopez"/>
    <n v="1"/>
    <x v="0"/>
    <x v="1"/>
    <x v="0"/>
    <n v="6.9444444444444447E-4"/>
    <x v="0"/>
    <x v="0"/>
  </r>
  <r>
    <x v="0"/>
    <x v="0"/>
    <s v="7000068539"/>
    <s v="HANGS, GENERAL UNEXPECTED BEHAVIOR"/>
    <d v="2013-05-20T00:00:00"/>
    <s v="Dan-Joe Lopez"/>
    <n v="4"/>
    <x v="0"/>
    <x v="1"/>
    <x v="0"/>
    <n v="2.7777777777777779E-3"/>
    <x v="0"/>
    <x v="0"/>
  </r>
  <r>
    <x v="0"/>
    <x v="0"/>
    <s v="7000068657"/>
    <s v="LOANER LAPTOP (T520)"/>
    <d v="2013-05-20T00:00:00"/>
    <s v="Jim Warmuth"/>
    <n v="1459"/>
    <x v="0"/>
    <x v="1"/>
    <x v="0"/>
    <n v="1.0131944444444445"/>
    <x v="0"/>
    <x v="0"/>
  </r>
  <r>
    <x v="0"/>
    <x v="0"/>
    <s v="7000068772"/>
    <s v="INSTALL OFFICE 2010"/>
    <d v="2013-05-20T00:00:00"/>
    <s v="David Lee"/>
    <n v="2"/>
    <x v="0"/>
    <x v="1"/>
    <x v="0"/>
    <n v="1.3888888888888889E-3"/>
    <x v="0"/>
    <x v="0"/>
  </r>
  <r>
    <x v="0"/>
    <x v="0"/>
    <s v="7000068814"/>
    <s v="NEW HARDWARE SETUP (MBA)"/>
    <d v="2013-05-20T00:00:00"/>
    <s v="Paul Tatum"/>
    <n v="5397"/>
    <x v="0"/>
    <x v="1"/>
    <x v="0"/>
    <n v="3.7479166666666668"/>
    <x v="0"/>
    <x v="0"/>
  </r>
  <r>
    <x v="0"/>
    <x v="0"/>
    <s v="7000070072"/>
    <s v="MS OUTLOOK MAC"/>
    <d v="2013-05-20T00:00:00"/>
    <s v="Paul Tatum"/>
    <n v="4"/>
    <x v="0"/>
    <x v="1"/>
    <x v="0"/>
    <n v="2.7777777777777779E-3"/>
    <x v="0"/>
    <x v="0"/>
  </r>
  <r>
    <x v="0"/>
    <x v="0"/>
    <s v="7000070073"/>
    <s v="MAC OS ISSUES"/>
    <d v="2013-05-20T00:00:00"/>
    <s v="Paul Tatum"/>
    <n v="4"/>
    <x v="0"/>
    <x v="1"/>
    <x v="0"/>
    <n v="2.7777777777777779E-3"/>
    <x v="0"/>
    <x v="0"/>
  </r>
  <r>
    <x v="0"/>
    <x v="0"/>
    <s v="7000070075"/>
    <s v="EVENT LAPTOP RETURN"/>
    <d v="2013-04-15T00:00:00"/>
    <s v="Michael Woolsey"/>
    <n v="4554"/>
    <x v="0"/>
    <x v="0"/>
    <x v="0"/>
    <n v="3.1625000000000001"/>
    <x v="0"/>
    <x v="0"/>
  </r>
  <r>
    <x v="0"/>
    <x v="0"/>
    <s v="7000070076"/>
    <s v="MOVE IPAD TO NEW USER"/>
    <d v="2013-04-12T00:00:00"/>
    <s v="Paul Tatum"/>
    <n v="5"/>
    <x v="0"/>
    <x v="0"/>
    <x v="0"/>
    <n v="3.472222222222222E-3"/>
    <x v="0"/>
    <x v="0"/>
  </r>
  <r>
    <x v="0"/>
    <x v="0"/>
    <s v="7000070078"/>
    <s v="SET UP NEW IPAD"/>
    <d v="2013-05-20T00:00:00"/>
    <s v="Paul Tatum"/>
    <n v="3"/>
    <x v="0"/>
    <x v="1"/>
    <x v="0"/>
    <n v="2.0833333333333333E-3"/>
    <x v="0"/>
    <x v="0"/>
  </r>
  <r>
    <x v="0"/>
    <x v="0"/>
    <s v="7000070417"/>
    <s v="EQUIPMENT RETURN - #486044 LENOVO T410"/>
    <d v="2013-05-20T00:00:00"/>
    <s v="David Lee"/>
    <n v="2"/>
    <x v="0"/>
    <x v="1"/>
    <x v="0"/>
    <n v="1.3888888888888889E-3"/>
    <x v="0"/>
    <x v="0"/>
  </r>
  <r>
    <x v="0"/>
    <x v="0"/>
    <s v="7000070419"/>
    <s v="LOANER LAPTOP - #486413 X201"/>
    <d v="2013-05-20T00:00:00"/>
    <s v="David Lee"/>
    <n v="2"/>
    <x v="0"/>
    <x v="1"/>
    <x v="0"/>
    <n v="1.3888888888888889E-3"/>
    <x v="0"/>
    <x v="0"/>
  </r>
  <r>
    <x v="0"/>
    <x v="0"/>
    <s v="7000070448"/>
    <s v="UNABLE TO CONNECT TO WIFI"/>
    <d v="2013-05-20T00:00:00"/>
    <s v="Nilay Patel"/>
    <n v="3"/>
    <x v="0"/>
    <x v="1"/>
    <x v="0"/>
    <n v="2.0833333333333333E-3"/>
    <x v="0"/>
    <x v="0"/>
  </r>
  <r>
    <x v="0"/>
    <x v="0"/>
    <s v="7000070449"/>
    <s v="CONFIGURE NEW PRINTER"/>
    <d v="2013-05-20T00:00:00"/>
    <s v="Nilay Patel"/>
    <n v="4"/>
    <x v="0"/>
    <x v="1"/>
    <x v="0"/>
    <n v="2.7777777777777779E-3"/>
    <x v="0"/>
    <x v="0"/>
  </r>
  <r>
    <x v="0"/>
    <x v="0"/>
    <s v="7000070485"/>
    <s v="INSTALL NEW HARD DRIVE IN DESKTOP"/>
    <d v="2013-05-20T00:00:00"/>
    <s v="Harold Brown"/>
    <n v="5722"/>
    <x v="0"/>
    <x v="1"/>
    <x v="0"/>
    <n v="3.973611111111111"/>
    <x v="0"/>
    <x v="0"/>
  </r>
  <r>
    <x v="0"/>
    <x v="0"/>
    <s v="7000070534"/>
    <s v="LAPTOP WILL NOT BOOT, SYSTEM SWAP"/>
    <d v="2013-04-13T00:00:00"/>
    <s v="Dan-Joe Lopez"/>
    <n v="2"/>
    <x v="0"/>
    <x v="0"/>
    <x v="0"/>
    <n v="1.3888888888888889E-3"/>
    <x v="0"/>
    <x v="0"/>
  </r>
  <r>
    <x v="0"/>
    <x v="0"/>
    <s v="7000072441"/>
    <s v="MS OUTLOOK BROKEN"/>
    <d v="2013-05-20T00:00:00"/>
    <s v="Paul Tatum"/>
    <n v="4"/>
    <x v="0"/>
    <x v="1"/>
    <x v="0"/>
    <n v="2.7777777777777779E-3"/>
    <x v="0"/>
    <x v="0"/>
  </r>
  <r>
    <x v="0"/>
    <x v="0"/>
    <s v="7000072447"/>
    <s v="NEW IPAD"/>
    <d v="2013-05-20T00:00:00"/>
    <s v="Paul Tatum"/>
    <n v="3"/>
    <x v="0"/>
    <x v="1"/>
    <x v="0"/>
    <n v="2.0833333333333333E-3"/>
    <x v="0"/>
    <x v="0"/>
  </r>
  <r>
    <x v="0"/>
    <x v="0"/>
    <s v="7000072512"/>
    <s v="NEW MBP SETUP"/>
    <d v="2013-05-20T00:00:00"/>
    <s v="Paul Tatum"/>
    <n v="22"/>
    <x v="0"/>
    <x v="1"/>
    <x v="0"/>
    <n v="1.5277777777777777E-2"/>
    <x v="0"/>
    <x v="0"/>
  </r>
  <r>
    <x v="0"/>
    <x v="0"/>
    <s v="7000072598"/>
    <s v="UPGRADE TO X230"/>
    <d v="2013-05-20T00:00:00"/>
    <s v="Eric Sproch"/>
    <n v="9"/>
    <x v="0"/>
    <x v="1"/>
    <x v="0"/>
    <n v="6.2499999999999995E-3"/>
    <x v="0"/>
    <x v="0"/>
  </r>
  <r>
    <x v="0"/>
    <x v="0"/>
    <s v="7000072599"/>
    <s v="UPGRADE TO T530"/>
    <d v="2013-04-15T00:00:00"/>
    <s v="Eric Sproch"/>
    <n v="4"/>
    <x v="0"/>
    <x v="0"/>
    <x v="0"/>
    <n v="2.7777777777777779E-3"/>
    <x v="0"/>
    <x v="0"/>
  </r>
  <r>
    <x v="0"/>
    <x v="0"/>
    <s v="7000072671"/>
    <s v="MACBOOK SETUP"/>
    <d v="2013-04-20T00:00:00"/>
    <s v="Eric Sproch"/>
    <n v="3"/>
    <x v="0"/>
    <x v="0"/>
    <x v="0"/>
    <n v="2.0833333333333333E-3"/>
    <x v="0"/>
    <x v="0"/>
  </r>
  <r>
    <x v="0"/>
    <x v="0"/>
    <s v="7000072672"/>
    <s v="SYSTEM SWAP T430"/>
    <d v="2013-05-20T00:00:00"/>
    <s v="Eric Sproch"/>
    <n v="4"/>
    <x v="0"/>
    <x v="1"/>
    <x v="0"/>
    <n v="2.7777777777777779E-3"/>
    <x v="0"/>
    <x v="0"/>
  </r>
  <r>
    <x v="0"/>
    <x v="0"/>
    <s v="7000072673"/>
    <s v="MACBOOK REIMAGE"/>
    <d v="2013-05-20T00:00:00"/>
    <s v="Eric Sproch"/>
    <n v="2"/>
    <x v="0"/>
    <x v="1"/>
    <x v="0"/>
    <n v="1.3888888888888889E-3"/>
    <x v="0"/>
    <x v="0"/>
  </r>
  <r>
    <x v="0"/>
    <x v="0"/>
    <s v="7000072675"/>
    <s v="EMAILS NOT WORKING."/>
    <d v="2013-04-15T00:00:00"/>
    <s v="Eric Sproch"/>
    <n v="2"/>
    <x v="0"/>
    <x v="0"/>
    <x v="0"/>
    <n v="1.3888888888888889E-3"/>
    <x v="0"/>
    <x v="0"/>
  </r>
  <r>
    <x v="0"/>
    <x v="0"/>
    <s v="7000072703"/>
    <s v="PC RENT"/>
    <d v="2013-05-20T00:00:00"/>
    <s v="Eric Sproch"/>
    <n v="3270"/>
    <x v="0"/>
    <x v="1"/>
    <x v="0"/>
    <n v="2.2708333333333335"/>
    <x v="0"/>
    <x v="0"/>
  </r>
  <r>
    <x v="0"/>
    <x v="0"/>
    <s v="7000072797"/>
    <s v="SYSTEM SWAP (T520) (HW)"/>
    <d v="2013-05-30T00:00:00"/>
    <s v="Henry Flores"/>
    <n v="19935"/>
    <x v="0"/>
    <x v="1"/>
    <x v="0"/>
    <n v="13.84375"/>
    <x v="0"/>
    <x v="0"/>
  </r>
  <r>
    <x v="0"/>
    <x v="0"/>
    <s v="7000072812"/>
    <s v="REIMAGE MBP"/>
    <d v="2013-05-20T00:00:00"/>
    <s v="Paul Tatum"/>
    <n v="6"/>
    <x v="0"/>
    <x v="1"/>
    <x v="0"/>
    <n v="4.1666666666666666E-3"/>
    <x v="0"/>
    <x v="0"/>
  </r>
  <r>
    <x v="0"/>
    <x v="0"/>
    <s v="7000072851"/>
    <s v="MD EQUIPMENT VERIFICATION INQUIRY #48952"/>
    <d v="2013-05-23T00:00:00"/>
    <s v="Nilay Patel"/>
    <n v="10024"/>
    <x v="0"/>
    <x v="1"/>
    <x v="0"/>
    <n v="6.9611111111111112"/>
    <x v="0"/>
    <x v="0"/>
  </r>
  <r>
    <x v="0"/>
    <x v="0"/>
    <s v="7000072855"/>
    <s v="PC IS DEAD"/>
    <d v="2013-05-25T00:00:00"/>
    <s v="Nick Tingey"/>
    <n v="13014"/>
    <x v="0"/>
    <x v="1"/>
    <x v="0"/>
    <n v="9.0374999999999996"/>
    <x v="0"/>
    <x v="0"/>
  </r>
  <r>
    <x v="0"/>
    <x v="0"/>
    <s v="7000072859"/>
    <s v="NEED NEW LAPTOP FOR C5189251"/>
    <d v="2013-05-20T00:00:00"/>
    <s v="Jim Warmuth"/>
    <n v="4354"/>
    <x v="0"/>
    <x v="1"/>
    <x v="0"/>
    <n v="3.0236111111111108"/>
    <x v="0"/>
    <x v="0"/>
  </r>
  <r>
    <x v="0"/>
    <x v="0"/>
    <s v="7000072866"/>
    <s v="LAPTOP T410 FAN ERROR"/>
    <d v="2013-05-20T00:00:00"/>
    <s v="Nilay Patel"/>
    <n v="4"/>
    <x v="0"/>
    <x v="1"/>
    <x v="0"/>
    <n v="2.7777777777777779E-3"/>
    <x v="0"/>
    <x v="0"/>
  </r>
  <r>
    <x v="0"/>
    <x v="0"/>
    <s v="7000072867"/>
    <s v="[REIMAGE]|IMAGE LAPTOP WITH WIN 7 2.1 OS"/>
    <d v="2013-05-20T00:00:00"/>
    <s v="Nilay Patel"/>
    <n v="3"/>
    <x v="0"/>
    <x v="1"/>
    <x v="0"/>
    <n v="2.0833333333333333E-3"/>
    <x v="0"/>
    <x v="0"/>
  </r>
  <r>
    <x v="0"/>
    <x v="0"/>
    <s v="7000072868"/>
    <s v="[LOANER_LT]|BORROW LOANER LAPTOP"/>
    <d v="2013-05-20T00:00:00"/>
    <s v="Nilay Patel"/>
    <n v="2"/>
    <x v="0"/>
    <x v="1"/>
    <x v="0"/>
    <n v="1.3888888888888889E-3"/>
    <x v="0"/>
    <x v="0"/>
  </r>
  <r>
    <x v="0"/>
    <x v="0"/>
    <s v="7000072870"/>
    <s v="[LOANER_LT]|BORROW LOANER LAPTOP"/>
    <d v="2013-05-20T00:00:00"/>
    <s v="Nilay Patel"/>
    <n v="2"/>
    <x v="0"/>
    <x v="1"/>
    <x v="0"/>
    <n v="1.3888888888888889E-3"/>
    <x v="0"/>
    <x v="0"/>
  </r>
  <r>
    <x v="0"/>
    <x v="0"/>
    <s v="7000072896"/>
    <s v="VIRUS INFECTION - FBI MONEYPAK VIRUS"/>
    <d v="2013-05-20T00:00:00"/>
    <s v="David Lee"/>
    <n v="2"/>
    <x v="0"/>
    <x v="1"/>
    <x v="0"/>
    <n v="1.3888888888888889E-3"/>
    <x v="0"/>
    <x v="0"/>
  </r>
  <r>
    <x v="0"/>
    <x v="0"/>
    <s v="7000072897"/>
    <s v="MONITOR FOR KASEM ABOTEL - #539913"/>
    <d v="2013-05-20T00:00:00"/>
    <s v="David Lee"/>
    <n v="3"/>
    <x v="0"/>
    <x v="1"/>
    <x v="0"/>
    <n v="2.0833333333333333E-3"/>
    <x v="0"/>
    <x v="0"/>
  </r>
  <r>
    <x v="0"/>
    <x v="0"/>
    <s v="7000072927"/>
    <s v="REIMAGE T420"/>
    <d v="2013-05-20T00:00:00"/>
    <s v="Eric Sproch"/>
    <n v="7"/>
    <x v="0"/>
    <x v="1"/>
    <x v="0"/>
    <n v="4.8611111111111112E-3"/>
    <x v="0"/>
    <x v="0"/>
  </r>
  <r>
    <x v="0"/>
    <x v="0"/>
    <s v="7000073014"/>
    <s v="NEW HARDWARE SETUP (MBA) (CL)"/>
    <d v="2013-05-31T00:00:00"/>
    <s v="Joel Adams"/>
    <n v="21202"/>
    <x v="0"/>
    <x v="1"/>
    <x v="0"/>
    <n v="14.723611111111111"/>
    <x v="0"/>
    <x v="0"/>
  </r>
  <r>
    <x v="0"/>
    <x v="0"/>
    <s v="7000074720"/>
    <s v="WIN 7 VM"/>
    <d v="2013-05-08T00:00:00"/>
    <s v="Harold Brown"/>
    <n v="9516"/>
    <x v="0"/>
    <x v="1"/>
    <x v="0"/>
    <n v="6.6083333333333334"/>
    <x v="0"/>
    <x v="0"/>
  </r>
  <r>
    <x v="0"/>
    <x v="0"/>
    <s v="7000074767"/>
    <s v="MONITOR INSTALL"/>
    <d v="2013-05-20T00:00:00"/>
    <s v="Nilay Patel"/>
    <n v="5"/>
    <x v="0"/>
    <x v="1"/>
    <x v="0"/>
    <n v="3.472222222222222E-3"/>
    <x v="0"/>
    <x v="0"/>
  </r>
  <r>
    <x v="0"/>
    <x v="0"/>
    <s v="7000074822"/>
    <s v="EQUIPMENT RETURN - #494862 APPLE IPAD 2"/>
    <d v="2013-05-20T00:00:00"/>
    <s v="David Lee"/>
    <n v="4"/>
    <x v="0"/>
    <x v="1"/>
    <x v="0"/>
    <n v="2.7777777777777779E-3"/>
    <x v="0"/>
    <x v="0"/>
  </r>
  <r>
    <x v="0"/>
    <x v="0"/>
    <s v="7000074823"/>
    <s v="EQUIPMENT RETURN - #486506 LENOVO T510"/>
    <d v="2013-05-20T00:00:00"/>
    <s v="David Lee"/>
    <n v="2"/>
    <x v="0"/>
    <x v="1"/>
    <x v="0"/>
    <n v="1.3888888888888889E-3"/>
    <x v="0"/>
    <x v="0"/>
  </r>
  <r>
    <x v="0"/>
    <x v="0"/>
    <s v="7000074863"/>
    <s v="UNABLE TO CONNECT TO THE GUEST NETWORK"/>
    <d v="2013-05-20T00:00:00"/>
    <s v="Nilay Patel"/>
    <n v="2"/>
    <x v="0"/>
    <x v="1"/>
    <x v="0"/>
    <n v="1.3888888888888889E-3"/>
    <x v="0"/>
    <x v="0"/>
  </r>
  <r>
    <x v="0"/>
    <x v="0"/>
    <s v="7000074865"/>
    <s v="[LOANER_LT]|BORROW LOANER LAPTOP"/>
    <d v="2013-05-20T00:00:00"/>
    <s v="Nilay Patel"/>
    <n v="2"/>
    <x v="0"/>
    <x v="1"/>
    <x v="0"/>
    <n v="1.3888888888888889E-3"/>
    <x v="0"/>
    <x v="0"/>
  </r>
  <r>
    <x v="0"/>
    <x v="0"/>
    <s v="7000074866"/>
    <s v="UPGRADE USER TO NEW T430"/>
    <d v="2013-05-20T00:00:00"/>
    <s v="Gregg Souza"/>
    <n v="1445"/>
    <x v="0"/>
    <x v="1"/>
    <x v="0"/>
    <n v="1.0034722222222221"/>
    <x v="0"/>
    <x v="0"/>
  </r>
  <r>
    <x v="0"/>
    <x v="0"/>
    <s v="7000074871"/>
    <s v="LOANER LAPTOP - #461175 LENOVO T500"/>
    <d v="2013-05-20T00:00:00"/>
    <s v="David Lee"/>
    <n v="1"/>
    <x v="0"/>
    <x v="1"/>
    <x v="0"/>
    <n v="6.9444444444444447E-4"/>
    <x v="0"/>
    <x v="0"/>
  </r>
  <r>
    <x v="0"/>
    <x v="0"/>
    <s v="7000074893"/>
    <s v="EQUIPMENT REQUEST (X220) (QTY1) (PAL1)"/>
    <d v="2013-05-20T00:00:00"/>
    <s v="Michael Woolsey"/>
    <n v="1275"/>
    <x v="0"/>
    <x v="1"/>
    <x v="0"/>
    <n v="0.88541666666666663"/>
    <x v="0"/>
    <x v="0"/>
  </r>
  <r>
    <x v="0"/>
    <x v="0"/>
    <s v="7000074894"/>
    <s v="EQUIPMENT REQUEST (X230) (QTY1) (PAL1)"/>
    <d v="2013-05-20T00:00:00"/>
    <s v="Michael Woolsey"/>
    <n v="1273"/>
    <x v="0"/>
    <x v="1"/>
    <x v="0"/>
    <n v="0.88402777777777775"/>
    <x v="0"/>
    <x v="0"/>
  </r>
  <r>
    <x v="0"/>
    <x v="0"/>
    <s v="7000074896"/>
    <s v="EQUIPMENT REQUEST (T430) (QTY1) (PAL1)"/>
    <d v="2013-05-20T00:00:00"/>
    <s v="Michael Woolsey"/>
    <n v="1269"/>
    <x v="0"/>
    <x v="1"/>
    <x v="0"/>
    <n v="0.88124999999999998"/>
    <x v="0"/>
    <x v="0"/>
  </r>
  <r>
    <x v="0"/>
    <x v="0"/>
    <s v="7000074897"/>
    <s v="EQUIPMENT REQUEST (T510) (QTY1) (PAL1)"/>
    <d v="2013-05-20T00:00:00"/>
    <s v="Michael Woolsey"/>
    <n v="1268"/>
    <x v="0"/>
    <x v="1"/>
    <x v="0"/>
    <n v="0.88055555555555554"/>
    <x v="0"/>
    <x v="0"/>
  </r>
  <r>
    <x v="0"/>
    <x v="0"/>
    <s v="7000074898"/>
    <s v="EQUIPMENT REQUEST (T530) (QTY1) (PAL1)"/>
    <d v="2013-05-20T00:00:00"/>
    <s v="Michael Woolsey"/>
    <n v="1268"/>
    <x v="0"/>
    <x v="1"/>
    <x v="0"/>
    <n v="0.88055555555555554"/>
    <x v="0"/>
    <x v="0"/>
  </r>
  <r>
    <x v="0"/>
    <x v="0"/>
    <s v="7000074954"/>
    <s v="DVD NOT WORKING"/>
    <d v="2013-05-20T00:00:00"/>
    <s v="Paul Tatum"/>
    <n v="4"/>
    <x v="0"/>
    <x v="1"/>
    <x v="0"/>
    <n v="2.7777777777777779E-3"/>
    <x v="0"/>
    <x v="0"/>
  </r>
  <r>
    <x v="0"/>
    <x v="0"/>
    <s v="7000074981"/>
    <s v="UNABLE TO CONNECT TO THE NETWORK"/>
    <d v="2013-05-20T00:00:00"/>
    <s v="David Lee"/>
    <n v="2"/>
    <x v="0"/>
    <x v="1"/>
    <x v="0"/>
    <n v="1.3888888888888889E-3"/>
    <x v="0"/>
    <x v="0"/>
  </r>
  <r>
    <x v="0"/>
    <x v="0"/>
    <s v="7000075028"/>
    <s v="ASSIGN SECURID CARD"/>
    <d v="2013-05-20T00:00:00"/>
    <s v="Nilay Patel"/>
    <n v="3"/>
    <x v="0"/>
    <x v="1"/>
    <x v="0"/>
    <n v="2.0833333333333333E-3"/>
    <x v="0"/>
    <x v="0"/>
  </r>
  <r>
    <x v="0"/>
    <x v="0"/>
    <s v="7000075052"/>
    <s v="LOANER 24&quot; LCD MONITOR (04.24.13)"/>
    <d v="2013-05-25T00:00:00"/>
    <s v="Brittany Guillen"/>
    <n v="11254"/>
    <x v="0"/>
    <x v="1"/>
    <x v="0"/>
    <n v="7.8152777777777773"/>
    <x v="0"/>
    <x v="0"/>
  </r>
  <r>
    <x v="0"/>
    <x v="0"/>
    <s v="7000075100"/>
    <s v="NEED LAPTOP FOR ANANTH MANJAPRA C5188948"/>
    <d v="2013-04-22T00:00:00"/>
    <s v="Jake Barradas"/>
    <n v="3996"/>
    <x v="0"/>
    <x v="0"/>
    <x v="0"/>
    <n v="2.7749999999999999"/>
    <x v="0"/>
    <x v="0"/>
  </r>
  <r>
    <x v="0"/>
    <x v="0"/>
    <s v="7000075161"/>
    <s v="NEED LAPTOP FOR CHRIS KLEIN C5188947"/>
    <d v="2013-05-14T00:00:00"/>
    <s v="Jake Barradas"/>
    <n v="3993"/>
    <x v="0"/>
    <x v="1"/>
    <x v="0"/>
    <n v="2.7729166666666667"/>
    <x v="0"/>
    <x v="0"/>
  </r>
  <r>
    <x v="0"/>
    <x v="0"/>
    <s v="7000076694"/>
    <s v="PLEASE REDEPLOY MINDMANAGER PRO"/>
    <d v="2013-06-01T00:00:00"/>
    <s v="Gregg Souza"/>
    <n v="20300"/>
    <x v="0"/>
    <x v="3"/>
    <x v="0"/>
    <n v="14.097222222222221"/>
    <x v="0"/>
    <x v="0"/>
  </r>
  <r>
    <x v="0"/>
    <x v="0"/>
    <s v="7000076733"/>
    <s v="SYSTEM SWAP T420 ( LCD )"/>
    <d v="2013-05-20T00:00:00"/>
    <s v="Eric Sproch"/>
    <n v="368"/>
    <x v="0"/>
    <x v="1"/>
    <x v="0"/>
    <n v="0.25555555555555559"/>
    <x v="0"/>
    <x v="0"/>
  </r>
  <r>
    <x v="0"/>
    <x v="0"/>
    <s v="7000076748"/>
    <s v="SOFTWARE PUSH - MS PROJECT AND VISIO"/>
    <d v="2013-04-17T00:00:00"/>
    <s v="David Lee"/>
    <n v="1"/>
    <x v="0"/>
    <x v="0"/>
    <x v="0"/>
    <n v="6.9444444444444447E-4"/>
    <x v="0"/>
    <x v="0"/>
  </r>
  <r>
    <x v="0"/>
    <x v="0"/>
    <s v="7000076771"/>
    <s v="TEST CASE"/>
    <d v="2013-04-17T00:00:00"/>
    <s v="Dan-Joe Lopez"/>
    <n v="136"/>
    <x v="0"/>
    <x v="0"/>
    <x v="0"/>
    <n v="9.4444444444444442E-2"/>
    <x v="0"/>
    <x v="0"/>
  </r>
  <r>
    <x v="0"/>
    <x v="0"/>
    <s v="7000076817"/>
    <s v="MACBOOK IMAGE"/>
    <d v="2013-05-20T00:00:00"/>
    <s v="Eric Sproch"/>
    <n v="4"/>
    <x v="0"/>
    <x v="1"/>
    <x v="0"/>
    <n v="2.7777777777777779E-3"/>
    <x v="0"/>
    <x v="0"/>
  </r>
  <r>
    <x v="0"/>
    <x v="0"/>
    <s v="7000076818"/>
    <s v="MACBOOK IMAGE"/>
    <d v="2013-05-20T00:00:00"/>
    <s v="Eric Sproch"/>
    <n v="3"/>
    <x v="0"/>
    <x v="1"/>
    <x v="0"/>
    <n v="2.0833333333333333E-3"/>
    <x v="0"/>
    <x v="0"/>
  </r>
  <r>
    <x v="0"/>
    <x v="0"/>
    <s v="7000076819"/>
    <s v="X230 UPGRADE"/>
    <d v="2013-04-18T00:00:00"/>
    <s v="Eric Sproch"/>
    <n v="4"/>
    <x v="0"/>
    <x v="0"/>
    <x v="0"/>
    <n v="2.7777777777777779E-3"/>
    <x v="0"/>
    <x v="0"/>
  </r>
  <r>
    <x v="0"/>
    <x v="0"/>
    <s v="7000076843"/>
    <s v="NEED LAPTOP FOR RAJEN IYER C5147307"/>
    <d v="2013-05-14T00:00:00"/>
    <s v="Henry Flores"/>
    <n v="2635"/>
    <x v="0"/>
    <x v="1"/>
    <x v="0"/>
    <n v="1.8298611111111109"/>
    <x v="0"/>
    <x v="0"/>
  </r>
  <r>
    <x v="0"/>
    <x v="0"/>
    <s v="7000076844"/>
    <s v="NEED LAPTOP FOR AMIT KAMBLE C5147303"/>
    <d v="2013-05-14T00:00:00"/>
    <s v="Jake Barradas"/>
    <n v="2749"/>
    <x v="0"/>
    <x v="1"/>
    <x v="0"/>
    <n v="1.909027777777778"/>
    <x v="0"/>
    <x v="0"/>
  </r>
  <r>
    <x v="0"/>
    <x v="0"/>
    <s v="7000076930"/>
    <s v="RENT A MACBOOK FOR IOS DEV TRAINING"/>
    <d v="2013-05-24T00:00:00"/>
    <s v="Paul Tatum"/>
    <n v="8136"/>
    <x v="0"/>
    <x v="1"/>
    <x v="0"/>
    <n v="5.6499999999999995"/>
    <x v="0"/>
    <x v="0"/>
  </r>
  <r>
    <x v="0"/>
    <x v="0"/>
    <s v="7000076944"/>
    <s v="COMPUTER ISSUE"/>
    <d v="2013-05-20T00:00:00"/>
    <s v="Dan-Joe Lopez"/>
    <n v="69"/>
    <x v="0"/>
    <x v="1"/>
    <x v="0"/>
    <n v="4.7916666666666663E-2"/>
    <x v="0"/>
    <x v="0"/>
  </r>
  <r>
    <x v="0"/>
    <x v="0"/>
    <s v="7000078218"/>
    <s v="SETUP NEW MB AIR"/>
    <d v="2013-05-20T00:00:00"/>
    <s v="Paul Tatum"/>
    <n v="3"/>
    <x v="0"/>
    <x v="1"/>
    <x v="0"/>
    <n v="2.0833333333333333E-3"/>
    <x v="0"/>
    <x v="0"/>
  </r>
  <r>
    <x v="0"/>
    <x v="0"/>
    <s v="7000078220"/>
    <s v="ADOBE CS 6 PHOTOSHOP"/>
    <d v="2013-05-20T00:00:00"/>
    <s v="Paul Tatum"/>
    <n v="3"/>
    <x v="0"/>
    <x v="1"/>
    <x v="0"/>
    <n v="2.0833333333333333E-3"/>
    <x v="0"/>
    <x v="0"/>
  </r>
  <r>
    <x v="0"/>
    <x v="0"/>
    <s v="7000078255"/>
    <s v="REIMAGE NEW MBP"/>
    <d v="2013-05-20T00:00:00"/>
    <s v="Paul Tatum"/>
    <n v="3"/>
    <x v="0"/>
    <x v="1"/>
    <x v="0"/>
    <n v="2.0833333333333333E-3"/>
    <x v="0"/>
    <x v="0"/>
  </r>
  <r>
    <x v="0"/>
    <x v="0"/>
    <s v="7000078746"/>
    <s v="UNABLE TO GET NETWORK CONNECTION WIRED"/>
    <d v="2013-05-20T00:00:00"/>
    <s v="Nilay Patel"/>
    <n v="4"/>
    <x v="0"/>
    <x v="1"/>
    <x v="0"/>
    <n v="2.7777777777777779E-3"/>
    <x v="0"/>
    <x v="0"/>
  </r>
  <r>
    <x v="0"/>
    <x v="0"/>
    <s v="7000078748"/>
    <s v="LAPTOP DOESN'T BOOT"/>
    <d v="2013-05-20T00:00:00"/>
    <s v="Nilay Patel"/>
    <n v="2"/>
    <x v="0"/>
    <x v="1"/>
    <x v="0"/>
    <n v="1.3888888888888889E-3"/>
    <x v="0"/>
    <x v="0"/>
  </r>
  <r>
    <x v="0"/>
    <x v="0"/>
    <s v="7000078793"/>
    <s v="UNABLE TO BROWSE SOME SITES"/>
    <d v="2013-05-20T00:00:00"/>
    <s v="Nilay Patel"/>
    <n v="34"/>
    <x v="0"/>
    <x v="1"/>
    <x v="0"/>
    <n v="2.361111111111111E-2"/>
    <x v="0"/>
    <x v="0"/>
  </r>
  <r>
    <x v="0"/>
    <x v="0"/>
    <s v="7000078794"/>
    <s v="COMPLIANCE ISSUE ON LAPTOP"/>
    <d v="2013-05-20T00:00:00"/>
    <s v="Nilay Patel"/>
    <n v="4"/>
    <x v="0"/>
    <x v="1"/>
    <x v="0"/>
    <n v="2.7777777777777779E-3"/>
    <x v="0"/>
    <x v="0"/>
  </r>
  <r>
    <x v="0"/>
    <x v="0"/>
    <s v="7000078795"/>
    <s v="DUAL MONITORS NOT WORKING"/>
    <d v="2013-05-20T00:00:00"/>
    <s v="Nilay Patel"/>
    <n v="1"/>
    <x v="0"/>
    <x v="1"/>
    <x v="0"/>
    <n v="6.9444444444444447E-4"/>
    <x v="0"/>
    <x v="0"/>
  </r>
  <r>
    <x v="0"/>
    <x v="0"/>
    <s v="7000078796"/>
    <s v="OUTLOOK CALENDAR ISSUES"/>
    <d v="2013-05-20T00:00:00"/>
    <s v="Nilay Patel"/>
    <n v="2"/>
    <x v="0"/>
    <x v="1"/>
    <x v="0"/>
    <n v="1.3888888888888889E-3"/>
    <x v="0"/>
    <x v="0"/>
  </r>
  <r>
    <x v="0"/>
    <x v="0"/>
    <s v="7000078798"/>
    <s v="CHECK PERFORMANCE OF SYSTEM"/>
    <d v="2013-05-20T00:00:00"/>
    <s v="Nilay Patel"/>
    <n v="3"/>
    <x v="0"/>
    <x v="1"/>
    <x v="0"/>
    <n v="2.0833333333333333E-3"/>
    <x v="0"/>
    <x v="0"/>
  </r>
  <r>
    <x v="0"/>
    <x v="0"/>
    <s v="7000078799"/>
    <s v="NETWORK CONNECTION ISSUES"/>
    <d v="2013-05-20T00:00:00"/>
    <s v="Nilay Patel"/>
    <n v="4"/>
    <x v="0"/>
    <x v="1"/>
    <x v="0"/>
    <n v="2.7777777777777779E-3"/>
    <x v="0"/>
    <x v="0"/>
  </r>
  <r>
    <x v="0"/>
    <x v="0"/>
    <s v="7000078809"/>
    <s v="[SW_INSTALL]|MS OFFICE 2010"/>
    <d v="2013-05-20T00:00:00"/>
    <s v="Nilay Patel"/>
    <n v="2"/>
    <x v="0"/>
    <x v="1"/>
    <x v="0"/>
    <n v="1.3888888888888889E-3"/>
    <x v="0"/>
    <x v="0"/>
  </r>
  <r>
    <x v="0"/>
    <x v="0"/>
    <s v="7000078810"/>
    <s v="DUAL MONITOR ISSUE"/>
    <d v="2013-05-20T00:00:00"/>
    <s v="Nilay Patel"/>
    <n v="2"/>
    <x v="0"/>
    <x v="1"/>
    <x v="0"/>
    <n v="1.3888888888888889E-3"/>
    <x v="0"/>
    <x v="0"/>
  </r>
  <r>
    <x v="0"/>
    <x v="0"/>
    <s v="7000078873"/>
    <s v="LAPTOP COMPUTER"/>
    <d v="2013-05-14T00:00:00"/>
    <s v="Luke Richards"/>
    <n v="37173"/>
    <x v="0"/>
    <x v="1"/>
    <x v="0"/>
    <n v="25.814583333333331"/>
    <x v="0"/>
    <x v="0"/>
  </r>
  <r>
    <x v="0"/>
    <x v="0"/>
    <s v="7000078884"/>
    <s v="REHIRE REQUEST *DUPLICATE TICKET*"/>
    <d v="2013-06-03T00:00:00"/>
    <s v="Michael Woolsey"/>
    <n v="21351"/>
    <x v="0"/>
    <x v="3"/>
    <x v="0"/>
    <n v="14.827083333333334"/>
    <x v="0"/>
    <x v="0"/>
  </r>
  <r>
    <x v="0"/>
    <x v="0"/>
    <s v="7000078901"/>
    <s v="UPGRADE (X230)"/>
    <d v="2013-04-19T00:00:00"/>
    <s v="Nilay Patel"/>
    <n v="2"/>
    <x v="0"/>
    <x v="0"/>
    <x v="0"/>
    <n v="1.3888888888888889E-3"/>
    <x v="0"/>
    <x v="0"/>
  </r>
  <r>
    <x v="0"/>
    <x v="0"/>
    <s v="7000080072"/>
    <s v="ADOBE SOFTWARE"/>
    <d v="2013-05-20T00:00:00"/>
    <s v="Paul Tatum"/>
    <n v="6"/>
    <x v="0"/>
    <x v="1"/>
    <x v="0"/>
    <n v="4.1666666666666666E-3"/>
    <x v="0"/>
    <x v="0"/>
  </r>
  <r>
    <x v="0"/>
    <x v="0"/>
    <s v="7000080075"/>
    <s v="ADOBE SOFTWARE"/>
    <d v="2013-05-20T00:00:00"/>
    <s v="Paul Tatum"/>
    <n v="3"/>
    <x v="0"/>
    <x v="1"/>
    <x v="0"/>
    <n v="2.0833333333333333E-3"/>
    <x v="0"/>
    <x v="0"/>
  </r>
  <r>
    <x v="0"/>
    <x v="0"/>
    <s v="7000080079"/>
    <s v="ADOBE SOFTWRAE"/>
    <d v="2013-05-20T00:00:00"/>
    <s v="Paul Tatum"/>
    <n v="2"/>
    <x v="0"/>
    <x v="1"/>
    <x v="0"/>
    <n v="1.3888888888888889E-3"/>
    <x v="0"/>
    <x v="0"/>
  </r>
  <r>
    <x v="0"/>
    <x v="0"/>
    <s v="7000080122"/>
    <s v="REIMAGE MBP"/>
    <d v="2013-05-20T00:00:00"/>
    <s v="Paul Tatum"/>
    <n v="2"/>
    <x v="0"/>
    <x v="1"/>
    <x v="0"/>
    <n v="1.3888888888888889E-3"/>
    <x v="0"/>
    <x v="0"/>
  </r>
  <r>
    <x v="0"/>
    <x v="0"/>
    <s v="7000080126"/>
    <s v="MS OUTLOOK NOT CONNECTING"/>
    <d v="2013-05-20T00:00:00"/>
    <s v="Paul Tatum"/>
    <n v="8"/>
    <x v="0"/>
    <x v="1"/>
    <x v="0"/>
    <n v="5.5555555555555558E-3"/>
    <x v="0"/>
    <x v="0"/>
  </r>
  <r>
    <x v="0"/>
    <x v="0"/>
    <s v="7000080514"/>
    <s v="VMWARE ADMIN"/>
    <d v="2013-04-23T00:00:00"/>
    <s v="Paul Tatum"/>
    <n v="5580"/>
    <x v="0"/>
    <x v="0"/>
    <x v="0"/>
    <n v="3.875"/>
    <x v="0"/>
    <x v="0"/>
  </r>
  <r>
    <x v="0"/>
    <x v="0"/>
    <s v="7000080515"/>
    <s v="SYSTEM OS ISSUES"/>
    <d v="2013-05-24T00:00:00"/>
    <s v="Paul Tatum"/>
    <n v="5576"/>
    <x v="0"/>
    <x v="1"/>
    <x v="0"/>
    <n v="3.8722222222222222"/>
    <x v="0"/>
    <x v="0"/>
  </r>
  <r>
    <x v="0"/>
    <x v="0"/>
    <s v="7000080689"/>
    <s v="LOANER LAPTOP (8540P) (04.22.13)"/>
    <d v="2013-05-24T00:00:00"/>
    <s v="Henry Flores"/>
    <n v="5310"/>
    <x v="0"/>
    <x v="1"/>
    <x v="0"/>
    <n v="3.6875"/>
    <x v="0"/>
    <x v="0"/>
  </r>
  <r>
    <x v="0"/>
    <x v="0"/>
    <s v="7000081001"/>
    <s v="CANCEL: LOANER LAPTOP (8540P) (04.30.13)"/>
    <d v="2013-05-25T00:00:00"/>
    <s v="Michael Woolsey"/>
    <n v="3953"/>
    <x v="0"/>
    <x v="1"/>
    <x v="0"/>
    <n v="2.745138888888889"/>
    <x v="0"/>
    <x v="0"/>
  </r>
  <r>
    <x v="0"/>
    <x v="0"/>
    <s v="7000082826"/>
    <s v="EQUIPMENT RETURN - #461010 LENOVO T61P"/>
    <d v="2013-04-22T00:00:00"/>
    <s v="David Lee"/>
    <n v="2"/>
    <x v="0"/>
    <x v="0"/>
    <x v="0"/>
    <n v="1.3888888888888889E-3"/>
    <x v="0"/>
    <x v="0"/>
  </r>
  <r>
    <x v="0"/>
    <x v="0"/>
    <s v="7000082832"/>
    <s v="REQUEST FOR LOANER LAPTOP (T410)"/>
    <d v="2013-05-31T00:00:00"/>
    <s v="Henry Flores"/>
    <n v="1409"/>
    <x v="0"/>
    <x v="1"/>
    <x v="0"/>
    <n v="0.9784722222222223"/>
    <x v="0"/>
    <x v="0"/>
  </r>
  <r>
    <x v="0"/>
    <x v="0"/>
    <s v="7000082921"/>
    <s v="OUTLOOK FREEZING"/>
    <d v="2013-05-14T00:00:00"/>
    <s v="Paul Tatum"/>
    <n v="31620"/>
    <x v="0"/>
    <x v="1"/>
    <x v="0"/>
    <n v="21.958333333333332"/>
    <x v="0"/>
    <x v="0"/>
  </r>
  <r>
    <x v="0"/>
    <x v="0"/>
    <s v="7000083057"/>
    <s v="LAPTOP FOR NEW CONTRACTOR C5188947"/>
    <d v="2013-05-23T00:00:00"/>
    <s v="David Lee"/>
    <n v="7"/>
    <x v="0"/>
    <x v="1"/>
    <x v="0"/>
    <n v="4.8611111111111112E-3"/>
    <x v="0"/>
    <x v="0"/>
  </r>
  <r>
    <x v="0"/>
    <x v="0"/>
    <s v="7000083129"/>
    <s v="NEW HARDWARE SETUP (MBA)"/>
    <d v="2013-05-26T00:00:00"/>
    <s v="Eric Sproch"/>
    <n v="4324"/>
    <x v="0"/>
    <x v="1"/>
    <x v="0"/>
    <n v="3.0027777777777778"/>
    <x v="0"/>
    <x v="0"/>
  </r>
  <r>
    <x v="0"/>
    <x v="0"/>
    <s v="7000083142"/>
    <s v="NEW HARDWARE SETUP (MBA)"/>
    <d v="2013-05-31T00:00:00"/>
    <s v="Paul Tatum"/>
    <n v="11051"/>
    <x v="0"/>
    <x v="1"/>
    <x v="0"/>
    <n v="7.6743055555555557"/>
    <x v="0"/>
    <x v="0"/>
  </r>
  <r>
    <x v="0"/>
    <x v="0"/>
    <s v="7000083143"/>
    <s v="NEW HARDWARE SETUP (MBP)"/>
    <d v="2013-05-26T00:00:00"/>
    <s v="Harold Brown"/>
    <n v="2909"/>
    <x v="0"/>
    <x v="1"/>
    <x v="0"/>
    <n v="2.0201388888888889"/>
    <x v="0"/>
    <x v="0"/>
  </r>
  <r>
    <x v="0"/>
    <x v="0"/>
    <s v="7000083174"/>
    <s v="NEW HARDWARE SETUP (MBA)"/>
    <d v="2013-05-31T00:00:00"/>
    <s v="Paul Tatum"/>
    <n v="11047"/>
    <x v="0"/>
    <x v="1"/>
    <x v="0"/>
    <n v="7.6715277777777784"/>
    <x v="0"/>
    <x v="0"/>
  </r>
  <r>
    <x v="0"/>
    <x v="0"/>
    <s v="7000083181"/>
    <s v="NEW HARDWARE SETUP (MBP) (CL)"/>
    <d v="2013-05-31T00:00:00"/>
    <s v="Joel Adams"/>
    <n v="11194"/>
    <x v="0"/>
    <x v="1"/>
    <x v="0"/>
    <n v="7.7736111111111112"/>
    <x v="0"/>
    <x v="0"/>
  </r>
  <r>
    <x v="0"/>
    <x v="0"/>
    <s v="7000083182"/>
    <s v="NEED TO RECON MACBOOK"/>
    <d v="2013-05-23T00:00:00"/>
    <s v="Eric Sproch"/>
    <n v="10"/>
    <x v="0"/>
    <x v="1"/>
    <x v="0"/>
    <n v="6.9444444444444441E-3"/>
    <x v="0"/>
    <x v="0"/>
  </r>
  <r>
    <x v="0"/>
    <x v="0"/>
    <s v="7000083217"/>
    <s v="LAPTOP FOR NEW CONTRACTOR C5188950"/>
    <d v="2013-05-24T00:00:00"/>
    <s v="David Lee"/>
    <n v="114"/>
    <x v="0"/>
    <x v="1"/>
    <x v="0"/>
    <n v="7.9166666666666663E-2"/>
    <x v="0"/>
    <x v="0"/>
  </r>
  <r>
    <x v="0"/>
    <x v="0"/>
    <s v="7000083218"/>
    <s v="LAPTOP FOR NEW CONTRACTOR C5188948"/>
    <d v="2013-05-24T00:00:00"/>
    <s v="David Lee"/>
    <n v="1"/>
    <x v="0"/>
    <x v="1"/>
    <x v="0"/>
    <n v="6.9444444444444447E-4"/>
    <x v="0"/>
    <x v="0"/>
  </r>
  <r>
    <x v="0"/>
    <x v="0"/>
    <s v="7000083219"/>
    <s v="LAPTOP FOR NEW CONTRACTOR C5147307"/>
    <d v="2013-05-24T00:00:00"/>
    <s v="David Lee"/>
    <n v="1"/>
    <x v="0"/>
    <x v="1"/>
    <x v="0"/>
    <n v="6.9444444444444447E-4"/>
    <x v="0"/>
    <x v="0"/>
  </r>
  <r>
    <x v="0"/>
    <x v="0"/>
    <s v="7000083220"/>
    <s v="LAPTOP FOR NEW CONTRACTOR C5147303"/>
    <d v="2013-05-24T00:00:00"/>
    <s v="David Lee"/>
    <n v="1"/>
    <x v="0"/>
    <x v="1"/>
    <x v="0"/>
    <n v="6.9444444444444447E-4"/>
    <x v="0"/>
    <x v="0"/>
  </r>
  <r>
    <x v="0"/>
    <x v="0"/>
    <s v="7000083226"/>
    <s v="NEW HARDWARE SETUP (MBA)"/>
    <d v="2013-05-26T00:00:00"/>
    <s v="Eric Sproch"/>
    <n v="4230"/>
    <x v="0"/>
    <x v="1"/>
    <x v="0"/>
    <n v="2.9375"/>
    <x v="0"/>
    <x v="0"/>
  </r>
  <r>
    <x v="0"/>
    <x v="0"/>
    <s v="7000083231"/>
    <s v="CHANGE PASSWORD AND BOOT TO DESKTOP"/>
    <d v="2013-04-23T00:00:00"/>
    <s v="David Lee"/>
    <n v="1"/>
    <x v="0"/>
    <x v="0"/>
    <x v="0"/>
    <n v="6.9444444444444447E-4"/>
    <x v="0"/>
    <x v="0"/>
  </r>
  <r>
    <x v="0"/>
    <x v="0"/>
    <s v="7000083232"/>
    <s v="EQUIPMENT RETURN - #511462 LENOVO T520"/>
    <d v="2013-05-24T00:00:00"/>
    <s v="David Lee"/>
    <n v="2"/>
    <x v="0"/>
    <x v="1"/>
    <x v="0"/>
    <n v="1.3888888888888889E-3"/>
    <x v="0"/>
    <x v="0"/>
  </r>
  <r>
    <x v="0"/>
    <x v="0"/>
    <s v="7000083233"/>
    <s v="EQUIPMENT RETURN - #484352 LENOVO T510"/>
    <d v="2013-05-24T00:00:00"/>
    <s v="David Lee"/>
    <n v="4"/>
    <x v="0"/>
    <x v="1"/>
    <x v="0"/>
    <n v="2.7777777777777779E-3"/>
    <x v="0"/>
    <x v="0"/>
  </r>
  <r>
    <x v="0"/>
    <x v="0"/>
    <s v="7000083234"/>
    <s v="EQUIPMENT RETURN - #510773 LENOVO T520"/>
    <d v="2013-05-24T00:00:00"/>
    <s v="David Lee"/>
    <n v="2"/>
    <x v="0"/>
    <x v="1"/>
    <x v="0"/>
    <n v="1.3888888888888889E-3"/>
    <x v="0"/>
    <x v="0"/>
  </r>
  <r>
    <x v="0"/>
    <x v="0"/>
    <s v="7000083236"/>
    <s v="REIMAGE AND DATA TRANSFER"/>
    <d v="2013-04-23T00:00:00"/>
    <s v="David Lee"/>
    <n v="3"/>
    <x v="0"/>
    <x v="0"/>
    <x v="0"/>
    <n v="2.0833333333333333E-3"/>
    <x v="0"/>
    <x v="0"/>
  </r>
  <r>
    <x v="0"/>
    <x v="0"/>
    <s v="7000084860"/>
    <s v="NEW HARDWARE SETUP (M90P)"/>
    <d v="2013-06-01T00:00:00"/>
    <s v="Nilay Patel"/>
    <n v="11772"/>
    <x v="0"/>
    <x v="3"/>
    <x v="0"/>
    <n v="8.1749999999999989"/>
    <x v="0"/>
    <x v="0"/>
  </r>
  <r>
    <x v="0"/>
    <x v="0"/>
    <s v="7000084960"/>
    <s v="EQUIPMENT REQUEST (X230) (QTY1) (PAL-1)"/>
    <d v="2013-05-25T00:00:00"/>
    <s v="Michael Woolsey"/>
    <n v="1704"/>
    <x v="0"/>
    <x v="1"/>
    <x v="0"/>
    <n v="1.1833333333333333"/>
    <x v="0"/>
    <x v="0"/>
  </r>
  <r>
    <x v="0"/>
    <x v="0"/>
    <s v="7000085074"/>
    <s v="UPGRADE (X230)"/>
    <d v="2013-05-24T00:00:00"/>
    <s v="Nilay Patel"/>
    <n v="3"/>
    <x v="0"/>
    <x v="1"/>
    <x v="0"/>
    <n v="2.0833333333333333E-3"/>
    <x v="0"/>
    <x v="0"/>
  </r>
  <r>
    <x v="0"/>
    <x v="0"/>
    <s v="7000085078"/>
    <s v="UPGRADE (X230)"/>
    <d v="2013-05-24T00:00:00"/>
    <s v="Nilay Patel"/>
    <n v="1"/>
    <x v="0"/>
    <x v="1"/>
    <x v="0"/>
    <n v="6.9444444444444447E-4"/>
    <x v="0"/>
    <x v="0"/>
  </r>
  <r>
    <x v="0"/>
    <x v="0"/>
    <s v="7000085079"/>
    <s v="[REIMAGE]|REIMAGE LAPTOP WITH WIN 7 2.1"/>
    <d v="2013-05-24T00:00:00"/>
    <s v="Nilay Patel"/>
    <n v="3"/>
    <x v="0"/>
    <x v="1"/>
    <x v="0"/>
    <n v="2.0833333333333333E-3"/>
    <x v="0"/>
    <x v="0"/>
  </r>
  <r>
    <x v="0"/>
    <x v="0"/>
    <s v="7000085177"/>
    <s v="REINSTALL PERFORCE"/>
    <d v="2013-04-24T00:00:00"/>
    <s v="David Lee"/>
    <n v="2"/>
    <x v="0"/>
    <x v="0"/>
    <x v="0"/>
    <n v="1.3888888888888889E-3"/>
    <x v="0"/>
    <x v="0"/>
  </r>
  <r>
    <x v="0"/>
    <x v="0"/>
    <s v="7000085178"/>
    <s v="INSTALL ADOBE SOFTWARE"/>
    <d v="2013-05-24T00:00:00"/>
    <s v="David Lee"/>
    <n v="2"/>
    <x v="0"/>
    <x v="1"/>
    <x v="0"/>
    <n v="1.3888888888888889E-3"/>
    <x v="0"/>
    <x v="0"/>
  </r>
  <r>
    <x v="0"/>
    <x v="0"/>
    <s v="7000085191"/>
    <s v="UNABLE TO GAIN NETWORK ACCESS"/>
    <d v="2013-05-24T00:00:00"/>
    <s v="Nilay Patel"/>
    <n v="2"/>
    <x v="0"/>
    <x v="1"/>
    <x v="0"/>
    <n v="1.3888888888888889E-3"/>
    <x v="0"/>
    <x v="0"/>
  </r>
  <r>
    <x v="0"/>
    <x v="0"/>
    <s v="7000085192"/>
    <s v="UNABLE TO ACCESS PORTAL"/>
    <d v="2013-05-24T00:00:00"/>
    <s v="Nilay Patel"/>
    <n v="1"/>
    <x v="0"/>
    <x v="1"/>
    <x v="0"/>
    <n v="6.9444444444444447E-4"/>
    <x v="0"/>
    <x v="0"/>
  </r>
  <r>
    <x v="0"/>
    <x v="0"/>
    <s v="7000085193"/>
    <s v="UNABLE TO CONNECT TO THE NETWORK"/>
    <d v="2013-05-24T00:00:00"/>
    <s v="Nilay Patel"/>
    <n v="1"/>
    <x v="0"/>
    <x v="1"/>
    <x v="0"/>
    <n v="6.9444444444444447E-4"/>
    <x v="0"/>
    <x v="0"/>
  </r>
  <r>
    <x v="0"/>
    <x v="0"/>
    <s v="7000085194"/>
    <s v="OUTLOOK CRASHING"/>
    <d v="2013-05-24T00:00:00"/>
    <s v="Nilay Patel"/>
    <n v="2"/>
    <x v="0"/>
    <x v="1"/>
    <x v="0"/>
    <n v="1.3888888888888889E-3"/>
    <x v="0"/>
    <x v="0"/>
  </r>
  <r>
    <x v="0"/>
    <x v="0"/>
    <s v="7000085198"/>
    <s v="CHECK SYSTEM FOR VIRUS"/>
    <d v="2013-05-24T00:00:00"/>
    <s v="Nilay Patel"/>
    <n v="27"/>
    <x v="0"/>
    <x v="1"/>
    <x v="0"/>
    <n v="1.8749999999999999E-2"/>
    <x v="0"/>
    <x v="0"/>
  </r>
  <r>
    <x v="0"/>
    <x v="0"/>
    <s v="7000085199"/>
    <s v="UNABLE TO CONNECT TO NETWORK"/>
    <d v="2013-05-24T00:00:00"/>
    <s v="Nilay Patel"/>
    <n v="2"/>
    <x v="0"/>
    <x v="1"/>
    <x v="0"/>
    <n v="1.3888888888888889E-3"/>
    <x v="0"/>
    <x v="0"/>
  </r>
  <r>
    <x v="0"/>
    <x v="0"/>
    <s v="7000085200"/>
    <s v="CAN'T CONNECT TO NETWORK"/>
    <d v="2013-05-24T00:00:00"/>
    <s v="Nilay Patel"/>
    <n v="2"/>
    <x v="0"/>
    <x v="1"/>
    <x v="0"/>
    <n v="1.3888888888888889E-3"/>
    <x v="0"/>
    <x v="0"/>
  </r>
  <r>
    <x v="0"/>
    <x v="0"/>
    <s v="7000085221"/>
    <s v="MD EQUIPMENT VERIFICATION INQUIRY"/>
    <d v="2013-05-14T00:00:00"/>
    <s v="Luke Richards"/>
    <n v="30087"/>
    <x v="0"/>
    <x v="1"/>
    <x v="0"/>
    <n v="20.893750000000001"/>
    <x v="0"/>
    <x v="0"/>
  </r>
  <r>
    <x v="0"/>
    <x v="0"/>
    <s v="7000085241"/>
    <s v="[REIMAGE]|REIMAGE SYSTEM WITH WIN 7 2.1"/>
    <d v="2013-05-24T00:00:00"/>
    <s v="Nilay Patel"/>
    <n v="2"/>
    <x v="0"/>
    <x v="1"/>
    <x v="0"/>
    <n v="1.3888888888888889E-3"/>
    <x v="0"/>
    <x v="0"/>
  </r>
  <r>
    <x v="0"/>
    <x v="0"/>
    <s v="7000085243"/>
    <s v="UNABLE TO RUN ITUNES"/>
    <d v="2013-05-24T00:00:00"/>
    <s v="Nilay Patel"/>
    <n v="2"/>
    <x v="0"/>
    <x v="1"/>
    <x v="0"/>
    <n v="1.3888888888888889E-3"/>
    <x v="0"/>
    <x v="0"/>
  </r>
  <r>
    <x v="0"/>
    <x v="0"/>
    <s v="7000085245"/>
    <s v="UNABLE TO CONNECT TO THE NETWORK"/>
    <d v="2013-05-24T00:00:00"/>
    <s v="Nilay Patel"/>
    <n v="1"/>
    <x v="0"/>
    <x v="1"/>
    <x v="0"/>
    <n v="6.9444444444444447E-4"/>
    <x v="0"/>
    <x v="0"/>
  </r>
  <r>
    <x v="0"/>
    <x v="0"/>
    <s v="7000085246"/>
    <s v="UNABLE TO ACCESS PORTAL"/>
    <d v="2013-05-24T00:00:00"/>
    <s v="Nilay Patel"/>
    <n v="2"/>
    <x v="0"/>
    <x v="1"/>
    <x v="0"/>
    <n v="1.3888888888888889E-3"/>
    <x v="0"/>
    <x v="0"/>
  </r>
  <r>
    <x v="0"/>
    <x v="0"/>
    <s v="7000085261"/>
    <s v="LAPTOP UPGRADE FOR I009118"/>
    <d v="2013-05-24T00:00:00"/>
    <s v="David Lee"/>
    <n v="2"/>
    <x v="0"/>
    <x v="1"/>
    <x v="0"/>
    <n v="1.3888888888888889E-3"/>
    <x v="0"/>
    <x v="0"/>
  </r>
  <r>
    <x v="0"/>
    <x v="0"/>
    <s v="7000085444"/>
    <s v="MD EQUIPMENT VERIFICATION INQUIRY #50811"/>
    <d v="2013-05-26T00:00:00"/>
    <s v="David Lee"/>
    <n v="2480"/>
    <x v="0"/>
    <x v="1"/>
    <x v="0"/>
    <n v="1.7222222222222223"/>
    <x v="0"/>
    <x v="0"/>
  </r>
  <r>
    <x v="0"/>
    <x v="0"/>
    <s v="7000087105"/>
    <s v="LAPTOP UPGRADE FOR I812709"/>
    <d v="2013-05-25T00:00:00"/>
    <s v="David Lee"/>
    <n v="1"/>
    <x v="0"/>
    <x v="1"/>
    <x v="0"/>
    <n v="6.9444444444444447E-4"/>
    <x v="0"/>
    <x v="0"/>
  </r>
  <r>
    <x v="0"/>
    <x v="0"/>
    <s v="7000087297"/>
    <s v="MD EQUIPMENT VERIFICATION INQUIRY"/>
    <d v="2013-05-26T00:00:00"/>
    <s v="Nilay Patel"/>
    <n v="1353"/>
    <x v="0"/>
    <x v="1"/>
    <x v="0"/>
    <n v="0.93958333333333333"/>
    <x v="0"/>
    <x v="0"/>
  </r>
  <r>
    <x v="0"/>
    <x v="0"/>
    <s v="7000087299"/>
    <s v="IPAD FOR I820517"/>
    <d v="2013-05-25T00:00:00"/>
    <s v="David Lee"/>
    <n v="1"/>
    <x v="0"/>
    <x v="1"/>
    <x v="0"/>
    <n v="6.9444444444444447E-4"/>
    <x v="0"/>
    <x v="0"/>
  </r>
  <r>
    <x v="0"/>
    <x v="0"/>
    <s v="7000088971"/>
    <s v="EMAIL RECEIVED, TWO EQUIPMENTS."/>
    <d v="2013-05-27T00:00:00"/>
    <s v="Jim Warmuth"/>
    <n v="1777"/>
    <x v="0"/>
    <x v="1"/>
    <x v="0"/>
    <n v="1.2340277777777777"/>
    <x v="0"/>
    <x v="0"/>
  </r>
  <r>
    <x v="0"/>
    <x v="0"/>
    <s v="7000089068"/>
    <s v="EQUIPMENT RETURN - #484171 LENOVO T510"/>
    <d v="2013-05-26T00:00:00"/>
    <s v="David Lee"/>
    <n v="1"/>
    <x v="0"/>
    <x v="1"/>
    <x v="0"/>
    <n v="6.9444444444444447E-4"/>
    <x v="0"/>
    <x v="0"/>
  </r>
  <r>
    <x v="0"/>
    <x v="0"/>
    <s v="7000089069"/>
    <s v="EQUIPMENT REQUEST (T430) (QTY2) (PAL03)"/>
    <d v="2013-06-03T00:00:00"/>
    <s v="Michael Woolsey"/>
    <n v="11715"/>
    <x v="0"/>
    <x v="3"/>
    <x v="0"/>
    <n v="8.1354166666666661"/>
    <x v="0"/>
    <x v="0"/>
  </r>
  <r>
    <x v="0"/>
    <x v="0"/>
    <s v="7000089118"/>
    <s v="MS OUTLOOK EXCHANGE"/>
    <d v="2013-05-26T00:00:00"/>
    <s v="Paul Tatum"/>
    <n v="4"/>
    <x v="0"/>
    <x v="1"/>
    <x v="0"/>
    <n v="2.7777777777777779E-3"/>
    <x v="0"/>
    <x v="0"/>
  </r>
  <r>
    <x v="0"/>
    <x v="0"/>
    <s v="7000089123"/>
    <s v="LAPTOP WON'T BOOT CORRECTLY"/>
    <d v="2013-05-26T00:00:00"/>
    <s v="Jim Warmuth"/>
    <n v="43"/>
    <x v="0"/>
    <x v="1"/>
    <x v="0"/>
    <n v="2.9861111111111113E-2"/>
    <x v="0"/>
    <x v="0"/>
  </r>
  <r>
    <x v="0"/>
    <x v="0"/>
    <s v="7000089172"/>
    <s v="EQUIPMENT REQUEST (T520) (QTY2) (PAL03)"/>
    <d v="2013-06-03T00:00:00"/>
    <s v="Michael Woolsey"/>
    <n v="11636"/>
    <x v="0"/>
    <x v="3"/>
    <x v="0"/>
    <n v="8.0805555555555557"/>
    <x v="0"/>
    <x v="0"/>
  </r>
  <r>
    <x v="0"/>
    <x v="0"/>
    <s v="7000089192"/>
    <s v="NEW MBP IMAGE"/>
    <d v="2013-05-31T00:00:00"/>
    <s v="Paul Tatum"/>
    <n v="29"/>
    <x v="0"/>
    <x v="1"/>
    <x v="0"/>
    <n v="2.013888888888889E-2"/>
    <x v="0"/>
    <x v="0"/>
  </r>
  <r>
    <x v="0"/>
    <x v="0"/>
    <s v="7000089199"/>
    <s v="[REIMAGE]|REIMAGE LAPTOP WITN WIN 7 2.1"/>
    <d v="2013-05-26T00:00:00"/>
    <s v="Nilay Patel"/>
    <n v="3"/>
    <x v="0"/>
    <x v="1"/>
    <x v="0"/>
    <n v="2.0833333333333333E-3"/>
    <x v="0"/>
    <x v="0"/>
  </r>
  <r>
    <x v="0"/>
    <x v="0"/>
    <s v="7000089229"/>
    <s v="EQUIPMENT RETURN - #486431 IPAD 1"/>
    <d v="2013-05-26T00:00:00"/>
    <s v="David Lee"/>
    <n v="1"/>
    <x v="0"/>
    <x v="1"/>
    <x v="0"/>
    <n v="6.9444444444444447E-4"/>
    <x v="0"/>
    <x v="0"/>
  </r>
  <r>
    <x v="0"/>
    <x v="0"/>
    <s v="7000089275"/>
    <s v="EQUIPMENT RETURN - #519417 LENOVO T510"/>
    <d v="2013-05-26T00:00:00"/>
    <s v="David Lee"/>
    <n v="2"/>
    <x v="0"/>
    <x v="1"/>
    <x v="0"/>
    <n v="1.3888888888888889E-3"/>
    <x v="0"/>
    <x v="0"/>
  </r>
  <r>
    <x v="0"/>
    <x v="0"/>
    <s v="7000089278"/>
    <s v="EQUIPMENT RETURN - #492786 IPAD 2"/>
    <d v="2013-05-26T00:00:00"/>
    <s v="David Lee"/>
    <n v="1"/>
    <x v="0"/>
    <x v="1"/>
    <x v="0"/>
    <n v="6.9444444444444447E-4"/>
    <x v="0"/>
    <x v="0"/>
  </r>
  <r>
    <x v="0"/>
    <x v="0"/>
    <s v="7000089283"/>
    <s v="OUTLOOK CRASHES"/>
    <d v="2013-05-26T00:00:00"/>
    <s v="Nilay Patel"/>
    <n v="1"/>
    <x v="0"/>
    <x v="1"/>
    <x v="0"/>
    <n v="6.9444444444444447E-4"/>
    <x v="0"/>
    <x v="0"/>
  </r>
  <r>
    <x v="0"/>
    <x v="0"/>
    <s v="7000089285"/>
    <s v="UNABLE TO CONNECT TO WIRELESS NETWORK"/>
    <d v="2013-05-26T00:00:00"/>
    <s v="Nilay Patel"/>
    <n v="3"/>
    <x v="0"/>
    <x v="1"/>
    <x v="0"/>
    <n v="2.0833333333333333E-3"/>
    <x v="0"/>
    <x v="0"/>
  </r>
  <r>
    <x v="0"/>
    <x v="0"/>
    <s v="7000089286"/>
    <s v="UNABLE TO CONNECT TO THE NETWORK"/>
    <d v="2013-05-26T00:00:00"/>
    <s v="Nilay Patel"/>
    <n v="2"/>
    <x v="0"/>
    <x v="1"/>
    <x v="0"/>
    <n v="1.3888888888888889E-3"/>
    <x v="0"/>
    <x v="0"/>
  </r>
  <r>
    <x v="0"/>
    <x v="0"/>
    <s v="7000089287"/>
    <s v="UPGRADE (X230)"/>
    <d v="2013-05-26T00:00:00"/>
    <s v="Nilay Patel"/>
    <n v="1"/>
    <x v="0"/>
    <x v="1"/>
    <x v="0"/>
    <n v="6.9444444444444447E-4"/>
    <x v="0"/>
    <x v="0"/>
  </r>
  <r>
    <x v="0"/>
    <x v="0"/>
    <s v="7000089289"/>
    <s v="VIEW OF EMAIL MESSAGE FONT LARGE"/>
    <d v="2013-05-26T00:00:00"/>
    <s v="Nilay Patel"/>
    <n v="6"/>
    <x v="0"/>
    <x v="1"/>
    <x v="0"/>
    <n v="4.1666666666666666E-3"/>
    <x v="0"/>
    <x v="0"/>
  </r>
  <r>
    <x v="0"/>
    <x v="0"/>
    <s v="7000089292"/>
    <s v="CHECK PERFORMANCE OF LAPTOP"/>
    <d v="2013-05-26T00:00:00"/>
    <s v="Nilay Patel"/>
    <n v="2"/>
    <x v="0"/>
    <x v="1"/>
    <x v="0"/>
    <n v="1.3888888888888889E-3"/>
    <x v="0"/>
    <x v="0"/>
  </r>
  <r>
    <x v="0"/>
    <x v="0"/>
    <s v="7000089336"/>
    <s v="MS UPDATES ARE NOT INSTALLING PROPERLY"/>
    <d v="2013-04-26T00:00:00"/>
    <s v="Jim Warmuth"/>
    <n v="7"/>
    <x v="0"/>
    <x v="0"/>
    <x v="0"/>
    <n v="4.8611111111111112E-3"/>
    <x v="0"/>
    <x v="0"/>
  </r>
  <r>
    <x v="0"/>
    <x v="0"/>
    <s v="7000089373"/>
    <s v="USER NEEDS SP 1 INSTALLED IN HIS W7 PC"/>
    <d v="2013-05-31T00:00:00"/>
    <s v="Harold Brown"/>
    <n v="6931"/>
    <x v="0"/>
    <x v="1"/>
    <x v="0"/>
    <n v="4.8131944444444441"/>
    <x v="0"/>
    <x v="0"/>
  </r>
  <r>
    <x v="0"/>
    <x v="0"/>
    <s v="7000089377"/>
    <s v="RESET WTS"/>
    <d v="2013-05-27T00:00:00"/>
    <s v="David Lee"/>
    <n v="3"/>
    <x v="0"/>
    <x v="1"/>
    <x v="0"/>
    <n v="2.0833333333333333E-3"/>
    <x v="0"/>
    <x v="0"/>
  </r>
  <r>
    <x v="0"/>
    <x v="0"/>
    <s v="7000089378"/>
    <s v="RESET PIN FOR SECUREID"/>
    <d v="2013-05-27T00:00:00"/>
    <s v="David Lee"/>
    <n v="1"/>
    <x v="0"/>
    <x v="1"/>
    <x v="0"/>
    <n v="6.9444444444444447E-4"/>
    <x v="0"/>
    <x v="0"/>
  </r>
  <r>
    <x v="0"/>
    <x v="0"/>
    <s v="7000090573"/>
    <s v="LABS TEST MAC"/>
    <d v="2013-05-27T00:00:00"/>
    <s v="Paul Tatum"/>
    <n v="4"/>
    <x v="0"/>
    <x v="1"/>
    <x v="0"/>
    <n v="2.7777777777777779E-3"/>
    <x v="0"/>
    <x v="0"/>
  </r>
  <r>
    <x v="0"/>
    <x v="0"/>
    <s v="7000090574"/>
    <s v="MBP RETURN TO APPLE PROJECT"/>
    <d v="2013-04-26T00:00:00"/>
    <s v="Paul Tatum"/>
    <n v="3"/>
    <x v="0"/>
    <x v="0"/>
    <x v="0"/>
    <n v="2.0833333333333333E-3"/>
    <x v="0"/>
    <x v="0"/>
  </r>
  <r>
    <x v="0"/>
    <x v="0"/>
    <s v="7000090576"/>
    <s v="LOSS OF WIRELESS NETWORK"/>
    <d v="2013-05-27T00:00:00"/>
    <s v="Paul Tatum"/>
    <n v="3"/>
    <x v="0"/>
    <x v="1"/>
    <x v="0"/>
    <n v="2.0833333333333333E-3"/>
    <x v="0"/>
    <x v="0"/>
  </r>
  <r>
    <x v="0"/>
    <x v="0"/>
    <s v="7000090577"/>
    <s v="APPLE PROJECT MBP"/>
    <d v="2013-05-27T00:00:00"/>
    <s v="Paul Tatum"/>
    <n v="3"/>
    <x v="0"/>
    <x v="1"/>
    <x v="0"/>
    <n v="2.0833333333333333E-3"/>
    <x v="0"/>
    <x v="0"/>
  </r>
  <r>
    <x v="0"/>
    <x v="0"/>
    <s v="7000090579"/>
    <s v="NEW MBP SETUP"/>
    <d v="2013-04-26T00:00:00"/>
    <s v="Paul Tatum"/>
    <n v="4"/>
    <x v="0"/>
    <x v="0"/>
    <x v="0"/>
    <n v="2.7777777777777779E-3"/>
    <x v="0"/>
    <x v="0"/>
  </r>
  <r>
    <x v="0"/>
    <x v="0"/>
    <s v="7000090622"/>
    <s v="NEW IPAD SETUP"/>
    <d v="2013-04-26T00:00:00"/>
    <s v="Paul Tatum"/>
    <n v="3"/>
    <x v="0"/>
    <x v="0"/>
    <x v="0"/>
    <n v="2.0833333333333333E-3"/>
    <x v="0"/>
    <x v="0"/>
  </r>
  <r>
    <x v="0"/>
    <x v="0"/>
    <s v="7000090629"/>
    <s v="PASSWORD ERRORS"/>
    <d v="2013-05-27T00:00:00"/>
    <s v="Paul Tatum"/>
    <n v="19"/>
    <x v="0"/>
    <x v="1"/>
    <x v="0"/>
    <n v="1.3194444444444444E-2"/>
    <x v="0"/>
    <x v="0"/>
  </r>
  <r>
    <x v="0"/>
    <x v="0"/>
    <s v="7000090630"/>
    <s v="REMOVE USER FROM ACCOUNTS"/>
    <d v="2013-05-27T00:00:00"/>
    <s v="Paul Tatum"/>
    <n v="3"/>
    <x v="0"/>
    <x v="1"/>
    <x v="0"/>
    <n v="2.0833333333333333E-3"/>
    <x v="0"/>
    <x v="0"/>
  </r>
  <r>
    <x v="0"/>
    <x v="0"/>
    <s v="7000090673"/>
    <s v="NEW MBP SETUP"/>
    <d v="2013-04-26T00:00:00"/>
    <s v="Paul Tatum"/>
    <n v="2"/>
    <x v="0"/>
    <x v="0"/>
    <x v="0"/>
    <n v="1.3888888888888889E-3"/>
    <x v="0"/>
    <x v="0"/>
  </r>
  <r>
    <x v="0"/>
    <x v="0"/>
    <s v="7000090677"/>
    <s v="REIMAGE MBP"/>
    <d v="2013-05-27T00:00:00"/>
    <s v="Paul Tatum"/>
    <n v="4"/>
    <x v="0"/>
    <x v="1"/>
    <x v="0"/>
    <n v="2.7777777777777779E-3"/>
    <x v="0"/>
    <x v="0"/>
  </r>
  <r>
    <x v="0"/>
    <x v="0"/>
    <s v="7000090679"/>
    <s v="MAIL AND PASSWORD"/>
    <d v="2013-05-27T00:00:00"/>
    <s v="Paul Tatum"/>
    <n v="5"/>
    <x v="0"/>
    <x v="1"/>
    <x v="0"/>
    <n v="3.472222222222222E-3"/>
    <x v="0"/>
    <x v="0"/>
  </r>
  <r>
    <x v="0"/>
    <x v="0"/>
    <s v="7000090920"/>
    <s v="MONITOR FOR D058738"/>
    <d v="2013-05-27T00:00:00"/>
    <s v="David Lee"/>
    <n v="3"/>
    <x v="0"/>
    <x v="1"/>
    <x v="0"/>
    <n v="2.0833333333333333E-3"/>
    <x v="0"/>
    <x v="0"/>
  </r>
  <r>
    <x v="0"/>
    <x v="0"/>
    <s v="7000090934"/>
    <s v="NEED TO GET LAPTOP REIMAGED"/>
    <d v="2013-06-01T00:00:00"/>
    <s v="Nilay Patel"/>
    <n v="6126"/>
    <x v="0"/>
    <x v="3"/>
    <x v="0"/>
    <n v="4.2541666666666664"/>
    <x v="0"/>
    <x v="0"/>
  </r>
  <r>
    <x v="0"/>
    <x v="0"/>
    <s v="7000090993"/>
    <s v="EQUIPMENT RETURN - #484539 LENOVO T510"/>
    <d v="2013-05-27T00:00:00"/>
    <s v="David Lee"/>
    <n v="1"/>
    <x v="0"/>
    <x v="1"/>
    <x v="0"/>
    <n v="6.9444444444444447E-4"/>
    <x v="0"/>
    <x v="0"/>
  </r>
  <r>
    <x v="0"/>
    <x v="0"/>
    <s v="7000091051"/>
    <s v="MONITOR FOR I818411"/>
    <d v="2013-05-27T00:00:00"/>
    <s v="David Lee"/>
    <n v="3"/>
    <x v="0"/>
    <x v="1"/>
    <x v="0"/>
    <n v="2.0833333333333333E-3"/>
    <x v="0"/>
    <x v="0"/>
  </r>
  <r>
    <x v="0"/>
    <x v="0"/>
    <s v="7000091052"/>
    <s v="UNABLE TO SEARCH IN OUTLLOOK"/>
    <d v="2013-05-27T00:00:00"/>
    <s v="Nilay Patel"/>
    <n v="2"/>
    <x v="0"/>
    <x v="1"/>
    <x v="0"/>
    <n v="1.3888888888888889E-3"/>
    <x v="0"/>
    <x v="0"/>
  </r>
  <r>
    <x v="0"/>
    <x v="0"/>
    <s v="7000091053"/>
    <s v="ROOM RESERVATION TOOL ISSUE"/>
    <d v="2013-05-27T00:00:00"/>
    <s v="Nilay Patel"/>
    <n v="2"/>
    <x v="0"/>
    <x v="1"/>
    <x v="0"/>
    <n v="1.3888888888888889E-3"/>
    <x v="0"/>
    <x v="0"/>
  </r>
  <r>
    <x v="0"/>
    <x v="0"/>
    <s v="7000091055"/>
    <s v="LAPTOP FOR C5167181"/>
    <d v="2013-05-27T00:00:00"/>
    <s v="David Lee"/>
    <n v="2"/>
    <x v="0"/>
    <x v="1"/>
    <x v="0"/>
    <n v="1.3888888888888889E-3"/>
    <x v="0"/>
    <x v="0"/>
  </r>
  <r>
    <x v="0"/>
    <x v="0"/>
    <s v="7000091104"/>
    <s v="REIMAGE MAC LAPTOP"/>
    <d v="2013-04-26T00:00:00"/>
    <s v="Jim Warmuth"/>
    <n v="3"/>
    <x v="0"/>
    <x v="0"/>
    <x v="0"/>
    <n v="2.0833333333333333E-3"/>
    <x v="0"/>
    <x v="0"/>
  </r>
  <r>
    <x v="0"/>
    <x v="0"/>
    <s v="7000091105"/>
    <s v="SETUP NEW LCD"/>
    <d v="2013-05-27T00:00:00"/>
    <s v="Jim Warmuth"/>
    <n v="3"/>
    <x v="0"/>
    <x v="1"/>
    <x v="0"/>
    <n v="2.0833333333333333E-3"/>
    <x v="0"/>
    <x v="0"/>
  </r>
  <r>
    <x v="0"/>
    <x v="0"/>
    <s v="7000091198"/>
    <s v="NEW HARDWARE SETUP (MBP)"/>
    <d v="2013-05-30T00:00:00"/>
    <s v="Paul Tatum"/>
    <n v="3926"/>
    <x v="0"/>
    <x v="1"/>
    <x v="0"/>
    <n v="2.7263888888888892"/>
    <x v="0"/>
    <x v="0"/>
  </r>
  <r>
    <x v="0"/>
    <x v="0"/>
    <s v="7000091228"/>
    <s v="NEW HARDWARE SETUP (MBP)"/>
    <d v="2013-05-31T00:00:00"/>
    <s v="Paul Tatum"/>
    <n v="5156"/>
    <x v="0"/>
    <x v="1"/>
    <x v="0"/>
    <n v="3.5805555555555557"/>
    <x v="0"/>
    <x v="0"/>
  </r>
  <r>
    <x v="0"/>
    <x v="0"/>
    <s v="7000091231"/>
    <s v="SYSTEM SWAP ( REIMAGE ) 4.26.2013"/>
    <d v="2013-04-27T00:00:00"/>
    <s v="Eric Sproch"/>
    <n v="3"/>
    <x v="0"/>
    <x v="0"/>
    <x v="0"/>
    <n v="2.0833333333333333E-3"/>
    <x v="0"/>
    <x v="0"/>
  </r>
  <r>
    <x v="0"/>
    <x v="0"/>
    <s v="7000091234"/>
    <s v="T530 UPGRADE"/>
    <d v="2013-04-29T00:00:00"/>
    <s v="Eric Sproch"/>
    <n v="3"/>
    <x v="0"/>
    <x v="0"/>
    <x v="0"/>
    <n v="2.0833333333333333E-3"/>
    <x v="0"/>
    <x v="0"/>
  </r>
  <r>
    <x v="0"/>
    <x v="0"/>
    <s v="7000091239"/>
    <s v="UPGRADE (X230)"/>
    <d v="2013-05-27T00:00:00"/>
    <s v="Nilay Patel"/>
    <n v="3"/>
    <x v="0"/>
    <x v="1"/>
    <x v="0"/>
    <n v="2.0833333333333333E-3"/>
    <x v="0"/>
    <x v="0"/>
  </r>
  <r>
    <x v="0"/>
    <x v="0"/>
    <s v="7000091245"/>
    <s v="NEW HARDWARE SETUP (MBP)"/>
    <d v="2013-05-08T00:00:00"/>
    <s v="Harold Brown"/>
    <n v="7105"/>
    <x v="0"/>
    <x v="1"/>
    <x v="0"/>
    <n v="4.9340277777777777"/>
    <x v="0"/>
    <x v="0"/>
  </r>
  <r>
    <x v="0"/>
    <x v="0"/>
    <s v="7000091251"/>
    <s v="NEW MONITOR INSTALL"/>
    <d v="2013-05-27T00:00:00"/>
    <s v="Nilay Patel"/>
    <n v="1"/>
    <x v="0"/>
    <x v="1"/>
    <x v="0"/>
    <n v="6.9444444444444447E-4"/>
    <x v="0"/>
    <x v="0"/>
  </r>
  <r>
    <x v="0"/>
    <x v="0"/>
    <s v="7000091262"/>
    <s v="NEW HARDWARE SETUP (MBP)"/>
    <d v="2013-05-31T00:00:00"/>
    <s v="Paul Tatum"/>
    <n v="5668"/>
    <x v="0"/>
    <x v="1"/>
    <x v="0"/>
    <n v="3.9361111111111113"/>
    <x v="0"/>
    <x v="0"/>
  </r>
  <r>
    <x v="0"/>
    <x v="0"/>
    <s v="7000093352"/>
    <s v="CERTIFICATE POPUP WHILE ON LAN"/>
    <d v="2013-05-30T00:00:00"/>
    <s v="Jim Warmuth"/>
    <n v="4"/>
    <x v="0"/>
    <x v="1"/>
    <x v="0"/>
    <n v="2.7777777777777779E-3"/>
    <x v="0"/>
    <x v="0"/>
  </r>
  <r>
    <x v="0"/>
    <x v="0"/>
    <s v="7000093537"/>
    <s v="SYSTEM SWAP (T510)"/>
    <d v="2013-05-01T00:00:00"/>
    <s v="Henry Flores"/>
    <n v="2648"/>
    <x v="0"/>
    <x v="1"/>
    <x v="0"/>
    <n v="1.8388888888888888"/>
    <x v="0"/>
    <x v="0"/>
  </r>
  <r>
    <x v="0"/>
    <x v="0"/>
    <s v="7000093545"/>
    <s v="ADOBE UPDATE WON'T INSTALL"/>
    <d v="2013-04-29T00:00:00"/>
    <s v="Jim Warmuth"/>
    <n v="3"/>
    <x v="0"/>
    <x v="0"/>
    <x v="0"/>
    <n v="2.0833333333333333E-3"/>
    <x v="0"/>
    <x v="0"/>
  </r>
  <r>
    <x v="0"/>
    <x v="0"/>
    <s v="7000093599"/>
    <s v="TRANSFER DATA TO UPGRADE LAPTOP"/>
    <d v="2013-05-31T00:00:00"/>
    <s v="Maria Amparo Boado"/>
    <n v="1178"/>
    <x v="0"/>
    <x v="1"/>
    <x v="0"/>
    <n v="0.81805555555555554"/>
    <x v="0"/>
    <x v="0"/>
  </r>
  <r>
    <x v="0"/>
    <x v="0"/>
    <s v="7000094795"/>
    <s v="USER REQUESTED RE-IMAGE"/>
    <d v="2013-04-30T00:00:00"/>
    <s v="Gregg Souza"/>
    <n v="4"/>
    <x v="0"/>
    <x v="0"/>
    <x v="0"/>
    <n v="2.7777777777777779E-3"/>
    <x v="0"/>
    <x v="0"/>
  </r>
  <r>
    <x v="0"/>
    <x v="0"/>
    <s v="7000094798"/>
    <s v="FORESCOUT REMEDIATION"/>
    <d v="2013-05-31T00:00:00"/>
    <s v="Gregg Souza"/>
    <n v="5"/>
    <x v="0"/>
    <x v="1"/>
    <x v="0"/>
    <n v="3.472222222222222E-3"/>
    <x v="0"/>
    <x v="0"/>
  </r>
  <r>
    <x v="0"/>
    <x v="0"/>
    <s v="7000094891"/>
    <s v="FORESCOUT REMEDIATION"/>
    <d v="2013-05-09T00:00:00"/>
    <s v="Gregg Souza"/>
    <n v="4"/>
    <x v="0"/>
    <x v="1"/>
    <x v="0"/>
    <n v="2.7777777777777779E-3"/>
    <x v="0"/>
    <x v="0"/>
  </r>
  <r>
    <x v="0"/>
    <x v="0"/>
    <s v="7000094893"/>
    <s v="FORESCOUT REMEDIATION"/>
    <d v="2013-05-31T00:00:00"/>
    <s v="Gregg Souza"/>
    <n v="2"/>
    <x v="0"/>
    <x v="1"/>
    <x v="0"/>
    <n v="1.3888888888888889E-3"/>
    <x v="0"/>
    <x v="0"/>
  </r>
  <r>
    <x v="0"/>
    <x v="0"/>
    <s v="7000094894"/>
    <s v="SYSTEM SWAP"/>
    <d v="2013-05-31T00:00:00"/>
    <s v="Gregg Souza"/>
    <n v="3"/>
    <x v="0"/>
    <x v="1"/>
    <x v="0"/>
    <n v="2.0833333333333333E-3"/>
    <x v="0"/>
    <x v="0"/>
  </r>
  <r>
    <x v="0"/>
    <x v="0"/>
    <s v="7000094895"/>
    <s v="SYSTEM SWAP"/>
    <d v="2013-05-01T00:00:00"/>
    <s v="Gregg Souza"/>
    <n v="1794"/>
    <x v="0"/>
    <x v="1"/>
    <x v="0"/>
    <n v="1.2458333333333333"/>
    <x v="0"/>
    <x v="0"/>
  </r>
  <r>
    <x v="0"/>
    <x v="0"/>
    <s v="7000094897"/>
    <s v="INTERNET EXPLORER ISSUES"/>
    <d v="2013-05-31T00:00:00"/>
    <s v="Gregg Souza"/>
    <n v="3"/>
    <x v="0"/>
    <x v="1"/>
    <x v="0"/>
    <n v="2.0833333333333333E-3"/>
    <x v="0"/>
    <x v="0"/>
  </r>
  <r>
    <x v="0"/>
    <x v="0"/>
    <s v="7000094899"/>
    <s v="USERS KB BROKEN"/>
    <d v="2013-05-31T00:00:00"/>
    <s v="Gregg Souza"/>
    <n v="2"/>
    <x v="0"/>
    <x v="1"/>
    <x v="0"/>
    <n v="1.3888888888888889E-3"/>
    <x v="0"/>
    <x v="0"/>
  </r>
  <r>
    <x v="0"/>
    <x v="0"/>
    <s v="7000095210"/>
    <s v="SYSTEM SWAP ( X220 ) BSOD &amp; DISK ERRORS"/>
    <d v="2013-05-31T00:00:00"/>
    <s v="Eric Sproch"/>
    <n v="3"/>
    <x v="0"/>
    <x v="1"/>
    <x v="0"/>
    <n v="2.0833333333333333E-3"/>
    <x v="0"/>
    <x v="0"/>
  </r>
  <r>
    <x v="0"/>
    <x v="0"/>
    <s v="7000095226"/>
    <s v="[NHO]|NEW HIRE ORIENTATION"/>
    <d v="2013-05-31T00:00:00"/>
    <s v="Nilay Patel"/>
    <n v="4"/>
    <x v="0"/>
    <x v="1"/>
    <x v="0"/>
    <n v="2.7777777777777779E-3"/>
    <x v="0"/>
    <x v="0"/>
  </r>
  <r>
    <x v="0"/>
    <x v="0"/>
    <s v="7000095258"/>
    <s v="RETURNING IPAD 489388"/>
    <d v="2013-05-31T00:00:00"/>
    <s v="Maria Amparo Boado"/>
    <n v="1"/>
    <x v="0"/>
    <x v="1"/>
    <x v="0"/>
    <n v="6.9444444444444447E-4"/>
    <x v="0"/>
    <x v="0"/>
  </r>
  <r>
    <x v="0"/>
    <x v="0"/>
    <s v="7000095333"/>
    <s v="REIMAGE MACBOOK PRO FOR I838277"/>
    <d v="2013-05-31T00:00:00"/>
    <s v="David Lee"/>
    <n v="2"/>
    <x v="0"/>
    <x v="1"/>
    <x v="0"/>
    <n v="1.3888888888888889E-3"/>
    <x v="0"/>
    <x v="0"/>
  </r>
  <r>
    <x v="0"/>
    <x v="0"/>
    <s v="7000095430"/>
    <s v="MD EQUIPMENT VERIFICATION INQUIRY"/>
    <d v="2013-05-23T00:00:00"/>
    <s v="Nilay Patel"/>
    <n v="31556"/>
    <x v="0"/>
    <x v="1"/>
    <x v="0"/>
    <n v="21.913888888888888"/>
    <x v="0"/>
    <x v="0"/>
  </r>
  <r>
    <x v="0"/>
    <x v="0"/>
    <s v="7000095469"/>
    <s v="REIMAGE NEW MBP"/>
    <d v="2013-05-31T00:00:00"/>
    <s v="Paul Tatum"/>
    <n v="4"/>
    <x v="0"/>
    <x v="1"/>
    <x v="0"/>
    <n v="2.7777777777777779E-3"/>
    <x v="0"/>
    <x v="0"/>
  </r>
  <r>
    <x v="0"/>
    <x v="0"/>
    <s v="7000095561"/>
    <s v="UPGRADE TO X230"/>
    <d v="2013-05-31T00:00:00"/>
    <s v="Eric Sproch"/>
    <n v="23"/>
    <x v="0"/>
    <x v="1"/>
    <x v="0"/>
    <n v="1.5972222222222224E-2"/>
    <x v="0"/>
    <x v="0"/>
  </r>
  <r>
    <x v="0"/>
    <x v="0"/>
    <s v="7000095589"/>
    <s v="KEYBOARD KEYS STUCK"/>
    <d v="2013-06-01T00:00:00"/>
    <s v="Jim Warmuth"/>
    <n v="4"/>
    <x v="0"/>
    <x v="3"/>
    <x v="0"/>
    <n v="2.7777777777777779E-3"/>
    <x v="0"/>
    <x v="0"/>
  </r>
  <r>
    <x v="0"/>
    <x v="0"/>
    <s v="7000095590"/>
    <s v="UNABLE TO GET EXTERNAL INTERNET ACCESS"/>
    <d v="2013-06-01T00:00:00"/>
    <s v="Jim Warmuth"/>
    <n v="3"/>
    <x v="0"/>
    <x v="3"/>
    <x v="0"/>
    <n v="2.0833333333333333E-3"/>
    <x v="0"/>
    <x v="0"/>
  </r>
  <r>
    <x v="0"/>
    <x v="0"/>
    <s v="7000095593"/>
    <s v="LAPTOP COMPUTER WILL NOT CONNECT TO CORP"/>
    <d v="2013-05-17T00:00:00"/>
    <s v="Nilay Patel"/>
    <n v="23099"/>
    <x v="0"/>
    <x v="1"/>
    <x v="0"/>
    <n v="16.040972222222223"/>
    <x v="0"/>
    <x v="0"/>
  </r>
  <r>
    <x v="0"/>
    <x v="0"/>
    <s v="7000095596"/>
    <s v="DATA TRANSFER FOR I808386"/>
    <d v="2013-06-01T00:00:00"/>
    <s v="David Lee"/>
    <n v="2"/>
    <x v="0"/>
    <x v="3"/>
    <x v="0"/>
    <n v="1.3888888888888889E-3"/>
    <x v="0"/>
    <x v="0"/>
  </r>
  <r>
    <x v="0"/>
    <x v="0"/>
    <s v="7000095597"/>
    <s v="OUTLOOK 2010 UPGRADE"/>
    <d v="2013-06-01T00:00:00"/>
    <s v="David Lee"/>
    <n v="2"/>
    <x v="0"/>
    <x v="3"/>
    <x v="0"/>
    <n v="1.3888888888888889E-3"/>
    <x v="0"/>
    <x v="0"/>
  </r>
  <r>
    <x v="0"/>
    <x v="0"/>
    <s v="7000095612"/>
    <s v="MD EQUIPMENT VERIFICATION INQUIRY #52472"/>
    <d v="2013-06-01T00:00:00"/>
    <s v="David Lee"/>
    <n v="1128"/>
    <x v="0"/>
    <x v="3"/>
    <x v="0"/>
    <n v="0.78333333333333333"/>
    <x v="0"/>
    <x v="0"/>
  </r>
  <r>
    <x v="0"/>
    <x v="0"/>
    <s v="7000095613"/>
    <s v="MD EQUIPMENT VERIFICATION INQUIRY #52473"/>
    <d v="2013-06-01T00:00:00"/>
    <s v="David Lee"/>
    <n v="1127"/>
    <x v="0"/>
    <x v="3"/>
    <x v="0"/>
    <n v="0.78263888888888899"/>
    <x v="0"/>
    <x v="0"/>
  </r>
  <r>
    <x v="0"/>
    <x v="0"/>
    <s v="7000095622"/>
    <s v="[NHO]|NEW HIRE ORIENTATION"/>
    <d v="2013-06-01T00:00:00"/>
    <s v="Nilay Patel"/>
    <n v="3"/>
    <x v="0"/>
    <x v="3"/>
    <x v="0"/>
    <n v="2.0833333333333333E-3"/>
    <x v="0"/>
    <x v="0"/>
  </r>
  <r>
    <x v="0"/>
    <x v="0"/>
    <s v="7000095624"/>
    <s v="[NHO]|NEW HIRE ORIENTATION"/>
    <d v="2013-06-01T00:00:00"/>
    <s v="Nilay Patel"/>
    <n v="2"/>
    <x v="0"/>
    <x v="3"/>
    <x v="0"/>
    <n v="1.3888888888888889E-3"/>
    <x v="0"/>
    <x v="0"/>
  </r>
  <r>
    <x v="0"/>
    <x v="0"/>
    <s v="7000095625"/>
    <s v="[NHO]|NEW HIRE ORIENTATION"/>
    <d v="2013-06-01T00:00:00"/>
    <s v="Nilay Patel"/>
    <n v="1"/>
    <x v="0"/>
    <x v="3"/>
    <x v="0"/>
    <n v="6.9444444444444447E-4"/>
    <x v="0"/>
    <x v="0"/>
  </r>
  <r>
    <x v="0"/>
    <x v="0"/>
    <s v="7000095626"/>
    <s v="[NHO]|NEW HIRE ORIENTATION"/>
    <d v="2013-06-01T00:00:00"/>
    <s v="Nilay Patel"/>
    <n v="1"/>
    <x v="0"/>
    <x v="3"/>
    <x v="0"/>
    <n v="6.9444444444444447E-4"/>
    <x v="0"/>
    <x v="0"/>
  </r>
  <r>
    <x v="0"/>
    <x v="0"/>
    <s v="7000095627"/>
    <s v="ISSUES WITH LAPTOP"/>
    <d v="2013-06-01T00:00:00"/>
    <s v="Nilay Patel"/>
    <n v="3"/>
    <x v="0"/>
    <x v="3"/>
    <x v="0"/>
    <n v="2.0833333333333333E-3"/>
    <x v="0"/>
    <x v="0"/>
  </r>
  <r>
    <x v="0"/>
    <x v="0"/>
    <s v="7000095628"/>
    <s v="PERFORMANCE ISSUES WITH LAPTOP"/>
    <d v="2013-06-01T00:00:00"/>
    <s v="Nilay Patel"/>
    <n v="4"/>
    <x v="0"/>
    <x v="3"/>
    <x v="0"/>
    <n v="2.7777777777777779E-3"/>
    <x v="0"/>
    <x v="0"/>
  </r>
  <r>
    <x v="0"/>
    <x v="0"/>
    <s v="7000095629"/>
    <s v="UNABLE TO SEND EMAILS"/>
    <d v="2013-06-01T00:00:00"/>
    <s v="Nilay Patel"/>
    <n v="2"/>
    <x v="0"/>
    <x v="3"/>
    <x v="0"/>
    <n v="1.3888888888888889E-3"/>
    <x v="0"/>
    <x v="0"/>
  </r>
  <r>
    <x v="0"/>
    <x v="0"/>
    <s v="7000095651"/>
    <s v="ASSIGN SECUR ID CARD"/>
    <d v="2013-06-01T00:00:00"/>
    <s v="Nilay Patel"/>
    <n v="1"/>
    <x v="0"/>
    <x v="3"/>
    <x v="0"/>
    <n v="6.9444444444444447E-4"/>
    <x v="0"/>
    <x v="0"/>
  </r>
  <r>
    <x v="0"/>
    <x v="0"/>
    <s v="7000096001"/>
    <s v="NEW IPAD"/>
    <d v="2013-06-01T00:00:00"/>
    <s v="Paul Tatum"/>
    <n v="2"/>
    <x v="0"/>
    <x v="3"/>
    <x v="0"/>
    <n v="1.3888888888888889E-3"/>
    <x v="0"/>
    <x v="0"/>
  </r>
  <r>
    <x v="0"/>
    <x v="0"/>
    <s v="7000096026"/>
    <s v="NEW HIRE IT EQUIPMENT REQUEST (C5190062)"/>
    <d v="2013-06-02T00:00:00"/>
    <s v="Jake Barradas"/>
    <n v="489"/>
    <x v="0"/>
    <x v="3"/>
    <x v="0"/>
    <n v="0.33958333333333335"/>
    <x v="0"/>
    <x v="0"/>
  </r>
  <r>
    <x v="0"/>
    <x v="0"/>
    <s v="7000096071"/>
    <s v="MD EQUIPMENT VERIFICATION INQUIRY"/>
    <d v="2013-06-02T00:00:00"/>
    <s v="Jim Warmuth"/>
    <n v="1819"/>
    <x v="0"/>
    <x v="3"/>
    <x v="0"/>
    <n v="1.2631944444444445"/>
    <x v="0"/>
    <x v="0"/>
  </r>
  <r>
    <x v="0"/>
    <x v="0"/>
    <s v="7000096129"/>
    <s v="MD EQUIPMENT VERIFICATION INQUIRY"/>
    <d v="2013-06-03T00:00:00"/>
    <s v="Harold Brown"/>
    <n v="1769"/>
    <x v="0"/>
    <x v="3"/>
    <x v="0"/>
    <n v="1.2284722222222222"/>
    <x v="0"/>
    <x v="0"/>
  </r>
  <r>
    <x v="0"/>
    <x v="0"/>
    <s v="7000096166"/>
    <s v="DISTRIBUTED UPGRADE 539828"/>
    <d v="2013-05-01T00:00:00"/>
    <s v="Maria Amparo Boado"/>
    <n v="6"/>
    <x v="0"/>
    <x v="1"/>
    <x v="0"/>
    <n v="4.1666666666666666E-3"/>
    <x v="0"/>
    <x v="0"/>
  </r>
  <r>
    <x v="0"/>
    <x v="0"/>
    <s v="7000096167"/>
    <s v="TRANSFER DATA TO 539371"/>
    <d v="2013-05-01T00:00:00"/>
    <s v="Maria Amparo Boado"/>
    <n v="4"/>
    <x v="0"/>
    <x v="1"/>
    <x v="0"/>
    <n v="2.7777777777777779E-3"/>
    <x v="0"/>
    <x v="0"/>
  </r>
  <r>
    <x v="0"/>
    <x v="0"/>
    <s v="7000096168"/>
    <s v="RETURNING ASSET 511099"/>
    <d v="2013-06-01T00:00:00"/>
    <s v="Maria Amparo Boado"/>
    <n v="1"/>
    <x v="0"/>
    <x v="3"/>
    <x v="0"/>
    <n v="6.9444444444444447E-4"/>
    <x v="0"/>
    <x v="0"/>
  </r>
  <r>
    <x v="0"/>
    <x v="0"/>
    <s v="7000096169"/>
    <s v="RETURNING LAPTOP"/>
    <d v="2013-05-09T00:00:00"/>
    <s v="Maria Amparo Boado"/>
    <n v="10413"/>
    <x v="0"/>
    <x v="1"/>
    <x v="0"/>
    <n v="7.2312500000000002"/>
    <x v="0"/>
    <x v="0"/>
  </r>
  <r>
    <x v="0"/>
    <x v="0"/>
    <s v="7000096170"/>
    <s v="RETURNING T410"/>
    <d v="2013-06-01T00:00:00"/>
    <s v="Maria Amparo Boado"/>
    <n v="2"/>
    <x v="0"/>
    <x v="3"/>
    <x v="0"/>
    <n v="1.3888888888888889E-3"/>
    <x v="0"/>
    <x v="0"/>
  </r>
  <r>
    <x v="0"/>
    <x v="0"/>
    <s v="7000096177"/>
    <s v="TRANFER DATA TO NEW COMPUTER"/>
    <d v="2013-06-01T00:00:00"/>
    <s v="Maria Amparo Boado"/>
    <n v="4"/>
    <x v="0"/>
    <x v="3"/>
    <x v="0"/>
    <n v="2.7777777777777779E-3"/>
    <x v="0"/>
    <x v="0"/>
  </r>
  <r>
    <x v="0"/>
    <x v="0"/>
    <s v="7000096257"/>
    <s v="IPAD SETUP FOR I802327"/>
    <d v="2013-06-01T00:00:00"/>
    <s v="David Lee"/>
    <n v="2"/>
    <x v="0"/>
    <x v="3"/>
    <x v="0"/>
    <n v="1.3888888888888889E-3"/>
    <x v="0"/>
    <x v="0"/>
  </r>
  <r>
    <x v="0"/>
    <x v="0"/>
    <s v="7000096268"/>
    <s v="BLUE SCREENS"/>
    <d v="2013-06-01T00:00:00"/>
    <s v="Maria Amparo Boado"/>
    <n v="12"/>
    <x v="0"/>
    <x v="3"/>
    <x v="0"/>
    <n v="8.3333333333333332E-3"/>
    <x v="0"/>
    <x v="0"/>
  </r>
  <r>
    <x v="0"/>
    <x v="0"/>
    <s v="7000096303"/>
    <s v="TRANSFER DATA FROM 481623"/>
    <d v="2013-06-01T00:00:00"/>
    <s v="Maria Amparo Boado"/>
    <n v="4"/>
    <x v="0"/>
    <x v="3"/>
    <x v="0"/>
    <n v="2.7777777777777779E-3"/>
    <x v="0"/>
    <x v="0"/>
  </r>
  <r>
    <x v="0"/>
    <x v="0"/>
    <s v="7000096305"/>
    <s v="DATA TRANSFER TO UPGRADE"/>
    <d v="2013-05-01T00:00:00"/>
    <s v="Maria Amparo Boado"/>
    <n v="2"/>
    <x v="0"/>
    <x v="1"/>
    <x v="0"/>
    <n v="1.3888888888888889E-3"/>
    <x v="0"/>
    <x v="0"/>
  </r>
  <r>
    <x v="0"/>
    <x v="0"/>
    <s v="7000096306"/>
    <s v="REPLACE KEYBOARD ON T510"/>
    <d v="2013-05-10T00:00:00"/>
    <s v="Maria Amparo Boado"/>
    <n v="10305"/>
    <x v="0"/>
    <x v="1"/>
    <x v="0"/>
    <n v="7.15625"/>
    <x v="0"/>
    <x v="0"/>
  </r>
  <r>
    <x v="0"/>
    <x v="0"/>
    <s v="7000096333"/>
    <s v="UNABLE TO OPEN OUTLOOK"/>
    <d v="2013-06-01T00:00:00"/>
    <s v="Nilay Patel"/>
    <n v="2"/>
    <x v="0"/>
    <x v="3"/>
    <x v="0"/>
    <n v="1.3888888888888889E-3"/>
    <x v="0"/>
    <x v="0"/>
  </r>
  <r>
    <x v="0"/>
    <x v="0"/>
    <s v="7000096334"/>
    <s v="UNABLE TO CONNECT REMOTELY"/>
    <d v="2013-05-01T00:00:00"/>
    <s v="Nilay Patel"/>
    <n v="21"/>
    <x v="0"/>
    <x v="1"/>
    <x v="0"/>
    <n v="1.4583333333333332E-2"/>
    <x v="0"/>
    <x v="0"/>
  </r>
  <r>
    <x v="0"/>
    <x v="0"/>
    <s v="7000096419"/>
    <s v="JOIN TABLET TO DOMAIN, ADD USER AS ADMIN"/>
    <d v="2013-06-02T00:00:00"/>
    <s v="Nilay Patel"/>
    <n v="5"/>
    <x v="0"/>
    <x v="3"/>
    <x v="0"/>
    <n v="3.472222222222222E-3"/>
    <x v="0"/>
    <x v="0"/>
  </r>
  <r>
    <x v="0"/>
    <x v="0"/>
    <s v="7000096420"/>
    <s v="[REIMAGE]|REIMAGE LAPTOP WITH WIN 7 2.1"/>
    <d v="2013-06-02T00:00:00"/>
    <s v="Nilay Patel"/>
    <n v="4"/>
    <x v="0"/>
    <x v="3"/>
    <x v="0"/>
    <n v="2.7777777777777779E-3"/>
    <x v="0"/>
    <x v="0"/>
  </r>
  <r>
    <x v="0"/>
    <x v="0"/>
    <s v="7000096431"/>
    <s v="UPGRADE (T430)"/>
    <d v="2013-06-02T00:00:00"/>
    <s v="Nilay Patel"/>
    <n v="2"/>
    <x v="0"/>
    <x v="3"/>
    <x v="0"/>
    <n v="1.3888888888888889E-3"/>
    <x v="0"/>
    <x v="0"/>
  </r>
  <r>
    <x v="0"/>
    <x v="0"/>
    <s v="7000097854"/>
    <s v="SETUP NEW LAPTOP"/>
    <d v="2013-06-02T00:00:00"/>
    <s v="Jim Warmuth"/>
    <n v="3"/>
    <x v="0"/>
    <x v="3"/>
    <x v="0"/>
    <n v="2.0833333333333333E-3"/>
    <x v="0"/>
    <x v="0"/>
  </r>
  <r>
    <x v="0"/>
    <x v="0"/>
    <s v="7000098064"/>
    <s v="SYSTEM SWAP NEEDED FOR T530"/>
    <d v="2013-05-08T00:00:00"/>
    <s v="Harold Brown"/>
    <n v="7534"/>
    <x v="0"/>
    <x v="1"/>
    <x v="0"/>
    <n v="5.2319444444444443"/>
    <x v="0"/>
    <x v="0"/>
  </r>
  <r>
    <x v="0"/>
    <x v="0"/>
    <s v="7000098163"/>
    <s v="[REIMAGE]|REIMAGE LAPTOP WITH WIN 7 2.1"/>
    <d v="2013-06-02T00:00:00"/>
    <s v="Nilay Patel"/>
    <n v="1"/>
    <x v="0"/>
    <x v="3"/>
    <x v="0"/>
    <n v="6.9444444444444447E-4"/>
    <x v="0"/>
    <x v="0"/>
  </r>
  <r>
    <x v="0"/>
    <x v="0"/>
    <s v="7000098164"/>
    <s v="ASSIGN SECURID CARD"/>
    <d v="2013-06-02T00:00:00"/>
    <s v="Nilay Patel"/>
    <n v="2"/>
    <x v="0"/>
    <x v="3"/>
    <x v="0"/>
    <n v="1.3888888888888889E-3"/>
    <x v="0"/>
    <x v="0"/>
  </r>
  <r>
    <x v="0"/>
    <x v="0"/>
    <s v="7000098166"/>
    <s v="NOT RECEIVING EMAILS"/>
    <d v="2013-05-02T00:00:00"/>
    <s v="Nilay Patel"/>
    <n v="1"/>
    <x v="0"/>
    <x v="1"/>
    <x v="0"/>
    <n v="6.9444444444444447E-4"/>
    <x v="0"/>
    <x v="0"/>
  </r>
  <r>
    <x v="0"/>
    <x v="0"/>
    <s v="7000098167"/>
    <s v="UPGRADE (X230T)"/>
    <d v="2013-05-03T00:00:00"/>
    <s v="Nilay Patel"/>
    <n v="18"/>
    <x v="0"/>
    <x v="1"/>
    <x v="0"/>
    <n v="1.2499999999999999E-2"/>
    <x v="0"/>
    <x v="0"/>
  </r>
  <r>
    <x v="0"/>
    <x v="0"/>
    <s v="7000098179"/>
    <s v="ADLBE CONNECT ADD IN"/>
    <d v="2013-05-14T00:00:00"/>
    <s v="Luke Richards"/>
    <n v="17229"/>
    <x v="0"/>
    <x v="1"/>
    <x v="0"/>
    <n v="11.964583333333332"/>
    <x v="0"/>
    <x v="0"/>
  </r>
  <r>
    <x v="0"/>
    <x v="0"/>
    <s v="7000098205"/>
    <s v="EVENT IPAD RETURN"/>
    <d v="2013-06-03T00:00:00"/>
    <s v="Michael Woolsey"/>
    <n v="1513"/>
    <x v="0"/>
    <x v="3"/>
    <x v="0"/>
    <n v="1.0506944444444444"/>
    <x v="0"/>
    <x v="0"/>
  </r>
  <r>
    <x v="0"/>
    <x v="0"/>
    <s v="7000098210"/>
    <s v="LOANER LAPTOP FOR I816277"/>
    <d v="2013-06-03T00:00:00"/>
    <s v="David Lee"/>
    <n v="1"/>
    <x v="0"/>
    <x v="3"/>
    <x v="0"/>
    <n v="6.9444444444444447E-4"/>
    <x v="0"/>
    <x v="0"/>
  </r>
  <r>
    <x v="0"/>
    <x v="0"/>
    <s v="7000098221"/>
    <s v="OPENING NETWORKED FILES IS VERY SLOW"/>
    <d v="2013-05-02T00:00:00"/>
    <s v="Jim Warmuth"/>
    <n v="3"/>
    <x v="0"/>
    <x v="1"/>
    <x v="0"/>
    <n v="2.0833333333333333E-3"/>
    <x v="0"/>
    <x v="0"/>
  </r>
  <r>
    <x v="0"/>
    <x v="0"/>
    <s v="7000098222"/>
    <s v="I GET A SECURITY POPUP IN IE"/>
    <d v="2013-05-03T00:00:00"/>
    <s v="Jim Warmuth"/>
    <n v="4"/>
    <x v="0"/>
    <x v="1"/>
    <x v="0"/>
    <n v="2.7777777777777779E-3"/>
    <x v="0"/>
    <x v="0"/>
  </r>
  <r>
    <x v="0"/>
    <x v="0"/>
    <s v="7000098245"/>
    <s v="UNABLE TO RUN VMWARE WORKSTATION"/>
    <d v="2013-05-03T00:00:00"/>
    <s v="Nilay Patel"/>
    <n v="4"/>
    <x v="0"/>
    <x v="1"/>
    <x v="0"/>
    <n v="2.7777777777777779E-3"/>
    <x v="0"/>
    <x v="0"/>
  </r>
  <r>
    <x v="0"/>
    <x v="0"/>
    <s v="7000098251"/>
    <s v="SETUP RSA CARD FOR C5184648"/>
    <d v="2013-06-03T00:00:00"/>
    <s v="David Lee"/>
    <n v="1"/>
    <x v="0"/>
    <x v="3"/>
    <x v="0"/>
    <n v="6.9444444444444447E-4"/>
    <x v="0"/>
    <x v="0"/>
  </r>
  <r>
    <x v="0"/>
    <x v="0"/>
    <s v="7000099494"/>
    <s v="GSL-GERÄT WURDE HEUTE IM SHOP ABGEGEBEN"/>
    <d v="2013-05-08T00:00:00"/>
    <s v="Harold Brown"/>
    <n v="6948"/>
    <x v="0"/>
    <x v="1"/>
    <x v="0"/>
    <n v="4.8250000000000002"/>
    <x v="0"/>
    <x v="0"/>
  </r>
  <r>
    <x v="0"/>
    <x v="0"/>
    <s v="7000099878"/>
    <s v="C TO I - DATA MIGRATION"/>
    <d v="2013-06-03T00:00:00"/>
    <s v="David Lee"/>
    <n v="2"/>
    <x v="0"/>
    <x v="3"/>
    <x v="0"/>
    <n v="1.3888888888888889E-3"/>
    <x v="0"/>
    <x v="0"/>
  </r>
  <r>
    <x v="0"/>
    <x v="0"/>
    <s v="7000099916"/>
    <s v="UPGRADE OS"/>
    <d v="2013-06-03T00:00:00"/>
    <s v="Paul Tatum"/>
    <n v="4"/>
    <x v="0"/>
    <x v="3"/>
    <x v="0"/>
    <n v="2.7777777777777779E-3"/>
    <x v="0"/>
    <x v="0"/>
  </r>
  <r>
    <x v="0"/>
    <x v="0"/>
    <s v="7000099918"/>
    <s v="REIMAGED MBP"/>
    <d v="2013-05-03T00:00:00"/>
    <s v="Paul Tatum"/>
    <n v="4"/>
    <x v="0"/>
    <x v="1"/>
    <x v="0"/>
    <n v="2.7777777777777779E-3"/>
    <x v="0"/>
    <x v="0"/>
  </r>
  <r>
    <x v="0"/>
    <x v="0"/>
    <s v="7000100006"/>
    <s v="[NHO]|NEW HIRE ORIENTATION"/>
    <d v="2013-05-03T00:00:00"/>
    <s v="Nilay Patel"/>
    <n v="3"/>
    <x v="0"/>
    <x v="1"/>
    <x v="0"/>
    <n v="2.0833333333333333E-3"/>
    <x v="0"/>
    <x v="0"/>
  </r>
  <r>
    <x v="0"/>
    <x v="0"/>
    <s v="7000100008"/>
    <s v="[NHO]|NEW HIRE ORIENTATION"/>
    <d v="2013-05-03T00:00:00"/>
    <s v="Nilay Patel"/>
    <n v="2"/>
    <x v="0"/>
    <x v="1"/>
    <x v="0"/>
    <n v="1.3888888888888889E-3"/>
    <x v="0"/>
    <x v="0"/>
  </r>
  <r>
    <x v="0"/>
    <x v="0"/>
    <s v="7000100009"/>
    <s v="[NHO]|NEW HIRE ORIENTATION"/>
    <d v="2013-05-03T00:00:00"/>
    <s v="Nilay Patel"/>
    <n v="1"/>
    <x v="0"/>
    <x v="1"/>
    <x v="0"/>
    <n v="6.9444444444444447E-4"/>
    <x v="0"/>
    <x v="0"/>
  </r>
  <r>
    <x v="0"/>
    <x v="0"/>
    <s v="7000100010"/>
    <s v="[NHO]|NEW HIRE ORIENTATION"/>
    <d v="2013-06-03T00:00:00"/>
    <s v="Nilay Patel"/>
    <n v="2"/>
    <x v="0"/>
    <x v="3"/>
    <x v="0"/>
    <n v="1.3888888888888889E-3"/>
    <x v="0"/>
    <x v="0"/>
  </r>
  <r>
    <x v="0"/>
    <x v="0"/>
    <s v="7000100021"/>
    <s v="[NHO]|NEW HIRE ORIENTATION"/>
    <d v="2013-05-04T00:00:00"/>
    <s v="Nilay Patel"/>
    <n v="1"/>
    <x v="0"/>
    <x v="1"/>
    <x v="0"/>
    <n v="6.9444444444444447E-4"/>
    <x v="0"/>
    <x v="0"/>
  </r>
  <r>
    <x v="0"/>
    <x v="0"/>
    <s v="7000100022"/>
    <s v="[NHO]|NEW HIRE ORIENTATION"/>
    <d v="2013-06-03T00:00:00"/>
    <s v="Nilay Patel"/>
    <n v="1"/>
    <x v="0"/>
    <x v="3"/>
    <x v="0"/>
    <n v="6.9444444444444447E-4"/>
    <x v="0"/>
    <x v="0"/>
  </r>
  <r>
    <x v="0"/>
    <x v="0"/>
    <s v="7000100023"/>
    <s v="[NHO]|NEW HIRE ORIENTATION"/>
    <d v="2013-06-03T00:00:00"/>
    <s v="Nilay Patel"/>
    <n v="1"/>
    <x v="0"/>
    <x v="3"/>
    <x v="0"/>
    <n v="6.9444444444444447E-4"/>
    <x v="0"/>
    <x v="0"/>
  </r>
  <r>
    <x v="0"/>
    <x v="0"/>
    <s v="7000100024"/>
    <s v="[NHO]|NEW HIRE ORIENTATION"/>
    <d v="2013-06-03T00:00:00"/>
    <s v="Nilay Patel"/>
    <n v="2"/>
    <x v="0"/>
    <x v="3"/>
    <x v="0"/>
    <n v="1.3888888888888889E-3"/>
    <x v="0"/>
    <x v="0"/>
  </r>
  <r>
    <x v="0"/>
    <x v="0"/>
    <s v="7000100026"/>
    <s v="CHECK IE SETTINGS ON SYSTEM"/>
    <d v="2013-05-03T00:00:00"/>
    <s v="Nilay Patel"/>
    <n v="3"/>
    <x v="0"/>
    <x v="1"/>
    <x v="0"/>
    <n v="2.0833333333333333E-3"/>
    <x v="0"/>
    <x v="0"/>
  </r>
  <r>
    <x v="0"/>
    <x v="0"/>
    <s v="7000102312"/>
    <s v="MD EQUIPMENT VERIFICATION INQUIRY"/>
    <d v="2013-05-22T00:00:00"/>
    <s v="Maria Amparo Boado"/>
    <n v="17023"/>
    <x v="0"/>
    <x v="1"/>
    <x v="0"/>
    <n v="11.821527777777776"/>
    <x v="0"/>
    <x v="0"/>
  </r>
  <r>
    <x v="0"/>
    <x v="0"/>
    <s v="7000104242"/>
    <s v="BSOD ON LAPTOP - WON'T BOOT UP"/>
    <d v="2013-05-08T00:00:00"/>
    <s v="Jim Warmuth"/>
    <n v="3"/>
    <x v="0"/>
    <x v="1"/>
    <x v="0"/>
    <n v="2.0833333333333333E-3"/>
    <x v="0"/>
    <x v="0"/>
  </r>
  <r>
    <x v="0"/>
    <x v="0"/>
    <s v="7000104312"/>
    <s v="MD EQUIPMENT VERIFICATION INQUIRY"/>
    <d v="2013-05-09T00:00:00"/>
    <s v="Maria Amparo Boado"/>
    <n v="1962"/>
    <x v="0"/>
    <x v="1"/>
    <x v="0"/>
    <n v="1.3625"/>
    <x v="0"/>
    <x v="0"/>
  </r>
  <r>
    <x v="0"/>
    <x v="0"/>
    <s v="7000104642"/>
    <s v="NEW HARDWARE SETUP (MBP)"/>
    <d v="2013-05-24T00:00:00"/>
    <s v="Luke Richards"/>
    <n v="14038"/>
    <x v="0"/>
    <x v="1"/>
    <x v="0"/>
    <n v="9.7486111111111118"/>
    <x v="0"/>
    <x v="0"/>
  </r>
  <r>
    <x v="0"/>
    <x v="0"/>
    <s v="7000104705"/>
    <s v="SETUP VPN"/>
    <d v="2013-05-07T00:00:00"/>
    <s v="Paul Tatum"/>
    <n v="8"/>
    <x v="0"/>
    <x v="1"/>
    <x v="0"/>
    <n v="5.5555555555555558E-3"/>
    <x v="0"/>
    <x v="0"/>
  </r>
  <r>
    <x v="0"/>
    <x v="0"/>
    <s v="7000104742"/>
    <s v="LAPTOP UPGRADE FOR I810623"/>
    <d v="2013-05-08T00:00:00"/>
    <s v="David Lee"/>
    <n v="2"/>
    <x v="0"/>
    <x v="1"/>
    <x v="0"/>
    <n v="1.3888888888888889E-3"/>
    <x v="0"/>
    <x v="0"/>
  </r>
  <r>
    <x v="0"/>
    <x v="0"/>
    <s v="7000104743"/>
    <s v="EQUIPMENT RETURN - #473899 LENOVO T400"/>
    <d v="2013-05-08T00:00:00"/>
    <s v="David Lee"/>
    <n v="2"/>
    <x v="0"/>
    <x v="1"/>
    <x v="0"/>
    <n v="1.3888888888888889E-3"/>
    <x v="0"/>
    <x v="0"/>
  </r>
  <r>
    <x v="0"/>
    <x v="0"/>
    <s v="7000106449"/>
    <s v="UPGRADE TO INTERNET EXPLORTER 9"/>
    <d v="2013-05-08T00:00:00"/>
    <s v="David Lee"/>
    <n v="1"/>
    <x v="0"/>
    <x v="1"/>
    <x v="0"/>
    <n v="6.9444444444444447E-4"/>
    <x v="0"/>
    <x v="0"/>
  </r>
  <r>
    <x v="0"/>
    <x v="0"/>
    <s v="7000106460"/>
    <s v="MD EQUIPMENT VERIFICATION INQUIRY"/>
    <d v="2013-05-09T00:00:00"/>
    <s v="Eric Sproch"/>
    <n v="1561"/>
    <x v="0"/>
    <x v="1"/>
    <x v="0"/>
    <n v="1.0840277777777778"/>
    <x v="0"/>
    <x v="0"/>
  </r>
  <r>
    <x v="0"/>
    <x v="0"/>
    <s v="7000106713"/>
    <s v="NEED A REPLACEMENT X220 LAPTOP"/>
    <d v="2013-05-11T00:00:00"/>
    <s v="Lazum Naung"/>
    <n v="2969"/>
    <x v="0"/>
    <x v="1"/>
    <x v="0"/>
    <n v="2.0618055555555554"/>
    <x v="0"/>
    <x v="0"/>
  </r>
  <r>
    <x v="0"/>
    <x v="0"/>
    <s v="7000106731"/>
    <s v="EQUIPMENT RETURN - #535688 LENOVO T430"/>
    <d v="2013-05-09T00:00:00"/>
    <s v="David Lee"/>
    <n v="1"/>
    <x v="0"/>
    <x v="1"/>
    <x v="0"/>
    <n v="6.9444444444444447E-4"/>
    <x v="0"/>
    <x v="0"/>
  </r>
  <r>
    <x v="0"/>
    <x v="0"/>
    <s v="7000106758"/>
    <s v="DELIVER UPGRADE"/>
    <d v="2013-05-24T00:00:00"/>
    <s v="Maria Amparo Boado"/>
    <n v="2"/>
    <x v="0"/>
    <x v="1"/>
    <x v="0"/>
    <n v="1.3888888888888889E-3"/>
    <x v="0"/>
    <x v="0"/>
  </r>
  <r>
    <x v="0"/>
    <x v="0"/>
    <s v="7000107800"/>
    <s v="REENROLL AFARIA ON IPAD2"/>
    <d v="2013-05-09T00:00:00"/>
    <s v="David Lee"/>
    <n v="1"/>
    <x v="0"/>
    <x v="1"/>
    <x v="0"/>
    <n v="6.9444444444444447E-4"/>
    <x v="0"/>
    <x v="0"/>
  </r>
  <r>
    <x v="0"/>
    <x v="0"/>
    <s v="7000108011"/>
    <s v="WAITING FOR FULFILLMENT OF PO # 45024007"/>
    <d v="2013-05-30T00:00:00"/>
    <s v="Lazum Naung"/>
    <n v="28778"/>
    <x v="0"/>
    <x v="1"/>
    <x v="0"/>
    <n v="19.984722222222221"/>
    <x v="0"/>
    <x v="0"/>
  </r>
  <r>
    <x v="0"/>
    <x v="0"/>
    <s v="7000108050"/>
    <s v="REPLACE KEYBOARD"/>
    <d v="2013-05-16T00:00:00"/>
    <s v="Harold Brown"/>
    <n v="7994"/>
    <x v="0"/>
    <x v="1"/>
    <x v="0"/>
    <n v="5.551388888888888"/>
    <x v="0"/>
    <x v="0"/>
  </r>
  <r>
    <x v="0"/>
    <x v="0"/>
    <s v="7000108925"/>
    <s v="PO # 4502400713 STATUS"/>
    <d v="2013-05-30T00:00:00"/>
    <s v="Lazum Naung"/>
    <n v="27886"/>
    <x v="0"/>
    <x v="1"/>
    <x v="0"/>
    <n v="19.365277777777777"/>
    <x v="0"/>
    <x v="0"/>
  </r>
  <r>
    <x v="0"/>
    <x v="0"/>
    <s v="7000109269"/>
    <s v="OUTLOOK OLM FILE"/>
    <d v="2013-05-14T00:00:00"/>
    <s v="Paul Tatum"/>
    <n v="4"/>
    <x v="0"/>
    <x v="1"/>
    <x v="0"/>
    <n v="2.7777777777777779E-3"/>
    <x v="0"/>
    <x v="0"/>
  </r>
  <r>
    <x v="0"/>
    <x v="0"/>
    <s v="7000111616"/>
    <s v="SETUP LAPTOP FOR NEW HIRE"/>
    <d v="2013-05-13T00:00:00"/>
    <s v="Jim Warmuth"/>
    <n v="4"/>
    <x v="0"/>
    <x v="1"/>
    <x v="0"/>
    <n v="2.7777777777777779E-3"/>
    <x v="0"/>
    <x v="0"/>
  </r>
  <r>
    <x v="0"/>
    <x v="0"/>
    <s v="7000111716"/>
    <s v="USER UPGRADE TO ASSET 539289"/>
    <d v="2013-05-14T00:00:00"/>
    <s v="Eric Sproch"/>
    <n v="4"/>
    <x v="0"/>
    <x v="1"/>
    <x v="0"/>
    <n v="2.7777777777777779E-3"/>
    <x v="0"/>
    <x v="0"/>
  </r>
  <r>
    <x v="0"/>
    <x v="0"/>
    <s v="7000111783"/>
    <s v="SCREEN GOES FUZZY WITH DOTS ALL OVER IT"/>
    <d v="2013-05-15T00:00:00"/>
    <s v="Paul Tatum"/>
    <n v="1540"/>
    <x v="0"/>
    <x v="1"/>
    <x v="0"/>
    <n v="1.0694444444444444"/>
    <x v="0"/>
    <x v="0"/>
  </r>
  <r>
    <x v="0"/>
    <x v="0"/>
    <s v="7000113478"/>
    <s v="SYSTEM SWAP ( T530 )"/>
    <d v="2013-05-17T00:00:00"/>
    <s v="Eric Sproch"/>
    <n v="3"/>
    <x v="0"/>
    <x v="1"/>
    <x v="0"/>
    <n v="2.0833333333333333E-3"/>
    <x v="0"/>
    <x v="0"/>
  </r>
  <r>
    <x v="0"/>
    <x v="0"/>
    <s v="7000113562"/>
    <s v="EQUIPMENT RETURN - #484474 LENOVO T410"/>
    <d v="2013-05-16T00:00:00"/>
    <s v="David Lee"/>
    <n v="1"/>
    <x v="0"/>
    <x v="1"/>
    <x v="0"/>
    <n v="6.9444444444444447E-4"/>
    <x v="0"/>
    <x v="0"/>
  </r>
  <r>
    <x v="0"/>
    <x v="0"/>
    <s v="7000113563"/>
    <s v="LAPTOP UPGRADE - #545111 LENOVO T430"/>
    <d v="2013-05-16T00:00:00"/>
    <s v="David Lee"/>
    <n v="2"/>
    <x v="0"/>
    <x v="1"/>
    <x v="0"/>
    <n v="1.3888888888888889E-3"/>
    <x v="0"/>
    <x v="0"/>
  </r>
  <r>
    <x v="0"/>
    <x v="0"/>
    <s v="7000113617"/>
    <s v="EQUIPMENT RETURN - #481498 LENOVO T410"/>
    <d v="2013-05-16T00:00:00"/>
    <s v="David Lee"/>
    <n v="2"/>
    <x v="0"/>
    <x v="1"/>
    <x v="0"/>
    <n v="1.3888888888888889E-3"/>
    <x v="0"/>
    <x v="0"/>
  </r>
  <r>
    <x v="0"/>
    <x v="0"/>
    <s v="7000113619"/>
    <s v="DATA TRANSFER FROM PC TO MACBOOK"/>
    <d v="2013-05-16T00:00:00"/>
    <s v="David Lee"/>
    <n v="4"/>
    <x v="0"/>
    <x v="1"/>
    <x v="0"/>
    <n v="2.7777777777777779E-3"/>
    <x v="0"/>
    <x v="0"/>
  </r>
  <r>
    <x v="0"/>
    <x v="0"/>
    <s v="7000115282"/>
    <s v="REQUEST FOR UPGRADE (T530) (05.17.13)"/>
    <d v="2013-05-18T00:00:00"/>
    <s v="Henry Flores"/>
    <n v="3044"/>
    <x v="0"/>
    <x v="1"/>
    <x v="0"/>
    <n v="2.1138888888888889"/>
    <x v="0"/>
    <x v="0"/>
  </r>
  <r>
    <x v="0"/>
    <x v="0"/>
    <s v="7000115374"/>
    <s v="SHELL SWAP (T430)"/>
    <d v="2013-05-15T00:00:00"/>
    <s v="Nilay Patel"/>
    <n v="3"/>
    <x v="0"/>
    <x v="1"/>
    <x v="0"/>
    <n v="2.0833333333333333E-3"/>
    <x v="0"/>
    <x v="0"/>
  </r>
  <r>
    <x v="0"/>
    <x v="0"/>
    <s v="7000115442"/>
    <s v="PLEASE REIMAGE SYSTEM WITH WIN 7 2.1"/>
    <d v="2013-05-16T00:00:00"/>
    <s v="Harold Brown"/>
    <n v="345"/>
    <x v="0"/>
    <x v="1"/>
    <x v="0"/>
    <n v="0.23958333333333334"/>
    <x v="0"/>
    <x v="0"/>
  </r>
  <r>
    <x v="0"/>
    <x v="0"/>
    <s v="7000115542"/>
    <s v="UPGRADE (T430)"/>
    <d v="2013-05-15T00:00:00"/>
    <s v="Nilay Patel"/>
    <n v="3"/>
    <x v="0"/>
    <x v="1"/>
    <x v="0"/>
    <n v="2.0833333333333333E-3"/>
    <x v="0"/>
    <x v="0"/>
  </r>
  <r>
    <x v="0"/>
    <x v="0"/>
    <s v="7000115572"/>
    <s v="SSO CERTIFICATES"/>
    <d v="2013-05-16T00:00:00"/>
    <s v="Paul Tatum"/>
    <n v="8"/>
    <x v="0"/>
    <x v="1"/>
    <x v="0"/>
    <n v="5.5555555555555558E-3"/>
    <x v="0"/>
    <x v="0"/>
  </r>
  <r>
    <x v="0"/>
    <x v="0"/>
    <s v="7000115632"/>
    <s v="MONITOR INSTALL PO # 4502411418"/>
    <d v="2013-05-21T00:00:00"/>
    <s v="Lazum Naung"/>
    <n v="8252"/>
    <x v="0"/>
    <x v="1"/>
    <x v="0"/>
    <n v="5.7305555555555552"/>
    <x v="0"/>
    <x v="0"/>
  </r>
  <r>
    <x v="0"/>
    <x v="0"/>
    <s v="7000117474"/>
    <s v="MONITORS FOR I838677 AND I838706"/>
    <d v="2013-05-17T00:00:00"/>
    <s v="David Lee"/>
    <n v="3"/>
    <x v="0"/>
    <x v="1"/>
    <x v="0"/>
    <n v="2.0833333333333333E-3"/>
    <x v="0"/>
    <x v="0"/>
  </r>
  <r>
    <x v="0"/>
    <x v="0"/>
    <s v="7000117482"/>
    <s v="UPGRADE (X230)"/>
    <d v="2013-05-24T00:00:00"/>
    <s v="Nilay Patel"/>
    <n v="2"/>
    <x v="0"/>
    <x v="1"/>
    <x v="0"/>
    <n v="1.3888888888888889E-3"/>
    <x v="0"/>
    <x v="0"/>
  </r>
  <r>
    <x v="0"/>
    <x v="0"/>
    <s v="7000117487"/>
    <s v="[REIMAGE]|SHELL SWAP/REIMAGE"/>
    <d v="2013-05-20T00:00:00"/>
    <s v="Nilay Patel"/>
    <n v="1"/>
    <x v="0"/>
    <x v="1"/>
    <x v="0"/>
    <n v="6.9444444444444447E-4"/>
    <x v="0"/>
    <x v="0"/>
  </r>
  <r>
    <x v="0"/>
    <x v="0"/>
    <s v="7000119082"/>
    <s v="USER WILL BE TRASNFERED TO I NUMBER"/>
    <d v="2013-05-30T00:00:00"/>
    <s v="Eric Sproch"/>
    <n v="18827"/>
    <x v="0"/>
    <x v="1"/>
    <x v="0"/>
    <n v="13.074305555555556"/>
    <x v="0"/>
    <x v="0"/>
  </r>
  <r>
    <x v="0"/>
    <x v="0"/>
    <s v="7000120403"/>
    <s v="OUTLOOK HANGS (NOT RESPONDING)"/>
    <d v="2013-05-20T00:00:00"/>
    <s v="Jim Warmuth"/>
    <n v="3"/>
    <x v="0"/>
    <x v="1"/>
    <x v="0"/>
    <n v="2.0833333333333333E-3"/>
    <x v="0"/>
    <x v="0"/>
  </r>
  <r>
    <x v="0"/>
    <x v="0"/>
    <s v="7000120620"/>
    <s v="SETUP NEW LCD"/>
    <d v="2013-05-21T00:00:00"/>
    <s v="Jim Warmuth"/>
    <n v="1"/>
    <x v="0"/>
    <x v="1"/>
    <x v="0"/>
    <n v="6.9444444444444447E-4"/>
    <x v="0"/>
    <x v="0"/>
  </r>
  <r>
    <x v="0"/>
    <x v="0"/>
    <s v="7000122658"/>
    <s v="EQUIPMENT RETURN - #481570 LENOVO T410"/>
    <d v="2013-05-21T00:00:00"/>
    <s v="David Lee"/>
    <n v="2"/>
    <x v="0"/>
    <x v="1"/>
    <x v="0"/>
    <n v="1.3888888888888889E-3"/>
    <x v="0"/>
    <x v="0"/>
  </r>
  <r>
    <x v="0"/>
    <x v="0"/>
    <s v="7000122660"/>
    <s v="LAPTOP UPGRADE - #539847 LENOVO T430"/>
    <d v="2013-05-21T00:00:00"/>
    <s v="David Lee"/>
    <n v="3"/>
    <x v="0"/>
    <x v="1"/>
    <x v="0"/>
    <n v="2.0833333333333333E-3"/>
    <x v="0"/>
    <x v="0"/>
  </r>
  <r>
    <x v="0"/>
    <x v="0"/>
    <s v="7000122733"/>
    <s v="[REIMAGE]|REIMAGE OF WIN 7 2.1 OS"/>
    <d v="2013-05-21T00:00:00"/>
    <s v="Nilay Patel"/>
    <n v="2"/>
    <x v="0"/>
    <x v="1"/>
    <x v="0"/>
    <n v="1.3888888888888889E-3"/>
    <x v="0"/>
    <x v="0"/>
  </r>
  <r>
    <x v="0"/>
    <x v="0"/>
    <s v="7000122736"/>
    <s v="CHECK PERFORMANCE OF SYSTEM"/>
    <d v="2013-05-22T00:00:00"/>
    <s v="Nilay Patel"/>
    <n v="1"/>
    <x v="0"/>
    <x v="1"/>
    <x v="0"/>
    <n v="6.9444444444444447E-4"/>
    <x v="0"/>
    <x v="0"/>
  </r>
  <r>
    <x v="0"/>
    <x v="0"/>
    <s v="7000124107"/>
    <s v="SETUP NEW MBP"/>
    <d v="2013-05-22T00:00:00"/>
    <s v="Paul Tatum"/>
    <n v="3"/>
    <x v="0"/>
    <x v="1"/>
    <x v="0"/>
    <n v="2.0833333333333333E-3"/>
    <x v="0"/>
    <x v="0"/>
  </r>
  <r>
    <x v="0"/>
    <x v="0"/>
    <s v="7000124690"/>
    <s v="UPGRADE OS TO 2.1 IMAGE"/>
    <d v="2013-05-28T00:00:00"/>
    <s v="Jim Warmuth"/>
    <n v="2540"/>
    <x v="0"/>
    <x v="1"/>
    <x v="0"/>
    <n v="1.7638888888888891"/>
    <x v="0"/>
    <x v="0"/>
  </r>
  <r>
    <x v="0"/>
    <x v="0"/>
    <s v="7000126180"/>
    <s v="SYSTEM SWAP (FREEZING OS) X220"/>
    <d v="2013-05-23T00:00:00"/>
    <s v="Eric Sproch"/>
    <n v="2"/>
    <x v="0"/>
    <x v="1"/>
    <x v="0"/>
    <n v="1.3888888888888889E-3"/>
    <x v="0"/>
    <x v="0"/>
  </r>
  <r>
    <x v="0"/>
    <x v="0"/>
    <s v="7000126220"/>
    <s v="NEW HIRE ORIENTATION"/>
    <d v="2013-05-23T00:00:00"/>
    <s v="Jim Warmuth"/>
    <n v="1"/>
    <x v="0"/>
    <x v="1"/>
    <x v="0"/>
    <n v="6.9444444444444447E-4"/>
    <x v="0"/>
    <x v="0"/>
  </r>
  <r>
    <x v="0"/>
    <x v="0"/>
    <s v="7000126400"/>
    <s v="INTL TRANSFER REQUEST (06.01.13)"/>
    <d v="2013-05-31T00:00:00"/>
    <s v="Henry Flores"/>
    <n v="9938"/>
    <x v="0"/>
    <x v="1"/>
    <x v="0"/>
    <n v="6.9013888888888886"/>
    <x v="0"/>
    <x v="0"/>
  </r>
  <r>
    <x v="0"/>
    <x v="0"/>
    <s v="7000126531"/>
    <s v="UPGRADE FOR T530 LAPTOP"/>
    <d v="2013-05-24T00:00:00"/>
    <s v="Eric Sproch"/>
    <n v="4"/>
    <x v="0"/>
    <x v="1"/>
    <x v="0"/>
    <n v="2.7777777777777779E-3"/>
    <x v="0"/>
    <x v="0"/>
  </r>
  <r>
    <x v="0"/>
    <x v="0"/>
    <s v="7000131730"/>
    <s v="REPLACEMENT T SERIES POWER ADAPTER 65W"/>
    <d v="2013-05-28T00:00:00"/>
    <s v="David Lee"/>
    <n v="1"/>
    <x v="0"/>
    <x v="1"/>
    <x v="0"/>
    <n v="6.9444444444444447E-4"/>
    <x v="0"/>
    <x v="0"/>
  </r>
  <r>
    <x v="0"/>
    <x v="0"/>
    <s v="7000133346"/>
    <s v="VMWARE"/>
    <d v="2013-05-29T00:00:00"/>
    <s v="Paul Tatum"/>
    <n v="3"/>
    <x v="0"/>
    <x v="1"/>
    <x v="0"/>
    <n v="2.0833333333333333E-3"/>
    <x v="0"/>
    <x v="0"/>
  </r>
  <r>
    <x v="0"/>
    <x v="0"/>
    <s v="7000133855"/>
    <s v="MY LAPTOP IS QUARANTINED"/>
    <d v="2013-05-29T00:00:00"/>
    <s v="Jim Warmuth"/>
    <n v="3"/>
    <x v="0"/>
    <x v="1"/>
    <x v="0"/>
    <n v="2.0833333333333333E-3"/>
    <x v="0"/>
    <x v="0"/>
  </r>
  <r>
    <x v="0"/>
    <x v="0"/>
    <s v="7000134001"/>
    <s v="WINDOWS VIRTUAL MACHINE REQUIRED ON MAC"/>
    <d v="2013-05-31T00:00:00"/>
    <s v="Luke Richards"/>
    <n v="1504"/>
    <x v="0"/>
    <x v="1"/>
    <x v="0"/>
    <n v="1.0444444444444445"/>
    <x v="0"/>
    <x v="0"/>
  </r>
  <r>
    <x v="0"/>
    <x v="0"/>
    <s v="7000134011"/>
    <s v="SETUP NEW IPHONE 5"/>
    <d v="2013-05-29T00:00:00"/>
    <s v="Paul Tatum"/>
    <n v="4"/>
    <x v="0"/>
    <x v="1"/>
    <x v="0"/>
    <n v="2.7777777777777779E-3"/>
    <x v="0"/>
    <x v="0"/>
  </r>
  <r>
    <x v="0"/>
    <x v="0"/>
    <s v="7000134067"/>
    <s v="LAPTOP NETWORK CONNECTIVITY ISSUES"/>
    <d v="2013-05-30T00:00:00"/>
    <s v="Nilay Patel"/>
    <n v="2"/>
    <x v="0"/>
    <x v="1"/>
    <x v="0"/>
    <n v="1.3888888888888889E-3"/>
    <x v="0"/>
    <x v="0"/>
  </r>
  <r>
    <x v="0"/>
    <x v="0"/>
    <s v="7000135271"/>
    <s v="SETUP NEW LAPTOP"/>
    <d v="2013-05-30T00:00:00"/>
    <s v="Jim Warmuth"/>
    <n v="8"/>
    <x v="0"/>
    <x v="1"/>
    <x v="0"/>
    <n v="5.5555555555555558E-3"/>
    <x v="0"/>
    <x v="0"/>
  </r>
  <r>
    <x v="0"/>
    <x v="0"/>
    <s v="7000135344"/>
    <s v="MBP BATTERY FAILURE"/>
    <d v="2013-05-30T00:00:00"/>
    <s v="Paul Tatum"/>
    <n v="5"/>
    <x v="0"/>
    <x v="1"/>
    <x v="0"/>
    <n v="3.472222222222222E-3"/>
    <x v="0"/>
    <x v="0"/>
  </r>
  <r>
    <x v="0"/>
    <x v="0"/>
    <s v="7000136923"/>
    <s v="SSO CERTIFICATES"/>
    <d v="2013-05-31T00:00:00"/>
    <s v="Paul Tatum"/>
    <n v="3"/>
    <x v="0"/>
    <x v="1"/>
    <x v="0"/>
    <n v="2.0833333333333333E-3"/>
    <x v="0"/>
    <x v="0"/>
  </r>
  <r>
    <x v="0"/>
    <x v="0"/>
    <s v="7000137045"/>
    <s v="HAVING ISSUES WITH MY IE BROWSER"/>
    <d v="2013-05-31T00:00:00"/>
    <s v="Jim Warmuth"/>
    <n v="5"/>
    <x v="0"/>
    <x v="1"/>
    <x v="0"/>
    <n v="3.472222222222222E-3"/>
    <x v="0"/>
    <x v="0"/>
  </r>
  <r>
    <x v="0"/>
    <x v="0"/>
    <s v="7000137174"/>
    <s v="T430 UPGRADE FROM T510"/>
    <d v="2013-05-31T00:00:00"/>
    <s v="Eric Sproch"/>
    <n v="3"/>
    <x v="0"/>
    <x v="1"/>
    <x v="0"/>
    <n v="2.0833333333333333E-3"/>
    <x v="0"/>
    <x v="0"/>
  </r>
  <r>
    <x v="0"/>
    <x v="0"/>
    <s v="8000046998"/>
    <s v="CANNOT LOG INTO PC- ASKS FOR REPAIR"/>
    <d v="2013-04-29T00:00:00"/>
    <s v="Dan-Joe Lopez"/>
    <n v="4934"/>
    <x v="0"/>
    <x v="0"/>
    <x v="0"/>
    <n v="3.4263888888888889"/>
    <x v="1"/>
    <x v="0"/>
  </r>
  <r>
    <x v="0"/>
    <x v="0"/>
    <s v="8000047175"/>
    <s v="SYSTEM SWAP (T410) (HW)"/>
    <d v="2013-04-27T00:00:00"/>
    <s v="Jake Barradas"/>
    <n v="1980"/>
    <x v="0"/>
    <x v="0"/>
    <x v="0"/>
    <n v="1.375"/>
    <x v="1"/>
    <x v="0"/>
  </r>
  <r>
    <x v="0"/>
    <x v="0"/>
    <s v="8000047964"/>
    <s v="REQUEST KEYBOARD AND MONITOR MOUNT, NEW"/>
    <d v="2013-04-08T00:00:00"/>
    <s v="Nilay Patel"/>
    <n v="20465"/>
    <x v="0"/>
    <x v="0"/>
    <x v="0"/>
    <n v="14.211805555555555"/>
    <x v="1"/>
    <x v="0"/>
  </r>
  <r>
    <x v="0"/>
    <x v="0"/>
    <s v="8000048199"/>
    <s v="USER HAS NO SCREEN DISPLAY"/>
    <d v="2013-04-27T00:00:00"/>
    <s v="Jake Barradas"/>
    <n v="1730"/>
    <x v="0"/>
    <x v="0"/>
    <x v="0"/>
    <n v="1.2013888888888888"/>
    <x v="1"/>
    <x v="0"/>
  </r>
  <r>
    <x v="0"/>
    <x v="0"/>
    <s v="8000048364"/>
    <s v="PROBLEM CHOOSING A MEETING ROOM"/>
    <d v="2013-04-05T00:00:00"/>
    <s v="Dan-Joe Lopez"/>
    <n v="15658"/>
    <x v="0"/>
    <x v="0"/>
    <x v="0"/>
    <n v="10.87361111111111"/>
    <x v="1"/>
    <x v="0"/>
  </r>
  <r>
    <x v="0"/>
    <x v="0"/>
    <s v="8000048527"/>
    <s v="NOT ABLE TO ACCESS SAP LOGON FROM MAC"/>
    <d v="2013-05-20T00:00:00"/>
    <s v="Paul Tatum"/>
    <n v="19986"/>
    <x v="0"/>
    <x v="1"/>
    <x v="0"/>
    <n v="13.879166666666668"/>
    <x v="1"/>
    <x v="0"/>
  </r>
  <r>
    <x v="0"/>
    <x v="0"/>
    <s v="8000052060"/>
    <s v="SYSTEM POWERS ON W/NO DISPLAY"/>
    <d v="2013-04-16T00:00:00"/>
    <s v="Maria Amparo Boado"/>
    <n v="30340"/>
    <x v="1"/>
    <x v="0"/>
    <x v="0"/>
    <n v="21.069444444444446"/>
    <x v="1"/>
    <x v="0"/>
  </r>
  <r>
    <x v="0"/>
    <x v="0"/>
    <s v="8000052091"/>
    <s v="CANNOT ACCESS SAP INTERNAL SITES"/>
    <d v="2013-05-23T00:00:00"/>
    <s v="Dan-Joe Lopez"/>
    <n v="24671"/>
    <x v="0"/>
    <x v="1"/>
    <x v="0"/>
    <n v="17.132638888888888"/>
    <x v="1"/>
    <x v="0"/>
  </r>
  <r>
    <x v="0"/>
    <x v="0"/>
    <s v="8000052513"/>
    <s v="EMAILS BOUNCING"/>
    <d v="2013-04-27T00:00:00"/>
    <s v="Eric Sproch"/>
    <n v="0"/>
    <x v="2"/>
    <x v="0"/>
    <x v="0"/>
    <n v="0"/>
    <x v="1"/>
    <x v="0"/>
  </r>
  <r>
    <x v="0"/>
    <x v="0"/>
    <s v="8000052513"/>
    <s v="EMAILS BOUNCING"/>
    <d v="2013-04-30T00:00:00"/>
    <s v="Eric Sproch"/>
    <n v="48476"/>
    <x v="1"/>
    <x v="0"/>
    <x v="0"/>
    <n v="33.663888888888884"/>
    <x v="1"/>
    <x v="0"/>
  </r>
  <r>
    <x v="0"/>
    <x v="0"/>
    <s v="8000052628"/>
    <s v="PGP DISK IS LOCKED"/>
    <d v="2013-05-23T00:00:00"/>
    <s v="Nilay Patel"/>
    <n v="38717"/>
    <x v="0"/>
    <x v="1"/>
    <x v="0"/>
    <n v="26.886805555555554"/>
    <x v="1"/>
    <x v="0"/>
  </r>
  <r>
    <x v="0"/>
    <x v="0"/>
    <s v="8000052716"/>
    <s v="TRANSFER EQUI 413245 TO CC"/>
    <d v="2013-05-20T00:00:00"/>
    <s v="Maria Amparo Boado"/>
    <n v="14380"/>
    <x v="0"/>
    <x v="1"/>
    <x v="0"/>
    <n v="9.9861111111111107"/>
    <x v="1"/>
    <x v="0"/>
  </r>
  <r>
    <x v="0"/>
    <x v="0"/>
    <s v="8000052745"/>
    <s v="CANNOT GET MAIL, RE-INSTALLED SSO"/>
    <d v="2013-05-20T00:00:00"/>
    <s v="Nilay Patel"/>
    <n v="22661"/>
    <x v="0"/>
    <x v="1"/>
    <x v="0"/>
    <n v="15.736805555555556"/>
    <x v="1"/>
    <x v="0"/>
  </r>
  <r>
    <x v="0"/>
    <x v="0"/>
    <s v="8000055215"/>
    <s v="USER CANNOT CONNECT TO THE NETWORK"/>
    <d v="2013-05-20T00:00:00"/>
    <s v="Maria Amparo Boado"/>
    <n v="8819"/>
    <x v="0"/>
    <x v="1"/>
    <x v="0"/>
    <n v="6.124305555555555"/>
    <x v="1"/>
    <x v="0"/>
  </r>
  <r>
    <x v="0"/>
    <x v="0"/>
    <s v="8000055376"/>
    <s v="HOW TO RESET SAP ALL PASSWORD ON OS X"/>
    <d v="2013-06-02T00:00:00"/>
    <s v="Maria Amparo Boado"/>
    <n v="51879"/>
    <x v="0"/>
    <x v="3"/>
    <x v="0"/>
    <n v="36.02708333333333"/>
    <x v="1"/>
    <x v="0"/>
  </r>
  <r>
    <x v="0"/>
    <x v="0"/>
    <s v="8000055415"/>
    <s v="FUSER ERROR  50.1"/>
    <d v="2013-05-20T00:00:00"/>
    <s v="Harold Brown"/>
    <n v="21716"/>
    <x v="0"/>
    <x v="1"/>
    <x v="0"/>
    <n v="15.080555555555556"/>
    <x v="1"/>
    <x v="0"/>
  </r>
  <r>
    <x v="0"/>
    <x v="0"/>
    <s v="8000055565"/>
    <s v="LAPTOP IS FREEZING AND BLUE SCREENING"/>
    <d v="2013-05-20T00:00:00"/>
    <s v="Dan-Joe Lopez"/>
    <n v="437"/>
    <x v="0"/>
    <x v="1"/>
    <x v="0"/>
    <n v="0.3034722222222222"/>
    <x v="1"/>
    <x v="0"/>
  </r>
  <r>
    <x v="0"/>
    <x v="0"/>
    <s v="8000055653"/>
    <s v="AFTER UPDATES  -PC HANGS"/>
    <d v="2013-04-29T00:00:00"/>
    <s v="Gregg Souza"/>
    <n v="1809"/>
    <x v="0"/>
    <x v="0"/>
    <x v="0"/>
    <n v="1.2562499999999999"/>
    <x v="1"/>
    <x v="0"/>
  </r>
  <r>
    <x v="0"/>
    <x v="0"/>
    <s v="8000058234"/>
    <s v="UNABLE TO LOGIN TO PGP LOGIN  SCREEN"/>
    <d v="2013-04-09T00:00:00"/>
    <s v="Gregg Souza"/>
    <n v="1824"/>
    <x v="0"/>
    <x v="0"/>
    <x v="0"/>
    <n v="1.2666666666666666"/>
    <x v="1"/>
    <x v="0"/>
  </r>
  <r>
    <x v="0"/>
    <x v="0"/>
    <s v="8000059164"/>
    <s v="F5 CANNOT CONNECT"/>
    <d v="2013-05-20T00:00:00"/>
    <s v="Joel Adams"/>
    <n v="25734"/>
    <x v="0"/>
    <x v="1"/>
    <x v="0"/>
    <n v="17.870833333333334"/>
    <x v="1"/>
    <x v="0"/>
  </r>
  <r>
    <x v="0"/>
    <x v="0"/>
    <s v="8000060624"/>
    <s v="COMPUTER IS NOT TURNING ON"/>
    <d v="2013-05-20T00:00:00"/>
    <s v="Gregg Souza"/>
    <n v="4190"/>
    <x v="0"/>
    <x v="1"/>
    <x v="0"/>
    <n v="2.9097222222222219"/>
    <x v="1"/>
    <x v="0"/>
  </r>
  <r>
    <x v="0"/>
    <x v="0"/>
    <s v="8000060833"/>
    <s v="INTERNET EXPLORER WONT OPEN NEW WINDOWS"/>
    <d v="2013-05-20T00:00:00"/>
    <s v="Dan-Joe Lopez"/>
    <n v="8349"/>
    <x v="0"/>
    <x v="1"/>
    <x v="0"/>
    <n v="5.7979166666666666"/>
    <x v="1"/>
    <x v="0"/>
  </r>
  <r>
    <x v="0"/>
    <x v="0"/>
    <s v="8000062853"/>
    <s v="[REIMAGE]|QUARANTINED PC"/>
    <d v="2013-05-20T00:00:00"/>
    <s v="Nilay Patel"/>
    <n v="3424"/>
    <x v="0"/>
    <x v="1"/>
    <x v="0"/>
    <n v="2.3777777777777778"/>
    <x v="1"/>
    <x v="0"/>
  </r>
  <r>
    <x v="0"/>
    <x v="0"/>
    <s v="8000063278"/>
    <s v="COMPUTER IS NOT BOOTING UP"/>
    <d v="2013-04-08T00:00:00"/>
    <s v="Nilay Patel"/>
    <n v="2679"/>
    <x v="0"/>
    <x v="0"/>
    <x v="0"/>
    <n v="1.8604166666666666"/>
    <x v="1"/>
    <x v="0"/>
  </r>
  <r>
    <x v="0"/>
    <x v="0"/>
    <s v="8000065856"/>
    <s v="MACBOOKPRO RETINA LAPTOP- ADOBE CONNECT"/>
    <d v="2013-05-20T00:00:00"/>
    <s v="Joel Adams"/>
    <n v="19044"/>
    <x v="0"/>
    <x v="1"/>
    <x v="0"/>
    <n v="13.225"/>
    <x v="1"/>
    <x v="0"/>
  </r>
  <r>
    <x v="0"/>
    <x v="0"/>
    <s v="8000066850"/>
    <s v="POWER PLUGIN FAILED"/>
    <d v="2013-04-24T00:00:00"/>
    <s v="Jim Warmuth"/>
    <n v="30562"/>
    <x v="1"/>
    <x v="0"/>
    <x v="0"/>
    <n v="21.223611111111111"/>
    <x v="1"/>
    <x v="0"/>
  </r>
  <r>
    <x v="0"/>
    <x v="0"/>
    <s v="8000067028"/>
    <s v="FIREFOX DOES NOT WORK ANYMORE"/>
    <d v="2013-05-20T00:00:00"/>
    <s v="Paul Tatum"/>
    <n v="8375"/>
    <x v="0"/>
    <x v="1"/>
    <x v="0"/>
    <n v="5.8159722222222223"/>
    <x v="1"/>
    <x v="0"/>
  </r>
  <r>
    <x v="0"/>
    <x v="0"/>
    <s v="8000067244"/>
    <s v="LAPTOP IS FREEZING UP 1-2 TIMES PER DAY"/>
    <d v="2013-05-20T00:00:00"/>
    <s v="Dan-Joe Lopez"/>
    <n v="8523"/>
    <x v="0"/>
    <x v="1"/>
    <x v="0"/>
    <n v="5.9187500000000002"/>
    <x v="1"/>
    <x v="0"/>
  </r>
  <r>
    <x v="0"/>
    <x v="0"/>
    <s v="8000067269"/>
    <s v="LAPTOP WON'T START"/>
    <d v="2013-05-20T00:00:00"/>
    <s v="Dan-Joe Lopez"/>
    <n v="1042"/>
    <x v="0"/>
    <x v="1"/>
    <x v="0"/>
    <n v="0.72361111111111109"/>
    <x v="1"/>
    <x v="0"/>
  </r>
  <r>
    <x v="0"/>
    <x v="0"/>
    <s v="8000067270"/>
    <s v="UNABLE TO CONNECT TO THE WIRED LAN"/>
    <d v="2013-05-20T00:00:00"/>
    <s v="Nilay Patel"/>
    <n v="8604"/>
    <x v="0"/>
    <x v="1"/>
    <x v="0"/>
    <n v="5.9750000000000005"/>
    <x v="1"/>
    <x v="0"/>
  </r>
  <r>
    <x v="0"/>
    <x v="0"/>
    <s v="8000067670"/>
    <s v="SPOTLIGHT NOT INDEXING"/>
    <d v="2013-05-20T00:00:00"/>
    <s v="Jim Warmuth"/>
    <n v="22519"/>
    <x v="0"/>
    <x v="1"/>
    <x v="0"/>
    <n v="15.638194444444444"/>
    <x v="1"/>
    <x v="0"/>
  </r>
  <r>
    <x v="0"/>
    <x v="0"/>
    <s v="8000069934"/>
    <s v="EXCEL LINKS AND CERTAIN URLS NOT WORKING"/>
    <d v="2013-04-11T00:00:00"/>
    <s v="Maria Amparo Boado"/>
    <n v="11670"/>
    <x v="1"/>
    <x v="0"/>
    <x v="0"/>
    <n v="8.1041666666666661"/>
    <x v="1"/>
    <x v="0"/>
  </r>
  <r>
    <x v="0"/>
    <x v="0"/>
    <s v="8000070772"/>
    <s v="PRINTERS NOT WORKING IN PAL05"/>
    <d v="2013-04-22T00:00:00"/>
    <s v="Nilay Patel"/>
    <n v="27438"/>
    <x v="1"/>
    <x v="0"/>
    <x v="0"/>
    <n v="19.054166666666667"/>
    <x v="1"/>
    <x v="0"/>
  </r>
  <r>
    <x v="0"/>
    <x v="0"/>
    <s v="8000070974"/>
    <s v="KEEP LAPTOP"/>
    <d v="2013-05-20T00:00:00"/>
    <s v="Nilay Patel"/>
    <n v="7189"/>
    <x v="0"/>
    <x v="1"/>
    <x v="0"/>
    <n v="4.9923611111111112"/>
    <x v="1"/>
    <x v="0"/>
  </r>
  <r>
    <x v="0"/>
    <x v="0"/>
    <s v="8000071046"/>
    <s v="DUPLICATE VC BOOKING IN OUTLOOK"/>
    <d v="2013-06-01T00:00:00"/>
    <s v="Jim Warmuth"/>
    <n v="38774"/>
    <x v="0"/>
    <x v="3"/>
    <x v="0"/>
    <n v="26.926388888888891"/>
    <x v="1"/>
    <x v="0"/>
  </r>
  <r>
    <x v="0"/>
    <x v="0"/>
    <s v="8000073815"/>
    <s v="DATA MIGRATION PROCESS"/>
    <d v="2013-04-05T00:00:00"/>
    <s v="Gregg Souza"/>
    <n v="1525"/>
    <x v="0"/>
    <x v="0"/>
    <x v="0"/>
    <n v="1.0590277777777779"/>
    <x v="1"/>
    <x v="0"/>
  </r>
  <r>
    <x v="0"/>
    <x v="0"/>
    <s v="8000074223"/>
    <s v="I CANNOT ACCESS MY LAPTOP FROM HOME"/>
    <d v="2013-05-20T00:00:00"/>
    <s v="Joel Adams"/>
    <n v="15646"/>
    <x v="0"/>
    <x v="1"/>
    <x v="0"/>
    <n v="10.865277777777777"/>
    <x v="1"/>
    <x v="0"/>
  </r>
  <r>
    <x v="0"/>
    <x v="0"/>
    <s v="8000076990"/>
    <s v="BACKUPS FAILING ON MY LAPTOP"/>
    <d v="2013-04-27T00:00:00"/>
    <s v="Dan-Joe Lopez"/>
    <n v="22607"/>
    <x v="1"/>
    <x v="0"/>
    <x v="0"/>
    <n v="15.699305555555556"/>
    <x v="1"/>
    <x v="0"/>
  </r>
  <r>
    <x v="0"/>
    <x v="0"/>
    <s v="8000081710"/>
    <s v="USER CANNOT START PC"/>
    <d v="2013-05-20T00:00:00"/>
    <s v="Jim Warmuth"/>
    <n v="13273"/>
    <x v="0"/>
    <x v="1"/>
    <x v="0"/>
    <n v="9.2173611111111118"/>
    <x v="1"/>
    <x v="0"/>
  </r>
  <r>
    <x v="0"/>
    <x v="0"/>
    <s v="8000081775"/>
    <s v="MACBOOK PO 4502389365"/>
    <d v="2013-05-20T00:00:00"/>
    <s v="Eric Sproch"/>
    <n v="14589"/>
    <x v="0"/>
    <x v="1"/>
    <x v="0"/>
    <n v="10.13125"/>
    <x v="1"/>
    <x v="0"/>
  </r>
  <r>
    <x v="0"/>
    <x v="0"/>
    <s v="8000081875"/>
    <s v="HP MOITOR NOT WORKING"/>
    <d v="2013-05-20T00:00:00"/>
    <s v="Maria Amparo Boado"/>
    <n v="9793"/>
    <x v="0"/>
    <x v="1"/>
    <x v="0"/>
    <n v="6.8006944444444448"/>
    <x v="1"/>
    <x v="0"/>
  </r>
  <r>
    <x v="0"/>
    <x v="0"/>
    <s v="8000081971"/>
    <s v="ROOM RESERVATION"/>
    <d v="2013-05-22T00:00:00"/>
    <s v="Maria Amparo Boado"/>
    <n v="63083"/>
    <x v="1"/>
    <x v="1"/>
    <x v="0"/>
    <n v="43.807638888888896"/>
    <x v="1"/>
    <x v="0"/>
  </r>
  <r>
    <x v="0"/>
    <x v="0"/>
    <s v="8000085350"/>
    <s v="CANNOT RECALL ON OUTLOOK"/>
    <d v="2013-04-11T00:00:00"/>
    <s v="Jim Warmuth"/>
    <n v="3021"/>
    <x v="0"/>
    <x v="0"/>
    <x v="0"/>
    <n v="2.0979166666666669"/>
    <x v="1"/>
    <x v="0"/>
  </r>
  <r>
    <x v="0"/>
    <x v="0"/>
    <s v="8000085900"/>
    <s v="CANNOT PRINT ANYMORE"/>
    <d v="2013-05-01T00:00:00"/>
    <s v="Maria Amparo Boado"/>
    <n v="8135"/>
    <x v="0"/>
    <x v="1"/>
    <x v="0"/>
    <n v="5.6493055555555562"/>
    <x v="1"/>
    <x v="0"/>
  </r>
  <r>
    <x v="0"/>
    <x v="0"/>
    <s v="8000088921"/>
    <s v="SPACEBAR ON LAPTOP NOT WORKING"/>
    <d v="2013-04-27T00:00:00"/>
    <s v="Eric Sproch"/>
    <n v="23281"/>
    <x v="0"/>
    <x v="0"/>
    <x v="0"/>
    <n v="16.167361111111109"/>
    <x v="1"/>
    <x v="0"/>
  </r>
  <r>
    <x v="0"/>
    <x v="0"/>
    <s v="8000088948"/>
    <s v="ACCESS DENIED"/>
    <d v="2013-05-23T00:00:00"/>
    <s v="Gregg Souza"/>
    <n v="17188"/>
    <x v="0"/>
    <x v="1"/>
    <x v="0"/>
    <n v="11.93611111111111"/>
    <x v="1"/>
    <x v="0"/>
  </r>
  <r>
    <x v="0"/>
    <x v="0"/>
    <s v="8000089333"/>
    <s v="CANT INSTAL PROGRAM FROM RAP"/>
    <d v="2013-05-20T00:00:00"/>
    <s v="Dan-Joe Lopez"/>
    <n v="1458"/>
    <x v="0"/>
    <x v="1"/>
    <x v="0"/>
    <n v="1.0125"/>
    <x v="1"/>
    <x v="0"/>
  </r>
  <r>
    <x v="0"/>
    <x v="0"/>
    <s v="8000091152"/>
    <s v="SYSTEM ERROR WITH PAL03/01/31.125 SAN FR"/>
    <d v="2013-05-20T00:00:00"/>
    <s v="Jim Warmuth"/>
    <n v="15987"/>
    <x v="0"/>
    <x v="1"/>
    <x v="0"/>
    <n v="11.102083333333333"/>
    <x v="1"/>
    <x v="0"/>
  </r>
  <r>
    <x v="0"/>
    <x v="0"/>
    <s v="8000092355"/>
    <s v="SMS IN OUTLOOK"/>
    <d v="2013-04-22T00:00:00"/>
    <s v="Gregg Souza"/>
    <n v="11290"/>
    <x v="0"/>
    <x v="0"/>
    <x v="0"/>
    <n v="7.8402777777777777"/>
    <x v="1"/>
    <x v="0"/>
  </r>
  <r>
    <x v="0"/>
    <x v="0"/>
    <s v="8000094883"/>
    <s v="&quot;C5188717&quot; WILL REFLECT IN THE SAP CORPO"/>
    <d v="2013-05-20T00:00:00"/>
    <s v="Gregg Souza"/>
    <n v="8537"/>
    <x v="0"/>
    <x v="1"/>
    <x v="0"/>
    <n v="5.9284722222222221"/>
    <x v="1"/>
    <x v="0"/>
  </r>
  <r>
    <x v="0"/>
    <x v="0"/>
    <s v="8000095027"/>
    <s v="BSOD - CANNOT RESTART PC"/>
    <d v="2013-04-15T00:00:00"/>
    <s v="Dan-Joe Lopez"/>
    <n v="4246"/>
    <x v="0"/>
    <x v="0"/>
    <x v="0"/>
    <n v="2.9486111111111111"/>
    <x v="1"/>
    <x v="0"/>
  </r>
  <r>
    <x v="0"/>
    <x v="0"/>
    <s v="8000095030"/>
    <s v="CANNOT CONNECT GRP VIA WTS/ORP"/>
    <d v="2013-05-21T00:00:00"/>
    <s v="Dan-Joe Lopez"/>
    <n v="8775"/>
    <x v="0"/>
    <x v="1"/>
    <x v="0"/>
    <n v="6.09375"/>
    <x v="1"/>
    <x v="0"/>
  </r>
  <r>
    <x v="0"/>
    <x v="0"/>
    <s v="8000098682"/>
    <s v="SOUND ON MUTE, UNABLE TO CHANGE IT."/>
    <d v="2013-05-20T00:00:00"/>
    <s v="Eric Sproch"/>
    <n v="1797"/>
    <x v="0"/>
    <x v="1"/>
    <x v="0"/>
    <n v="1.2479166666666666"/>
    <x v="1"/>
    <x v="0"/>
  </r>
  <r>
    <x v="0"/>
    <x v="0"/>
    <s v="8000099007"/>
    <s v="NEEDS KEYBOARD REPLACEMENT"/>
    <d v="2013-05-03T00:00:00"/>
    <s v="Michael Woolsey"/>
    <n v="26073"/>
    <x v="1"/>
    <x v="1"/>
    <x v="0"/>
    <n v="18.106249999999999"/>
    <x v="1"/>
    <x v="0"/>
  </r>
  <r>
    <x v="0"/>
    <x v="0"/>
    <s v="8000099018"/>
    <s v="HELP INSTALLING ADVERTISED APPLICATIONS"/>
    <d v="2013-05-20T00:00:00"/>
    <s v="Dan-Joe Lopez"/>
    <n v="1"/>
    <x v="0"/>
    <x v="1"/>
    <x v="0"/>
    <n v="6.9444444444444447E-4"/>
    <x v="1"/>
    <x v="0"/>
  </r>
  <r>
    <x v="0"/>
    <x v="0"/>
    <s v="8000102834"/>
    <s v="USER HAS CONNECTION ISSUES"/>
    <d v="2013-05-20T00:00:00"/>
    <s v="Dan-Joe Lopez"/>
    <n v="43"/>
    <x v="0"/>
    <x v="1"/>
    <x v="0"/>
    <n v="2.9861111111111113E-2"/>
    <x v="1"/>
    <x v="0"/>
  </r>
  <r>
    <x v="0"/>
    <x v="0"/>
    <s v="8000102851"/>
    <s v="NEED TO INSTALL OMNIGRAFFLE PRO"/>
    <d v="2013-05-23T00:00:00"/>
    <s v="Eric Sproch"/>
    <n v="8748"/>
    <x v="0"/>
    <x v="1"/>
    <x v="0"/>
    <n v="6.0750000000000002"/>
    <x v="1"/>
    <x v="0"/>
  </r>
  <r>
    <x v="0"/>
    <x v="0"/>
    <s v="8000102937"/>
    <s v="CLIENT  IS AFFECTING NETWORK SECURITY"/>
    <d v="2013-05-20T00:00:00"/>
    <s v="Gregg Souza"/>
    <n v="3998"/>
    <x v="0"/>
    <x v="1"/>
    <x v="0"/>
    <n v="2.776388888888889"/>
    <x v="1"/>
    <x v="0"/>
  </r>
  <r>
    <x v="0"/>
    <x v="0"/>
    <s v="8000102940"/>
    <s v="VC BOOKING REQUEST ISSUES"/>
    <d v="2013-06-01T00:00:00"/>
    <s v="Gregg Souza"/>
    <n v="12288"/>
    <x v="0"/>
    <x v="3"/>
    <x v="0"/>
    <n v="8.5333333333333332"/>
    <x v="1"/>
    <x v="0"/>
  </r>
  <r>
    <x v="0"/>
    <x v="0"/>
    <s v="8000103533"/>
    <s v="AUTONOMY CONNECTED BACKUP NEVER FINISHES"/>
    <d v="2013-05-31T00:00:00"/>
    <s v="Gregg Souza"/>
    <n v="18782"/>
    <x v="0"/>
    <x v="1"/>
    <x v="0"/>
    <n v="13.043055555555556"/>
    <x v="1"/>
    <x v="0"/>
  </r>
  <r>
    <x v="0"/>
    <x v="0"/>
    <s v="8000105241"/>
    <s v="WINDOWS FREEZING"/>
    <d v="2013-05-20T00:00:00"/>
    <s v="Dan-Joe Lopez"/>
    <n v="460"/>
    <x v="0"/>
    <x v="1"/>
    <x v="0"/>
    <n v="0.31944444444444448"/>
    <x v="1"/>
    <x v="0"/>
  </r>
  <r>
    <x v="0"/>
    <x v="0"/>
    <s v="8000105708"/>
    <s v="PC HANGS AT WELCOME SCREEN"/>
    <d v="2013-04-18T00:00:00"/>
    <s v="Dan-Joe Lopez"/>
    <n v="420"/>
    <x v="0"/>
    <x v="0"/>
    <x v="0"/>
    <n v="0.29166666666666669"/>
    <x v="1"/>
    <x v="0"/>
  </r>
  <r>
    <x v="0"/>
    <x v="0"/>
    <s v="8000106198"/>
    <s v="INSTRUCTION ON VPN USAGE"/>
    <d v="2013-04-18T00:00:00"/>
    <s v="Dan-Joe Lopez"/>
    <n v="1"/>
    <x v="0"/>
    <x v="0"/>
    <x v="0"/>
    <n v="6.9444444444444447E-4"/>
    <x v="1"/>
    <x v="0"/>
  </r>
  <r>
    <x v="0"/>
    <x v="0"/>
    <s v="8000109249"/>
    <s v="USER'S PC WILL NOT BOOT TO WIN OR WINRE"/>
    <d v="2013-04-18T00:00:00"/>
    <s v="Dan-Joe Lopez"/>
    <n v="10"/>
    <x v="0"/>
    <x v="0"/>
    <x v="0"/>
    <n v="6.9444444444444441E-3"/>
    <x v="1"/>
    <x v="0"/>
  </r>
  <r>
    <x v="0"/>
    <x v="0"/>
    <s v="8000109495"/>
    <s v="PC HANGING, FREEZING"/>
    <d v="2013-05-20T00:00:00"/>
    <s v="Dan-Joe Lopez"/>
    <n v="1"/>
    <x v="0"/>
    <x v="1"/>
    <x v="0"/>
    <n v="6.9444444444444447E-4"/>
    <x v="1"/>
    <x v="0"/>
  </r>
  <r>
    <x v="0"/>
    <x v="0"/>
    <s v="8000109496"/>
    <s v="PC HANGING, AND CANNOT RUN AV SCAN."/>
    <d v="2013-04-27T00:00:00"/>
    <s v="Dan-Joe Lopez"/>
    <n v="10133"/>
    <x v="1"/>
    <x v="0"/>
    <x v="0"/>
    <n v="7.0368055555555555"/>
    <x v="1"/>
    <x v="0"/>
  </r>
  <r>
    <x v="0"/>
    <x v="0"/>
    <s v="8000111989"/>
    <s v="LAPTOP SWAP"/>
    <d v="2013-04-19T00:00:00"/>
    <s v="Dan-Joe Lopez"/>
    <n v="105"/>
    <x v="0"/>
    <x v="0"/>
    <x v="0"/>
    <n v="7.2916666666666671E-2"/>
    <x v="1"/>
    <x v="0"/>
  </r>
  <r>
    <x v="0"/>
    <x v="0"/>
    <s v="8000116168"/>
    <s v="NOT ABLE TO RUNN THE SNAGIT"/>
    <d v="2013-05-03T00:00:00"/>
    <s v="Jim Warmuth"/>
    <n v="10363"/>
    <x v="1"/>
    <x v="1"/>
    <x v="0"/>
    <n v="7.1965277777777779"/>
    <x v="1"/>
    <x v="0"/>
  </r>
  <r>
    <x v="0"/>
    <x v="0"/>
    <s v="8000116366"/>
    <s v="IMIS_PREQP (CL)"/>
    <d v="2013-05-22T00:00:00"/>
    <s v="Joel Adams"/>
    <n v="21273"/>
    <x v="0"/>
    <x v="1"/>
    <x v="0"/>
    <n v="14.772916666666667"/>
    <x v="1"/>
    <x v="0"/>
  </r>
  <r>
    <x v="0"/>
    <x v="0"/>
    <s v="8000116380"/>
    <s v="UNABLE TO DELETE ANY EMAIL"/>
    <d v="2013-05-14T00:00:00"/>
    <s v="Dan-Joe Lopez"/>
    <n v="12953"/>
    <x v="0"/>
    <x v="1"/>
    <x v="0"/>
    <n v="8.9951388888888886"/>
    <x v="1"/>
    <x v="0"/>
  </r>
  <r>
    <x v="0"/>
    <x v="0"/>
    <s v="8000116391"/>
    <s v="UNABLE TO ACCESS THE INTERNET"/>
    <d v="2013-05-26T00:00:00"/>
    <s v="Jim Warmuth"/>
    <n v="4512"/>
    <x v="0"/>
    <x v="1"/>
    <x v="0"/>
    <n v="3.1333333333333333"/>
    <x v="1"/>
    <x v="0"/>
  </r>
  <r>
    <x v="0"/>
    <x v="0"/>
    <s v="8000116633"/>
    <s v="AVAILABILITY NOT VISIBLE IN CALENDAR"/>
    <d v="2013-05-14T00:00:00"/>
    <s v="Luke Richards"/>
    <n v="31535"/>
    <x v="1"/>
    <x v="1"/>
    <x v="0"/>
    <n v="21.899305555555557"/>
    <x v="1"/>
    <x v="0"/>
  </r>
  <r>
    <x v="0"/>
    <x v="0"/>
    <s v="8000116698"/>
    <s v="ROOM RESERVATION PLUG-IN ERROR"/>
    <d v="2013-05-22T00:00:00"/>
    <s v="Nilay Patel"/>
    <n v="22987"/>
    <x v="0"/>
    <x v="1"/>
    <x v="0"/>
    <n v="15.963194444444445"/>
    <x v="1"/>
    <x v="0"/>
  </r>
  <r>
    <x v="0"/>
    <x v="0"/>
    <s v="8000116746"/>
    <s v="FREEZING/HANGING UPDATED ACHI DRIVERS"/>
    <d v="2013-04-27T00:00:00"/>
    <s v="Dan-Joe Lopez"/>
    <n v="0"/>
    <x v="2"/>
    <x v="0"/>
    <x v="0"/>
    <n v="0"/>
    <x v="1"/>
    <x v="0"/>
  </r>
  <r>
    <x v="0"/>
    <x v="0"/>
    <s v="8000116746"/>
    <s v="FREEZING/HANGING UPDATED ACHI DRIVERS"/>
    <d v="2013-05-22T00:00:00"/>
    <s v="Dan-Joe Lopez"/>
    <n v="8919"/>
    <x v="0"/>
    <x v="1"/>
    <x v="0"/>
    <n v="6.1937500000000005"/>
    <x v="1"/>
    <x v="0"/>
  </r>
  <r>
    <x v="0"/>
    <x v="0"/>
    <s v="8000117142"/>
    <s v="SOFTWARE UPDATE CONTINUOSLY REPEATING"/>
    <d v="2013-05-17T00:00:00"/>
    <s v="Gregg Souza"/>
    <n v="35283"/>
    <x v="1"/>
    <x v="1"/>
    <x v="0"/>
    <n v="24.502083333333331"/>
    <x v="1"/>
    <x v="0"/>
  </r>
  <r>
    <x v="0"/>
    <x v="0"/>
    <s v="8000119693"/>
    <s v="MS PROJECT AND VISIO MISSING FROM LAPTOP"/>
    <d v="2013-05-08T00:00:00"/>
    <s v="David Lee"/>
    <n v="21722"/>
    <x v="1"/>
    <x v="1"/>
    <x v="0"/>
    <n v="15.084722222222224"/>
    <x v="1"/>
    <x v="0"/>
  </r>
  <r>
    <x v="0"/>
    <x v="0"/>
    <s v="8000120225"/>
    <s v="GENERAL PROBLEMS IN LAPTOP"/>
    <d v="2013-04-24T00:00:00"/>
    <s v="Dan-Joe Lopez"/>
    <n v="1269"/>
    <x v="0"/>
    <x v="0"/>
    <x v="0"/>
    <n v="0.88124999999999998"/>
    <x v="1"/>
    <x v="0"/>
  </r>
  <r>
    <x v="0"/>
    <x v="0"/>
    <s v="8000120654"/>
    <s v="PC SLEEPING INSTEAD OF SHUTTING DOWN"/>
    <d v="2013-05-25T00:00:00"/>
    <s v="Dan-Joe Lopez"/>
    <n v="2"/>
    <x v="0"/>
    <x v="1"/>
    <x v="0"/>
    <n v="1.3888888888888889E-3"/>
    <x v="1"/>
    <x v="0"/>
  </r>
  <r>
    <x v="0"/>
    <x v="0"/>
    <s v="8000123670"/>
    <s v="NEED NEW BATTERY FOR LAPTOP"/>
    <d v="2013-06-01T00:00:00"/>
    <s v="Nilay Patel"/>
    <n v="10312"/>
    <x v="0"/>
    <x v="3"/>
    <x v="0"/>
    <n v="7.1611111111111114"/>
    <x v="1"/>
    <x v="0"/>
  </r>
  <r>
    <x v="0"/>
    <x v="0"/>
    <s v="8000123773"/>
    <s v="OUTLOOK SYNC HAS FREQUENT ISSUES"/>
    <d v="2013-06-01T00:00:00"/>
    <s v="Jim Warmuth"/>
    <n v="8912"/>
    <x v="0"/>
    <x v="3"/>
    <x v="0"/>
    <n v="6.1888888888888891"/>
    <x v="1"/>
    <x v="0"/>
  </r>
  <r>
    <x v="0"/>
    <x v="0"/>
    <s v="8000123851"/>
    <s v="MAILBOX FULL, SLEEP TIME TOO SHORT"/>
    <d v="2013-05-25T00:00:00"/>
    <s v="Dan-Joe Lopez"/>
    <n v="15"/>
    <x v="0"/>
    <x v="1"/>
    <x v="0"/>
    <n v="1.0416666666666666E-2"/>
    <x v="1"/>
    <x v="0"/>
  </r>
  <r>
    <x v="0"/>
    <x v="0"/>
    <s v="8000123853"/>
    <s v="FREEZING, OUTLOOK HANGS"/>
    <d v="2013-04-25T00:00:00"/>
    <s v="Dan-Joe Lopez"/>
    <n v="12"/>
    <x v="0"/>
    <x v="0"/>
    <x v="0"/>
    <n v="8.3333333333333332E-3"/>
    <x v="1"/>
    <x v="0"/>
  </r>
  <r>
    <x v="0"/>
    <x v="0"/>
    <s v="8000123916"/>
    <s v="NOT ABLE TO CONNECT TO VPN"/>
    <d v="2013-06-01T00:00:00"/>
    <s v="Gregg Souza"/>
    <n v="10022"/>
    <x v="0"/>
    <x v="3"/>
    <x v="0"/>
    <n v="6.9597222222222221"/>
    <x v="1"/>
    <x v="0"/>
  </r>
  <r>
    <x v="0"/>
    <x v="0"/>
    <s v="8000124343"/>
    <s v="CANNOT ACCESS WINDOWS OS"/>
    <d v="2013-05-26T00:00:00"/>
    <s v="Jim Warmuth"/>
    <n v="831"/>
    <x v="0"/>
    <x v="1"/>
    <x v="0"/>
    <n v="0.57708333333333328"/>
    <x v="1"/>
    <x v="0"/>
  </r>
  <r>
    <x v="0"/>
    <x v="0"/>
    <s v="8000127130"/>
    <s v="MULTIPLE ERRORS, SWAPPING DEVICE"/>
    <d v="2013-05-26T00:00:00"/>
    <s v="Dan-Joe Lopez"/>
    <n v="109"/>
    <x v="0"/>
    <x v="1"/>
    <x v="0"/>
    <n v="7.5694444444444439E-2"/>
    <x v="1"/>
    <x v="0"/>
  </r>
  <r>
    <x v="0"/>
    <x v="0"/>
    <s v="8000127158"/>
    <s v="NEW LAPTOP REQUEST FOR C-USER"/>
    <d v="2013-06-02T00:00:00"/>
    <s v="Maria Amparo Boado"/>
    <n v="9948"/>
    <x v="0"/>
    <x v="3"/>
    <x v="0"/>
    <n v="6.9083333333333341"/>
    <x v="1"/>
    <x v="0"/>
  </r>
  <r>
    <x v="0"/>
    <x v="0"/>
    <s v="8000127242"/>
    <s v="LAPTOP CRASHING"/>
    <d v="2013-05-08T00:00:00"/>
    <s v="Dan-Joe Lopez"/>
    <n v="6842"/>
    <x v="0"/>
    <x v="1"/>
    <x v="0"/>
    <n v="4.7513888888888891"/>
    <x v="1"/>
    <x v="0"/>
  </r>
  <r>
    <x v="0"/>
    <x v="0"/>
    <s v="8000127530"/>
    <s v="LOW MEMORY SPACE"/>
    <d v="2013-04-27T00:00:00"/>
    <s v="Eric Sproch"/>
    <n v="-42732"/>
    <x v="0"/>
    <x v="0"/>
    <x v="0"/>
    <n v="-29.675000000000001"/>
    <x v="1"/>
    <x v="0"/>
  </r>
  <r>
    <x v="0"/>
    <x v="0"/>
    <s v="8000127591"/>
    <s v="LAPTOP HANG. CAN'T DO ANYTHING."/>
    <d v="2013-05-30T00:00:00"/>
    <s v="Jim Warmuth"/>
    <n v="5539"/>
    <x v="0"/>
    <x v="1"/>
    <x v="0"/>
    <n v="3.8465277777777778"/>
    <x v="1"/>
    <x v="0"/>
  </r>
  <r>
    <x v="0"/>
    <x v="0"/>
    <s v="8000129538"/>
    <s v="VM - LAPTOP BATTERY ISSUE"/>
    <d v="2013-05-01T00:00:00"/>
    <s v="Jim Warmuth"/>
    <n v="6331"/>
    <x v="0"/>
    <x v="1"/>
    <x v="0"/>
    <n v="4.396527777777778"/>
    <x v="1"/>
    <x v="0"/>
  </r>
  <r>
    <x v="0"/>
    <x v="0"/>
    <s v="8000130095"/>
    <s v="CONNECTED TO OFFICE WIFI, WITHOUT CONNEC"/>
    <d v="2013-05-02T00:00:00"/>
    <s v="Maria Amparo Boado"/>
    <n v="8697"/>
    <x v="1"/>
    <x v="1"/>
    <x v="0"/>
    <n v="6.0395833333333329"/>
    <x v="1"/>
    <x v="0"/>
  </r>
  <r>
    <x v="0"/>
    <x v="0"/>
    <s v="8000130219"/>
    <s v="NOT ABLE TO ACCESS SOLUTION EXPLORER"/>
    <d v="2013-05-23T00:00:00"/>
    <s v="Paul Tatum"/>
    <n v="25720"/>
    <x v="1"/>
    <x v="1"/>
    <x v="0"/>
    <n v="17.861111111111111"/>
    <x v="1"/>
    <x v="0"/>
  </r>
  <r>
    <x v="0"/>
    <x v="0"/>
    <s v="8000130295"/>
    <s v="NO ACCESS TO OUTOOK OR LYNC"/>
    <d v="2013-05-30T00:00:00"/>
    <s v="David Lee"/>
    <n v="4251"/>
    <x v="0"/>
    <x v="1"/>
    <x v="0"/>
    <n v="2.9520833333333329"/>
    <x v="1"/>
    <x v="0"/>
  </r>
  <r>
    <x v="0"/>
    <x v="0"/>
    <s v="8000130309"/>
    <s v="PC ON'T BOOT, REPLACING"/>
    <d v="2013-04-27T00:00:00"/>
    <s v="Dan-Joe Lopez"/>
    <n v="27"/>
    <x v="0"/>
    <x v="0"/>
    <x v="0"/>
    <n v="1.8749999999999999E-2"/>
    <x v="1"/>
    <x v="0"/>
  </r>
  <r>
    <x v="0"/>
    <x v="0"/>
    <s v="8000130469"/>
    <s v="SHARED CALENDAR SHOWING BUSY FROM OTHERS"/>
    <d v="2013-06-02T00:00:00"/>
    <s v="Dan-Joe Lopez"/>
    <n v="7130"/>
    <x v="0"/>
    <x v="3"/>
    <x v="0"/>
    <n v="4.9513888888888884"/>
    <x v="1"/>
    <x v="0"/>
  </r>
  <r>
    <x v="0"/>
    <x v="0"/>
    <s v="8000130591"/>
    <s v="REQUEST LAPTOP"/>
    <d v="2013-05-08T00:00:00"/>
    <s v="David Lee"/>
    <n v="16957"/>
    <x v="1"/>
    <x v="1"/>
    <x v="0"/>
    <n v="11.775694444444445"/>
    <x v="1"/>
    <x v="0"/>
  </r>
  <r>
    <x v="0"/>
    <x v="0"/>
    <s v="8000134494"/>
    <s v="REQUIRE OS UPGRADE ON LAPTOP"/>
    <d v="2013-05-30T00:00:00"/>
    <s v="Jim Warmuth"/>
    <n v="44734"/>
    <x v="1"/>
    <x v="1"/>
    <x v="0"/>
    <n v="31.06527777777778"/>
    <x v="1"/>
    <x v="0"/>
  </r>
  <r>
    <x v="0"/>
    <x v="0"/>
    <s v="8000134503"/>
    <s v="WINDOWS CERTIFICATE WARNINGS ISSUES."/>
    <d v="2013-06-02T00:00:00"/>
    <s v="Nilay Patel"/>
    <n v="3305"/>
    <x v="0"/>
    <x v="3"/>
    <x v="0"/>
    <n v="2.2951388888888888"/>
    <x v="1"/>
    <x v="0"/>
  </r>
  <r>
    <x v="0"/>
    <x v="0"/>
    <s v="8000134555"/>
    <s v="NEW MONITOR REQUIRED."/>
    <d v="2013-05-31T00:00:00"/>
    <s v="Harold Brown"/>
    <n v="1499"/>
    <x v="0"/>
    <x v="1"/>
    <x v="0"/>
    <n v="1.0409722222222222"/>
    <x v="1"/>
    <x v="0"/>
  </r>
  <r>
    <x v="0"/>
    <x v="0"/>
    <s v="8000137989"/>
    <s v="CANNOT ACCESS MACROS IN EXCEL"/>
    <d v="2013-05-31T00:00:00"/>
    <s v="Dan-Joe Lopez"/>
    <n v="2"/>
    <x v="0"/>
    <x v="1"/>
    <x v="0"/>
    <n v="1.3888888888888889E-3"/>
    <x v="1"/>
    <x v="0"/>
  </r>
  <r>
    <x v="0"/>
    <x v="0"/>
    <s v="8000138046"/>
    <s v="POSSIBILITY TO UPGRADE RAM ON T520"/>
    <d v="2013-05-22T00:00:00"/>
    <s v="Jim Warmuth"/>
    <n v="2981"/>
    <x v="0"/>
    <x v="1"/>
    <x v="0"/>
    <n v="2.0701388888888888"/>
    <x v="1"/>
    <x v="0"/>
  </r>
  <r>
    <x v="0"/>
    <x v="0"/>
    <s v="8000138332"/>
    <s v="LAPTOP FREEZES DURING VIRUS SCAN"/>
    <d v="2013-05-09T00:00:00"/>
    <s v="Dan-Joe Lopez"/>
    <n v="11541"/>
    <x v="1"/>
    <x v="1"/>
    <x v="0"/>
    <n v="8.0145833333333325"/>
    <x v="1"/>
    <x v="0"/>
  </r>
  <r>
    <x v="0"/>
    <x v="0"/>
    <s v="8000138390"/>
    <s v="BLACK SCREEN OCCURS ON LAPTOP"/>
    <d v="2013-05-16T00:00:00"/>
    <s v="Nilay Patel"/>
    <n v="11298"/>
    <x v="0"/>
    <x v="1"/>
    <x v="0"/>
    <n v="7.8458333333333341"/>
    <x v="1"/>
    <x v="0"/>
  </r>
  <r>
    <x v="0"/>
    <x v="0"/>
    <s v="8000138412"/>
    <s v="HAVE SYBASE LEGACY DESKTOP PICKED UP"/>
    <d v="2013-05-02T00:00:00"/>
    <s v="Dan-Joe Lopez"/>
    <n v="1437"/>
    <x v="0"/>
    <x v="1"/>
    <x v="0"/>
    <n v="0.99791666666666667"/>
    <x v="1"/>
    <x v="0"/>
  </r>
  <r>
    <x v="0"/>
    <x v="0"/>
    <s v="8000138425"/>
    <s v="BACKUPS NOT COMPLETING, REINSTALLED"/>
    <d v="2013-06-01T00:00:00"/>
    <s v="Dan-Joe Lopez"/>
    <n v="2"/>
    <x v="0"/>
    <x v="3"/>
    <x v="0"/>
    <n v="1.3888888888888889E-3"/>
    <x v="1"/>
    <x v="0"/>
  </r>
  <r>
    <x v="0"/>
    <x v="0"/>
    <s v="8000139231"/>
    <s v="UNUSUAL MESSAGE FROM HOTEL WIFI"/>
    <d v="2013-06-01T00:00:00"/>
    <s v="Dan-Joe Lopez"/>
    <n v="6"/>
    <x v="0"/>
    <x v="3"/>
    <x v="0"/>
    <n v="4.1666666666666666E-3"/>
    <x v="1"/>
    <x v="0"/>
  </r>
  <r>
    <x v="0"/>
    <x v="0"/>
    <s v="8000139251"/>
    <s v="BLUE SCREEN BIG IP PROBLEMS"/>
    <d v="2013-05-15T00:00:00"/>
    <s v="Luke Richards"/>
    <n v="18952"/>
    <x v="1"/>
    <x v="1"/>
    <x v="0"/>
    <n v="13.161111111111111"/>
    <x v="1"/>
    <x v="0"/>
  </r>
  <r>
    <x v="0"/>
    <x v="0"/>
    <s v="8000139297"/>
    <s v="TROUBLE GETTING TO SITE ON SAP-CORP WIFI"/>
    <d v="2013-05-01T00:00:00"/>
    <s v="Dan-Joe Lopez"/>
    <n v="2"/>
    <x v="0"/>
    <x v="1"/>
    <x v="0"/>
    <n v="1.3888888888888889E-3"/>
    <x v="1"/>
    <x v="0"/>
  </r>
  <r>
    <x v="0"/>
    <x v="0"/>
    <s v="8000139322"/>
    <s v="ERROR IN BOOT, CANT FINDE BOOT DRIVE"/>
    <d v="2013-05-16T00:00:00"/>
    <s v="Nilay Patel"/>
    <n v="10258"/>
    <x v="0"/>
    <x v="1"/>
    <x v="0"/>
    <n v="7.1236111111111109"/>
    <x v="1"/>
    <x v="0"/>
  </r>
  <r>
    <x v="0"/>
    <x v="0"/>
    <s v="8000139349"/>
    <s v="MULTIPLE PROMPTS FOR CERTIFICATE"/>
    <d v="2013-06-01T00:00:00"/>
    <s v="Dan-Joe Lopez"/>
    <n v="18"/>
    <x v="0"/>
    <x v="3"/>
    <x v="0"/>
    <n v="1.2499999999999999E-2"/>
    <x v="1"/>
    <x v="0"/>
  </r>
  <r>
    <x v="0"/>
    <x v="0"/>
    <s v="8000143103"/>
    <s v="USER'S DISPLAY IS NOT WAKING, BLACK"/>
    <d v="2013-05-04T00:00:00"/>
    <s v="Dan-Joe Lopez"/>
    <n v="5"/>
    <x v="0"/>
    <x v="1"/>
    <x v="0"/>
    <n v="3.472222222222222E-3"/>
    <x v="1"/>
    <x v="0"/>
  </r>
  <r>
    <x v="0"/>
    <x v="0"/>
    <s v="8000143105"/>
    <s v="REPEATING PROMPTS FOR EMAIL CREDENTIALS"/>
    <d v="2013-05-03T00:00:00"/>
    <s v="Dan-Joe Lopez"/>
    <n v="1"/>
    <x v="0"/>
    <x v="1"/>
    <x v="0"/>
    <n v="6.9444444444444447E-4"/>
    <x v="1"/>
    <x v="0"/>
  </r>
  <r>
    <x v="0"/>
    <x v="0"/>
    <s v="8000143107"/>
    <s v="OUTLOOK AUTOCOMPLETE DOESN'T SAVE ON CLS"/>
    <d v="2013-06-03T00:00:00"/>
    <s v="Dan-Joe Lopez"/>
    <n v="7"/>
    <x v="0"/>
    <x v="3"/>
    <x v="0"/>
    <n v="4.8611111111111112E-3"/>
    <x v="1"/>
    <x v="0"/>
  </r>
  <r>
    <x v="0"/>
    <x v="0"/>
    <s v="8000145731"/>
    <s v="LAPTOP WONO'T COMPLETELY BOOT, REPLACING"/>
    <d v="2013-06-03T00:00:00"/>
    <s v="Dan-Joe Lopez"/>
    <n v="35"/>
    <x v="0"/>
    <x v="3"/>
    <x v="0"/>
    <n v="2.4305555555555556E-2"/>
    <x v="1"/>
    <x v="0"/>
  </r>
  <r>
    <x v="0"/>
    <x v="0"/>
    <s v="8000145739"/>
    <s v="NON-REPRODUCABLE SCREEN DISTORTION"/>
    <d v="2013-06-03T00:00:00"/>
    <s v="Dan-Joe Lopez"/>
    <n v="2"/>
    <x v="0"/>
    <x v="3"/>
    <x v="0"/>
    <n v="1.3888888888888889E-3"/>
    <x v="1"/>
    <x v="0"/>
  </r>
  <r>
    <x v="0"/>
    <x v="0"/>
    <s v="8000145914"/>
    <s v="OUTLOOK FREEZING, REBUILT OUTLOOK OST"/>
    <d v="2013-05-04T00:00:00"/>
    <s v="Dan-Joe Lopez"/>
    <n v="7"/>
    <x v="0"/>
    <x v="1"/>
    <x v="0"/>
    <n v="4.8611111111111112E-3"/>
    <x v="1"/>
    <x v="0"/>
  </r>
  <r>
    <x v="0"/>
    <x v="0"/>
    <s v="8000150173"/>
    <s v="REPLACED LAPTOP"/>
    <d v="2013-05-06T00:00:00"/>
    <s v="Dan-Joe Lopez"/>
    <n v="8"/>
    <x v="0"/>
    <x v="1"/>
    <x v="0"/>
    <n v="5.5555555555555558E-3"/>
    <x v="1"/>
    <x v="0"/>
  </r>
  <r>
    <x v="0"/>
    <x v="0"/>
    <s v="8000153676"/>
    <s v="LAPTOP NOT PERFORMING WELL, SEVERAL ISSU"/>
    <d v="2013-05-24T00:00:00"/>
    <s v="Eric Sproch"/>
    <n v="3129"/>
    <x v="0"/>
    <x v="1"/>
    <x v="0"/>
    <n v="2.1729166666666666"/>
    <x v="1"/>
    <x v="0"/>
  </r>
  <r>
    <x v="0"/>
    <x v="0"/>
    <s v="8000157448"/>
    <s v="REQUEST FOR LAB ACCESS: B3111 DUBLIN, CA"/>
    <d v="2013-05-15T00:00:00"/>
    <s v="Dan-Joe Lopez"/>
    <n v="8243"/>
    <x v="0"/>
    <x v="1"/>
    <x v="0"/>
    <n v="5.7243055555555555"/>
    <x v="1"/>
    <x v="0"/>
  </r>
  <r>
    <x v="0"/>
    <x v="0"/>
    <s v="8000161737"/>
    <s v="NEED LOANER LAPTOP FOR NEW PALO ALTO EMP"/>
    <d v="2013-05-17T00:00:00"/>
    <s v="Michael Woolsey"/>
    <n v="7026"/>
    <x v="0"/>
    <x v="1"/>
    <x v="0"/>
    <n v="4.8791666666666664"/>
    <x v="1"/>
    <x v="0"/>
  </r>
  <r>
    <x v="0"/>
    <x v="0"/>
    <s v="8000167426"/>
    <s v="CANNOT USE WINDOWS 7 ANY MORE"/>
    <d v="2013-05-14T00:00:00"/>
    <s v="Eric Sproch"/>
    <n v="739"/>
    <x v="0"/>
    <x v="1"/>
    <x v="0"/>
    <n v="0.5131944444444444"/>
    <x v="1"/>
    <x v="0"/>
  </r>
  <r>
    <x v="0"/>
    <x v="0"/>
    <s v="8000169579"/>
    <s v="FREEZING, ERRORS, WON'T BACKUP"/>
    <d v="2013-05-14T00:00:00"/>
    <s v="Dan-Joe Lopez"/>
    <n v="5"/>
    <x v="0"/>
    <x v="1"/>
    <x v="0"/>
    <n v="3.472222222222222E-3"/>
    <x v="1"/>
    <x v="0"/>
  </r>
  <r>
    <x v="0"/>
    <x v="0"/>
    <s v="8000169580"/>
    <s v="VRES TOOL CRASHED AND WAS DISABLED"/>
    <d v="2013-05-14T00:00:00"/>
    <s v="Dan-Joe Lopez"/>
    <n v="1"/>
    <x v="0"/>
    <x v="1"/>
    <x v="0"/>
    <n v="6.9444444444444447E-4"/>
    <x v="1"/>
    <x v="0"/>
  </r>
  <r>
    <x v="0"/>
    <x v="0"/>
    <s v="8000173033"/>
    <s v="APCI INACCESSIBLE, FREEZING"/>
    <d v="2013-05-15T00:00:00"/>
    <s v="Dan-Joe Lopez"/>
    <n v="68"/>
    <x v="0"/>
    <x v="1"/>
    <x v="0"/>
    <n v="4.7222222222222221E-2"/>
    <x v="1"/>
    <x v="0"/>
  </r>
  <r>
    <x v="0"/>
    <x v="0"/>
    <s v="8000176218"/>
    <s v="CANNOT CONNECT PC TO CORP ACCESS"/>
    <d v="2013-05-17T00:00:00"/>
    <s v="Gregg Souza"/>
    <n v="254"/>
    <x v="0"/>
    <x v="1"/>
    <x v="0"/>
    <n v="0.1763888888888889"/>
    <x v="1"/>
    <x v="0"/>
  </r>
  <r>
    <x v="0"/>
    <x v="0"/>
    <s v="8000176671"/>
    <s v="CANNOT CONNECT WITH WIFI"/>
    <d v="2013-05-22T00:00:00"/>
    <s v="Paul Tatum"/>
    <n v="8269"/>
    <x v="0"/>
    <x v="1"/>
    <x v="0"/>
    <n v="5.7423611111111112"/>
    <x v="1"/>
    <x v="0"/>
  </r>
  <r>
    <x v="0"/>
    <x v="0"/>
    <s v="8000178608"/>
    <s v="LOCKED ACCOUNT"/>
    <d v="2013-05-28T00:00:00"/>
    <s v="Luke Richards"/>
    <n v="5896"/>
    <x v="0"/>
    <x v="1"/>
    <x v="0"/>
    <n v="4.0944444444444441"/>
    <x v="1"/>
    <x v="0"/>
  </r>
  <r>
    <x v="0"/>
    <x v="0"/>
    <s v="8000178827"/>
    <s v="CAN'T ACCESS CORPORATE PORTAL - CERTIFIC"/>
    <d v="2013-05-28T00:00:00"/>
    <s v="Eric Sproch"/>
    <n v="15854"/>
    <x v="0"/>
    <x v="1"/>
    <x v="0"/>
    <n v="11.009722222222223"/>
    <x v="1"/>
    <x v="0"/>
  </r>
  <r>
    <x v="0"/>
    <x v="0"/>
    <s v="8000178998"/>
    <s v="FREEZING, HANGING, CRASHING, REPLACING"/>
    <d v="2013-05-17T00:00:00"/>
    <s v="Dan-Joe Lopez"/>
    <n v="5"/>
    <x v="0"/>
    <x v="1"/>
    <x v="0"/>
    <n v="3.472222222222222E-3"/>
    <x v="1"/>
    <x v="0"/>
  </r>
  <r>
    <x v="0"/>
    <x v="0"/>
    <s v="8000179347"/>
    <s v="ERROR &quot;S&quot;, LOGGING ONTO ISP"/>
    <d v="2013-05-18T00:00:00"/>
    <s v="Dan-Joe Lopez"/>
    <n v="1"/>
    <x v="0"/>
    <x v="1"/>
    <x v="0"/>
    <n v="6.9444444444444447E-4"/>
    <x v="1"/>
    <x v="0"/>
  </r>
  <r>
    <x v="0"/>
    <x v="0"/>
    <s v="8000179348"/>
    <s v="ERRORS ON LAPTOP, HEALTH CHECK"/>
    <d v="2013-05-20T00:00:00"/>
    <s v="Dan-Joe Lopez"/>
    <n v="5"/>
    <x v="0"/>
    <x v="1"/>
    <x v="0"/>
    <n v="3.472222222222222E-3"/>
    <x v="1"/>
    <x v="0"/>
  </r>
  <r>
    <x v="0"/>
    <x v="0"/>
    <s v="8000180158"/>
    <s v="ERROR MESSAGES ACCESSING THE INTERNET"/>
    <d v="2013-05-22T00:00:00"/>
    <s v="David Lee"/>
    <n v="2387"/>
    <x v="0"/>
    <x v="1"/>
    <x v="0"/>
    <n v="1.6576388888888889"/>
    <x v="1"/>
    <x v="0"/>
  </r>
  <r>
    <x v="0"/>
    <x v="0"/>
    <s v="8000181939"/>
    <s v="BATTERY NOT CHARGING"/>
    <d v="2013-05-29T00:00:00"/>
    <s v="Gregg Souza"/>
    <n v="1336"/>
    <x v="0"/>
    <x v="1"/>
    <x v="0"/>
    <n v="0.9277777777777777"/>
    <x v="1"/>
    <x v="0"/>
  </r>
  <r>
    <x v="0"/>
    <x v="0"/>
    <s v="8000182002"/>
    <s v="ONENOTE NOT SYNCING PROPERLY"/>
    <d v="2013-05-30T00:00:00"/>
    <s v="Dan-Joe Lopez"/>
    <n v="13058"/>
    <x v="0"/>
    <x v="1"/>
    <x v="0"/>
    <n v="9.0680555555555546"/>
    <x v="1"/>
    <x v="0"/>
  </r>
  <r>
    <x v="0"/>
    <x v="0"/>
    <s v="8000192592"/>
    <s v="KEYBOARD MALFUNCTIONS"/>
    <d v="2013-05-29T00:00:00"/>
    <s v="Eric Sproch"/>
    <n v="3"/>
    <x v="0"/>
    <x v="1"/>
    <x v="0"/>
    <n v="2.0833333333333333E-3"/>
    <x v="1"/>
    <x v="0"/>
  </r>
  <r>
    <x v="0"/>
    <x v="0"/>
    <s v="8000192842"/>
    <s v="CANNOT START CITRIX VIEWER ON MAC"/>
    <d v="2013-05-29T00:00:00"/>
    <s v="Paul Tatum"/>
    <n v="8119"/>
    <x v="0"/>
    <x v="1"/>
    <x v="0"/>
    <n v="5.6381944444444443"/>
    <x v="1"/>
    <x v="0"/>
  </r>
  <r>
    <x v="0"/>
    <x v="0"/>
    <s v="8000211306"/>
    <s v="USER'S LAPTOP HAS LINE ON SCREEN, SWAP"/>
    <d v="2013-06-01T00:00:00"/>
    <s v="Dan-Joe Lopez"/>
    <n v="4"/>
    <x v="0"/>
    <x v="3"/>
    <x v="0"/>
    <n v="2.7777777777777779E-3"/>
    <x v="1"/>
    <x v="0"/>
  </r>
  <r>
    <x v="1"/>
    <x v="1"/>
    <s v="7000049638"/>
    <s v="SCANNER SETUP"/>
    <d v="2013-04-29T00:00:00"/>
    <s v="Teeha Harrell"/>
    <n v="1223"/>
    <x v="0"/>
    <x v="0"/>
    <x v="0"/>
    <n v="0.84930555555555554"/>
    <x v="0"/>
    <x v="1"/>
  </r>
  <r>
    <x v="1"/>
    <x v="1"/>
    <s v="7000056208"/>
    <s v="WONT POWER ON &amp; OUTLOOK FREEZES"/>
    <d v="2013-04-04T00:00:00"/>
    <s v="Landon Von Gogh"/>
    <n v="6"/>
    <x v="0"/>
    <x v="0"/>
    <x v="0"/>
    <n v="4.1666666666666666E-3"/>
    <x v="0"/>
    <x v="1"/>
  </r>
  <r>
    <x v="1"/>
    <x v="1"/>
    <s v="7000056469"/>
    <s v="CLINCK ON URL LINKS - DO NOT HAVE PERMIS"/>
    <d v="2013-04-03T00:00:00"/>
    <s v="Landon Von Gogh"/>
    <n v="7"/>
    <x v="0"/>
    <x v="0"/>
    <x v="0"/>
    <n v="4.8611111111111112E-3"/>
    <x v="0"/>
    <x v="1"/>
  </r>
  <r>
    <x v="1"/>
    <x v="1"/>
    <s v="7000057991"/>
    <s v="RECOVER ASSET FOR TERMED EMP C5177385"/>
    <d v="2013-04-04T00:00:00"/>
    <s v="Teeha Harrell"/>
    <n v="8"/>
    <x v="0"/>
    <x v="0"/>
    <x v="0"/>
    <n v="5.5555555555555558E-3"/>
    <x v="0"/>
    <x v="1"/>
  </r>
  <r>
    <x v="1"/>
    <x v="1"/>
    <s v="7000059852"/>
    <s v="GFM SUSTAINABILITY WEB APP WONT OPEN"/>
    <d v="2013-05-20T00:00:00"/>
    <s v="Landon Von Gogh"/>
    <n v="17"/>
    <x v="0"/>
    <x v="1"/>
    <x v="0"/>
    <n v="1.1805555555555555E-2"/>
    <x v="0"/>
    <x v="1"/>
  </r>
  <r>
    <x v="1"/>
    <x v="1"/>
    <s v="7000060021"/>
    <s v="RE-IMAGE OAKL00532778A WITH WINDOWS 7"/>
    <d v="2013-05-20T00:00:00"/>
    <s v="Teeha Harrell"/>
    <n v="10080"/>
    <x v="0"/>
    <x v="1"/>
    <x v="0"/>
    <n v="7"/>
    <x v="0"/>
    <x v="1"/>
  </r>
  <r>
    <x v="1"/>
    <x v="1"/>
    <s v="7000062442"/>
    <s v="CRASHING"/>
    <d v="2013-05-20T00:00:00"/>
    <s v="Landon Von Gogh"/>
    <n v="4"/>
    <x v="0"/>
    <x v="1"/>
    <x v="0"/>
    <n v="2.7777777777777779E-3"/>
    <x v="0"/>
    <x v="1"/>
  </r>
  <r>
    <x v="1"/>
    <x v="1"/>
    <s v="7000062631"/>
    <s v="SETUP PROFILE TO SCAN/EMAIL ITEMS"/>
    <d v="2013-05-20T00:00:00"/>
    <s v="Teeha Harrell"/>
    <n v="26"/>
    <x v="0"/>
    <x v="1"/>
    <x v="0"/>
    <n v="1.8055555555555557E-2"/>
    <x v="0"/>
    <x v="1"/>
  </r>
  <r>
    <x v="1"/>
    <x v="1"/>
    <s v="7000062871"/>
    <s v="DATA RECOVERY"/>
    <d v="2013-05-20T00:00:00"/>
    <s v="Landon Von Gogh"/>
    <n v="4"/>
    <x v="0"/>
    <x v="1"/>
    <x v="0"/>
    <n v="2.7777777777777779E-3"/>
    <x v="0"/>
    <x v="1"/>
  </r>
  <r>
    <x v="1"/>
    <x v="1"/>
    <s v="7000064424"/>
    <s v="NEW DESKTOP WILL NOT DISPLAY VIDEO"/>
    <d v="2013-04-10T00:00:00"/>
    <s v="Landon Von Gogh"/>
    <n v="8"/>
    <x v="0"/>
    <x v="0"/>
    <x v="0"/>
    <n v="5.5555555555555558E-3"/>
    <x v="0"/>
    <x v="1"/>
  </r>
  <r>
    <x v="1"/>
    <x v="1"/>
    <s v="7000064594"/>
    <s v="IMAGE WIN8 SAMSUNG SLATE DEVICE"/>
    <d v="2013-04-10T00:00:00"/>
    <s v="Landon Von Gogh"/>
    <n v="1494"/>
    <x v="0"/>
    <x v="0"/>
    <x v="0"/>
    <n v="1.0374999999999999"/>
    <x v="0"/>
    <x v="1"/>
  </r>
  <r>
    <x v="1"/>
    <x v="1"/>
    <s v="7000068316"/>
    <s v="UNUSED DELL DESKTOP"/>
    <d v="2013-05-17T00:00:00"/>
    <s v="Teeha Harrell"/>
    <n v="2703"/>
    <x v="0"/>
    <x v="1"/>
    <x v="0"/>
    <n v="1.8770833333333332"/>
    <x v="0"/>
    <x v="1"/>
  </r>
  <r>
    <x v="1"/>
    <x v="1"/>
    <s v="7000070411"/>
    <s v="RETURN OLD DELL LAPTOP AND DESKTOP"/>
    <d v="2013-05-20T00:00:00"/>
    <s v="Teeha Harrell"/>
    <n v="2"/>
    <x v="0"/>
    <x v="1"/>
    <x v="0"/>
    <n v="1.3888888888888889E-3"/>
    <x v="0"/>
    <x v="1"/>
  </r>
  <r>
    <x v="1"/>
    <x v="1"/>
    <s v="7000070494"/>
    <s v="SLOW PERFORMANCE &amp; PERIODIC SYSTEM FREEZ"/>
    <d v="2013-05-20T00:00:00"/>
    <s v="Landon Von Gogh"/>
    <n v="104"/>
    <x v="0"/>
    <x v="1"/>
    <x v="0"/>
    <n v="7.2222222222222229E-2"/>
    <x v="0"/>
    <x v="1"/>
  </r>
  <r>
    <x v="1"/>
    <x v="1"/>
    <s v="7000072314"/>
    <s v="SYBASE  TEMPORARY LAPTOP"/>
    <d v="2013-05-20T00:00:00"/>
    <s v="Landon Von Gogh"/>
    <n v="102"/>
    <x v="0"/>
    <x v="1"/>
    <x v="0"/>
    <n v="7.0833333333333331E-2"/>
    <x v="0"/>
    <x v="1"/>
  </r>
  <r>
    <x v="1"/>
    <x v="1"/>
    <s v="7000073028"/>
    <s v="MY LAPTOP DIED AGAIN.  PLEASE PUSH VISIO"/>
    <d v="2013-05-20T00:00:00"/>
    <s v="Teeha Harrell"/>
    <n v="1190"/>
    <x v="0"/>
    <x v="1"/>
    <x v="0"/>
    <n v="0.82638888888888884"/>
    <x v="0"/>
    <x v="1"/>
  </r>
  <r>
    <x v="1"/>
    <x v="1"/>
    <s v="7000080539"/>
    <s v="REQUEST FOR ASSISTANCE OM MONITOR SETUP"/>
    <d v="2013-04-19T00:00:00"/>
    <s v="Teeha Harrell"/>
    <n v="4"/>
    <x v="0"/>
    <x v="0"/>
    <x v="0"/>
    <n v="2.7777777777777779E-3"/>
    <x v="0"/>
    <x v="1"/>
  </r>
  <r>
    <x v="1"/>
    <x v="1"/>
    <s v="7000080675"/>
    <s v="OUTLOOK - SLOW PERFORMANCE"/>
    <d v="2013-04-25T00:00:00"/>
    <s v="Landon Von Gogh"/>
    <n v="4"/>
    <x v="0"/>
    <x v="0"/>
    <x v="0"/>
    <n v="2.7777777777777779E-3"/>
    <x v="0"/>
    <x v="1"/>
  </r>
  <r>
    <x v="1"/>
    <x v="1"/>
    <s v="7000083061"/>
    <s v="IASTOR ERRORS - FREEZING"/>
    <d v="2013-05-23T00:00:00"/>
    <s v="Landon Von Gogh"/>
    <n v="9"/>
    <x v="0"/>
    <x v="1"/>
    <x v="0"/>
    <n v="6.2499999999999995E-3"/>
    <x v="0"/>
    <x v="1"/>
  </r>
  <r>
    <x v="1"/>
    <x v="1"/>
    <s v="7000084838"/>
    <s v="REQUEST: BORROW LENOVO POWER SUPPLY"/>
    <d v="2013-04-24T00:00:00"/>
    <s v="Landon Von Gogh"/>
    <n v="1408"/>
    <x v="0"/>
    <x v="0"/>
    <x v="0"/>
    <n v="0.97777777777777775"/>
    <x v="0"/>
    <x v="1"/>
  </r>
  <r>
    <x v="1"/>
    <x v="1"/>
    <s v="7000085064"/>
    <s v="THIS IS A TEST TICKET"/>
    <d v="2013-04-23T00:00:00"/>
    <s v="Landon Von Gogh"/>
    <n v="16"/>
    <x v="0"/>
    <x v="0"/>
    <x v="0"/>
    <n v="1.1111111111111112E-2"/>
    <x v="0"/>
    <x v="1"/>
  </r>
  <r>
    <x v="1"/>
    <x v="1"/>
    <s v="7000085094"/>
    <s v="I AM RETURNING MY SOLARIS WORKSTATION"/>
    <d v="2013-05-25T00:00:00"/>
    <s v="Teeha Harrell"/>
    <n v="280"/>
    <x v="0"/>
    <x v="1"/>
    <x v="0"/>
    <n v="0.19444444444444445"/>
    <x v="0"/>
    <x v="1"/>
  </r>
  <r>
    <x v="1"/>
    <x v="1"/>
    <s v="7000085099"/>
    <s v="OLD SOLARIS DESKTOP RETURN"/>
    <d v="2013-05-30T00:00:00"/>
    <s v="Teeha Harrell"/>
    <n v="8555"/>
    <x v="0"/>
    <x v="1"/>
    <x v="0"/>
    <n v="5.9409722222222223"/>
    <x v="0"/>
    <x v="1"/>
  </r>
  <r>
    <x v="1"/>
    <x v="1"/>
    <s v="7000085196"/>
    <s v="RETURNING A DESKTOP FROM B5053"/>
    <d v="2013-04-24T00:00:00"/>
    <s v="Teeha Harrell"/>
    <n v="177"/>
    <x v="0"/>
    <x v="0"/>
    <x v="0"/>
    <n v="0.12291666666666667"/>
    <x v="0"/>
    <x v="1"/>
  </r>
  <r>
    <x v="1"/>
    <x v="1"/>
    <s v="7000085224"/>
    <s v="RETIRE OLD SYBASE SOLARIS HOST &quot;HOOTCH&quot;"/>
    <d v="2013-04-30T00:00:00"/>
    <s v="Teeha Harrell"/>
    <n v="8768"/>
    <x v="0"/>
    <x v="0"/>
    <x v="0"/>
    <n v="6.0888888888888886"/>
    <x v="0"/>
    <x v="1"/>
  </r>
  <r>
    <x v="1"/>
    <x v="1"/>
    <s v="7000085227"/>
    <s v="OLD SYBASE ULTRA SPARC WORKSTATION"/>
    <d v="2013-04-30T00:00:00"/>
    <s v="Teeha Harrell"/>
    <n v="8310"/>
    <x v="0"/>
    <x v="0"/>
    <x v="0"/>
    <n v="5.770833333333333"/>
    <x v="0"/>
    <x v="1"/>
  </r>
  <r>
    <x v="1"/>
    <x v="1"/>
    <s v="7000085383"/>
    <s v="SUN WORKSTATION + OLD LAPTOP RETURN"/>
    <d v="2013-04-30T00:00:00"/>
    <s v="Teeha Harrell"/>
    <n v="8301"/>
    <x v="0"/>
    <x v="0"/>
    <x v="0"/>
    <n v="5.7645833333333334"/>
    <x v="0"/>
    <x v="1"/>
  </r>
  <r>
    <x v="1"/>
    <x v="1"/>
    <s v="7000085385"/>
    <s v="MACBOOK PRO CERTIFICATE PROBLEM"/>
    <d v="2013-05-25T00:00:00"/>
    <s v="Landon Von Gogh"/>
    <n v="4"/>
    <x v="0"/>
    <x v="1"/>
    <x v="0"/>
    <n v="2.7777777777777779E-3"/>
    <x v="0"/>
    <x v="1"/>
  </r>
  <r>
    <x v="1"/>
    <x v="1"/>
    <s v="7000087083"/>
    <s v="TEST LENOVO PORT REPLICATOR"/>
    <d v="2013-04-24T00:00:00"/>
    <s v="Landon Von Gogh"/>
    <n v="4"/>
    <x v="0"/>
    <x v="0"/>
    <x v="0"/>
    <n v="2.7777777777777779E-3"/>
    <x v="0"/>
    <x v="1"/>
  </r>
  <r>
    <x v="1"/>
    <x v="1"/>
    <s v="7000087332"/>
    <s v="PICK UP OF SOLARIS WORKSTATION"/>
    <d v="2013-05-16T00:00:00"/>
    <s v="Teeha Harrell"/>
    <n v="6985"/>
    <x v="0"/>
    <x v="1"/>
    <x v="0"/>
    <n v="4.8506944444444446"/>
    <x v="0"/>
    <x v="1"/>
  </r>
  <r>
    <x v="1"/>
    <x v="1"/>
    <s v="7000087356"/>
    <s v="RETURN SUN ULTRA 10"/>
    <d v="2013-04-30T00:00:00"/>
    <s v="Teeha Harrell"/>
    <n v="7271"/>
    <x v="0"/>
    <x v="0"/>
    <x v="0"/>
    <n v="5.0493055555555557"/>
    <x v="0"/>
    <x v="1"/>
  </r>
  <r>
    <x v="1"/>
    <x v="1"/>
    <s v="7000087383"/>
    <s v="RETURNING LEGACY SYBASE DESKTOP"/>
    <d v="2013-05-30T00:00:00"/>
    <s v="Teeha Harrell"/>
    <n v="6883"/>
    <x v="0"/>
    <x v="1"/>
    <x v="0"/>
    <n v="4.7798611111111109"/>
    <x v="0"/>
    <x v="1"/>
  </r>
  <r>
    <x v="1"/>
    <x v="1"/>
    <s v="7000090860"/>
    <s v="LENOVO LAPTOP CRASHED"/>
    <d v="2013-05-27T00:00:00"/>
    <s v="Landon Von Gogh"/>
    <n v="65"/>
    <x v="0"/>
    <x v="1"/>
    <x v="0"/>
    <n v="4.5138888888888888E-2"/>
    <x v="0"/>
    <x v="1"/>
  </r>
  <r>
    <x v="1"/>
    <x v="1"/>
    <s v="7000091194"/>
    <s v="DESKTOP RETURN"/>
    <d v="2013-05-30T00:00:00"/>
    <s v="Teeha Harrell"/>
    <n v="4152"/>
    <x v="0"/>
    <x v="1"/>
    <x v="0"/>
    <n v="2.8833333333333333"/>
    <x v="0"/>
    <x v="1"/>
  </r>
  <r>
    <x v="1"/>
    <x v="1"/>
    <s v="7000091256"/>
    <s v="RETURN SUN SPARC-10 WORKSTATION 'FNORD'"/>
    <d v="2013-05-01T00:00:00"/>
    <s v="Teeha Harrell"/>
    <n v="5757"/>
    <x v="0"/>
    <x v="1"/>
    <x v="0"/>
    <n v="3.9979166666666668"/>
    <x v="0"/>
    <x v="1"/>
  </r>
  <r>
    <x v="1"/>
    <x v="1"/>
    <s v="7000093309"/>
    <s v="SECURE FORMAT HDD -"/>
    <d v="2013-06-01T00:00:00"/>
    <s v="Landon Von Gogh"/>
    <n v="2877"/>
    <x v="0"/>
    <x v="3"/>
    <x v="0"/>
    <n v="1.9979166666666668"/>
    <x v="0"/>
    <x v="1"/>
  </r>
  <r>
    <x v="1"/>
    <x v="1"/>
    <s v="7000093655"/>
    <s v="TO RETURN SYBASE EQUIPMENT"/>
    <d v="2013-06-01T00:00:00"/>
    <s v="Teeha Harrell"/>
    <n v="1356"/>
    <x v="0"/>
    <x v="3"/>
    <x v="0"/>
    <n v="0.94166666666666676"/>
    <x v="0"/>
    <x v="1"/>
  </r>
  <r>
    <x v="1"/>
    <x v="1"/>
    <s v="7000093714"/>
    <s v="PICK UP RETURNED SYBASE DESKTOPS"/>
    <d v="2013-06-01T00:00:00"/>
    <s v="Teeha Harrell"/>
    <n v="1360"/>
    <x v="0"/>
    <x v="3"/>
    <x v="0"/>
    <n v="0.94444444444444453"/>
    <x v="0"/>
    <x v="1"/>
  </r>
  <r>
    <x v="1"/>
    <x v="1"/>
    <s v="7000095322"/>
    <s v="RETURN SYBASE OLD EQUIPMENT"/>
    <d v="2013-05-31T00:00:00"/>
    <s v="Teeha Harrell"/>
    <n v="131"/>
    <x v="0"/>
    <x v="1"/>
    <x v="0"/>
    <n v="9.0972222222222218E-2"/>
    <x v="0"/>
    <x v="1"/>
  </r>
  <r>
    <x v="1"/>
    <x v="1"/>
    <s v="7000095661"/>
    <s v="BSOD'ING &amp; OUTLOOK PERFORMANCE ISSUES"/>
    <d v="2013-05-01T00:00:00"/>
    <s v="Landon Von Gogh"/>
    <n v="7"/>
    <x v="0"/>
    <x v="1"/>
    <x v="0"/>
    <n v="4.8611111111111112E-3"/>
    <x v="0"/>
    <x v="1"/>
  </r>
  <r>
    <x v="1"/>
    <x v="1"/>
    <s v="7000095663"/>
    <s v="RE-IMAGE MBP"/>
    <d v="2013-06-01T00:00:00"/>
    <s v="Landon Von Gogh"/>
    <n v="1132"/>
    <x v="0"/>
    <x v="3"/>
    <x v="0"/>
    <n v="0.78611111111111109"/>
    <x v="0"/>
    <x v="1"/>
  </r>
  <r>
    <x v="1"/>
    <x v="1"/>
    <s v="7000096184"/>
    <s v="LAPTOP WONT BOOT TO HDD"/>
    <d v="2013-05-01T00:00:00"/>
    <s v="Landon Von Gogh"/>
    <n v="4"/>
    <x v="0"/>
    <x v="1"/>
    <x v="0"/>
    <n v="2.7777777777777779E-3"/>
    <x v="0"/>
    <x v="1"/>
  </r>
  <r>
    <x v="1"/>
    <x v="1"/>
    <s v="7000099839"/>
    <s v="FREQUENT FREEZING &amp; BSOD'ING"/>
    <d v="2013-05-03T00:00:00"/>
    <s v="Landon Von Gogh"/>
    <n v="12"/>
    <x v="0"/>
    <x v="1"/>
    <x v="0"/>
    <n v="8.3333333333333332E-3"/>
    <x v="0"/>
    <x v="1"/>
  </r>
  <r>
    <x v="1"/>
    <x v="1"/>
    <s v="7000099994"/>
    <s v="RE-IMAGE MACBOOK PRO"/>
    <d v="2013-06-03T00:00:00"/>
    <s v="Landon Von Gogh"/>
    <n v="68"/>
    <x v="0"/>
    <x v="3"/>
    <x v="0"/>
    <n v="4.7222222222222221E-2"/>
    <x v="0"/>
    <x v="1"/>
  </r>
  <r>
    <x v="1"/>
    <x v="1"/>
    <s v="7000099995"/>
    <s v="OUTLOOK PERFORMANCE ISSUES"/>
    <d v="2013-05-03T00:00:00"/>
    <s v="Landon Von Gogh"/>
    <n v="4"/>
    <x v="0"/>
    <x v="1"/>
    <x v="0"/>
    <n v="2.7777777777777779E-3"/>
    <x v="0"/>
    <x v="1"/>
  </r>
  <r>
    <x v="1"/>
    <x v="1"/>
    <s v="7000106554"/>
    <s v="RE-IMAGE IMAC"/>
    <d v="2013-05-15T00:00:00"/>
    <s v="Landon Von Gogh"/>
    <n v="7021"/>
    <x v="0"/>
    <x v="1"/>
    <x v="0"/>
    <n v="4.8756944444444441"/>
    <x v="0"/>
    <x v="1"/>
  </r>
  <r>
    <x v="1"/>
    <x v="1"/>
    <s v="7000106781"/>
    <s v="WINDOWS NOT GENUINE"/>
    <d v="2013-05-09T00:00:00"/>
    <s v="Landon Von Gogh"/>
    <n v="18"/>
    <x v="0"/>
    <x v="1"/>
    <x v="0"/>
    <n v="1.2499999999999999E-2"/>
    <x v="0"/>
    <x v="1"/>
  </r>
  <r>
    <x v="1"/>
    <x v="1"/>
    <s v="7000107945"/>
    <s v="OUTLOOK:  PERSISTENT SEND/RECEIVE ERROR"/>
    <d v="2013-05-29T00:00:00"/>
    <s v="Teeha Harrell"/>
    <n v="27009"/>
    <x v="0"/>
    <x v="1"/>
    <x v="0"/>
    <n v="18.756249999999998"/>
    <x v="0"/>
    <x v="1"/>
  </r>
  <r>
    <x v="1"/>
    <x v="1"/>
    <s v="7000109033"/>
    <s v="HOW TO - KONICA - SCAN TO EMAIL"/>
    <d v="2013-05-10T00:00:00"/>
    <s v="Landon Von Gogh"/>
    <n v="3"/>
    <x v="0"/>
    <x v="1"/>
    <x v="0"/>
    <n v="2.0833333333333333E-3"/>
    <x v="0"/>
    <x v="1"/>
  </r>
  <r>
    <x v="1"/>
    <x v="1"/>
    <s v="7000109289"/>
    <s v="ACCESS TO B3111 LAB IN DUBLIN, CA"/>
    <d v="2013-05-15T00:00:00"/>
    <s v="Landon Von Gogh"/>
    <n v="3950"/>
    <x v="0"/>
    <x v="1"/>
    <x v="0"/>
    <n v="2.7430555555555554"/>
    <x v="0"/>
    <x v="1"/>
  </r>
  <r>
    <x v="1"/>
    <x v="1"/>
    <s v="7000111610"/>
    <s v="NEW HIRE - LOANER LAPTOP"/>
    <d v="2013-05-15T00:00:00"/>
    <s v="Landon Von Gogh"/>
    <n v="26"/>
    <x v="0"/>
    <x v="1"/>
    <x v="0"/>
    <n v="1.8055555555555557E-2"/>
    <x v="0"/>
    <x v="1"/>
  </r>
  <r>
    <x v="1"/>
    <x v="1"/>
    <s v="7000113508"/>
    <s v="HOW TO ENABLE SPOTLIGHT ON MAC"/>
    <d v="2013-05-15T00:00:00"/>
    <s v="Landon Von Gogh"/>
    <n v="2"/>
    <x v="0"/>
    <x v="1"/>
    <x v="0"/>
    <n v="1.3888888888888889E-3"/>
    <x v="0"/>
    <x v="1"/>
  </r>
  <r>
    <x v="1"/>
    <x v="1"/>
    <s v="7000113509"/>
    <s v="BACKUP SOLUTION FOR A MAC COMPUTER"/>
    <d v="2013-05-15T00:00:00"/>
    <s v="Landon Von Gogh"/>
    <n v="2"/>
    <x v="0"/>
    <x v="1"/>
    <x v="0"/>
    <n v="1.3888888888888889E-3"/>
    <x v="0"/>
    <x v="1"/>
  </r>
  <r>
    <x v="1"/>
    <x v="1"/>
    <s v="7000115362"/>
    <s v="OUTLOOK MANAGEMENT"/>
    <d v="2013-05-15T00:00:00"/>
    <s v="Landon Von Gogh"/>
    <n v="4"/>
    <x v="0"/>
    <x v="1"/>
    <x v="0"/>
    <n v="2.7777777777777779E-3"/>
    <x v="0"/>
    <x v="1"/>
  </r>
  <r>
    <x v="1"/>
    <x v="1"/>
    <s v="7000115453"/>
    <s v="MACBOOK - NO ETHERNET CONNECTION"/>
    <d v="2013-05-15T00:00:00"/>
    <s v="Landon Von Gogh"/>
    <n v="3"/>
    <x v="0"/>
    <x v="1"/>
    <x v="0"/>
    <n v="2.0833333333333333E-3"/>
    <x v="0"/>
    <x v="1"/>
  </r>
  <r>
    <x v="1"/>
    <x v="1"/>
    <s v="7000117453"/>
    <s v="VPN &amp; OUTLOOK PERFORMANCE"/>
    <d v="2013-05-23T00:00:00"/>
    <s v="Landon Von Gogh"/>
    <n v="3"/>
    <x v="0"/>
    <x v="1"/>
    <x v="0"/>
    <n v="2.0833333333333333E-3"/>
    <x v="0"/>
    <x v="1"/>
  </r>
  <r>
    <x v="1"/>
    <x v="1"/>
    <s v="7000126278"/>
    <s v="CRASHES - OS LOCKS - SAFE MODE"/>
    <d v="2013-05-23T00:00:00"/>
    <s v="Landon Von Gogh"/>
    <n v="3"/>
    <x v="0"/>
    <x v="1"/>
    <x v="0"/>
    <n v="2.0833333333333333E-3"/>
    <x v="0"/>
    <x v="1"/>
  </r>
  <r>
    <x v="1"/>
    <x v="1"/>
    <s v="7000126364"/>
    <s v="PICKUP SRM ORDER - WIRELESS MOUSE"/>
    <d v="2013-05-23T00:00:00"/>
    <s v="Teeha Harrell"/>
    <n v="5"/>
    <x v="0"/>
    <x v="1"/>
    <x v="0"/>
    <n v="3.472222222222222E-3"/>
    <x v="0"/>
    <x v="1"/>
  </r>
  <r>
    <x v="1"/>
    <x v="1"/>
    <s v="7000127904"/>
    <s v="PGP WDE"/>
    <d v="2013-05-25T00:00:00"/>
    <s v="Landon Von Gogh"/>
    <n v="3"/>
    <x v="0"/>
    <x v="1"/>
    <x v="0"/>
    <n v="2.0833333333333333E-3"/>
    <x v="0"/>
    <x v="1"/>
  </r>
  <r>
    <x v="1"/>
    <x v="1"/>
    <s v="7000131756"/>
    <s v="PICK UP WIRELESS MOUSE FROM MSC"/>
    <d v="2013-05-30T00:00:00"/>
    <s v="Teeha Harrell"/>
    <n v="10"/>
    <x v="0"/>
    <x v="1"/>
    <x v="0"/>
    <n v="6.9444444444444441E-3"/>
    <x v="0"/>
    <x v="1"/>
  </r>
  <r>
    <x v="1"/>
    <x v="1"/>
    <s v="7000132064"/>
    <s v="VPN - QUARANTINE"/>
    <d v="2013-05-29T00:00:00"/>
    <s v="Landon Von Gogh"/>
    <n v="4"/>
    <x v="0"/>
    <x v="1"/>
    <x v="0"/>
    <n v="2.7777777777777779E-3"/>
    <x v="0"/>
    <x v="1"/>
  </r>
  <r>
    <x v="1"/>
    <x v="1"/>
    <s v="7000133713"/>
    <s v="OUTLOOK WONT OPEN"/>
    <d v="2013-05-29T00:00:00"/>
    <s v="Landon Von Gogh"/>
    <n v="3"/>
    <x v="0"/>
    <x v="1"/>
    <x v="0"/>
    <n v="2.0833333333333333E-3"/>
    <x v="0"/>
    <x v="1"/>
  </r>
  <r>
    <x v="1"/>
    <x v="1"/>
    <s v="7000133911"/>
    <s v="REQUEST - LOANER LAPTOP"/>
    <d v="2013-05-30T00:00:00"/>
    <s v="Landon Von Gogh"/>
    <n v="4"/>
    <x v="0"/>
    <x v="1"/>
    <x v="0"/>
    <n v="2.7777777777777779E-3"/>
    <x v="0"/>
    <x v="1"/>
  </r>
  <r>
    <x v="1"/>
    <x v="1"/>
    <s v="7000134104"/>
    <s v="CHROME/JAVA"/>
    <d v="2013-05-30T00:00:00"/>
    <s v="Landon Von Gogh"/>
    <n v="2"/>
    <x v="0"/>
    <x v="1"/>
    <x v="0"/>
    <n v="1.3888888888888889E-3"/>
    <x v="0"/>
    <x v="1"/>
  </r>
  <r>
    <x v="1"/>
    <x v="1"/>
    <s v="7000136882"/>
    <s v="BLACK SCREEN WHITE CURSOR ONLY"/>
    <d v="2013-05-31T00:00:00"/>
    <s v="Landon Von Gogh"/>
    <n v="3"/>
    <x v="0"/>
    <x v="1"/>
    <x v="0"/>
    <n v="2.0833333333333333E-3"/>
    <x v="0"/>
    <x v="1"/>
  </r>
  <r>
    <x v="1"/>
    <x v="1"/>
    <s v="8000048637"/>
    <s v="OUTLOOK &quot;TO&quot; FIELD DOESN'T AUTO-POPULATE"/>
    <d v="2013-05-20T00:00:00"/>
    <s v="Teeha Harrell"/>
    <n v="21532"/>
    <x v="0"/>
    <x v="1"/>
    <x v="0"/>
    <n v="14.952777777777778"/>
    <x v="1"/>
    <x v="1"/>
  </r>
  <r>
    <x v="1"/>
    <x v="1"/>
    <s v="8000048729"/>
    <s v="COMPUTER NOT BOOTING UP"/>
    <d v="2013-04-27T00:00:00"/>
    <s v="Teeha Harrell"/>
    <n v="2460"/>
    <x v="0"/>
    <x v="0"/>
    <x v="0"/>
    <n v="1.7083333333333333"/>
    <x v="1"/>
    <x v="1"/>
  </r>
  <r>
    <x v="1"/>
    <x v="1"/>
    <s v="8000048737"/>
    <s v="PDF AND WORD DOC. WILL NOT LAUNCH IN SRM"/>
    <d v="2013-05-20T00:00:00"/>
    <s v="Teeha Harrell"/>
    <n v="20045"/>
    <x v="0"/>
    <x v="1"/>
    <x v="0"/>
    <n v="13.920138888888888"/>
    <x v="1"/>
    <x v="1"/>
  </r>
  <r>
    <x v="1"/>
    <x v="1"/>
    <s v="8000055284"/>
    <s v="LAPTOP NOT WORKING PROPERLY"/>
    <d v="2013-04-29T00:00:00"/>
    <s v="Teeha Harrell"/>
    <n v="2979"/>
    <x v="0"/>
    <x v="0"/>
    <x v="0"/>
    <n v="2.0687500000000001"/>
    <x v="1"/>
    <x v="1"/>
  </r>
  <r>
    <x v="1"/>
    <x v="1"/>
    <s v="8000056189"/>
    <s v="CAN'T ACCESS WORKSITE APPLICATION REMOTE"/>
    <d v="2013-04-12T00:00:00"/>
    <s v="Teeha Harrell"/>
    <n v="21160"/>
    <x v="0"/>
    <x v="0"/>
    <x v="0"/>
    <n v="14.694444444444445"/>
    <x v="1"/>
    <x v="1"/>
  </r>
  <r>
    <x v="1"/>
    <x v="1"/>
    <s v="8000059294"/>
    <s v="COULD NOT BOOT UP THE PC"/>
    <d v="2013-04-29T00:00:00"/>
    <s v="Teeha Harrell"/>
    <n v="1128"/>
    <x v="0"/>
    <x v="0"/>
    <x v="0"/>
    <n v="0.78333333333333333"/>
    <x v="1"/>
    <x v="1"/>
  </r>
  <r>
    <x v="1"/>
    <x v="1"/>
    <s v="8000060785"/>
    <s v="COMPUTER FREZED WHEN LOG INTO WINDOWS"/>
    <d v="2013-05-20T00:00:00"/>
    <s v="Teeha Harrell"/>
    <n v="3886"/>
    <x v="0"/>
    <x v="1"/>
    <x v="0"/>
    <n v="2.6986111111111111"/>
    <x v="1"/>
    <x v="1"/>
  </r>
  <r>
    <x v="1"/>
    <x v="1"/>
    <s v="8000063241"/>
    <s v="MACBOOK AIR DOES NOT BOOT UP."/>
    <d v="2013-04-02T00:00:00"/>
    <s v="Teeha Harrell"/>
    <n v="1408"/>
    <x v="0"/>
    <x v="0"/>
    <x v="0"/>
    <n v="0.97777777777777775"/>
    <x v="1"/>
    <x v="1"/>
  </r>
  <r>
    <x v="1"/>
    <x v="1"/>
    <s v="8000063435"/>
    <s v="PICK-UP TERMED EMPLOYEE IT ASSETS"/>
    <d v="2013-04-01T00:00:00"/>
    <s v="Teeha Harrell"/>
    <n v="2"/>
    <x v="0"/>
    <x v="0"/>
    <x v="0"/>
    <n v="1.3888888888888889E-3"/>
    <x v="1"/>
    <x v="1"/>
  </r>
  <r>
    <x v="1"/>
    <x v="1"/>
    <s v="8000063452"/>
    <s v="UNABLE TO OPEN EMAIL ATTACHMENT FILES"/>
    <d v="2013-05-20T00:00:00"/>
    <s v="Teeha Harrell"/>
    <n v="22"/>
    <x v="0"/>
    <x v="1"/>
    <x v="0"/>
    <n v="1.5277777777777777E-2"/>
    <x v="1"/>
    <x v="1"/>
  </r>
  <r>
    <x v="1"/>
    <x v="1"/>
    <s v="8000063582"/>
    <s v="OUTLOOK CRASHES AND IE IS SLOW"/>
    <d v="2013-05-20T00:00:00"/>
    <s v="Teeha Harrell"/>
    <n v="1416"/>
    <x v="0"/>
    <x v="1"/>
    <x v="0"/>
    <n v="0.98333333333333339"/>
    <x v="1"/>
    <x v="1"/>
  </r>
  <r>
    <x v="1"/>
    <x v="1"/>
    <s v="8000066717"/>
    <s v="OUTLOOK FREEZES AND DOES NOT START"/>
    <d v="2013-04-03T00:00:00"/>
    <s v="Landon Von Gogh"/>
    <n v="84"/>
    <x v="0"/>
    <x v="0"/>
    <x v="0"/>
    <n v="5.8333333333333327E-2"/>
    <x v="1"/>
    <x v="1"/>
  </r>
  <r>
    <x v="1"/>
    <x v="1"/>
    <s v="8000070665"/>
    <s v="LAPTOP WILL NOT BOOT"/>
    <d v="2013-05-20T00:00:00"/>
    <s v="Teeha Harrell"/>
    <n v="79"/>
    <x v="0"/>
    <x v="1"/>
    <x v="0"/>
    <n v="5.486111111111111E-2"/>
    <x v="1"/>
    <x v="1"/>
  </r>
  <r>
    <x v="1"/>
    <x v="1"/>
    <s v="8000071103"/>
    <s v="IMAGE NEW MAC PRO"/>
    <d v="2013-05-20T00:00:00"/>
    <s v="Teeha Harrell"/>
    <n v="954"/>
    <x v="0"/>
    <x v="1"/>
    <x v="0"/>
    <n v="0.66249999999999998"/>
    <x v="1"/>
    <x v="1"/>
  </r>
  <r>
    <x v="1"/>
    <x v="1"/>
    <s v="8000073601"/>
    <s v="REIMAGE 527986 FOR DUBLIN INVENTORY"/>
    <d v="2013-04-04T00:00:00"/>
    <s v="Teeha Harrell"/>
    <n v="144"/>
    <x v="0"/>
    <x v="0"/>
    <x v="0"/>
    <n v="9.9999999999999992E-2"/>
    <x v="1"/>
    <x v="1"/>
  </r>
  <r>
    <x v="1"/>
    <x v="1"/>
    <s v="8000073784"/>
    <s v="USER CANNOT GET TO SYABSE INTRANET-SW"/>
    <d v="2013-04-12T00:00:00"/>
    <s v="Teeha Harrell"/>
    <n v="1643"/>
    <x v="0"/>
    <x v="0"/>
    <x v="0"/>
    <n v="1.1409722222222223"/>
    <x v="1"/>
    <x v="1"/>
  </r>
  <r>
    <x v="1"/>
    <x v="1"/>
    <s v="8000073958"/>
    <s v="USER HAS HER MONITOR YELLOW"/>
    <d v="2013-05-20T00:00:00"/>
    <s v="Teeha Harrell"/>
    <n v="20"/>
    <x v="0"/>
    <x v="1"/>
    <x v="0"/>
    <n v="1.3888888888888888E-2"/>
    <x v="1"/>
    <x v="1"/>
  </r>
  <r>
    <x v="1"/>
    <x v="1"/>
    <s v="8000074341"/>
    <s v="BLUE SCREEN AND COMPUTER WILL NOT BOOT"/>
    <d v="2013-05-20T00:00:00"/>
    <s v="Teeha Harrell"/>
    <n v="6"/>
    <x v="0"/>
    <x v="1"/>
    <x v="0"/>
    <n v="4.1666666666666666E-3"/>
    <x v="1"/>
    <x v="1"/>
  </r>
  <r>
    <x v="1"/>
    <x v="1"/>
    <s v="8000076741"/>
    <s v="CONNECTED BACKUP FAILED ON ARCHIVE.PST"/>
    <d v="2013-05-20T00:00:00"/>
    <s v="Teeha Harrell"/>
    <n v="7"/>
    <x v="0"/>
    <x v="1"/>
    <x v="0"/>
    <n v="4.8611111111111112E-3"/>
    <x v="1"/>
    <x v="1"/>
  </r>
  <r>
    <x v="1"/>
    <x v="1"/>
    <s v="8000085240"/>
    <s v="REIMAGE ASSET 531436 FOR DUBLIN MSC"/>
    <d v="2013-04-09T00:00:00"/>
    <s v="Teeha Harrell"/>
    <n v="4"/>
    <x v="0"/>
    <x v="0"/>
    <x v="0"/>
    <n v="2.7777777777777779E-3"/>
    <x v="1"/>
    <x v="1"/>
  </r>
  <r>
    <x v="1"/>
    <x v="1"/>
    <s v="8000085322"/>
    <s v="REIMAGE ASSET 531622 FOR DUBLIN MSC"/>
    <d v="2013-04-09T00:00:00"/>
    <s v="Teeha Harrell"/>
    <n v="2"/>
    <x v="0"/>
    <x v="0"/>
    <x v="0"/>
    <n v="1.3888888888888889E-3"/>
    <x v="1"/>
    <x v="1"/>
  </r>
  <r>
    <x v="1"/>
    <x v="1"/>
    <s v="8000085370"/>
    <s v="OFFICE PRINTER ISSUE, DOCUMENT IN QUEUE"/>
    <d v="2013-05-20T00:00:00"/>
    <s v="Landon Von Gogh"/>
    <n v="851"/>
    <x v="0"/>
    <x v="1"/>
    <x v="0"/>
    <n v="0.59097222222222223"/>
    <x v="1"/>
    <x v="1"/>
  </r>
  <r>
    <x v="1"/>
    <x v="1"/>
    <s v="8000085537"/>
    <s v="BLUE SCREEN"/>
    <d v="2013-05-20T00:00:00"/>
    <s v="Teeha Harrell"/>
    <n v="335"/>
    <x v="0"/>
    <x v="1"/>
    <x v="0"/>
    <n v="0.23263888888888887"/>
    <x v="1"/>
    <x v="1"/>
  </r>
  <r>
    <x v="1"/>
    <x v="1"/>
    <s v="8000085762"/>
    <s v="REQUEST ASSISTANCE WITH CITRIX CONFIG"/>
    <d v="2013-05-20T00:00:00"/>
    <s v="Teeha Harrell"/>
    <n v="3"/>
    <x v="0"/>
    <x v="1"/>
    <x v="0"/>
    <n v="2.0833333333333333E-3"/>
    <x v="1"/>
    <x v="1"/>
  </r>
  <r>
    <x v="1"/>
    <x v="1"/>
    <s v="8000088912"/>
    <s v="SYBASE VM NOT ACCESSIBLE"/>
    <d v="2013-04-11T00:00:00"/>
    <s v="Teeha Harrell"/>
    <n v="1415"/>
    <x v="0"/>
    <x v="0"/>
    <x v="0"/>
    <n v="0.98263888888888884"/>
    <x v="1"/>
    <x v="1"/>
  </r>
  <r>
    <x v="1"/>
    <x v="1"/>
    <s v="8000089052"/>
    <s v="UNABLE TO CONNECT TO WAINGXPVM"/>
    <d v="2013-05-24T00:00:00"/>
    <s v="Landon Von Gogh"/>
    <n v="52141"/>
    <x v="1"/>
    <x v="1"/>
    <x v="0"/>
    <n v="36.209027777777777"/>
    <x v="1"/>
    <x v="1"/>
  </r>
  <r>
    <x v="1"/>
    <x v="1"/>
    <s v="8000092087"/>
    <s v="NEW HANA WS NEEDS WINDOWS TEMPLATE"/>
    <d v="2013-04-13T00:00:00"/>
    <s v="Teeha Harrell"/>
    <n v="1461"/>
    <x v="0"/>
    <x v="0"/>
    <x v="0"/>
    <n v="1.0145833333333334"/>
    <x v="1"/>
    <x v="1"/>
  </r>
  <r>
    <x v="1"/>
    <x v="1"/>
    <s v="8000092251"/>
    <s v="UNABLE TO CONNECT TO WIFI IN DUBIN"/>
    <d v="2013-05-20T00:00:00"/>
    <s v="Teeha Harrell"/>
    <n v="3"/>
    <x v="0"/>
    <x v="1"/>
    <x v="0"/>
    <n v="2.0833333333333333E-3"/>
    <x v="1"/>
    <x v="1"/>
  </r>
  <r>
    <x v="1"/>
    <x v="1"/>
    <s v="8000092281"/>
    <s v="SET UP ROUTINE BACKUP FOR SAP MACBOOKPRO"/>
    <d v="2013-05-17T00:00:00"/>
    <s v="Landon Von Gogh"/>
    <n v="50528"/>
    <x v="1"/>
    <x v="1"/>
    <x v="0"/>
    <n v="35.088888888888889"/>
    <x v="1"/>
    <x v="1"/>
  </r>
  <r>
    <x v="1"/>
    <x v="1"/>
    <s v="8000099012"/>
    <s v="UNABLE TO LOG TO HIS OWN PROFILE."/>
    <d v="2013-04-27T00:00:00"/>
    <s v="Landon Von Gogh"/>
    <n v="13002"/>
    <x v="1"/>
    <x v="0"/>
    <x v="0"/>
    <n v="9.0291666666666668"/>
    <x v="1"/>
    <x v="1"/>
  </r>
  <r>
    <x v="1"/>
    <x v="1"/>
    <s v="8000099480"/>
    <s v="CAN'T PING OUT."/>
    <d v="2013-06-01T00:00:00"/>
    <s v="Landon Von Gogh"/>
    <n v="22482"/>
    <x v="0"/>
    <x v="3"/>
    <x v="0"/>
    <n v="15.612499999999999"/>
    <x v="1"/>
    <x v="1"/>
  </r>
  <r>
    <x v="1"/>
    <x v="1"/>
    <s v="8000099528"/>
    <s v="OUTLOOK NOT RESPONDING"/>
    <d v="2013-04-16T00:00:00"/>
    <s v="Teeha Harrell"/>
    <n v="1222"/>
    <x v="0"/>
    <x v="0"/>
    <x v="0"/>
    <n v="0.84861111111111109"/>
    <x v="1"/>
    <x v="1"/>
  </r>
  <r>
    <x v="1"/>
    <x v="1"/>
    <s v="8000102831"/>
    <s v="MACBOOK PRO, NOT ABLE TO CONNECT TO SAP"/>
    <d v="2013-05-20T00:00:00"/>
    <s v="Landon Von Gogh"/>
    <n v="30"/>
    <x v="0"/>
    <x v="1"/>
    <x v="0"/>
    <n v="2.0833333333333332E-2"/>
    <x v="1"/>
    <x v="1"/>
  </r>
  <r>
    <x v="1"/>
    <x v="1"/>
    <s v="8000105826"/>
    <s v="BLUE SCREEN"/>
    <d v="2013-05-20T00:00:00"/>
    <s v="Teeha Harrell"/>
    <n v="62"/>
    <x v="0"/>
    <x v="1"/>
    <x v="0"/>
    <n v="4.3055555555555562E-2"/>
    <x v="1"/>
    <x v="1"/>
  </r>
  <r>
    <x v="1"/>
    <x v="1"/>
    <s v="8000106078"/>
    <s v="MAILBOX ARCHIVE"/>
    <d v="2013-05-20T00:00:00"/>
    <s v="Teeha Harrell"/>
    <n v="53"/>
    <x v="0"/>
    <x v="1"/>
    <x v="0"/>
    <n v="3.6805555555555557E-2"/>
    <x v="1"/>
    <x v="1"/>
  </r>
  <r>
    <x v="1"/>
    <x v="1"/>
    <s v="8000106203"/>
    <s v="PICK-UP TERMED EMPLOYEE ASSET I825126"/>
    <d v="2013-04-18T00:00:00"/>
    <s v="Teeha Harrell"/>
    <n v="6"/>
    <x v="0"/>
    <x v="0"/>
    <x v="0"/>
    <n v="4.1666666666666666E-3"/>
    <x v="1"/>
    <x v="1"/>
  </r>
  <r>
    <x v="1"/>
    <x v="1"/>
    <s v="8000109377"/>
    <s v="UNABLE TO GET TO THE INTERNET"/>
    <d v="2013-05-20T00:00:00"/>
    <s v="Teeha Harrell"/>
    <n v="11"/>
    <x v="0"/>
    <x v="1"/>
    <x v="0"/>
    <n v="7.6388888888888886E-3"/>
    <x v="1"/>
    <x v="1"/>
  </r>
  <r>
    <x v="1"/>
    <x v="1"/>
    <s v="8000109736"/>
    <s v="BLUE SCREEN PROBLEM"/>
    <d v="2013-05-20T00:00:00"/>
    <s v="Landon Von Gogh"/>
    <n v="657"/>
    <x v="0"/>
    <x v="1"/>
    <x v="0"/>
    <n v="0.45624999999999999"/>
    <x v="1"/>
    <x v="1"/>
  </r>
  <r>
    <x v="1"/>
    <x v="1"/>
    <s v="8000112107"/>
    <s v="TEMPORARY PROFILE ISSUE"/>
    <d v="2013-04-27T00:00:00"/>
    <s v="Landon Von Gogh"/>
    <n v="10019"/>
    <x v="1"/>
    <x v="0"/>
    <x v="0"/>
    <n v="6.957638888888888"/>
    <x v="1"/>
    <x v="1"/>
  </r>
  <r>
    <x v="1"/>
    <x v="1"/>
    <s v="8000112199"/>
    <s v="UNABLE TO ACCESS TWO WEBSITES ON VPN"/>
    <d v="2013-04-20T00:00:00"/>
    <s v="Teeha Harrell"/>
    <n v="5"/>
    <x v="0"/>
    <x v="0"/>
    <x v="0"/>
    <n v="3.472222222222222E-3"/>
    <x v="1"/>
    <x v="1"/>
  </r>
  <r>
    <x v="1"/>
    <x v="1"/>
    <s v="8000116231"/>
    <s v="UNABLE TO SEND MAIL"/>
    <d v="2013-05-23T00:00:00"/>
    <s v="Teeha Harrell"/>
    <n v="5"/>
    <x v="0"/>
    <x v="1"/>
    <x v="0"/>
    <n v="3.472222222222222E-3"/>
    <x v="1"/>
    <x v="1"/>
  </r>
  <r>
    <x v="1"/>
    <x v="1"/>
    <s v="8000116577"/>
    <s v="WINXOPTIMIZER1 NOT ACCESSIBLE"/>
    <d v="2013-04-27T00:00:00"/>
    <s v="Landon Von Gogh"/>
    <n v="5525"/>
    <x v="0"/>
    <x v="0"/>
    <x v="0"/>
    <n v="3.8368055555555554"/>
    <x v="1"/>
    <x v="1"/>
  </r>
  <r>
    <x v="1"/>
    <x v="1"/>
    <s v="8000116603"/>
    <s v="UNABLE TO CONNECT TO VPN"/>
    <d v="2013-05-23T00:00:00"/>
    <s v="Teeha Harrell"/>
    <n v="5"/>
    <x v="0"/>
    <x v="1"/>
    <x v="0"/>
    <n v="3.472222222222222E-3"/>
    <x v="1"/>
    <x v="1"/>
  </r>
  <r>
    <x v="1"/>
    <x v="1"/>
    <s v="8000120158"/>
    <s v="DESKTOP PC IS HAVING SPACE ISSUE"/>
    <d v="2013-04-27T00:00:00"/>
    <s v="Teeha Harrell"/>
    <n v="4245"/>
    <x v="0"/>
    <x v="0"/>
    <x v="0"/>
    <n v="2.9479166666666665"/>
    <x v="1"/>
    <x v="1"/>
  </r>
  <r>
    <x v="1"/>
    <x v="1"/>
    <s v="8000120244"/>
    <s v="USER HAS ISSUES WITH SYBASE PC"/>
    <d v="2013-05-15T00:00:00"/>
    <s v="Landon Von Gogh"/>
    <n v="7874"/>
    <x v="0"/>
    <x v="1"/>
    <x v="0"/>
    <n v="5.468055555555555"/>
    <x v="1"/>
    <x v="1"/>
  </r>
  <r>
    <x v="1"/>
    <x v="1"/>
    <s v="8000120326"/>
    <s v="SAP VENUE RESERVATION ROOM NOT SHOWING"/>
    <d v="2013-05-24T00:00:00"/>
    <s v="Teeha Harrell"/>
    <n v="24"/>
    <x v="0"/>
    <x v="1"/>
    <x v="0"/>
    <n v="1.6666666666666666E-2"/>
    <x v="1"/>
    <x v="1"/>
  </r>
  <r>
    <x v="1"/>
    <x v="1"/>
    <s v="8000120524"/>
    <s v="CLEAR UP SYBASE LAPTOP ASSIGNMENT"/>
    <d v="2013-05-01T00:00:00"/>
    <s v="Landon Von Gogh"/>
    <n v="11164"/>
    <x v="1"/>
    <x v="1"/>
    <x v="0"/>
    <n v="7.7527777777777773"/>
    <x v="1"/>
    <x v="1"/>
  </r>
  <r>
    <x v="1"/>
    <x v="1"/>
    <s v="8000120551"/>
    <s v="PEOPLESOFT PROFILE SHOWS LAPTOP ASSIGNED"/>
    <d v="2013-06-01T00:00:00"/>
    <s v="Landon Von Gogh"/>
    <n v="11156"/>
    <x v="0"/>
    <x v="3"/>
    <x v="0"/>
    <n v="7.7472222222222227"/>
    <x v="1"/>
    <x v="1"/>
  </r>
  <r>
    <x v="1"/>
    <x v="1"/>
    <s v="8000120681"/>
    <s v="IMAGE NEW UNIX HANA WORKSTATION"/>
    <d v="2013-05-25T00:00:00"/>
    <s v="Teeha Harrell"/>
    <n v="2"/>
    <x v="0"/>
    <x v="1"/>
    <x v="0"/>
    <n v="1.3888888888888889E-3"/>
    <x v="1"/>
    <x v="1"/>
  </r>
  <r>
    <x v="1"/>
    <x v="1"/>
    <s v="8000120682"/>
    <s v="IMAGE NEW UNIX HANA WORKSTATION"/>
    <d v="2013-05-25T00:00:00"/>
    <s v="Teeha Harrell"/>
    <n v="1043"/>
    <x v="0"/>
    <x v="1"/>
    <x v="0"/>
    <n v="0.72430555555555554"/>
    <x v="1"/>
    <x v="1"/>
  </r>
  <r>
    <x v="1"/>
    <x v="1"/>
    <s v="8000123396"/>
    <s v="IMAGE NEW HANA WORKSTATION"/>
    <d v="2013-05-25T00:00:00"/>
    <s v="Teeha Harrell"/>
    <n v="133"/>
    <x v="0"/>
    <x v="1"/>
    <x v="0"/>
    <n v="9.2361111111111116E-2"/>
    <x v="1"/>
    <x v="1"/>
  </r>
  <r>
    <x v="1"/>
    <x v="1"/>
    <s v="8000124044"/>
    <s v="COMPUTER FREEZING AND MCAFEE DISABLED"/>
    <d v="2013-05-26T00:00:00"/>
    <s v="Teeha Harrell"/>
    <n v="1268"/>
    <x v="0"/>
    <x v="1"/>
    <x v="0"/>
    <n v="0.88055555555555554"/>
    <x v="1"/>
    <x v="1"/>
  </r>
  <r>
    <x v="1"/>
    <x v="1"/>
    <s v="8000124049"/>
    <s v="HANA WKST NOT CONNECT TO NETWORK"/>
    <d v="2013-05-26T00:00:00"/>
    <s v="Teeha Harrell"/>
    <n v="5"/>
    <x v="0"/>
    <x v="1"/>
    <x v="0"/>
    <n v="3.472222222222222E-3"/>
    <x v="1"/>
    <x v="1"/>
  </r>
  <r>
    <x v="1"/>
    <x v="1"/>
    <s v="8000124050"/>
    <s v="UNABLE TO ACCESS CORPORATE PORTAL"/>
    <d v="2013-05-26T00:00:00"/>
    <s v="Teeha Harrell"/>
    <n v="8"/>
    <x v="0"/>
    <x v="1"/>
    <x v="0"/>
    <n v="5.5555555555555558E-3"/>
    <x v="1"/>
    <x v="1"/>
  </r>
  <r>
    <x v="1"/>
    <x v="1"/>
    <s v="8000127327"/>
    <s v="COMPUTER FREEZES"/>
    <d v="2013-04-27T00:00:00"/>
    <s v="Teeha Harrell"/>
    <n v="1337"/>
    <x v="0"/>
    <x v="0"/>
    <x v="0"/>
    <n v="0.92847222222222225"/>
    <x v="1"/>
    <x v="1"/>
  </r>
  <r>
    <x v="1"/>
    <x v="1"/>
    <s v="8000127527"/>
    <s v="TROUBLE ARCHIVING MAIL"/>
    <d v="2013-05-01T00:00:00"/>
    <s v="Teeha Harrell"/>
    <n v="7195"/>
    <x v="0"/>
    <x v="1"/>
    <x v="0"/>
    <n v="4.9965277777777777"/>
    <x v="1"/>
    <x v="1"/>
  </r>
  <r>
    <x v="1"/>
    <x v="1"/>
    <s v="8000130204"/>
    <s v="REIMAGE HP WORKSTATION WITH WINDOW 7"/>
    <d v="2013-04-27T00:00:00"/>
    <s v="Teeha Harrell"/>
    <n v="107"/>
    <x v="0"/>
    <x v="0"/>
    <x v="0"/>
    <n v="7.4305555555555555E-2"/>
    <x v="1"/>
    <x v="1"/>
  </r>
  <r>
    <x v="1"/>
    <x v="1"/>
    <s v="8000130206"/>
    <s v="REIMAGE HP WORKSTATION WITH WINDOWS 7"/>
    <d v="2013-04-27T00:00:00"/>
    <s v="Teeha Harrell"/>
    <n v="139"/>
    <x v="0"/>
    <x v="0"/>
    <x v="0"/>
    <n v="9.6527777777777782E-2"/>
    <x v="1"/>
    <x v="1"/>
  </r>
  <r>
    <x v="1"/>
    <x v="1"/>
    <s v="8000130427"/>
    <s v="REIMAGE 531580 FOR DUBLIN INVENTORY"/>
    <d v="2013-05-30T00:00:00"/>
    <s v="Teeha Harrell"/>
    <n v="4089"/>
    <x v="0"/>
    <x v="1"/>
    <x v="0"/>
    <n v="2.8395833333333336"/>
    <x v="1"/>
    <x v="1"/>
  </r>
  <r>
    <x v="1"/>
    <x v="1"/>
    <s v="8000137949"/>
    <s v="BLUE SCREEN"/>
    <d v="2013-05-01T00:00:00"/>
    <s v="Teeha Harrell"/>
    <n v="123"/>
    <x v="0"/>
    <x v="1"/>
    <x v="0"/>
    <n v="8.5416666666666655E-2"/>
    <x v="1"/>
    <x v="1"/>
  </r>
  <r>
    <x v="1"/>
    <x v="1"/>
    <s v="8000138047"/>
    <s v="GROUP ACCESS TO A SINGLE LAPTOP/PC"/>
    <d v="2013-06-03T00:00:00"/>
    <s v="Landon Von Gogh"/>
    <n v="4214"/>
    <x v="0"/>
    <x v="3"/>
    <x v="0"/>
    <n v="2.9263888888888889"/>
    <x v="1"/>
    <x v="1"/>
  </r>
  <r>
    <x v="1"/>
    <x v="1"/>
    <s v="8000138293"/>
    <s v="CALENDER NOT SHOWING UP IN OUTLOOK"/>
    <d v="2013-04-30T00:00:00"/>
    <s v="Teeha Harrell"/>
    <n v="8"/>
    <x v="0"/>
    <x v="0"/>
    <x v="0"/>
    <n v="5.5555555555555558E-3"/>
    <x v="1"/>
    <x v="1"/>
  </r>
  <r>
    <x v="1"/>
    <x v="1"/>
    <s v="8000145622"/>
    <s v="LAPTOP DMG"/>
    <d v="2013-05-07T00:00:00"/>
    <s v="Landon Von Gogh"/>
    <n v="4646"/>
    <x v="0"/>
    <x v="1"/>
    <x v="0"/>
    <n v="3.2263888888888892"/>
    <x v="1"/>
    <x v="1"/>
  </r>
  <r>
    <x v="1"/>
    <x v="1"/>
    <s v="8000146506"/>
    <s v="SCCM BROKEN AND UNABLE TO ORDER FROM SRM"/>
    <d v="2013-05-17T00:00:00"/>
    <s v="Teeha Harrell"/>
    <n v="15701"/>
    <x v="1"/>
    <x v="1"/>
    <x v="0"/>
    <n v="10.903472222222222"/>
    <x v="1"/>
    <x v="1"/>
  </r>
  <r>
    <x v="1"/>
    <x v="1"/>
    <s v="8000150090"/>
    <s v="IMAGE NEW HANA LINUX WORKSTATION"/>
    <d v="2013-05-13T00:00:00"/>
    <s v="Teeha Harrell"/>
    <n v="326"/>
    <x v="0"/>
    <x v="1"/>
    <x v="0"/>
    <n v="0.22638888888888889"/>
    <x v="1"/>
    <x v="1"/>
  </r>
  <r>
    <x v="1"/>
    <x v="1"/>
    <s v="8000150436"/>
    <s v="REIMAGE LAPTOP"/>
    <d v="2013-05-16T00:00:00"/>
    <s v="Teeha Harrell"/>
    <n v="157"/>
    <x v="0"/>
    <x v="1"/>
    <x v="0"/>
    <n v="0.10902777777777778"/>
    <x v="1"/>
    <x v="1"/>
  </r>
  <r>
    <x v="1"/>
    <x v="1"/>
    <s v="8000150564"/>
    <s v="LAPTOP FREEZING"/>
    <d v="2013-05-07T00:00:00"/>
    <s v="Teeha Harrell"/>
    <n v="4"/>
    <x v="0"/>
    <x v="1"/>
    <x v="0"/>
    <n v="2.7777777777777779E-3"/>
    <x v="1"/>
    <x v="1"/>
  </r>
  <r>
    <x v="1"/>
    <x v="1"/>
    <s v="8000157310"/>
    <s v="UNABLE TO CONNECT TO OAKN00531636A"/>
    <d v="2013-05-09T00:00:00"/>
    <s v="Teeha Harrell"/>
    <n v="6"/>
    <x v="0"/>
    <x v="1"/>
    <x v="0"/>
    <n v="4.1666666666666666E-3"/>
    <x v="1"/>
    <x v="1"/>
  </r>
  <r>
    <x v="1"/>
    <x v="1"/>
    <s v="8000169724"/>
    <s v="BSOD"/>
    <d v="2013-05-15T00:00:00"/>
    <s v="Teeha Harrell"/>
    <n v="4"/>
    <x v="0"/>
    <x v="1"/>
    <x v="0"/>
    <n v="2.7777777777777779E-3"/>
    <x v="1"/>
    <x v="1"/>
  </r>
  <r>
    <x v="1"/>
    <x v="1"/>
    <s v="8000172991"/>
    <s v="FREQUENTLY FROZEN COMPUTER."/>
    <d v="2013-05-16T00:00:00"/>
    <s v="Teeha Harrell"/>
    <n v="315"/>
    <x v="0"/>
    <x v="1"/>
    <x v="0"/>
    <n v="0.21875"/>
    <x v="1"/>
    <x v="1"/>
  </r>
  <r>
    <x v="1"/>
    <x v="1"/>
    <s v="8000173168"/>
    <s v="UNABLE TO SET-UP VPN ON IPAD"/>
    <d v="2013-05-16T00:00:00"/>
    <s v="Teeha Harrell"/>
    <n v="4"/>
    <x v="0"/>
    <x v="1"/>
    <x v="0"/>
    <n v="2.7777777777777779E-3"/>
    <x v="1"/>
    <x v="1"/>
  </r>
  <r>
    <x v="1"/>
    <x v="1"/>
    <s v="8000176441"/>
    <s v="SUSPICIOUS EMAIL"/>
    <d v="2013-05-16T00:00:00"/>
    <s v="Teeha Harrell"/>
    <n v="4"/>
    <x v="0"/>
    <x v="1"/>
    <x v="0"/>
    <n v="2.7777777777777779E-3"/>
    <x v="1"/>
    <x v="1"/>
  </r>
  <r>
    <x v="1"/>
    <x v="1"/>
    <s v="8000179002"/>
    <s v="MACHINE SYBASE-6EC3E4A6 DOES NOT BOOT UP"/>
    <d v="2013-05-18T00:00:00"/>
    <s v="Teeha Harrell"/>
    <n v="94"/>
    <x v="0"/>
    <x v="1"/>
    <x v="0"/>
    <n v="6.5277777777777782E-2"/>
    <x v="1"/>
    <x v="1"/>
  </r>
  <r>
    <x v="1"/>
    <x v="1"/>
    <s v="8000179190"/>
    <s v="UNABLE TO OPEN OUTLOOK"/>
    <d v="2013-05-18T00:00:00"/>
    <s v="Teeha Harrell"/>
    <n v="22"/>
    <x v="0"/>
    <x v="1"/>
    <x v="0"/>
    <n v="1.5277777777777777E-2"/>
    <x v="1"/>
    <x v="1"/>
  </r>
  <r>
    <x v="1"/>
    <x v="1"/>
    <s v="8000179252"/>
    <s v="GETTING QUARATINE MESSAGE ON VPN"/>
    <d v="2013-05-18T00:00:00"/>
    <s v="Teeha Harrell"/>
    <n v="150"/>
    <x v="0"/>
    <x v="1"/>
    <x v="0"/>
    <n v="0.10416666666666667"/>
    <x v="1"/>
    <x v="1"/>
  </r>
  <r>
    <x v="1"/>
    <x v="1"/>
    <s v="8000182167"/>
    <s v="UNABLE TO VPN: COMPUTER QUARANTINED"/>
    <d v="2013-05-21T00:00:00"/>
    <s v="Teeha Harrell"/>
    <n v="4"/>
    <x v="0"/>
    <x v="1"/>
    <x v="0"/>
    <n v="2.7777777777777779E-3"/>
    <x v="1"/>
    <x v="1"/>
  </r>
  <r>
    <x v="1"/>
    <x v="1"/>
    <s v="8000192621"/>
    <s v="DVD DR NOT RECOGNIZED"/>
    <d v="2013-05-23T00:00:00"/>
    <s v="Teeha Harrell"/>
    <n v="7"/>
    <x v="0"/>
    <x v="1"/>
    <x v="0"/>
    <n v="4.8611111111111112E-3"/>
    <x v="1"/>
    <x v="1"/>
  </r>
  <r>
    <x v="1"/>
    <x v="1"/>
    <s v="8000192627"/>
    <s v="UNABLE TO MAP SYBASE H DRIVE"/>
    <d v="2013-05-24T00:00:00"/>
    <s v="Teeha Harrell"/>
    <n v="5"/>
    <x v="0"/>
    <x v="1"/>
    <x v="0"/>
    <n v="3.472222222222222E-3"/>
    <x v="1"/>
    <x v="1"/>
  </r>
  <r>
    <x v="1"/>
    <x v="1"/>
    <s v="8000195198"/>
    <s v="QUESTION ABOUT VPN ON SAP LAPTOP"/>
    <d v="2013-05-24T00:00:00"/>
    <s v="Teeha Harrell"/>
    <n v="5"/>
    <x v="0"/>
    <x v="1"/>
    <x v="0"/>
    <n v="3.472222222222222E-3"/>
    <x v="1"/>
    <x v="1"/>
  </r>
  <r>
    <x v="1"/>
    <x v="1"/>
    <s v="8000195295"/>
    <s v="USER CANNOT PASS PGPSCREEN"/>
    <d v="2013-05-25T00:00:00"/>
    <s v="Landon Von Gogh"/>
    <n v="228"/>
    <x v="0"/>
    <x v="1"/>
    <x v="0"/>
    <n v="0.15833333333333333"/>
    <x v="1"/>
    <x v="1"/>
  </r>
  <r>
    <x v="1"/>
    <x v="1"/>
    <s v="8000208558"/>
    <s v="BSOD ON LAPTOP"/>
    <d v="2013-05-31T00:00:00"/>
    <s v="Teeha Harrell"/>
    <n v="57"/>
    <x v="0"/>
    <x v="1"/>
    <x v="0"/>
    <n v="3.9583333333333331E-2"/>
    <x v="1"/>
    <x v="1"/>
  </r>
  <r>
    <x v="1"/>
    <x v="1"/>
    <s v="8000208927"/>
    <s v="LAPTOP SLOW PERFORMANCE"/>
    <d v="2013-05-31T00:00:00"/>
    <s v="Teeha Harrell"/>
    <n v="3"/>
    <x v="0"/>
    <x v="1"/>
    <x v="0"/>
    <n v="2.0833333333333333E-3"/>
    <x v="1"/>
    <x v="1"/>
  </r>
  <r>
    <x v="1"/>
    <x v="1"/>
    <s v="8000211421"/>
    <s v="LAPTOP MALFUNTION"/>
    <d v="2013-06-01T00:00:00"/>
    <s v="Teeha Harrell"/>
    <n v="293"/>
    <x v="0"/>
    <x v="3"/>
    <x v="0"/>
    <n v="0.20347222222222225"/>
    <x v="1"/>
    <x v="1"/>
  </r>
  <r>
    <x v="2"/>
    <x v="2"/>
    <s v="7000043930"/>
    <s v="USB DRIVE NOT WORKING AND/OR PARTIALLY"/>
    <d v="2013-05-20T00:00:00"/>
    <s v="Nicolae Dragos"/>
    <n v="23150"/>
    <x v="0"/>
    <x v="1"/>
    <x v="0"/>
    <n v="16.076388888888889"/>
    <x v="0"/>
    <x v="2"/>
  </r>
  <r>
    <x v="2"/>
    <x v="2"/>
    <s v="7000047735"/>
    <s v="NEW HIRE REQUEST"/>
    <d v="2013-05-20T00:00:00"/>
    <s v="Elaine Gilmore"/>
    <n v="20365"/>
    <x v="0"/>
    <x v="1"/>
    <x v="0"/>
    <n v="14.142361111111112"/>
    <x v="0"/>
    <x v="2"/>
  </r>
  <r>
    <x v="2"/>
    <x v="2"/>
    <s v="7000050537"/>
    <s v="NEW HIRE REQUEST"/>
    <d v="2013-04-09T00:00:00"/>
    <s v="Louis-Bernard StJean"/>
    <n v="14270"/>
    <x v="0"/>
    <x v="0"/>
    <x v="0"/>
    <n v="9.9097222222222232"/>
    <x v="0"/>
    <x v="2"/>
  </r>
  <r>
    <x v="2"/>
    <x v="2"/>
    <s v="7000053792"/>
    <s v="LAPTOP NEED REIMAGE"/>
    <d v="2013-04-16T00:00:00"/>
    <s v="Nicolae Dragos"/>
    <n v="18899"/>
    <x v="0"/>
    <x v="0"/>
    <x v="0"/>
    <n v="13.124305555555557"/>
    <x v="0"/>
    <x v="2"/>
  </r>
  <r>
    <x v="2"/>
    <x v="2"/>
    <s v="7000054272"/>
    <s v="NEW HIRE REQUEST"/>
    <d v="2013-05-24T00:00:00"/>
    <s v="Louis-Bernard StJean"/>
    <n v="9775"/>
    <x v="0"/>
    <x v="1"/>
    <x v="0"/>
    <n v="6.7881944444444438"/>
    <x v="0"/>
    <x v="2"/>
  </r>
  <r>
    <x v="2"/>
    <x v="2"/>
    <s v="7000054276"/>
    <s v="NEW HIRE REQUEST"/>
    <d v="2013-04-19T00:00:00"/>
    <s v="Louis-Bernard StJean"/>
    <n v="11413"/>
    <x v="0"/>
    <x v="0"/>
    <x v="0"/>
    <n v="7.9256944444444448"/>
    <x v="0"/>
    <x v="2"/>
  </r>
  <r>
    <x v="2"/>
    <x v="2"/>
    <s v="7000056445"/>
    <s v="IMAGING REQUEST"/>
    <d v="2013-05-20T00:00:00"/>
    <s v="Louis-Bernard StJean"/>
    <n v="6975"/>
    <x v="0"/>
    <x v="1"/>
    <x v="0"/>
    <n v="4.84375"/>
    <x v="0"/>
    <x v="2"/>
  </r>
  <r>
    <x v="2"/>
    <x v="2"/>
    <s v="7000056454"/>
    <s v="NEW HIRE REQUEST"/>
    <d v="2013-05-20T00:00:00"/>
    <s v="Louis-Bernard StJean"/>
    <n v="9942"/>
    <x v="0"/>
    <x v="1"/>
    <x v="0"/>
    <n v="6.9041666666666659"/>
    <x v="0"/>
    <x v="2"/>
  </r>
  <r>
    <x v="2"/>
    <x v="2"/>
    <s v="7000057749"/>
    <s v="NEW HIRE REQUEST"/>
    <d v="2013-05-20T00:00:00"/>
    <s v="Louis-Bernard StJean"/>
    <n v="5649"/>
    <x v="0"/>
    <x v="1"/>
    <x v="0"/>
    <n v="3.9229166666666671"/>
    <x v="0"/>
    <x v="2"/>
  </r>
  <r>
    <x v="2"/>
    <x v="2"/>
    <s v="7000062359"/>
    <s v="PLEASE INSTALL SAP IMAGE ON NEW MACBOOK"/>
    <d v="2013-05-20T00:00:00"/>
    <s v="Nicolae Dragos"/>
    <n v="10173"/>
    <x v="0"/>
    <x v="1"/>
    <x v="0"/>
    <n v="7.0645833333333341"/>
    <x v="0"/>
    <x v="2"/>
  </r>
  <r>
    <x v="2"/>
    <x v="2"/>
    <s v="7000064319"/>
    <s v="NEW HIRE REQUEST"/>
    <d v="2013-05-30T00:00:00"/>
    <s v="Leigh Bonneville"/>
    <n v="11330"/>
    <x v="0"/>
    <x v="1"/>
    <x v="0"/>
    <n v="7.8680555555555562"/>
    <x v="0"/>
    <x v="2"/>
  </r>
  <r>
    <x v="2"/>
    <x v="2"/>
    <s v="7000064363"/>
    <s v="PC UPGRADE"/>
    <d v="2013-04-10T00:00:00"/>
    <s v="Louis-Bernard StJean"/>
    <n v="1657"/>
    <x v="0"/>
    <x v="0"/>
    <x v="0"/>
    <n v="1.1506944444444445"/>
    <x v="0"/>
    <x v="2"/>
  </r>
  <r>
    <x v="2"/>
    <x v="2"/>
    <s v="7000064383"/>
    <s v="ACTIVATION REQUEST FOR A SECURID CARD"/>
    <d v="2013-04-19T00:00:00"/>
    <s v="David Mui"/>
    <n v="14515"/>
    <x v="0"/>
    <x v="0"/>
    <x v="0"/>
    <n v="10.079861111111111"/>
    <x v="0"/>
    <x v="2"/>
  </r>
  <r>
    <x v="2"/>
    <x v="2"/>
    <s v="7000064482"/>
    <s v="NEW HIRE REQUEST"/>
    <d v="2013-04-16T00:00:00"/>
    <s v="Leigh Bonneville"/>
    <n v="9836"/>
    <x v="0"/>
    <x v="0"/>
    <x v="0"/>
    <n v="6.8305555555555557"/>
    <x v="0"/>
    <x v="2"/>
  </r>
  <r>
    <x v="2"/>
    <x v="2"/>
    <s v="7000064485"/>
    <s v="NEW HIRE REQUEST"/>
    <d v="2013-05-20T00:00:00"/>
    <s v="Leigh Bonneville"/>
    <n v="9800"/>
    <x v="0"/>
    <x v="1"/>
    <x v="0"/>
    <n v="6.8055555555555562"/>
    <x v="0"/>
    <x v="2"/>
  </r>
  <r>
    <x v="2"/>
    <x v="2"/>
    <s v="7000064489"/>
    <s v="NEW HIRE REQUEST"/>
    <d v="2013-05-20T00:00:00"/>
    <s v="Leigh Bonneville"/>
    <n v="9776"/>
    <x v="0"/>
    <x v="1"/>
    <x v="0"/>
    <n v="6.7888888888888888"/>
    <x v="0"/>
    <x v="2"/>
  </r>
  <r>
    <x v="2"/>
    <x v="2"/>
    <s v="7000064762"/>
    <s v="NEW HIRE REQUEST"/>
    <d v="2013-05-20T00:00:00"/>
    <s v="Leigh Bonneville"/>
    <n v="9756"/>
    <x v="0"/>
    <x v="1"/>
    <x v="0"/>
    <n v="6.7749999999999995"/>
    <x v="0"/>
    <x v="2"/>
  </r>
  <r>
    <x v="2"/>
    <x v="2"/>
    <s v="7000064766"/>
    <s v="NEW HIRE REQUEST"/>
    <d v="2013-05-20T00:00:00"/>
    <s v="Leigh Bonneville"/>
    <n v="9732"/>
    <x v="0"/>
    <x v="1"/>
    <x v="0"/>
    <n v="6.7583333333333329"/>
    <x v="0"/>
    <x v="2"/>
  </r>
  <r>
    <x v="2"/>
    <x v="2"/>
    <s v="7000064770"/>
    <s v="NEW HIRE REQUEST"/>
    <d v="2013-05-20T00:00:00"/>
    <s v="Leigh Bonneville"/>
    <n v="9711"/>
    <x v="0"/>
    <x v="1"/>
    <x v="0"/>
    <n v="6.7437499999999995"/>
    <x v="0"/>
    <x v="2"/>
  </r>
  <r>
    <x v="2"/>
    <x v="2"/>
    <s v="7000064772"/>
    <s v="NEW HIRE REQUEST"/>
    <d v="2013-05-20T00:00:00"/>
    <s v="Leigh Bonneville"/>
    <n v="9764"/>
    <x v="0"/>
    <x v="1"/>
    <x v="0"/>
    <n v="6.780555555555555"/>
    <x v="0"/>
    <x v="2"/>
  </r>
  <r>
    <x v="2"/>
    <x v="2"/>
    <s v="7000064775"/>
    <s v="NEW HIRE REQUEST"/>
    <d v="2013-04-16T00:00:00"/>
    <s v="Leigh Bonneville"/>
    <n v="9753"/>
    <x v="0"/>
    <x v="0"/>
    <x v="0"/>
    <n v="6.7729166666666671"/>
    <x v="0"/>
    <x v="2"/>
  </r>
  <r>
    <x v="2"/>
    <x v="2"/>
    <s v="7000064778"/>
    <s v="NEW HIRE REQUEST"/>
    <d v="2013-05-20T00:00:00"/>
    <s v="Leigh Bonneville"/>
    <n v="9744"/>
    <x v="0"/>
    <x v="1"/>
    <x v="0"/>
    <n v="6.7666666666666666"/>
    <x v="0"/>
    <x v="2"/>
  </r>
  <r>
    <x v="2"/>
    <x v="2"/>
    <s v="7000064811"/>
    <s v="NEW HIRE REQUEST"/>
    <d v="2013-05-20T00:00:00"/>
    <s v="Leigh Bonneville"/>
    <n v="9726"/>
    <x v="0"/>
    <x v="1"/>
    <x v="0"/>
    <n v="6.7541666666666664"/>
    <x v="0"/>
    <x v="2"/>
  </r>
  <r>
    <x v="2"/>
    <x v="2"/>
    <s v="7000064814"/>
    <s v="NEW HIRE REQUEST"/>
    <d v="2013-05-20T00:00:00"/>
    <s v="Leigh Bonneville"/>
    <n v="9722"/>
    <x v="0"/>
    <x v="1"/>
    <x v="0"/>
    <n v="6.7513888888888891"/>
    <x v="0"/>
    <x v="2"/>
  </r>
  <r>
    <x v="2"/>
    <x v="2"/>
    <s v="7000064817"/>
    <s v="NEW HIRE REQUEST"/>
    <d v="2013-04-23T00:00:00"/>
    <s v="Leigh Bonneville"/>
    <n v="9714"/>
    <x v="0"/>
    <x v="0"/>
    <x v="0"/>
    <n v="6.7458333333333336"/>
    <x v="0"/>
    <x v="2"/>
  </r>
  <r>
    <x v="2"/>
    <x v="2"/>
    <s v="7000064820"/>
    <s v="NEW HIRE REQUEST"/>
    <d v="2013-05-20T00:00:00"/>
    <s v="Leigh Bonneville"/>
    <n v="9695"/>
    <x v="0"/>
    <x v="1"/>
    <x v="0"/>
    <n v="6.7326388888888893"/>
    <x v="0"/>
    <x v="2"/>
  </r>
  <r>
    <x v="2"/>
    <x v="2"/>
    <s v="7000064831"/>
    <s v="NEW HIRE REQUEST"/>
    <d v="2013-05-20T00:00:00"/>
    <s v="Leigh Bonneville"/>
    <n v="9710"/>
    <x v="0"/>
    <x v="1"/>
    <x v="0"/>
    <n v="6.7430555555555562"/>
    <x v="0"/>
    <x v="2"/>
  </r>
  <r>
    <x v="2"/>
    <x v="2"/>
    <s v="7000064834"/>
    <s v="REHIRE REQUEST"/>
    <d v="2013-05-20T00:00:00"/>
    <s v="Leigh Bonneville"/>
    <n v="11187"/>
    <x v="0"/>
    <x v="1"/>
    <x v="0"/>
    <n v="7.7687499999999998"/>
    <x v="0"/>
    <x v="2"/>
  </r>
  <r>
    <x v="2"/>
    <x v="2"/>
    <s v="7000064835"/>
    <s v="REHIRE REQUEST"/>
    <d v="2013-05-20T00:00:00"/>
    <s v="Leigh Bonneville"/>
    <n v="11186"/>
    <x v="0"/>
    <x v="1"/>
    <x v="0"/>
    <n v="7.7680555555555557"/>
    <x v="0"/>
    <x v="2"/>
  </r>
  <r>
    <x v="2"/>
    <x v="2"/>
    <s v="7000064837"/>
    <s v="REHIRE REQUEST"/>
    <d v="2013-05-20T00:00:00"/>
    <s v="Leigh Bonneville"/>
    <n v="9717"/>
    <x v="0"/>
    <x v="1"/>
    <x v="0"/>
    <n v="6.7479166666666659"/>
    <x v="0"/>
    <x v="2"/>
  </r>
  <r>
    <x v="2"/>
    <x v="2"/>
    <s v="7000064838"/>
    <s v="REHIRE REQUEST"/>
    <d v="2013-05-20T00:00:00"/>
    <s v="Leigh Bonneville"/>
    <n v="9714"/>
    <x v="0"/>
    <x v="1"/>
    <x v="0"/>
    <n v="6.7458333333333336"/>
    <x v="0"/>
    <x v="2"/>
  </r>
  <r>
    <x v="2"/>
    <x v="2"/>
    <s v="7000064840"/>
    <s v="REHIRE REQUEST"/>
    <d v="2013-05-20T00:00:00"/>
    <s v="Leigh Bonneville"/>
    <n v="9702"/>
    <x v="0"/>
    <x v="1"/>
    <x v="0"/>
    <n v="6.7374999999999998"/>
    <x v="0"/>
    <x v="2"/>
  </r>
  <r>
    <x v="2"/>
    <x v="2"/>
    <s v="7000064841"/>
    <s v="NEW HIRE REQUEST"/>
    <d v="2013-05-20T00:00:00"/>
    <s v="Leigh Bonneville"/>
    <n v="9691"/>
    <x v="0"/>
    <x v="1"/>
    <x v="0"/>
    <n v="6.729861111111112"/>
    <x v="0"/>
    <x v="2"/>
  </r>
  <r>
    <x v="2"/>
    <x v="2"/>
    <s v="7000064843"/>
    <s v="NEW HIRE REQUEST"/>
    <d v="2013-04-16T00:00:00"/>
    <s v="Leigh Bonneville"/>
    <n v="9675"/>
    <x v="0"/>
    <x v="0"/>
    <x v="0"/>
    <n v="6.71875"/>
    <x v="0"/>
    <x v="2"/>
  </r>
  <r>
    <x v="2"/>
    <x v="2"/>
    <s v="7000064846"/>
    <s v="NEW HIRE REQUEST"/>
    <d v="2013-05-20T00:00:00"/>
    <s v="Leigh Bonneville"/>
    <n v="9653"/>
    <x v="0"/>
    <x v="1"/>
    <x v="0"/>
    <n v="6.7034722222222216"/>
    <x v="0"/>
    <x v="2"/>
  </r>
  <r>
    <x v="2"/>
    <x v="2"/>
    <s v="7000064871"/>
    <s v="REHIRE REQUEST"/>
    <d v="2013-05-20T00:00:00"/>
    <s v="Leigh Bonneville"/>
    <n v="9697"/>
    <x v="0"/>
    <x v="1"/>
    <x v="0"/>
    <n v="6.7340277777777784"/>
    <x v="0"/>
    <x v="2"/>
  </r>
  <r>
    <x v="2"/>
    <x v="2"/>
    <s v="7000066348"/>
    <s v="NEW HIRE REQUEST"/>
    <d v="2013-05-20T00:00:00"/>
    <s v="Leigh Bonneville"/>
    <n v="8555"/>
    <x v="0"/>
    <x v="1"/>
    <x v="0"/>
    <n v="5.9409722222222223"/>
    <x v="0"/>
    <x v="2"/>
  </r>
  <r>
    <x v="2"/>
    <x v="2"/>
    <s v="7000066761"/>
    <s v="NEW HIRE REQUEST"/>
    <d v="2013-05-20T00:00:00"/>
    <s v="Leigh Bonneville"/>
    <n v="8554"/>
    <x v="0"/>
    <x v="1"/>
    <x v="0"/>
    <n v="5.9402777777777773"/>
    <x v="0"/>
    <x v="2"/>
  </r>
  <r>
    <x v="2"/>
    <x v="2"/>
    <s v="7000066764"/>
    <s v="NEW HIRE REQUEST"/>
    <d v="2013-05-20T00:00:00"/>
    <s v="Leigh Bonneville"/>
    <n v="8537"/>
    <x v="0"/>
    <x v="1"/>
    <x v="0"/>
    <n v="5.9284722222222221"/>
    <x v="0"/>
    <x v="2"/>
  </r>
  <r>
    <x v="2"/>
    <x v="2"/>
    <s v="7000066767"/>
    <s v="NEW HIRE REQUEST"/>
    <d v="2013-04-16T00:00:00"/>
    <s v="Leigh Bonneville"/>
    <n v="8534"/>
    <x v="0"/>
    <x v="0"/>
    <x v="0"/>
    <n v="5.926388888888888"/>
    <x v="0"/>
    <x v="2"/>
  </r>
  <r>
    <x v="2"/>
    <x v="2"/>
    <s v="7000066770"/>
    <s v="NEW HIRE REQUEST"/>
    <d v="2013-05-20T00:00:00"/>
    <s v="Leigh Bonneville"/>
    <n v="8499"/>
    <x v="0"/>
    <x v="1"/>
    <x v="0"/>
    <n v="5.9020833333333336"/>
    <x v="0"/>
    <x v="2"/>
  </r>
  <r>
    <x v="2"/>
    <x v="2"/>
    <s v="7000066783"/>
    <s v="NEW HIRE REQUEST"/>
    <d v="2013-05-20T00:00:00"/>
    <s v="Leigh Bonneville"/>
    <n v="8446"/>
    <x v="0"/>
    <x v="1"/>
    <x v="0"/>
    <n v="5.865277777777778"/>
    <x v="0"/>
    <x v="2"/>
  </r>
  <r>
    <x v="2"/>
    <x v="2"/>
    <s v="7000066786"/>
    <s v="NEW HIRE REQUEST"/>
    <d v="2013-05-20T00:00:00"/>
    <s v="Leigh Bonneville"/>
    <n v="8442"/>
    <x v="0"/>
    <x v="1"/>
    <x v="0"/>
    <n v="5.8624999999999998"/>
    <x v="0"/>
    <x v="2"/>
  </r>
  <r>
    <x v="2"/>
    <x v="2"/>
    <s v="7000066789"/>
    <s v="NEW HIRE REQUEST"/>
    <d v="2013-05-20T00:00:00"/>
    <s v="Leigh Bonneville"/>
    <n v="8438"/>
    <x v="0"/>
    <x v="1"/>
    <x v="0"/>
    <n v="5.8597222222222216"/>
    <x v="0"/>
    <x v="2"/>
  </r>
  <r>
    <x v="2"/>
    <x v="2"/>
    <s v="7000066792"/>
    <s v="NEW HIRE REQUEST"/>
    <d v="2013-05-20T00:00:00"/>
    <s v="Leigh Bonneville"/>
    <n v="8436"/>
    <x v="0"/>
    <x v="1"/>
    <x v="0"/>
    <n v="5.8583333333333334"/>
    <x v="0"/>
    <x v="2"/>
  </r>
  <r>
    <x v="2"/>
    <x v="2"/>
    <s v="7000066793"/>
    <s v="NEW HIRE REQUEST"/>
    <d v="2013-05-20T00:00:00"/>
    <s v="Leigh Bonneville"/>
    <n v="7104"/>
    <x v="0"/>
    <x v="1"/>
    <x v="0"/>
    <n v="4.9333333333333336"/>
    <x v="0"/>
    <x v="2"/>
  </r>
  <r>
    <x v="2"/>
    <x v="2"/>
    <s v="7000066795"/>
    <s v="NEW HIRE REQUEST"/>
    <d v="2013-05-20T00:00:00"/>
    <s v="Leigh Bonneville"/>
    <n v="6957"/>
    <x v="0"/>
    <x v="1"/>
    <x v="0"/>
    <n v="4.8312499999999998"/>
    <x v="0"/>
    <x v="2"/>
  </r>
  <r>
    <x v="2"/>
    <x v="2"/>
    <s v="7000066798"/>
    <s v="NEW HIRE REQUEST"/>
    <d v="2013-05-20T00:00:00"/>
    <s v="Leigh Bonneville"/>
    <n v="6952"/>
    <x v="0"/>
    <x v="1"/>
    <x v="0"/>
    <n v="4.8277777777777775"/>
    <x v="0"/>
    <x v="2"/>
  </r>
  <r>
    <x v="2"/>
    <x v="2"/>
    <s v="7000066811"/>
    <s v="REHIRE REQUEST"/>
    <d v="2013-05-20T00:00:00"/>
    <s v="Leigh Bonneville"/>
    <n v="6944"/>
    <x v="0"/>
    <x v="1"/>
    <x v="0"/>
    <n v="4.822222222222222"/>
    <x v="0"/>
    <x v="2"/>
  </r>
  <r>
    <x v="2"/>
    <x v="2"/>
    <s v="7000066812"/>
    <s v="REHIRE REQUEST"/>
    <d v="2013-05-20T00:00:00"/>
    <s v="Leigh Bonneville"/>
    <n v="6942"/>
    <x v="0"/>
    <x v="1"/>
    <x v="0"/>
    <n v="4.8208333333333337"/>
    <x v="0"/>
    <x v="2"/>
  </r>
  <r>
    <x v="2"/>
    <x v="2"/>
    <s v="7000068690"/>
    <s v="NEW HIRE REQUEST"/>
    <d v="2013-05-20T00:00:00"/>
    <s v="Leigh Bonneville"/>
    <n v="6705"/>
    <x v="0"/>
    <x v="1"/>
    <x v="0"/>
    <n v="4.65625"/>
    <x v="0"/>
    <x v="2"/>
  </r>
  <r>
    <x v="2"/>
    <x v="2"/>
    <s v="7000068765"/>
    <s v="NEW HIRE REQUEST"/>
    <d v="2013-05-20T00:00:00"/>
    <s v="Leigh Bonneville"/>
    <n v="8274"/>
    <x v="0"/>
    <x v="1"/>
    <x v="0"/>
    <n v="5.7458333333333336"/>
    <x v="0"/>
    <x v="2"/>
  </r>
  <r>
    <x v="2"/>
    <x v="2"/>
    <s v="7000072946"/>
    <s v="PLEASE REIMAGE THE DESKTOP"/>
    <d v="2013-05-20T00:00:00"/>
    <s v="Nicolae Dragos"/>
    <n v="4120"/>
    <x v="0"/>
    <x v="1"/>
    <x v="0"/>
    <n v="2.8611111111111112"/>
    <x v="0"/>
    <x v="2"/>
  </r>
  <r>
    <x v="2"/>
    <x v="2"/>
    <s v="7000073046"/>
    <s v="NEW HIRE REQUEST"/>
    <d v="2013-05-01T00:00:00"/>
    <s v="Louis-Bernard StJean"/>
    <n v="22598"/>
    <x v="0"/>
    <x v="1"/>
    <x v="0"/>
    <n v="15.693055555555555"/>
    <x v="0"/>
    <x v="2"/>
  </r>
  <r>
    <x v="2"/>
    <x v="2"/>
    <s v="7000074654"/>
    <s v="NEW HIRE REQUEST"/>
    <d v="2013-05-20T00:00:00"/>
    <s v="Leigh Bonneville"/>
    <n v="1093"/>
    <x v="0"/>
    <x v="1"/>
    <x v="0"/>
    <n v="0.75902777777777775"/>
    <x v="0"/>
    <x v="2"/>
  </r>
  <r>
    <x v="2"/>
    <x v="2"/>
    <s v="7000074655"/>
    <s v="NEW HIRE REQUEST"/>
    <d v="2013-05-20T00:00:00"/>
    <s v="Leigh Bonneville"/>
    <n v="1093"/>
    <x v="0"/>
    <x v="1"/>
    <x v="0"/>
    <n v="0.75902777777777775"/>
    <x v="0"/>
    <x v="2"/>
  </r>
  <r>
    <x v="2"/>
    <x v="2"/>
    <s v="7000074657"/>
    <s v="NEW HIRE REQUEST"/>
    <d v="2013-05-20T00:00:00"/>
    <s v="Leigh Bonneville"/>
    <n v="1078"/>
    <x v="0"/>
    <x v="1"/>
    <x v="0"/>
    <n v="0.74861111111111101"/>
    <x v="0"/>
    <x v="2"/>
  </r>
  <r>
    <x v="2"/>
    <x v="2"/>
    <s v="7000074658"/>
    <s v="NEW HIRE REQUEST"/>
    <d v="2013-05-20T00:00:00"/>
    <s v="Leigh Bonneville"/>
    <n v="1077"/>
    <x v="0"/>
    <x v="1"/>
    <x v="0"/>
    <n v="0.74791666666666667"/>
    <x v="0"/>
    <x v="2"/>
  </r>
  <r>
    <x v="2"/>
    <x v="2"/>
    <s v="7000078988"/>
    <s v="NEW HIRE REQUEST"/>
    <d v="2013-05-01T00:00:00"/>
    <s v="Louis-Bernard StJean"/>
    <n v="18133"/>
    <x v="0"/>
    <x v="1"/>
    <x v="0"/>
    <n v="12.59236111111111"/>
    <x v="0"/>
    <x v="2"/>
  </r>
  <r>
    <x v="2"/>
    <x v="2"/>
    <s v="7000080533"/>
    <s v="MONITOR FOR A NEW INTERN"/>
    <d v="2013-05-01T00:00:00"/>
    <s v="Louis-Bernard StJean"/>
    <n v="17414"/>
    <x v="0"/>
    <x v="1"/>
    <x v="0"/>
    <n v="12.093055555555557"/>
    <x v="0"/>
    <x v="2"/>
  </r>
  <r>
    <x v="2"/>
    <x v="2"/>
    <s v="7000084316"/>
    <s v="REHIRE REQUEST"/>
    <d v="2013-06-01T00:00:00"/>
    <s v="Leigh Bonneville"/>
    <n v="11068"/>
    <x v="0"/>
    <x v="3"/>
    <x v="0"/>
    <n v="7.6861111111111109"/>
    <x v="0"/>
    <x v="2"/>
  </r>
  <r>
    <x v="2"/>
    <x v="2"/>
    <s v="7000084646"/>
    <s v="IMAGE LAPTOP FROM IT STOCK"/>
    <d v="2013-05-27T00:00:00"/>
    <s v="David Mui"/>
    <n v="4605"/>
    <x v="0"/>
    <x v="1"/>
    <x v="0"/>
    <n v="3.1979166666666665"/>
    <x v="0"/>
    <x v="2"/>
  </r>
  <r>
    <x v="2"/>
    <x v="2"/>
    <s v="7000089088"/>
    <s v="BSOD LAPTOP FREEZES - NEW IMAGE REQUIRED"/>
    <d v="2013-04-29T00:00:00"/>
    <s v="Leigh Bonneville"/>
    <n v="2804"/>
    <x v="0"/>
    <x v="0"/>
    <x v="0"/>
    <n v="1.9472222222222222"/>
    <x v="0"/>
    <x v="2"/>
  </r>
  <r>
    <x v="2"/>
    <x v="2"/>
    <s v="7000089475"/>
    <s v="LAPTOP NEEDED FOR A TRAINING"/>
    <d v="2013-05-13T00:00:00"/>
    <s v="Louis-Bernard StJean"/>
    <n v="759"/>
    <x v="0"/>
    <x v="1"/>
    <x v="0"/>
    <n v="0.52708333333333335"/>
    <x v="0"/>
    <x v="2"/>
  </r>
  <r>
    <x v="2"/>
    <x v="2"/>
    <s v="7000091184"/>
    <s v="REHIRE REQUEST"/>
    <d v="2013-05-03T00:00:00"/>
    <s v="Leigh Bonneville"/>
    <n v="8489"/>
    <x v="0"/>
    <x v="1"/>
    <x v="0"/>
    <n v="5.895138888888888"/>
    <x v="0"/>
    <x v="2"/>
  </r>
  <r>
    <x v="2"/>
    <x v="2"/>
    <s v="7000091185"/>
    <s v="REHIRE REQUEST"/>
    <d v="2013-06-02T00:00:00"/>
    <s v="Leigh Bonneville"/>
    <n v="8297"/>
    <x v="0"/>
    <x v="3"/>
    <x v="0"/>
    <n v="5.7618055555555552"/>
    <x v="0"/>
    <x v="2"/>
  </r>
  <r>
    <x v="2"/>
    <x v="2"/>
    <s v="7000093372"/>
    <s v="NEW EQUIPMENT  SETUP"/>
    <d v="2013-06-03T00:00:00"/>
    <s v="Louis-Bernard StJean"/>
    <n v="1419"/>
    <x v="0"/>
    <x v="3"/>
    <x v="0"/>
    <n v="0.98541666666666661"/>
    <x v="0"/>
    <x v="2"/>
  </r>
  <r>
    <x v="2"/>
    <x v="2"/>
    <s v="7000096147"/>
    <s v="NEW EMPLOYEE REQUESTING SECURITY ID CARD"/>
    <d v="2013-05-07T00:00:00"/>
    <s v="Leigh Bonneville"/>
    <n v="7176"/>
    <x v="0"/>
    <x v="1"/>
    <x v="0"/>
    <n v="4.9833333333333334"/>
    <x v="0"/>
    <x v="2"/>
  </r>
  <r>
    <x v="2"/>
    <x v="2"/>
    <s v="7000102463"/>
    <s v="INSTALLATION OF CHAIR AND KEYBOARD TRAY"/>
    <d v="2013-05-07T00:00:00"/>
    <s v="Leigh Bonneville"/>
    <n v="62"/>
    <x v="0"/>
    <x v="1"/>
    <x v="0"/>
    <n v="4.3055555555555562E-2"/>
    <x v="0"/>
    <x v="2"/>
  </r>
  <r>
    <x v="2"/>
    <x v="2"/>
    <s v="7000115259"/>
    <s v="REQUEST FOR STANDARD LAPTOP BUILD"/>
    <d v="2013-05-27T00:00:00"/>
    <s v="David Mui"/>
    <n v="10187"/>
    <x v="0"/>
    <x v="1"/>
    <x v="0"/>
    <n v="7.0743055555555552"/>
    <x v="0"/>
    <x v="2"/>
  </r>
  <r>
    <x v="2"/>
    <x v="2"/>
    <s v="7000122554"/>
    <s v="PHONE HEADSET REQUIRED"/>
    <d v="2013-05-27T00:00:00"/>
    <s v="Louis-Bernard StJean"/>
    <n v="2"/>
    <x v="0"/>
    <x v="1"/>
    <x v="0"/>
    <n v="1.3888888888888889E-3"/>
    <x v="0"/>
    <x v="2"/>
  </r>
  <r>
    <x v="2"/>
    <x v="2"/>
    <s v="8000070585"/>
    <s v="FREQUENT BSOD ON DEVELOPMENT PC"/>
    <d v="2013-05-20T00:00:00"/>
    <s v="Louis-Bernard StJean"/>
    <n v="9912"/>
    <x v="0"/>
    <x v="1"/>
    <x v="0"/>
    <n v="6.8833333333333329"/>
    <x v="1"/>
    <x v="2"/>
  </r>
  <r>
    <x v="2"/>
    <x v="2"/>
    <s v="8000073007"/>
    <s v="WIRELESS NETWORK 2ND FLOOR KEEPS DROPPIN"/>
    <d v="2013-05-10T00:00:00"/>
    <s v="Leigh Bonneville"/>
    <n v="28997"/>
    <x v="0"/>
    <x v="1"/>
    <x v="0"/>
    <n v="20.136805555555558"/>
    <x v="1"/>
    <x v="2"/>
  </r>
  <r>
    <x v="2"/>
    <x v="2"/>
    <s v="8000081194"/>
    <s v="CANNOT CONNECT TO DEVELOPER WORKSPACE VM"/>
    <d v="2013-05-20T00:00:00"/>
    <s v="Leigh Bonneville"/>
    <n v="13105"/>
    <x v="0"/>
    <x v="1"/>
    <x v="0"/>
    <n v="9.1006944444444446"/>
    <x v="1"/>
    <x v="2"/>
  </r>
  <r>
    <x v="2"/>
    <x v="2"/>
    <s v="8000088217"/>
    <s v="10.8 - SELF SERVICE - RESET PROXY FAILS"/>
    <d v="2013-05-13T00:00:00"/>
    <s v="Nicolae Dragos"/>
    <n v="17177"/>
    <x v="1"/>
    <x v="1"/>
    <x v="0"/>
    <n v="11.928472222222224"/>
    <x v="1"/>
    <x v="2"/>
  </r>
  <r>
    <x v="2"/>
    <x v="2"/>
    <s v="8000089557"/>
    <s v="LAPTOP TOTALLY DIED"/>
    <d v="2013-05-24T00:00:00"/>
    <s v="Louis-Bernard StJean"/>
    <n v="17895"/>
    <x v="0"/>
    <x v="1"/>
    <x v="0"/>
    <n v="12.427083333333334"/>
    <x v="1"/>
    <x v="2"/>
  </r>
  <r>
    <x v="2"/>
    <x v="2"/>
    <s v="8000099401"/>
    <s v="DESKTOP PC IS CRASHING"/>
    <d v="2013-04-17T00:00:00"/>
    <s v="Louis-Bernard StJean"/>
    <n v="2338"/>
    <x v="0"/>
    <x v="0"/>
    <x v="0"/>
    <n v="1.6236111111111111"/>
    <x v="1"/>
    <x v="2"/>
  </r>
  <r>
    <x v="2"/>
    <x v="2"/>
    <s v="8000106081"/>
    <s v="ISSUE WITH THE CONNECTED BACKUP/PC AGE"/>
    <d v="2013-05-23T00:00:00"/>
    <s v="David Mui"/>
    <n v="41300"/>
    <x v="1"/>
    <x v="1"/>
    <x v="0"/>
    <n v="28.680555555555557"/>
    <x v="1"/>
    <x v="2"/>
  </r>
  <r>
    <x v="2"/>
    <x v="2"/>
    <s v="8000108905"/>
    <s v="LAG IN MY MOUSE MOVEMENT ON THE SCREEN"/>
    <d v="2013-05-16T00:00:00"/>
    <s v="Louis-Bernard StJean"/>
    <n v="11844"/>
    <x v="0"/>
    <x v="1"/>
    <x v="0"/>
    <n v="8.2249999999999996"/>
    <x v="1"/>
    <x v="2"/>
  </r>
  <r>
    <x v="2"/>
    <x v="2"/>
    <s v="8000111849"/>
    <s v="FACING TO POOR NETWORK PERFORMANCE"/>
    <d v="2013-05-28T00:00:00"/>
    <s v="Louis-Bernard StJean"/>
    <n v="16156"/>
    <x v="0"/>
    <x v="1"/>
    <x v="0"/>
    <n v="11.219444444444443"/>
    <x v="1"/>
    <x v="2"/>
  </r>
  <r>
    <x v="2"/>
    <x v="2"/>
    <s v="8000119482"/>
    <s v="CAN'T EXPAND DISTRIBUTION LISTS IN EMAIL"/>
    <d v="2013-04-30T00:00:00"/>
    <s v="Louis-Bernard StJean"/>
    <n v="10248"/>
    <x v="0"/>
    <x v="0"/>
    <x v="0"/>
    <n v="7.1166666666666671"/>
    <x v="1"/>
    <x v="2"/>
  </r>
  <r>
    <x v="2"/>
    <x v="2"/>
    <s v="8000119486"/>
    <s v="WATERLOO PRINT DRIVERS"/>
    <d v="2013-05-24T00:00:00"/>
    <s v="Leigh Bonneville"/>
    <n v="385"/>
    <x v="0"/>
    <x v="1"/>
    <x v="0"/>
    <n v="0.2673611111111111"/>
    <x v="1"/>
    <x v="2"/>
  </r>
  <r>
    <x v="2"/>
    <x v="2"/>
    <s v="8000126752"/>
    <s v="OUTLOOK LOOSES CONNECTION"/>
    <d v="2013-05-13T00:00:00"/>
    <s v="Nicolae Dragos"/>
    <n v="16020"/>
    <x v="1"/>
    <x v="1"/>
    <x v="0"/>
    <n v="11.125"/>
    <x v="1"/>
    <x v="2"/>
  </r>
  <r>
    <x v="2"/>
    <x v="2"/>
    <s v="8000126790"/>
    <s v="FROZEN PC"/>
    <d v="2013-04-28T00:00:00"/>
    <s v="Leigh Bonneville"/>
    <n v="-31192"/>
    <x v="0"/>
    <x v="0"/>
    <x v="0"/>
    <n v="-21.661111111111111"/>
    <x v="1"/>
    <x v="2"/>
  </r>
  <r>
    <x v="2"/>
    <x v="2"/>
    <s v="8000126933"/>
    <s v="DOWNLOADS FROM SYBASE.COM TIMING OUT"/>
    <d v="2013-05-14T00:00:00"/>
    <s v="Leigh Bonneville"/>
    <n v="27540"/>
    <x v="1"/>
    <x v="1"/>
    <x v="0"/>
    <n v="19.125"/>
    <x v="1"/>
    <x v="2"/>
  </r>
  <r>
    <x v="2"/>
    <x v="2"/>
    <s v="8000129781"/>
    <s v="NO CONNECTION TO NETWORK"/>
    <d v="2013-05-06T00:00:00"/>
    <s v="Louis-Bernard StJean"/>
    <n v="6147"/>
    <x v="0"/>
    <x v="1"/>
    <x v="0"/>
    <n v="4.2687499999999998"/>
    <x v="1"/>
    <x v="2"/>
  </r>
  <r>
    <x v="2"/>
    <x v="2"/>
    <s v="8000137630"/>
    <s v="ADOBE ACROBAT READER X NOT LAUNCHING"/>
    <d v="2013-05-15T00:00:00"/>
    <s v="Louis-Bernard StJean"/>
    <n v="14398"/>
    <x v="0"/>
    <x v="1"/>
    <x v="0"/>
    <n v="9.9986111111111118"/>
    <x v="1"/>
    <x v="2"/>
  </r>
  <r>
    <x v="2"/>
    <x v="2"/>
    <s v="8000138242"/>
    <s v="NOTEBOOK PROBLEM, PLEASE REIMAGE"/>
    <d v="2013-06-02T00:00:00"/>
    <s v="Nicolae Dragos"/>
    <n v="2438"/>
    <x v="0"/>
    <x v="3"/>
    <x v="0"/>
    <n v="1.6930555555555555"/>
    <x v="1"/>
    <x v="2"/>
  </r>
  <r>
    <x v="2"/>
    <x v="2"/>
    <s v="8000138541"/>
    <s v="PROBLMES CONNECTING TO Q5K FROM SAPGUI"/>
    <d v="2013-06-02T00:00:00"/>
    <s v="David Mui"/>
    <n v="2590"/>
    <x v="0"/>
    <x v="3"/>
    <x v="0"/>
    <n v="1.7986111111111109"/>
    <x v="1"/>
    <x v="2"/>
  </r>
  <r>
    <x v="2"/>
    <x v="2"/>
    <s v="8000153786"/>
    <s v="COMPUTER WON´T BOOT UP AT ALL"/>
    <d v="2013-05-09T00:00:00"/>
    <s v="Louis-Bernard StJean"/>
    <n v="2683"/>
    <x v="0"/>
    <x v="1"/>
    <x v="0"/>
    <n v="1.8631944444444446"/>
    <x v="1"/>
    <x v="2"/>
  </r>
  <r>
    <x v="2"/>
    <x v="2"/>
    <s v="8000172442"/>
    <s v="DISPLAY LAG ISSUES WITH USB PORT REPLIC."/>
    <d v="2013-05-15T00:00:00"/>
    <s v="Louis-Bernard StJean"/>
    <n v="214"/>
    <x v="0"/>
    <x v="1"/>
    <x v="0"/>
    <n v="0.14861111111111111"/>
    <x v="1"/>
    <x v="2"/>
  </r>
  <r>
    <x v="2"/>
    <x v="2"/>
    <s v="8000175310"/>
    <s v="MS OFFICE SP1 UPDATE CANNOT BE INSTALLED"/>
    <d v="2013-05-30T00:00:00"/>
    <s v="Louis-Bernard StJean"/>
    <n v="20009"/>
    <x v="0"/>
    <x v="1"/>
    <x v="0"/>
    <n v="13.895138888888889"/>
    <x v="1"/>
    <x v="2"/>
  </r>
  <r>
    <x v="2"/>
    <x v="2"/>
    <s v="8000178894"/>
    <s v="DESKTOP COMPUTER GAVE BSODTWICE A DAY..."/>
    <d v="2013-05-21T00:00:00"/>
    <s v="Louis-Bernard StJean"/>
    <n v="5666"/>
    <x v="0"/>
    <x v="1"/>
    <x v="0"/>
    <n v="3.9347222222222222"/>
    <x v="1"/>
    <x v="2"/>
  </r>
  <r>
    <x v="2"/>
    <x v="2"/>
    <s v="8000185471"/>
    <s v="LAPTOP IS SLOW"/>
    <d v="2013-05-24T00:00:00"/>
    <s v="Louis-Bernard StJean"/>
    <n v="4349"/>
    <x v="0"/>
    <x v="1"/>
    <x v="0"/>
    <n v="3.0201388888888889"/>
    <x v="1"/>
    <x v="2"/>
  </r>
  <r>
    <x v="2"/>
    <x v="2"/>
    <s v="8000192781"/>
    <s v="LAPTOP HAS NO SOUND."/>
    <d v="2013-05-24T00:00:00"/>
    <s v="Elaine Gilmore"/>
    <n v="1263"/>
    <x v="0"/>
    <x v="1"/>
    <x v="0"/>
    <n v="0.87708333333333333"/>
    <x v="1"/>
    <x v="2"/>
  </r>
  <r>
    <x v="2"/>
    <x v="2"/>
    <s v="8000195095"/>
    <s v="CANNOT START PC PROPERLY"/>
    <d v="2013-05-31T00:00:00"/>
    <s v="Louis-Bernard StJean"/>
    <n v="462"/>
    <x v="0"/>
    <x v="1"/>
    <x v="0"/>
    <n v="0.32083333333333336"/>
    <x v="1"/>
    <x v="2"/>
  </r>
  <r>
    <x v="2"/>
    <x v="2"/>
    <s v="8000208470"/>
    <s v="ISSUE WITH SAP LOGON/INTERNET EXPLORER"/>
    <d v="2013-05-30T00:00:00"/>
    <s v="Louis-Bernard StJean"/>
    <n v="47"/>
    <x v="0"/>
    <x v="1"/>
    <x v="0"/>
    <n v="3.2638888888888891E-2"/>
    <x v="1"/>
    <x v="2"/>
  </r>
  <r>
    <x v="3"/>
    <x v="3"/>
    <s v="7000098075"/>
    <s v="NEED NEW UPGRADES DESKTOP IMAGED"/>
    <d v="2013-06-03T00:00:00"/>
    <s v="Bethel Diehl"/>
    <n v="1291"/>
    <x v="0"/>
    <x v="3"/>
    <x v="0"/>
    <n v="0.8965277777777777"/>
    <x v="0"/>
    <x v="2"/>
  </r>
  <r>
    <x v="3"/>
    <x v="3"/>
    <s v="7000099876"/>
    <s v="RETURNING OF 7 OLD NOTBOOKS TO THE LSC"/>
    <d v="2013-05-03T00:00:00"/>
    <s v="Bethel Diehl"/>
    <n v="75"/>
    <x v="0"/>
    <x v="1"/>
    <x v="0"/>
    <n v="5.2083333333333336E-2"/>
    <x v="0"/>
    <x v="2"/>
  </r>
  <r>
    <x v="3"/>
    <x v="3"/>
    <s v="7000099985"/>
    <s v="IMAGE OF A NEW DESKTOP M92P WITH WINDOWS"/>
    <d v="2013-06-03T00:00:00"/>
    <s v="Bethel Diehl"/>
    <n v="5"/>
    <x v="0"/>
    <x v="3"/>
    <x v="0"/>
    <n v="3.472222222222222E-3"/>
    <x v="0"/>
    <x v="2"/>
  </r>
  <r>
    <x v="3"/>
    <x v="3"/>
    <s v="7000107755"/>
    <s v="SCREEN DAMAGED ON LAPTOP"/>
    <d v="2013-05-09T00:00:00"/>
    <s v="Bethel Diehl"/>
    <n v="5"/>
    <x v="0"/>
    <x v="1"/>
    <x v="0"/>
    <n v="3.472222222222222E-3"/>
    <x v="0"/>
    <x v="2"/>
  </r>
  <r>
    <x v="3"/>
    <x v="3"/>
    <s v="8000161379"/>
    <s v="DAILY QUARANTINE STATUS"/>
    <d v="2013-05-15T00:00:00"/>
    <s v="Bethel Diehl"/>
    <n v="7166"/>
    <x v="0"/>
    <x v="1"/>
    <x v="0"/>
    <n v="4.9763888888888888"/>
    <x v="1"/>
    <x v="2"/>
  </r>
  <r>
    <x v="4"/>
    <x v="4"/>
    <s v="7000043942"/>
    <s v="I NEED A LAPTOP FOR TRAINING"/>
    <d v="2013-03-27T00:00:00"/>
    <s v="Lucas Dreger"/>
    <n v="1432"/>
    <x v="0"/>
    <x v="2"/>
    <x v="0"/>
    <n v="0.99444444444444446"/>
    <x v="0"/>
    <x v="2"/>
  </r>
  <r>
    <x v="4"/>
    <x v="4"/>
    <s v="7000046035"/>
    <s v="REHIRE REQUEST"/>
    <d v="2013-05-20T00:00:00"/>
    <s v="Lucas Dreger"/>
    <n v="31670"/>
    <x v="0"/>
    <x v="1"/>
    <x v="0"/>
    <n v="21.993055555555557"/>
    <x v="0"/>
    <x v="2"/>
  </r>
  <r>
    <x v="4"/>
    <x v="4"/>
    <s v="7000046036"/>
    <s v="REHIRE REQUEST"/>
    <d v="2013-05-20T00:00:00"/>
    <s v="Lucas Dreger"/>
    <n v="33278"/>
    <x v="0"/>
    <x v="1"/>
    <x v="0"/>
    <n v="23.109722222222221"/>
    <x v="0"/>
    <x v="2"/>
  </r>
  <r>
    <x v="4"/>
    <x v="4"/>
    <s v="7000047922"/>
    <s v="NEW HIRE REQUEST"/>
    <d v="2013-05-20T00:00:00"/>
    <s v="Lucas Dreger"/>
    <n v="33025"/>
    <x v="0"/>
    <x v="1"/>
    <x v="0"/>
    <n v="22.934027777777775"/>
    <x v="0"/>
    <x v="2"/>
  </r>
  <r>
    <x v="4"/>
    <x v="4"/>
    <s v="7000047923"/>
    <s v="NEW HIRE REQUEST"/>
    <d v="2013-05-20T00:00:00"/>
    <s v="Lucas Dreger"/>
    <n v="33024"/>
    <x v="0"/>
    <x v="1"/>
    <x v="0"/>
    <n v="22.933333333333334"/>
    <x v="0"/>
    <x v="2"/>
  </r>
  <r>
    <x v="4"/>
    <x v="4"/>
    <s v="7000050281"/>
    <s v="REHIRE REQUEST"/>
    <d v="2013-05-20T00:00:00"/>
    <s v="Lucas Dreger"/>
    <n v="30535"/>
    <x v="0"/>
    <x v="1"/>
    <x v="0"/>
    <n v="21.204861111111111"/>
    <x v="0"/>
    <x v="2"/>
  </r>
  <r>
    <x v="4"/>
    <x v="4"/>
    <s v="7000050282"/>
    <s v="REHIRE REQUEST"/>
    <d v="2013-05-20T00:00:00"/>
    <s v="Lucas Dreger"/>
    <n v="30533"/>
    <x v="0"/>
    <x v="1"/>
    <x v="0"/>
    <n v="21.203472222222221"/>
    <x v="0"/>
    <x v="2"/>
  </r>
  <r>
    <x v="4"/>
    <x v="4"/>
    <s v="7000050624"/>
    <s v="NEW HIRE REQUEST"/>
    <d v="2013-04-22T00:00:00"/>
    <s v="Lucas Dreger"/>
    <n v="30148"/>
    <x v="0"/>
    <x v="0"/>
    <x v="0"/>
    <n v="20.93611111111111"/>
    <x v="0"/>
    <x v="2"/>
  </r>
  <r>
    <x v="4"/>
    <x v="4"/>
    <s v="7000050625"/>
    <s v="NEW HIRE REQUEST"/>
    <d v="2013-04-19T00:00:00"/>
    <s v="Lucas Dreger"/>
    <n v="30140"/>
    <x v="0"/>
    <x v="0"/>
    <x v="0"/>
    <n v="20.930555555555554"/>
    <x v="0"/>
    <x v="2"/>
  </r>
  <r>
    <x v="4"/>
    <x v="4"/>
    <s v="7000051682"/>
    <s v="NEW HIRE REQUEST"/>
    <d v="2013-05-20T00:00:00"/>
    <s v="Lucas Dreger"/>
    <n v="26210"/>
    <x v="0"/>
    <x v="1"/>
    <x v="0"/>
    <n v="18.201388888888889"/>
    <x v="0"/>
    <x v="2"/>
  </r>
  <r>
    <x v="4"/>
    <x v="4"/>
    <s v="7000051683"/>
    <s v="NEW HIRE REQUEST"/>
    <d v="2013-05-20T00:00:00"/>
    <s v="Lucas Dreger"/>
    <n v="26209"/>
    <x v="0"/>
    <x v="1"/>
    <x v="0"/>
    <n v="18.200694444444444"/>
    <x v="0"/>
    <x v="2"/>
  </r>
  <r>
    <x v="4"/>
    <x v="4"/>
    <s v="7000051968"/>
    <s v="PRESENTER IN USE UNTIL 03.04.2013"/>
    <d v="2013-05-20T00:00:00"/>
    <s v="Lucas Dreger"/>
    <n v="25850"/>
    <x v="0"/>
    <x v="1"/>
    <x v="0"/>
    <n v="17.951388888888889"/>
    <x v="0"/>
    <x v="2"/>
  </r>
  <r>
    <x v="4"/>
    <x v="4"/>
    <s v="7000052191"/>
    <s v="NEW HIRE REQUEST"/>
    <d v="2013-05-20T00:00:00"/>
    <s v="Lucas Dreger"/>
    <n v="25774"/>
    <x v="0"/>
    <x v="1"/>
    <x v="0"/>
    <n v="17.898611111111112"/>
    <x v="0"/>
    <x v="2"/>
  </r>
  <r>
    <x v="4"/>
    <x v="4"/>
    <s v="7000052192"/>
    <s v="NEW HIRE REQUEST"/>
    <d v="2013-05-20T00:00:00"/>
    <s v="Lucas Dreger"/>
    <n v="25774"/>
    <x v="0"/>
    <x v="1"/>
    <x v="0"/>
    <n v="17.898611111111112"/>
    <x v="0"/>
    <x v="2"/>
  </r>
  <r>
    <x v="4"/>
    <x v="4"/>
    <s v="7000054297"/>
    <s v="RENT NOTEBOOK FOR A MEETING"/>
    <d v="2013-04-19T00:00:00"/>
    <s v="Jorge Eidelwein"/>
    <n v="24235"/>
    <x v="0"/>
    <x v="0"/>
    <x v="0"/>
    <n v="16.829861111111111"/>
    <x v="0"/>
    <x v="2"/>
  </r>
  <r>
    <x v="4"/>
    <x v="4"/>
    <s v="7000054500"/>
    <s v="REHIRE REQUEST"/>
    <d v="2013-04-22T00:00:00"/>
    <s v="Lucas Dreger"/>
    <n v="23126"/>
    <x v="0"/>
    <x v="0"/>
    <x v="0"/>
    <n v="16.059722222222224"/>
    <x v="0"/>
    <x v="2"/>
  </r>
  <r>
    <x v="4"/>
    <x v="4"/>
    <s v="7000056001"/>
    <s v="NEW HIRE REQUEST"/>
    <d v="2013-05-20T00:00:00"/>
    <s v="Lucas Dreger"/>
    <n v="23283"/>
    <x v="0"/>
    <x v="1"/>
    <x v="0"/>
    <n v="16.168749999999999"/>
    <x v="0"/>
    <x v="2"/>
  </r>
  <r>
    <x v="4"/>
    <x v="4"/>
    <s v="7000056002"/>
    <s v="NEW HIRE REQUEST"/>
    <d v="2013-05-20T00:00:00"/>
    <s v="Lucas Dreger"/>
    <n v="21673"/>
    <x v="0"/>
    <x v="1"/>
    <x v="0"/>
    <n v="15.050694444444444"/>
    <x v="0"/>
    <x v="2"/>
  </r>
  <r>
    <x v="4"/>
    <x v="4"/>
    <s v="7000056271"/>
    <s v="REHIRE REQUEST"/>
    <d v="2013-04-22T00:00:00"/>
    <s v="Lucas Dreger"/>
    <n v="23121"/>
    <x v="0"/>
    <x v="0"/>
    <x v="0"/>
    <n v="16.056250000000002"/>
    <x v="0"/>
    <x v="2"/>
  </r>
  <r>
    <x v="4"/>
    <x v="4"/>
    <s v="7000058324"/>
    <s v="NEED A NOTEBOOK"/>
    <d v="2013-04-19T00:00:00"/>
    <s v="Lucas Dreger"/>
    <n v="21464"/>
    <x v="0"/>
    <x v="0"/>
    <x v="0"/>
    <n v="14.905555555555557"/>
    <x v="0"/>
    <x v="2"/>
  </r>
  <r>
    <x v="4"/>
    <x v="4"/>
    <s v="7000064688"/>
    <s v="NOTEBOK"/>
    <d v="2013-04-18T00:00:00"/>
    <s v="Lucas Dreger"/>
    <n v="12595"/>
    <x v="0"/>
    <x v="0"/>
    <x v="0"/>
    <n v="8.7465277777777768"/>
    <x v="0"/>
    <x v="2"/>
  </r>
  <r>
    <x v="4"/>
    <x v="4"/>
    <s v="7000066145"/>
    <s v="NEEDS LOANER LAPTOP"/>
    <d v="2013-05-20T00:00:00"/>
    <s v="Lucas Dreger"/>
    <n v="13259"/>
    <x v="0"/>
    <x v="1"/>
    <x v="0"/>
    <n v="9.2076388888888889"/>
    <x v="0"/>
    <x v="2"/>
  </r>
  <r>
    <x v="4"/>
    <x v="4"/>
    <s v="7000070421"/>
    <s v="REHIRE REQUEST"/>
    <d v="2013-04-19T00:00:00"/>
    <s v="Lucas Dreger"/>
    <n v="9984"/>
    <x v="0"/>
    <x v="0"/>
    <x v="0"/>
    <n v="6.9333333333333336"/>
    <x v="0"/>
    <x v="2"/>
  </r>
  <r>
    <x v="4"/>
    <x v="4"/>
    <s v="7000070422"/>
    <s v="REHIRE REQUEST"/>
    <d v="2013-04-19T00:00:00"/>
    <s v="Lucas Dreger"/>
    <n v="9983"/>
    <x v="0"/>
    <x v="0"/>
    <x v="0"/>
    <n v="6.9326388888888886"/>
    <x v="0"/>
    <x v="2"/>
  </r>
  <r>
    <x v="4"/>
    <x v="4"/>
    <s v="7000074708"/>
    <s v="CANNOT MAKE BACKUP."/>
    <d v="2013-06-03T00:00:00"/>
    <s v="Lucas Dreger"/>
    <n v="10295"/>
    <x v="0"/>
    <x v="3"/>
    <x v="0"/>
    <n v="7.1493055555555562"/>
    <x v="0"/>
    <x v="2"/>
  </r>
  <r>
    <x v="4"/>
    <x v="4"/>
    <s v="7000076272"/>
    <s v="NOTEBOOK NEEDED FOR A TRAINING"/>
    <d v="2013-04-18T00:00:00"/>
    <s v="Lucas Dreger"/>
    <n v="1603"/>
    <x v="0"/>
    <x v="0"/>
    <x v="0"/>
    <n v="1.1131944444444444"/>
    <x v="0"/>
    <x v="2"/>
  </r>
  <r>
    <x v="4"/>
    <x v="4"/>
    <s v="7000076812"/>
    <s v="NEEDS LOANER LAPTOP - SAO LEOPOLDO BR"/>
    <d v="2013-04-23T00:00:00"/>
    <s v="Lucas Dreger"/>
    <n v="1199"/>
    <x v="0"/>
    <x v="0"/>
    <x v="0"/>
    <n v="0.83263888888888893"/>
    <x v="0"/>
    <x v="2"/>
  </r>
  <r>
    <x v="4"/>
    <x v="4"/>
    <s v="7000078455"/>
    <s v="NEEDS NOTEBOOK BECAUSE SHE  WILL TRAVEL"/>
    <d v="2013-04-19T00:00:00"/>
    <s v="Lucas Dreger"/>
    <n v="1590"/>
    <x v="0"/>
    <x v="0"/>
    <x v="0"/>
    <n v="1.1041666666666667"/>
    <x v="0"/>
    <x v="2"/>
  </r>
  <r>
    <x v="4"/>
    <x v="4"/>
    <s v="7000078739"/>
    <s v="NOTEBOOK RENTING FOR BUSINESS TRIP"/>
    <d v="2013-05-20T00:00:00"/>
    <s v="Lucas Dreger"/>
    <n v="1318"/>
    <x v="0"/>
    <x v="1"/>
    <x v="0"/>
    <n v="0.91527777777777775"/>
    <x v="0"/>
    <x v="2"/>
  </r>
  <r>
    <x v="4"/>
    <x v="4"/>
    <s v="7000082310"/>
    <s v="REHIRE REQUEST"/>
    <d v="2013-05-24T00:00:00"/>
    <s v="Lucas Dreger"/>
    <n v="237"/>
    <x v="0"/>
    <x v="1"/>
    <x v="0"/>
    <n v="0.16458333333333333"/>
    <x v="0"/>
    <x v="2"/>
  </r>
  <r>
    <x v="4"/>
    <x v="4"/>
    <s v="7000082929"/>
    <s v="LAPTOP AND SECURE ID REQUEST"/>
    <d v="2013-04-23T00:00:00"/>
    <s v="Lucas Dreger"/>
    <n v="1107"/>
    <x v="0"/>
    <x v="0"/>
    <x v="0"/>
    <n v="0.76874999999999993"/>
    <x v="0"/>
    <x v="2"/>
  </r>
  <r>
    <x v="4"/>
    <x v="4"/>
    <s v="7000084721"/>
    <s v="REHIRE REQUEST"/>
    <d v="2013-05-24T00:00:00"/>
    <s v="Lucas Dreger"/>
    <n v="237"/>
    <x v="0"/>
    <x v="1"/>
    <x v="0"/>
    <n v="0.16458333333333333"/>
    <x v="0"/>
    <x v="2"/>
  </r>
  <r>
    <x v="4"/>
    <x v="4"/>
    <s v="7000084997"/>
    <s v=" 2 LOANER LAPTOPS"/>
    <d v="2013-05-24T00:00:00"/>
    <s v="Lucas Dreger"/>
    <n v="15"/>
    <x v="0"/>
    <x v="1"/>
    <x v="0"/>
    <n v="1.0416666666666666E-2"/>
    <x v="0"/>
    <x v="2"/>
  </r>
  <r>
    <x v="4"/>
    <x v="4"/>
    <s v="7000087221"/>
    <s v="C-I TRANSFER REQUEST"/>
    <d v="2013-05-26T00:00:00"/>
    <s v="Lucas Dreger"/>
    <n v="1083"/>
    <x v="0"/>
    <x v="1"/>
    <x v="0"/>
    <n v="0.75208333333333333"/>
    <x v="0"/>
    <x v="2"/>
  </r>
  <r>
    <x v="4"/>
    <x v="4"/>
    <s v="7000087222"/>
    <s v="C-I TRANSFER REQUEST"/>
    <d v="2013-05-26T00:00:00"/>
    <s v="Lucas Dreger"/>
    <n v="1082"/>
    <x v="0"/>
    <x v="1"/>
    <x v="0"/>
    <n v="0.75138888888888899"/>
    <x v="0"/>
    <x v="2"/>
  </r>
  <r>
    <x v="4"/>
    <x v="4"/>
    <s v="7000087224"/>
    <s v="C-I TRANSFER REQUEST"/>
    <d v="2013-05-26T00:00:00"/>
    <s v="Lucas Dreger"/>
    <n v="1075"/>
    <x v="0"/>
    <x v="1"/>
    <x v="0"/>
    <n v="0.74652777777777779"/>
    <x v="0"/>
    <x v="2"/>
  </r>
  <r>
    <x v="4"/>
    <x v="4"/>
    <s v="7000087227"/>
    <s v="C-I TRANSFER REQUEST"/>
    <d v="2013-05-26T00:00:00"/>
    <s v="Lucas Dreger"/>
    <n v="1083"/>
    <x v="0"/>
    <x v="1"/>
    <x v="0"/>
    <n v="0.75208333333333333"/>
    <x v="0"/>
    <x v="2"/>
  </r>
  <r>
    <x v="4"/>
    <x v="4"/>
    <s v="7000087229"/>
    <s v="NEW HIRE REQUEST"/>
    <d v="2013-05-26T00:00:00"/>
    <s v="Lucas Dreger"/>
    <n v="998"/>
    <x v="0"/>
    <x v="1"/>
    <x v="0"/>
    <n v="0.69305555555555554"/>
    <x v="0"/>
    <x v="2"/>
  </r>
  <r>
    <x v="4"/>
    <x v="4"/>
    <s v="7000087230"/>
    <s v="NEW HIRE REQUEST"/>
    <d v="2013-05-26T00:00:00"/>
    <s v="Lucas Dreger"/>
    <n v="997"/>
    <x v="0"/>
    <x v="1"/>
    <x v="0"/>
    <n v="0.69236111111111109"/>
    <x v="0"/>
    <x v="2"/>
  </r>
  <r>
    <x v="4"/>
    <x v="4"/>
    <s v="7000087316"/>
    <s v="C-I TRANSFER REQUEST"/>
    <d v="2013-05-26T00:00:00"/>
    <s v="Lucas Dreger"/>
    <n v="78"/>
    <x v="0"/>
    <x v="1"/>
    <x v="0"/>
    <n v="5.4166666666666669E-2"/>
    <x v="0"/>
    <x v="2"/>
  </r>
  <r>
    <x v="4"/>
    <x v="4"/>
    <s v="7000087317"/>
    <s v="C-I TRANSFER REQUEST"/>
    <d v="2013-05-26T00:00:00"/>
    <s v="Lucas Dreger"/>
    <n v="88"/>
    <x v="0"/>
    <x v="1"/>
    <x v="0"/>
    <n v="6.1111111111111109E-2"/>
    <x v="0"/>
    <x v="2"/>
  </r>
  <r>
    <x v="4"/>
    <x v="4"/>
    <s v="7000087319"/>
    <s v="C-I TRANSFER REQUEST"/>
    <d v="2013-05-26T00:00:00"/>
    <s v="Lucas Dreger"/>
    <n v="85"/>
    <x v="0"/>
    <x v="1"/>
    <x v="0"/>
    <n v="5.9027777777777783E-2"/>
    <x v="0"/>
    <x v="2"/>
  </r>
  <r>
    <x v="4"/>
    <x v="4"/>
    <s v="7000089132"/>
    <s v="C-I TRANSFER REQUEST"/>
    <d v="2013-05-26T00:00:00"/>
    <s v="Lucas Dreger"/>
    <n v="87"/>
    <x v="0"/>
    <x v="1"/>
    <x v="0"/>
    <n v="6.0416666666666667E-2"/>
    <x v="0"/>
    <x v="2"/>
  </r>
  <r>
    <x v="4"/>
    <x v="4"/>
    <s v="7000090682"/>
    <s v="NEW HIRE REQUEST"/>
    <d v="2013-05-27T00:00:00"/>
    <s v="Natassja Davila"/>
    <n v="230"/>
    <x v="0"/>
    <x v="1"/>
    <x v="0"/>
    <n v="0.15972222222222224"/>
    <x v="0"/>
    <x v="2"/>
  </r>
  <r>
    <x v="4"/>
    <x v="4"/>
    <s v="7000090683"/>
    <s v="NEW HIRE REQUEST"/>
    <d v="2013-05-27T00:00:00"/>
    <s v="Natassja Davila"/>
    <n v="229"/>
    <x v="0"/>
    <x v="1"/>
    <x v="0"/>
    <n v="0.1590277777777778"/>
    <x v="0"/>
    <x v="2"/>
  </r>
  <r>
    <x v="4"/>
    <x v="4"/>
    <s v="7000090686"/>
    <s v="NEW HIRE REQUEST"/>
    <d v="2013-05-27T00:00:00"/>
    <s v="Natassja Davila"/>
    <n v="215"/>
    <x v="0"/>
    <x v="1"/>
    <x v="0"/>
    <n v="0.14930555555555555"/>
    <x v="0"/>
    <x v="2"/>
  </r>
  <r>
    <x v="4"/>
    <x v="4"/>
    <s v="7000090687"/>
    <s v="NEW HIRE REQUEST"/>
    <d v="2013-05-27T00:00:00"/>
    <s v="Natassja Davila"/>
    <n v="212"/>
    <x v="0"/>
    <x v="1"/>
    <x v="0"/>
    <n v="0.14722222222222223"/>
    <x v="0"/>
    <x v="2"/>
  </r>
  <r>
    <x v="4"/>
    <x v="4"/>
    <s v="7000090775"/>
    <s v="C-I TRANSFER REQUEST"/>
    <d v="2013-05-27T00:00:00"/>
    <s v="Lucas Dreger"/>
    <n v="245"/>
    <x v="0"/>
    <x v="1"/>
    <x v="0"/>
    <n v="0.17013888888888887"/>
    <x v="0"/>
    <x v="2"/>
  </r>
  <r>
    <x v="4"/>
    <x v="4"/>
    <s v="7000090776"/>
    <s v="C-I TRANSFER REQUEST"/>
    <d v="2013-05-27T00:00:00"/>
    <s v="Lucas Dreger"/>
    <n v="244"/>
    <x v="0"/>
    <x v="1"/>
    <x v="0"/>
    <n v="0.16944444444444443"/>
    <x v="0"/>
    <x v="2"/>
  </r>
  <r>
    <x v="4"/>
    <x v="4"/>
    <s v="7000090778"/>
    <s v="C-I TRANSFER REQUEST"/>
    <d v="2013-05-27T00:00:00"/>
    <s v="Lucas Dreger"/>
    <n v="244"/>
    <x v="0"/>
    <x v="1"/>
    <x v="0"/>
    <n v="0.16944444444444443"/>
    <x v="0"/>
    <x v="2"/>
  </r>
  <r>
    <x v="4"/>
    <x v="4"/>
    <s v="7000090821"/>
    <s v="C-I TRANSFER REQUEST"/>
    <d v="2013-05-27T00:00:00"/>
    <s v="Lucas Dreger"/>
    <n v="243"/>
    <x v="0"/>
    <x v="1"/>
    <x v="0"/>
    <n v="0.16874999999999998"/>
    <x v="0"/>
    <x v="2"/>
  </r>
  <r>
    <x v="4"/>
    <x v="4"/>
    <s v="7000090823"/>
    <s v="C-I TRANSFER REQUEST"/>
    <d v="2013-05-27T00:00:00"/>
    <s v="Lucas Dreger"/>
    <n v="224"/>
    <x v="0"/>
    <x v="1"/>
    <x v="0"/>
    <n v="0.15555555555555556"/>
    <x v="0"/>
    <x v="2"/>
  </r>
  <r>
    <x v="4"/>
    <x v="4"/>
    <s v="7000090824"/>
    <s v="C-I TRANSFER REQUEST"/>
    <d v="2013-05-27T00:00:00"/>
    <s v="Lucas Dreger"/>
    <n v="223"/>
    <x v="0"/>
    <x v="1"/>
    <x v="0"/>
    <n v="0.15486111111111112"/>
    <x v="0"/>
    <x v="2"/>
  </r>
  <r>
    <x v="4"/>
    <x v="4"/>
    <s v="7000090826"/>
    <s v="C-I TRANSFER REQUEST"/>
    <d v="2013-05-27T00:00:00"/>
    <s v="Lucas Dreger"/>
    <n v="222"/>
    <x v="0"/>
    <x v="1"/>
    <x v="0"/>
    <n v="0.15416666666666667"/>
    <x v="0"/>
    <x v="2"/>
  </r>
  <r>
    <x v="4"/>
    <x v="4"/>
    <s v="7000090829"/>
    <s v="C-I TRANSFER REQUEST"/>
    <d v="2013-05-27T00:00:00"/>
    <s v="Lucas Dreger"/>
    <n v="221"/>
    <x v="0"/>
    <x v="1"/>
    <x v="0"/>
    <n v="0.1534722222222222"/>
    <x v="0"/>
    <x v="2"/>
  </r>
  <r>
    <x v="4"/>
    <x v="4"/>
    <s v="7000093021"/>
    <s v="C-I TRANSFER REQUEST"/>
    <d v="2013-05-30T00:00:00"/>
    <s v="Lucas Dreger"/>
    <n v="82"/>
    <x v="0"/>
    <x v="1"/>
    <x v="0"/>
    <n v="5.6944444444444443E-2"/>
    <x v="0"/>
    <x v="2"/>
  </r>
  <r>
    <x v="4"/>
    <x v="4"/>
    <s v="7000093022"/>
    <s v="C-I TRANSFER REQUEST"/>
    <d v="2013-05-30T00:00:00"/>
    <s v="Lucas Dreger"/>
    <n v="81"/>
    <x v="0"/>
    <x v="1"/>
    <x v="0"/>
    <n v="5.6250000000000001E-2"/>
    <x v="0"/>
    <x v="2"/>
  </r>
  <r>
    <x v="4"/>
    <x v="4"/>
    <s v="7000093024"/>
    <s v="C-I TRANSFER REQUEST"/>
    <d v="2013-05-30T00:00:00"/>
    <s v="Lucas Dreger"/>
    <n v="80"/>
    <x v="0"/>
    <x v="1"/>
    <x v="0"/>
    <n v="5.5555555555555552E-2"/>
    <x v="0"/>
    <x v="2"/>
  </r>
  <r>
    <x v="4"/>
    <x v="4"/>
    <s v="7000093027"/>
    <s v="C-I TRANSFER REQUEST"/>
    <d v="2013-05-30T00:00:00"/>
    <s v="Lucas Dreger"/>
    <n v="79"/>
    <x v="0"/>
    <x v="1"/>
    <x v="0"/>
    <n v="5.486111111111111E-2"/>
    <x v="0"/>
    <x v="2"/>
  </r>
  <r>
    <x v="4"/>
    <x v="4"/>
    <s v="7000093029"/>
    <s v="C-I TRANSFER REQUEST"/>
    <d v="2013-05-30T00:00:00"/>
    <s v="Lucas Dreger"/>
    <n v="70"/>
    <x v="0"/>
    <x v="1"/>
    <x v="0"/>
    <n v="4.8611111111111112E-2"/>
    <x v="0"/>
    <x v="2"/>
  </r>
  <r>
    <x v="4"/>
    <x v="4"/>
    <s v="7000093030"/>
    <s v="C-I TRANSFER REQUEST"/>
    <d v="2013-05-30T00:00:00"/>
    <s v="Lucas Dreger"/>
    <n v="70"/>
    <x v="0"/>
    <x v="1"/>
    <x v="0"/>
    <n v="4.8611111111111112E-2"/>
    <x v="0"/>
    <x v="2"/>
  </r>
  <r>
    <x v="4"/>
    <x v="4"/>
    <s v="7000093042"/>
    <s v="C-I TRANSFER REQUEST"/>
    <d v="2013-05-30T00:00:00"/>
    <s v="Lucas Dreger"/>
    <n v="70"/>
    <x v="0"/>
    <x v="1"/>
    <x v="0"/>
    <n v="4.8611111111111112E-2"/>
    <x v="0"/>
    <x v="2"/>
  </r>
  <r>
    <x v="4"/>
    <x v="4"/>
    <s v="7000093045"/>
    <s v="C-I TRANSFER REQUEST"/>
    <d v="2013-05-30T00:00:00"/>
    <s v="Lucas Dreger"/>
    <n v="63"/>
    <x v="0"/>
    <x v="1"/>
    <x v="0"/>
    <n v="4.3750000000000004E-2"/>
    <x v="0"/>
    <x v="2"/>
  </r>
  <r>
    <x v="4"/>
    <x v="4"/>
    <s v="7000095471"/>
    <s v="NOTEBOOK REQUIRED FOR MEETING"/>
    <d v="2013-06-03T00:00:00"/>
    <s v="Jorge Eidelwein"/>
    <n v="3998"/>
    <x v="0"/>
    <x v="3"/>
    <x v="0"/>
    <n v="2.776388888888889"/>
    <x v="0"/>
    <x v="2"/>
  </r>
  <r>
    <x v="4"/>
    <x v="4"/>
    <s v="7000098019"/>
    <s v="C-I TRANSFER REQUEST"/>
    <d v="2013-06-03T00:00:00"/>
    <s v="Lucas Dreger"/>
    <n v="214"/>
    <x v="0"/>
    <x v="3"/>
    <x v="0"/>
    <n v="0.14861111111111111"/>
    <x v="0"/>
    <x v="2"/>
  </r>
  <r>
    <x v="4"/>
    <x v="4"/>
    <s v="7000098020"/>
    <s v="C-I TRANSFER REQUEST"/>
    <d v="2013-06-03T00:00:00"/>
    <s v="Lucas Dreger"/>
    <n v="213"/>
    <x v="0"/>
    <x v="3"/>
    <x v="0"/>
    <n v="0.14791666666666667"/>
    <x v="0"/>
    <x v="2"/>
  </r>
  <r>
    <x v="4"/>
    <x v="4"/>
    <s v="7000098105"/>
    <s v="REIMAGE PC"/>
    <d v="2013-06-03T00:00:00"/>
    <s v="Natassja Davila"/>
    <n v="1242"/>
    <x v="0"/>
    <x v="3"/>
    <x v="0"/>
    <n v="0.86249999999999993"/>
    <x v="0"/>
    <x v="2"/>
  </r>
  <r>
    <x v="4"/>
    <x v="4"/>
    <s v="7000099522"/>
    <s v="C-I TRANSFER REQUEST"/>
    <d v="2013-06-03T00:00:00"/>
    <s v="Lucas Dreger"/>
    <n v="210"/>
    <x v="0"/>
    <x v="3"/>
    <x v="0"/>
    <n v="0.14583333333333334"/>
    <x v="0"/>
    <x v="2"/>
  </r>
  <r>
    <x v="4"/>
    <x v="4"/>
    <s v="7000099525"/>
    <s v="C-I TRANSFER REQUEST"/>
    <d v="2013-06-03T00:00:00"/>
    <s v="Lucas Dreger"/>
    <n v="208"/>
    <x v="0"/>
    <x v="3"/>
    <x v="0"/>
    <n v="0.14444444444444446"/>
    <x v="0"/>
    <x v="2"/>
  </r>
  <r>
    <x v="4"/>
    <x v="4"/>
    <s v="7000106526"/>
    <s v="PLEASE REIMAGE PC"/>
    <d v="2013-05-10T00:00:00"/>
    <s v="Natassja Davila"/>
    <n v="2488"/>
    <x v="0"/>
    <x v="1"/>
    <x v="0"/>
    <n v="1.7277777777777779"/>
    <x v="0"/>
    <x v="2"/>
  </r>
  <r>
    <x v="4"/>
    <x v="4"/>
    <s v="7000122319"/>
    <s v="NEW HIRE REQUEST"/>
    <d v="2013-05-30T00:00:00"/>
    <s v="Natassja Davila"/>
    <n v="1650"/>
    <x v="0"/>
    <x v="1"/>
    <x v="0"/>
    <n v="1.1458333333333333"/>
    <x v="0"/>
    <x v="2"/>
  </r>
  <r>
    <x v="4"/>
    <x v="4"/>
    <s v="7000122320"/>
    <s v="NEW HIRE REQUEST"/>
    <d v="2013-06-01T00:00:00"/>
    <s v="Lucas Dreger"/>
    <n v="14018"/>
    <x v="0"/>
    <x v="3"/>
    <x v="0"/>
    <n v="9.7347222222222225"/>
    <x v="0"/>
    <x v="2"/>
  </r>
  <r>
    <x v="4"/>
    <x v="4"/>
    <s v="8000052211"/>
    <s v="CANNOT ACCESS QM CHANGES TOOL"/>
    <d v="2013-04-19T00:00:00"/>
    <s v="Lucas Dreger"/>
    <n v="33000"/>
    <x v="1"/>
    <x v="0"/>
    <x v="0"/>
    <n v="22.916666666666668"/>
    <x v="1"/>
    <x v="2"/>
  </r>
  <r>
    <x v="4"/>
    <x v="4"/>
    <s v="8000052797"/>
    <s v="CANNOT SEND ANY E-MAIL"/>
    <d v="2013-05-20T00:00:00"/>
    <s v="Lucas Dreger"/>
    <n v="19518"/>
    <x v="0"/>
    <x v="1"/>
    <x v="0"/>
    <n v="13.554166666666667"/>
    <x v="1"/>
    <x v="2"/>
  </r>
  <r>
    <x v="4"/>
    <x v="4"/>
    <s v="8000054630"/>
    <s v="SNC ERROR IN SAP GUI"/>
    <d v="2013-05-23T00:00:00"/>
    <s v="Lucas Dreger"/>
    <n v="37676"/>
    <x v="0"/>
    <x v="1"/>
    <x v="0"/>
    <n v="26.163888888888888"/>
    <x v="1"/>
    <x v="2"/>
  </r>
  <r>
    <x v="4"/>
    <x v="4"/>
    <s v="8000070713"/>
    <s v="SAP NETWEAVER BUSINESS CLIENT 4.0 INSTAL"/>
    <d v="2013-05-25T00:00:00"/>
    <s v="Lucas Dreger"/>
    <n v="28560"/>
    <x v="0"/>
    <x v="1"/>
    <x v="0"/>
    <n v="19.833333333333332"/>
    <x v="1"/>
    <x v="2"/>
  </r>
  <r>
    <x v="4"/>
    <x v="4"/>
    <s v="8000073829"/>
    <s v="CANNOT RECORD ADMINISTRATIVE ACTIVITIES"/>
    <d v="2013-05-06T00:00:00"/>
    <s v="Lucas Dreger"/>
    <n v="37956"/>
    <x v="0"/>
    <x v="1"/>
    <x v="0"/>
    <n v="26.358333333333334"/>
    <x v="1"/>
    <x v="2"/>
  </r>
  <r>
    <x v="4"/>
    <x v="4"/>
    <s v="8000075948"/>
    <s v="PGP ERROR AFTER BOOTING"/>
    <d v="2013-05-10T00:00:00"/>
    <s v="Lucas Dreger"/>
    <n v="38970"/>
    <x v="1"/>
    <x v="1"/>
    <x v="0"/>
    <n v="27.0625"/>
    <x v="1"/>
    <x v="2"/>
  </r>
  <r>
    <x v="4"/>
    <x v="4"/>
    <s v="8000076486"/>
    <s v="NEEDS TO INSTALL NETWEBER BUSINESS CLIEN"/>
    <d v="2013-05-25T00:00:00"/>
    <s v="Lucas Dreger"/>
    <n v="27372"/>
    <x v="0"/>
    <x v="1"/>
    <x v="0"/>
    <n v="19.008333333333333"/>
    <x v="1"/>
    <x v="2"/>
  </r>
  <r>
    <x v="4"/>
    <x v="4"/>
    <s v="8000092192"/>
    <s v="CANNOT INSTALL SNAGIT"/>
    <d v="2013-05-21T00:00:00"/>
    <s v="Lucas Dreger"/>
    <n v="29600"/>
    <x v="1"/>
    <x v="1"/>
    <x v="0"/>
    <n v="20.555555555555554"/>
    <x v="1"/>
    <x v="2"/>
  </r>
  <r>
    <x v="4"/>
    <x v="4"/>
    <s v="8000094978"/>
    <s v="USER CANNOT UNINSTALL UTORRENT"/>
    <d v="2013-05-24T00:00:00"/>
    <s v="Natassja Davila"/>
    <n v="15849"/>
    <x v="0"/>
    <x v="1"/>
    <x v="0"/>
    <n v="11.00625"/>
    <x v="1"/>
    <x v="2"/>
  </r>
  <r>
    <x v="4"/>
    <x v="4"/>
    <s v="8000097744"/>
    <s v="NO ONE CAN CONNECT TO WIFI IN SAO LEO"/>
    <d v="2013-05-20T00:00:00"/>
    <s v="Lucas Dreger"/>
    <n v="6107"/>
    <x v="0"/>
    <x v="1"/>
    <x v="0"/>
    <n v="4.2409722222222221"/>
    <x v="1"/>
    <x v="2"/>
  </r>
  <r>
    <x v="4"/>
    <x v="4"/>
    <s v="8000099658"/>
    <s v="CONTROL KEY IN PC STUCK"/>
    <d v="2013-05-24T00:00:00"/>
    <s v="Lucas Dreger"/>
    <n v="10732"/>
    <x v="0"/>
    <x v="1"/>
    <x v="0"/>
    <n v="7.4527777777777784"/>
    <x v="1"/>
    <x v="2"/>
  </r>
  <r>
    <x v="4"/>
    <x v="4"/>
    <s v="8000102620"/>
    <s v="USER CANNOT CONNECT TO THE PRINTER"/>
    <d v="2013-05-25T00:00:00"/>
    <s v="Lucas Dreger"/>
    <n v="11330"/>
    <x v="0"/>
    <x v="1"/>
    <x v="0"/>
    <n v="7.8680555555555562"/>
    <x v="1"/>
    <x v="2"/>
  </r>
  <r>
    <x v="4"/>
    <x v="4"/>
    <s v="8000108387"/>
    <s v="INSTALLATION SAP CONNECT"/>
    <d v="2013-04-25T00:00:00"/>
    <s v="Lucas Dreger"/>
    <n v="10144"/>
    <x v="1"/>
    <x v="0"/>
    <x v="0"/>
    <n v="7.0444444444444443"/>
    <x v="1"/>
    <x v="2"/>
  </r>
  <r>
    <x v="4"/>
    <x v="4"/>
    <s v="8000108796"/>
    <s v="PROBLEMS TO INSTALL INTERNET EXPLORER 9"/>
    <d v="2013-04-24T00:00:00"/>
    <s v="Lucas Dreger"/>
    <n v="8784"/>
    <x v="1"/>
    <x v="0"/>
    <x v="0"/>
    <n v="6.1000000000000005"/>
    <x v="1"/>
    <x v="2"/>
  </r>
  <r>
    <x v="4"/>
    <x v="4"/>
    <s v="8000112191"/>
    <s v="ISSUE WITH POWERPOINT."/>
    <d v="2013-05-09T00:00:00"/>
    <s v="Natassja Davila"/>
    <n v="6848"/>
    <x v="0"/>
    <x v="1"/>
    <x v="0"/>
    <n v="4.7555555555555555"/>
    <x v="1"/>
    <x v="2"/>
  </r>
  <r>
    <x v="4"/>
    <x v="4"/>
    <s v="8000123816"/>
    <s v="CANNOT INSTALL SNAGIT."/>
    <d v="2013-04-25T00:00:00"/>
    <s v="Lucas Dreger"/>
    <n v="113"/>
    <x v="0"/>
    <x v="0"/>
    <x v="0"/>
    <n v="7.8472222222222221E-2"/>
    <x v="1"/>
    <x v="2"/>
  </r>
  <r>
    <x v="4"/>
    <x v="4"/>
    <s v="8000123900"/>
    <s v="REQUEST NEW NOTEBOOK"/>
    <d v="2013-05-25T00:00:00"/>
    <s v="Lucas Dreger"/>
    <n v="7"/>
    <x v="0"/>
    <x v="1"/>
    <x v="0"/>
    <n v="4.8611111111111112E-3"/>
    <x v="1"/>
    <x v="2"/>
  </r>
  <r>
    <x v="4"/>
    <x v="4"/>
    <s v="8000137203"/>
    <s v="NO CONTACTS AVAILABLE"/>
    <d v="2013-06-03T00:00:00"/>
    <s v="Lucas Dreger"/>
    <n v="4599"/>
    <x v="0"/>
    <x v="3"/>
    <x v="0"/>
    <n v="3.1937500000000001"/>
    <x v="1"/>
    <x v="2"/>
  </r>
  <r>
    <x v="4"/>
    <x v="4"/>
    <s v="8000137913"/>
    <s v="APPLICATION VIRTUALIZATION ERROR- SNAGIT"/>
    <d v="2013-05-06T00:00:00"/>
    <s v="Lucas Dreger"/>
    <n v="8816"/>
    <x v="0"/>
    <x v="1"/>
    <x v="0"/>
    <n v="6.1222222222222227"/>
    <x v="1"/>
    <x v="2"/>
  </r>
  <r>
    <x v="4"/>
    <x v="4"/>
    <s v="8000142596"/>
    <s v="NO TRUSTED RELATIONSHIP BETWEEN PC AND D"/>
    <d v="2013-06-02T00:00:00"/>
    <s v="Lucas Dreger"/>
    <n v="186"/>
    <x v="0"/>
    <x v="3"/>
    <x v="0"/>
    <n v="0.12916666666666668"/>
    <x v="1"/>
    <x v="2"/>
  </r>
  <r>
    <x v="4"/>
    <x v="4"/>
    <s v="8000145781"/>
    <s v="ADMIN RIGHTS"/>
    <d v="2013-05-10T00:00:00"/>
    <s v="Lucas Dreger"/>
    <n v="9729"/>
    <x v="1"/>
    <x v="1"/>
    <x v="0"/>
    <n v="6.7562500000000005"/>
    <x v="1"/>
    <x v="2"/>
  </r>
  <r>
    <x v="4"/>
    <x v="4"/>
    <s v="8000153660"/>
    <s v="PROBLEMS TO INSTALL SNAG IT IN PC"/>
    <d v="2013-05-07T00:00:00"/>
    <s v="Lucas Dreger"/>
    <n v="122"/>
    <x v="0"/>
    <x v="1"/>
    <x v="0"/>
    <n v="8.4722222222222213E-2"/>
    <x v="1"/>
    <x v="2"/>
  </r>
  <r>
    <x v="4"/>
    <x v="4"/>
    <s v="8000153909"/>
    <s v="MONITOR NOT WORKING"/>
    <d v="2013-05-08T00:00:00"/>
    <s v="Natassja Davila"/>
    <n v="1369"/>
    <x v="0"/>
    <x v="1"/>
    <x v="0"/>
    <n v="0.9506944444444444"/>
    <x v="1"/>
    <x v="2"/>
  </r>
  <r>
    <x v="4"/>
    <x v="4"/>
    <s v="8000178718"/>
    <s v="OUTLOOK TAKES 60MINS + TO START"/>
    <d v="2013-05-20T00:00:00"/>
    <s v="Natassja Davila"/>
    <n v="4450"/>
    <x v="0"/>
    <x v="1"/>
    <x v="0"/>
    <n v="3.0902777777777781"/>
    <x v="1"/>
    <x v="2"/>
  </r>
  <r>
    <x v="4"/>
    <x v="4"/>
    <s v="8000188487"/>
    <s v="PROBLEMS WITH ANONYMOUS MAILBOX"/>
    <d v="2013-05-23T00:00:00"/>
    <s v="Lucas Dreger"/>
    <n v="1845"/>
    <x v="0"/>
    <x v="1"/>
    <x v="0"/>
    <n v="1.28125"/>
    <x v="1"/>
    <x v="2"/>
  </r>
  <r>
    <x v="5"/>
    <x v="5"/>
    <s v="7000062363"/>
    <s v="UNABLE TO LOGON TO LAPTOP"/>
    <d v="2013-05-20T00:00:00"/>
    <s v="Mira Pasricha"/>
    <n v="2897"/>
    <x v="0"/>
    <x v="1"/>
    <x v="0"/>
    <n v="2.0118055555555556"/>
    <x v="0"/>
    <x v="2"/>
  </r>
  <r>
    <x v="5"/>
    <x v="5"/>
    <s v="7000066772"/>
    <s v="SECURITY ISSUES WITH FIREFOX 18.0.1"/>
    <d v="2013-05-20T00:00:00"/>
    <s v="Brady Pederson"/>
    <n v="1672"/>
    <x v="0"/>
    <x v="1"/>
    <x v="0"/>
    <n v="1.1611111111111112"/>
    <x v="0"/>
    <x v="2"/>
  </r>
  <r>
    <x v="5"/>
    <x v="5"/>
    <s v="7000072850"/>
    <s v="ADOBE CAPTIVATE 5.5 LICENSE KEY"/>
    <d v="2013-04-22T00:00:00"/>
    <s v="Mira Pasricha"/>
    <n v="9762"/>
    <x v="0"/>
    <x v="0"/>
    <x v="0"/>
    <n v="6.7791666666666659"/>
    <x v="0"/>
    <x v="2"/>
  </r>
  <r>
    <x v="5"/>
    <x v="5"/>
    <s v="7000072933"/>
    <s v="SETUP XP VM"/>
    <d v="2013-04-16T00:00:00"/>
    <s v="Mira Pasricha"/>
    <n v="2"/>
    <x v="0"/>
    <x v="0"/>
    <x v="0"/>
    <n v="1.3888888888888889E-3"/>
    <x v="0"/>
    <x v="2"/>
  </r>
  <r>
    <x v="5"/>
    <x v="5"/>
    <s v="7000083156"/>
    <s v="RETEMPLATE SYBASE LAPTOP TO SAP IMAGE"/>
    <d v="2013-05-16T00:00:00"/>
    <s v="Brady Pederson"/>
    <n v="34106"/>
    <x v="0"/>
    <x v="1"/>
    <x v="0"/>
    <n v="23.68472222222222"/>
    <x v="0"/>
    <x v="2"/>
  </r>
  <r>
    <x v="5"/>
    <x v="5"/>
    <s v="7000085024"/>
    <s v="IMAGE DESKTOP WITH SERVER 2008"/>
    <d v="2013-05-24T00:00:00"/>
    <s v="Brady Pederson"/>
    <n v="5"/>
    <x v="0"/>
    <x v="1"/>
    <x v="0"/>
    <n v="3.472222222222222E-3"/>
    <x v="0"/>
    <x v="2"/>
  </r>
  <r>
    <x v="5"/>
    <x v="5"/>
    <s v="7000088796"/>
    <s v="NEW NOTEBOOK IMAGE"/>
    <d v="2013-04-25T00:00:00"/>
    <s v="Lyn Raye"/>
    <n v="61"/>
    <x v="0"/>
    <x v="0"/>
    <x v="0"/>
    <n v="4.2361111111111106E-2"/>
    <x v="0"/>
    <x v="2"/>
  </r>
  <r>
    <x v="5"/>
    <x v="5"/>
    <s v="7000089163"/>
    <s v="SETUP NEW LAPTOP (511674)"/>
    <d v="2013-04-25T00:00:00"/>
    <s v="Brady Pederson"/>
    <n v="3"/>
    <x v="0"/>
    <x v="0"/>
    <x v="0"/>
    <n v="2.0833333333333333E-3"/>
    <x v="0"/>
    <x v="2"/>
  </r>
  <r>
    <x v="5"/>
    <x v="5"/>
    <s v="7000089213"/>
    <s v="NEED SAP LAPTOPS CONNECTED TO PRINTER"/>
    <d v="2013-05-03T00:00:00"/>
    <s v="Brady Pederson"/>
    <n v="5407"/>
    <x v="0"/>
    <x v="1"/>
    <x v="0"/>
    <n v="3.754861111111111"/>
    <x v="0"/>
    <x v="2"/>
  </r>
  <r>
    <x v="5"/>
    <x v="5"/>
    <s v="7000089365"/>
    <s v="RAID BATTERY REPLACEMENT"/>
    <d v="2013-05-31T00:00:00"/>
    <s v="Jeff Clarke"/>
    <n v="5"/>
    <x v="0"/>
    <x v="1"/>
    <x v="0"/>
    <n v="3.472222222222222E-3"/>
    <x v="0"/>
    <x v="2"/>
  </r>
  <r>
    <x v="5"/>
    <x v="5"/>
    <s v="7000089391"/>
    <s v="VISIO PURCHASED, NEEDS PUSHED TO HIS LAP"/>
    <d v="2013-05-26T00:00:00"/>
    <s v="Jeff Clarke"/>
    <n v="4"/>
    <x v="0"/>
    <x v="1"/>
    <x v="0"/>
    <n v="2.7777777777777779E-3"/>
    <x v="0"/>
    <x v="2"/>
  </r>
  <r>
    <x v="5"/>
    <x v="5"/>
    <s v="7000089393"/>
    <s v="SAP VENUE RESERVE TOOL - INSTALL"/>
    <d v="2013-04-26T00:00:00"/>
    <s v="Jeff Clarke"/>
    <n v="3"/>
    <x v="0"/>
    <x v="0"/>
    <x v="0"/>
    <n v="2.0833333333333333E-3"/>
    <x v="0"/>
    <x v="2"/>
  </r>
  <r>
    <x v="5"/>
    <x v="5"/>
    <s v="7000089395"/>
    <s v="EMBEDDED VIDEO - PPT - NOT WORKING"/>
    <d v="2013-05-27T00:00:00"/>
    <s v="Jeff Clarke"/>
    <n v="3"/>
    <x v="0"/>
    <x v="1"/>
    <x v="0"/>
    <n v="2.0833333333333333E-3"/>
    <x v="0"/>
    <x v="2"/>
  </r>
  <r>
    <x v="5"/>
    <x v="5"/>
    <s v="7000097728"/>
    <s v="PICKUP DESKTOP"/>
    <d v="2013-06-02T00:00:00"/>
    <s v="Mira Pasricha"/>
    <n v="3"/>
    <x v="0"/>
    <x v="3"/>
    <x v="0"/>
    <n v="2.0833333333333333E-3"/>
    <x v="0"/>
    <x v="2"/>
  </r>
  <r>
    <x v="5"/>
    <x v="5"/>
    <s v="7000097729"/>
    <s v="PICKUP PAT Y'S EQUIPMENT"/>
    <d v="2013-05-02T00:00:00"/>
    <s v="Mira Pasricha"/>
    <n v="3"/>
    <x v="0"/>
    <x v="1"/>
    <x v="0"/>
    <n v="2.0833333333333333E-3"/>
    <x v="0"/>
    <x v="2"/>
  </r>
  <r>
    <x v="5"/>
    <x v="5"/>
    <s v="7000098098"/>
    <s v="NEW LINUX IMAGE FOR HANA"/>
    <d v="2013-06-02T00:00:00"/>
    <s v="Lyn Raye"/>
    <n v="5"/>
    <x v="0"/>
    <x v="3"/>
    <x v="0"/>
    <n v="3.472222222222222E-3"/>
    <x v="0"/>
    <x v="2"/>
  </r>
  <r>
    <x v="5"/>
    <x v="5"/>
    <s v="7000098099"/>
    <s v="LINUX IMAGE FOR HANA"/>
    <d v="2013-06-02T00:00:00"/>
    <s v="Lyn Raye"/>
    <n v="3"/>
    <x v="0"/>
    <x v="3"/>
    <x v="0"/>
    <n v="2.0833333333333333E-3"/>
    <x v="0"/>
    <x v="2"/>
  </r>
  <r>
    <x v="5"/>
    <x v="5"/>
    <s v="7000098132"/>
    <s v="LOANER LAPTOP FOR A TRAINING SESSION"/>
    <d v="2013-06-02T00:00:00"/>
    <s v="Mira Pasricha"/>
    <n v="3"/>
    <x v="0"/>
    <x v="3"/>
    <x v="0"/>
    <n v="2.0833333333333333E-3"/>
    <x v="0"/>
    <x v="2"/>
  </r>
  <r>
    <x v="5"/>
    <x v="5"/>
    <s v="7000099370"/>
    <s v="IMAGE NEW DESKTOP WITH LINUX FOR HANA"/>
    <d v="2013-06-03T00:00:00"/>
    <s v="Lyn Raye"/>
    <n v="4"/>
    <x v="0"/>
    <x v="3"/>
    <x v="0"/>
    <n v="2.7777777777777779E-3"/>
    <x v="0"/>
    <x v="2"/>
  </r>
  <r>
    <x v="5"/>
    <x v="5"/>
    <s v="7000099443"/>
    <s v="IMAGE NEW DESKTOP WITH LINUX FOR HANA"/>
    <d v="2013-06-03T00:00:00"/>
    <s v="Lyn Raye"/>
    <n v="4"/>
    <x v="0"/>
    <x v="3"/>
    <x v="0"/>
    <n v="2.7777777777777779E-3"/>
    <x v="0"/>
    <x v="2"/>
  </r>
  <r>
    <x v="5"/>
    <x v="5"/>
    <s v="7000100001"/>
    <s v="IMAGE NEW LAPTOP WITH WIN7"/>
    <d v="2013-06-03T00:00:00"/>
    <s v="Lyn Raye"/>
    <n v="5"/>
    <x v="0"/>
    <x v="3"/>
    <x v="0"/>
    <n v="3.472222222222222E-3"/>
    <x v="0"/>
    <x v="2"/>
  </r>
  <r>
    <x v="5"/>
    <x v="5"/>
    <s v="7000100002"/>
    <s v="IMAGE NEW MACBOOK"/>
    <d v="2013-06-03T00:00:00"/>
    <s v="Lyn Raye"/>
    <n v="5"/>
    <x v="0"/>
    <x v="3"/>
    <x v="0"/>
    <n v="3.472222222222222E-3"/>
    <x v="0"/>
    <x v="2"/>
  </r>
  <r>
    <x v="5"/>
    <x v="5"/>
    <s v="7000104684"/>
    <s v="TEST - DUARTE TICKET FOR HALTER"/>
    <d v="2013-05-08T00:00:00"/>
    <s v="Jeff Clarke"/>
    <n v="12"/>
    <x v="0"/>
    <x v="1"/>
    <x v="0"/>
    <n v="8.3333333333333332E-3"/>
    <x v="0"/>
    <x v="2"/>
  </r>
  <r>
    <x v="5"/>
    <x v="5"/>
    <s v="7000115566"/>
    <s v="SETUP NEW MONITOR (516670)"/>
    <d v="2013-05-15T00:00:00"/>
    <s v="Brady Pederson"/>
    <n v="2"/>
    <x v="0"/>
    <x v="1"/>
    <x v="0"/>
    <n v="1.3888888888888889E-3"/>
    <x v="0"/>
    <x v="2"/>
  </r>
  <r>
    <x v="5"/>
    <x v="5"/>
    <s v="7000115567"/>
    <s v="SETUP NEW MONITOR"/>
    <d v="2013-05-16T00:00:00"/>
    <s v="Brady Pederson"/>
    <n v="1"/>
    <x v="0"/>
    <x v="1"/>
    <x v="0"/>
    <n v="6.9444444444444447E-4"/>
    <x v="0"/>
    <x v="2"/>
  </r>
  <r>
    <x v="5"/>
    <x v="5"/>
    <s v="7000118954"/>
    <s v="INSTALL .NET FRAMEWORK 3.5 SERVER 2008"/>
    <d v="2013-05-17T00:00:00"/>
    <s v="Brady Pederson"/>
    <n v="1"/>
    <x v="0"/>
    <x v="1"/>
    <x v="0"/>
    <n v="6.9444444444444447E-4"/>
    <x v="0"/>
    <x v="2"/>
  </r>
  <r>
    <x v="5"/>
    <x v="5"/>
    <s v="7000124300"/>
    <s v="LOANER LAPTOP (526173)"/>
    <d v="2013-05-22T00:00:00"/>
    <s v="Brady Pederson"/>
    <n v="2"/>
    <x v="0"/>
    <x v="1"/>
    <x v="0"/>
    <n v="1.3888888888888889E-3"/>
    <x v="0"/>
    <x v="2"/>
  </r>
  <r>
    <x v="5"/>
    <x v="5"/>
    <s v="7000124362"/>
    <s v="DESK MOVE - SETUP NETWORK CONNECTION"/>
    <d v="2013-05-22T00:00:00"/>
    <s v="Brady Pederson"/>
    <n v="1"/>
    <x v="0"/>
    <x v="1"/>
    <x v="0"/>
    <n v="6.9444444444444447E-4"/>
    <x v="0"/>
    <x v="2"/>
  </r>
  <r>
    <x v="5"/>
    <x v="5"/>
    <s v="7000124363"/>
    <s v="LOANER AC ADAPTER (5/21/13)"/>
    <d v="2013-05-22T00:00:00"/>
    <s v="Brady Pederson"/>
    <n v="1"/>
    <x v="0"/>
    <x v="1"/>
    <x v="0"/>
    <n v="6.9444444444444447E-4"/>
    <x v="0"/>
    <x v="2"/>
  </r>
  <r>
    <x v="5"/>
    <x v="5"/>
    <s v="7000126184"/>
    <s v="LOANER LAPTOP (480212)"/>
    <d v="2013-05-24T00:00:00"/>
    <s v="Brady Pederson"/>
    <n v="1"/>
    <x v="0"/>
    <x v="1"/>
    <x v="0"/>
    <n v="6.9444444444444447E-4"/>
    <x v="0"/>
    <x v="2"/>
  </r>
  <r>
    <x v="5"/>
    <x v="5"/>
    <s v="7000134033"/>
    <s v="PICKUP DAN FREDELL EQUIPMENT"/>
    <d v="2013-05-30T00:00:00"/>
    <s v="Mira Pasricha"/>
    <n v="3"/>
    <x v="0"/>
    <x v="1"/>
    <x v="0"/>
    <n v="2.0833333333333333E-3"/>
    <x v="0"/>
    <x v="2"/>
  </r>
  <r>
    <x v="5"/>
    <x v="5"/>
    <s v="7000134036"/>
    <s v="REQUIRES MONITOR FOR HOME OFFICE"/>
    <d v="2013-05-31T00:00:00"/>
    <s v="Mira Pasricha"/>
    <n v="4"/>
    <x v="0"/>
    <x v="1"/>
    <x v="0"/>
    <n v="2.7777777777777779E-3"/>
    <x v="0"/>
    <x v="2"/>
  </r>
  <r>
    <x v="5"/>
    <x v="5"/>
    <s v="8000048150"/>
    <s v="TEST TICKET... SHORT TEXT"/>
    <d v="2013-04-09T00:00:00"/>
    <s v="Brady Pederson"/>
    <n v="21467"/>
    <x v="0"/>
    <x v="0"/>
    <x v="0"/>
    <n v="14.90763888888889"/>
    <x v="1"/>
    <x v="2"/>
  </r>
  <r>
    <x v="5"/>
    <x v="5"/>
    <s v="8000048619"/>
    <s v="NEW STAFF MEMBER E-MAIL NAME MIS-SPELLED"/>
    <d v="2013-04-09T00:00:00"/>
    <s v="Mira Pasricha"/>
    <n v="21458"/>
    <x v="1"/>
    <x v="0"/>
    <x v="0"/>
    <n v="14.901388888888889"/>
    <x v="1"/>
    <x v="2"/>
  </r>
  <r>
    <x v="5"/>
    <x v="5"/>
    <s v="8000052320"/>
    <s v="LAPTOP IS RANDOMLY FREEZING"/>
    <d v="2013-04-28T00:00:00"/>
    <s v="Brady Pederson"/>
    <n v="2867"/>
    <x v="0"/>
    <x v="0"/>
    <x v="0"/>
    <n v="1.9909722222222221"/>
    <x v="1"/>
    <x v="2"/>
  </r>
  <r>
    <x v="5"/>
    <x v="5"/>
    <s v="8000054880"/>
    <s v="RR TOOLBAR"/>
    <d v="2013-05-20T00:00:00"/>
    <s v="Mira Pasricha"/>
    <n v="11594"/>
    <x v="0"/>
    <x v="1"/>
    <x v="0"/>
    <n v="8.0513888888888889"/>
    <x v="1"/>
    <x v="2"/>
  </r>
  <r>
    <x v="5"/>
    <x v="5"/>
    <s v="8000063331"/>
    <s v="\\USBJC0\BJC5_CO SCAN TO E-MAIL SLOW"/>
    <d v="2013-04-05T00:00:00"/>
    <s v="Mira Pasricha"/>
    <n v="5809"/>
    <x v="0"/>
    <x v="0"/>
    <x v="0"/>
    <n v="4.0340277777777773"/>
    <x v="1"/>
    <x v="2"/>
  </r>
  <r>
    <x v="5"/>
    <x v="5"/>
    <s v="8000070861"/>
    <s v="USER CANNOT USE INTEGRATED CAMERA"/>
    <d v="2013-05-20T00:00:00"/>
    <s v="Mira Pasricha"/>
    <n v="1499"/>
    <x v="0"/>
    <x v="1"/>
    <x v="0"/>
    <n v="1.0409722222222222"/>
    <x v="1"/>
    <x v="2"/>
  </r>
  <r>
    <x v="5"/>
    <x v="5"/>
    <s v="8000073885"/>
    <s v="I AM UNABLE TO DELETE A DIRECTORY"/>
    <d v="2013-05-13T00:00:00"/>
    <s v="Brady Pederson"/>
    <n v="53234"/>
    <x v="1"/>
    <x v="1"/>
    <x v="0"/>
    <n v="36.968055555555559"/>
    <x v="1"/>
    <x v="2"/>
  </r>
  <r>
    <x v="5"/>
    <x v="5"/>
    <s v="8000073913"/>
    <s v="USER IS UNALBE TO BOOK ROOMS"/>
    <d v="2013-05-20T00:00:00"/>
    <s v="Mira Pasricha"/>
    <n v="1559"/>
    <x v="0"/>
    <x v="1"/>
    <x v="0"/>
    <n v="1.0826388888888889"/>
    <x v="1"/>
    <x v="2"/>
  </r>
  <r>
    <x v="5"/>
    <x v="5"/>
    <s v="8000081079"/>
    <s v="MACHINE IS CRASHING AND LOCKING UP"/>
    <d v="2013-04-23T00:00:00"/>
    <s v="Jeff Clarke"/>
    <n v="21972"/>
    <x v="1"/>
    <x v="0"/>
    <x v="0"/>
    <n v="15.258333333333333"/>
    <x v="1"/>
    <x v="2"/>
  </r>
  <r>
    <x v="5"/>
    <x v="5"/>
    <s v="8000089183"/>
    <s v="LAPTOP FREEZING AFTER LOGIN"/>
    <d v="2013-05-23T00:00:00"/>
    <s v="Brady Pederson"/>
    <n v="12816"/>
    <x v="0"/>
    <x v="1"/>
    <x v="0"/>
    <n v="8.9"/>
    <x v="1"/>
    <x v="2"/>
  </r>
  <r>
    <x v="5"/>
    <x v="5"/>
    <s v="8000098640"/>
    <s v="OUTLOOK RULES NOT WORKING"/>
    <d v="2013-04-15T00:00:00"/>
    <s v="Brady Pederson"/>
    <n v="6"/>
    <x v="0"/>
    <x v="0"/>
    <x v="0"/>
    <n v="4.1666666666666666E-3"/>
    <x v="1"/>
    <x v="2"/>
  </r>
  <r>
    <x v="5"/>
    <x v="5"/>
    <s v="8000098793"/>
    <s v="SAP WORKFORCE PERF BUILDER PRODUCER"/>
    <d v="2013-05-20T00:00:00"/>
    <s v="Mira Pasricha"/>
    <n v="8"/>
    <x v="0"/>
    <x v="1"/>
    <x v="0"/>
    <n v="5.5555555555555558E-3"/>
    <x v="1"/>
    <x v="2"/>
  </r>
  <r>
    <x v="5"/>
    <x v="5"/>
    <s v="8000098844"/>
    <s v="UNABLE TO REMOTE INTO DESKTOP"/>
    <d v="2013-05-20T00:00:00"/>
    <s v="Mira Pasricha"/>
    <n v="4"/>
    <x v="0"/>
    <x v="1"/>
    <x v="0"/>
    <n v="2.7777777777777779E-3"/>
    <x v="1"/>
    <x v="2"/>
  </r>
  <r>
    <x v="5"/>
    <x v="5"/>
    <s v="8000098848"/>
    <s v="NEEDED TO LOG INTO IPP"/>
    <d v="2013-04-15T00:00:00"/>
    <s v="Mira Pasricha"/>
    <n v="3"/>
    <x v="0"/>
    <x v="0"/>
    <x v="0"/>
    <n v="2.0833333333333333E-3"/>
    <x v="1"/>
    <x v="2"/>
  </r>
  <r>
    <x v="5"/>
    <x v="5"/>
    <s v="8000098887"/>
    <s v="MCAFEE NON-COMPLIANCE ON LAPTOP"/>
    <d v="2013-05-20T00:00:00"/>
    <s v="Mira Pasricha"/>
    <n v="6"/>
    <x v="0"/>
    <x v="1"/>
    <x v="0"/>
    <n v="4.1666666666666666E-3"/>
    <x v="1"/>
    <x v="2"/>
  </r>
  <r>
    <x v="5"/>
    <x v="5"/>
    <s v="8000098891"/>
    <s v="SCCM NON-COMPLIANCE ON XP DESKTOP"/>
    <d v="2013-05-20T00:00:00"/>
    <s v="Mira Pasricha"/>
    <n v="4"/>
    <x v="0"/>
    <x v="1"/>
    <x v="0"/>
    <n v="2.7777777777777779E-3"/>
    <x v="1"/>
    <x v="2"/>
  </r>
  <r>
    <x v="5"/>
    <x v="5"/>
    <s v="8000099200"/>
    <s v="REQUIRED SSH INSTALL"/>
    <d v="2013-05-20T00:00:00"/>
    <s v="Mira Pasricha"/>
    <n v="6"/>
    <x v="0"/>
    <x v="1"/>
    <x v="0"/>
    <n v="4.1666666666666666E-3"/>
    <x v="1"/>
    <x v="2"/>
  </r>
  <r>
    <x v="5"/>
    <x v="5"/>
    <s v="8000099231"/>
    <s v="DESKTOP SHUTDOWN SUDDENLY"/>
    <d v="2013-05-20T00:00:00"/>
    <s v="Mira Pasricha"/>
    <n v="3"/>
    <x v="0"/>
    <x v="1"/>
    <x v="0"/>
    <n v="2.0833333333333333E-3"/>
    <x v="1"/>
    <x v="2"/>
  </r>
  <r>
    <x v="5"/>
    <x v="5"/>
    <s v="8000099232"/>
    <s v="UNABLE TO OPEN SAP HELP IN IE"/>
    <d v="2013-04-15T00:00:00"/>
    <s v="Mira Pasricha"/>
    <n v="3"/>
    <x v="0"/>
    <x v="0"/>
    <x v="0"/>
    <n v="2.0833333333333333E-3"/>
    <x v="1"/>
    <x v="2"/>
  </r>
  <r>
    <x v="5"/>
    <x v="5"/>
    <s v="8000099233"/>
    <s v="PROBLEMS WITH HER XP VM"/>
    <d v="2013-05-20T00:00:00"/>
    <s v="Mira Pasricha"/>
    <n v="2"/>
    <x v="0"/>
    <x v="1"/>
    <x v="0"/>
    <n v="1.3888888888888889E-3"/>
    <x v="1"/>
    <x v="2"/>
  </r>
  <r>
    <x v="5"/>
    <x v="5"/>
    <s v="8000099239"/>
    <s v="PRINTER JAM"/>
    <d v="2013-04-15T00:00:00"/>
    <s v="Mira Pasricha"/>
    <n v="5"/>
    <x v="0"/>
    <x v="0"/>
    <x v="0"/>
    <n v="3.472222222222222E-3"/>
    <x v="1"/>
    <x v="2"/>
  </r>
  <r>
    <x v="5"/>
    <x v="5"/>
    <s v="8000099262"/>
    <s v="USERS UNABLE TO LOG INTO VM IN DATA CTR"/>
    <d v="2013-04-15T00:00:00"/>
    <s v="Mira Pasricha"/>
    <n v="3"/>
    <x v="0"/>
    <x v="0"/>
    <x v="0"/>
    <n v="2.0833333333333333E-3"/>
    <x v="1"/>
    <x v="2"/>
  </r>
  <r>
    <x v="5"/>
    <x v="5"/>
    <s v="8000099264"/>
    <s v="UNABLE TO GET TO THE NETWORK FROM LAPTOP"/>
    <d v="2013-04-15T00:00:00"/>
    <s v="Mira Pasricha"/>
    <n v="2"/>
    <x v="0"/>
    <x v="0"/>
    <x v="0"/>
    <n v="1.3888888888888889E-3"/>
    <x v="1"/>
    <x v="2"/>
  </r>
  <r>
    <x v="5"/>
    <x v="5"/>
    <s v="8000099265"/>
    <s v="REQUIRED A NEW KEYBOARD"/>
    <d v="2013-04-15T00:00:00"/>
    <s v="Mira Pasricha"/>
    <n v="1"/>
    <x v="0"/>
    <x v="0"/>
    <x v="0"/>
    <n v="6.9444444444444447E-4"/>
    <x v="1"/>
    <x v="2"/>
  </r>
  <r>
    <x v="5"/>
    <x v="5"/>
    <s v="8000099268"/>
    <s v="SETUP NEW LAPTOP"/>
    <d v="2013-04-15T00:00:00"/>
    <s v="Mira Pasricha"/>
    <n v="2"/>
    <x v="0"/>
    <x v="0"/>
    <x v="0"/>
    <n v="1.3888888888888889E-3"/>
    <x v="1"/>
    <x v="2"/>
  </r>
  <r>
    <x v="5"/>
    <x v="5"/>
    <s v="8000099292"/>
    <s v="D20 DESKTOP HAD A BAD HARD DRIVE"/>
    <d v="2013-05-20T00:00:00"/>
    <s v="Mira Pasricha"/>
    <n v="2"/>
    <x v="0"/>
    <x v="1"/>
    <x v="0"/>
    <n v="1.3888888888888889E-3"/>
    <x v="1"/>
    <x v="2"/>
  </r>
  <r>
    <x v="5"/>
    <x v="5"/>
    <s v="8000099293"/>
    <s v="PROBLEM WITH BACKUP ON LAPTOP"/>
    <d v="2013-05-20T00:00:00"/>
    <s v="Mira Pasricha"/>
    <n v="2"/>
    <x v="0"/>
    <x v="1"/>
    <x v="0"/>
    <n v="1.3888888888888889E-3"/>
    <x v="1"/>
    <x v="2"/>
  </r>
  <r>
    <x v="5"/>
    <x v="5"/>
    <s v="8000099294"/>
    <s v="DESKTOP NOT RESPONSIVE"/>
    <d v="2013-05-20T00:00:00"/>
    <s v="Mira Pasricha"/>
    <n v="1"/>
    <x v="0"/>
    <x v="1"/>
    <x v="0"/>
    <n v="6.9444444444444447E-4"/>
    <x v="1"/>
    <x v="2"/>
  </r>
  <r>
    <x v="5"/>
    <x v="5"/>
    <s v="8000099297"/>
    <s v="ASSISTANCE ORDERING A MOUSE THRU SRM"/>
    <d v="2013-04-15T00:00:00"/>
    <s v="Mira Pasricha"/>
    <n v="1"/>
    <x v="0"/>
    <x v="0"/>
    <x v="0"/>
    <n v="6.9444444444444447E-4"/>
    <x v="1"/>
    <x v="2"/>
  </r>
  <r>
    <x v="5"/>
    <x v="5"/>
    <s v="8000099298"/>
    <s v="LOOKING FOR OFFICE COMMUNICATOR INSTALL"/>
    <d v="2013-05-20T00:00:00"/>
    <s v="Mira Pasricha"/>
    <n v="2"/>
    <x v="0"/>
    <x v="1"/>
    <x v="0"/>
    <n v="1.3888888888888889E-3"/>
    <x v="1"/>
    <x v="2"/>
  </r>
  <r>
    <x v="5"/>
    <x v="5"/>
    <s v="8000099311"/>
    <s v="NO AUDIO ON LAPTOP"/>
    <d v="2013-04-15T00:00:00"/>
    <s v="Mira Pasricha"/>
    <n v="2"/>
    <x v="0"/>
    <x v="0"/>
    <x v="0"/>
    <n v="1.3888888888888889E-3"/>
    <x v="1"/>
    <x v="2"/>
  </r>
  <r>
    <x v="5"/>
    <x v="5"/>
    <s v="8000099312"/>
    <s v="IE CERTIFICATE POP UP WHEN ON THE PORTAL"/>
    <d v="2013-04-15T00:00:00"/>
    <s v="Mira Pasricha"/>
    <n v="2"/>
    <x v="0"/>
    <x v="0"/>
    <x v="0"/>
    <n v="1.3888888888888889E-3"/>
    <x v="1"/>
    <x v="2"/>
  </r>
  <r>
    <x v="5"/>
    <x v="5"/>
    <s v="8000099315"/>
    <s v="UNABLE TO OPEN LIVELINK ARCHIVED MAILS"/>
    <d v="2013-05-20T00:00:00"/>
    <s v="Mira Pasricha"/>
    <n v="2"/>
    <x v="0"/>
    <x v="1"/>
    <x v="0"/>
    <n v="1.3888888888888889E-3"/>
    <x v="1"/>
    <x v="2"/>
  </r>
  <r>
    <x v="5"/>
    <x v="5"/>
    <s v="8000099317"/>
    <s v="SETUP NEW DESKTOP"/>
    <d v="2013-05-20T00:00:00"/>
    <s v="Mira Pasricha"/>
    <n v="1"/>
    <x v="0"/>
    <x v="1"/>
    <x v="0"/>
    <n v="6.9444444444444447E-4"/>
    <x v="1"/>
    <x v="2"/>
  </r>
  <r>
    <x v="5"/>
    <x v="5"/>
    <s v="8000099318"/>
    <s v="UNABLE TO PREVIEW CERTAIN PDF DOCS"/>
    <d v="2013-04-15T00:00:00"/>
    <s v="Mira Pasricha"/>
    <n v="2"/>
    <x v="0"/>
    <x v="0"/>
    <x v="0"/>
    <n v="1.3888888888888889E-3"/>
    <x v="1"/>
    <x v="2"/>
  </r>
  <r>
    <x v="5"/>
    <x v="5"/>
    <s v="8000099319"/>
    <s v="UNABLE TO REMOTE INTO DESKTOP AT OFFICE"/>
    <d v="2013-04-16T00:00:00"/>
    <s v="Mira Pasricha"/>
    <n v="2"/>
    <x v="0"/>
    <x v="0"/>
    <x v="0"/>
    <n v="1.3888888888888889E-3"/>
    <x v="1"/>
    <x v="2"/>
  </r>
  <r>
    <x v="5"/>
    <x v="5"/>
    <s v="8000099331"/>
    <s v="MUTIPLE CERT POPUPS IN IE"/>
    <d v="2013-05-20T00:00:00"/>
    <s v="Mira Pasricha"/>
    <n v="1"/>
    <x v="0"/>
    <x v="1"/>
    <x v="0"/>
    <n v="6.9444444444444447E-4"/>
    <x v="1"/>
    <x v="2"/>
  </r>
  <r>
    <x v="5"/>
    <x v="5"/>
    <s v="8000099332"/>
    <s v="REPLACE CYAN TONER ON 4TH"/>
    <d v="2013-04-15T00:00:00"/>
    <s v="Mira Pasricha"/>
    <n v="2"/>
    <x v="0"/>
    <x v="0"/>
    <x v="0"/>
    <n v="1.3888888888888889E-3"/>
    <x v="1"/>
    <x v="2"/>
  </r>
  <r>
    <x v="5"/>
    <x v="5"/>
    <s v="8000099411"/>
    <s v="FREQUENT BLUE SCREEN CRASHES ON LAPTOP"/>
    <d v="2013-05-20T00:00:00"/>
    <s v="Mira Pasricha"/>
    <n v="954"/>
    <x v="0"/>
    <x v="1"/>
    <x v="0"/>
    <n v="0.66249999999999998"/>
    <x v="1"/>
    <x v="2"/>
  </r>
  <r>
    <x v="5"/>
    <x v="5"/>
    <s v="8000102248"/>
    <s v="REPLACE YELLOW TONER ON 3RD FLOOR"/>
    <d v="2013-04-16T00:00:00"/>
    <s v="Mira Pasricha"/>
    <n v="11"/>
    <x v="0"/>
    <x v="0"/>
    <x v="0"/>
    <n v="7.6388888888888886E-3"/>
    <x v="1"/>
    <x v="2"/>
  </r>
  <r>
    <x v="5"/>
    <x v="5"/>
    <s v="8000102298"/>
    <s v="CANNOT VIEW LIVELINK EMAILS"/>
    <d v="2013-05-20T00:00:00"/>
    <s v="Brady Pederson"/>
    <n v="3"/>
    <x v="0"/>
    <x v="1"/>
    <x v="0"/>
    <n v="2.0833333333333333E-3"/>
    <x v="1"/>
    <x v="2"/>
  </r>
  <r>
    <x v="5"/>
    <x v="5"/>
    <s v="8000102300"/>
    <s v="CANNOT VIEW LIVELINK EMAILS"/>
    <d v="2013-05-20T00:00:00"/>
    <s v="Brady Pederson"/>
    <n v="2"/>
    <x v="0"/>
    <x v="1"/>
    <x v="0"/>
    <n v="1.3888888888888889E-3"/>
    <x v="1"/>
    <x v="2"/>
  </r>
  <r>
    <x v="5"/>
    <x v="5"/>
    <s v="8000102312"/>
    <s v="ACCESS DENIED ERROR ON IT TICKET"/>
    <d v="2013-04-16T00:00:00"/>
    <s v="Mira Pasricha"/>
    <n v="3"/>
    <x v="0"/>
    <x v="0"/>
    <x v="0"/>
    <n v="2.0833333333333333E-3"/>
    <x v="1"/>
    <x v="2"/>
  </r>
  <r>
    <x v="5"/>
    <x v="5"/>
    <s v="8000102394"/>
    <s v="REPLACEMENT KEYBOARD"/>
    <d v="2013-04-16T00:00:00"/>
    <s v="Brady Pederson"/>
    <n v="5"/>
    <x v="0"/>
    <x v="0"/>
    <x v="0"/>
    <n v="3.472222222222222E-3"/>
    <x v="1"/>
    <x v="2"/>
  </r>
  <r>
    <x v="5"/>
    <x v="5"/>
    <s v="8000102395"/>
    <s v="COPY IN COLOR - DEFAULTING TO BLACKWHITE"/>
    <d v="2013-04-16T00:00:00"/>
    <s v="Brady Pederson"/>
    <n v="4"/>
    <x v="0"/>
    <x v="0"/>
    <x v="0"/>
    <n v="2.7777777777777779E-3"/>
    <x v="1"/>
    <x v="2"/>
  </r>
  <r>
    <x v="5"/>
    <x v="5"/>
    <s v="8000102398"/>
    <s v="VIDEO CARD BSOD (464712) - OLD TICKET"/>
    <d v="2013-04-16T00:00:00"/>
    <s v="Brady Pederson"/>
    <n v="6"/>
    <x v="0"/>
    <x v="0"/>
    <x v="0"/>
    <n v="4.1666666666666666E-3"/>
    <x v="1"/>
    <x v="2"/>
  </r>
  <r>
    <x v="5"/>
    <x v="5"/>
    <s v="8000102463"/>
    <s v="ORDERING ULTRAEDIT"/>
    <d v="2013-05-20T00:00:00"/>
    <s v="Brady Pederson"/>
    <n v="2"/>
    <x v="0"/>
    <x v="1"/>
    <x v="0"/>
    <n v="1.3888888888888889E-3"/>
    <x v="1"/>
    <x v="2"/>
  </r>
  <r>
    <x v="5"/>
    <x v="5"/>
    <s v="8000102465"/>
    <s v="CERTIFICATE PROMPT ON IE PORTAL PAGES"/>
    <d v="2013-05-20T00:00:00"/>
    <s v="Brady Pederson"/>
    <n v="1"/>
    <x v="0"/>
    <x v="1"/>
    <x v="0"/>
    <n v="6.9444444444444447E-4"/>
    <x v="1"/>
    <x v="2"/>
  </r>
  <r>
    <x v="5"/>
    <x v="5"/>
    <s v="8000102736"/>
    <s v="ASSISTANCE WITH VC UNIT"/>
    <d v="2013-04-16T00:00:00"/>
    <s v="Mira Pasricha"/>
    <n v="2"/>
    <x v="0"/>
    <x v="0"/>
    <x v="0"/>
    <n v="1.3888888888888889E-3"/>
    <x v="1"/>
    <x v="2"/>
  </r>
  <r>
    <x v="5"/>
    <x v="5"/>
    <s v="8000102737"/>
    <s v="NO BACKUPS IN A LONG TIME"/>
    <d v="2013-04-16T00:00:00"/>
    <s v="Mira Pasricha"/>
    <n v="2"/>
    <x v="0"/>
    <x v="0"/>
    <x v="0"/>
    <n v="1.3888888888888889E-3"/>
    <x v="1"/>
    <x v="2"/>
  </r>
  <r>
    <x v="5"/>
    <x v="5"/>
    <s v="8000102739"/>
    <s v="RECEIVING MULTIPLE LAPTOP REJECTED EMAIL"/>
    <d v="2013-04-16T00:00:00"/>
    <s v="Mira Pasricha"/>
    <n v="5"/>
    <x v="0"/>
    <x v="0"/>
    <x v="0"/>
    <n v="3.472222222222222E-3"/>
    <x v="1"/>
    <x v="2"/>
  </r>
  <r>
    <x v="5"/>
    <x v="5"/>
    <s v="8000106083"/>
    <s v="LOOKING FOR A SFTP CLIENT INSTALL"/>
    <d v="2013-04-17T00:00:00"/>
    <s v="Mira Pasricha"/>
    <n v="3"/>
    <x v="0"/>
    <x v="0"/>
    <x v="0"/>
    <n v="2.0833333333333333E-3"/>
    <x v="1"/>
    <x v="2"/>
  </r>
  <r>
    <x v="5"/>
    <x v="5"/>
    <s v="8000106086"/>
    <s v="RESTORE A FILE FROM YESTERDAY'S BACKUP"/>
    <d v="2013-04-17T00:00:00"/>
    <s v="Mira Pasricha"/>
    <n v="2"/>
    <x v="0"/>
    <x v="0"/>
    <x v="0"/>
    <n v="1.3888888888888889E-3"/>
    <x v="1"/>
    <x v="2"/>
  </r>
  <r>
    <x v="5"/>
    <x v="5"/>
    <s v="8000108706"/>
    <s v="NEW PC NOT WORKING PROPERLY"/>
    <d v="2013-04-19T00:00:00"/>
    <s v="Brady Pederson"/>
    <n v="1172"/>
    <x v="0"/>
    <x v="0"/>
    <x v="0"/>
    <n v="0.81388888888888899"/>
    <x v="1"/>
    <x v="2"/>
  </r>
  <r>
    <x v="5"/>
    <x v="5"/>
    <s v="8000111743"/>
    <s v="FILE NOT PRINTING PROPERLY THROUGH IE"/>
    <d v="2013-05-20T00:00:00"/>
    <s v="Brady Pederson"/>
    <n v="13"/>
    <x v="0"/>
    <x v="1"/>
    <x v="0"/>
    <n v="9.0277777777777787E-3"/>
    <x v="1"/>
    <x v="2"/>
  </r>
  <r>
    <x v="5"/>
    <x v="5"/>
    <s v="8000111845"/>
    <s v="CAN'T OPEN LIVELINK ARCHIVED ATTACHMENTS"/>
    <d v="2013-04-19T00:00:00"/>
    <s v="Mira Pasricha"/>
    <n v="92"/>
    <x v="0"/>
    <x v="0"/>
    <x v="0"/>
    <n v="6.3888888888888898E-2"/>
    <x v="1"/>
    <x v="2"/>
  </r>
  <r>
    <x v="5"/>
    <x v="5"/>
    <s v="8000111907"/>
    <s v="NEEDED TO VERIFY DNS ENTRIES ON VM"/>
    <d v="2013-05-20T00:00:00"/>
    <s v="Mira Pasricha"/>
    <n v="2"/>
    <x v="0"/>
    <x v="1"/>
    <x v="0"/>
    <n v="1.3888888888888889E-3"/>
    <x v="1"/>
    <x v="2"/>
  </r>
  <r>
    <x v="5"/>
    <x v="5"/>
    <s v="8000111988"/>
    <s v="UNABLE TO LOG ON TO PC"/>
    <d v="2013-04-22T00:00:00"/>
    <s v="Brady Pederson"/>
    <n v="558"/>
    <x v="0"/>
    <x v="0"/>
    <x v="0"/>
    <n v="0.38750000000000001"/>
    <x v="1"/>
    <x v="2"/>
  </r>
  <r>
    <x v="5"/>
    <x v="5"/>
    <s v="8000112021"/>
    <s v="LAPTOP LOCKS UP / FREEZES"/>
    <d v="2013-05-20T00:00:00"/>
    <s v="Mira Pasricha"/>
    <n v="220"/>
    <x v="0"/>
    <x v="1"/>
    <x v="0"/>
    <n v="0.15277777777777776"/>
    <x v="1"/>
    <x v="2"/>
  </r>
  <r>
    <x v="5"/>
    <x v="5"/>
    <s v="8000115918"/>
    <s v="COUPLE OF BLUE SCREENS ON LAPTOP"/>
    <d v="2013-05-23T00:00:00"/>
    <s v="Mira Pasricha"/>
    <n v="2"/>
    <x v="0"/>
    <x v="1"/>
    <x v="0"/>
    <n v="1.3888888888888889E-3"/>
    <x v="1"/>
    <x v="2"/>
  </r>
  <r>
    <x v="5"/>
    <x v="5"/>
    <s v="8000115965"/>
    <s v="ROOM RESRVATION ADDIN FOR DESKTOP"/>
    <d v="2013-05-23T00:00:00"/>
    <s v="Mira Pasricha"/>
    <n v="3"/>
    <x v="0"/>
    <x v="1"/>
    <x v="0"/>
    <n v="2.0833333333333333E-3"/>
    <x v="1"/>
    <x v="2"/>
  </r>
  <r>
    <x v="5"/>
    <x v="5"/>
    <s v="8000115991"/>
    <s v="UNABLE TO GET TO NETWORK FROM DESKTOP"/>
    <d v="2013-05-23T00:00:00"/>
    <s v="Mira Pasricha"/>
    <n v="2"/>
    <x v="0"/>
    <x v="1"/>
    <x v="0"/>
    <n v="1.3888888888888889E-3"/>
    <x v="1"/>
    <x v="2"/>
  </r>
  <r>
    <x v="5"/>
    <x v="5"/>
    <s v="8000116664"/>
    <s v="UNABLE TO GET TO THE NETWORK FRM DESKTOP"/>
    <d v="2013-04-22T00:00:00"/>
    <s v="Mira Pasricha"/>
    <n v="3"/>
    <x v="0"/>
    <x v="0"/>
    <x v="0"/>
    <n v="2.0833333333333333E-3"/>
    <x v="1"/>
    <x v="2"/>
  </r>
  <r>
    <x v="5"/>
    <x v="5"/>
    <s v="8000116780"/>
    <s v="UNABLE TO DOWNLOAD TECHSMITH SNAGIT"/>
    <d v="2013-06-01T00:00:00"/>
    <s v="Jeff Clarke"/>
    <n v="56068"/>
    <x v="1"/>
    <x v="3"/>
    <x v="0"/>
    <n v="38.93611111111111"/>
    <x v="1"/>
    <x v="2"/>
  </r>
  <r>
    <x v="5"/>
    <x v="5"/>
    <s v="8000123170"/>
    <s v="SCCM NON COMPLIANCE ON DESKTOP"/>
    <d v="2013-05-25T00:00:00"/>
    <s v="Mira Pasricha"/>
    <n v="4"/>
    <x v="0"/>
    <x v="1"/>
    <x v="0"/>
    <n v="2.7777777777777779E-3"/>
    <x v="1"/>
    <x v="2"/>
  </r>
  <r>
    <x v="5"/>
    <x v="5"/>
    <s v="8000123221"/>
    <s v="SCCM NON COMPLIANCE ON DESKTOP"/>
    <d v="2013-05-25T00:00:00"/>
    <s v="Mira Pasricha"/>
    <n v="2"/>
    <x v="0"/>
    <x v="1"/>
    <x v="0"/>
    <n v="1.3888888888888889E-3"/>
    <x v="1"/>
    <x v="2"/>
  </r>
  <r>
    <x v="5"/>
    <x v="5"/>
    <s v="8000123489"/>
    <s v="HIPS NON-COMPLIANCE ON DESKTOP"/>
    <d v="2013-04-24T00:00:00"/>
    <s v="Mira Pasricha"/>
    <n v="4"/>
    <x v="0"/>
    <x v="0"/>
    <x v="0"/>
    <n v="2.7777777777777779E-3"/>
    <x v="1"/>
    <x v="2"/>
  </r>
  <r>
    <x v="5"/>
    <x v="5"/>
    <s v="8000124042"/>
    <s v="POLYCOMM - NOT DIALING OUT OR RECEIVING"/>
    <d v="2013-05-25T00:00:00"/>
    <s v="Jeff Clarke"/>
    <n v="4"/>
    <x v="0"/>
    <x v="1"/>
    <x v="0"/>
    <n v="2.7777777777777779E-3"/>
    <x v="1"/>
    <x v="2"/>
  </r>
  <r>
    <x v="5"/>
    <x v="5"/>
    <s v="8000126844"/>
    <s v="ADOBE FLASH INSTALLER FAILING"/>
    <d v="2013-04-29T00:00:00"/>
    <s v="Brady Pederson"/>
    <n v="2"/>
    <x v="0"/>
    <x v="0"/>
    <x v="0"/>
    <n v="1.3888888888888889E-3"/>
    <x v="1"/>
    <x v="2"/>
  </r>
  <r>
    <x v="5"/>
    <x v="5"/>
    <s v="8000127011"/>
    <s v="REIMAGE DESKTOP WITH SERVER 2008"/>
    <d v="2013-04-25T00:00:00"/>
    <s v="Brady Pederson"/>
    <n v="2"/>
    <x v="0"/>
    <x v="0"/>
    <x v="0"/>
    <n v="1.3888888888888889E-3"/>
    <x v="1"/>
    <x v="2"/>
  </r>
  <r>
    <x v="5"/>
    <x v="5"/>
    <s v="8000127033"/>
    <s v="START UP WINDOWS"/>
    <d v="2013-05-01T00:00:00"/>
    <s v="Mira Pasricha"/>
    <n v="222"/>
    <x v="0"/>
    <x v="1"/>
    <x v="0"/>
    <n v="0.15416666666666667"/>
    <x v="1"/>
    <x v="2"/>
  </r>
  <r>
    <x v="5"/>
    <x v="5"/>
    <s v="8000127187"/>
    <s v="IE KEEPS FREEZING AND CRASHING WITH CERT"/>
    <d v="2013-05-26T00:00:00"/>
    <s v="Brady Pederson"/>
    <n v="2"/>
    <x v="0"/>
    <x v="1"/>
    <x v="0"/>
    <n v="1.3888888888888889E-3"/>
    <x v="1"/>
    <x v="2"/>
  </r>
  <r>
    <x v="5"/>
    <x v="5"/>
    <s v="8000127281"/>
    <s v="VIDEO CARD CRASHES - REPLACE VC"/>
    <d v="2013-05-26T00:00:00"/>
    <s v="Brady Pederson"/>
    <n v="2"/>
    <x v="0"/>
    <x v="1"/>
    <x v="0"/>
    <n v="1.3888888888888889E-3"/>
    <x v="1"/>
    <x v="2"/>
  </r>
  <r>
    <x v="5"/>
    <x v="5"/>
    <s v="8000127311"/>
    <s v="MY SAP LAPTOP IS BLUE SCREENING ON ME"/>
    <d v="2013-04-27T00:00:00"/>
    <s v="Mira Pasricha"/>
    <n v="1185"/>
    <x v="0"/>
    <x v="0"/>
    <x v="0"/>
    <n v="0.82291666666666663"/>
    <x v="1"/>
    <x v="2"/>
  </r>
  <r>
    <x v="5"/>
    <x v="5"/>
    <s v="8000127379"/>
    <s v="USB PORTS BAD ON LAPTOP"/>
    <d v="2013-04-26T00:00:00"/>
    <s v="Mira Pasricha"/>
    <n v="4"/>
    <x v="0"/>
    <x v="0"/>
    <x v="0"/>
    <n v="2.7777777777777779E-3"/>
    <x v="1"/>
    <x v="2"/>
  </r>
  <r>
    <x v="5"/>
    <x v="5"/>
    <s v="8000127422"/>
    <s v="UNABLE TO LOG INTO LAPTOP WITH NEW PASSW"/>
    <d v="2013-04-25T00:00:00"/>
    <s v="Mira Pasricha"/>
    <n v="3"/>
    <x v="0"/>
    <x v="0"/>
    <x v="0"/>
    <n v="2.0833333333333333E-3"/>
    <x v="1"/>
    <x v="2"/>
  </r>
  <r>
    <x v="5"/>
    <x v="5"/>
    <s v="8000130043"/>
    <s v="GETTING C USER ACCESS ON PORTAL"/>
    <d v="2013-04-26T00:00:00"/>
    <s v="Mira Pasricha"/>
    <n v="10"/>
    <x v="0"/>
    <x v="0"/>
    <x v="0"/>
    <n v="6.9444444444444441E-3"/>
    <x v="1"/>
    <x v="2"/>
  </r>
  <r>
    <x v="5"/>
    <x v="5"/>
    <s v="8000130071"/>
    <s v="NEEDED DATA RETRIEVED FROM TERM DESKTOP"/>
    <d v="2013-04-27T00:00:00"/>
    <s v="Mira Pasricha"/>
    <n v="0"/>
    <x v="2"/>
    <x v="0"/>
    <x v="0"/>
    <n v="0"/>
    <x v="1"/>
    <x v="2"/>
  </r>
  <r>
    <x v="5"/>
    <x v="5"/>
    <s v="8000130071"/>
    <s v="NEEDED DATA RETRIEVED FROM TERM DESKTOP"/>
    <d v="2013-05-02T00:00:00"/>
    <s v="Mira Pasricha"/>
    <n v="3916"/>
    <x v="0"/>
    <x v="1"/>
    <x v="0"/>
    <n v="2.7194444444444446"/>
    <x v="1"/>
    <x v="2"/>
  </r>
  <r>
    <x v="5"/>
    <x v="5"/>
    <s v="8000130073"/>
    <s v="SCCM NON-COMPLIANCE ON XP VM"/>
    <d v="2013-04-26T00:00:00"/>
    <s v="Mira Pasricha"/>
    <n v="1"/>
    <x v="0"/>
    <x v="0"/>
    <x v="0"/>
    <n v="6.9444444444444447E-4"/>
    <x v="1"/>
    <x v="2"/>
  </r>
  <r>
    <x v="5"/>
    <x v="5"/>
    <s v="8000130131"/>
    <s v="INSTALL OPEN TEXT EXCEED  POWERSUITE 14"/>
    <d v="2013-06-01T00:00:00"/>
    <s v="Brady Pederson"/>
    <n v="7262"/>
    <x v="0"/>
    <x v="3"/>
    <x v="0"/>
    <n v="5.0430555555555552"/>
    <x v="1"/>
    <x v="2"/>
  </r>
  <r>
    <x v="5"/>
    <x v="5"/>
    <s v="8000134143"/>
    <s v="REJOIN LSEV00464769E TO SAP DOMAIN"/>
    <d v="2013-05-30T00:00:00"/>
    <s v="Brady Pederson"/>
    <n v="2"/>
    <x v="0"/>
    <x v="1"/>
    <x v="0"/>
    <n v="1.3888888888888889E-3"/>
    <x v="1"/>
    <x v="2"/>
  </r>
  <r>
    <x v="5"/>
    <x v="5"/>
    <s v="8000134296"/>
    <s v="SCCM NON-COMPLIANCE ON LAPTOP"/>
    <d v="2013-04-30T00:00:00"/>
    <s v="Mira Pasricha"/>
    <n v="3"/>
    <x v="0"/>
    <x v="0"/>
    <x v="0"/>
    <n v="2.0833333333333333E-3"/>
    <x v="1"/>
    <x v="2"/>
  </r>
  <r>
    <x v="5"/>
    <x v="5"/>
    <s v="8000134964"/>
    <s v="NEW LAPTOP NEEDED."/>
    <d v="2013-05-31T00:00:00"/>
    <s v="Mira Pasricha"/>
    <n v="1322"/>
    <x v="0"/>
    <x v="1"/>
    <x v="0"/>
    <n v="0.91805555555555562"/>
    <x v="1"/>
    <x v="2"/>
  </r>
  <r>
    <x v="5"/>
    <x v="5"/>
    <s v="8000137589"/>
    <s v="SCCM NON-COMPLIANCE ON XP DESKTOP"/>
    <d v="2013-04-30T00:00:00"/>
    <s v="Mira Pasricha"/>
    <n v="3"/>
    <x v="0"/>
    <x v="0"/>
    <x v="0"/>
    <n v="2.0833333333333333E-3"/>
    <x v="1"/>
    <x v="2"/>
  </r>
  <r>
    <x v="5"/>
    <x v="5"/>
    <s v="8000137868"/>
    <s v="CANNOT ACCESS NETWORK - IE PROXY SETTING"/>
    <d v="2013-05-31T00:00:00"/>
    <s v="Brady Pederson"/>
    <n v="3"/>
    <x v="0"/>
    <x v="1"/>
    <x v="0"/>
    <n v="2.0833333333333333E-3"/>
    <x v="1"/>
    <x v="2"/>
  </r>
  <r>
    <x v="5"/>
    <x v="5"/>
    <s v="8000137957"/>
    <s v="INSTALL LINUX ON D20 + WINDOWS VM"/>
    <d v="2013-05-22T00:00:00"/>
    <s v="Lyn Raye"/>
    <n v="31723"/>
    <x v="1"/>
    <x v="1"/>
    <x v="0"/>
    <n v="22.029861111111114"/>
    <x v="1"/>
    <x v="2"/>
  </r>
  <r>
    <x v="5"/>
    <x v="5"/>
    <s v="8000138994"/>
    <s v="SETUP NEW LAPTOP"/>
    <d v="2013-06-01T00:00:00"/>
    <s v="Mira Pasricha"/>
    <n v="4"/>
    <x v="0"/>
    <x v="3"/>
    <x v="0"/>
    <n v="2.7777777777777779E-3"/>
    <x v="1"/>
    <x v="2"/>
  </r>
  <r>
    <x v="5"/>
    <x v="5"/>
    <s v="8000145758"/>
    <s v="NOT RECEVING MAIL ON PHONE"/>
    <d v="2013-06-03T00:00:00"/>
    <s v="Mira Pasricha"/>
    <n v="3"/>
    <x v="0"/>
    <x v="3"/>
    <x v="0"/>
    <n v="2.0833333333333333E-3"/>
    <x v="1"/>
    <x v="2"/>
  </r>
  <r>
    <x v="5"/>
    <x v="5"/>
    <s v="8000145760"/>
    <s v="UNABLE TO CONNECT TO CORP WIFI"/>
    <d v="2013-06-03T00:00:00"/>
    <s v="Mira Pasricha"/>
    <n v="7"/>
    <x v="0"/>
    <x v="3"/>
    <x v="0"/>
    <n v="4.8611111111111112E-3"/>
    <x v="1"/>
    <x v="2"/>
  </r>
  <r>
    <x v="5"/>
    <x v="5"/>
    <s v="8000145841"/>
    <s v="MULTIPLE CERT POPUPS ON THE PORTAL"/>
    <d v="2013-05-03T00:00:00"/>
    <s v="Mira Pasricha"/>
    <n v="2"/>
    <x v="0"/>
    <x v="1"/>
    <x v="0"/>
    <n v="1.3888888888888889E-3"/>
    <x v="1"/>
    <x v="2"/>
  </r>
  <r>
    <x v="5"/>
    <x v="5"/>
    <s v="8000149788"/>
    <s v="UNABLE TO REMOTE INTO DESKTOP"/>
    <d v="2013-05-06T00:00:00"/>
    <s v="Mira Pasricha"/>
    <n v="2"/>
    <x v="0"/>
    <x v="1"/>
    <x v="0"/>
    <n v="1.3888888888888889E-3"/>
    <x v="1"/>
    <x v="2"/>
  </r>
  <r>
    <x v="5"/>
    <x v="5"/>
    <s v="8000149789"/>
    <s v="UNABLE TO OPEN ADOBE CONNECT SESSIONS"/>
    <d v="2013-05-06T00:00:00"/>
    <s v="Mira Pasricha"/>
    <n v="2"/>
    <x v="0"/>
    <x v="1"/>
    <x v="0"/>
    <n v="1.3888888888888889E-3"/>
    <x v="1"/>
    <x v="2"/>
  </r>
  <r>
    <x v="5"/>
    <x v="5"/>
    <s v="8000149862"/>
    <s v="BACKUP NOT RUNNING ON DESKTOP"/>
    <d v="2013-05-07T00:00:00"/>
    <s v="Mira Pasricha"/>
    <n v="3"/>
    <x v="0"/>
    <x v="1"/>
    <x v="0"/>
    <n v="2.0833333333333333E-3"/>
    <x v="1"/>
    <x v="2"/>
  </r>
  <r>
    <x v="5"/>
    <x v="5"/>
    <s v="8000153645"/>
    <s v="SAP VENUE RESERVATION ADD IN NOT VISIBLE"/>
    <d v="2013-05-07T00:00:00"/>
    <s v="Brady Pederson"/>
    <n v="4"/>
    <x v="0"/>
    <x v="1"/>
    <x v="0"/>
    <n v="2.7777777777777779E-3"/>
    <x v="1"/>
    <x v="2"/>
  </r>
  <r>
    <x v="5"/>
    <x v="5"/>
    <s v="8000156755"/>
    <s v="HARD DRIVE FAILLED - REPLACE"/>
    <d v="2013-05-09T00:00:00"/>
    <s v="Brady Pederson"/>
    <n v="2"/>
    <x v="0"/>
    <x v="1"/>
    <x v="0"/>
    <n v="1.3888888888888889E-3"/>
    <x v="1"/>
    <x v="2"/>
  </r>
  <r>
    <x v="5"/>
    <x v="5"/>
    <s v="8000161320"/>
    <s v="LOSS OF NETWORK CONNECTIVITY"/>
    <d v="2013-05-14T00:00:00"/>
    <s v="Brady Pederson"/>
    <n v="5695"/>
    <x v="0"/>
    <x v="1"/>
    <x v="0"/>
    <n v="3.9548611111111112"/>
    <x v="1"/>
    <x v="2"/>
  </r>
  <r>
    <x v="5"/>
    <x v="5"/>
    <s v="8000161346"/>
    <s v="CANNOT LOGIN TO DBS PORTAL"/>
    <d v="2013-05-10T00:00:00"/>
    <s v="Brady Pederson"/>
    <n v="362"/>
    <x v="0"/>
    <x v="1"/>
    <x v="0"/>
    <n v="0.25138888888888888"/>
    <x v="1"/>
    <x v="2"/>
  </r>
  <r>
    <x v="5"/>
    <x v="5"/>
    <s v="8000178896"/>
    <s v="AV COMPLIANCE FAILURE - FORESCOUT"/>
    <d v="2013-05-17T00:00:00"/>
    <s v="Brady Pederson"/>
    <n v="3"/>
    <x v="0"/>
    <x v="1"/>
    <x v="0"/>
    <n v="2.0833333333333333E-3"/>
    <x v="1"/>
    <x v="2"/>
  </r>
  <r>
    <x v="5"/>
    <x v="5"/>
    <s v="8000178897"/>
    <s v="NET IS NOT RECOGNIZED AS AN INTERNAL COM"/>
    <d v="2013-05-17T00:00:00"/>
    <s v="Brady Pederson"/>
    <n v="2"/>
    <x v="0"/>
    <x v="1"/>
    <x v="0"/>
    <n v="1.3888888888888889E-3"/>
    <x v="1"/>
    <x v="2"/>
  </r>
  <r>
    <x v="5"/>
    <x v="5"/>
    <s v="8000178972"/>
    <s v="REJOIN XP VM TO SAP DOMAIN"/>
    <d v="2013-05-17T00:00:00"/>
    <s v="Brady Pederson"/>
    <n v="2"/>
    <x v="0"/>
    <x v="1"/>
    <x v="0"/>
    <n v="1.3888888888888889E-3"/>
    <x v="1"/>
    <x v="2"/>
  </r>
  <r>
    <x v="5"/>
    <x v="5"/>
    <s v="8000181531"/>
    <s v="ERROR ON BEXANALYZER"/>
    <d v="2013-05-22T00:00:00"/>
    <s v="Mira Pasricha"/>
    <n v="2945"/>
    <x v="0"/>
    <x v="1"/>
    <x v="0"/>
    <n v="2.0451388888888888"/>
    <x v="1"/>
    <x v="2"/>
  </r>
  <r>
    <x v="5"/>
    <x v="5"/>
    <s v="8000186120"/>
    <s v="WINDOWS7 SECURITY UPDATES FAILING"/>
    <d v="2013-05-29T00:00:00"/>
    <s v="Mira Pasricha"/>
    <n v="9803"/>
    <x v="0"/>
    <x v="1"/>
    <x v="0"/>
    <n v="6.8076388888888886"/>
    <x v="1"/>
    <x v="2"/>
  </r>
  <r>
    <x v="5"/>
    <x v="5"/>
    <s v="8000189275"/>
    <s v="JAVA INSTALL ERROR"/>
    <d v="2013-05-22T00:00:00"/>
    <s v="Brady Pederson"/>
    <n v="2"/>
    <x v="0"/>
    <x v="1"/>
    <x v="0"/>
    <n v="1.3888888888888889E-3"/>
    <x v="1"/>
    <x v="2"/>
  </r>
  <r>
    <x v="5"/>
    <x v="5"/>
    <s v="8000189776"/>
    <s v="UNABLE TO PRINT FROM MS OFFICE"/>
    <d v="2013-05-22T00:00:00"/>
    <s v="Mira Pasricha"/>
    <n v="10"/>
    <x v="0"/>
    <x v="1"/>
    <x v="0"/>
    <n v="6.9444444444444441E-3"/>
    <x v="1"/>
    <x v="2"/>
  </r>
  <r>
    <x v="5"/>
    <x v="5"/>
    <s v="8000192511"/>
    <s v="ISP SYSTEM ERROR S"/>
    <d v="2013-05-24T00:00:00"/>
    <s v="Brady Pederson"/>
    <n v="2"/>
    <x v="0"/>
    <x v="1"/>
    <x v="0"/>
    <n v="1.3888888888888889E-3"/>
    <x v="1"/>
    <x v="2"/>
  </r>
  <r>
    <x v="5"/>
    <x v="5"/>
    <s v="8000199372"/>
    <s v="UNABLE TO ACCESS TO THE CORPORATE PORTAL"/>
    <d v="2013-05-28T00:00:00"/>
    <s v="Mira Pasricha"/>
    <n v="1460"/>
    <x v="0"/>
    <x v="1"/>
    <x v="0"/>
    <n v="1.0138888888888888"/>
    <x v="1"/>
    <x v="2"/>
  </r>
  <r>
    <x v="5"/>
    <x v="5"/>
    <s v="8000203127"/>
    <s v="CANNOT ACCESS VPN"/>
    <d v="2013-05-31T00:00:00"/>
    <s v="Jeff Clarke"/>
    <n v="2797"/>
    <x v="0"/>
    <x v="1"/>
    <x v="0"/>
    <n v="1.9423611111111112"/>
    <x v="1"/>
    <x v="2"/>
  </r>
  <r>
    <x v="5"/>
    <x v="5"/>
    <s v="8000206451"/>
    <s v="SUDDENLY STOPPED RECEIVING MAIL ON S3"/>
    <d v="2013-05-30T00:00:00"/>
    <s v="Mira Pasricha"/>
    <n v="4"/>
    <x v="0"/>
    <x v="1"/>
    <x v="0"/>
    <n v="2.7777777777777779E-3"/>
    <x v="1"/>
    <x v="2"/>
  </r>
  <r>
    <x v="5"/>
    <x v="5"/>
    <s v="8000206455"/>
    <s v="OUTLOOK NOT CONNECTING"/>
    <d v="2013-05-29T00:00:00"/>
    <s v="Mira Pasricha"/>
    <n v="2"/>
    <x v="0"/>
    <x v="1"/>
    <x v="0"/>
    <n v="1.3888888888888889E-3"/>
    <x v="1"/>
    <x v="2"/>
  </r>
  <r>
    <x v="5"/>
    <x v="5"/>
    <s v="8000208561"/>
    <s v="DESKTOP PROBLEM AFTER INSTALLING UPDATES"/>
    <d v="2013-05-30T00:00:00"/>
    <s v="Mira Pasricha"/>
    <n v="6"/>
    <x v="0"/>
    <x v="1"/>
    <x v="0"/>
    <n v="4.1666666666666666E-3"/>
    <x v="1"/>
    <x v="2"/>
  </r>
  <r>
    <x v="5"/>
    <x v="5"/>
    <s v="8000208562"/>
    <s v="UNABLE TO UPDATE AFARIA ON IPAD"/>
    <d v="2013-05-30T00:00:00"/>
    <s v="Mira Pasricha"/>
    <n v="1"/>
    <x v="0"/>
    <x v="1"/>
    <x v="0"/>
    <n v="6.9444444444444447E-4"/>
    <x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31">
  <r>
    <s v="8000215501"/>
    <x v="0"/>
    <s v="Problems with .pst file"/>
    <s v="Ms. Sue Waite"/>
    <x v="0"/>
    <x v="0"/>
    <s v="06-03-2013 07:18:43"/>
    <s v="06-03-2013 07:18:43"/>
    <s v="06-03-2013 08:45:05"/>
    <s v="IMIS_OTHER_WIN_CTFWS"/>
    <s v="LSE04"/>
    <x v="0"/>
    <x v="0"/>
  </r>
  <r>
    <s v="7000137174"/>
    <x v="1"/>
    <s v="T430 Upgrade from T510"/>
    <s v="Ms. Suzette Walter"/>
    <x v="1"/>
    <x v="0"/>
    <s v="05-31-2013 13:47:09"/>
    <s v="05-31-2013 13:47:09"/>
    <s v="05-31-2013 14:14:12"/>
    <s v="SRIS_PEQP_REP_NOTB"/>
    <s v="PAL02"/>
    <x v="1"/>
    <x v="0"/>
  </r>
  <r>
    <s v="7000137067"/>
    <x v="1"/>
    <s v="Data transfer from X230"/>
    <s v="Ms. Daiva Likas"/>
    <x v="1"/>
    <x v="0"/>
    <s v="05-31-2013 12:08:32"/>
    <s v="05-31-2013 12:08:32"/>
    <s v="06-03-2013 07:48:33"/>
    <s v="SRIS_PEQP_REP_NOTB"/>
    <s v="PAL01"/>
    <x v="0"/>
    <x v="0"/>
  </r>
  <r>
    <s v="7000137045"/>
    <x v="1"/>
    <s v="Having issues with my IE browser"/>
    <s v="Mr. Cary Morgan"/>
    <x v="2"/>
    <x v="0"/>
    <s v="05-31-2013 12:03:48"/>
    <s v="05-31-2013 12:03:48"/>
    <s v="05-31-2013 13:23:51"/>
    <s v="SRIS_PEQP_REP_NOTB"/>
    <s v="PAL03"/>
    <x v="1"/>
    <x v="0"/>
  </r>
  <r>
    <s v="8000211421"/>
    <x v="0"/>
    <s v="Laptop Malfuntion"/>
    <s v="Ms. Sridevi Nadar"/>
    <x v="3"/>
    <x v="0"/>
    <s v="05-31-2013 11:03:04"/>
    <s v="05-31-2013 11:03:04"/>
    <s v="05-31-2013 22:05:58"/>
    <s v="IMIS_OTHER_WIN_CTFWS"/>
    <s v="DUN01"/>
    <x v="1"/>
    <x v="0"/>
  </r>
  <r>
    <s v="8000211306"/>
    <x v="0"/>
    <s v="User's laptop has line on screen, swap"/>
    <s v="Ms. Sridevi Nadar"/>
    <x v="4"/>
    <x v="0"/>
    <s v="05-31-2013 09:40:23"/>
    <s v="05-31-2013 09:40:23"/>
    <s v="05-31-2013 22:15:17"/>
    <s v="IMIS_OTHER_WIN_CTFWS"/>
    <s v="DUN01"/>
    <x v="1"/>
    <x v="0"/>
  </r>
  <r>
    <s v="7000136923"/>
    <x v="1"/>
    <s v="SSO Certificates"/>
    <s v="Malik Waqas Sagheer"/>
    <x v="5"/>
    <x v="0"/>
    <s v="05-31-2013 09:07:30"/>
    <s v="05-31-2013 09:07:30"/>
    <s v="05-31-2013 09:18:12"/>
    <s v="SRIS_PEQP_REP_MAC"/>
    <s v="MON02"/>
    <x v="1"/>
    <x v="0"/>
  </r>
  <r>
    <s v="7000136882"/>
    <x v="1"/>
    <s v="Black screen white cursor only"/>
    <s v="Mr. Bruce McManus"/>
    <x v="6"/>
    <x v="0"/>
    <s v="05-31-2013 08:34:17"/>
    <s v="05-31-2013 08:34:17"/>
    <s v="05-31-2013 09:36:19"/>
    <s v="SRIS_OTHER_WIN_CTFWS"/>
    <s v="DUN02"/>
    <x v="1"/>
    <x v="0"/>
  </r>
  <r>
    <s v="8000208927"/>
    <x v="0"/>
    <s v="Laptop slow performance"/>
    <s v="Ms. Carole Gifford"/>
    <x v="3"/>
    <x v="1"/>
    <s v="05-30-2013 13:51:48"/>
    <s v="05-30-2013 13:51:48"/>
    <s v="05-31-2013 10:19:24"/>
    <s v="IMIS_OTHER_WIN_CTFWS"/>
    <m/>
    <x v="1"/>
    <x v="0"/>
  </r>
  <r>
    <s v="7000135344"/>
    <x v="1"/>
    <s v="MBP Battery Failure"/>
    <s v="Mr. Randy Hammon"/>
    <x v="5"/>
    <x v="0"/>
    <s v="05-30-2013 12:17:31"/>
    <s v="05-30-2013 12:17:31"/>
    <s v="05-30-2013 13:23:17"/>
    <s v="SRIS_PEQP_REP_MAC"/>
    <s v="PAL02"/>
    <x v="1"/>
    <x v="0"/>
  </r>
  <r>
    <s v="7000135271"/>
    <x v="1"/>
    <s v="Setup new laptop"/>
    <s v="Mr. Reza Sadeghian"/>
    <x v="2"/>
    <x v="0"/>
    <s v="05-30-2013 11:15:22"/>
    <s v="05-30-2013 11:15:22"/>
    <s v="05-30-2013 12:12:21"/>
    <s v="SRIS_PEQP_REP_NOTB"/>
    <s v="PAL08"/>
    <x v="1"/>
    <x v="0"/>
  </r>
  <r>
    <s v="8000208558"/>
    <x v="0"/>
    <s v="BSOD on Laptop"/>
    <s v="Mr. Jason Tam"/>
    <x v="3"/>
    <x v="0"/>
    <s v="05-30-2013 09:39:39"/>
    <s v="05-30-2013 09:39:39"/>
    <s v="05-31-2013 09:13:27"/>
    <s v="IMIS_OTHER_WIN_CTFWS"/>
    <m/>
    <x v="1"/>
    <x v="0"/>
  </r>
  <r>
    <s v="8000208562"/>
    <x v="0"/>
    <s v="Unable to update Afaria on iPad"/>
    <s v="Mr. Bob Minard"/>
    <x v="0"/>
    <x v="2"/>
    <s v="05-30-2013 08:51:01"/>
    <s v="05-30-2013 08:51:01"/>
    <s v="05-30-2013 08:55:09"/>
    <s v="IMIS_OTHER_WIN_CTFWS"/>
    <s v="LSE04"/>
    <x v="1"/>
    <x v="0"/>
  </r>
  <r>
    <s v="8000208561"/>
    <x v="0"/>
    <s v="Desktop problem after installing updates"/>
    <s v="Mr. Gregg Wernecke"/>
    <x v="0"/>
    <x v="0"/>
    <s v="05-30-2013 08:45:20"/>
    <s v="05-30-2013 08:45:20"/>
    <s v="05-30-2013 08:57:07"/>
    <s v="IMIS_OTHER_WIN_CTFWS"/>
    <s v="LSE04"/>
    <x v="1"/>
    <x v="0"/>
  </r>
  <r>
    <s v="8000208470"/>
    <x v="0"/>
    <s v="Issue with SAP Logon/Internet Explorer"/>
    <s v="Eduardo Munizaga"/>
    <x v="7"/>
    <x v="3"/>
    <s v="05-30-2013 08:05:30"/>
    <s v="05-30-2013 08:05:30"/>
    <s v="05-30-2013 10:16:15"/>
    <s v="IMIS_OTHER_WIN_CTFWS"/>
    <s v="MON02"/>
    <x v="1"/>
    <x v="0"/>
  </r>
  <r>
    <s v="7000134104"/>
    <x v="1"/>
    <s v="Chrome/Java"/>
    <s v="Ms. Lura Lalomio"/>
    <x v="6"/>
    <x v="0"/>
    <s v="05-29-2013 16:43:57"/>
    <s v="05-29-2013 16:43:57"/>
    <s v="05-29-2013 16:51:07"/>
    <s v="SRIS_OTHER_WIN_CTFWS"/>
    <m/>
    <x v="1"/>
    <x v="0"/>
  </r>
  <r>
    <s v="7000134067"/>
    <x v="1"/>
    <s v="laptop network connectivity issues"/>
    <s v="Mr. Vivek Ranjan"/>
    <x v="8"/>
    <x v="0"/>
    <s v="05-29-2013 14:58:51"/>
    <s v="05-29-2013 14:58:51"/>
    <s v="05-29-2013 15:04:20"/>
    <s v="SRIS_PEQP_REP_NOTB"/>
    <s v="PAL09"/>
    <x v="1"/>
    <x v="0"/>
  </r>
  <r>
    <s v="7000134036"/>
    <x v="1"/>
    <s v="Requires monitor for home office"/>
    <s v="Mr. Rick Juhl"/>
    <x v="0"/>
    <x v="0"/>
    <s v="05-29-2013 13:58:02"/>
    <s v="05-29-2013 13:58:02"/>
    <s v="05-31-2013 14:09:14"/>
    <s v="SRIS_OTHER_WIN_CTFWS"/>
    <s v="LSE04"/>
    <x v="1"/>
    <x v="0"/>
  </r>
  <r>
    <s v="7000134033"/>
    <x v="1"/>
    <s v="Pickup Dan Fredell equipment"/>
    <s v="Ms. Angie Limberg"/>
    <x v="0"/>
    <x v="0"/>
    <s v="05-29-2013 13:48:27"/>
    <s v="05-29-2013 13:48:27"/>
    <s v="05-29-2013 17:42:13"/>
    <s v="SRIS_OTHER_WIN_CTFWS"/>
    <s v="LSE04"/>
    <x v="1"/>
    <x v="0"/>
  </r>
  <r>
    <s v="8000206455"/>
    <x v="0"/>
    <s v="Outlook not connecting"/>
    <s v="Ms. Susan Becker"/>
    <x v="0"/>
    <x v="0"/>
    <s v="05-29-2013 13:28:59"/>
    <s v="05-29-2013 13:28:59"/>
    <s v="05-29-2013 13:50:50"/>
    <s v="IMIS_OTHER_WIN_CTFWS"/>
    <s v="LSE04"/>
    <x v="1"/>
    <x v="0"/>
  </r>
  <r>
    <s v="8000206451"/>
    <x v="0"/>
    <s v="Suddenly stopped receiving mail on S3"/>
    <s v="Mr. Bob Minard"/>
    <x v="0"/>
    <x v="0"/>
    <s v="05-29-2013 12:59:50"/>
    <s v="05-29-2013 12:59:50"/>
    <s v="05-29-2013 15:14:24"/>
    <s v="IMIS_OTHER_WIN_CTFWS"/>
    <s v="LSE04"/>
    <x v="1"/>
    <x v="0"/>
  </r>
  <r>
    <s v="7000134011"/>
    <x v="1"/>
    <s v="Setup new iPhone 5"/>
    <s v="Mr. Mohan Balaji"/>
    <x v="5"/>
    <x v="0"/>
    <s v="05-29-2013 12:51:27"/>
    <s v="05-29-2013 12:51:27"/>
    <s v="05-29-2013 13:27:05"/>
    <s v="SRIS_PEQP_REP_MAC"/>
    <s v="PAL03"/>
    <x v="1"/>
    <x v="0"/>
  </r>
  <r>
    <s v="7000134001"/>
    <x v="1"/>
    <s v="Windows Virtual Machine Required on MAC"/>
    <s v="Mr. Kai Petzelt"/>
    <x v="9"/>
    <x v="0"/>
    <s v="05-29-2013 12:47:04"/>
    <s v="05-29-2013 12:47:04"/>
    <s v="05-31-2013 11:37:34"/>
    <s v="SRIS_APPL_MACSW"/>
    <s v="PAL04"/>
    <x v="1"/>
    <x v="0"/>
  </r>
  <r>
    <s v="7000133911"/>
    <x v="1"/>
    <s v="Request - Loaner Laptop"/>
    <s v="Ms. Larisa Voronina"/>
    <x v="6"/>
    <x v="0"/>
    <s v="05-29-2013 11:05:52"/>
    <s v="05-29-2013 11:05:52"/>
    <s v="05-29-2013 18:09:42"/>
    <s v="SRIS_OTHER_WIN_CTFWS"/>
    <s v="DUN02"/>
    <x v="1"/>
    <x v="0"/>
  </r>
  <r>
    <s v="7000133855"/>
    <x v="1"/>
    <s v="My laptop is quarantined"/>
    <s v="Ms. Alejandra Meraz"/>
    <x v="2"/>
    <x v="0"/>
    <s v="05-29-2013 10:15:01"/>
    <s v="05-29-2013 10:15:01"/>
    <s v="05-29-2013 10:28:34"/>
    <s v="SRIS_PEQP_REP_NOTB"/>
    <s v="PAL03"/>
    <x v="1"/>
    <x v="0"/>
  </r>
  <r>
    <s v="7000133713"/>
    <x v="1"/>
    <s v="Outlook Wont Open"/>
    <s v="Ms. Ashley Swift"/>
    <x v="6"/>
    <x v="0"/>
    <s v="05-29-2013 08:37:46"/>
    <s v="05-29-2013 08:37:46"/>
    <s v="05-29-2013 09:12:12"/>
    <s v="SRIS_OTHER_WIN_CTFWS"/>
    <s v="DUN02"/>
    <x v="1"/>
    <x v="0"/>
  </r>
  <r>
    <s v="7000133346"/>
    <x v="1"/>
    <s v="VMWare"/>
    <s v="Mr. Rocky Ongkowidjojo"/>
    <x v="5"/>
    <x v="0"/>
    <s v="05-29-2013 05:57:03"/>
    <s v="05-29-2013 05:57:03"/>
    <s v="05-29-2013 09:10:04"/>
    <s v="SRIS_PEQP_REP_MAC"/>
    <s v="PAL07"/>
    <x v="1"/>
    <x v="0"/>
  </r>
  <r>
    <s v="7000132064"/>
    <x v="1"/>
    <s v="VPN - Quarantine"/>
    <s v="Ms. Jennifer Crumm"/>
    <x v="6"/>
    <x v="3"/>
    <s v="05-28-2013 16:17:56"/>
    <s v="05-28-2013 16:17:56"/>
    <s v="05-29-2013 14:25:35"/>
    <s v="SRIS_OTHER_WIN_CTFWS"/>
    <m/>
    <x v="1"/>
    <x v="0"/>
  </r>
  <r>
    <s v="8000203127"/>
    <x v="0"/>
    <s v="Cannot access vpn"/>
    <s v="Ms. Michele Pugliese"/>
    <x v="10"/>
    <x v="4"/>
    <s v="05-28-2013 15:21:51"/>
    <s v="05-28-2013 15:21:51"/>
    <s v="05-30-2013 21:52:59"/>
    <s v="IMIS_ACCSS_RA"/>
    <s v="HVN01"/>
    <x v="1"/>
    <x v="0"/>
  </r>
  <r>
    <s v="7000131756"/>
    <x v="1"/>
    <s v="Pick up Wireless Mouse from MSC"/>
    <s v="Ms. Rani Madduri"/>
    <x v="3"/>
    <x v="5"/>
    <s v="05-28-2013 10:56:24"/>
    <s v="05-28-2013 10:56:24"/>
    <s v="05-29-2013 16:08:47"/>
    <s v="SRIS_PEQP_DLVR"/>
    <m/>
    <x v="1"/>
    <x v="0"/>
  </r>
  <r>
    <s v="7000131730"/>
    <x v="1"/>
    <s v="Replacement T Series Power Adapter 65W"/>
    <s v="Ms. Johannah Villa"/>
    <x v="11"/>
    <x v="0"/>
    <s v="05-28-2013 10:22:23"/>
    <s v="05-28-2013 10:22:23"/>
    <s v="05-28-2013 11:27:10"/>
    <s v="SRIS_PEQP_REP_NOTB"/>
    <m/>
    <x v="1"/>
    <x v="0"/>
  </r>
  <r>
    <s v="8000199372"/>
    <x v="0"/>
    <s v="unable to access to the Corporate portal"/>
    <s v="Mr. Kyle Jett"/>
    <x v="0"/>
    <x v="2"/>
    <s v="05-27-2013 13:48:47"/>
    <s v="05-27-2013 13:48:47"/>
    <s v="05-28-2013 14:16:54"/>
    <s v="IMIS_APPL_IE_OBSOLETE"/>
    <s v="BOF01"/>
    <x v="1"/>
    <x v="0"/>
  </r>
  <r>
    <s v="7000126400"/>
    <x v="1"/>
    <s v="Intl Transfer Request (06.01.13)"/>
    <s v="Mr. Robert Marchand"/>
    <x v="12"/>
    <x v="2"/>
    <s v="05-24-2013 11:30:26"/>
    <s v="05-24-2013 11:30:26"/>
    <s v="05-31-2013 09:16:36"/>
    <s v="SRIS_PEQP_ORDR"/>
    <s v="DAL01"/>
    <x v="1"/>
    <x v="0"/>
  </r>
  <r>
    <s v="7000127904"/>
    <x v="1"/>
    <s v="PGP WDE"/>
    <s v="Ms. Lily Wei"/>
    <x v="6"/>
    <x v="1"/>
    <s v="05-24-2013 10:34:24"/>
    <s v="05-24-2013 10:34:24"/>
    <s v="05-24-2013 15:02:46"/>
    <s v="SRIS_OTHER_WIN_CTFWS"/>
    <m/>
    <x v="1"/>
    <x v="0"/>
  </r>
  <r>
    <s v="8000195295"/>
    <x v="0"/>
    <s v="user cannot pass pgpscreen"/>
    <s v="Ms. Lily Wei"/>
    <x v="6"/>
    <x v="6"/>
    <s v="05-24-2013 09:15:20"/>
    <s v="05-24-2013 09:15:20"/>
    <s v="05-24-2013 15:00:25"/>
    <s v="IMIS_PRTSEC_ENCR_HDD"/>
    <s v="DUN01"/>
    <x v="1"/>
    <x v="0"/>
  </r>
  <r>
    <s v="8000195198"/>
    <x v="0"/>
    <s v="Question about VPN on SAP Laptop"/>
    <s v="Mr. Tiger Whittemore"/>
    <x v="3"/>
    <x v="7"/>
    <s v="05-24-2013 08:34:47"/>
    <s v="05-24-2013 08:34:47"/>
    <s v="05-24-2013 11:43:52"/>
    <s v="IMIS_OTHER_WIN_CTFWS"/>
    <m/>
    <x v="1"/>
    <x v="0"/>
  </r>
  <r>
    <s v="8000195095"/>
    <x v="0"/>
    <s v="Cannot start PC properly"/>
    <s v="Christina Adams"/>
    <x v="7"/>
    <x v="0"/>
    <s v="05-24-2013 07:19:56"/>
    <s v="05-24-2013 07:19:56"/>
    <s v="05-31-2013 09:54:55"/>
    <s v="IMIS_PEQP_DESKT"/>
    <s v="MON02"/>
    <x v="1"/>
    <x v="0"/>
  </r>
  <r>
    <s v="7000126531"/>
    <x v="1"/>
    <s v="Upgrade for T530 laptop"/>
    <s v="Mr. AT Quach"/>
    <x v="1"/>
    <x v="0"/>
    <s v="05-23-2013 14:52:51"/>
    <s v="05-23-2013 14:52:51"/>
    <s v="05-23-2013 16:18:14"/>
    <s v="SRIS_PEQP_REP_NOTB"/>
    <m/>
    <x v="1"/>
    <x v="0"/>
  </r>
  <r>
    <s v="8000192842"/>
    <x v="0"/>
    <s v="Cannot start Citrix Viewer on Mac"/>
    <s v="Mr. Sajjad Ahmed"/>
    <x v="5"/>
    <x v="0"/>
    <s v="05-23-2013 11:56:23"/>
    <s v="05-23-2013 11:56:23"/>
    <s v="05-29-2013 12:33:03"/>
    <s v="IMIS_APPL_MACSW"/>
    <s v="PAL02"/>
    <x v="1"/>
    <x v="0"/>
  </r>
  <r>
    <s v="8000192781"/>
    <x v="0"/>
    <s v="Laptop has no sound."/>
    <s v="Mr. William Glavas"/>
    <x v="13"/>
    <x v="2"/>
    <s v="05-23-2013 11:07:44"/>
    <s v="05-23-2013 11:07:44"/>
    <s v="05-24-2013 08:20:52"/>
    <s v="IMIS_PEQP_NOTEB"/>
    <s v="MON02"/>
    <x v="1"/>
    <x v="0"/>
  </r>
  <r>
    <s v="7000126364"/>
    <x v="1"/>
    <s v="Pickup SRM Order - Wireless Mouse"/>
    <s v="Ms. Emily Or"/>
    <x v="3"/>
    <x v="0"/>
    <s v="05-23-2013 11:06:44"/>
    <s v="05-23-2013 11:06:44"/>
    <s v="05-23-2013 11:31:41"/>
    <s v="SRIS_PEQP_DLVR"/>
    <m/>
    <x v="1"/>
    <x v="0"/>
  </r>
  <r>
    <s v="7000126278"/>
    <x v="1"/>
    <s v="Crashes - OS locks - Safe Mode"/>
    <s v="Mr. Les Tabata"/>
    <x v="6"/>
    <x v="0"/>
    <s v="05-23-2013 10:26:33"/>
    <s v="05-23-2013 10:26:33"/>
    <s v="05-23-2013 10:40:12"/>
    <s v="SRIS_OTHER_WIN_CTFWS"/>
    <m/>
    <x v="1"/>
    <x v="0"/>
  </r>
  <r>
    <s v="8000192627"/>
    <x v="0"/>
    <s v="Unable to map sybase H Drive"/>
    <s v="Mr. Paul Fleischman"/>
    <x v="3"/>
    <x v="0"/>
    <s v="05-23-2013 10:01:47"/>
    <s v="05-23-2013 10:01:47"/>
    <s v="05-23-2013 17:06:45"/>
    <s v="IMIS_PEQP_DESKT"/>
    <m/>
    <x v="1"/>
    <x v="0"/>
  </r>
  <r>
    <s v="8000192621"/>
    <x v="0"/>
    <s v="DVD DR not recognized"/>
    <s v="Ms. Cielo Young"/>
    <x v="3"/>
    <x v="0"/>
    <s v="05-23-2013 09:29:16"/>
    <s v="05-23-2013 09:29:16"/>
    <s v="05-23-2013 11:43:02"/>
    <s v="IMIS_OTHER_WIN_CTFWS"/>
    <m/>
    <x v="1"/>
    <x v="0"/>
  </r>
  <r>
    <s v="8000192592"/>
    <x v="0"/>
    <s v="keyboard malfunctions"/>
    <s v="Ms. Tina Tang"/>
    <x v="1"/>
    <x v="0"/>
    <s v="05-23-2013 09:23:14"/>
    <s v="05-23-2013 09:23:14"/>
    <s v="05-28-2013 15:59:36"/>
    <s v="IMIS_PEQP_NOTEB"/>
    <s v="PAL01"/>
    <x v="1"/>
    <x v="0"/>
  </r>
  <r>
    <s v="7000126180"/>
    <x v="1"/>
    <s v="System Swap (Freezing OS) X220"/>
    <s v="Ms. Dorothea Sieber"/>
    <x v="1"/>
    <x v="8"/>
    <s v="05-23-2013 09:19:09"/>
    <s v="05-23-2013 09:19:09"/>
    <s v="05-23-2013 09:58:25"/>
    <s v="SRIS_PEQP_REP_NOTB"/>
    <s v="PAL01"/>
    <x v="1"/>
    <x v="0"/>
  </r>
  <r>
    <s v="7000126220"/>
    <x v="1"/>
    <s v="New Hire Orientation"/>
    <s v="Mr. Sean Ouyang"/>
    <x v="2"/>
    <x v="0"/>
    <s v="05-23-2013 08:45:23"/>
    <s v="05-23-2013 08:45:23"/>
    <s v="05-23-2013 09:29:34"/>
    <s v="SRIS_PEQP_REP_NOTB"/>
    <m/>
    <x v="1"/>
    <x v="0"/>
  </r>
  <r>
    <s v="7000126207"/>
    <x v="1"/>
    <s v="Add Tethering for BlackBerry Z10?"/>
    <s v="Jeff Albion"/>
    <x v="14"/>
    <x v="0"/>
    <s v="05-23-2013 08:40:52"/>
    <s v="05-23-2013 08:40:52"/>
    <s v="06-03-2013 07:01:39"/>
    <s v="SRIS_PEQP_ADVICE"/>
    <s v="WTO01"/>
    <x v="0"/>
    <x v="0"/>
  </r>
  <r>
    <s v="8000192511"/>
    <x v="0"/>
    <s v="ISP System Error S"/>
    <s v="Mr. Drew Kozicki"/>
    <x v="15"/>
    <x v="0"/>
    <s v="05-23-2013 08:36:51"/>
    <s v="05-23-2013 08:36:51"/>
    <s v="05-24-2013 07:26:40"/>
    <s v="IMIS_OTHER_WIN_CTFWS"/>
    <s v="LSE04"/>
    <x v="1"/>
    <x v="0"/>
  </r>
  <r>
    <s v="7000126184"/>
    <x v="1"/>
    <s v="Loaner Laptop (480212)"/>
    <s v="Ms. Karen Neeb"/>
    <x v="15"/>
    <x v="0"/>
    <s v="05-23-2013 08:33:14"/>
    <s v="05-23-2013 08:33:14"/>
    <s v="05-24-2013 07:47:30"/>
    <s v="SRIS_OTHER_WIN_CTFWS"/>
    <s v="LSE04"/>
    <x v="1"/>
    <x v="0"/>
  </r>
  <r>
    <s v="7000126115"/>
    <x v="1"/>
    <s v="Personal Hotspots/Tethering"/>
    <s v="Bruce Milton"/>
    <x v="14"/>
    <x v="9"/>
    <s v="05-23-2013 07:57:45"/>
    <s v="05-23-2013 07:57:45"/>
    <s v="06-03-2013 07:51:40"/>
    <s v="SRIS_PEQP_ADVICE"/>
    <s v="WTO01"/>
    <x v="0"/>
    <x v="0"/>
  </r>
  <r>
    <s v="7000124690"/>
    <x v="1"/>
    <s v="Upgrade OS to 2.1 image"/>
    <s v="Ms. Johannah Villa"/>
    <x v="2"/>
    <x v="0"/>
    <s v="05-22-2013 16:25:49"/>
    <s v="05-22-2013 16:25:49"/>
    <s v="05-28-2013 09:56:37"/>
    <s v="SRIS_PEQP_REP_NOTB"/>
    <s v="PAL01"/>
    <x v="1"/>
    <x v="0"/>
  </r>
  <r>
    <s v="8000189776"/>
    <x v="0"/>
    <s v="Unable to print from MS Office"/>
    <s v="Mr. Steve Schaefer"/>
    <x v="0"/>
    <x v="2"/>
    <s v="05-22-2013 12:29:47"/>
    <s v="05-22-2013 12:29:47"/>
    <s v="05-22-2013 12:41:49"/>
    <s v="IMIS_OTHER_WIN_CTFWS"/>
    <s v="LSE04"/>
    <x v="1"/>
    <x v="0"/>
  </r>
  <r>
    <s v="7000124363"/>
    <x v="1"/>
    <s v="Loaner AC Adapter (5/21/13)"/>
    <s v="Mr. Bob Minard"/>
    <x v="15"/>
    <x v="2"/>
    <s v="05-22-2013 08:18:34"/>
    <s v="05-22-2013 08:18:34"/>
    <s v="05-22-2013 08:22:47"/>
    <s v="SRIS_OTHER_WIN_CTFWS"/>
    <s v="LSE04"/>
    <x v="1"/>
    <x v="0"/>
  </r>
  <r>
    <s v="7000124362"/>
    <x v="1"/>
    <s v="Desk Move - Setup Network Connection"/>
    <s v="Ms. Vicky Bolster"/>
    <x v="15"/>
    <x v="0"/>
    <s v="05-22-2013 08:16:43"/>
    <s v="05-22-2013 08:16:43"/>
    <s v="05-22-2013 08:39:00"/>
    <s v="SRIS_OTHER_WIN_CTFWS"/>
    <s v="LSE04"/>
    <x v="1"/>
    <x v="0"/>
  </r>
  <r>
    <s v="8000189275"/>
    <x v="0"/>
    <s v="Java Install Error"/>
    <s v="Mr. Paul Wells"/>
    <x v="15"/>
    <x v="2"/>
    <s v="05-22-2013 08:14:39"/>
    <s v="05-22-2013 08:14:39"/>
    <s v="05-22-2013 08:39:44"/>
    <s v="IMIS_OTHER_WIN_CTFWS"/>
    <s v="LSE04"/>
    <x v="1"/>
    <x v="0"/>
  </r>
  <r>
    <s v="7000124300"/>
    <x v="1"/>
    <s v="Loaner Laptop (526173)"/>
    <s v="Mr. Paul Benzschawel"/>
    <x v="15"/>
    <x v="0"/>
    <s v="05-22-2013 08:13:06"/>
    <s v="05-22-2013 08:13:06"/>
    <s v="05-22-2013 08:18:46"/>
    <s v="SRIS_OTHER_WIN_CTFWS"/>
    <s v="LSE04"/>
    <x v="1"/>
    <x v="0"/>
  </r>
  <r>
    <s v="8000189142"/>
    <x v="0"/>
    <s v="Unable to connect to the Americas WTS"/>
    <s v="Mr. Eric Aunan"/>
    <x v="16"/>
    <x v="10"/>
    <s v="05-22-2013 07:44:44"/>
    <s v="05-22-2013 07:44:44"/>
    <s v="06-03-2013 09:26:55"/>
    <s v="IMIS_ACCSS_CITRX_CLNT"/>
    <s v="PAL01"/>
    <x v="0"/>
    <x v="0"/>
  </r>
  <r>
    <s v="7000124107"/>
    <x v="1"/>
    <s v="Setup New MBP"/>
    <s v="Mr. Rajesh Khandelwal"/>
    <x v="5"/>
    <x v="0"/>
    <s v="05-22-2013 06:44:55"/>
    <s v="05-22-2013 06:44:55"/>
    <s v="05-22-2013 07:03:29"/>
    <s v="SRIS_PEQP_REP_MAC"/>
    <s v="PAL03"/>
    <x v="1"/>
    <x v="0"/>
  </r>
  <r>
    <s v="8000188487"/>
    <x v="0"/>
    <s v="Problems with anonymous mailbox"/>
    <s v="Mr. Pedro Bellettini"/>
    <x v="17"/>
    <x v="0"/>
    <s v="05-22-2013 05:06:46"/>
    <s v="05-22-2013 05:06:46"/>
    <s v="05-23-2013 11:57:22"/>
    <s v="IMIS_COMCHL_MAIL_OUTL_10"/>
    <s v="SLE01"/>
    <x v="1"/>
    <x v="0"/>
  </r>
  <r>
    <s v="7000122736"/>
    <x v="1"/>
    <s v="check performance of system"/>
    <s v="Mr. Sanjoy Das"/>
    <x v="8"/>
    <x v="11"/>
    <s v="05-21-2013 14:25:18"/>
    <s v="05-21-2013 14:25:18"/>
    <s v="05-21-2013 16:21:01"/>
    <s v="SRIS_PEQP_REP_NOTB"/>
    <s v="PAL02"/>
    <x v="1"/>
    <x v="0"/>
  </r>
  <r>
    <s v="7000122733"/>
    <x v="1"/>
    <s v="[REIMAGE]|reimage of Win 7 2.1 OS"/>
    <s v="Mr. Wilson Zhu"/>
    <x v="8"/>
    <x v="2"/>
    <s v="05-21-2013 14:18:24"/>
    <s v="05-21-2013 14:18:24"/>
    <s v="05-21-2013 14:54:27"/>
    <s v="SRIS_PEQP_REP_NOTB"/>
    <s v="PAL02"/>
    <x v="1"/>
    <x v="0"/>
  </r>
  <r>
    <s v="7000122660"/>
    <x v="1"/>
    <s v="Laptop Upgrade - #539847 Lenovo T430"/>
    <s v="Mr. Charles Zufelt"/>
    <x v="11"/>
    <x v="0"/>
    <s v="05-21-2013 13:45:22"/>
    <s v="05-21-2013 13:45:22"/>
    <s v="05-21-2013 13:59:05"/>
    <s v="SRIS_PEQP_REP_NOTB"/>
    <s v="PAL03"/>
    <x v="1"/>
    <x v="0"/>
  </r>
  <r>
    <s v="7000122658"/>
    <x v="1"/>
    <s v="Equipment Return - #481570 Lenovo T410"/>
    <s v="Mr. Charles Zufelt"/>
    <x v="11"/>
    <x v="0"/>
    <s v="05-21-2013 13:42:43"/>
    <s v="05-21-2013 13:42:43"/>
    <s v="05-21-2013 13:58:22"/>
    <s v="SRIS_PEQP_REP_NOTB"/>
    <s v="PAL03"/>
    <x v="1"/>
    <x v="0"/>
  </r>
  <r>
    <s v="8000186120"/>
    <x v="0"/>
    <s v="Windows7 Security updates failing"/>
    <s v="Mr. Dave Setzke"/>
    <x v="0"/>
    <x v="12"/>
    <s v="05-21-2013 13:10:28"/>
    <s v="05-21-2013 13:10:28"/>
    <s v="05-29-2013 13:29:55"/>
    <s v="IMIS_CLNT_SCCM_CLNT"/>
    <s v="BOF01"/>
    <x v="1"/>
    <x v="0"/>
  </r>
  <r>
    <s v="7000122554"/>
    <x v="1"/>
    <s v="Phone headset required"/>
    <s v="Polina Vacherman"/>
    <x v="7"/>
    <x v="2"/>
    <s v="05-21-2013 11:51:24"/>
    <s v="05-21-2013 11:51:24"/>
    <s v="05-27-2013 10:29:45"/>
    <s v="SRIS_OTHER_WIN_CTFWS"/>
    <s v="MON02"/>
    <x v="1"/>
    <x v="0"/>
  </r>
  <r>
    <s v="7000122320"/>
    <x v="1"/>
    <s v="New Hire Request"/>
    <s v="Mr. Simon Anstey"/>
    <x v="17"/>
    <x v="2"/>
    <s v="05-21-2013 11:44:17"/>
    <s v="05-21-2013 11:44:17"/>
    <s v="06-01-2013 04:18:38"/>
    <s v="SRIS_ACCSS_RA_SECID_NCRD"/>
    <s v="SLE01"/>
    <x v="0"/>
    <x v="0"/>
  </r>
  <r>
    <s v="7000122319"/>
    <x v="1"/>
    <s v="New Hire Request"/>
    <s v="Mr. Simon Anstey"/>
    <x v="18"/>
    <x v="2"/>
    <s v="05-21-2013 11:44:15"/>
    <s v="05-21-2013 11:44:15"/>
    <s v="05-30-2013 03:19:22"/>
    <s v="SRIS_PEQP_ORDR"/>
    <s v="SLE01"/>
    <x v="1"/>
    <x v="0"/>
  </r>
  <r>
    <s v="7000122338"/>
    <x v="1"/>
    <s v="user needs a laptop for 2 weeks ASAP"/>
    <s v="Alex Xiao"/>
    <x v="4"/>
    <x v="13"/>
    <s v="05-21-2013 09:16:27"/>
    <s v="05-21-2013 09:16:27"/>
    <s v="05-21-2013 14:56:13"/>
    <s v="SRIS_PEQP_REP_NOTB"/>
    <s v="NSQ02"/>
    <x v="1"/>
    <x v="0"/>
  </r>
  <r>
    <s v="8000185471"/>
    <x v="0"/>
    <s v="laptop is slow"/>
    <s v="Mark Michaud"/>
    <x v="7"/>
    <x v="0"/>
    <s v="05-21-2013 08:10:30"/>
    <s v="05-21-2013 08:10:30"/>
    <s v="05-24-2013 08:58:12"/>
    <s v="IMIS_PEQP_NOTEB"/>
    <s v="MON02"/>
    <x v="1"/>
    <x v="0"/>
  </r>
  <r>
    <s v="8000182167"/>
    <x v="0"/>
    <s v="Unable to VPN: Computer quarantined"/>
    <s v="Ms. Emily Or"/>
    <x v="3"/>
    <x v="0"/>
    <s v="05-20-2013 14:40:26"/>
    <s v="05-20-2013 14:40:26"/>
    <s v="05-20-2013 22:00:57"/>
    <s v="IMIS_OTHER_WIN_CTFWS"/>
    <m/>
    <x v="1"/>
    <x v="0"/>
  </r>
  <r>
    <s v="7000120620"/>
    <x v="1"/>
    <s v="Setup new LCD"/>
    <s v="Ms. Vandana Mansharamani"/>
    <x v="2"/>
    <x v="0"/>
    <s v="05-20-2013 14:04:48"/>
    <s v="05-20-2013 14:04:48"/>
    <s v="05-21-2013 08:13:05"/>
    <s v="SRIS_PEQP_REP_NOTB"/>
    <s v="PAL03"/>
    <x v="1"/>
    <x v="0"/>
  </r>
  <r>
    <s v="8000182002"/>
    <x v="0"/>
    <s v="OneNote Not Syncing Properly"/>
    <s v="Mr. John Wolley"/>
    <x v="4"/>
    <x v="0"/>
    <s v="05-20-2013 11:27:34"/>
    <s v="05-20-2013 11:27:34"/>
    <s v="05-29-2013 17:17:13"/>
    <s v="IMIS_APPL_MSOFF_2010"/>
    <s v="DUN02"/>
    <x v="1"/>
    <x v="0"/>
  </r>
  <r>
    <s v="8000181939"/>
    <x v="0"/>
    <s v="Battery not charging"/>
    <s v="Mr. Eugene Cherny"/>
    <x v="16"/>
    <x v="14"/>
    <s v="05-20-2013 11:08:24"/>
    <s v="05-20-2013 11:08:24"/>
    <s v="05-28-2013 18:05:06"/>
    <s v="IMIS_PEQP_NOTEB"/>
    <s v="LAX01"/>
    <x v="1"/>
    <x v="0"/>
  </r>
  <r>
    <s v="8000181937"/>
    <x v="0"/>
    <s v="Unable to Access Most VMs"/>
    <s v="Mr. John Wolley"/>
    <x v="6"/>
    <x v="15"/>
    <s v="05-20-2013 11:07:19"/>
    <s v="05-20-2013 11:07:19"/>
    <s v="05-23-2013 08:52:31"/>
    <s v="IMIS_PEQP_DESKT"/>
    <s v="DUN02"/>
    <x v="1"/>
    <x v="0"/>
  </r>
  <r>
    <s v="7000120453"/>
    <x v="1"/>
    <s v="New Hire Request"/>
    <s v="Ms. Angie Limberg"/>
    <x v="0"/>
    <x v="2"/>
    <s v="05-20-2013 09:30:43"/>
    <s v="05-20-2013 09:30:43"/>
    <s v="06-03-2013 05:27:33"/>
    <s v="SRIS_PEQP_ORDR"/>
    <s v="LSE04"/>
    <x v="0"/>
    <x v="0"/>
  </r>
  <r>
    <s v="7000120403"/>
    <x v="1"/>
    <s v="Outlook hangs (not responding)"/>
    <s v="Ms. Pam Tan"/>
    <x v="2"/>
    <x v="0"/>
    <s v="05-20-2013 08:54:29"/>
    <s v="05-20-2013 08:54:29"/>
    <s v="05-20-2013 13:03:59"/>
    <s v="SRIS_PEQP_REP_NOTB"/>
    <s v="PAL08"/>
    <x v="1"/>
    <x v="0"/>
  </r>
  <r>
    <s v="8000181531"/>
    <x v="0"/>
    <s v="Error on BexAnalyzer"/>
    <s v="Mr. Bob Bush"/>
    <x v="0"/>
    <x v="3"/>
    <s v="05-20-2013 07:03:21"/>
    <s v="05-20-2013 07:03:21"/>
    <s v="05-22-2013 08:11:14"/>
    <s v="IMIS_APPL_SAP_GUI"/>
    <s v="LSE04"/>
    <x v="1"/>
    <x v="0"/>
  </r>
  <r>
    <s v="8000180158"/>
    <x v="0"/>
    <s v="Error messages accessing the Internet"/>
    <s v="Theresa Barnes Leon"/>
    <x v="11"/>
    <x v="0"/>
    <s v="05-19-2013 22:45:35"/>
    <s v="05-19-2013 22:45:35"/>
    <s v="05-21-2013 15:45:29"/>
    <s v="IMIS_PEQP_NOTEB"/>
    <s v="PAL03"/>
    <x v="1"/>
    <x v="0"/>
  </r>
  <r>
    <s v="8000179348"/>
    <x v="0"/>
    <s v="Errors on laptop, health check"/>
    <s v="Ms. Nina Purdy"/>
    <x v="4"/>
    <x v="0"/>
    <s v="05-17-2013 16:48:32"/>
    <s v="05-17-2013 16:48:32"/>
    <s v="05-20-2013 08:46:25"/>
    <s v="IMIS_OTHER_WIN_CTFWS"/>
    <m/>
    <x v="1"/>
    <x v="0"/>
  </r>
  <r>
    <s v="8000179347"/>
    <x v="0"/>
    <s v="Error &quot;S&quot;, logging onto ISP"/>
    <s v="Ms. Patti Finney"/>
    <x v="4"/>
    <x v="0"/>
    <s v="05-17-2013 16:46:46"/>
    <s v="05-17-2013 16:46:46"/>
    <s v="05-17-2013 17:22:59"/>
    <s v="IMIS_OTHER_WIN_CTFWS"/>
    <s v="DUN01"/>
    <x v="1"/>
    <x v="0"/>
  </r>
  <r>
    <s v="8000179252"/>
    <x v="0"/>
    <s v="Getting Quaratine message on VPN"/>
    <s v="Ms. Mari Oda"/>
    <x v="3"/>
    <x v="0"/>
    <s v="05-17-2013 13:14:06"/>
    <s v="05-17-2013 13:14:06"/>
    <s v="05-17-2013 17:05:37"/>
    <s v="IMIS_OTHER_WIN_CTFWS"/>
    <m/>
    <x v="1"/>
    <x v="0"/>
  </r>
  <r>
    <s v="7000119082"/>
    <x v="1"/>
    <s v="User will be trasnfered to I number"/>
    <s v="Mr. Amir Zaidi"/>
    <x v="1"/>
    <x v="0"/>
    <s v="05-17-2013 13:04:03"/>
    <s v="05-17-2013 13:04:03"/>
    <s v="05-30-2013 14:53:06"/>
    <s v="SRIS_PEQP_ORDR"/>
    <s v="PAL01"/>
    <x v="1"/>
    <x v="0"/>
  </r>
  <r>
    <s v="8000179190"/>
    <x v="0"/>
    <s v="Unable to open outlook"/>
    <s v="Mr. Albert Chan"/>
    <x v="3"/>
    <x v="0"/>
    <s v="05-17-2013 12:45:37"/>
    <s v="05-17-2013 12:45:37"/>
    <s v="05-17-2013 15:20:19"/>
    <s v="IMIS_COMCHL_MAIL_OUTL_10"/>
    <s v="DUN02"/>
    <x v="1"/>
    <x v="0"/>
  </r>
  <r>
    <s v="8000178998"/>
    <x v="0"/>
    <s v="freezing, hanging, crashing, replacing"/>
    <s v="Ms. Patti Finney"/>
    <x v="4"/>
    <x v="14"/>
    <s v="05-17-2013 10:15:22"/>
    <s v="05-17-2013 10:15:22"/>
    <s v="05-17-2013 14:28:08"/>
    <s v="IMIS_OTHER_WIN_CTFWS"/>
    <s v="DUN01"/>
    <x v="1"/>
    <x v="0"/>
  </r>
  <r>
    <s v="8000179002"/>
    <x v="0"/>
    <s v="Machine SYBASE-6EC3E4A6 does not boot up"/>
    <s v="Ms. Manisha Joglekar"/>
    <x v="3"/>
    <x v="3"/>
    <s v="05-17-2013 09:53:19"/>
    <s v="05-17-2013 09:53:19"/>
    <s v="05-17-2013 16:21:51"/>
    <s v="IMIS_PEQP_DESKT"/>
    <m/>
    <x v="1"/>
    <x v="0"/>
  </r>
  <r>
    <s v="8000178972"/>
    <x v="0"/>
    <s v="Rejoin XP VM to SAP Domain"/>
    <s v="Mr. Brian Bessert"/>
    <x v="15"/>
    <x v="0"/>
    <s v="05-17-2013 09:41:09"/>
    <s v="05-17-2013 09:41:09"/>
    <s v="05-17-2013 09:49:46"/>
    <s v="IMIS_OTHER_WIN_CTFWS"/>
    <s v="LSE04"/>
    <x v="1"/>
    <x v="0"/>
  </r>
  <r>
    <s v="7000118954"/>
    <x v="1"/>
    <s v="Install .NET Framework 3.5 Server 2008"/>
    <s v="Ms. Sally Austin"/>
    <x v="15"/>
    <x v="0"/>
    <s v="05-17-2013 09:39:00"/>
    <s v="05-17-2013 09:39:00"/>
    <s v="05-17-2013 09:48:24"/>
    <s v="SRIS_OTHER_WIN_CTFWS"/>
    <s v="LSE04"/>
    <x v="1"/>
    <x v="0"/>
  </r>
  <r>
    <s v="8000178897"/>
    <x v="0"/>
    <s v="net is not recognized as an internal com"/>
    <s v="Mr. Bryan Woodlief"/>
    <x v="15"/>
    <x v="0"/>
    <s v="05-17-2013 09:27:46"/>
    <s v="05-17-2013 09:27:46"/>
    <s v="05-17-2013 09:41:40"/>
    <s v="IMIS_OTHER_WIN_CTFWS"/>
    <m/>
    <x v="1"/>
    <x v="0"/>
  </r>
  <r>
    <s v="8000178896"/>
    <x v="0"/>
    <s v="AV Compliance Failure - ForeScout"/>
    <s v="Mr. Daryl Anderson"/>
    <x v="15"/>
    <x v="0"/>
    <s v="05-17-2013 09:25:15"/>
    <s v="05-17-2013 09:25:15"/>
    <s v="05-17-2013 11:16:50"/>
    <s v="IMIS_OTHER_WIN_CTFWS"/>
    <s v="LSE04"/>
    <x v="1"/>
    <x v="0"/>
  </r>
  <r>
    <s v="8000178894"/>
    <x v="0"/>
    <s v="Desktop computer gave BSODtwice a day..."/>
    <s v="Jian Li"/>
    <x v="7"/>
    <x v="0"/>
    <s v="05-17-2013 09:00:41"/>
    <s v="05-17-2013 09:00:41"/>
    <s v="05-21-2013 10:09:03"/>
    <s v="IMIS_PEQP_NOTEB"/>
    <s v="MON02"/>
    <x v="1"/>
    <x v="0"/>
  </r>
  <r>
    <s v="8000178827"/>
    <x v="0"/>
    <s v="Can't access Corporate Portal - Certific"/>
    <s v="Mr. George Keller"/>
    <x v="1"/>
    <x v="13"/>
    <s v="05-17-2013 08:26:17"/>
    <s v="05-17-2013 08:26:17"/>
    <s v="05-28-2013 09:44:15"/>
    <s v="IMIS_APPL_IE_8"/>
    <s v="PAL01"/>
    <x v="1"/>
    <x v="0"/>
  </r>
  <r>
    <s v="8000178718"/>
    <x v="0"/>
    <s v="Outlook takes 60mins + to start"/>
    <s v="Mr. Daniel Jung"/>
    <x v="18"/>
    <x v="14"/>
    <s v="05-17-2013 07:55:38"/>
    <s v="05-17-2013 07:55:38"/>
    <s v="05-20-2013 10:12:07"/>
    <s v="IMIS_COMCHL_MAIL_OUTL"/>
    <s v="SLE01"/>
    <x v="1"/>
    <x v="0"/>
  </r>
  <r>
    <s v="8000178608"/>
    <x v="0"/>
    <s v="locked account"/>
    <s v="Mr. Malcolm Booth"/>
    <x v="9"/>
    <x v="16"/>
    <s v="05-17-2013 07:13:57"/>
    <s v="05-17-2013 07:13:57"/>
    <s v="05-28-2013 10:49:09"/>
    <s v="IMIS_ACCSS_SSO"/>
    <s v="PAL06"/>
    <x v="1"/>
    <x v="0"/>
  </r>
  <r>
    <s v="8000176671"/>
    <x v="0"/>
    <s v="Cannot connect with WIFI"/>
    <s v="Ms. Mindy Fiorentino"/>
    <x v="5"/>
    <x v="7"/>
    <s v="05-16-2013 19:59:38"/>
    <s v="05-16-2013 19:59:38"/>
    <s v="05-22-2013 13:56:25"/>
    <s v="IMIS_NW_CLNT_WIFI"/>
    <s v="PAL03"/>
    <x v="1"/>
    <x v="0"/>
  </r>
  <r>
    <s v="7000117487"/>
    <x v="1"/>
    <s v="[REIMAGE]|shell swap/reimage"/>
    <s v="Ms. Johanna Janus"/>
    <x v="8"/>
    <x v="14"/>
    <s v="05-16-2013 15:20:34"/>
    <s v="05-16-2013 15:20:34"/>
    <s v="05-20-2013 09:03:41"/>
    <s v="SRIS_PEQP_REP_NOTB"/>
    <s v="PAL02"/>
    <x v="1"/>
    <x v="0"/>
  </r>
  <r>
    <s v="7000117474"/>
    <x v="1"/>
    <s v="Monitors for I838677 and I838706"/>
    <s v="Ms. Victoria Malphurs"/>
    <x v="11"/>
    <x v="0"/>
    <s v="05-16-2013 14:42:57"/>
    <s v="05-16-2013 14:42:57"/>
    <s v="05-16-2013 15:01:36"/>
    <s v="SRIS_PEQP_REP_MON"/>
    <s v="PAL03"/>
    <x v="1"/>
    <x v="0"/>
  </r>
  <r>
    <s v="7000117482"/>
    <x v="1"/>
    <s v="Upgrade (X230)"/>
    <s v="Mr. Shailendra Bhumralkar"/>
    <x v="8"/>
    <x v="0"/>
    <s v="05-16-2013 14:01:55"/>
    <s v="05-16-2013 14:01:55"/>
    <s v="05-24-2013 10:44:33"/>
    <s v="SRIS_PEQP_REP_NOTB"/>
    <s v="PAL02"/>
    <x v="1"/>
    <x v="0"/>
  </r>
  <r>
    <s v="8000176441"/>
    <x v="0"/>
    <s v="Suspicious email"/>
    <s v="Ms. Jennifer Crumm"/>
    <x v="3"/>
    <x v="0"/>
    <s v="05-16-2013 13:34:42"/>
    <s v="05-16-2013 13:34:42"/>
    <s v="05-16-2013 14:08:33"/>
    <s v="IMIS_OTHER_WIN_CTFWS"/>
    <m/>
    <x v="1"/>
    <x v="0"/>
  </r>
  <r>
    <s v="7000117453"/>
    <x v="1"/>
    <s v="VPN &amp; Outlook Performance"/>
    <s v="Ms. Sridevi Nadar"/>
    <x v="6"/>
    <x v="0"/>
    <s v="05-16-2013 13:30:00"/>
    <s v="05-16-2013 13:30:00"/>
    <s v="05-23-2013 08:50:07"/>
    <s v="SRIS_OTHER_WIN_CTFWS"/>
    <s v="DUN01"/>
    <x v="1"/>
    <x v="0"/>
  </r>
  <r>
    <s v="8000176218"/>
    <x v="0"/>
    <s v="cannot connect pc to corp access"/>
    <s v="Ms. Nancy Cassidy"/>
    <x v="16"/>
    <x v="0"/>
    <s v="05-16-2013 11:11:54"/>
    <s v="05-16-2013 11:11:54"/>
    <s v="05-16-2013 15:46:42"/>
    <s v="IMIS_NW_CLNT_WRD"/>
    <s v="LAX01"/>
    <x v="1"/>
    <x v="0"/>
  </r>
  <r>
    <s v="8000175310"/>
    <x v="0"/>
    <s v="MS Office SP1 Update cannot be installed"/>
    <s v="Mladen Droshev"/>
    <x v="7"/>
    <x v="3"/>
    <s v="05-16-2013 05:46:44"/>
    <s v="05-16-2013 05:46:44"/>
    <s v="05-30-2013 13:31:33"/>
    <s v="IMIS_CLNT_SCCM_CLNT"/>
    <s v="MON02"/>
    <x v="1"/>
    <x v="0"/>
  </r>
  <r>
    <s v="8000173168"/>
    <x v="0"/>
    <s v="Unable to set-up VPN on iPad"/>
    <s v="Ms. Mei-Lin Lin"/>
    <x v="3"/>
    <x v="0"/>
    <s v="05-15-2013 15:26:53"/>
    <s v="05-15-2013 15:26:53"/>
    <s v="05-15-2013 15:34:28"/>
    <s v="IMIS_ACCSS_RA_VPN_CLNT"/>
    <m/>
    <x v="1"/>
    <x v="0"/>
  </r>
  <r>
    <s v="7000115632"/>
    <x v="1"/>
    <s v="Monitor Install PO # 4502411418"/>
    <s v="Ms. Atrayee Sinha"/>
    <x v="19"/>
    <x v="2"/>
    <s v="05-15-2013 14:57:39"/>
    <s v="05-15-2013 14:57:39"/>
    <s v="05-21-2013 09:41:11"/>
    <s v="SRIS_PEQP_DLVR"/>
    <s v="PAL07"/>
    <x v="1"/>
    <x v="0"/>
  </r>
  <r>
    <s v="7000115572"/>
    <x v="1"/>
    <s v="SSO Certificates"/>
    <s v="Ms. Lauren McMullen"/>
    <x v="5"/>
    <x v="2"/>
    <s v="05-15-2013 13:17:28"/>
    <s v="05-15-2013 13:17:28"/>
    <s v="05-16-2013 13:49:01"/>
    <s v="SRIS_PEQP_REP_MAC"/>
    <s v="PAL03"/>
    <x v="1"/>
    <x v="0"/>
  </r>
  <r>
    <s v="7000115567"/>
    <x v="1"/>
    <s v="Setup New Monitor"/>
    <s v="Ms. Vicky Bolster"/>
    <x v="15"/>
    <x v="0"/>
    <s v="05-15-2013 13:21:57"/>
    <s v="05-15-2013 13:21:57"/>
    <s v="05-16-2013 06:41:01"/>
    <s v="SRIS_OTHER_WIN_CTFWS"/>
    <s v="LSE04"/>
    <x v="1"/>
    <x v="0"/>
  </r>
  <r>
    <s v="7000115566"/>
    <x v="1"/>
    <s v="Setup New Monitor (516670)"/>
    <s v="Ms. Tammy Bell"/>
    <x v="15"/>
    <x v="0"/>
    <s v="05-15-2013 13:20:25"/>
    <s v="05-15-2013 13:20:25"/>
    <s v="05-15-2013 13:28:09"/>
    <s v="SRIS_OTHER_WIN_CTFWS"/>
    <m/>
    <x v="1"/>
    <x v="0"/>
  </r>
  <r>
    <s v="8000173136"/>
    <x v="0"/>
    <s v="Cannot make backup"/>
    <s v="Mr. Rodrigo Lumertz"/>
    <x v="17"/>
    <x v="0"/>
    <s v="05-15-2013 13:05:51"/>
    <s v="05-15-2013 13:05:51"/>
    <s v="05-27-2013 13:43:05"/>
    <s v="IMIS_BCKUP_CLNTBK_CLNT"/>
    <s v="SLE02"/>
    <x v="1"/>
    <x v="0"/>
  </r>
  <r>
    <s v="7000115542"/>
    <x v="1"/>
    <s v="Upgrade (T430)"/>
    <s v="Ms. Isabelle Laprade-Finberg"/>
    <x v="8"/>
    <x v="0"/>
    <s v="05-15-2013 12:21:26"/>
    <s v="05-15-2013 12:21:26"/>
    <s v="05-15-2013 13:53:47"/>
    <s v="SRIS_PEQP_REP_NOTB"/>
    <s v="PAL02"/>
    <x v="1"/>
    <x v="0"/>
  </r>
  <r>
    <s v="8000173033"/>
    <x v="0"/>
    <s v="APCI inaccessible, freezing"/>
    <s v="Ms. Ashley Swift"/>
    <x v="4"/>
    <x v="0"/>
    <s v="05-15-2013 11:45:48"/>
    <s v="05-15-2013 11:45:48"/>
    <s v="05-15-2013 14:01:19"/>
    <s v="IMIS_OTHER_WIN_CTFWS"/>
    <s v="DUN02"/>
    <x v="1"/>
    <x v="0"/>
  </r>
  <r>
    <s v="8000172991"/>
    <x v="0"/>
    <s v="Frequently frozen computer."/>
    <s v="Ms. Evelyn Tom"/>
    <x v="3"/>
    <x v="0"/>
    <s v="05-15-2013 11:02:14"/>
    <s v="05-15-2013 11:02:14"/>
    <s v="05-15-2013 16:23:46"/>
    <s v="IMIS_PEQP_NOTEB"/>
    <s v="DUN01"/>
    <x v="1"/>
    <x v="0"/>
  </r>
  <r>
    <s v="7000115453"/>
    <x v="1"/>
    <s v="MacBook - No Ethernet Connection"/>
    <s v="Mr. Dave Fish"/>
    <x v="6"/>
    <x v="0"/>
    <s v="05-15-2013 09:57:44"/>
    <s v="05-15-2013 09:57:44"/>
    <s v="05-15-2013 10:31:27"/>
    <s v="SRIS_OTHER_WIN_CTFWS"/>
    <s v="DEN50"/>
    <x v="1"/>
    <x v="0"/>
  </r>
  <r>
    <s v="7000115442"/>
    <x v="1"/>
    <s v="Please reimage system with Win 7 2.1"/>
    <s v="Mr. Hiroshi Koizumi"/>
    <x v="20"/>
    <x v="3"/>
    <s v="05-15-2013 09:50:31"/>
    <s v="05-15-2013 09:50:31"/>
    <s v="05-15-2013 23:28:10"/>
    <s v="SRIS_PEQP_NOTEB"/>
    <s v="PAL07"/>
    <x v="1"/>
    <x v="0"/>
  </r>
  <r>
    <s v="7000115374"/>
    <x v="1"/>
    <s v="Shell Swap (T430)"/>
    <s v="Mr. Michael Micucci"/>
    <x v="8"/>
    <x v="0"/>
    <s v="05-15-2013 09:14:16"/>
    <s v="05-15-2013 09:14:16"/>
    <s v="05-15-2013 10:52:47"/>
    <s v="SRIS_PEQP_REP_NOTB"/>
    <m/>
    <x v="1"/>
    <x v="0"/>
  </r>
  <r>
    <s v="7000115362"/>
    <x v="1"/>
    <s v="Outlook Management"/>
    <s v="Mr. Larry Murphy"/>
    <x v="6"/>
    <x v="0"/>
    <s v="05-15-2013 08:47:58"/>
    <s v="05-15-2013 08:47:58"/>
    <s v="05-15-2013 08:59:11"/>
    <s v="SRIS_OTHER_WIN_CTFWS"/>
    <m/>
    <x v="1"/>
    <x v="0"/>
  </r>
  <r>
    <s v="7000115259"/>
    <x v="1"/>
    <s v="Request for standard laptop build"/>
    <s v="Ms. Vanessa Cusmich"/>
    <x v="21"/>
    <x v="0"/>
    <s v="05-15-2013 08:24:16"/>
    <s v="05-15-2013 08:24:16"/>
    <s v="05-27-2013 10:43:59"/>
    <s v="SRIS_PEQP"/>
    <s v="MON02"/>
    <x v="1"/>
    <x v="0"/>
  </r>
  <r>
    <s v="7000115282"/>
    <x v="1"/>
    <s v="Request for Upgrade (T530) (05.17.13)"/>
    <s v="Mr. Hans Kedefors"/>
    <x v="12"/>
    <x v="0"/>
    <s v="05-15-2013 07:38:08"/>
    <s v="05-15-2013 07:38:08"/>
    <s v="05-17-2013 17:02:27"/>
    <s v="SRIS_PEQP_NOTEB"/>
    <s v="PAL03"/>
    <x v="1"/>
    <x v="0"/>
  </r>
  <r>
    <s v="8000172442"/>
    <x v="0"/>
    <s v="Display lag issues with USB Port Replic."/>
    <s v="Solmaz Gourabi"/>
    <x v="7"/>
    <x v="0"/>
    <s v="05-15-2013 07:07:00"/>
    <s v="05-15-2013 07:07:00"/>
    <s v="05-15-2013 11:23:11"/>
    <s v="IMIS_OTHER_WIN_CTFWS"/>
    <s v="MON02"/>
    <x v="1"/>
    <x v="0"/>
  </r>
  <r>
    <s v="7000113619"/>
    <x v="1"/>
    <s v="Data Transfer from PC to Macbook"/>
    <s v="Ms. Lauren McMullen"/>
    <x v="11"/>
    <x v="2"/>
    <s v="05-14-2013 16:56:05"/>
    <s v="05-14-2013 16:56:05"/>
    <s v="05-16-2013 13:52:12"/>
    <s v="SRIS_PEQP_REP_NOTB"/>
    <s v="PAL03"/>
    <x v="1"/>
    <x v="0"/>
  </r>
  <r>
    <s v="7000113617"/>
    <x v="1"/>
    <s v="Equipment Return - #481498 Lenovo T410"/>
    <s v="Ms. Lauren McMullen"/>
    <x v="11"/>
    <x v="2"/>
    <s v="05-14-2013 16:54:05"/>
    <s v="05-14-2013 16:54:05"/>
    <s v="05-16-2013 13:53:04"/>
    <s v="SRIS_PEQP_RETURN"/>
    <s v="PAL03"/>
    <x v="1"/>
    <x v="0"/>
  </r>
  <r>
    <s v="7000113509"/>
    <x v="1"/>
    <s v="Backup solution for a Mac Computer"/>
    <s v="Ms. Siyu Liu"/>
    <x v="6"/>
    <x v="3"/>
    <s v="05-14-2013 15:36:06"/>
    <s v="05-14-2013 15:36:06"/>
    <s v="05-14-2013 15:41:48"/>
    <s v="SRIS_OTHER_WIN_CTFWS"/>
    <s v="DUN02"/>
    <x v="1"/>
    <x v="0"/>
  </r>
  <r>
    <s v="7000113508"/>
    <x v="1"/>
    <s v="How to enable Spotlight on Mac"/>
    <s v="Ms. Siyu Liu"/>
    <x v="6"/>
    <x v="0"/>
    <s v="05-14-2013 15:30:45"/>
    <s v="05-14-2013 15:30:45"/>
    <s v="05-14-2013 15:41:02"/>
    <s v="SRIS_OTHER_WIN_CTFWS"/>
    <s v="DUN02"/>
    <x v="1"/>
    <x v="0"/>
  </r>
  <r>
    <s v="7000113563"/>
    <x v="1"/>
    <s v="Laptop Upgrade - #545111 Lenovo T430"/>
    <s v="Mr. Kenneth Jorgensen"/>
    <x v="11"/>
    <x v="3"/>
    <s v="05-14-2013 14:12:12"/>
    <s v="05-14-2013 14:12:12"/>
    <s v="05-15-2013 22:14:46"/>
    <s v="SRIS_PEQP_REP_NOTB"/>
    <s v="PAL03"/>
    <x v="1"/>
    <x v="0"/>
  </r>
  <r>
    <s v="7000113562"/>
    <x v="1"/>
    <s v="Equipment Return - #484474 Lenovo T410"/>
    <s v="Mr. Kenneth Jorgensen"/>
    <x v="11"/>
    <x v="2"/>
    <s v="05-14-2013 14:10:47"/>
    <s v="05-14-2013 14:10:47"/>
    <s v="05-15-2013 22:15:43"/>
    <s v="SRIS_PEQP_RETURN"/>
    <s v="PAL03"/>
    <x v="1"/>
    <x v="0"/>
  </r>
  <r>
    <s v="7000113478"/>
    <x v="1"/>
    <s v="System Swap ( T530 )"/>
    <s v="Mr. David Oser"/>
    <x v="1"/>
    <x v="0"/>
    <s v="05-14-2013 12:26:25"/>
    <s v="05-14-2013 12:26:25"/>
    <s v="05-17-2013 10:56:56"/>
    <s v="SRIS_PEQP_REP_NOTB"/>
    <m/>
    <x v="1"/>
    <x v="0"/>
  </r>
  <r>
    <s v="8000169724"/>
    <x v="0"/>
    <s v="BSOD"/>
    <s v="Ms. Yolanda Bibbs"/>
    <x v="3"/>
    <x v="0"/>
    <s v="05-14-2013 11:12:52"/>
    <s v="05-14-2013 11:12:52"/>
    <s v="05-15-2013 11:07:22"/>
    <s v="IMIS_PEQP_NOTEB"/>
    <m/>
    <x v="1"/>
    <x v="0"/>
  </r>
  <r>
    <s v="8000169580"/>
    <x v="0"/>
    <s v="VRES tool crashed and was disabled"/>
    <s v="Ms. Lisa Brown"/>
    <x v="4"/>
    <x v="0"/>
    <s v="05-14-2013 10:22:38"/>
    <s v="05-14-2013 10:22:38"/>
    <s v="05-14-2013 10:30:43"/>
    <s v="IMIS_OTHER_WIN_CTFWS"/>
    <s v="DUN02"/>
    <x v="1"/>
    <x v="0"/>
  </r>
  <r>
    <s v="8000169579"/>
    <x v="0"/>
    <s v="Freezing, errors, won't backup"/>
    <s v="Ms. Tricia Taber"/>
    <x v="4"/>
    <x v="0"/>
    <s v="05-14-2013 10:07:13"/>
    <s v="05-14-2013 10:07:13"/>
    <s v="05-14-2013 10:29:57"/>
    <s v="IMIS_OTHER_WIN_CTFWS"/>
    <s v="DUN02"/>
    <x v="1"/>
    <x v="0"/>
  </r>
  <r>
    <s v="8000169597"/>
    <x v="0"/>
    <s v="Windows 7 update image failed."/>
    <s v="Mr. Somdev Sharma"/>
    <x v="3"/>
    <x v="11"/>
    <s v="05-14-2013 09:41:52"/>
    <s v="05-14-2013 09:41:52"/>
    <s v="05-15-2013 14:22:04"/>
    <s v="IMIS_APPL_OS_WIN7"/>
    <s v="DUN01"/>
    <x v="1"/>
    <x v="0"/>
  </r>
  <r>
    <s v="8000167426"/>
    <x v="0"/>
    <s v="Cannot use Windows 7 any more"/>
    <s v="Mr. Sathish Ganesan"/>
    <x v="1"/>
    <x v="0"/>
    <s v="05-14-2013 00:27:53"/>
    <s v="05-14-2013 00:27:53"/>
    <s v="05-14-2013 14:56:00"/>
    <s v="IMIS_APPL_OS_WIN7"/>
    <s v="PAL01"/>
    <x v="1"/>
    <x v="0"/>
  </r>
  <r>
    <s v="7000111783"/>
    <x v="1"/>
    <s v="Screen goes fuzzy with dots all over it"/>
    <s v="Mr. Randy Hammon"/>
    <x v="5"/>
    <x v="0"/>
    <s v="05-13-2013 14:00:52"/>
    <s v="05-13-2013 14:00:52"/>
    <s v="05-14-2013 15:42:25"/>
    <s v="SRIS_PEQP_NOTEB_MAC"/>
    <s v="PAL02"/>
    <x v="1"/>
    <x v="0"/>
  </r>
  <r>
    <s v="7000111716"/>
    <x v="1"/>
    <s v="User Upgrade to asset 539289"/>
    <s v="Ms. Cynthia Lee"/>
    <x v="1"/>
    <x v="0"/>
    <s v="05-13-2013 13:35:05"/>
    <s v="05-13-2013 13:35:05"/>
    <s v="05-14-2013 01:56:52"/>
    <s v="SRIS_PEQP_REP_NOTB"/>
    <m/>
    <x v="1"/>
    <x v="0"/>
  </r>
  <r>
    <s v="7000111610"/>
    <x v="1"/>
    <s v="New Hire - Loaner laptop"/>
    <s v="Mr. Karthik Premnath"/>
    <x v="6"/>
    <x v="0"/>
    <s v="05-13-2013 13:01:33"/>
    <s v="05-13-2013 13:01:33"/>
    <s v="05-15-2013 08:13:09"/>
    <s v="SRIS_OTHER_WIN_CTFWS"/>
    <m/>
    <x v="1"/>
    <x v="0"/>
  </r>
  <r>
    <s v="7000111616"/>
    <x v="1"/>
    <s v="Setup laptop for new hire"/>
    <s v="Ms. Erika Scothern"/>
    <x v="2"/>
    <x v="0"/>
    <s v="05-13-2013 12:20:58"/>
    <s v="05-13-2013 12:20:58"/>
    <s v="05-13-2013 14:19:51"/>
    <s v="SRIS_PEQP_REP_NOTB"/>
    <s v="PAL03"/>
    <x v="1"/>
    <x v="0"/>
  </r>
  <r>
    <s v="7000109269"/>
    <x v="1"/>
    <s v="Outlook olm file"/>
    <s v="Ms. Stephanie Schmidt"/>
    <x v="5"/>
    <x v="0"/>
    <s v="05-10-2013 14:13:10"/>
    <s v="05-10-2013 14:13:10"/>
    <s v="05-13-2013 22:36:40"/>
    <s v="SRIS_PEQP_REP_MAC"/>
    <s v="PAL03"/>
    <x v="1"/>
    <x v="0"/>
  </r>
  <r>
    <s v="7000109289"/>
    <x v="1"/>
    <s v="Access to B3111 lab in Dublin, CA"/>
    <s v="Mr. Peter Costantinidis"/>
    <x v="6"/>
    <x v="2"/>
    <s v="05-10-2013 13:59:50"/>
    <s v="05-10-2013 13:59:50"/>
    <s v="05-15-2013 11:43:58"/>
    <s v="SRIS_PEQP_ADVICE"/>
    <s v="DUN01"/>
    <x v="1"/>
    <x v="0"/>
  </r>
  <r>
    <s v="8000161737"/>
    <x v="0"/>
    <s v="Need Loaner Laptop for new Palo Alto Emp"/>
    <s v="Blain Vaneyk"/>
    <x v="22"/>
    <x v="4"/>
    <s v="05-10-2013 11:00:42"/>
    <s v="05-10-2013 11:00:42"/>
    <s v="05-17-2013 10:24:14"/>
    <s v="IMIS_PEQP_NOTEB"/>
    <s v="PAL05"/>
    <x v="1"/>
    <x v="0"/>
  </r>
  <r>
    <s v="7000109033"/>
    <x v="1"/>
    <s v="How to - Konica - Scan to Email"/>
    <s v="Mr. AT Quach"/>
    <x v="6"/>
    <x v="0"/>
    <s v="05-10-2013 07:32:40"/>
    <s v="05-10-2013 07:32:40"/>
    <s v="05-10-2013 11:01:04"/>
    <s v="SRIS_OTHER_WIN_CTFWS"/>
    <m/>
    <x v="1"/>
    <x v="0"/>
  </r>
  <r>
    <s v="8000161379"/>
    <x v="0"/>
    <s v="Daily quarantine status"/>
    <s v="Ms. Paola Nieddu"/>
    <x v="23"/>
    <x v="17"/>
    <s v="05-10-2013 07:25:58"/>
    <s v="05-10-2013 07:25:58"/>
    <s v="05-15-2013 07:21:52"/>
    <s v="IMIS_CLNT_SCCM_CLNT"/>
    <s v="BOS03"/>
    <x v="1"/>
    <x v="0"/>
  </r>
  <r>
    <s v="8000161320"/>
    <x v="0"/>
    <s v="Loss of network connectivity"/>
    <s v="Mr. Ben Lorenz"/>
    <x v="15"/>
    <x v="2"/>
    <s v="05-10-2013 07:15:09"/>
    <s v="05-10-2013 07:15:09"/>
    <s v="05-14-2013 07:28:43"/>
    <s v="IMIS_PEQP_DESKT"/>
    <s v="LSE04"/>
    <x v="1"/>
    <x v="0"/>
  </r>
  <r>
    <s v="8000161346"/>
    <x v="0"/>
    <s v="cannot login to DBS portal"/>
    <s v="Mr. Chris Rank"/>
    <x v="15"/>
    <x v="0"/>
    <s v="05-10-2013 06:48:13"/>
    <s v="05-10-2013 06:48:13"/>
    <s v="05-10-2013 13:32:59"/>
    <s v="IMIS_APPL_IE_8"/>
    <s v="BOF01"/>
    <x v="1"/>
    <x v="0"/>
  </r>
  <r>
    <s v="7000108925"/>
    <x v="1"/>
    <s v="PO # 4502400713 status"/>
    <s v="Mr. Stefan Schmitz"/>
    <x v="19"/>
    <x v="18"/>
    <s v="05-10-2013 06:20:55"/>
    <s v="05-10-2013 06:20:55"/>
    <s v="05-29-2013 15:10:48"/>
    <s v="SRIS_APPL_OS_REIM"/>
    <s v="PAL07"/>
    <x v="1"/>
    <x v="0"/>
  </r>
  <r>
    <s v="7000108050"/>
    <x v="1"/>
    <s v="Replace keyboard"/>
    <s v="Mr. Hiroshi Koizumi"/>
    <x v="20"/>
    <x v="13"/>
    <s v="05-09-2013 20:35:54"/>
    <s v="05-09-2013 20:35:54"/>
    <s v="05-15-2013 23:25:43"/>
    <s v="SRIS_PEQP_ORDR"/>
    <s v="PAL07"/>
    <x v="1"/>
    <x v="0"/>
  </r>
  <r>
    <s v="7000108011"/>
    <x v="1"/>
    <s v="Waiting for fulfillment of PO # 45024007"/>
    <s v="Mr. Stefan Schmitz"/>
    <x v="19"/>
    <x v="19"/>
    <s v="05-09-2013 15:28:23"/>
    <s v="05-09-2013 15:28:23"/>
    <s v="05-29-2013 15:09:11"/>
    <s v="SRIS_APPL_OS_REIM"/>
    <s v="PAL07"/>
    <x v="1"/>
    <x v="0"/>
  </r>
  <r>
    <s v="7000107945"/>
    <x v="1"/>
    <s v="Outlook:  Persistent Send/Receive Error"/>
    <s v="Ms. Sherre Patrick"/>
    <x v="3"/>
    <x v="2"/>
    <s v="05-09-2013 14:32:09"/>
    <s v="05-09-2013 14:32:09"/>
    <s v="05-29-2013 14:03:40"/>
    <s v="SRIS_COMCHL_MAIL_OUTL"/>
    <s v="DUN01"/>
    <x v="1"/>
    <x v="0"/>
  </r>
  <r>
    <s v="8000159514"/>
    <x v="0"/>
    <s v="Windows failed to restart"/>
    <s v="Mr. Abhiram Gujjewar"/>
    <x v="20"/>
    <x v="11"/>
    <s v="05-09-2013 13:23:04"/>
    <s v="05-09-2013 13:23:04"/>
    <s v="05-15-2013 10:32:11"/>
    <s v="IMIS_PEQP_DESKT"/>
    <s v="PAL07"/>
    <x v="1"/>
    <x v="0"/>
  </r>
  <r>
    <s v="7000107800"/>
    <x v="1"/>
    <s v="ReEnroll Afaria on iPad2"/>
    <s v="Mr. Venkata Raghu Banda"/>
    <x v="11"/>
    <x v="0"/>
    <s v="05-09-2013 13:06:03"/>
    <s v="05-09-2013 13:06:03"/>
    <s v="05-09-2013 13:10:22"/>
    <s v="SRIS_PEQP_REP_NOTB"/>
    <s v="PAL03"/>
    <x v="1"/>
    <x v="0"/>
  </r>
  <r>
    <s v="7000107755"/>
    <x v="1"/>
    <s v="screen damaged on laptop"/>
    <s v="Ms. Kathy Finkelstein"/>
    <x v="23"/>
    <x v="0"/>
    <s v="05-09-2013 09:33:45"/>
    <s v="05-09-2013 09:33:45"/>
    <s v="05-09-2013 09:44:26"/>
    <s v="SRIS_OTHER_WIN_CTFWS"/>
    <s v="BOS03"/>
    <x v="1"/>
    <x v="0"/>
  </r>
  <r>
    <s v="8000157448"/>
    <x v="0"/>
    <s v="Request for lab access: B3111 Dublin, CA"/>
    <s v="Mr. Peter Costantinidis"/>
    <x v="4"/>
    <x v="0"/>
    <s v="05-08-2013 18:27:00"/>
    <s v="05-08-2013 18:27:00"/>
    <s v="05-15-2013 11:43:33"/>
    <s v="IMIS_PEQP_DESKT"/>
    <s v="DUN01"/>
    <x v="1"/>
    <x v="0"/>
  </r>
  <r>
    <s v="7000106781"/>
    <x v="1"/>
    <s v="Windows not Genuine"/>
    <s v="Melanie Gibeaux"/>
    <x v="6"/>
    <x v="0"/>
    <s v="05-08-2013 16:18:46"/>
    <s v="05-08-2013 16:18:46"/>
    <s v="05-08-2013 16:48:26"/>
    <s v="SRIS_OTHER_WIN_CTFWS"/>
    <s v="DUN01"/>
    <x v="1"/>
    <x v="0"/>
  </r>
  <r>
    <s v="7000106758"/>
    <x v="1"/>
    <s v="deliver upgrade"/>
    <s v="Mr. Oliver Mainka"/>
    <x v="24"/>
    <x v="2"/>
    <s v="05-08-2013 16:06:37"/>
    <s v="05-08-2013 16:06:37"/>
    <s v="05-24-2013 13:34:06"/>
    <s v="SRIS_PEQP_REP_NOTB"/>
    <s v="PAL02"/>
    <x v="1"/>
    <x v="0"/>
  </r>
  <r>
    <s v="8000157310"/>
    <x v="0"/>
    <s v="Unable to connect to oakn00531636a"/>
    <s v="Mr. Mack Liu"/>
    <x v="3"/>
    <x v="0"/>
    <s v="05-08-2013 15:06:48"/>
    <s v="05-08-2013 15:06:48"/>
    <s v="05-08-2013 15:26:21"/>
    <s v="IMIS_PEQP_NOTEB"/>
    <s v="DUN02"/>
    <x v="1"/>
    <x v="0"/>
  </r>
  <r>
    <s v="7000106731"/>
    <x v="1"/>
    <s v="Equipment Return - #535688 Lenovo T430"/>
    <s v="Ms. Jenny Chiu"/>
    <x v="11"/>
    <x v="8"/>
    <s v="05-08-2013 15:03:23"/>
    <s v="05-08-2013 15:03:23"/>
    <s v="05-08-2013 15:25:40"/>
    <s v="SRIS_PEQP_REP_NOTB"/>
    <s v="PAL08"/>
    <x v="1"/>
    <x v="0"/>
  </r>
  <r>
    <s v="7000106713"/>
    <x v="1"/>
    <s v="Need a replacement x220 laptop"/>
    <s v="Ms. Kai-Yin Gau"/>
    <x v="19"/>
    <x v="0"/>
    <s v="05-08-2013 14:35:24"/>
    <s v="05-08-2013 14:35:24"/>
    <s v="05-10-2013 16:07:48"/>
    <s v="SRIS_PEQP_REP_NOTB"/>
    <s v="PAL07"/>
    <x v="1"/>
    <x v="0"/>
  </r>
  <r>
    <s v="8000157287"/>
    <x v="0"/>
    <s v="user cancel room reservation but room st"/>
    <s v="Erica Anderson"/>
    <x v="16"/>
    <x v="2"/>
    <s v="05-08-2013 13:40:41"/>
    <s v="05-08-2013 13:40:41"/>
    <m/>
    <s v="IMIS_COMCHL_MAIL_VRES"/>
    <s v="LAT01"/>
    <x v="2"/>
    <x v="1"/>
  </r>
  <r>
    <s v="7000106554"/>
    <x v="1"/>
    <s v="Re-image iMac"/>
    <s v="Mr. Alex Prazma"/>
    <x v="6"/>
    <x v="0"/>
    <s v="05-08-2013 12:00:36"/>
    <s v="05-08-2013 12:00:36"/>
    <s v="05-15-2013 10:09:17"/>
    <s v="SRIS_OTHER_WIN_CTFWS"/>
    <s v="DUN02"/>
    <x v="1"/>
    <x v="0"/>
  </r>
  <r>
    <s v="7000106526"/>
    <x v="1"/>
    <s v="please reimage pc"/>
    <s v="Ms. Carla Bussolo"/>
    <x v="18"/>
    <x v="2"/>
    <s v="05-08-2013 11:38:41"/>
    <s v="05-08-2013 11:38:41"/>
    <s v="05-10-2013 12:29:18"/>
    <s v="SRIS_APPL_OS_REIM"/>
    <s v="SLE01"/>
    <x v="1"/>
    <x v="0"/>
  </r>
  <r>
    <s v="7000106460"/>
    <x v="1"/>
    <s v="MD Equipment verification inquiry"/>
    <s v="Mr. Rick Fleischman"/>
    <x v="1"/>
    <x v="0"/>
    <s v="05-08-2013 11:26:54"/>
    <s v="05-08-2013 11:26:54"/>
    <s v="05-09-2013 14:02:10"/>
    <s v="SRIS_PEQP_RETURN"/>
    <s v="PAL01"/>
    <x v="1"/>
    <x v="0"/>
  </r>
  <r>
    <s v="7000106449"/>
    <x v="1"/>
    <s v="Upgrade to Internet Explorter 9"/>
    <s v="Ms. Martina Steffen"/>
    <x v="11"/>
    <x v="0"/>
    <s v="05-08-2013 10:27:03"/>
    <s v="05-08-2013 10:27:03"/>
    <s v="05-08-2013 11:02:53"/>
    <s v="SRIS_PEQP_REP_NOTB"/>
    <s v="PAL03"/>
    <x v="1"/>
    <x v="0"/>
  </r>
  <r>
    <s v="8000156755"/>
    <x v="0"/>
    <s v="Hard Drive Failled - Replace"/>
    <s v="Ms. Sally Austin"/>
    <x v="15"/>
    <x v="0"/>
    <s v="05-08-2013 08:03:09"/>
    <s v="05-08-2013 08:03:09"/>
    <s v="05-08-2013 15:32:10"/>
    <s v="IMIS_OTHER_WIN_CTFWS"/>
    <s v="LSE04"/>
    <x v="1"/>
    <x v="0"/>
  </r>
  <r>
    <s v="7000104743"/>
    <x v="1"/>
    <s v="Equipment Return - #473899 Lenovo T400"/>
    <s v="Mr. Rick Fleischman"/>
    <x v="11"/>
    <x v="0"/>
    <s v="05-07-2013 15:57:56"/>
    <s v="05-07-2013 15:57:56"/>
    <s v="05-08-2013 11:34:53"/>
    <s v="SRIS_PEQP_REP_NOTB"/>
    <s v="PAL01"/>
    <x v="1"/>
    <x v="0"/>
  </r>
  <r>
    <s v="7000104742"/>
    <x v="1"/>
    <s v="Laptop Upgrade for i810623"/>
    <s v="Mr. Rick Fleischman"/>
    <x v="11"/>
    <x v="0"/>
    <s v="05-07-2013 15:55:47"/>
    <s v="05-07-2013 15:55:47"/>
    <s v="05-08-2013 11:34:06"/>
    <s v="SRIS_PEQP_REP_NOTB"/>
    <s v="PAL01"/>
    <x v="1"/>
    <x v="0"/>
  </r>
  <r>
    <s v="7000104705"/>
    <x v="1"/>
    <s v="Setup VPN"/>
    <s v="Ms. Susan Kuypers"/>
    <x v="5"/>
    <x v="0"/>
    <s v="05-07-2013 14:44:51"/>
    <s v="05-07-2013 14:44:51"/>
    <s v="05-07-2013 14:58:25"/>
    <s v="SRIS_PEQP_REP_MAC"/>
    <s v="PAL03"/>
    <x v="1"/>
    <x v="0"/>
  </r>
  <r>
    <s v="7000104684"/>
    <x v="1"/>
    <s v="TEST - Duarte Ticket For Halter"/>
    <s v="Ms. Ellen Duarte"/>
    <x v="10"/>
    <x v="2"/>
    <s v="05-07-2013 14:37:24"/>
    <s v="05-07-2013 14:37:24"/>
    <s v="05-07-2013 15:03:03"/>
    <s v="SRIS_OTHER_WIN_CTFWS"/>
    <s v="BOS03"/>
    <x v="1"/>
    <x v="0"/>
  </r>
  <r>
    <s v="7000104642"/>
    <x v="1"/>
    <s v="New Hardware Setup (MBP)"/>
    <s v="Mr. Xiaojun Feng"/>
    <x v="9"/>
    <x v="0"/>
    <s v="05-07-2013 13:38:27"/>
    <s v="05-07-2013 13:38:27"/>
    <s v="05-24-2013 11:30:35"/>
    <s v="SRIS_PEQP_NOTEB_MAC"/>
    <s v="PAL04"/>
    <x v="1"/>
    <x v="0"/>
  </r>
  <r>
    <s v="8000153909"/>
    <x v="0"/>
    <s v="Monitor not working"/>
    <s v="Mr. Gustavo Oliveira"/>
    <x v="18"/>
    <x v="0"/>
    <s v="05-07-2013 12:25:19"/>
    <s v="05-07-2013 12:25:19"/>
    <s v="05-08-2013 11:19:59"/>
    <s v="IMIS_PEQP_MONIT"/>
    <s v="SLE01"/>
    <x v="1"/>
    <x v="0"/>
  </r>
  <r>
    <s v="8000153786"/>
    <x v="0"/>
    <s v="Computer won´t boot up at all"/>
    <s v="Islam El Kady"/>
    <x v="7"/>
    <x v="14"/>
    <s v="05-07-2013 10:46:47"/>
    <s v="05-07-2013 10:46:47"/>
    <s v="05-09-2013 08:06:53"/>
    <s v="IMIS_PEQP_NOTEB"/>
    <s v="MON02"/>
    <x v="1"/>
    <x v="0"/>
  </r>
  <r>
    <s v="8000153660"/>
    <x v="0"/>
    <s v="Problems to install snag it in pc"/>
    <s v="Ms. Barbara Stein"/>
    <x v="17"/>
    <x v="0"/>
    <s v="05-07-2013 10:15:53"/>
    <s v="05-07-2013 10:15:53"/>
    <s v="05-07-2013 12:47:51"/>
    <s v="IMIS_APPL_SNGIT"/>
    <s v="SLE02"/>
    <x v="1"/>
    <x v="0"/>
  </r>
  <r>
    <s v="8000153676"/>
    <x v="0"/>
    <s v="Laptop not performing well, several issu"/>
    <s v="Mr. Aldo Silva"/>
    <x v="1"/>
    <x v="3"/>
    <s v="05-07-2013 10:03:17"/>
    <s v="05-07-2013 10:03:17"/>
    <s v="05-24-2013 09:24:12"/>
    <s v="IMIS_PEQP_NOTEB"/>
    <s v="PAL01"/>
    <x v="1"/>
    <x v="0"/>
  </r>
  <r>
    <s v="8000153645"/>
    <x v="0"/>
    <s v="SAP Venue Reservation Add in Not Visible"/>
    <s v="Mr. Gerard Winkler"/>
    <x v="15"/>
    <x v="0"/>
    <s v="05-07-2013 09:34:01"/>
    <s v="05-07-2013 09:34:01"/>
    <s v="05-07-2013 11:20:57"/>
    <s v="IMIS_OTHER_WIN_CTFWS"/>
    <m/>
    <x v="1"/>
    <x v="0"/>
  </r>
  <r>
    <s v="7000104312"/>
    <x v="1"/>
    <s v="MD Equipment verification inquiry"/>
    <s v="Ms. Charlaine Woo"/>
    <x v="24"/>
    <x v="2"/>
    <s v="05-07-2013 08:23:37"/>
    <s v="05-07-2013 08:23:37"/>
    <s v="05-08-2013 22:08:19"/>
    <s v="SRIS_PEQP_RETURN"/>
    <s v="PAL04"/>
    <x v="1"/>
    <x v="0"/>
  </r>
  <r>
    <s v="7000104242"/>
    <x v="1"/>
    <s v="BSOD on laptop - Won't boot up"/>
    <s v="Ms. Katie Vo"/>
    <x v="2"/>
    <x v="0"/>
    <s v="05-07-2013 07:42:15"/>
    <s v="05-07-2013 07:42:15"/>
    <s v="05-07-2013 16:49:34"/>
    <s v="SRIS_PEQP_REP_NOTB"/>
    <s v="PAL03"/>
    <x v="1"/>
    <x v="0"/>
  </r>
  <r>
    <s v="8000150726"/>
    <x v="0"/>
    <s v="Screen freeze when ordering device"/>
    <s v="Elena Petrov"/>
    <x v="1"/>
    <x v="0"/>
    <s v="05-06-2013 19:15:06"/>
    <s v="05-06-2013 19:15:06"/>
    <s v="06-03-2013 10:05:10"/>
    <s v="IMIS_APPL_IE_8"/>
    <s v="PAL01"/>
    <x v="0"/>
    <x v="0"/>
  </r>
  <r>
    <s v="8000150564"/>
    <x v="0"/>
    <s v="Laptop freezing"/>
    <s v="Ms. Yun Xie"/>
    <x v="3"/>
    <x v="0"/>
    <s v="05-06-2013 15:21:23"/>
    <s v="05-06-2013 15:21:23"/>
    <s v="05-06-2013 15:56:53"/>
    <s v="IMIS_PEQP_NOTEB"/>
    <s v="DUN02"/>
    <x v="1"/>
    <x v="0"/>
  </r>
  <r>
    <s v="8000150436"/>
    <x v="0"/>
    <s v="Reimage laptop"/>
    <s v="Mr. Vinod Chandran"/>
    <x v="3"/>
    <x v="0"/>
    <s v="05-06-2013 13:13:11"/>
    <s v="05-06-2013 13:13:11"/>
    <s v="05-15-2013 16:42:57"/>
    <s v="IMIS_PEQP_NOTEB"/>
    <s v="DUN01"/>
    <x v="1"/>
    <x v="0"/>
  </r>
  <r>
    <s v="7000102463"/>
    <x v="1"/>
    <s v="Installation of Chair and Keyboard Tray"/>
    <s v="Ms. Diana Healy"/>
    <x v="14"/>
    <x v="20"/>
    <s v="05-06-2013 10:44:34"/>
    <s v="05-06-2013 10:44:34"/>
    <s v="05-07-2013 08:43:52"/>
    <s v="SRIS_PEQP_MOVE"/>
    <s v="WTO01"/>
    <x v="1"/>
    <x v="0"/>
  </r>
  <r>
    <s v="8000150173"/>
    <x v="0"/>
    <s v="Replaced laptop"/>
    <s v="Ms. Judy Maher"/>
    <x v="4"/>
    <x v="8"/>
    <s v="05-06-2013 10:18:15"/>
    <s v="05-06-2013 10:18:15"/>
    <s v="05-06-2013 10:32:33"/>
    <s v="IMIS_OTHER_WIN_CTFWS"/>
    <m/>
    <x v="1"/>
    <x v="0"/>
  </r>
  <r>
    <s v="8000150090"/>
    <x v="0"/>
    <s v="Image New Hana Linux Workstation"/>
    <s v="Mr. Mark Jacquet"/>
    <x v="3"/>
    <x v="2"/>
    <s v="05-06-2013 09:28:16"/>
    <s v="05-06-2013 09:28:16"/>
    <s v="05-13-2013 09:08:12"/>
    <s v="IMIS_PEQP_DESKT"/>
    <s v="DUN02"/>
    <x v="1"/>
    <x v="0"/>
  </r>
  <r>
    <s v="7000102312"/>
    <x v="1"/>
    <s v="MD Equipment verification inquiry"/>
    <s v="Ms. Joanne Cuadrado"/>
    <x v="24"/>
    <x v="0"/>
    <s v="05-06-2013 08:47:18"/>
    <s v="05-06-2013 08:47:18"/>
    <s v="05-22-2013 13:22:50"/>
    <s v="SRIS_PEQP_RETURN"/>
    <s v="PAL06"/>
    <x v="1"/>
    <x v="0"/>
  </r>
  <r>
    <s v="8000149862"/>
    <x v="0"/>
    <s v="Backup not running on desktop"/>
    <s v="Mr. Bryan Woodlief"/>
    <x v="0"/>
    <x v="0"/>
    <s v="05-06-2013 07:51:13"/>
    <s v="05-06-2013 07:51:13"/>
    <s v="05-07-2013 06:32:13"/>
    <s v="IMIS_OTHER_WIN_CTFWS"/>
    <m/>
    <x v="1"/>
    <x v="0"/>
  </r>
  <r>
    <s v="8000149789"/>
    <x v="0"/>
    <s v="Unable to open Adobe Connect sessions"/>
    <s v="Mr. Randy Simonson"/>
    <x v="0"/>
    <x v="3"/>
    <s v="05-06-2013 07:45:48"/>
    <s v="05-06-2013 07:45:48"/>
    <s v="05-06-2013 08:31:07"/>
    <s v="IMIS_OTHER_WIN_CTFWS"/>
    <s v="LSE04"/>
    <x v="1"/>
    <x v="0"/>
  </r>
  <r>
    <s v="8000149788"/>
    <x v="0"/>
    <s v="Unable to remote into desktop"/>
    <s v="Ms. Deneen Hovden"/>
    <x v="0"/>
    <x v="0"/>
    <s v="05-06-2013 07:43:12"/>
    <s v="05-06-2013 07:43:12"/>
    <s v="05-06-2013 08:33:04"/>
    <s v="IMIS_OTHER_WIN_CTFWS"/>
    <m/>
    <x v="1"/>
    <x v="0"/>
  </r>
  <r>
    <s v="8000146506"/>
    <x v="0"/>
    <s v="SCCM broken and unable to order from SRM"/>
    <s v="Mr. Sonny Wu"/>
    <x v="3"/>
    <x v="1"/>
    <s v="05-05-2013 19:01:22"/>
    <s v="05-05-2013 19:01:22"/>
    <s v="05-17-2013 12:09:16"/>
    <s v="IMIS_APPL_IE_8"/>
    <s v="DUN02"/>
    <x v="1"/>
    <x v="0"/>
  </r>
  <r>
    <s v="8000145914"/>
    <x v="0"/>
    <s v="Outlook freezing, rebuilt outlook ost"/>
    <s v="Ms. Karuna Goel"/>
    <x v="4"/>
    <x v="0"/>
    <s v="05-03-2013 14:46:52"/>
    <s v="05-03-2013 14:46:52"/>
    <s v="05-03-2013 15:26:48"/>
    <s v="IMIS_OTHER_WIN_CTFWS"/>
    <m/>
    <x v="1"/>
    <x v="0"/>
  </r>
  <r>
    <s v="7000100026"/>
    <x v="1"/>
    <s v="check IE settings on system"/>
    <s v="Mr. Haotian Chen"/>
    <x v="8"/>
    <x v="0"/>
    <s v="05-03-2013 14:00:08"/>
    <s v="05-03-2013 14:00:08"/>
    <s v="05-03-2013 14:06:01"/>
    <s v="SRIS_PEQP_REP_NOTB"/>
    <m/>
    <x v="1"/>
    <x v="0"/>
  </r>
  <r>
    <s v="7000100024"/>
    <x v="1"/>
    <s v="[NHO]|new hire orientation"/>
    <s v="Mr. Alexander Yuan"/>
    <x v="8"/>
    <x v="2"/>
    <s v="05-03-2013 13:14:57"/>
    <s v="05-03-2013 13:14:57"/>
    <s v="06-02-2013 20:23:51"/>
    <s v="SRIS_PEQP_REP_NOTB"/>
    <s v="PAL02"/>
    <x v="0"/>
    <x v="0"/>
  </r>
  <r>
    <s v="7000100023"/>
    <x v="1"/>
    <s v="[NHO]|new hire orientation"/>
    <s v="Ms. Connie Yeh"/>
    <x v="8"/>
    <x v="2"/>
    <s v="05-03-2013 13:13:45"/>
    <s v="05-03-2013 13:13:45"/>
    <s v="06-02-2013 20:24:05"/>
    <s v="SRIS_PEQP_REP_NOTB"/>
    <s v="PAL08"/>
    <x v="0"/>
    <x v="0"/>
  </r>
  <r>
    <s v="7000100022"/>
    <x v="1"/>
    <s v="[NHO]|new hire orientation"/>
    <s v="Ms. Jade Yee"/>
    <x v="8"/>
    <x v="2"/>
    <s v="05-03-2013 13:12:31"/>
    <s v="05-03-2013 13:12:31"/>
    <s v="06-02-2013 20:23:50"/>
    <s v="SRIS_PEQP_REP_NOTB"/>
    <s v="PAL03"/>
    <x v="0"/>
    <x v="0"/>
  </r>
  <r>
    <s v="7000100021"/>
    <x v="1"/>
    <s v="[NHO]|new hire orientation"/>
    <s v="Elena Petrov"/>
    <x v="8"/>
    <x v="2"/>
    <s v="05-03-2013 13:11:18"/>
    <s v="05-03-2013 13:11:18"/>
    <s v="05-03-2013 16:28:01"/>
    <s v="SRIS_PEQP_REP_NOTB"/>
    <m/>
    <x v="1"/>
    <x v="0"/>
  </r>
  <r>
    <s v="7000100010"/>
    <x v="1"/>
    <s v="[NHO]|new hire orientation"/>
    <s v="Ms. Leona Hu"/>
    <x v="8"/>
    <x v="2"/>
    <s v="05-03-2013 13:09:09"/>
    <s v="05-03-2013 13:09:09"/>
    <s v="06-02-2013 20:23:36"/>
    <s v="SRIS_PEQP_REP_NOTB"/>
    <s v="PAL06"/>
    <x v="0"/>
    <x v="0"/>
  </r>
  <r>
    <s v="7000100009"/>
    <x v="1"/>
    <s v="[NHO]|new hire orientation"/>
    <s v="Yingwu Gao"/>
    <x v="8"/>
    <x v="2"/>
    <s v="05-03-2013 13:07:47"/>
    <s v="05-03-2013 13:07:47"/>
    <s v="05-03-2013 13:14:16"/>
    <s v="SRIS_PEQP_REP_NOTB"/>
    <s v="PAL03"/>
    <x v="1"/>
    <x v="0"/>
  </r>
  <r>
    <s v="7000100008"/>
    <x v="1"/>
    <s v="[NHO]|new hire orientation"/>
    <s v="Mr. Haotian Chen"/>
    <x v="8"/>
    <x v="0"/>
    <s v="05-03-2013 13:06:22"/>
    <s v="05-03-2013 13:06:22"/>
    <s v="05-03-2013 14:09:58"/>
    <s v="SRIS_PEQP_REP_NOTB"/>
    <m/>
    <x v="1"/>
    <x v="0"/>
  </r>
  <r>
    <s v="7000100006"/>
    <x v="1"/>
    <s v="[NHO]|new hire orientation"/>
    <s v="Mr. Abhi Bojadla"/>
    <x v="8"/>
    <x v="0"/>
    <s v="05-03-2013 13:03:16"/>
    <s v="05-03-2013 13:03:16"/>
    <s v="05-03-2013 13:55:20"/>
    <s v="SRIS_PEQP_REP_NOTB"/>
    <m/>
    <x v="1"/>
    <x v="0"/>
  </r>
  <r>
    <s v="8000145841"/>
    <x v="0"/>
    <s v="Multiple cert popups on the portal"/>
    <s v="Mr. Randy Simonson"/>
    <x v="0"/>
    <x v="0"/>
    <s v="05-03-2013 12:40:18"/>
    <s v="05-03-2013 12:40:18"/>
    <s v="05-03-2013 13:18:06"/>
    <s v="IMIS_OTHER_WIN_CTFWS"/>
    <s v="LSE04"/>
    <x v="1"/>
    <x v="0"/>
  </r>
  <r>
    <s v="8000145760"/>
    <x v="0"/>
    <s v="Unable to connect to Corp wifi"/>
    <s v="Ms. Linda Loeffler"/>
    <x v="0"/>
    <x v="2"/>
    <s v="05-03-2013 12:32:45"/>
    <s v="05-03-2013 12:32:45"/>
    <s v="06-02-2013 19:15:06"/>
    <s v="IMIS_OTHER_WIN_CTFWS"/>
    <s v="LSE04"/>
    <x v="0"/>
    <x v="0"/>
  </r>
  <r>
    <s v="8000145758"/>
    <x v="0"/>
    <s v="Not receving mail on phone"/>
    <s v="Mr. Mark Lemke"/>
    <x v="0"/>
    <x v="2"/>
    <s v="05-03-2013 12:28:35"/>
    <s v="05-03-2013 12:28:35"/>
    <s v="06-02-2013 19:14:42"/>
    <s v="IMIS_OTHER_WIN_CTFWS"/>
    <s v="LSE04"/>
    <x v="0"/>
    <x v="0"/>
  </r>
  <r>
    <s v="7000099985"/>
    <x v="1"/>
    <s v="image of a new desktop M92p with windows"/>
    <s v="Mr. Deyu Xu"/>
    <x v="23"/>
    <x v="2"/>
    <s v="05-03-2013 12:14:31"/>
    <s v="05-03-2013 12:14:31"/>
    <s v="06-02-2013 19:59:26"/>
    <s v="SRIS_OTHER_WIN_CTFWS"/>
    <s v="BOS03"/>
    <x v="0"/>
    <x v="0"/>
  </r>
  <r>
    <s v="7000100002"/>
    <x v="1"/>
    <s v="image new MacBook"/>
    <s v="Ms. LeeAnn Faessler"/>
    <x v="25"/>
    <x v="2"/>
    <s v="05-03-2013 12:12:52"/>
    <s v="05-03-2013 12:12:52"/>
    <s v="06-02-2013 19:59:25"/>
    <s v="SRIS_OTHER_WIN_CTFWS"/>
    <s v="BOS03"/>
    <x v="0"/>
    <x v="0"/>
  </r>
  <r>
    <s v="7000100001"/>
    <x v="1"/>
    <s v="image new laptop with win7"/>
    <s v="Mr. John Lee"/>
    <x v="25"/>
    <x v="2"/>
    <s v="05-03-2013 12:08:37"/>
    <s v="05-03-2013 12:08:37"/>
    <s v="06-02-2013 19:59:07"/>
    <s v="SRIS_OTHER_WIN_CTFWS"/>
    <s v="BOS03"/>
    <x v="0"/>
    <x v="0"/>
  </r>
  <r>
    <s v="8000145739"/>
    <x v="0"/>
    <s v="non-reproducable screen distortion"/>
    <s v="Mr. Subrata Nandi"/>
    <x v="4"/>
    <x v="2"/>
    <s v="05-03-2013 12:04:01"/>
    <s v="05-03-2013 12:04:01"/>
    <s v="06-02-2013 19:05:36"/>
    <s v="IMIS_OTHER_WIN_CTFWS"/>
    <m/>
    <x v="0"/>
    <x v="0"/>
  </r>
  <r>
    <s v="7000099995"/>
    <x v="1"/>
    <s v="Outlook Performance issues"/>
    <s v="Mr. Charlie Chen"/>
    <x v="6"/>
    <x v="0"/>
    <s v="05-03-2013 11:57:40"/>
    <s v="05-03-2013 11:57:40"/>
    <s v="05-03-2013 13:53:09"/>
    <s v="SRIS_OTHER_WIN_CTFWS"/>
    <s v="DUN01"/>
    <x v="1"/>
    <x v="0"/>
  </r>
  <r>
    <s v="7000099994"/>
    <x v="1"/>
    <s v="Re-image MacBook Pro"/>
    <s v="Ms. Marcy Shaffer"/>
    <x v="6"/>
    <x v="2"/>
    <s v="05-03-2013 11:48:21"/>
    <s v="05-03-2013 11:48:21"/>
    <s v="06-02-2013 20:13:13"/>
    <s v="SRIS_OTHER_WIN_CTFWS"/>
    <s v="DUN02"/>
    <x v="0"/>
    <x v="0"/>
  </r>
  <r>
    <s v="8000145781"/>
    <x v="0"/>
    <s v="Admin rights"/>
    <s v="Mr. Daniel Santos"/>
    <x v="17"/>
    <x v="2"/>
    <s v="05-03-2013 11:51:47"/>
    <s v="05-03-2013 11:51:47"/>
    <s v="05-10-2013 06:38:03"/>
    <s v="IMIS_APPL_OS_WIN7"/>
    <s v="SLE02"/>
    <x v="1"/>
    <x v="0"/>
  </r>
  <r>
    <s v="7000099839"/>
    <x v="1"/>
    <s v="Frequent Freezing &amp; BSOD'ing"/>
    <s v="Mr. Charlie Chen"/>
    <x v="6"/>
    <x v="0"/>
    <s v="05-03-2013 11:31:00"/>
    <s v="05-03-2013 11:31:00"/>
    <s v="05-03-2013 14:01:50"/>
    <s v="SRIS_OTHER_WIN_CTFWS"/>
    <s v="DUN01"/>
    <x v="1"/>
    <x v="0"/>
  </r>
  <r>
    <s v="8000145731"/>
    <x v="0"/>
    <s v="Laptop wono't completely boot, replacing"/>
    <s v="Ms. Michele Lopes"/>
    <x v="4"/>
    <x v="2"/>
    <s v="05-03-2013 11:10:59"/>
    <s v="05-03-2013 11:10:59"/>
    <s v="06-02-2013 19:47:15"/>
    <s v="IMIS_OTHER_WIN_CTFWS"/>
    <s v="DUN01"/>
    <x v="0"/>
    <x v="0"/>
  </r>
  <r>
    <s v="7000099878"/>
    <x v="1"/>
    <s v="C to I - Data Migration"/>
    <s v="Mr. Ankur Desai"/>
    <x v="11"/>
    <x v="2"/>
    <s v="05-03-2013 10:57:21"/>
    <s v="05-03-2013 10:57:21"/>
    <s v="06-02-2013 20:53:01"/>
    <s v="SRIS_PEQP_REP_NOTB"/>
    <s v="PAL01"/>
    <x v="0"/>
    <x v="0"/>
  </r>
  <r>
    <s v="7000099918"/>
    <x v="1"/>
    <s v="Reimaged MBP"/>
    <s v="Mr. Leonard Brzezinski"/>
    <x v="5"/>
    <x v="7"/>
    <s v="05-03-2013 10:36:22"/>
    <s v="05-03-2013 10:36:22"/>
    <s v="05-03-2013 13:38:14"/>
    <s v="SRIS_PEQP_REP_MAC"/>
    <s v="PAL02"/>
    <x v="1"/>
    <x v="0"/>
  </r>
  <r>
    <s v="7000099876"/>
    <x v="1"/>
    <s v="returning of 7 old notbooks to the LSC"/>
    <s v="Mr. David Schuler"/>
    <x v="23"/>
    <x v="2"/>
    <s v="05-03-2013 09:23:37"/>
    <s v="05-03-2013 09:23:37"/>
    <s v="05-03-2013 10:39:47"/>
    <s v="SRIS_OTHER_WIN_CTFWS"/>
    <s v="BOS03"/>
    <x v="1"/>
    <x v="0"/>
  </r>
  <r>
    <s v="7000099916"/>
    <x v="1"/>
    <s v="Upgrade OS"/>
    <s v="Dr. Jianxun Zhou"/>
    <x v="5"/>
    <x v="2"/>
    <s v="05-03-2013 10:32:14"/>
    <s v="05-03-2013 10:32:14"/>
    <s v="06-02-2013 20:45:14"/>
    <s v="SRIS_PEQP_REP_MAC"/>
    <s v="PAL04"/>
    <x v="0"/>
    <x v="0"/>
  </r>
  <r>
    <s v="8000145622"/>
    <x v="0"/>
    <s v="Laptop dmg"/>
    <s v="Mr. Roland Mallmann"/>
    <x v="6"/>
    <x v="0"/>
    <s v="05-03-2013 10:07:37"/>
    <s v="05-03-2013 10:07:37"/>
    <s v="05-07-2013 14:36:29"/>
    <s v="IMIS_PEQP_NOTEB"/>
    <s v="DUN01"/>
    <x v="1"/>
    <x v="0"/>
  </r>
  <r>
    <s v="7000099525"/>
    <x v="1"/>
    <s v="C-I Transfer Request"/>
    <s v="Mr. Renato Ribeiro Silva"/>
    <x v="17"/>
    <x v="2"/>
    <s v="05-03-2013 06:28:21"/>
    <s v="05-03-2013 06:28:21"/>
    <s v="06-02-2013 20:29:26"/>
    <s v="SRIS_PRTSEC_ENCR_MAIL"/>
    <s v="SLE01"/>
    <x v="0"/>
    <x v="0"/>
  </r>
  <r>
    <s v="7000099522"/>
    <x v="1"/>
    <s v="C-I Transfer Request"/>
    <s v="Mr. Renato Ribeiro Silva"/>
    <x v="17"/>
    <x v="2"/>
    <s v="05-03-2013 06:28:16"/>
    <s v="05-03-2013 06:28:16"/>
    <s v="06-02-2013 20:29:28"/>
    <s v="SRIS_BCKUP_CLNTBK_CLNT"/>
    <s v="SLE01"/>
    <x v="0"/>
    <x v="0"/>
  </r>
  <r>
    <s v="7000098020"/>
    <x v="1"/>
    <s v="C-I Transfer Request"/>
    <s v="Mr. Renato Ribeiro Silva"/>
    <x v="17"/>
    <x v="2"/>
    <s v="05-03-2013 06:28:13"/>
    <s v="05-03-2013 06:28:13"/>
    <s v="06-02-2013 20:29:49"/>
    <s v="SRIS_ACCSS_RA_SECID_NCRD"/>
    <s v="SLE01"/>
    <x v="0"/>
    <x v="0"/>
  </r>
  <r>
    <s v="7000098019"/>
    <x v="1"/>
    <s v="C-I Transfer Request"/>
    <s v="Mr. Renato Ribeiro Silva"/>
    <x v="17"/>
    <x v="2"/>
    <s v="05-03-2013 06:28:12"/>
    <s v="05-03-2013 06:28:12"/>
    <s v="06-02-2013 20:29:50"/>
    <s v="SRIS_PEQP_ORDR"/>
    <s v="SLE01"/>
    <x v="0"/>
    <x v="0"/>
  </r>
  <r>
    <s v="7000099494"/>
    <x v="1"/>
    <s v="GSL-Gerät wurde heute im Shop abgegeben"/>
    <s v="Mr. Kai-Christoph Mueller"/>
    <x v="20"/>
    <x v="0"/>
    <s v="05-03-2013 06:15:18"/>
    <s v="05-03-2013 06:15:18"/>
    <s v="05-08-2013 04:18:13"/>
    <s v="SRIS_PEQP_RETURN"/>
    <s v="PAL07"/>
    <x v="1"/>
    <x v="0"/>
  </r>
  <r>
    <s v="7000099443"/>
    <x v="1"/>
    <s v="image new desktop with Linux for Hana"/>
    <s v="Mr. Song Wang"/>
    <x v="25"/>
    <x v="2"/>
    <s v="05-03-2013 06:00:24"/>
    <s v="05-03-2013 06:00:24"/>
    <s v="06-02-2013 21:04:35"/>
    <s v="SRIS_OTHER_WIN_CTFWS"/>
    <s v="BOS03"/>
    <x v="0"/>
    <x v="0"/>
  </r>
  <r>
    <s v="7000099370"/>
    <x v="1"/>
    <s v="image new desktop with Linux for Hana"/>
    <s v="Mr. Todd Reynolds"/>
    <x v="25"/>
    <x v="2"/>
    <s v="05-03-2013 05:56:59"/>
    <s v="05-03-2013 05:56:59"/>
    <s v="06-02-2013 21:02:38"/>
    <s v="SRIS_OTHER_WIN_CTFWS"/>
    <s v="BOS03"/>
    <x v="0"/>
    <x v="0"/>
  </r>
  <r>
    <s v="8000143107"/>
    <x v="0"/>
    <s v="Outlook autocomplete doesn't save on cls"/>
    <s v="Ms. Denise Jin"/>
    <x v="4"/>
    <x v="2"/>
    <s v="05-02-2013 16:56:44"/>
    <s v="05-02-2013 16:56:44"/>
    <s v="06-02-2013 19:49:05"/>
    <s v="IMIS_OTHER_WIN_CTFWS"/>
    <s v="DUN01"/>
    <x v="0"/>
    <x v="0"/>
  </r>
  <r>
    <s v="8000143105"/>
    <x v="0"/>
    <s v="Repeating prompts for email credentials"/>
    <s v="Ms. Rosemary Walker"/>
    <x v="4"/>
    <x v="0"/>
    <s v="05-02-2013 16:54:42"/>
    <s v="05-02-2013 16:54:42"/>
    <s v="05-02-2013 17:18:57"/>
    <s v="IMIS_OTHER_WIN_CTFWS"/>
    <m/>
    <x v="1"/>
    <x v="0"/>
  </r>
  <r>
    <s v="8000143103"/>
    <x v="0"/>
    <s v="User's display is not waking, black"/>
    <s v="Ms. Karuna Goel"/>
    <x v="4"/>
    <x v="0"/>
    <s v="05-02-2013 16:48:16"/>
    <s v="05-02-2013 16:48:16"/>
    <s v="05-03-2013 15:26:02"/>
    <s v="IMIS_OTHER_WIN_CTFWS"/>
    <m/>
    <x v="1"/>
    <x v="0"/>
  </r>
  <r>
    <s v="7000098245"/>
    <x v="1"/>
    <s v="unable to run VMWare workstation"/>
    <s v="Mr. Igor Khurgin"/>
    <x v="8"/>
    <x v="0"/>
    <s v="05-02-2013 15:28:39"/>
    <s v="05-02-2013 15:28:39"/>
    <s v="05-02-2013 15:45:31"/>
    <s v="SRIS_PEQP_REP_NOTB"/>
    <m/>
    <x v="1"/>
    <x v="0"/>
  </r>
  <r>
    <s v="7000098251"/>
    <x v="1"/>
    <s v="Setup RSA card for c5184648"/>
    <s v="Mr. Brandon Rose"/>
    <x v="11"/>
    <x v="2"/>
    <s v="05-02-2013 15:13:27"/>
    <s v="05-02-2013 15:13:27"/>
    <s v="06-02-2013 20:48:54"/>
    <s v="SRIS_PEQP_REP_NOTB"/>
    <m/>
    <x v="0"/>
    <x v="0"/>
  </r>
  <r>
    <s v="7000098210"/>
    <x v="1"/>
    <s v="Loaner Laptop for i816277"/>
    <s v="Ms. Somill Scheunemann"/>
    <x v="11"/>
    <x v="2"/>
    <s v="05-02-2013 15:11:55"/>
    <s v="05-02-2013 15:11:55"/>
    <s v="06-02-2013 20:48:52"/>
    <s v="SRIS_PEQP_REP_NOTB"/>
    <s v="PAL03"/>
    <x v="0"/>
    <x v="0"/>
  </r>
  <r>
    <s v="7000098179"/>
    <x v="1"/>
    <s v="ADLBE connect add in"/>
    <s v="Mr. Sameer Patel"/>
    <x v="9"/>
    <x v="0"/>
    <s v="05-02-2013 14:23:14"/>
    <s v="05-02-2013 14:23:14"/>
    <s v="05-14-2013 13:45:40"/>
    <s v="SRIS_PEQP_DESKT_MAC"/>
    <s v="PAL04"/>
    <x v="1"/>
    <x v="0"/>
  </r>
  <r>
    <s v="7000098167"/>
    <x v="1"/>
    <s v="Upgrade (X230T)"/>
    <s v="Mr. Stephen Lawrence"/>
    <x v="8"/>
    <x v="0"/>
    <s v="05-02-2013 14:04:11"/>
    <s v="05-02-2013 14:04:11"/>
    <s v="05-02-2013 15:55:06"/>
    <s v="SRIS_PEQP_REP_NOTB"/>
    <m/>
    <x v="1"/>
    <x v="0"/>
  </r>
  <r>
    <s v="7000098166"/>
    <x v="1"/>
    <s v="not receiving emails"/>
    <s v="Ms. Stephanie Chang"/>
    <x v="8"/>
    <x v="0"/>
    <s v="05-02-2013 14:03:02"/>
    <s v="05-02-2013 14:03:02"/>
    <s v="05-02-2013 14:24:09"/>
    <s v="SRIS_PEQP_REP_NOTB"/>
    <s v="PAL02"/>
    <x v="1"/>
    <x v="0"/>
  </r>
  <r>
    <s v="7000098164"/>
    <x v="1"/>
    <s v="assign securid card"/>
    <s v="Ms. Caitlin Millar"/>
    <x v="8"/>
    <x v="2"/>
    <s v="05-02-2013 14:01:32"/>
    <s v="05-02-2013 14:01:32"/>
    <s v="06-01-2013 20:34:22"/>
    <s v="SRIS_PEQP_REP_NOTB"/>
    <s v="PAL02"/>
    <x v="0"/>
    <x v="0"/>
  </r>
  <r>
    <s v="7000098163"/>
    <x v="1"/>
    <s v="[REIMAGE]|reimage laptop with Win 7 2.1"/>
    <s v="Mr. Pascal Gibert"/>
    <x v="8"/>
    <x v="2"/>
    <s v="05-02-2013 13:59:45"/>
    <s v="05-02-2013 13:59:45"/>
    <s v="06-01-2013 20:34:05"/>
    <s v="SRIS_PEQP_REP_NOTB"/>
    <s v="PAL02"/>
    <x v="0"/>
    <x v="0"/>
  </r>
  <r>
    <s v="7000098222"/>
    <x v="1"/>
    <s v="I get a security popup in IE"/>
    <s v="Mr. Larry Barrows"/>
    <x v="2"/>
    <x v="0"/>
    <s v="05-02-2013 13:55:43"/>
    <s v="05-02-2013 13:55:43"/>
    <s v="05-02-2013 15:50:57"/>
    <s v="SRIS_PEQP_REP_NOTB"/>
    <s v="PAL03"/>
    <x v="1"/>
    <x v="0"/>
  </r>
  <r>
    <s v="7000098221"/>
    <x v="1"/>
    <s v="Opening networked files is very slow"/>
    <s v="Ms. Lorraine Round"/>
    <x v="2"/>
    <x v="0"/>
    <s v="05-02-2013 13:52:45"/>
    <s v="05-02-2013 13:52:45"/>
    <s v="05-02-2013 14:04:25"/>
    <s v="SRIS_PEQP_REP_NOTB"/>
    <s v="PAL08"/>
    <x v="1"/>
    <x v="0"/>
  </r>
  <r>
    <s v="7000098205"/>
    <x v="1"/>
    <s v="Event iPad Return"/>
    <s v="Ms. Kate Morgan"/>
    <x v="22"/>
    <x v="2"/>
    <s v="05-02-2013 13:36:21"/>
    <s v="05-02-2013 13:36:21"/>
    <s v="06-02-2013 20:38:53"/>
    <s v="SRIS_PEQP_RETURN"/>
    <s v="PAL01"/>
    <x v="0"/>
    <x v="0"/>
  </r>
  <r>
    <s v="7000098132"/>
    <x v="1"/>
    <s v="Loaner laptop for a training session"/>
    <s v="Ms. Kelly Gordon"/>
    <x v="0"/>
    <x v="2"/>
    <s v="05-02-2013 11:49:08"/>
    <s v="05-02-2013 11:49:08"/>
    <s v="06-01-2013 19:56:55"/>
    <s v="SRIS_OTHER_WIN_CTFWS"/>
    <s v="LSE04"/>
    <x v="0"/>
    <x v="0"/>
  </r>
  <r>
    <s v="7000098099"/>
    <x v="1"/>
    <s v="Linux image for Hana"/>
    <s v="Mr. Max Frenkel"/>
    <x v="25"/>
    <x v="2"/>
    <s v="05-02-2013 11:47:14"/>
    <s v="05-02-2013 11:47:14"/>
    <s v="06-01-2013 19:56:53"/>
    <s v="SRIS_OTHER_WIN_CTFWS"/>
    <s v="BOS03"/>
    <x v="0"/>
    <x v="0"/>
  </r>
  <r>
    <s v="7000098098"/>
    <x v="1"/>
    <s v="New Linux image for Hana"/>
    <s v="Mr. Bill Miller"/>
    <x v="25"/>
    <x v="2"/>
    <s v="05-02-2013 11:42:32"/>
    <s v="05-02-2013 11:42:32"/>
    <s v="06-01-2013 19:56:22"/>
    <s v="SRIS_OTHER_WIN_CTFWS"/>
    <s v="BOS03"/>
    <x v="0"/>
    <x v="0"/>
  </r>
  <r>
    <s v="7000098105"/>
    <x v="1"/>
    <s v="reimage pc"/>
    <s v="Mr. Fernando Rocha"/>
    <x v="18"/>
    <x v="2"/>
    <s v="05-02-2013 11:14:53"/>
    <s v="05-02-2013 11:14:53"/>
    <s v="06-02-2013 20:29:46"/>
    <s v="SRIS_APPL_OS_REIM"/>
    <s v="SLE01"/>
    <x v="0"/>
    <x v="0"/>
  </r>
  <r>
    <s v="7000098075"/>
    <x v="1"/>
    <s v="need new upgrades desktop imaged"/>
    <s v="Ms. Paola Nieddu"/>
    <x v="23"/>
    <x v="2"/>
    <s v="05-02-2013 10:50:15"/>
    <s v="05-02-2013 10:50:15"/>
    <s v="06-02-2013 20:52:47"/>
    <s v="SRIS_OTHER_WIN_CTFWS"/>
    <s v="BOS03"/>
    <x v="0"/>
    <x v="0"/>
  </r>
  <r>
    <s v="7000098064"/>
    <x v="1"/>
    <s v="System swap needed for T530"/>
    <s v="Mr. Kai-Christoph Mueller"/>
    <x v="20"/>
    <x v="0"/>
    <s v="05-02-2013 09:48:38"/>
    <s v="05-02-2013 09:48:38"/>
    <s v="05-08-2013 10:00:04"/>
    <s v="SRIS_PEQP_ORDR"/>
    <s v="PAL07"/>
    <x v="1"/>
    <x v="0"/>
  </r>
  <r>
    <s v="8000142596"/>
    <x v="0"/>
    <s v="No trusted relationship between PC and D"/>
    <s v="Mr. Adriel Silva"/>
    <x v="17"/>
    <x v="2"/>
    <s v="05-02-2013 09:33:17"/>
    <s v="05-02-2013 09:33:17"/>
    <s v="06-01-2013 19:16:23"/>
    <s v="IMIS_APPL_OS_WIN7"/>
    <s v="SLE01"/>
    <x v="0"/>
    <x v="0"/>
  </r>
  <r>
    <s v="7000097854"/>
    <x v="1"/>
    <s v="Setup new laptop"/>
    <s v="Mr. Reza Sadeghian"/>
    <x v="2"/>
    <x v="2"/>
    <s v="05-02-2013 07:45:50"/>
    <s v="05-02-2013 07:45:50"/>
    <s v="06-01-2013 20:57:58"/>
    <s v="SRIS_PEQP_REP_NOTB"/>
    <s v="PAL08"/>
    <x v="0"/>
    <x v="0"/>
  </r>
  <r>
    <s v="7000097729"/>
    <x v="1"/>
    <s v="Pickup Pat Y's equipment"/>
    <s v="Ms. Angie Limberg"/>
    <x v="0"/>
    <x v="0"/>
    <s v="05-02-2013 07:00:15"/>
    <s v="05-02-2013 07:00:15"/>
    <s v="05-02-2013 07:51:25"/>
    <s v="SRIS_OTHER_WIN_CTFWS"/>
    <s v="LSE04"/>
    <x v="1"/>
    <x v="0"/>
  </r>
  <r>
    <s v="7000097728"/>
    <x v="1"/>
    <s v="Pickup desktop"/>
    <s v="Mr. Mark Lemke"/>
    <x v="0"/>
    <x v="2"/>
    <s v="05-02-2013 06:57:24"/>
    <s v="05-02-2013 06:57:24"/>
    <s v="06-01-2013 21:04:24"/>
    <s v="SRIS_OTHER_WIN_CTFWS"/>
    <s v="LSE04"/>
    <x v="0"/>
    <x v="0"/>
  </r>
  <r>
    <s v="7000097521"/>
    <x v="1"/>
    <s v="Hardware upgrade"/>
    <s v="Luc Chalifour"/>
    <x v="7"/>
    <x v="0"/>
    <s v="05-02-2013 04:44:50"/>
    <s v="05-02-2013 04:44:50"/>
    <s v="05-03-2013 03:16:21"/>
    <s v="SRIS_PEQP_DESKT"/>
    <s v="MON02"/>
    <x v="1"/>
    <x v="0"/>
  </r>
  <r>
    <s v="7000096431"/>
    <x v="1"/>
    <s v="Upgrade (T430)"/>
    <s v="Ms. Nadine Ebert"/>
    <x v="8"/>
    <x v="2"/>
    <s v="05-01-2013 15:55:22"/>
    <s v="05-01-2013 15:55:22"/>
    <s v="06-01-2013 20:06:11"/>
    <s v="SRIS_PEQP_REP_NOTB"/>
    <s v="PAL02"/>
    <x v="0"/>
    <x v="0"/>
  </r>
  <r>
    <s v="7000096420"/>
    <x v="1"/>
    <s v="[REIMAGE]|reimage laptop with Win 7 2.1"/>
    <s v="Mr. Dan Maloney"/>
    <x v="8"/>
    <x v="2"/>
    <s v="05-01-2013 15:49:25"/>
    <s v="05-01-2013 15:49:25"/>
    <s v="06-01-2013 20:06:00"/>
    <s v="SRIS_PEQP_REP_NOTB"/>
    <s v="PAL02"/>
    <x v="0"/>
    <x v="0"/>
  </r>
  <r>
    <s v="7000096419"/>
    <x v="1"/>
    <s v="join tablet to domain, add user as admin"/>
    <s v="Mr. Pascal Gibert"/>
    <x v="8"/>
    <x v="2"/>
    <s v="05-01-2013 15:45:11"/>
    <s v="05-01-2013 15:45:11"/>
    <s v="06-01-2013 20:05:45"/>
    <s v="SRIS_PEQP_REP_NOTB"/>
    <s v="PAL02"/>
    <x v="0"/>
    <x v="0"/>
  </r>
  <r>
    <s v="7000096334"/>
    <x v="1"/>
    <s v="unable to connect remotely"/>
    <s v="Ms. Jenny Hill"/>
    <x v="8"/>
    <x v="0"/>
    <s v="05-01-2013 13:45:38"/>
    <s v="05-01-2013 13:45:38"/>
    <s v="05-01-2013 14:38:44"/>
    <s v="SRIS_PEQP_REP_NOTB"/>
    <s v="PAL01"/>
    <x v="1"/>
    <x v="0"/>
  </r>
  <r>
    <s v="7000096333"/>
    <x v="1"/>
    <s v="unable to open outlook"/>
    <s v="Ms. Sona Venkat"/>
    <x v="8"/>
    <x v="2"/>
    <s v="05-01-2013 13:43:10"/>
    <s v="05-01-2013 13:43:10"/>
    <s v="05-31-2013 20:32:55"/>
    <s v="SRIS_PEQP_REP_NOTB"/>
    <s v="HRD01"/>
    <x v="1"/>
    <x v="0"/>
  </r>
  <r>
    <s v="8000139440"/>
    <x v="0"/>
    <s v="Mac SSO cert expired"/>
    <s v="Mr. Alexander Schaefer"/>
    <x v="9"/>
    <x v="21"/>
    <s v="05-01-2013 13:27:55"/>
    <s v="05-01-2013 11:38:48"/>
    <s v="05-14-2013 13:32:00"/>
    <s v="IMIS_APPL_MACSW"/>
    <s v="PAL04"/>
    <x v="1"/>
    <x v="0"/>
  </r>
  <r>
    <s v="7000096306"/>
    <x v="1"/>
    <s v="replace keyboard on t510"/>
    <s v="Mr. Ashok Kumar Muniappan"/>
    <x v="24"/>
    <x v="22"/>
    <s v="05-01-2013 13:25:15"/>
    <s v="05-01-2013 13:25:15"/>
    <s v="05-09-2013 16:48:37"/>
    <s v="SRIS_PEQP_REP_NOTB"/>
    <s v="PAL06"/>
    <x v="1"/>
    <x v="0"/>
  </r>
  <r>
    <s v="7000096305"/>
    <x v="1"/>
    <s v="data transfer to upgrade"/>
    <s v="Ms. Angelina Kirk"/>
    <x v="24"/>
    <x v="0"/>
    <s v="05-01-2013 13:09:56"/>
    <s v="05-01-2013 13:09:56"/>
    <s v="05-01-2013 13:51:06"/>
    <s v="SRIS_PEQP_REP_NOTB"/>
    <s v="PAL04"/>
    <x v="1"/>
    <x v="0"/>
  </r>
  <r>
    <s v="7000096257"/>
    <x v="1"/>
    <s v="iPad Setup for i802327"/>
    <s v="Ms. Sarah Mohammadian"/>
    <x v="11"/>
    <x v="2"/>
    <s v="05-01-2013 13:03:04"/>
    <s v="05-01-2013 13:03:04"/>
    <s v="05-31-2013 20:19:08"/>
    <s v="SRIS_PEQP_REP_NOTB"/>
    <s v="PAL01"/>
    <x v="1"/>
    <x v="0"/>
  </r>
  <r>
    <s v="7000096303"/>
    <x v="1"/>
    <s v="transfer data from 481623"/>
    <s v="Ms. Preetha Ramarao"/>
    <x v="24"/>
    <x v="2"/>
    <s v="05-01-2013 13:00:49"/>
    <s v="05-01-2013 13:00:49"/>
    <s v="05-31-2013 20:18:52"/>
    <s v="SRIS_PEQP_REP_NOTB"/>
    <s v="PAL04"/>
    <x v="1"/>
    <x v="0"/>
  </r>
  <r>
    <s v="7000096268"/>
    <x v="1"/>
    <s v="blue screens"/>
    <s v="Ms. Anita Luu"/>
    <x v="24"/>
    <x v="2"/>
    <s v="05-01-2013 12:24:05"/>
    <s v="05-01-2013 12:24:05"/>
    <s v="05-31-2013 20:17:32"/>
    <s v="SRIS_PEQP_REP_NOTB"/>
    <s v="PAL03"/>
    <x v="1"/>
    <x v="0"/>
  </r>
  <r>
    <s v="7000096147"/>
    <x v="1"/>
    <s v="New employee requesting security ID card"/>
    <s v="Hudson Pridham"/>
    <x v="14"/>
    <x v="2"/>
    <s v="05-01-2013 12:04:29"/>
    <s v="05-01-2013 12:04:29"/>
    <s v="05-07-2013 05:33:30"/>
    <s v="SRIS_ACCSS_RA_SECID"/>
    <s v="WTO01"/>
    <x v="1"/>
    <x v="0"/>
  </r>
  <r>
    <s v="7000096170"/>
    <x v="1"/>
    <s v="returning t410"/>
    <s v="Ms. Leona Hu"/>
    <x v="24"/>
    <x v="2"/>
    <s v="05-01-2013 11:51:31"/>
    <s v="05-01-2013 11:51:31"/>
    <s v="05-31-2013 20:07:22"/>
    <s v="SRIS_PEQP_REP_NOTB"/>
    <m/>
    <x v="1"/>
    <x v="0"/>
  </r>
  <r>
    <s v="7000096169"/>
    <x v="1"/>
    <s v="returning laptop"/>
    <s v="Mr. Himanshu Gupta"/>
    <x v="24"/>
    <x v="0"/>
    <s v="05-01-2013 11:38:29"/>
    <s v="05-01-2013 11:38:29"/>
    <s v="05-08-2013 18:04:57"/>
    <s v="SRIS_PEQP_REP_NOTB"/>
    <s v="PAL06"/>
    <x v="1"/>
    <x v="0"/>
  </r>
  <r>
    <s v="7000096168"/>
    <x v="1"/>
    <s v="returning asset 511099"/>
    <s v="Mr. Clemens Gantert"/>
    <x v="24"/>
    <x v="2"/>
    <s v="05-01-2013 11:33:21"/>
    <s v="05-01-2013 11:33:21"/>
    <s v="05-31-2013 20:06:18"/>
    <s v="SRIS_PEQP_REP_NOTB"/>
    <s v="PAL06"/>
    <x v="1"/>
    <x v="0"/>
  </r>
  <r>
    <s v="7000096167"/>
    <x v="1"/>
    <s v="transfer data to 539371"/>
    <s v="Ms. Brittany Guillen"/>
    <x v="24"/>
    <x v="0"/>
    <s v="05-01-2013 11:27:08"/>
    <s v="05-01-2013 11:27:08"/>
    <s v="05-01-2013 12:25:53"/>
    <s v="SRIS_PEQP_REP_NOTB"/>
    <s v="PAL06"/>
    <x v="1"/>
    <x v="0"/>
  </r>
  <r>
    <s v="7000096166"/>
    <x v="1"/>
    <s v="distributed upgrade 539828"/>
    <s v="Mr. Matthew Sell"/>
    <x v="24"/>
    <x v="0"/>
    <s v="05-01-2013 11:13:11"/>
    <s v="05-01-2013 11:13:11"/>
    <s v="05-01-2013 11:30:43"/>
    <s v="SRIS_PEQP_REP_NOTB"/>
    <s v="PAL06"/>
    <x v="1"/>
    <x v="0"/>
  </r>
  <r>
    <s v="8000139349"/>
    <x v="0"/>
    <s v="Multiple prompts for certificate"/>
    <s v="Mr. Chandresh Panchal"/>
    <x v="4"/>
    <x v="2"/>
    <s v="05-01-2013 10:49:24"/>
    <s v="05-01-2013 10:49:24"/>
    <s v="05-31-2013 19:13:39"/>
    <s v="IMIS_OTHER_WIN_CTFWS"/>
    <s v="CHI05"/>
    <x v="1"/>
    <x v="0"/>
  </r>
  <r>
    <s v="7000096129"/>
    <x v="1"/>
    <s v="MD Equipment verification inquiry"/>
    <s v="Mr. Fereidoon Samii"/>
    <x v="20"/>
    <x v="2"/>
    <s v="05-01-2013 10:36:12"/>
    <s v="05-01-2013 10:36:12"/>
    <s v="06-02-2013 20:56:40"/>
    <s v="SRIS_PEQP_RETURN"/>
    <s v="PAL09"/>
    <x v="0"/>
    <x v="0"/>
  </r>
  <r>
    <s v="8000139322"/>
    <x v="0"/>
    <s v="Error in Boot, Cant finde boot drive"/>
    <s v="Ms. Tanya Wills"/>
    <x v="8"/>
    <x v="16"/>
    <s v="05-01-2013 10:25:49"/>
    <s v="05-01-2013 10:25:49"/>
    <s v="05-15-2013 15:58:06"/>
    <s v="IMIS_PEQP_NOTEB"/>
    <s v="PAL02"/>
    <x v="1"/>
    <x v="0"/>
  </r>
  <r>
    <s v="7000096184"/>
    <x v="1"/>
    <s v="Laptop wont boot to HDD"/>
    <s v="Ms. Julie Ngay"/>
    <x v="6"/>
    <x v="0"/>
    <s v="05-01-2013 10:18:52"/>
    <s v="05-01-2013 10:18:52"/>
    <s v="05-01-2013 11:17:01"/>
    <s v="SRIS_OTHER_WIN_CTFWS"/>
    <m/>
    <x v="1"/>
    <x v="0"/>
  </r>
  <r>
    <s v="8000139297"/>
    <x v="0"/>
    <s v="trouble getting to site on sap-corp wifi"/>
    <s v="Ms. Xuelian Song"/>
    <x v="4"/>
    <x v="0"/>
    <s v="05-01-2013 10:16:29"/>
    <s v="05-01-2013 10:16:29"/>
    <s v="05-01-2013 12:52:41"/>
    <s v="IMIS_OTHER_WIN_CTFWS"/>
    <m/>
    <x v="1"/>
    <x v="0"/>
  </r>
  <r>
    <s v="7000096177"/>
    <x v="1"/>
    <s v="tranfer data to new computer"/>
    <s v="Mr. Dwain Christensen"/>
    <x v="24"/>
    <x v="2"/>
    <s v="05-01-2013 10:13:21"/>
    <s v="05-01-2013 10:13:21"/>
    <s v="05-31-2013 19:48:01"/>
    <s v="SRIS_PEQP_REP_NOTB"/>
    <s v="PAL06"/>
    <x v="1"/>
    <x v="0"/>
  </r>
  <r>
    <s v="8000139251"/>
    <x v="0"/>
    <s v="Blue screen Big IP problems"/>
    <s v="Mr. Danny Ortega"/>
    <x v="9"/>
    <x v="0"/>
    <s v="05-01-2013 09:21:28"/>
    <s v="05-01-2013 09:21:28"/>
    <s v="05-14-2013 16:37:55"/>
    <s v="IMIS_ACCSS_RA_VPN_CLNT"/>
    <s v="PAL04"/>
    <x v="1"/>
    <x v="0"/>
  </r>
  <r>
    <s v="8000139231"/>
    <x v="0"/>
    <s v="Unusual message from hotel WIFI"/>
    <s v="Mr. Jay Menon"/>
    <x v="4"/>
    <x v="2"/>
    <s v="05-01-2013 09:18:26"/>
    <s v="05-01-2013 09:18:26"/>
    <s v="05-31-2013 19:38:39"/>
    <s v="IMIS_OTHER_WIN_CTFWS"/>
    <m/>
    <x v="1"/>
    <x v="0"/>
  </r>
  <r>
    <s v="7000096026"/>
    <x v="1"/>
    <s v="New Hire IT Equipment Request (C5190062)"/>
    <s v="Ms. Raquel Fanucchi"/>
    <x v="26"/>
    <x v="2"/>
    <s v="05-01-2013 07:55:38"/>
    <s v="05-01-2013 07:55:38"/>
    <s v="06-01-2013 20:06:25"/>
    <s v="SRIS_PEQP_ORDR"/>
    <s v="PAL06"/>
    <x v="0"/>
    <x v="0"/>
  </r>
  <r>
    <s v="7000096071"/>
    <x v="1"/>
    <s v="MD Equipment verification inquiry"/>
    <s v="Mr. Riccardo Spina"/>
    <x v="2"/>
    <x v="2"/>
    <s v="05-01-2013 07:44:35"/>
    <s v="05-01-2013 07:44:35"/>
    <s v="06-01-2013 20:34:23"/>
    <s v="SRIS_PEQP_RETURN"/>
    <s v="PAL03"/>
    <x v="0"/>
    <x v="0"/>
  </r>
  <r>
    <s v="8000138994"/>
    <x v="0"/>
    <s v="Setup new laptop"/>
    <s v="Mr. Mark Lemke"/>
    <x v="0"/>
    <x v="2"/>
    <s v="05-01-2013 06:55:44"/>
    <s v="05-01-2013 06:55:44"/>
    <s v="05-31-2013 19:07:31"/>
    <s v="IMIS_OTHER_WIN_CTFWS"/>
    <s v="LSE04"/>
    <x v="1"/>
    <x v="0"/>
  </r>
  <r>
    <s v="7000096001"/>
    <x v="1"/>
    <s v="New iPad"/>
    <s v="Mr. Jaehun Jeong"/>
    <x v="5"/>
    <x v="2"/>
    <s v="05-01-2013 05:40:01"/>
    <s v="05-01-2013 05:40:01"/>
    <s v="05-31-2013 20:13:25"/>
    <s v="SRIS_PEQP_REP_MAC"/>
    <s v="PAL03"/>
    <x v="1"/>
    <x v="0"/>
  </r>
  <r>
    <s v="8000138541"/>
    <x v="0"/>
    <s v="Problmes connecting to Q5K from SAPGui"/>
    <s v="Sharon Zehavi"/>
    <x v="21"/>
    <x v="2"/>
    <s v="04-30-2013 19:29:48"/>
    <s v="04-30-2013 19:29:48"/>
    <s v="06-01-2013 19:40:18"/>
    <s v="IMIS_APPL_SAP_GUI"/>
    <s v="MON02"/>
    <x v="0"/>
    <x v="0"/>
  </r>
  <r>
    <s v="8000138390"/>
    <x v="0"/>
    <s v="Black Screen occurs on laptop"/>
    <s v="Ms. Tanya Wills"/>
    <x v="8"/>
    <x v="0"/>
    <s v="04-30-2013 17:06:44"/>
    <s v="04-30-2013 17:06:44"/>
    <s v="05-15-2013 18:29:20"/>
    <s v="IMIS_PEQP_NOTEB"/>
    <s v="PAL02"/>
    <x v="1"/>
    <x v="0"/>
  </r>
  <r>
    <s v="8000138425"/>
    <x v="0"/>
    <s v="Backups not completing, reinstalled"/>
    <s v="Ms. Nicole Tjon"/>
    <x v="4"/>
    <x v="2"/>
    <s v="04-30-2013 16:57:59"/>
    <s v="04-30-2013 16:57:59"/>
    <s v="05-31-2013 19:37:08"/>
    <s v="IMIS_OTHER_WIN_CTFWS"/>
    <s v="DUN02"/>
    <x v="1"/>
    <x v="0"/>
  </r>
  <r>
    <s v="7000095663"/>
    <x v="1"/>
    <s v="Re-image MBP"/>
    <s v="Mr. Bobby Anchanattu"/>
    <x v="6"/>
    <x v="2"/>
    <s v="04-30-2013 15:57:32"/>
    <s v="04-30-2013 15:57:32"/>
    <s v="05-31-2013 19:53:16"/>
    <s v="SRIS_OTHER_WIN_CTFWS"/>
    <m/>
    <x v="1"/>
    <x v="0"/>
  </r>
  <r>
    <s v="7000095597"/>
    <x v="1"/>
    <s v="Outlook 2010 Upgrade"/>
    <s v="Mr. Ganesh Vellore"/>
    <x v="11"/>
    <x v="2"/>
    <s v="04-30-2013 15:58:53"/>
    <s v="04-30-2013 15:58:53"/>
    <s v="05-31-2013 20:31:33"/>
    <s v="SRIS_PEQP_REP_NOTB"/>
    <s v="PAL03"/>
    <x v="1"/>
    <x v="0"/>
  </r>
  <r>
    <s v="8000138412"/>
    <x v="0"/>
    <s v="have Sybase legacy desktop picked up"/>
    <s v="Ms. Camara Jacobs"/>
    <x v="4"/>
    <x v="3"/>
    <s v="04-30-2013 15:58:39"/>
    <s v="04-30-2013 15:58:39"/>
    <s v="05-01-2013 16:02:02"/>
    <s v="IMIS_PEQP_DESKT"/>
    <s v="DUN01"/>
    <x v="1"/>
    <x v="0"/>
  </r>
  <r>
    <s v="7000095596"/>
    <x v="1"/>
    <s v="Data Transfer for i808386"/>
    <s v="Mr. Vijay Anandwala"/>
    <x v="11"/>
    <x v="2"/>
    <s v="04-30-2013 15:56:47"/>
    <s v="04-30-2013 15:56:47"/>
    <s v="05-31-2013 20:31:32"/>
    <s v="SRIS_PEQP_REP_NOTB"/>
    <m/>
    <x v="1"/>
    <x v="0"/>
  </r>
  <r>
    <s v="7000095613"/>
    <x v="1"/>
    <s v="MD Equipment verification inquiry #52473"/>
    <s v="Mr. Jonathan Calzada"/>
    <x v="11"/>
    <x v="2"/>
    <s v="04-30-2013 15:56:24"/>
    <s v="04-30-2013 15:56:24"/>
    <s v="05-31-2013 19:52:33"/>
    <s v="SRIS_PEQP_RETURN"/>
    <s v="PAL03"/>
    <x v="1"/>
    <x v="0"/>
  </r>
  <r>
    <s v="7000095612"/>
    <x v="1"/>
    <s v="MD Equipment verification inquiry #52472"/>
    <s v="Mr. Jonathan Calzada"/>
    <x v="11"/>
    <x v="2"/>
    <s v="04-30-2013 15:54:42"/>
    <s v="04-30-2013 15:54:42"/>
    <s v="05-31-2013 19:52:32"/>
    <s v="SRIS_PEQP_RETURN"/>
    <s v="PAL03"/>
    <x v="1"/>
    <x v="0"/>
  </r>
  <r>
    <s v="7000095661"/>
    <x v="1"/>
    <s v="BSOD'ing &amp; Outlook Performance issues"/>
    <s v="Ms. Yanhong Wang"/>
    <x v="6"/>
    <x v="8"/>
    <s v="04-30-2013 15:35:48"/>
    <s v="04-30-2013 15:35:48"/>
    <s v="04-30-2013 16:29:25"/>
    <s v="SRIS_OTHER_WIN_CTFWS"/>
    <s v="DUN01"/>
    <x v="3"/>
    <x v="0"/>
  </r>
  <r>
    <s v="7000095651"/>
    <x v="1"/>
    <s v="assign secur id card"/>
    <s v="Ms. Margarita Escarcha Ablaza"/>
    <x v="8"/>
    <x v="2"/>
    <s v="04-30-2013 15:23:02"/>
    <s v="04-30-2013 15:23:02"/>
    <s v="05-31-2013 20:21:28"/>
    <s v="SRIS_PEQP_REP_NOTB"/>
    <s v="PAL02"/>
    <x v="1"/>
    <x v="0"/>
  </r>
  <r>
    <s v="7000095629"/>
    <x v="1"/>
    <s v="unable to send emails"/>
    <s v="Mr. Pradeep Amladi"/>
    <x v="8"/>
    <x v="2"/>
    <s v="04-30-2013 15:21:12"/>
    <s v="04-30-2013 15:21:12"/>
    <s v="05-31-2013 20:21:07"/>
    <s v="SRIS_PEQP_REP_NOTB"/>
    <s v="PAL02"/>
    <x v="1"/>
    <x v="0"/>
  </r>
  <r>
    <s v="7000095628"/>
    <x v="1"/>
    <s v="performance issues with laptop"/>
    <s v="Ms. Stacy Kuehnis"/>
    <x v="8"/>
    <x v="2"/>
    <s v="04-30-2013 15:16:30"/>
    <s v="04-30-2013 15:16:30"/>
    <s v="05-31-2013 20:20:50"/>
    <s v="SRIS_PEQP_REP_NOTB"/>
    <s v="PAL02"/>
    <x v="1"/>
    <x v="0"/>
  </r>
  <r>
    <s v="7000095627"/>
    <x v="1"/>
    <s v="issues with laptop"/>
    <s v="Ms. Lynette Fisher"/>
    <x v="8"/>
    <x v="2"/>
    <s v="04-30-2013 15:13:52"/>
    <s v="04-30-2013 15:13:52"/>
    <s v="05-31-2013 20:20:49"/>
    <s v="SRIS_PEQP_REP_NOTB"/>
    <s v="PAL02"/>
    <x v="1"/>
    <x v="0"/>
  </r>
  <r>
    <s v="7000095590"/>
    <x v="1"/>
    <s v="Unable to get external internet access"/>
    <s v="Mr. Richard Malaszowski"/>
    <x v="2"/>
    <x v="2"/>
    <s v="04-30-2013 15:13:18"/>
    <s v="04-30-2013 15:13:18"/>
    <s v="05-31-2013 20:20:48"/>
    <s v="SRIS_PEQP_REP_NOTB"/>
    <m/>
    <x v="1"/>
    <x v="0"/>
  </r>
  <r>
    <s v="7000095626"/>
    <x v="1"/>
    <s v="[NHO]|new hire orientation"/>
    <s v="Mr. Michael Weinhauer"/>
    <x v="8"/>
    <x v="2"/>
    <s v="04-30-2013 15:11:49"/>
    <s v="04-30-2013 15:11:49"/>
    <s v="05-31-2013 20:20:06"/>
    <s v="SRIS_PEQP_REP_NOTB"/>
    <s v="PAL01"/>
    <x v="1"/>
    <x v="0"/>
  </r>
  <r>
    <s v="7000095625"/>
    <x v="1"/>
    <s v="[NHO]|new hire orientation"/>
    <s v="Mr. Alvaro Tejada Galindo"/>
    <x v="8"/>
    <x v="2"/>
    <s v="04-30-2013 15:10:25"/>
    <s v="04-30-2013 15:10:25"/>
    <s v="05-31-2013 20:20:24"/>
    <s v="SRIS_PEQP_REP_NOTB"/>
    <s v="PAL07"/>
    <x v="1"/>
    <x v="0"/>
  </r>
  <r>
    <s v="7000095589"/>
    <x v="1"/>
    <s v="Keyboard keys stuck"/>
    <s v="Mr. Gopinath Myneni"/>
    <x v="2"/>
    <x v="2"/>
    <s v="04-30-2013 15:07:59"/>
    <s v="04-30-2013 15:07:59"/>
    <s v="05-31-2013 20:20:25"/>
    <s v="SRIS_PEQP_REP_NOTB"/>
    <m/>
    <x v="1"/>
    <x v="0"/>
  </r>
  <r>
    <s v="7000095624"/>
    <x v="1"/>
    <s v="[NHO]|new hire orientation"/>
    <s v="Mr. Till Pieper"/>
    <x v="8"/>
    <x v="2"/>
    <s v="04-30-2013 15:07:14"/>
    <s v="04-30-2013 15:07:14"/>
    <s v="05-31-2013 20:20:03"/>
    <s v="SRIS_PEQP_REP_NOTB"/>
    <m/>
    <x v="1"/>
    <x v="0"/>
  </r>
  <r>
    <s v="7000095622"/>
    <x v="1"/>
    <s v="[NHO]|new hire orientation"/>
    <s v="Mr. Adrian Paul"/>
    <x v="8"/>
    <x v="2"/>
    <s v="04-30-2013 15:03:41"/>
    <s v="04-30-2013 15:03:41"/>
    <s v="05-31-2013 20:19:45"/>
    <s v="SRIS_PEQP_REP_NOTB"/>
    <m/>
    <x v="1"/>
    <x v="0"/>
  </r>
  <r>
    <s v="7000095469"/>
    <x v="1"/>
    <s v="Reimage New MBP"/>
    <s v="Mr. Amir Arabkheradmand"/>
    <x v="5"/>
    <x v="2"/>
    <s v="04-30-2013 14:47:02"/>
    <s v="04-30-2013 14:47:02"/>
    <s v="05-30-2013 20:32:51"/>
    <s v="SRIS_PEQP_REP_MAC"/>
    <m/>
    <x v="1"/>
    <x v="0"/>
  </r>
  <r>
    <s v="8000138332"/>
    <x v="0"/>
    <s v="Laptop Freezes During Virus Scan"/>
    <s v="Ms. Sherre Patrick"/>
    <x v="4"/>
    <x v="8"/>
    <s v="04-30-2013 14:48:59"/>
    <s v="04-30-2013 14:48:59"/>
    <s v="05-08-2013 15:36:47"/>
    <s v="IMIS_PEQP_NOTEB"/>
    <s v="DUN01"/>
    <x v="1"/>
    <x v="0"/>
  </r>
  <r>
    <s v="7000095593"/>
    <x v="1"/>
    <s v="Laptop computer will not connect to corp"/>
    <s v="Mr. Rob Chee"/>
    <x v="8"/>
    <x v="2"/>
    <s v="04-30-2013 14:35:05"/>
    <s v="04-30-2013 14:35:05"/>
    <s v="05-16-2013 16:10:50"/>
    <s v="SRIS_PEQP_DESKT"/>
    <s v="PAL02"/>
    <x v="1"/>
    <x v="0"/>
  </r>
  <r>
    <s v="8000138293"/>
    <x v="0"/>
    <s v="Calender not showing up in Outlook"/>
    <s v="Ms. Siyu Liu"/>
    <x v="3"/>
    <x v="3"/>
    <s v="04-30-2013 14:25:52"/>
    <s v="04-30-2013 14:25:52"/>
    <s v="04-30-2013 14:47:26"/>
    <s v="IMIS_PRTSEC_ENCR_MAIL"/>
    <s v="DUN02"/>
    <x v="3"/>
    <x v="0"/>
  </r>
  <r>
    <s v="8000138242"/>
    <x v="0"/>
    <s v="Notebook problem, please reimage"/>
    <s v="Dheeraj Sharma"/>
    <x v="27"/>
    <x v="2"/>
    <s v="04-30-2013 13:36:25"/>
    <s v="04-30-2013 13:36:25"/>
    <s v="06-01-2013 19:07:50"/>
    <s v="IMIS_PEQP_NOTEB"/>
    <s v="MON02"/>
    <x v="0"/>
    <x v="0"/>
  </r>
  <r>
    <s v="7000095561"/>
    <x v="1"/>
    <s v="Upgrade to X230"/>
    <s v="Ms. Priyanka Sharma"/>
    <x v="1"/>
    <x v="2"/>
    <s v="04-30-2013 13:11:05"/>
    <s v="04-30-2013 13:11:05"/>
    <s v="05-30-2013 20:08:57"/>
    <s v="SRIS_PEQP_REP_NOTB"/>
    <m/>
    <x v="1"/>
    <x v="0"/>
  </r>
  <r>
    <s v="7000095471"/>
    <x v="1"/>
    <s v="Notebook required for meeting"/>
    <s v="Mr. Thiago Cavalheiro"/>
    <x v="28"/>
    <x v="2"/>
    <s v="04-30-2013 12:37:09"/>
    <s v="04-30-2013 12:37:09"/>
    <s v="06-02-2013 21:07:48"/>
    <s v="SRIS_PEQP_RENT"/>
    <s v="SLE01"/>
    <x v="0"/>
    <x v="0"/>
  </r>
  <r>
    <s v="7000095430"/>
    <x v="1"/>
    <s v="MD Equipment verification inquiry"/>
    <s v="Mr. Adam Stein"/>
    <x v="8"/>
    <x v="0"/>
    <s v="04-30-2013 12:20:58"/>
    <s v="04-30-2013 12:20:58"/>
    <s v="05-22-2013 17:30:57"/>
    <s v="SRIS_PEQP_RETURN"/>
    <s v="PAL02"/>
    <x v="1"/>
    <x v="0"/>
  </r>
  <r>
    <s v="8000138047"/>
    <x v="0"/>
    <s v="Group Access to A Single LapTop/PC"/>
    <s v="Mr. Larry Eade"/>
    <x v="6"/>
    <x v="2"/>
    <s v="04-30-2013 11:50:37"/>
    <s v="04-30-2013 11:46:16"/>
    <s v="06-02-2013 19:25:51"/>
    <s v="IMIS_PEQP_NOTEB"/>
    <s v="DUN01"/>
    <x v="0"/>
    <x v="0"/>
  </r>
  <r>
    <s v="8000138046"/>
    <x v="0"/>
    <s v="Possibility to upgrade RAM on T520"/>
    <s v="Mr. Martin Gaievski"/>
    <x v="2"/>
    <x v="0"/>
    <s v="04-30-2013 11:46:40"/>
    <s v="04-30-2013 11:46:40"/>
    <s v="05-22-2013 08:15:39"/>
    <s v="IMIS_PEQP_NOTEB"/>
    <s v="PAL05"/>
    <x v="1"/>
    <x v="0"/>
  </r>
  <r>
    <s v="8000137949"/>
    <x v="0"/>
    <s v="Blue Screen"/>
    <s v="Ms. Judith Forrest"/>
    <x v="3"/>
    <x v="0"/>
    <s v="04-30-2013 11:24:50"/>
    <s v="04-30-2013 11:24:50"/>
    <s v="05-01-2013 09:13:29"/>
    <s v="IMIS_PEQP_NOTEB"/>
    <s v="DUN01"/>
    <x v="1"/>
    <x v="0"/>
  </r>
  <r>
    <s v="8000137989"/>
    <x v="0"/>
    <s v="Cannot access Macros in excel"/>
    <s v="Mr. Tom Cary"/>
    <x v="4"/>
    <x v="2"/>
    <s v="04-30-2013 11:06:24"/>
    <s v="04-30-2013 11:06:24"/>
    <s v="05-30-2013 19:17:31"/>
    <s v="IMIS_OTHER_WIN_CTFWS"/>
    <m/>
    <x v="1"/>
    <x v="0"/>
  </r>
  <r>
    <s v="7000095258"/>
    <x v="1"/>
    <s v="returning Ipad 489388"/>
    <s v="Mr. Eduardo Salamanca de Diego"/>
    <x v="24"/>
    <x v="2"/>
    <s v="04-30-2013 10:53:03"/>
    <s v="04-30-2013 10:53:03"/>
    <s v="05-30-2013 20:12:19"/>
    <s v="SRIS_PEQP_RETURN"/>
    <s v="PAL04"/>
    <x v="1"/>
    <x v="0"/>
  </r>
  <r>
    <s v="8000137957"/>
    <x v="0"/>
    <s v="Install Linux on D20 + Windows VM"/>
    <s v="Ms. Vera Lvovich"/>
    <x v="25"/>
    <x v="13"/>
    <s v="04-30-2013 10:30:49"/>
    <s v="04-30-2013 10:30:49"/>
    <s v="05-22-2013 11:22:09"/>
    <s v="IMIS_PEQP_DESKT"/>
    <s v="BOS03"/>
    <x v="1"/>
    <x v="0"/>
  </r>
  <r>
    <s v="8000137868"/>
    <x v="0"/>
    <s v="Cannot Access Network - IE Proxy Setting"/>
    <s v="Mr. Venkat Madireddi"/>
    <x v="15"/>
    <x v="2"/>
    <s v="04-30-2013 10:18:11"/>
    <s v="04-30-2013 10:18:11"/>
    <s v="05-30-2013 19:03:56"/>
    <s v="IMIS_OTHER_WIN_CTFWS"/>
    <m/>
    <x v="1"/>
    <x v="0"/>
  </r>
  <r>
    <s v="7000095322"/>
    <x v="1"/>
    <s v="return sybase old equipment"/>
    <s v="Ms. Jane Yang"/>
    <x v="3"/>
    <x v="2"/>
    <s v="04-30-2013 10:05:29"/>
    <s v="04-30-2013 10:05:29"/>
    <s v="05-30-2013 20:50:16"/>
    <s v="SRIS_PEQP_RETURN"/>
    <s v="DUN02"/>
    <x v="1"/>
    <x v="0"/>
  </r>
  <r>
    <s v="7000095333"/>
    <x v="1"/>
    <s v="ReImage MacBook Pro for i838277"/>
    <s v="Mr. Amir Arabkheradmand"/>
    <x v="11"/>
    <x v="2"/>
    <s v="04-30-2013 10:01:27"/>
    <s v="04-30-2013 10:01:27"/>
    <s v="05-30-2013 21:01:58"/>
    <s v="SRIS_PEQP_REP_NOTB"/>
    <m/>
    <x v="1"/>
    <x v="0"/>
  </r>
  <r>
    <s v="8000137913"/>
    <x v="0"/>
    <s v="Application Virtualization Error- snagit"/>
    <s v="Mr. Everton Correa"/>
    <x v="17"/>
    <x v="3"/>
    <s v="04-30-2013 09:57:43"/>
    <s v="04-30-2013 09:57:43"/>
    <s v="05-06-2013 12:55:19"/>
    <s v="IMIS_APPL_SNGIT"/>
    <s v="SLE02"/>
    <x v="1"/>
    <x v="0"/>
  </r>
  <r>
    <s v="7000095226"/>
    <x v="1"/>
    <s v="[NHO]|new hire orientation"/>
    <s v="Mr. Aleksander Avedikian"/>
    <x v="8"/>
    <x v="2"/>
    <s v="04-30-2013 08:57:04"/>
    <s v="04-30-2013 08:57:04"/>
    <s v="05-30-2013 20:26:10"/>
    <s v="SRIS_PEQP_REP_NOTB"/>
    <s v="PAL06"/>
    <x v="1"/>
    <x v="0"/>
  </r>
  <r>
    <s v="7000095210"/>
    <x v="1"/>
    <s v="System Swap ( X220 ) BSOD &amp; Disk errors"/>
    <s v="Mr. Tony Kueh"/>
    <x v="1"/>
    <x v="2"/>
    <s v="04-30-2013 08:52:06"/>
    <s v="04-30-2013 08:52:06"/>
    <s v="05-30-2013 20:22:24"/>
    <s v="SRIS_PEQP_REP_NOTB"/>
    <s v="PAL01"/>
    <x v="1"/>
    <x v="0"/>
  </r>
  <r>
    <s v="8000137630"/>
    <x v="0"/>
    <s v="Adobe Acrobat Reader X not launching"/>
    <s v="Ramdane Boulemkahel"/>
    <x v="7"/>
    <x v="0"/>
    <s v="04-30-2013 08:18:33"/>
    <s v="04-30-2013 08:18:33"/>
    <s v="05-15-2013 05:32:46"/>
    <s v="IMIS_APPL_ACRBT"/>
    <s v="MON02"/>
    <x v="1"/>
    <x v="0"/>
  </r>
  <r>
    <s v="8000137589"/>
    <x v="0"/>
    <s v="SCCM non-compliance on XP desktop"/>
    <s v="Robert Jean-Louis"/>
    <x v="0"/>
    <x v="3"/>
    <s v="04-30-2013 08:14:58"/>
    <s v="04-30-2013 08:14:58"/>
    <s v="04-30-2013 08:28:47"/>
    <s v="IMIS_OTHER_WIN_CTFWS"/>
    <s v="MON02"/>
    <x v="3"/>
    <x v="0"/>
  </r>
  <r>
    <s v="8000137406"/>
    <x v="0"/>
    <s v="Unable to install &quot;Tracker PDF-XChange&quot;"/>
    <s v="Anthony Chan"/>
    <x v="7"/>
    <x v="2"/>
    <s v="04-30-2013 07:08:26"/>
    <s v="04-30-2013 07:08:26"/>
    <s v="05-02-2013 08:09:24"/>
    <s v="IMIS_CLNT_SCCM_CLNT"/>
    <s v="MON02"/>
    <x v="1"/>
    <x v="0"/>
  </r>
  <r>
    <s v="8000137203"/>
    <x v="0"/>
    <s v="no contacts available"/>
    <s v="Mr. Luciano Sturmer"/>
    <x v="17"/>
    <x v="2"/>
    <s v="04-30-2013 06:16:49"/>
    <s v="04-30-2013 06:16:49"/>
    <s v="06-02-2013 19:37:55"/>
    <s v="IMIS_COMCHL_MAIL_OUTL"/>
    <s v="SLE01"/>
    <x v="0"/>
    <x v="0"/>
  </r>
  <r>
    <s v="7000094899"/>
    <x v="1"/>
    <s v="users kb broken"/>
    <s v="Mr. Rahul Asthana"/>
    <x v="16"/>
    <x v="2"/>
    <s v="04-30-2013 06:05:44"/>
    <s v="04-30-2013 06:05:44"/>
    <s v="05-30-2013 20:41:52"/>
    <s v="SRIS_PEQP_REP_NOTB"/>
    <s v="PAL05"/>
    <x v="1"/>
    <x v="0"/>
  </r>
  <r>
    <s v="7000094897"/>
    <x v="1"/>
    <s v="internet explorer issues"/>
    <s v="Ms. Marie Goodell"/>
    <x v="16"/>
    <x v="2"/>
    <s v="04-30-2013 06:02:25"/>
    <s v="04-30-2013 06:02:25"/>
    <s v="05-30-2013 20:40:58"/>
    <s v="SRIS_PEQP_REP_NOTB"/>
    <s v="PAL02"/>
    <x v="1"/>
    <x v="0"/>
  </r>
  <r>
    <s v="7000094895"/>
    <x v="1"/>
    <s v="system swap"/>
    <s v="Ms. Gloria Chiem"/>
    <x v="16"/>
    <x v="0"/>
    <s v="04-30-2013 05:59:36"/>
    <s v="04-30-2013 05:59:36"/>
    <s v="05-01-2013 13:41:03"/>
    <s v="SRIS_PEQP_REP_NOTB"/>
    <s v="PAL01"/>
    <x v="1"/>
    <x v="0"/>
  </r>
  <r>
    <s v="7000094894"/>
    <x v="1"/>
    <s v="system swap"/>
    <s v="Mr. Mohammed Bafakyh"/>
    <x v="16"/>
    <x v="2"/>
    <s v="04-30-2013 05:55:33"/>
    <s v="04-30-2013 05:55:33"/>
    <s v="05-30-2013 20:33:26"/>
    <s v="SRIS_PEQP_REP_NOTB"/>
    <s v="PAL05"/>
    <x v="1"/>
    <x v="0"/>
  </r>
  <r>
    <s v="7000094893"/>
    <x v="1"/>
    <s v="forescout remediation"/>
    <s v="Ms. Laurie Hawkins"/>
    <x v="16"/>
    <x v="2"/>
    <s v="04-30-2013 05:52:36"/>
    <s v="04-30-2013 05:52:36"/>
    <s v="05-30-2013 20:24:54"/>
    <s v="SRIS_PEQP_REP_NOTB"/>
    <s v="PAL01"/>
    <x v="1"/>
    <x v="0"/>
  </r>
  <r>
    <s v="7000094891"/>
    <x v="1"/>
    <s v="forescout remediation"/>
    <s v="Ms. Helen Sunderland"/>
    <x v="16"/>
    <x v="2"/>
    <s v="04-30-2013 05:47:43"/>
    <s v="04-30-2013 05:47:43"/>
    <s v="05-09-2013 10:58:03"/>
    <s v="SRIS_PEQP_REP_NOTB"/>
    <s v="PAL03"/>
    <x v="1"/>
    <x v="0"/>
  </r>
  <r>
    <s v="7000094798"/>
    <x v="1"/>
    <s v="forescout remediation"/>
    <s v="Mr. Sam Hwang"/>
    <x v="16"/>
    <x v="2"/>
    <s v="04-30-2013 05:41:49"/>
    <s v="04-30-2013 05:41:49"/>
    <s v="05-30-2013 20:15:56"/>
    <s v="SRIS_PEQP_REP_NOTB"/>
    <m/>
    <x v="1"/>
    <x v="0"/>
  </r>
  <r>
    <s v="7000094795"/>
    <x v="1"/>
    <s v="user requested re-image"/>
    <s v="Mr. Andrei Suvernev"/>
    <x v="16"/>
    <x v="0"/>
    <s v="04-30-2013 05:32:26"/>
    <s v="04-30-2013 05:32:26"/>
    <s v="04-30-2013 05:51:30"/>
    <s v="SRIS_PEQP_REP_NOTB"/>
    <s v="PAL02"/>
    <x v="3"/>
    <x v="0"/>
  </r>
  <r>
    <s v="7000093655"/>
    <x v="1"/>
    <s v="to Return Sybase Equipment"/>
    <s v="Ms. Shana Tong"/>
    <x v="3"/>
    <x v="2"/>
    <s v="04-29-2013 18:13:42"/>
    <s v="04-29-2013 18:13:42"/>
    <s v="05-31-2013 20:40:02"/>
    <s v="SRIS_PEQP_RETURN"/>
    <m/>
    <x v="1"/>
    <x v="0"/>
  </r>
  <r>
    <s v="7000093714"/>
    <x v="1"/>
    <s v="Pick up returned Sybase Desktops"/>
    <s v="Mr. Zhimin Lin"/>
    <x v="3"/>
    <x v="2"/>
    <s v="04-29-2013 18:12:34"/>
    <s v="04-29-2013 18:12:34"/>
    <s v="05-31-2013 20:40:03"/>
    <s v="SRIS_PEQP_RETURN"/>
    <m/>
    <x v="1"/>
    <x v="0"/>
  </r>
  <r>
    <s v="8000134964"/>
    <x v="0"/>
    <s v="New Laptop needed."/>
    <s v="Ms. Lindsey Cooper"/>
    <x v="0"/>
    <x v="2"/>
    <s v="04-29-2013 16:07:12"/>
    <s v="04-29-2013 16:07:12"/>
    <s v="05-30-2013 19:25:08"/>
    <s v="IMIS_PEQP_NOTEB"/>
    <s v="BOF01"/>
    <x v="1"/>
    <x v="0"/>
  </r>
  <r>
    <s v="7000093599"/>
    <x v="1"/>
    <s v="transfer data to upgrade laptop"/>
    <s v="Ms. Milly Leon"/>
    <x v="24"/>
    <x v="2"/>
    <s v="04-29-2013 15:19:58"/>
    <s v="04-29-2013 15:19:58"/>
    <s v="05-30-2013 20:12:42"/>
    <s v="SRIS_PEQP_REP_NOTB"/>
    <m/>
    <x v="1"/>
    <x v="0"/>
  </r>
  <r>
    <s v="7000093537"/>
    <x v="1"/>
    <s v="system swap (t510)"/>
    <s v="Mr. Doug Sampsel"/>
    <x v="12"/>
    <x v="0"/>
    <s v="04-29-2013 13:32:18"/>
    <s v="04-29-2013 13:32:18"/>
    <s v="05-01-2013 09:45:09"/>
    <s v="SRIS_PEQP_REP_NOTB"/>
    <m/>
    <x v="1"/>
    <x v="0"/>
  </r>
  <r>
    <s v="7000093545"/>
    <x v="1"/>
    <s v="Adobe Update won't install"/>
    <s v="Mr. Joe Chen"/>
    <x v="2"/>
    <x v="6"/>
    <s v="04-29-2013 12:43:44"/>
    <s v="04-29-2013 12:43:44"/>
    <s v="04-29-2013 14:02:50"/>
    <s v="SRIS_PEQP_REP_NOTB"/>
    <m/>
    <x v="3"/>
    <x v="0"/>
  </r>
  <r>
    <s v="8000134555"/>
    <x v="0"/>
    <s v="new monitor required."/>
    <s v="Mr. Boris Tsyganskiy"/>
    <x v="20"/>
    <x v="2"/>
    <s v="04-29-2013 09:57:48"/>
    <s v="04-29-2013 09:57:48"/>
    <s v="05-30-2013 19:14:06"/>
    <s v="IMIS_PEQP_MONIT"/>
    <s v="PAL09"/>
    <x v="1"/>
    <x v="0"/>
  </r>
  <r>
    <s v="8000134503"/>
    <x v="0"/>
    <s v="windows certificate warnings issues."/>
    <s v="Ms. Sudha Balasubrahmanyan"/>
    <x v="8"/>
    <x v="2"/>
    <s v="04-29-2013 09:06:36"/>
    <s v="04-29-2013 09:06:36"/>
    <s v="06-01-2013 19:11:27"/>
    <s v="IMIS_APPL_IE_9"/>
    <s v="PAL02"/>
    <x v="0"/>
    <x v="0"/>
  </r>
  <r>
    <s v="8000134494"/>
    <x v="0"/>
    <s v="Require OS upgrade on laptop"/>
    <s v="Ms. Johannah Villa"/>
    <x v="2"/>
    <x v="0"/>
    <s v="04-29-2013 09:22:35"/>
    <s v="04-29-2013 09:22:35"/>
    <s v="05-30-2013 10:59:21"/>
    <s v="IMIS_PEQP_NOTEB"/>
    <s v="PAL04"/>
    <x v="1"/>
    <x v="0"/>
  </r>
  <r>
    <s v="7000093372"/>
    <x v="1"/>
    <s v="New equipment  setup"/>
    <s v="Anna Tkachenko"/>
    <x v="7"/>
    <x v="2"/>
    <s v="04-29-2013 09:07:24"/>
    <s v="04-29-2013 09:07:24"/>
    <s v="06-02-2013 20:54:14"/>
    <s v="SRIS_PEQP_ORDR"/>
    <s v="MON02"/>
    <x v="0"/>
    <x v="0"/>
  </r>
  <r>
    <s v="7000093352"/>
    <x v="1"/>
    <s v="Certificate Popup While on LAN"/>
    <s v="Mr. Derrick Ingram"/>
    <x v="2"/>
    <x v="2"/>
    <s v="04-29-2013 08:37:40"/>
    <s v="04-29-2013 08:37:40"/>
    <s v="05-29-2013 20:44:20"/>
    <s v="SRIS_PEQP_REP_NOTB"/>
    <s v="PAL03"/>
    <x v="1"/>
    <x v="0"/>
  </r>
  <r>
    <s v="7000093309"/>
    <x v="1"/>
    <s v="Secure Format HDD -"/>
    <s v="Ms. Aimee Grimes Barton"/>
    <x v="6"/>
    <x v="2"/>
    <s v="04-29-2013 08:25:53"/>
    <s v="04-29-2013 08:25:53"/>
    <s v="05-31-2013 20:21:31"/>
    <s v="SRIS_PEQP_RETURN"/>
    <s v="DUN01"/>
    <x v="1"/>
    <x v="0"/>
  </r>
  <r>
    <s v="8000134296"/>
    <x v="0"/>
    <s v="SCCM non-compliance on laptop"/>
    <s v="Mr. Bryan Woodlief"/>
    <x v="0"/>
    <x v="0"/>
    <s v="04-29-2013 08:06:38"/>
    <s v="04-29-2013 08:06:38"/>
    <s v="04-29-2013 20:06:23"/>
    <s v="IMIS_OTHER_WIN_CTFWS"/>
    <m/>
    <x v="3"/>
    <x v="0"/>
  </r>
  <r>
    <s v="8000134143"/>
    <x v="0"/>
    <s v="Rejoin lsev00464769e to SAP domain"/>
    <s v="Ms. Christine Daniel"/>
    <x v="15"/>
    <x v="2"/>
    <s v="04-29-2013 07:29:55"/>
    <s v="04-29-2013 07:29:55"/>
    <s v="05-29-2013 19:22:16"/>
    <s v="IMIS_OTHER_WIN_CTFWS"/>
    <s v="LSE04"/>
    <x v="1"/>
    <x v="0"/>
  </r>
  <r>
    <s v="7000093045"/>
    <x v="1"/>
    <s v="C-I Transfer Request"/>
    <s v="Mr. Renato Ribeiro Silva"/>
    <x v="17"/>
    <x v="2"/>
    <s v="04-29-2013 06:31:26"/>
    <s v="04-29-2013 06:31:26"/>
    <s v="05-29-2013 20:32:52"/>
    <s v="SRIS_PRTSEC_ENCR_MAIL"/>
    <s v="SLE01"/>
    <x v="1"/>
    <x v="0"/>
  </r>
  <r>
    <s v="7000093042"/>
    <x v="1"/>
    <s v="C-I Transfer Request"/>
    <s v="Mr. Renato Ribeiro Silva"/>
    <x v="17"/>
    <x v="2"/>
    <s v="04-29-2013 06:31:23"/>
    <s v="04-29-2013 06:31:23"/>
    <s v="05-29-2013 20:42:12"/>
    <s v="SRIS_BCKUP_CLNTBK_CLNT"/>
    <s v="SLE01"/>
    <x v="1"/>
    <x v="0"/>
  </r>
  <r>
    <s v="7000093030"/>
    <x v="1"/>
    <s v="C-I Transfer Request"/>
    <s v="Mr. Renato Ribeiro Silva"/>
    <x v="17"/>
    <x v="2"/>
    <s v="04-29-2013 06:31:20"/>
    <s v="04-29-2013 06:31:20"/>
    <s v="05-29-2013 20:42:45"/>
    <s v="SRIS_ACCSS_RA_SECID_NCRD"/>
    <s v="SLE01"/>
    <x v="1"/>
    <x v="0"/>
  </r>
  <r>
    <s v="7000093029"/>
    <x v="1"/>
    <s v="C-I Transfer Request"/>
    <s v="Mr. Renato Ribeiro Silva"/>
    <x v="17"/>
    <x v="2"/>
    <s v="04-29-2013 06:31:19"/>
    <s v="04-29-2013 06:31:19"/>
    <s v="05-29-2013 20:42:48"/>
    <s v="SRIS_PEQP_ORDR"/>
    <s v="SLE01"/>
    <x v="1"/>
    <x v="0"/>
  </r>
  <r>
    <s v="7000093027"/>
    <x v="1"/>
    <s v="C-I Transfer Request"/>
    <s v="Mr. Renato Ribeiro Silva"/>
    <x v="17"/>
    <x v="2"/>
    <s v="04-29-2013 06:24:37"/>
    <s v="04-29-2013 06:24:37"/>
    <s v="05-29-2013 20:51:04"/>
    <s v="SRIS_PRTSEC_ENCR_MAIL"/>
    <s v="SLE01"/>
    <x v="1"/>
    <x v="0"/>
  </r>
  <r>
    <s v="7000093024"/>
    <x v="1"/>
    <s v="C-I Transfer Request"/>
    <s v="Mr. Renato Ribeiro Silva"/>
    <x v="17"/>
    <x v="2"/>
    <s v="04-29-2013 06:24:32"/>
    <s v="04-29-2013 06:24:32"/>
    <s v="05-29-2013 20:51:05"/>
    <s v="SRIS_BCKUP_CLNTBK_CLNT"/>
    <s v="SLE01"/>
    <x v="1"/>
    <x v="0"/>
  </r>
  <r>
    <s v="7000093022"/>
    <x v="1"/>
    <s v="C-I Transfer Request"/>
    <s v="Mr. Renato Ribeiro Silva"/>
    <x v="17"/>
    <x v="2"/>
    <s v="04-29-2013 06:24:30"/>
    <s v="04-29-2013 06:24:30"/>
    <s v="05-29-2013 20:52:03"/>
    <s v="SRIS_ACCSS_RA_SECID_NCRD"/>
    <s v="SLE01"/>
    <x v="1"/>
    <x v="0"/>
  </r>
  <r>
    <s v="7000093021"/>
    <x v="1"/>
    <s v="C-I Transfer Request"/>
    <s v="Mr. Renato Ribeiro Silva"/>
    <x v="17"/>
    <x v="2"/>
    <s v="04-29-2013 06:24:28"/>
    <s v="04-29-2013 06:24:28"/>
    <s v="05-29-2013 20:52:04"/>
    <s v="SRIS_PEQP_ORDR"/>
    <s v="SLE01"/>
    <x v="1"/>
    <x v="0"/>
  </r>
  <r>
    <s v="8000133763"/>
    <x v="0"/>
    <s v="Unable to connect to the network VPN"/>
    <s v="Jean-Nicolas Robitaille"/>
    <x v="27"/>
    <x v="2"/>
    <s v="04-29-2013 06:18:07"/>
    <s v="04-29-2013 06:18:07"/>
    <s v="05-24-2013 04:23:43"/>
    <s v="IMIS_ACCSS_RA"/>
    <s v="MON02"/>
    <x v="1"/>
    <x v="0"/>
  </r>
  <r>
    <s v="7000091198"/>
    <x v="1"/>
    <s v="New Hardware Setup (MBP)"/>
    <s v="Mr. Jaehun Jeong"/>
    <x v="5"/>
    <x v="2"/>
    <s v="04-26-2013 17:11:01"/>
    <s v="04-26-2013 17:11:01"/>
    <s v="05-29-2013 20:14:22"/>
    <s v="SRIS_PEQP_NOTEB_MAC"/>
    <s v="PAL03"/>
    <x v="1"/>
    <x v="0"/>
  </r>
  <r>
    <s v="7000091256"/>
    <x v="1"/>
    <s v="Return Sun sparc-10 workstation 'fnord'"/>
    <s v="Mr. Elton Wildermuth"/>
    <x v="3"/>
    <x v="0"/>
    <s v="04-26-2013 16:55:47"/>
    <s v="04-26-2013 16:55:47"/>
    <s v="04-30-2013 16:59:05"/>
    <s v="SRIS_PEQP_RETURN"/>
    <m/>
    <x v="3"/>
    <x v="0"/>
  </r>
  <r>
    <s v="7000091228"/>
    <x v="1"/>
    <s v="New Hardware Setup (MBP)"/>
    <s v="Mr. Changhoon Baek"/>
    <x v="5"/>
    <x v="2"/>
    <s v="04-26-2013 16:41:31"/>
    <s v="04-26-2013 16:41:31"/>
    <s v="05-30-2013 20:13:27"/>
    <s v="SRIS_PEQP_NOTEB_MAC"/>
    <s v="PAL03"/>
    <x v="1"/>
    <x v="0"/>
  </r>
  <r>
    <s v="7000091262"/>
    <x v="1"/>
    <s v="New Hardware Setup (MBP)"/>
    <s v="Mr. Hameesh Manadath"/>
    <x v="5"/>
    <x v="2"/>
    <s v="04-26-2013 15:27:46"/>
    <s v="04-26-2013 15:27:46"/>
    <s v="05-30-2013 20:20:31"/>
    <s v="SRIS_PEQP_NOTEB_MAC"/>
    <s v="PAL03"/>
    <x v="1"/>
    <x v="0"/>
  </r>
  <r>
    <s v="7000091245"/>
    <x v="1"/>
    <s v="New Hardware Setup (MBP)"/>
    <s v="Mr. Stefan Schmitz"/>
    <x v="20"/>
    <x v="23"/>
    <s v="04-26-2013 15:06:33"/>
    <s v="04-26-2013 15:06:33"/>
    <s v="05-08-2013 09:24:23"/>
    <s v="SRIS_PEQP_NOTEB_MAC"/>
    <s v="PAL07"/>
    <x v="1"/>
    <x v="0"/>
  </r>
  <r>
    <s v="7000091251"/>
    <x v="1"/>
    <s v="New Monitor Install"/>
    <s v="Mr. Nilay Patel"/>
    <x v="8"/>
    <x v="2"/>
    <s v="04-26-2013 14:41:18"/>
    <s v="04-26-2013 14:41:18"/>
    <s v="05-26-2013 19:52:30"/>
    <s v="SRIS_PEQP_REP_MON"/>
    <s v="PAL02"/>
    <x v="1"/>
    <x v="0"/>
  </r>
  <r>
    <s v="7000091239"/>
    <x v="1"/>
    <s v="Upgrade (X230)"/>
    <s v="Mr. Adam Stein"/>
    <x v="8"/>
    <x v="2"/>
    <s v="04-26-2013 14:38:30"/>
    <s v="04-26-2013 14:38:30"/>
    <s v="05-26-2013 19:52:30"/>
    <s v="SRIS_PEQP_REP_NOTB"/>
    <s v="PAL02"/>
    <x v="1"/>
    <x v="0"/>
  </r>
  <r>
    <s v="8000130591"/>
    <x v="0"/>
    <s v="Request Laptop"/>
    <s v="Ms. Amila Kuduzovic"/>
    <x v="11"/>
    <x v="0"/>
    <s v="04-26-2013 14:37:14"/>
    <s v="04-26-2013 14:37:14"/>
    <s v="05-08-2013 11:39:57"/>
    <s v="IMIS_PEQP_NOTEB"/>
    <s v="PAL01"/>
    <x v="1"/>
    <x v="0"/>
  </r>
  <r>
    <s v="7000091234"/>
    <x v="1"/>
    <s v="T530 Upgrade"/>
    <s v="Mr. David Lee"/>
    <x v="1"/>
    <x v="0"/>
    <s v="04-26-2013 14:17:05"/>
    <s v="04-26-2013 14:17:05"/>
    <s v="04-29-2013 08:17:24"/>
    <s v="SRIS_PEQP_REP_NOTB"/>
    <s v="PAL01"/>
    <x v="3"/>
    <x v="0"/>
  </r>
  <r>
    <s v="7000091231"/>
    <x v="1"/>
    <s v="System Swap ( Reimage ) 4.26.2013"/>
    <s v="Mr. Sathish Ganesan"/>
    <x v="1"/>
    <x v="0"/>
    <s v="04-26-2013 14:10:52"/>
    <s v="04-26-2013 14:10:52"/>
    <s v="04-26-2013 15:21:33"/>
    <s v="SRIS_PEQP_REP_NOTB"/>
    <m/>
    <x v="3"/>
    <x v="0"/>
  </r>
  <r>
    <s v="7000091185"/>
    <x v="1"/>
    <s v="Rehire Request"/>
    <s v="Ivan Bowman"/>
    <x v="14"/>
    <x v="2"/>
    <s v="04-26-2013 13:51:33"/>
    <s v="04-26-2013 13:51:33"/>
    <s v="06-01-2013 20:13:15"/>
    <s v="SRIS_ACCSS_RA_SECID_NCRD"/>
    <s v="WTO01"/>
    <x v="0"/>
    <x v="0"/>
  </r>
  <r>
    <s v="7000091184"/>
    <x v="1"/>
    <s v="Rehire Request"/>
    <s v="Ivan Bowman"/>
    <x v="14"/>
    <x v="3"/>
    <s v="04-26-2013 13:51:31"/>
    <s v="04-26-2013 13:51:31"/>
    <s v="05-02-2013 15:36:25"/>
    <s v="SRIS_PEQP_ORDR"/>
    <s v="WTO01"/>
    <x v="1"/>
    <x v="0"/>
  </r>
  <r>
    <s v="7000091194"/>
    <x v="1"/>
    <s v="Desktop Return"/>
    <s v="Mr. Shoji Kuruvilla"/>
    <x v="3"/>
    <x v="2"/>
    <s v="04-26-2013 13:30:08"/>
    <s v="04-26-2013 13:30:08"/>
    <s v="05-29-2013 20:15:05"/>
    <s v="SRIS_PEQP_RETURN"/>
    <s v="DUN02"/>
    <x v="1"/>
    <x v="0"/>
  </r>
  <r>
    <s v="8000130469"/>
    <x v="0"/>
    <s v="Shared calendar showing busy from others"/>
    <s v="Linda Lai"/>
    <x v="4"/>
    <x v="2"/>
    <s v="04-26-2013 13:07:24"/>
    <s v="04-26-2013 13:07:24"/>
    <s v="06-01-2013 19:10:55"/>
    <s v="IMIS_COMCHL_MAIL_OUTL_10"/>
    <s v="DUN02"/>
    <x v="0"/>
    <x v="0"/>
  </r>
  <r>
    <s v="8000130427"/>
    <x v="0"/>
    <s v="Reimage 531580 for Dublin Inventory"/>
    <s v="Ms. Teeha Harrell"/>
    <x v="3"/>
    <x v="2"/>
    <s v="04-26-2013 12:40:43"/>
    <s v="04-26-2013 12:40:43"/>
    <s v="05-29-2013 19:54:32"/>
    <s v="IMIS_PEQP_NOTEB"/>
    <s v="DUN01"/>
    <x v="1"/>
    <x v="0"/>
  </r>
  <r>
    <s v="7000091105"/>
    <x v="1"/>
    <s v="Setup new LCD"/>
    <s v="Mr. Vijaya Lakshmi Ravinuthala"/>
    <x v="2"/>
    <x v="2"/>
    <s v="04-26-2013 12:13:49"/>
    <s v="04-26-2013 12:13:49"/>
    <s v="05-26-2013 20:07:55"/>
    <s v="SRIS_PEQP_REP_NOTB"/>
    <s v="PAL05"/>
    <x v="1"/>
    <x v="0"/>
  </r>
  <r>
    <s v="7000091104"/>
    <x v="1"/>
    <s v="Reimage MAC Laptop"/>
    <s v="Ms. Katarzyna Werner"/>
    <x v="2"/>
    <x v="0"/>
    <s v="04-26-2013 12:09:55"/>
    <s v="04-26-2013 12:09:55"/>
    <s v="04-26-2013 14:17:24"/>
    <s v="SRIS_PEQP_REP_NOTB"/>
    <s v="PAL08"/>
    <x v="3"/>
    <x v="0"/>
  </r>
  <r>
    <s v="7000091055"/>
    <x v="1"/>
    <s v="Laptop for c5167181"/>
    <s v="Mr. Anwesa Chatterjee"/>
    <x v="11"/>
    <x v="2"/>
    <s v="04-26-2013 11:08:24"/>
    <s v="04-26-2013 11:08:24"/>
    <s v="05-26-2013 19:40:24"/>
    <s v="SRIS_PEQP_REP_NOTB"/>
    <m/>
    <x v="1"/>
    <x v="0"/>
  </r>
  <r>
    <s v="7000091053"/>
    <x v="1"/>
    <s v="Room Reservation Tool Issue"/>
    <s v="Ms. Mangala Koduri"/>
    <x v="8"/>
    <x v="2"/>
    <s v="04-26-2013 10:42:07"/>
    <s v="04-26-2013 10:42:07"/>
    <s v="05-26-2013 19:36:13"/>
    <s v="SRIS_PEQP_REP_NOTB"/>
    <m/>
    <x v="1"/>
    <x v="0"/>
  </r>
  <r>
    <s v="7000091052"/>
    <x v="1"/>
    <s v="unable to search in outllook"/>
    <s v="Mr. John Broad"/>
    <x v="8"/>
    <x v="2"/>
    <s v="04-26-2013 10:40:05"/>
    <s v="04-26-2013 10:40:05"/>
    <s v="05-26-2013 19:36:02"/>
    <s v="SRIS_PEQP_REP_NOTB"/>
    <s v="PAL02"/>
    <x v="1"/>
    <x v="0"/>
  </r>
  <r>
    <s v="7000091051"/>
    <x v="1"/>
    <s v="Monitor for i818411"/>
    <s v="Ms. Kim Bailey"/>
    <x v="11"/>
    <x v="2"/>
    <s v="04-26-2013 10:35:37"/>
    <s v="04-26-2013 10:35:37"/>
    <s v="05-26-2013 19:35:49"/>
    <s v="SRIS_PEQP_REP_NOTB"/>
    <s v="PAL03"/>
    <x v="1"/>
    <x v="0"/>
  </r>
  <r>
    <s v="8000130295"/>
    <x v="0"/>
    <s v="No access to outook or lync"/>
    <s v="Ms. Smita Biswas"/>
    <x v="11"/>
    <x v="2"/>
    <s v="04-26-2013 10:30:38"/>
    <s v="04-26-2013 10:30:38"/>
    <s v="05-29-2013 19:24:39"/>
    <s v="IMIS_PEQP_NOTEB"/>
    <s v="PAL03"/>
    <x v="1"/>
    <x v="0"/>
  </r>
  <r>
    <s v="7000090993"/>
    <x v="1"/>
    <s v="Equipment Return - #484539 Lenovo T510"/>
    <s v="Mr. Rajen Iyer"/>
    <x v="11"/>
    <x v="2"/>
    <s v="04-26-2013 10:01:43"/>
    <s v="04-26-2013 10:01:43"/>
    <s v="05-26-2013 20:34:04"/>
    <s v="SRIS_PEQP_REP_NOTB"/>
    <m/>
    <x v="1"/>
    <x v="0"/>
  </r>
  <r>
    <s v="7000091011"/>
    <x v="1"/>
    <s v="MD Equipment verification inquiry #48628"/>
    <s v="Mr. Gautam Dogra"/>
    <x v="24"/>
    <x v="11"/>
    <s v="04-26-2013 10:02:20"/>
    <s v="04-26-2013 10:02:20"/>
    <s v="05-15-2013 14:10:28"/>
    <s v="SRIS_PEQP_RETURN"/>
    <s v="PAL04"/>
    <x v="1"/>
    <x v="0"/>
  </r>
  <r>
    <s v="7000090920"/>
    <x v="1"/>
    <s v="Monitor for D058738"/>
    <s v="Mr. Daniel Wurst"/>
    <x v="11"/>
    <x v="2"/>
    <s v="04-26-2013 09:53:58"/>
    <s v="04-26-2013 09:53:58"/>
    <s v="05-26-2013 20:33:17"/>
    <s v="SRIS_PEQP_REP_NOTB"/>
    <s v="PAL03"/>
    <x v="1"/>
    <x v="0"/>
  </r>
  <r>
    <s v="8000130219"/>
    <x v="0"/>
    <s v="Not able to access Solution Explorer"/>
    <s v="Ms. Judy Cubiss"/>
    <x v="5"/>
    <x v="24"/>
    <s v="04-26-2013 09:43:26"/>
    <s v="04-26-2013 09:43:26"/>
    <s v="05-23-2013 08:44:07"/>
    <s v="IMIS_APPL_OTHER"/>
    <s v="PAL03"/>
    <x v="1"/>
    <x v="0"/>
  </r>
  <r>
    <s v="7000090934"/>
    <x v="1"/>
    <s v="Need to get laptop reimaged"/>
    <s v="Ms. Roisin Monaghan"/>
    <x v="8"/>
    <x v="2"/>
    <s v="04-26-2013 09:22:02"/>
    <s v="04-26-2013 09:22:02"/>
    <s v="05-31-2013 20:21:29"/>
    <s v="SRIS_APPL_OS_REIM"/>
    <s v="PAL02"/>
    <x v="1"/>
    <x v="0"/>
  </r>
  <r>
    <s v="8000130131"/>
    <x v="0"/>
    <s v="Install Open Text Exceed  PowerSuite 14"/>
    <s v="Mr. Mike Weadley"/>
    <x v="15"/>
    <x v="2"/>
    <s v="04-26-2013 08:34:06"/>
    <s v="04-26-2013 08:34:06"/>
    <s v="05-31-2013 19:03:45"/>
    <s v="IMIS_PEQP_NOTEB"/>
    <s v="BOF01"/>
    <x v="1"/>
    <x v="0"/>
  </r>
  <r>
    <s v="8000130095"/>
    <x v="0"/>
    <s v="connected to office wifi, without connec"/>
    <s v="Ms. Angelina Kirk"/>
    <x v="24"/>
    <x v="3"/>
    <s v="04-26-2013 07:42:38"/>
    <s v="04-26-2013 07:42:38"/>
    <s v="05-02-2013 09:42:18"/>
    <s v="IMIS_PEQP_NOTEB"/>
    <s v="PAL04"/>
    <x v="1"/>
    <x v="0"/>
  </r>
  <r>
    <s v="7000090860"/>
    <x v="1"/>
    <s v="Lenovo Laptop Crashed"/>
    <s v="Meghna Jhaveri"/>
    <x v="6"/>
    <x v="2"/>
    <s v="04-26-2013 08:14:12"/>
    <s v="04-26-2013 08:14:12"/>
    <s v="05-26-2013 20:03:52"/>
    <s v="SRIS_PEQP_REP"/>
    <s v="DUN01"/>
    <x v="1"/>
    <x v="0"/>
  </r>
  <r>
    <s v="8000130073"/>
    <x v="0"/>
    <s v="SCCM non-compliance on XP VM"/>
    <s v="Mr. Bryan Woodlief"/>
    <x v="0"/>
    <x v="0"/>
    <s v="04-26-2013 08:04:54"/>
    <s v="04-26-2013 08:04:54"/>
    <s v="04-26-2013 12:15:15"/>
    <s v="IMIS_OTHER_WIN_CTFWS"/>
    <m/>
    <x v="3"/>
    <x v="0"/>
  </r>
  <r>
    <s v="8000130071"/>
    <x v="0"/>
    <s v="Needed data retrieved from TERM desktop"/>
    <s v="Ms. Angie Limberg"/>
    <x v="0"/>
    <x v="2"/>
    <s v="04-26-2013 07:54:32"/>
    <s v="04-26-2013 07:54:32"/>
    <s v="04-26-2013 20:21:26"/>
    <s v="IMIS_OTHER_WIN_CTFWS"/>
    <s v="LSE04"/>
    <x v="3"/>
    <x v="0"/>
  </r>
  <r>
    <s v="7000090829"/>
    <x v="1"/>
    <s v="C-I Transfer Request"/>
    <s v="Mr. Renato Ribeiro Silva"/>
    <x v="17"/>
    <x v="2"/>
    <s v="04-26-2013 08:00:31"/>
    <s v="04-26-2013 08:00:31"/>
    <s v="05-26-2013 19:54:46"/>
    <s v="SRIS_PRTSEC_ENCR_MAIL"/>
    <s v="SLE01"/>
    <x v="1"/>
    <x v="0"/>
  </r>
  <r>
    <s v="7000090826"/>
    <x v="1"/>
    <s v="C-I Transfer Request"/>
    <s v="Mr. Renato Ribeiro Silva"/>
    <x v="17"/>
    <x v="2"/>
    <s v="04-26-2013 08:00:27"/>
    <s v="04-26-2013 08:00:27"/>
    <s v="05-26-2013 20:03:24"/>
    <s v="SRIS_BCKUP_CLNTBK_CLNT"/>
    <s v="SLE01"/>
    <x v="1"/>
    <x v="0"/>
  </r>
  <r>
    <s v="7000090824"/>
    <x v="1"/>
    <s v="C-I Transfer Request"/>
    <s v="Mr. Renato Ribeiro Silva"/>
    <x v="17"/>
    <x v="2"/>
    <s v="04-26-2013 08:00:23"/>
    <s v="04-26-2013 08:00:23"/>
    <s v="05-26-2013 20:03:26"/>
    <s v="SRIS_ACCSS_RA_SECID_NCRD"/>
    <s v="SLE01"/>
    <x v="1"/>
    <x v="0"/>
  </r>
  <r>
    <s v="7000090823"/>
    <x v="1"/>
    <s v="C-I Transfer Request"/>
    <s v="Mr. Renato Ribeiro Silva"/>
    <x v="17"/>
    <x v="2"/>
    <s v="04-26-2013 08:00:22"/>
    <s v="04-26-2013 08:00:22"/>
    <s v="05-26-2013 20:03:44"/>
    <s v="SRIS_PEQP_ORDR"/>
    <s v="SLE01"/>
    <x v="1"/>
    <x v="0"/>
  </r>
  <r>
    <s v="8000130043"/>
    <x v="0"/>
    <s v="Getting C user access on portal"/>
    <s v="Ms. Janet Leitner"/>
    <x v="0"/>
    <x v="0"/>
    <s v="04-26-2013 07:44:06"/>
    <s v="04-26-2013 07:44:06"/>
    <s v="04-26-2013 08:19:51"/>
    <s v="IMIS_OTHER_WIN_CTFWS"/>
    <s v="LSE04"/>
    <x v="3"/>
    <x v="0"/>
  </r>
  <r>
    <s v="7000090821"/>
    <x v="1"/>
    <s v="C-I Transfer Request"/>
    <s v="Mr. Renato Ribeiro Silva"/>
    <x v="17"/>
    <x v="2"/>
    <s v="04-26-2013 07:42:44"/>
    <s v="04-26-2013 07:42:44"/>
    <s v="05-26-2013 20:03:49"/>
    <s v="SRIS_PRTSEC_ENCR_MAIL"/>
    <s v="SLE01"/>
    <x v="1"/>
    <x v="0"/>
  </r>
  <r>
    <s v="7000090778"/>
    <x v="1"/>
    <s v="C-I Transfer Request"/>
    <s v="Mr. Renato Ribeiro Silva"/>
    <x v="17"/>
    <x v="2"/>
    <s v="04-26-2013 07:42:40"/>
    <s v="04-26-2013 07:42:40"/>
    <s v="05-26-2013 20:03:49"/>
    <s v="SRIS_BCKUP_CLNTBK_CLNT"/>
    <s v="SLE01"/>
    <x v="1"/>
    <x v="0"/>
  </r>
  <r>
    <s v="7000090776"/>
    <x v="1"/>
    <s v="C-I Transfer Request"/>
    <s v="Mr. Renato Ribeiro Silva"/>
    <x v="17"/>
    <x v="2"/>
    <s v="04-26-2013 07:42:38"/>
    <s v="04-26-2013 07:42:38"/>
    <s v="05-26-2013 20:03:51"/>
    <s v="SRIS_ACCSS_RA_SECID_NCRD"/>
    <s v="SLE01"/>
    <x v="1"/>
    <x v="0"/>
  </r>
  <r>
    <s v="7000090775"/>
    <x v="1"/>
    <s v="C-I Transfer Request"/>
    <s v="Mr. Renato Ribeiro Silva"/>
    <x v="17"/>
    <x v="2"/>
    <s v="04-26-2013 07:42:37"/>
    <s v="04-26-2013 07:42:37"/>
    <s v="05-26-2013 20:03:29"/>
    <s v="SRIS_PEQP_ORDR"/>
    <s v="SLE01"/>
    <x v="1"/>
    <x v="0"/>
  </r>
  <r>
    <s v="7000090687"/>
    <x v="1"/>
    <s v="New Hire Request"/>
    <s v="Mr. Renato Ribeiro Silva"/>
    <x v="18"/>
    <x v="2"/>
    <s v="04-26-2013 07:22:41"/>
    <s v="04-26-2013 07:22:41"/>
    <s v="05-26-2013 19:39:05"/>
    <s v="SRIS_ACCSS_RA_SECID_NCRD"/>
    <s v="SLE01"/>
    <x v="1"/>
    <x v="0"/>
  </r>
  <r>
    <s v="7000090686"/>
    <x v="1"/>
    <s v="New Hire Request"/>
    <s v="Mr. Renato Ribeiro Silva"/>
    <x v="18"/>
    <x v="2"/>
    <s v="04-26-2013 07:22:39"/>
    <s v="04-26-2013 07:22:39"/>
    <s v="05-26-2013 19:39:22"/>
    <s v="SRIS_PEQP_ORDR"/>
    <s v="SLE01"/>
    <x v="1"/>
    <x v="0"/>
  </r>
  <r>
    <s v="7000090683"/>
    <x v="1"/>
    <s v="New Hire Request"/>
    <s v="Mr. Renato Ribeiro Silva"/>
    <x v="18"/>
    <x v="2"/>
    <s v="04-26-2013 07:09:17"/>
    <s v="04-26-2013 07:09:17"/>
    <s v="05-26-2013 19:39:42"/>
    <s v="SRIS_ACCSS_RA_SECID_NCRD"/>
    <s v="SLE01"/>
    <x v="1"/>
    <x v="0"/>
  </r>
  <r>
    <s v="7000090682"/>
    <x v="1"/>
    <s v="New Hire Request"/>
    <s v="Mr. Renato Ribeiro Silva"/>
    <x v="18"/>
    <x v="2"/>
    <s v="04-26-2013 07:09:13"/>
    <s v="04-26-2013 07:09:13"/>
    <s v="05-26-2013 19:39:26"/>
    <s v="SRIS_PEQP_ORDR"/>
    <s v="SLE01"/>
    <x v="1"/>
    <x v="0"/>
  </r>
  <r>
    <s v="7000090679"/>
    <x v="1"/>
    <s v="Mail and Password"/>
    <s v="Ms. Adrien Sirolli"/>
    <x v="5"/>
    <x v="2"/>
    <s v="04-26-2013 06:43:16"/>
    <s v="04-26-2013 06:43:16"/>
    <s v="05-26-2013 19:44:13"/>
    <s v="SRIS_PEQP_REP_MAC"/>
    <s v="PAL03"/>
    <x v="1"/>
    <x v="0"/>
  </r>
  <r>
    <s v="7000090677"/>
    <x v="1"/>
    <s v="Reimage MBP"/>
    <s v="Mr. Alex Zhu"/>
    <x v="5"/>
    <x v="2"/>
    <s v="04-26-2013 06:39:51"/>
    <s v="04-26-2013 06:39:51"/>
    <s v="05-26-2013 19:38:29"/>
    <s v="SRIS_PEQP_REP_MAC"/>
    <s v="PAL03"/>
    <x v="1"/>
    <x v="0"/>
  </r>
  <r>
    <s v="7000090673"/>
    <x v="1"/>
    <s v="New MBP Setup"/>
    <s v="Mr. Jaime Farinos"/>
    <x v="5"/>
    <x v="2"/>
    <s v="04-26-2013 06:31:24"/>
    <s v="04-26-2013 06:31:24"/>
    <s v="04-26-2013 08:05:31"/>
    <s v="SRIS_PEQP_REP_MAC"/>
    <s v="PAL03"/>
    <x v="3"/>
    <x v="0"/>
  </r>
  <r>
    <s v="8000129781"/>
    <x v="0"/>
    <s v="No connection to network"/>
    <s v="Melanie Byford"/>
    <x v="7"/>
    <x v="2"/>
    <s v="04-26-2013 06:30:55"/>
    <s v="04-26-2013 06:04:30"/>
    <s v="05-06-2013 12:38:35"/>
    <s v="IMIS_NW_CLNT_WRD"/>
    <s v="MON02"/>
    <x v="1"/>
    <x v="0"/>
  </r>
  <r>
    <s v="7000090630"/>
    <x v="1"/>
    <s v="Remove User from Accounts"/>
    <s v="Ms. Chaitali Gohel"/>
    <x v="5"/>
    <x v="2"/>
    <s v="04-26-2013 06:25:31"/>
    <s v="04-26-2013 06:25:31"/>
    <s v="05-26-2013 20:27:02"/>
    <s v="SRIS_PEQP_REP_MAC"/>
    <s v="PAL08"/>
    <x v="1"/>
    <x v="0"/>
  </r>
  <r>
    <s v="7000090629"/>
    <x v="1"/>
    <s v="Password Errors"/>
    <s v="Mr. Tim Thianthai"/>
    <x v="5"/>
    <x v="2"/>
    <s v="04-26-2013 06:06:58"/>
    <s v="04-26-2013 06:06:58"/>
    <s v="05-26-2013 20:25:55"/>
    <s v="SRIS_PEQP_REP_MAC"/>
    <s v="PAL03"/>
    <x v="1"/>
    <x v="0"/>
  </r>
  <r>
    <s v="7000090622"/>
    <x v="1"/>
    <s v="New iPad Setup"/>
    <s v="Mr. Nir M Kol"/>
    <x v="5"/>
    <x v="0"/>
    <s v="04-26-2013 06:04:32"/>
    <s v="04-26-2013 06:04:32"/>
    <s v="04-26-2013 07:32:11"/>
    <s v="SRIS_PEQP_REP_MAC"/>
    <s v="PAL03"/>
    <x v="3"/>
    <x v="0"/>
  </r>
  <r>
    <s v="7000090579"/>
    <x v="1"/>
    <s v="New MBP Setup"/>
    <s v="Ms. Jessica Griffin"/>
    <x v="5"/>
    <x v="2"/>
    <s v="04-26-2013 06:00:50"/>
    <s v="04-26-2013 06:00:50"/>
    <s v="04-26-2013 06:43:32"/>
    <s v="SRIS_PEQP_REP_MAC"/>
    <s v="BOS02"/>
    <x v="3"/>
    <x v="0"/>
  </r>
  <r>
    <s v="7000090577"/>
    <x v="1"/>
    <s v="Apple Project MBP"/>
    <s v="Mr. Stephen Payne"/>
    <x v="5"/>
    <x v="2"/>
    <s v="04-26-2013 05:56:31"/>
    <s v="04-26-2013 05:56:31"/>
    <s v="05-26-2013 19:52:26"/>
    <s v="SRIS_PEQP_REP_MAC"/>
    <s v="DUB01"/>
    <x v="1"/>
    <x v="0"/>
  </r>
  <r>
    <s v="7000090576"/>
    <x v="1"/>
    <s v="Loss of Wireless network"/>
    <s v="Ms. Enakshi Singh"/>
    <x v="5"/>
    <x v="2"/>
    <s v="04-26-2013 05:53:41"/>
    <s v="04-26-2013 05:53:41"/>
    <s v="05-26-2013 19:51:24"/>
    <s v="SRIS_PEQP_REP_MAC"/>
    <s v="PAL02"/>
    <x v="1"/>
    <x v="0"/>
  </r>
  <r>
    <s v="7000090574"/>
    <x v="1"/>
    <s v="MBP Return to Apple Project"/>
    <s v="Mr. Reto Witschi"/>
    <x v="5"/>
    <x v="0"/>
    <s v="04-26-2013 05:50:08"/>
    <s v="04-26-2013 05:50:08"/>
    <s v="04-26-2013 09:47:36"/>
    <s v="SRIS_PEQP_REP_MAC"/>
    <m/>
    <x v="3"/>
    <x v="0"/>
  </r>
  <r>
    <s v="7000090573"/>
    <x v="1"/>
    <s v="Labs Test Mac"/>
    <s v="Mr. Jonathan Calzada"/>
    <x v="5"/>
    <x v="2"/>
    <s v="04-26-2013 05:46:09"/>
    <s v="04-26-2013 05:46:09"/>
    <s v="05-26-2013 19:45:54"/>
    <s v="SRIS_PEQP_REP_MAC"/>
    <s v="PAL03"/>
    <x v="1"/>
    <x v="0"/>
  </r>
  <r>
    <s v="8000129538"/>
    <x v="0"/>
    <s v="VM - laptop battery issue"/>
    <s v="Ms. Jackie Wang"/>
    <x v="2"/>
    <x v="2"/>
    <s v="04-26-2013 05:35:29"/>
    <s v="04-26-2013 05:35:29"/>
    <s v="04-30-2013 16:10:21"/>
    <s v="IMIS_PEQP_NOTEB"/>
    <s v="PAL05"/>
    <x v="3"/>
    <x v="0"/>
  </r>
  <r>
    <s v="7000089475"/>
    <x v="1"/>
    <s v="laptop needed for a training"/>
    <s v="Mladen Droshev"/>
    <x v="7"/>
    <x v="0"/>
    <s v="04-25-2013 19:29:51"/>
    <s v="04-25-2013 19:21:37"/>
    <s v="05-12-2013 17:48:21"/>
    <s v="SRIS_PEQP_NOTEB"/>
    <s v="MON02"/>
    <x v="1"/>
    <x v="0"/>
  </r>
  <r>
    <s v="8000127591"/>
    <x v="0"/>
    <s v="Laptop hang. can't do anything."/>
    <s v="Mr. Deepak Aher"/>
    <x v="2"/>
    <x v="2"/>
    <s v="04-25-2013 18:05:45"/>
    <s v="04-25-2013 18:05:45"/>
    <s v="05-29-2013 19:53:03"/>
    <s v="IMIS_PEQP_NOTEB_MAC"/>
    <s v="PAL03"/>
    <x v="1"/>
    <x v="0"/>
  </r>
  <r>
    <s v="7000089378"/>
    <x v="1"/>
    <s v="Reset PIN for SecureID"/>
    <s v="Ms. Jing Wu"/>
    <x v="11"/>
    <x v="2"/>
    <s v="04-25-2013 16:41:23"/>
    <s v="04-25-2013 16:41:23"/>
    <s v="05-26-2013 20:33:09"/>
    <s v="SRIS_PEQP_REP_NOTB"/>
    <m/>
    <x v="1"/>
    <x v="0"/>
  </r>
  <r>
    <s v="7000089377"/>
    <x v="1"/>
    <s v="Reset WTS"/>
    <s v="Ms. Jing Wu"/>
    <x v="11"/>
    <x v="2"/>
    <s v="04-25-2013 16:38:24"/>
    <s v="04-25-2013 16:38:24"/>
    <s v="05-26-2013 20:32:29"/>
    <s v="SRIS_PEQP_REP_NOTB"/>
    <m/>
    <x v="1"/>
    <x v="0"/>
  </r>
  <r>
    <s v="8000127527"/>
    <x v="0"/>
    <s v="Trouble Archiving Mail"/>
    <s v="Ms. Patti Finney"/>
    <x v="3"/>
    <x v="0"/>
    <s v="04-25-2013 16:02:29"/>
    <s v="04-25-2013 16:02:29"/>
    <s v="05-01-2013 08:26:14"/>
    <s v="IMIS_COMCHL_MAIL_OUTL"/>
    <s v="DUN01"/>
    <x v="1"/>
    <x v="0"/>
  </r>
  <r>
    <s v="7000089373"/>
    <x v="1"/>
    <s v="User needs SP 1 installed in his W7 PC"/>
    <s v="Mr. George Quaye"/>
    <x v="20"/>
    <x v="2"/>
    <s v="04-25-2013 15:28:50"/>
    <s v="04-25-2013 15:28:50"/>
    <s v="05-30-2013 20:12:45"/>
    <s v="SRIS_PEQP_DESKT_MAC"/>
    <s v="PAL09"/>
    <x v="1"/>
    <x v="0"/>
  </r>
  <r>
    <s v="7000089395"/>
    <x v="1"/>
    <s v="Embedded Video - PPT - Not Working"/>
    <s v="Mr. Ted Luchsinger"/>
    <x v="10"/>
    <x v="2"/>
    <s v="04-25-2013 15:09:50"/>
    <s v="04-25-2013 15:09:50"/>
    <s v="05-26-2013 20:27:22"/>
    <s v="SRIS_OTHER_WIN_CTFWS"/>
    <m/>
    <x v="1"/>
    <x v="0"/>
  </r>
  <r>
    <s v="7000089393"/>
    <x v="1"/>
    <s v="SAP Venue Reserve Tool - Install"/>
    <s v="Mr. Craig Bodington"/>
    <x v="10"/>
    <x v="0"/>
    <s v="04-25-2013 15:02:48"/>
    <s v="04-25-2013 15:02:48"/>
    <s v="04-26-2013 06:23:35"/>
    <s v="SRIS_OTHER_WIN_CTFWS"/>
    <s v="STA01"/>
    <x v="3"/>
    <x v="0"/>
  </r>
  <r>
    <s v="7000089391"/>
    <x v="1"/>
    <s v="Visio Purchased, Needs Pushed To His Lap"/>
    <s v="Mr. Bob Sanders"/>
    <x v="10"/>
    <x v="2"/>
    <s v="04-25-2013 14:54:24"/>
    <s v="04-25-2013 14:54:24"/>
    <s v="05-25-2013 20:36:08"/>
    <s v="SRIS_OTHER_WIN_CTFWS"/>
    <m/>
    <x v="1"/>
    <x v="0"/>
  </r>
  <r>
    <s v="7000089365"/>
    <x v="1"/>
    <s v="RAID Battery Replacement"/>
    <s v="Mr. Jeff Clarke"/>
    <x v="10"/>
    <x v="2"/>
    <s v="04-25-2013 14:35:41"/>
    <s v="04-25-2013 14:35:41"/>
    <s v="05-31-2013 08:38:13"/>
    <s v="SRIS_OTHER_WIN_CTFWS"/>
    <s v="STA01"/>
    <x v="1"/>
    <x v="0"/>
  </r>
  <r>
    <s v="7000089336"/>
    <x v="1"/>
    <s v="MS Updates are not installing properly"/>
    <s v="Ms. Sophia Marx"/>
    <x v="2"/>
    <x v="2"/>
    <s v="04-25-2013 13:47:26"/>
    <s v="04-25-2013 13:47:26"/>
    <s v="04-26-2013 09:18:43"/>
    <s v="SRIS_PEQP_REP_NOTB"/>
    <s v="PAL07"/>
    <x v="3"/>
    <x v="0"/>
  </r>
  <r>
    <s v="8000127422"/>
    <x v="0"/>
    <s v="Unable to log into laptop with new passw"/>
    <s v="Mr. Steve Schaefer"/>
    <x v="0"/>
    <x v="0"/>
    <s v="04-25-2013 13:47:43"/>
    <s v="04-25-2013 13:47:43"/>
    <s v="04-25-2013 14:21:58"/>
    <s v="IMIS_OTHER_WIN_CTFWS"/>
    <s v="LSE04"/>
    <x v="3"/>
    <x v="0"/>
  </r>
  <r>
    <s v="8000127379"/>
    <x v="0"/>
    <s v="USB ports bad on laptop"/>
    <s v="Mr. Bryan Woodlief"/>
    <x v="0"/>
    <x v="0"/>
    <s v="04-25-2013 13:23:19"/>
    <s v="04-25-2013 13:23:19"/>
    <s v="04-25-2013 20:15:59"/>
    <s v="IMIS_OTHER_WIN_CTFWS"/>
    <m/>
    <x v="3"/>
    <x v="0"/>
  </r>
  <r>
    <s v="7000089278"/>
    <x v="1"/>
    <s v="Equipment Return - #492786 iPad 2"/>
    <s v="Mr. Somdev Sen"/>
    <x v="11"/>
    <x v="2"/>
    <s v="04-25-2013 13:21:06"/>
    <s v="04-25-2013 13:21:06"/>
    <s v="05-25-2013 20:11:27"/>
    <s v="SRIS_PEQP_REP_NOTB"/>
    <s v="PAL03"/>
    <x v="1"/>
    <x v="0"/>
  </r>
  <r>
    <s v="7000089275"/>
    <x v="1"/>
    <s v="Equipment Return - #519417 Lenovo T510"/>
    <s v="Mr. Somdev Sen"/>
    <x v="11"/>
    <x v="2"/>
    <s v="04-25-2013 13:16:54"/>
    <s v="04-25-2013 13:16:54"/>
    <s v="05-25-2013 20:11:12"/>
    <s v="SRIS_PEQP_REP_NOTB"/>
    <s v="PAL03"/>
    <x v="1"/>
    <x v="0"/>
  </r>
  <r>
    <s v="7000089292"/>
    <x v="1"/>
    <s v="check performance of laptop"/>
    <s v="Mr. Darren Louie"/>
    <x v="8"/>
    <x v="2"/>
    <s v="04-25-2013 13:12:30"/>
    <s v="04-25-2013 13:12:30"/>
    <s v="05-25-2013 20:02:52"/>
    <s v="SRIS_PEQP_REP_NOTB"/>
    <s v="PAL02"/>
    <x v="1"/>
    <x v="0"/>
  </r>
  <r>
    <s v="7000089289"/>
    <x v="1"/>
    <s v="view of email message font large"/>
    <s v="Mr. Pradeep Amladi"/>
    <x v="8"/>
    <x v="2"/>
    <s v="04-25-2013 12:56:11"/>
    <s v="04-25-2013 12:56:11"/>
    <s v="05-25-2013 20:01:09"/>
    <s v="SRIS_PEQP_REP_NOTB"/>
    <s v="PAL02"/>
    <x v="1"/>
    <x v="0"/>
  </r>
  <r>
    <s v="7000089287"/>
    <x v="1"/>
    <s v="Upgrade (X230)"/>
    <s v="Ms. Jenny Lundberg"/>
    <x v="8"/>
    <x v="2"/>
    <s v="04-25-2013 12:54:03"/>
    <s v="04-25-2013 12:54:03"/>
    <s v="05-25-2013 19:56:26"/>
    <s v="SRIS_PEQP_REP_NOTB"/>
    <s v="PAL02"/>
    <x v="1"/>
    <x v="0"/>
  </r>
  <r>
    <s v="7000089286"/>
    <x v="1"/>
    <s v="unable to connect to the network"/>
    <s v="Ms. Monica Pierre-Davis"/>
    <x v="8"/>
    <x v="2"/>
    <s v="04-25-2013 12:52:23"/>
    <s v="04-25-2013 12:52:23"/>
    <s v="05-25-2013 19:56:09"/>
    <s v="SRIS_PEQP_REP_NOTB"/>
    <s v="PAL02"/>
    <x v="1"/>
    <x v="0"/>
  </r>
  <r>
    <s v="7000089285"/>
    <x v="1"/>
    <s v="unable to connect to wireless network"/>
    <s v="Ms. Mikell Millar"/>
    <x v="8"/>
    <x v="2"/>
    <s v="04-25-2013 12:49:28"/>
    <s v="04-25-2013 12:49:28"/>
    <s v="05-25-2013 19:56:06"/>
    <s v="SRIS_PEQP_REP_NOTB"/>
    <s v="PAL03"/>
    <x v="1"/>
    <x v="0"/>
  </r>
  <r>
    <s v="7000089283"/>
    <x v="1"/>
    <s v="outlook crashes"/>
    <s v="Mr. Dmitry Kiselev"/>
    <x v="8"/>
    <x v="2"/>
    <s v="04-25-2013 12:47:37"/>
    <s v="04-25-2013 12:47:37"/>
    <s v="05-25-2013 19:55:53"/>
    <s v="SRIS_PEQP_REP_NOTB"/>
    <s v="PAL03"/>
    <x v="1"/>
    <x v="0"/>
  </r>
  <r>
    <s v="7000089199"/>
    <x v="1"/>
    <s v="[REIMAGE]|reimage laptop witn Win 7 2.1"/>
    <s v="Linda Yetz"/>
    <x v="8"/>
    <x v="2"/>
    <s v="04-25-2013 12:41:42"/>
    <s v="04-25-2013 12:41:42"/>
    <s v="05-25-2013 19:55:39"/>
    <s v="SRIS_PEQP_REP_NOTB"/>
    <m/>
    <x v="1"/>
    <x v="0"/>
  </r>
  <r>
    <s v="7000089229"/>
    <x v="1"/>
    <s v="Equipment Return - #486431 iPad 1"/>
    <s v="Mr. Alex Joseph"/>
    <x v="11"/>
    <x v="2"/>
    <s v="04-25-2013 12:37:34"/>
    <s v="04-25-2013 12:37:34"/>
    <s v="05-25-2013 20:56:48"/>
    <s v="SRIS_PEQP_REP_NOTB"/>
    <s v="PAL03"/>
    <x v="1"/>
    <x v="0"/>
  </r>
  <r>
    <s v="7000089213"/>
    <x v="1"/>
    <s v="Need SAP laptops connected to printer"/>
    <s v="Ms. Patt Tool-Karges"/>
    <x v="15"/>
    <x v="3"/>
    <s v="04-25-2013 11:40:59"/>
    <s v="04-25-2013 11:40:59"/>
    <s v="05-03-2013 07:23:46"/>
    <s v="SRIS_PRNT_DEVIC"/>
    <s v="BOF01"/>
    <x v="1"/>
    <x v="0"/>
  </r>
  <r>
    <s v="8000127281"/>
    <x v="0"/>
    <s v="Video Card Crashes - Replace VC"/>
    <s v="Mr. Daryl Anderson"/>
    <x v="15"/>
    <x v="2"/>
    <s v="04-25-2013 11:34:39"/>
    <s v="04-25-2013 11:34:39"/>
    <s v="05-25-2013 19:28:42"/>
    <s v="IMIS_OTHER_WIN_CTFWS"/>
    <s v="LSE04"/>
    <x v="1"/>
    <x v="0"/>
  </r>
  <r>
    <s v="7000089163"/>
    <x v="1"/>
    <s v="Setup New Laptop (511674)"/>
    <s v="Mr. Glenn Larson"/>
    <x v="15"/>
    <x v="0"/>
    <s v="04-25-2013 11:29:43"/>
    <s v="04-25-2013 11:29:43"/>
    <s v="04-25-2013 14:58:26"/>
    <s v="SRIS_OTHER_WIN_CTFWS"/>
    <s v="LSE04"/>
    <x v="3"/>
    <x v="0"/>
  </r>
  <r>
    <s v="8000127187"/>
    <x v="0"/>
    <s v="IE Keeps Freezing and Crashing with Cert"/>
    <s v="Ms. Stephanie Peterson"/>
    <x v="15"/>
    <x v="2"/>
    <s v="04-25-2013 11:26:55"/>
    <s v="04-25-2013 11:26:55"/>
    <s v="05-25-2013 19:28:19"/>
    <s v="IMIS_OTHER_WIN_CTFWS"/>
    <s v="LSE04"/>
    <x v="1"/>
    <x v="0"/>
  </r>
  <r>
    <s v="8000127242"/>
    <x v="0"/>
    <s v="Laptop crashing"/>
    <s v="Mr. Glenn DiPasquale"/>
    <x v="4"/>
    <x v="3"/>
    <s v="04-25-2013 11:21:17"/>
    <s v="04-25-2013 11:21:17"/>
    <s v="05-08-2013 10:33:28"/>
    <s v="IMIS_PEQP_NOTEB"/>
    <s v="DUN01"/>
    <x v="1"/>
    <x v="0"/>
  </r>
  <r>
    <s v="7000089192"/>
    <x v="1"/>
    <s v="New MBP Image"/>
    <s v="Ms. Jessica Griffin"/>
    <x v="5"/>
    <x v="2"/>
    <s v="04-25-2013 10:41:16"/>
    <s v="04-25-2013 10:41:16"/>
    <s v="05-31-2013 08:24:17"/>
    <s v="SRIS_PEQP_REP_MAC"/>
    <s v="BOS02"/>
    <x v="1"/>
    <x v="0"/>
  </r>
  <r>
    <s v="8000127130"/>
    <x v="0"/>
    <s v="multiple errors, swapping device"/>
    <s v="Ms. Kristen Stone"/>
    <x v="4"/>
    <x v="2"/>
    <s v="04-25-2013 10:55:58"/>
    <s v="04-25-2013 10:55:58"/>
    <s v="05-25-2013 19:05:57"/>
    <s v="IMIS_OTHER_WIN_CTFWS"/>
    <s v="DUN01"/>
    <x v="1"/>
    <x v="0"/>
  </r>
  <r>
    <s v="8000127158"/>
    <x v="0"/>
    <s v="New Laptop Request for C-User"/>
    <s v="Mr. David Ahrens"/>
    <x v="24"/>
    <x v="2"/>
    <s v="04-25-2013 10:56:48"/>
    <s v="04-25-2013 10:56:48"/>
    <s v="06-01-2013 19:37:10"/>
    <s v="IMIS_PEQP_NOTEB"/>
    <s v="PAL06"/>
    <x v="0"/>
    <x v="0"/>
  </r>
  <r>
    <s v="7000089172"/>
    <x v="1"/>
    <s v="Equipment Request (T520) (QTY2) (PAL03)"/>
    <s v="Mr. David Lee"/>
    <x v="22"/>
    <x v="2"/>
    <s v="04-25-2013 10:40:03"/>
    <s v="04-25-2013 10:40:03"/>
    <s v="06-02-2013 20:12:17"/>
    <s v="SRIS_PEQP"/>
    <s v="PAL03"/>
    <x v="0"/>
    <x v="0"/>
  </r>
  <r>
    <s v="7000089118"/>
    <x v="1"/>
    <s v="MS Outlook Exchange"/>
    <s v="Mr. Dr. Amir Izadpanah"/>
    <x v="5"/>
    <x v="2"/>
    <s v="04-25-2013 10:21:23"/>
    <s v="04-25-2013 10:21:23"/>
    <s v="05-25-2013 19:59:41"/>
    <s v="SRIS_PEQP_REP_MAC"/>
    <s v="WDF02"/>
    <x v="1"/>
    <x v="0"/>
  </r>
  <r>
    <s v="7000089132"/>
    <x v="1"/>
    <s v="C-I Transfer Request"/>
    <s v="Mr. Renato Ribeiro Silva"/>
    <x v="17"/>
    <x v="2"/>
    <s v="04-25-2013 09:45:46"/>
    <s v="04-25-2013 09:45:46"/>
    <s v="05-25-2013 20:22:14"/>
    <s v="SRIS_PRTSEC_ENCR_MAIL"/>
    <s v="SLE01"/>
    <x v="1"/>
    <x v="0"/>
  </r>
  <r>
    <s v="7000087319"/>
    <x v="1"/>
    <s v="C-I Transfer Request"/>
    <s v="Mr. Renato Ribeiro Silva"/>
    <x v="17"/>
    <x v="2"/>
    <s v="04-25-2013 09:45:43"/>
    <s v="04-25-2013 09:45:43"/>
    <s v="05-25-2013 20:21:59"/>
    <s v="SRIS_BCKUP_CLNTBK_CLNT"/>
    <s v="SLE01"/>
    <x v="1"/>
    <x v="0"/>
  </r>
  <r>
    <s v="7000087317"/>
    <x v="1"/>
    <s v="C-I Transfer Request"/>
    <s v="Mr. Renato Ribeiro Silva"/>
    <x v="17"/>
    <x v="2"/>
    <s v="04-25-2013 09:45:40"/>
    <s v="04-25-2013 09:45:40"/>
    <s v="05-25-2013 20:22:12"/>
    <s v="SRIS_ACCSS_RA_SECID_NCRD"/>
    <s v="SLE01"/>
    <x v="1"/>
    <x v="0"/>
  </r>
  <r>
    <s v="7000087316"/>
    <x v="1"/>
    <s v="C-I Transfer Request"/>
    <s v="Mr. Renato Ribeiro Silva"/>
    <x v="17"/>
    <x v="2"/>
    <s v="04-25-2013 09:45:39"/>
    <s v="04-25-2013 09:45:39"/>
    <s v="05-25-2013 20:21:25"/>
    <s v="SRIS_PEQP_ORDR"/>
    <s v="SLE01"/>
    <x v="1"/>
    <x v="0"/>
  </r>
  <r>
    <s v="7000089123"/>
    <x v="1"/>
    <s v="Laptop won't boot correctly"/>
    <s v="Ms. Jenny Mah"/>
    <x v="2"/>
    <x v="2"/>
    <s v="04-25-2013 09:41:19"/>
    <s v="04-25-2013 09:41:19"/>
    <s v="05-25-2013 19:59:39"/>
    <s v="SRIS_PEQP_REP_NOTB"/>
    <s v="PAL03"/>
    <x v="1"/>
    <x v="0"/>
  </r>
  <r>
    <s v="7000089069"/>
    <x v="1"/>
    <s v="Equipment Request (T430) (QTY2) (PAL03)"/>
    <s v="Mr. Jim Warmuth"/>
    <x v="22"/>
    <x v="2"/>
    <s v="04-25-2013 09:21:12"/>
    <s v="04-25-2013 09:21:12"/>
    <s v="06-02-2013 20:12:19"/>
    <s v="SRIS_PEQP"/>
    <s v="PAL03"/>
    <x v="0"/>
    <x v="0"/>
  </r>
  <r>
    <s v="7000089088"/>
    <x v="1"/>
    <s v="BSOD Laptop freezes - New image required"/>
    <s v="Jenn Murphy"/>
    <x v="14"/>
    <x v="2"/>
    <s v="04-25-2013 09:19:30"/>
    <s v="04-25-2013 09:19:30"/>
    <s v="04-29-2013 06:51:51"/>
    <s v="SRIS_APPL_OS_REIM"/>
    <s v="WTO01"/>
    <x v="3"/>
    <x v="0"/>
  </r>
  <r>
    <s v="8000127033"/>
    <x v="0"/>
    <s v="Start up Windows"/>
    <s v="Mr. Jacob Singer"/>
    <x v="0"/>
    <x v="3"/>
    <s v="04-25-2013 09:17:13"/>
    <s v="04-25-2013 09:17:13"/>
    <s v="05-01-2013 13:34:44"/>
    <s v="IMIS_PEQP_NOTEB"/>
    <s v="BOF01"/>
    <x v="1"/>
    <x v="0"/>
  </r>
  <r>
    <s v="7000089068"/>
    <x v="1"/>
    <s v="Equipment Return - #484171 Lenovo T510"/>
    <s v="Mr. Amit Kamble"/>
    <x v="11"/>
    <x v="2"/>
    <s v="04-25-2013 09:20:47"/>
    <s v="04-25-2013 09:20:47"/>
    <s v="05-25-2013 20:38:15"/>
    <s v="SRIS_PEQP_REP_NOTB"/>
    <m/>
    <x v="1"/>
    <x v="0"/>
  </r>
  <r>
    <s v="8000127011"/>
    <x v="0"/>
    <s v="Reimage Desktop With Server 2008"/>
    <s v="Mr. Christopher Erickson"/>
    <x v="15"/>
    <x v="0"/>
    <s v="04-25-2013 09:07:25"/>
    <s v="04-25-2013 09:07:25"/>
    <s v="04-25-2013 11:12:50"/>
    <s v="IMIS_OTHER_WIN_CTFWS"/>
    <s v="LSE04"/>
    <x v="3"/>
    <x v="0"/>
  </r>
  <r>
    <s v="8000126933"/>
    <x v="0"/>
    <s v="Downloads from sybase.com timing out"/>
    <s v="Scott Shepherd"/>
    <x v="14"/>
    <x v="0"/>
    <s v="04-25-2013 08:24:09"/>
    <s v="04-25-2013 08:24:09"/>
    <s v="05-14-2013 11:27:17"/>
    <s v="IMIS_PEQP_DESKT"/>
    <s v="WTO01"/>
    <x v="1"/>
    <x v="0"/>
  </r>
  <r>
    <s v="8000126844"/>
    <x v="0"/>
    <s v="Adobe Flash Installer Failing"/>
    <s v="Ms. Kristine Wick"/>
    <x v="15"/>
    <x v="0"/>
    <s v="04-25-2013 08:05:52"/>
    <s v="04-25-2013 08:05:52"/>
    <s v="04-29-2013 07:20:16"/>
    <s v="IMIS_OTHER_WIN_CTFWS"/>
    <s v="LSE04"/>
    <x v="3"/>
    <x v="0"/>
  </r>
  <r>
    <s v="7000088971"/>
    <x v="1"/>
    <s v="Email received, two equipments."/>
    <s v="Mr. Jagdeep Singh"/>
    <x v="2"/>
    <x v="2"/>
    <s v="04-25-2013 08:02:52"/>
    <s v="04-25-2013 08:02:52"/>
    <s v="05-26-2013 19:32:50"/>
    <s v="SRIS_PEQP_RETURN"/>
    <s v="PAL05"/>
    <x v="1"/>
    <x v="0"/>
  </r>
  <r>
    <s v="8000126752"/>
    <x v="0"/>
    <s v="Outlook looses connection"/>
    <s v="Bernd Reimann"/>
    <x v="27"/>
    <x v="2"/>
    <s v="04-25-2013 07:39:01"/>
    <s v="04-25-2013 07:39:01"/>
    <s v="05-13-2013 06:07:52"/>
    <s v="IMIS_COMCHL_MAIL_OUTL"/>
    <s v="MON02"/>
    <x v="1"/>
    <x v="0"/>
  </r>
  <r>
    <s v="7000088796"/>
    <x v="1"/>
    <s v="new notebook image"/>
    <s v="Mr. John Lee"/>
    <x v="25"/>
    <x v="2"/>
    <s v="04-25-2013 06:56:30"/>
    <s v="04-25-2013 06:56:30"/>
    <s v="04-25-2013 08:09:44"/>
    <s v="SRIS_OTHER_WIN_CTFWS"/>
    <s v="BOS03"/>
    <x v="3"/>
    <x v="0"/>
  </r>
  <r>
    <s v="8000124343"/>
    <x v="0"/>
    <s v="Cannot access windows OS"/>
    <s v="Ms. Jenny Mah"/>
    <x v="2"/>
    <x v="2"/>
    <s v="04-24-2013 20:40:23"/>
    <s v="04-24-2013 20:40:23"/>
    <s v="05-25-2013 19:08:38"/>
    <s v="IMIS_APPL_OS_WIN7"/>
    <s v="PAL03"/>
    <x v="1"/>
    <x v="0"/>
  </r>
  <r>
    <s v="8000124050"/>
    <x v="0"/>
    <s v="Unable to access corporate portal"/>
    <s v="Mr. Joseph Silveira"/>
    <x v="3"/>
    <x v="2"/>
    <s v="04-24-2013 15:50:34"/>
    <s v="04-24-2013 15:50:34"/>
    <s v="05-25-2013 19:19:20"/>
    <s v="IMIS_APPL_IE_8"/>
    <m/>
    <x v="1"/>
    <x v="0"/>
  </r>
  <r>
    <s v="7000087383"/>
    <x v="1"/>
    <s v="Returning legacy sybase desktop"/>
    <s v="Mr. Dilip Sarmah"/>
    <x v="3"/>
    <x v="2"/>
    <s v="04-24-2013 15:47:38"/>
    <s v="04-24-2013 15:47:38"/>
    <s v="05-29-2013 20:02:35"/>
    <s v="SRIS_PEQP_RETURN"/>
    <m/>
    <x v="1"/>
    <x v="0"/>
  </r>
  <r>
    <s v="8000124049"/>
    <x v="0"/>
    <s v="Hana Wkst not connect to network"/>
    <s v="Mr. Andy Scott"/>
    <x v="3"/>
    <x v="2"/>
    <s v="04-24-2013 15:42:08"/>
    <s v="04-24-2013 15:42:08"/>
    <s v="05-25-2013 19:18:55"/>
    <s v="IMIS_PEQP_DESKT"/>
    <m/>
    <x v="1"/>
    <x v="0"/>
  </r>
  <r>
    <s v="7000087356"/>
    <x v="1"/>
    <s v="return SUN ULTRA 10"/>
    <s v="Mr. Andy Scott"/>
    <x v="3"/>
    <x v="2"/>
    <s v="04-24-2013 15:08:15"/>
    <s v="04-24-2013 15:08:15"/>
    <s v="04-29-2013 16:43:48"/>
    <s v="SRIS_PEQP_RETURN"/>
    <m/>
    <x v="3"/>
    <x v="0"/>
  </r>
  <r>
    <s v="8000124044"/>
    <x v="0"/>
    <s v="Computer Freezing and Mcafee disabled"/>
    <s v="Ms. Reyna Cruz"/>
    <x v="3"/>
    <x v="2"/>
    <s v="04-24-2013 14:40:08"/>
    <s v="04-24-2013 14:40:08"/>
    <s v="05-25-2013 19:34:12"/>
    <s v="IMIS_PEQP_NOTEB"/>
    <m/>
    <x v="1"/>
    <x v="0"/>
  </r>
  <r>
    <s v="7000087299"/>
    <x v="1"/>
    <s v="iPad for i820517"/>
    <s v="Ms. Bettina Schaeumer"/>
    <x v="11"/>
    <x v="2"/>
    <s v="04-24-2013 14:42:51"/>
    <s v="04-24-2013 14:42:51"/>
    <s v="05-24-2013 20:04:58"/>
    <s v="SRIS_PEQP_REP_NOTB"/>
    <s v="PAL03"/>
    <x v="1"/>
    <x v="0"/>
  </r>
  <r>
    <s v="7000087297"/>
    <x v="1"/>
    <s v="MD Equipment verification inquiry"/>
    <s v="Mr. Scott Goh"/>
    <x v="8"/>
    <x v="2"/>
    <s v="04-24-2013 14:30:36"/>
    <s v="04-24-2013 14:30:36"/>
    <s v="05-25-2013 20:02:03"/>
    <s v="SRIS_PEQP_RETURN"/>
    <s v="PAL02"/>
    <x v="1"/>
    <x v="0"/>
  </r>
  <r>
    <s v="8000124042"/>
    <x v="0"/>
    <s v="Polycomm - Not Dialing Out Or Receiving"/>
    <s v="Mr. Eric Strauss"/>
    <x v="10"/>
    <x v="2"/>
    <s v="04-24-2013 14:21:37"/>
    <s v="04-24-2013 14:21:37"/>
    <s v="05-24-2013 19:06:41"/>
    <s v="IMIS_OTHER_WIN_CTFWS"/>
    <m/>
    <x v="1"/>
    <x v="0"/>
  </r>
  <r>
    <s v="7000087332"/>
    <x v="1"/>
    <s v="pick up of solaris workstation"/>
    <s v="Mr. Vinod Chandran"/>
    <x v="3"/>
    <x v="0"/>
    <s v="04-24-2013 14:15:19"/>
    <s v="04-24-2013 14:15:19"/>
    <s v="05-15-2013 16:46:26"/>
    <s v="SRIS_PEQP_RETURN"/>
    <m/>
    <x v="1"/>
    <x v="0"/>
  </r>
  <r>
    <s v="7000087230"/>
    <x v="1"/>
    <s v="New Hire Request"/>
    <s v="Mr. Renato Ribeiro Silva"/>
    <x v="17"/>
    <x v="2"/>
    <s v="04-24-2013 13:52:22"/>
    <s v="04-24-2013 13:52:22"/>
    <s v="05-25-2013 19:52:06"/>
    <s v="SRIS_ACCSS_RA_SECID_NCRD"/>
    <s v="SLE01"/>
    <x v="1"/>
    <x v="0"/>
  </r>
  <r>
    <s v="7000087229"/>
    <x v="1"/>
    <s v="New Hire Request"/>
    <s v="Mr. Renato Ribeiro Silva"/>
    <x v="17"/>
    <x v="2"/>
    <s v="04-24-2013 13:52:21"/>
    <s v="04-24-2013 13:52:21"/>
    <s v="05-25-2013 19:52:27"/>
    <s v="SRIS_PEQP_ORDR"/>
    <s v="SLE01"/>
    <x v="1"/>
    <x v="0"/>
  </r>
  <r>
    <s v="8000123916"/>
    <x v="0"/>
    <s v="Not able to connect to VPN"/>
    <s v="Mr. Rick Duhamel"/>
    <x v="16"/>
    <x v="2"/>
    <s v="04-24-2013 12:45:16"/>
    <s v="04-24-2013 12:45:16"/>
    <s v="05-31-2013 19:16:31"/>
    <s v="IMIS_ACCSS_RA_VPN_CLNT"/>
    <s v="PAL01"/>
    <x v="1"/>
    <x v="0"/>
  </r>
  <r>
    <s v="7000087231"/>
    <x v="1"/>
    <s v="Window 7 image on Mac Pro"/>
    <s v="Frederic Pepin"/>
    <x v="27"/>
    <x v="2"/>
    <s v="04-24-2013 12:45:50"/>
    <s v="04-24-2013 12:45:50"/>
    <s v="06-03-2013 10:41:01"/>
    <s v="SRIS_APPL_MACSW"/>
    <s v="MON01"/>
    <x v="0"/>
    <x v="0"/>
  </r>
  <r>
    <s v="7000087227"/>
    <x v="1"/>
    <s v="C-I Transfer Request"/>
    <s v="Mr. Renato Ribeiro Silva"/>
    <x v="17"/>
    <x v="2"/>
    <s v="04-24-2013 12:36:14"/>
    <s v="04-24-2013 12:36:14"/>
    <s v="05-25-2013 19:58:14"/>
    <s v="SRIS_PRTSEC_ENCR_MAIL"/>
    <s v="SLE01"/>
    <x v="1"/>
    <x v="0"/>
  </r>
  <r>
    <s v="7000087224"/>
    <x v="1"/>
    <s v="C-I Transfer Request"/>
    <s v="Mr. Renato Ribeiro Silva"/>
    <x v="17"/>
    <x v="2"/>
    <s v="04-24-2013 12:36:11"/>
    <s v="04-24-2013 12:36:11"/>
    <s v="05-25-2013 19:52:40"/>
    <s v="SRIS_BCKUP_CLNTBK_CLNT"/>
    <s v="SLE01"/>
    <x v="1"/>
    <x v="0"/>
  </r>
  <r>
    <s v="7000087222"/>
    <x v="1"/>
    <s v="C-I Transfer Request"/>
    <s v="Mr. Renato Ribeiro Silva"/>
    <x v="17"/>
    <x v="2"/>
    <s v="04-24-2013 12:36:08"/>
    <s v="04-24-2013 12:36:08"/>
    <s v="05-25-2013 19:57:57"/>
    <s v="SRIS_ACCSS_RA_SECID_NCRD"/>
    <s v="SLE01"/>
    <x v="1"/>
    <x v="0"/>
  </r>
  <r>
    <s v="7000087221"/>
    <x v="1"/>
    <s v="C-I Transfer Request"/>
    <s v="Mr. Renato Ribeiro Silva"/>
    <x v="17"/>
    <x v="2"/>
    <s v="04-24-2013 12:36:06"/>
    <s v="04-24-2013 12:36:06"/>
    <s v="05-25-2013 19:57:58"/>
    <s v="SRIS_PEQP_ORDR"/>
    <s v="SLE01"/>
    <x v="1"/>
    <x v="0"/>
  </r>
  <r>
    <s v="8000123900"/>
    <x v="0"/>
    <s v="request new notebook"/>
    <s v="Mr. Clebio Dossa"/>
    <x v="17"/>
    <x v="2"/>
    <s v="04-24-2013 12:34:54"/>
    <s v="04-24-2013 12:34:54"/>
    <s v="05-24-2013 19:36:28"/>
    <s v="IMIS_PEQP_NOTEB"/>
    <s v="SLE01"/>
    <x v="1"/>
    <x v="0"/>
  </r>
  <r>
    <s v="8000123853"/>
    <x v="0"/>
    <s v="Freezing, outlook hangs"/>
    <s v="Mr. Myron Lindsey"/>
    <x v="4"/>
    <x v="0"/>
    <s v="04-24-2013 11:28:01"/>
    <s v="04-24-2013 11:28:01"/>
    <s v="04-25-2013 13:36:36"/>
    <s v="IMIS_OTHER_WIN_CTFWS"/>
    <s v="DUN02"/>
    <x v="3"/>
    <x v="0"/>
  </r>
  <r>
    <s v="8000123851"/>
    <x v="0"/>
    <s v="mailbox full, sleep time too short"/>
    <s v="Ms. Ruby Taylor"/>
    <x v="4"/>
    <x v="2"/>
    <s v="04-24-2013 11:13:00"/>
    <s v="04-24-2013 11:13:00"/>
    <s v="05-24-2013 19:18:35"/>
    <s v="IMIS_OTHER_WIN_CTFWS"/>
    <m/>
    <x v="1"/>
    <x v="0"/>
  </r>
  <r>
    <s v="8000123816"/>
    <x v="0"/>
    <s v="Cannot install Snagit."/>
    <s v="Mr. Daniel Martin"/>
    <x v="17"/>
    <x v="0"/>
    <s v="04-24-2013 10:53:48"/>
    <s v="04-24-2013 10:53:48"/>
    <s v="04-25-2013 07:00:03"/>
    <s v="IMIS_CLNT_SCCM_CLNT"/>
    <s v="SLE01"/>
    <x v="3"/>
    <x v="0"/>
  </r>
  <r>
    <s v="7000087105"/>
    <x v="1"/>
    <s v="Laptop Upgrade for i812709"/>
    <s v="Mr. Pranav Wankawala"/>
    <x v="11"/>
    <x v="2"/>
    <s v="04-24-2013 11:04:26"/>
    <s v="04-24-2013 11:04:26"/>
    <s v="05-24-2013 20:05:24"/>
    <s v="SRIS_PEQP_REP_NOTB"/>
    <s v="PAL03"/>
    <x v="1"/>
    <x v="0"/>
  </r>
  <r>
    <s v="7000087083"/>
    <x v="1"/>
    <s v="Test Lenovo Port Replicator"/>
    <s v="Mr. Gabriel Siroit"/>
    <x v="6"/>
    <x v="0"/>
    <s v="04-24-2013 10:50:02"/>
    <s v="04-24-2013 10:50:02"/>
    <s v="04-24-2013 12:51:54"/>
    <s v="SRIS_OTHER_WIN_CTFWS"/>
    <s v="DUN02"/>
    <x v="3"/>
    <x v="0"/>
  </r>
  <r>
    <s v="8000123773"/>
    <x v="0"/>
    <s v="Outlook sync has frequent issues"/>
    <s v="Mr. Ashok Selvaganapathy"/>
    <x v="2"/>
    <x v="2"/>
    <s v="04-24-2013 10:45:23"/>
    <s v="04-24-2013 10:45:23"/>
    <s v="05-31-2013 19:25:07"/>
    <s v="IMIS_PEQP_NOTEB"/>
    <s v="PAL05"/>
    <x v="1"/>
    <x v="0"/>
  </r>
  <r>
    <s v="8000123670"/>
    <x v="0"/>
    <s v="Need new battery for laptop"/>
    <s v="Ms. Christina Miller"/>
    <x v="8"/>
    <x v="2"/>
    <s v="04-24-2013 10:12:23"/>
    <s v="04-24-2013 10:12:23"/>
    <s v="05-31-2013 19:33:11"/>
    <s v="IMIS_PEQP_NOTEB"/>
    <s v="PAL02"/>
    <x v="1"/>
    <x v="0"/>
  </r>
  <r>
    <s v="8000123489"/>
    <x v="0"/>
    <s v="HIPS non-compliance on desktop"/>
    <s v="Mr. Al Marcella"/>
    <x v="0"/>
    <x v="11"/>
    <s v="04-24-2013 08:32:52"/>
    <s v="04-24-2013 08:32:52"/>
    <s v="04-24-2013 09:04:30"/>
    <s v="IMIS_OTHER_WIN_CTFWS"/>
    <m/>
    <x v="3"/>
    <x v="0"/>
  </r>
  <r>
    <s v="8000123396"/>
    <x v="0"/>
    <s v="Image new Hana Workstation"/>
    <s v="Ms. Leila Jalali"/>
    <x v="3"/>
    <x v="2"/>
    <s v="04-24-2013 07:58:42"/>
    <s v="04-24-2013 07:58:42"/>
    <s v="05-24-2013 19:38:00"/>
    <s v="IMIS_PEQP_DESKT"/>
    <m/>
    <x v="1"/>
    <x v="0"/>
  </r>
  <r>
    <s v="8000123221"/>
    <x v="0"/>
    <s v="SCCM non compliance on desktop"/>
    <s v="Emmanuel Filosi"/>
    <x v="0"/>
    <x v="2"/>
    <s v="04-24-2013 07:07:29"/>
    <s v="04-24-2013 07:07:29"/>
    <s v="05-24-2013 19:04:11"/>
    <s v="IMIS_OTHER_WIN_CTFWS"/>
    <s v="MON02"/>
    <x v="1"/>
    <x v="0"/>
  </r>
  <r>
    <s v="8000123170"/>
    <x v="0"/>
    <s v="SCCM non compliance on desktop"/>
    <s v="Yue Sun"/>
    <x v="0"/>
    <x v="2"/>
    <s v="04-24-2013 07:03:25"/>
    <s v="04-24-2013 07:03:25"/>
    <s v="05-24-2013 19:03:22"/>
    <s v="IMIS_OTHER_WIN_CTFWS"/>
    <s v="MON02"/>
    <x v="1"/>
    <x v="0"/>
  </r>
  <r>
    <s v="7000085444"/>
    <x v="1"/>
    <s v="MD Equipment verification inquiry #50811"/>
    <s v="Mr. Anil Babu Ankisettipalli"/>
    <x v="11"/>
    <x v="2"/>
    <s v="04-23-2013 17:15:07"/>
    <s v="04-23-2013 17:15:07"/>
    <s v="05-25-2013 20:00:49"/>
    <s v="SRIS_PEQP_RETURN"/>
    <s v="PAL03"/>
    <x v="1"/>
    <x v="0"/>
  </r>
  <r>
    <s v="7000085227"/>
    <x v="1"/>
    <s v="Old Sybase ultra sparc workstation"/>
    <s v="Ms. Anna Shcherbina"/>
    <x v="3"/>
    <x v="2"/>
    <s v="04-23-2013 17:08:06"/>
    <s v="04-23-2013 17:08:06"/>
    <s v="04-29-2013 15:42:49"/>
    <s v="SRIS_PEQP_RETURN"/>
    <m/>
    <x v="3"/>
    <x v="0"/>
  </r>
  <r>
    <s v="8000120654"/>
    <x v="0"/>
    <s v="PC sleeping instead of shutting down"/>
    <s v="Mr. Glenn Gerlach"/>
    <x v="4"/>
    <x v="2"/>
    <s v="04-23-2013 16:52:24"/>
    <s v="04-23-2013 16:52:24"/>
    <s v="05-24-2013 19:04:44"/>
    <s v="IMIS_OTHER_WIN_CTFWS"/>
    <s v="PAL02"/>
    <x v="1"/>
    <x v="0"/>
  </r>
  <r>
    <s v="7000085385"/>
    <x v="1"/>
    <s v="MacBook Pro Certificate Problem"/>
    <s v="Ms. Nicole Tjon"/>
    <x v="6"/>
    <x v="2"/>
    <s v="04-23-2013 16:49:24"/>
    <s v="04-23-2013 16:49:24"/>
    <s v="05-24-2013 19:54:21"/>
    <s v="SRIS_OTHER_WIN_CTFWS"/>
    <s v="DUN02"/>
    <x v="1"/>
    <x v="0"/>
  </r>
  <r>
    <s v="8000120682"/>
    <x v="0"/>
    <s v="Image New Unix Hana Workstation"/>
    <s v="Mr. Kaushal Mittal"/>
    <x v="3"/>
    <x v="2"/>
    <s v="04-23-2013 16:48:48"/>
    <s v="04-23-2013 16:48:48"/>
    <s v="05-24-2013 19:38:15"/>
    <s v="IMIS_PEQP_DESKT"/>
    <s v="DUN02"/>
    <x v="1"/>
    <x v="0"/>
  </r>
  <r>
    <s v="8000120681"/>
    <x v="0"/>
    <s v="Image new Unix Hana Workstation"/>
    <s v="Ms. Natalia Khlopina"/>
    <x v="3"/>
    <x v="2"/>
    <s v="04-23-2013 16:46:22"/>
    <s v="04-23-2013 16:46:22"/>
    <s v="05-24-2013 19:04:29"/>
    <s v="IMIS_PEQP_DESKT"/>
    <s v="DUN02"/>
    <x v="1"/>
    <x v="0"/>
  </r>
  <r>
    <s v="7000084316"/>
    <x v="1"/>
    <s v="Rehire Request"/>
    <s v="Mr. Jack Chawla"/>
    <x v="14"/>
    <x v="2"/>
    <s v="04-23-2013 16:47:32"/>
    <s v="04-23-2013 16:47:32"/>
    <s v="05-31-2013 20:42:11"/>
    <s v="SRIS_PEQP_ORDR"/>
    <s v="WTO01"/>
    <x v="1"/>
    <x v="0"/>
  </r>
  <r>
    <s v="7000085383"/>
    <x v="1"/>
    <s v="SUN Workstation + old laptop return"/>
    <s v="Ms. Adeleh Toorani"/>
    <x v="3"/>
    <x v="3"/>
    <s v="04-23-2013 16:15:57"/>
    <s v="04-23-2013 16:15:57"/>
    <s v="04-29-2013 16:56:46"/>
    <s v="SRIS_PEQP_RETURN"/>
    <m/>
    <x v="3"/>
    <x v="0"/>
  </r>
  <r>
    <s v="8000120551"/>
    <x v="0"/>
    <s v="Peoplesoft profile shows laptop assigned"/>
    <s v="Mr. Deepa Nigam"/>
    <x v="6"/>
    <x v="2"/>
    <s v="04-23-2013 14:25:06"/>
    <s v="04-23-2013 14:25:06"/>
    <s v="05-31-2013 19:25:19"/>
    <s v="IMIS_PEQP_DESKT"/>
    <s v="DUN01"/>
    <x v="1"/>
    <x v="0"/>
  </r>
  <r>
    <s v="7000085224"/>
    <x v="1"/>
    <s v="retire old Sybase Solaris host &quot;hootch&quot;"/>
    <s v="Ms. Binh Tran"/>
    <x v="3"/>
    <x v="0"/>
    <s v="04-23-2013 14:12:43"/>
    <s v="04-23-2013 14:12:43"/>
    <s v="04-29-2013 16:27:28"/>
    <s v="SRIS_PEQP_RETURN"/>
    <m/>
    <x v="3"/>
    <x v="0"/>
  </r>
  <r>
    <s v="8000120524"/>
    <x v="0"/>
    <s v="Clear up Sybase laptop assignment"/>
    <s v="Ms. Jisha Paul"/>
    <x v="6"/>
    <x v="2"/>
    <s v="04-23-2013 14:11:32"/>
    <s v="04-23-2013 14:11:32"/>
    <s v="05-01-2013 10:41:40"/>
    <s v="IMIS_PEQP_NOTEB"/>
    <s v="DUN01"/>
    <x v="1"/>
    <x v="0"/>
  </r>
  <r>
    <s v="7000085261"/>
    <x v="1"/>
    <s v="Laptop Upgrade for i009118"/>
    <s v="Mr. Ron Chan"/>
    <x v="11"/>
    <x v="2"/>
    <s v="04-23-2013 14:08:52"/>
    <s v="04-23-2013 14:08:52"/>
    <s v="05-23-2013 20:26:18"/>
    <s v="SRIS_PEQP_REP_NOTB"/>
    <s v="PAL03"/>
    <x v="1"/>
    <x v="0"/>
  </r>
  <r>
    <s v="7000085246"/>
    <x v="1"/>
    <s v="unable to access portal"/>
    <s v="Ms. Elizabeth Clarkson"/>
    <x v="8"/>
    <x v="2"/>
    <s v="04-23-2013 14:06:16"/>
    <s v="04-23-2013 14:06:16"/>
    <s v="05-23-2013 20:25:59"/>
    <s v="SRIS_PEQP_REP_NOTB"/>
    <s v="PAL02"/>
    <x v="1"/>
    <x v="0"/>
  </r>
  <r>
    <s v="7000085245"/>
    <x v="1"/>
    <s v="unable to connect to the network"/>
    <s v="Mr. Ancelin Lacroix"/>
    <x v="8"/>
    <x v="2"/>
    <s v="04-23-2013 14:00:14"/>
    <s v="04-23-2013 14:00:14"/>
    <s v="05-23-2013 20:09:43"/>
    <s v="SRIS_PEQP_REP_NOTB"/>
    <s v="PAL02"/>
    <x v="1"/>
    <x v="0"/>
  </r>
  <r>
    <s v="7000085243"/>
    <x v="1"/>
    <s v="unable to run itunes"/>
    <s v="Ms. Anisha Dadhia"/>
    <x v="8"/>
    <x v="2"/>
    <s v="04-23-2013 13:58:28"/>
    <s v="04-23-2013 13:58:28"/>
    <s v="05-23-2013 20:09:22"/>
    <s v="SRIS_PEQP_REP_NOTB"/>
    <s v="PAL02"/>
    <x v="1"/>
    <x v="0"/>
  </r>
  <r>
    <s v="7000085241"/>
    <x v="1"/>
    <s v="[REIMAGE]|reimage system with Win 7 2.1"/>
    <s v="Ms. Monica Pierre-Davis"/>
    <x v="8"/>
    <x v="2"/>
    <s v="04-23-2013 13:56:41"/>
    <s v="04-23-2013 13:56:41"/>
    <s v="05-23-2013 20:09:20"/>
    <s v="SRIS_PEQP_REP_NOTB"/>
    <s v="PAL02"/>
    <x v="1"/>
    <x v="0"/>
  </r>
  <r>
    <s v="7000085200"/>
    <x v="1"/>
    <s v="can't connect to network"/>
    <s v="Mr. Michael Morel"/>
    <x v="8"/>
    <x v="2"/>
    <s v="04-23-2013 13:53:28"/>
    <s v="04-23-2013 13:53:28"/>
    <s v="05-23-2013 20:08:54"/>
    <s v="SRIS_PEQP_REP_NOTB"/>
    <s v="PAL05"/>
    <x v="1"/>
    <x v="0"/>
  </r>
  <r>
    <s v="7000085199"/>
    <x v="1"/>
    <s v="unable to connect to network"/>
    <s v="Ms. Isabelle Laprade-Finberg"/>
    <x v="8"/>
    <x v="2"/>
    <s v="04-23-2013 13:51:27"/>
    <s v="04-23-2013 13:51:27"/>
    <s v="05-23-2013 20:08:34"/>
    <s v="SRIS_PEQP_REP_NOTB"/>
    <s v="PAL02"/>
    <x v="1"/>
    <x v="0"/>
  </r>
  <r>
    <s v="7000085221"/>
    <x v="1"/>
    <s v="MD Equipment verification inquiry"/>
    <s v="Mr. Keith Hamrick"/>
    <x v="9"/>
    <x v="2"/>
    <s v="04-23-2013 13:50:49"/>
    <s v="04-23-2013 13:50:49"/>
    <s v="05-14-2013 11:27:32"/>
    <s v="SRIS_PEQP_RETURN"/>
    <s v="PAL04"/>
    <x v="1"/>
    <x v="0"/>
  </r>
  <r>
    <s v="7000085198"/>
    <x v="1"/>
    <s v="check system for virus"/>
    <s v="Ms. Bridget Castillo"/>
    <x v="8"/>
    <x v="2"/>
    <s v="04-23-2013 13:23:55"/>
    <s v="04-23-2013 13:23:55"/>
    <s v="05-23-2013 20:08:05"/>
    <s v="SRIS_PEQP_REP_NOTB"/>
    <s v="PAL02"/>
    <x v="1"/>
    <x v="0"/>
  </r>
  <r>
    <s v="7000085196"/>
    <x v="1"/>
    <s v="returning a desktop from B5053"/>
    <s v="Mr. Peter Costantinidis"/>
    <x v="3"/>
    <x v="0"/>
    <s v="04-23-2013 13:48:16"/>
    <s v="04-23-2013 13:48:16"/>
    <s v="04-23-2013 16:54:34"/>
    <s v="SRIS_PEQP_RETURN"/>
    <s v="DUN01"/>
    <x v="3"/>
    <x v="0"/>
  </r>
  <r>
    <s v="7000085178"/>
    <x v="1"/>
    <s v="Install Adobe Software"/>
    <s v="Luka Ning"/>
    <x v="11"/>
    <x v="2"/>
    <s v="04-23-2013 13:28:10"/>
    <s v="04-23-2013 13:28:10"/>
    <s v="05-23-2013 19:58:39"/>
    <s v="SRIS_PEQP_REP_NOTB"/>
    <s v="PAL03"/>
    <x v="1"/>
    <x v="0"/>
  </r>
  <r>
    <s v="7000085177"/>
    <x v="1"/>
    <s v="ReInstall Perforce"/>
    <s v="Mr. Markus Lintermanns"/>
    <x v="11"/>
    <x v="0"/>
    <s v="04-23-2013 13:26:01"/>
    <s v="04-23-2013 13:26:01"/>
    <s v="04-23-2013 15:10:54"/>
    <s v="SRIS_PEQP_REP_NOTB"/>
    <s v="PAL03"/>
    <x v="3"/>
    <x v="0"/>
  </r>
  <r>
    <s v="7000085194"/>
    <x v="1"/>
    <s v="outlook crashing"/>
    <s v="Ms. Ella Morgulis"/>
    <x v="8"/>
    <x v="2"/>
    <s v="04-23-2013 13:21:21"/>
    <s v="04-23-2013 13:21:21"/>
    <s v="05-23-2013 19:58:25"/>
    <s v="SRIS_PEQP_REP_NOTB"/>
    <s v="PAL02"/>
    <x v="1"/>
    <x v="0"/>
  </r>
  <r>
    <s v="7000085193"/>
    <x v="1"/>
    <s v="unable to connect to the network"/>
    <s v="Ms. Elizabeth Martin"/>
    <x v="8"/>
    <x v="2"/>
    <s v="04-23-2013 13:19:38"/>
    <s v="04-23-2013 13:19:38"/>
    <s v="05-23-2013 19:57:55"/>
    <s v="SRIS_PEQP_REP_NOTB"/>
    <s v="PAL02"/>
    <x v="1"/>
    <x v="0"/>
  </r>
  <r>
    <s v="7000085192"/>
    <x v="1"/>
    <s v="unable to access portal"/>
    <s v="Ms. Rolanda Prince"/>
    <x v="8"/>
    <x v="2"/>
    <s v="04-23-2013 13:15:10"/>
    <s v="04-23-2013 13:15:10"/>
    <s v="05-23-2013 19:57:36"/>
    <s v="SRIS_PEQP_REP_NOTB"/>
    <s v="PAL02"/>
    <x v="1"/>
    <x v="0"/>
  </r>
  <r>
    <s v="7000085191"/>
    <x v="1"/>
    <s v="unable to gain network access"/>
    <s v="Ms. April Meng"/>
    <x v="8"/>
    <x v="2"/>
    <s v="04-23-2013 13:12:26"/>
    <s v="04-23-2013 13:12:26"/>
    <s v="05-23-2013 19:57:22"/>
    <s v="SRIS_PEQP_REP_NOTB"/>
    <s v="PAL02"/>
    <x v="1"/>
    <x v="0"/>
  </r>
  <r>
    <s v="7000085079"/>
    <x v="1"/>
    <s v="[REIMAGE]|reimage laptop with Win 7 2.1"/>
    <s v="Mr. Eugene Chung"/>
    <x v="8"/>
    <x v="2"/>
    <s v="04-23-2013 13:09:33"/>
    <s v="04-23-2013 13:09:33"/>
    <s v="05-23-2013 21:10:05"/>
    <s v="SRIS_PEQP_REP_NOTB"/>
    <s v="PAL02"/>
    <x v="1"/>
    <x v="0"/>
  </r>
  <r>
    <s v="7000085078"/>
    <x v="1"/>
    <s v="Upgrade (X230)"/>
    <s v="Mr. Dan Maloney"/>
    <x v="8"/>
    <x v="2"/>
    <s v="04-23-2013 13:07:46"/>
    <s v="04-23-2013 13:07:46"/>
    <s v="05-23-2013 21:10:01"/>
    <s v="SRIS_PEQP_REP_NOTB"/>
    <s v="PAL02"/>
    <x v="1"/>
    <x v="0"/>
  </r>
  <r>
    <s v="7000085099"/>
    <x v="1"/>
    <s v="old solaris desktop return"/>
    <s v="Ms. Soumya Vinod"/>
    <x v="3"/>
    <x v="2"/>
    <s v="04-23-2013 13:04:31"/>
    <s v="04-23-2013 13:04:31"/>
    <s v="05-29-2013 20:57:10"/>
    <s v="SRIS_PEQP_RETURN"/>
    <m/>
    <x v="1"/>
    <x v="0"/>
  </r>
  <r>
    <s v="7000085074"/>
    <x v="1"/>
    <s v="Upgrade (X230)"/>
    <s v="Mr. Rick Duhamel"/>
    <x v="8"/>
    <x v="2"/>
    <s v="04-23-2013 12:08:18"/>
    <s v="04-23-2013 12:08:18"/>
    <s v="05-23-2013 20:46:48"/>
    <s v="SRIS_PEQP_REP_NOTB"/>
    <m/>
    <x v="1"/>
    <x v="0"/>
  </r>
  <r>
    <s v="7000085094"/>
    <x v="1"/>
    <s v="I am returning my solaris workstation"/>
    <s v="Mr. Ganesan Gopal"/>
    <x v="3"/>
    <x v="2"/>
    <s v="04-23-2013 12:04:35"/>
    <s v="04-23-2013 12:04:35"/>
    <s v="05-24-2013 20:55:30"/>
    <s v="SRIS_PEQP_RETURN"/>
    <s v="DUN02"/>
    <x v="1"/>
    <x v="0"/>
  </r>
  <r>
    <s v="7000085064"/>
    <x v="1"/>
    <s v="this is a test ticket"/>
    <s v="Mr. Landon Von Gogh"/>
    <x v="6"/>
    <x v="0"/>
    <s v="04-23-2013 12:02:31"/>
    <s v="04-23-2013 12:02:31"/>
    <s v="04-23-2013 12:18:46"/>
    <s v="SRIS_PEQP_RETURN"/>
    <s v="DUN01"/>
    <x v="3"/>
    <x v="0"/>
  </r>
  <r>
    <s v="8000120326"/>
    <x v="0"/>
    <s v="SAP Venue Reservation Room not showing"/>
    <s v="Ms. Swati Sahni"/>
    <x v="3"/>
    <x v="2"/>
    <s v="04-23-2013 11:39:49"/>
    <s v="04-23-2013 11:39:49"/>
    <s v="05-23-2013 19:31:41"/>
    <s v="IMIS_COMCHL_MAIL_OUTL_10"/>
    <m/>
    <x v="1"/>
    <x v="0"/>
  </r>
  <r>
    <s v="8000120244"/>
    <x v="0"/>
    <s v="user has issues with sybase pc"/>
    <s v="Mr. Vidyut Jadhav"/>
    <x v="6"/>
    <x v="2"/>
    <s v="04-23-2013 11:18:29"/>
    <s v="04-23-2013 11:18:29"/>
    <s v="05-15-2013 11:46:02"/>
    <s v="IMIS_PEQP_NOTEB"/>
    <s v="DUN01"/>
    <x v="1"/>
    <x v="0"/>
  </r>
  <r>
    <s v="8000120207"/>
    <x v="0"/>
    <s v="needs to return desktop pc"/>
    <s v="Ms. Teeha Harrell"/>
    <x v="3"/>
    <x v="0"/>
    <s v="04-23-2013 11:17:10"/>
    <s v="04-23-2013 11:17:10"/>
    <s v="04-24-2013 08:19:32"/>
    <s v="IMIS_PEQP_DESKT"/>
    <s v="DUN01"/>
    <x v="3"/>
    <x v="0"/>
  </r>
  <r>
    <s v="7000085024"/>
    <x v="1"/>
    <s v="Image Desktop with Server 2008"/>
    <s v="Mr. Drew Kozicki"/>
    <x v="15"/>
    <x v="2"/>
    <s v="04-23-2013 11:11:19"/>
    <s v="04-23-2013 11:11:19"/>
    <s v="05-23-2013 20:13:12"/>
    <s v="SRIS_OTHER_WIN_CTFWS"/>
    <s v="LSE04"/>
    <x v="1"/>
    <x v="0"/>
  </r>
  <r>
    <s v="8000120225"/>
    <x v="0"/>
    <s v="General problems in Laptop"/>
    <s v="Ms. Susan Niceley"/>
    <x v="4"/>
    <x v="2"/>
    <s v="04-23-2013 10:53:17"/>
    <s v="04-23-2013 10:53:17"/>
    <s v="04-24-2013 08:27:02"/>
    <s v="IMIS_PEQP_NOTEB"/>
    <s v="DUN02"/>
    <x v="3"/>
    <x v="0"/>
  </r>
  <r>
    <s v="7000084997"/>
    <x v="1"/>
    <s v="2 loaner laptops"/>
    <s v="Mr. Daniel Brage"/>
    <x v="17"/>
    <x v="2"/>
    <s v="04-23-2013 10:42:12"/>
    <s v="04-23-2013 10:42:12"/>
    <s v="05-23-2013 20:02:42"/>
    <s v="SRIS_PEQP_RENT"/>
    <s v="SLE01"/>
    <x v="1"/>
    <x v="0"/>
  </r>
  <r>
    <s v="7000084960"/>
    <x v="1"/>
    <s v="Equipment Request (X230) (QTY1) (PAL-1)"/>
    <s v="Mr. Gregg Souza"/>
    <x v="22"/>
    <x v="2"/>
    <s v="04-23-2013 10:02:39"/>
    <s v="04-23-2013 10:02:39"/>
    <s v="05-24-2013 19:58:05"/>
    <s v="SRIS_PEQP"/>
    <s v="PAL01"/>
    <x v="1"/>
    <x v="0"/>
  </r>
  <r>
    <s v="7000084860"/>
    <x v="1"/>
    <s v="New Hardware Setup (M90p)"/>
    <s v="Ms. Andrea Scholz"/>
    <x v="8"/>
    <x v="2"/>
    <s v="04-23-2013 08:42:22"/>
    <s v="04-23-2013 08:42:22"/>
    <s v="05-31-2013 20:18:06"/>
    <s v="SRIS_PEQP_REP_DESKT"/>
    <s v="PAL02"/>
    <x v="1"/>
    <x v="0"/>
  </r>
  <r>
    <s v="7000084838"/>
    <x v="1"/>
    <s v="Request: borrow Lenovo Power Supply"/>
    <s v="Mr. Jedd Go"/>
    <x v="6"/>
    <x v="2"/>
    <s v="04-23-2013 08:22:49"/>
    <s v="04-23-2013 08:22:49"/>
    <s v="04-24-2013 09:50:42"/>
    <s v="SRIS_OTHER_WIN_CTFWS"/>
    <s v="PAL03"/>
    <x v="3"/>
    <x v="0"/>
  </r>
  <r>
    <s v="8000119693"/>
    <x v="0"/>
    <s v="MS Project and Visio Missing from Laptop"/>
    <s v="Mr. Bryon Runyon"/>
    <x v="11"/>
    <x v="18"/>
    <s v="04-23-2013 07:24:15"/>
    <s v="04-23-2013 07:24:15"/>
    <s v="05-08-2013 09:38:44"/>
    <s v="IMIS_PEQP_NOTEB"/>
    <s v="PAL01"/>
    <x v="1"/>
    <x v="0"/>
  </r>
  <r>
    <s v="7000084721"/>
    <x v="1"/>
    <s v="Rehire Request"/>
    <s v="Mr. Fabio Serrano"/>
    <x v="17"/>
    <x v="2"/>
    <s v="04-23-2013 07:11:57"/>
    <s v="04-23-2013 07:11:57"/>
    <s v="05-23-2013 20:11:50"/>
    <s v="SRIS_ACCSS_RA_SECID_NCRD"/>
    <s v="SLE01"/>
    <x v="1"/>
    <x v="0"/>
  </r>
  <r>
    <s v="7000082310"/>
    <x v="1"/>
    <s v="Rehire Request"/>
    <s v="Mr. Fabio Serrano"/>
    <x v="17"/>
    <x v="2"/>
    <s v="04-23-2013 07:11:55"/>
    <s v="04-23-2013 07:11:55"/>
    <s v="05-23-2013 20:12:05"/>
    <s v="SRIS_PEQP_ORDR"/>
    <s v="SLE01"/>
    <x v="1"/>
    <x v="0"/>
  </r>
  <r>
    <s v="7000084646"/>
    <x v="1"/>
    <s v="Image laptop from IT stock"/>
    <s v="Yves Dufresne"/>
    <x v="21"/>
    <x v="2"/>
    <s v="04-23-2013 06:41:10"/>
    <s v="04-23-2013 06:41:10"/>
    <s v="05-26-2013 19:53:40"/>
    <s v="SRIS_PEQP_NOTEB"/>
    <s v="MON02"/>
    <x v="1"/>
    <x v="0"/>
  </r>
  <r>
    <s v="8000119486"/>
    <x v="0"/>
    <s v="Waterloo Print Drivers"/>
    <s v="Tammy Wellstood"/>
    <x v="14"/>
    <x v="2"/>
    <s v="04-23-2013 06:30:33"/>
    <s v="04-23-2013 06:30:33"/>
    <s v="05-23-2013 19:52:05"/>
    <s v="IMIS_PRNT_DRIVER"/>
    <s v="WTO01"/>
    <x v="1"/>
    <x v="0"/>
  </r>
  <r>
    <s v="8000119482"/>
    <x v="0"/>
    <s v="can't expand distribution lists in email"/>
    <s v="Mandana Shadpour"/>
    <x v="7"/>
    <x v="0"/>
    <s v="04-23-2013 06:27:16"/>
    <s v="04-23-2013 06:27:16"/>
    <s v="04-30-2013 11:06:04"/>
    <s v="IMIS_COMCHL_MAIL_OUTL_10"/>
    <s v="MON02"/>
    <x v="3"/>
    <x v="0"/>
  </r>
  <r>
    <s v="8000117142"/>
    <x v="0"/>
    <s v="Software update continuosly repeating"/>
    <s v="Mr. Stephen Sammer"/>
    <x v="16"/>
    <x v="24"/>
    <s v="04-22-2013 20:42:51"/>
    <s v="04-22-2013 20:42:51"/>
    <s v="05-17-2013 09:06:57"/>
    <s v="IMIS_PEQP_NOTEB"/>
    <s v="PAL01"/>
    <x v="1"/>
    <x v="0"/>
  </r>
  <r>
    <s v="7000083226"/>
    <x v="1"/>
    <s v="New Hardware Setup (MBA)"/>
    <s v="Mr. Paul Marken"/>
    <x v="1"/>
    <x v="2"/>
    <s v="04-22-2013 16:00:19"/>
    <s v="04-22-2013 16:00:19"/>
    <s v="05-25-2013 20:27:40"/>
    <s v="SRIS_PEQP_NOTEB_MAC"/>
    <s v="PAL01"/>
    <x v="1"/>
    <x v="0"/>
  </r>
  <r>
    <s v="7000083236"/>
    <x v="1"/>
    <s v="ReImage and Data Transfer"/>
    <s v="Mr. Bert Laws"/>
    <x v="11"/>
    <x v="11"/>
    <s v="04-22-2013 15:55:08"/>
    <s v="04-22-2013 15:55:08"/>
    <s v="04-22-2013 17:42:41"/>
    <s v="SRIS_PEQP_REP_NOTB"/>
    <m/>
    <x v="3"/>
    <x v="0"/>
  </r>
  <r>
    <s v="7000083234"/>
    <x v="1"/>
    <s v="Equipment Return - #510773 Lenovo T520"/>
    <s v="Mr. Fabrice Lemire"/>
    <x v="11"/>
    <x v="2"/>
    <s v="04-22-2013 15:44:48"/>
    <s v="04-22-2013 15:44:48"/>
    <s v="05-23-2013 20:09:08"/>
    <s v="SRIS_PEQP_REP_NOTB"/>
    <m/>
    <x v="1"/>
    <x v="0"/>
  </r>
  <r>
    <s v="7000083233"/>
    <x v="1"/>
    <s v="Equipment Return - #484352 Lenovo T510"/>
    <s v="Khan Keo Ratsythong"/>
    <x v="11"/>
    <x v="2"/>
    <s v="04-22-2013 15:41:06"/>
    <s v="04-22-2013 15:41:06"/>
    <s v="05-23-2013 20:09:06"/>
    <s v="SRIS_PEQP_REP_NOTB"/>
    <m/>
    <x v="1"/>
    <x v="0"/>
  </r>
  <r>
    <s v="7000083232"/>
    <x v="1"/>
    <s v="Equipment Return - #511462 Lenovo T520"/>
    <s v="Ms. Texla Castillo"/>
    <x v="11"/>
    <x v="2"/>
    <s v="04-22-2013 15:37:38"/>
    <s v="04-22-2013 15:37:38"/>
    <s v="05-23-2013 20:08:45"/>
    <s v="SRIS_PEQP_REP_NOTB"/>
    <m/>
    <x v="1"/>
    <x v="0"/>
  </r>
  <r>
    <s v="7000083231"/>
    <x v="1"/>
    <s v="Change Password and Boot to Desktop"/>
    <s v="Ms. Smita Biswas"/>
    <x v="11"/>
    <x v="6"/>
    <s v="04-22-2013 15:28:53"/>
    <s v="04-22-2013 15:28:53"/>
    <s v="04-22-2013 15:43:01"/>
    <s v="SRIS_PEQP_REP_NOTB"/>
    <s v="PAL03"/>
    <x v="3"/>
    <x v="0"/>
  </r>
  <r>
    <s v="7000083220"/>
    <x v="1"/>
    <s v="Laptop for New Contractor C5147303"/>
    <s v="Mr. Amit Kamble"/>
    <x v="11"/>
    <x v="2"/>
    <s v="04-22-2013 15:26:44"/>
    <s v="04-22-2013 15:26:44"/>
    <s v="05-23-2013 20:08:23"/>
    <s v="SRIS_PEQP_REP_NOTB"/>
    <m/>
    <x v="1"/>
    <x v="0"/>
  </r>
  <r>
    <s v="7000083219"/>
    <x v="1"/>
    <s v="Laptop for New Contractor C5147307"/>
    <s v="Mr. Rajen Iyer"/>
    <x v="11"/>
    <x v="2"/>
    <s v="04-22-2013 15:25:28"/>
    <s v="04-22-2013 15:25:28"/>
    <s v="05-23-2013 20:08:20"/>
    <s v="SRIS_PEQP_REP_NOTB"/>
    <m/>
    <x v="1"/>
    <x v="0"/>
  </r>
  <r>
    <s v="7000083218"/>
    <x v="1"/>
    <s v="Laptop for New Contractor C5188948"/>
    <s v="Mr. Ananth Manjapra"/>
    <x v="11"/>
    <x v="2"/>
    <s v="04-22-2013 15:24:04"/>
    <s v="04-22-2013 15:24:04"/>
    <s v="05-23-2013 20:08:02"/>
    <s v="SRIS_PEQP_REP_NOTB"/>
    <m/>
    <x v="1"/>
    <x v="0"/>
  </r>
  <r>
    <s v="7000083217"/>
    <x v="1"/>
    <s v="Laptop for New Contractor C5188950"/>
    <s v="Isabel Lacson"/>
    <x v="11"/>
    <x v="2"/>
    <s v="04-22-2013 13:30:11"/>
    <s v="04-22-2013 13:30:11"/>
    <s v="05-23-2013 20:07:59"/>
    <s v="SRIS_PEQP_REP_NOTB"/>
    <s v="PAL03"/>
    <x v="1"/>
    <x v="0"/>
  </r>
  <r>
    <s v="8000116780"/>
    <x v="0"/>
    <s v="Unable to download TechSmith SnagIt"/>
    <s v="Mr. Mark Ammann"/>
    <x v="10"/>
    <x v="0"/>
    <s v="04-22-2013 15:02:44"/>
    <s v="04-22-2013 15:02:44"/>
    <s v="05-31-2013 16:44:20"/>
    <s v="IMIS_APPL_OTHER"/>
    <s v="HVN01"/>
    <x v="1"/>
    <x v="0"/>
  </r>
  <r>
    <s v="8000116746"/>
    <x v="0"/>
    <s v="Freezing/hanging updated achi drivers"/>
    <s v="Ms. Sridevi Nadar"/>
    <x v="4"/>
    <x v="0"/>
    <s v="04-22-2013 14:50:15"/>
    <s v="04-22-2013 14:50:15"/>
    <s v="04-26-2013 20:25:25"/>
    <s v="IMIS_OTHER_WIN_CTFWS"/>
    <s v="DUN01"/>
    <x v="3"/>
    <x v="0"/>
  </r>
  <r>
    <s v="8000116698"/>
    <x v="0"/>
    <s v="Room reservation plug-in error"/>
    <s v="Mr. Wilson Zhu"/>
    <x v="8"/>
    <x v="2"/>
    <s v="04-22-2013 14:46:59"/>
    <s v="04-22-2013 14:46:59"/>
    <s v="05-21-2013 15:23:16"/>
    <s v="IMIS_COMCHL_MAIL_OUTL"/>
    <s v="PAL02"/>
    <x v="1"/>
    <x v="0"/>
  </r>
  <r>
    <s v="7000083143"/>
    <x v="1"/>
    <s v="New Hardware Setup (MBP)"/>
    <s v="Ms. Feifei Wang"/>
    <x v="20"/>
    <x v="2"/>
    <s v="04-22-2013 14:38:05"/>
    <s v="04-22-2013 14:38:05"/>
    <s v="05-25-2013 20:04:33"/>
    <s v="SRIS_PEQP_NOTEB_MAC"/>
    <s v="PAL07"/>
    <x v="1"/>
    <x v="0"/>
  </r>
  <r>
    <s v="7000083182"/>
    <x v="1"/>
    <s v="Need to recon Macbook"/>
    <s v="Mr. Syed Hassan"/>
    <x v="1"/>
    <x v="2"/>
    <s v="04-22-2013 14:26:54"/>
    <s v="04-22-2013 14:26:54"/>
    <s v="05-22-2013 19:57:45"/>
    <s v="SRIS_PEQP_REP_MAC"/>
    <s v="DAL01"/>
    <x v="1"/>
    <x v="0"/>
  </r>
  <r>
    <s v="7000083181"/>
    <x v="1"/>
    <s v="New Hardware Setup (MBP) (CL)"/>
    <s v="Mr. Hari Ashvini"/>
    <x v="29"/>
    <x v="2"/>
    <s v="04-22-2013 14:34:05"/>
    <s v="04-22-2013 14:34:05"/>
    <s v="05-30-2013 20:27:31"/>
    <s v="SRIS_PEQP_NOTEB_MAC"/>
    <s v="PAL02"/>
    <x v="1"/>
    <x v="0"/>
  </r>
  <r>
    <s v="7000083174"/>
    <x v="1"/>
    <s v="New Hardware Setup (MBA)"/>
    <s v="Mr. Jaime Farinos"/>
    <x v="5"/>
    <x v="2"/>
    <s v="04-22-2013 14:32:11"/>
    <s v="04-22-2013 14:32:11"/>
    <s v="05-30-2013 20:14:02"/>
    <s v="SRIS_PEQP_NOTEB_MAC"/>
    <s v="PAL03"/>
    <x v="1"/>
    <x v="0"/>
  </r>
  <r>
    <s v="7000083142"/>
    <x v="1"/>
    <s v="New Hardware Setup (MBA)"/>
    <s v="Ms. Lynette Guanzon"/>
    <x v="5"/>
    <x v="2"/>
    <s v="04-22-2013 14:30:40"/>
    <s v="04-22-2013 14:30:40"/>
    <s v="05-30-2013 20:14:14"/>
    <s v="SRIS_PEQP_NOTEB_MAC"/>
    <s v="PAL03"/>
    <x v="1"/>
    <x v="0"/>
  </r>
  <r>
    <s v="7000083129"/>
    <x v="1"/>
    <s v="New Hardware Setup (MBA)"/>
    <s v="Ms. Victoria Menshchikova"/>
    <x v="1"/>
    <x v="2"/>
    <s v="04-22-2013 14:28:56"/>
    <s v="04-22-2013 14:28:56"/>
    <s v="05-25-2013 20:34:40"/>
    <s v="SRIS_PEQP_NOTEB_MAC"/>
    <s v="PAL01"/>
    <x v="1"/>
    <x v="0"/>
  </r>
  <r>
    <s v="7000083156"/>
    <x v="1"/>
    <s v="Retemplate Sybase laptop to SAP image"/>
    <s v="Ms. Diana Spencer"/>
    <x v="15"/>
    <x v="0"/>
    <s v="04-22-2013 14:20:30"/>
    <s v="04-22-2013 14:20:30"/>
    <s v="05-16-2013 07:08:11"/>
    <s v="SRIS_PEQP_DESKT"/>
    <s v="BOF01"/>
    <x v="1"/>
    <x v="0"/>
  </r>
  <r>
    <s v="8000116633"/>
    <x v="0"/>
    <s v="Availability not visible in Calendar"/>
    <s v="Mr. Christian Happel"/>
    <x v="9"/>
    <x v="23"/>
    <s v="04-22-2013 13:35:55"/>
    <s v="04-22-2013 13:35:55"/>
    <s v="05-14-2013 11:31:39"/>
    <s v="IMIS_COMCHL_MAIL_OUTL"/>
    <s v="PAL04"/>
    <x v="1"/>
    <x v="0"/>
  </r>
  <r>
    <s v="8000116664"/>
    <x v="0"/>
    <s v="Unable to get to the network frm desktop"/>
    <s v="Mr. Christopher Erickson"/>
    <x v="0"/>
    <x v="0"/>
    <s v="04-22-2013 13:33:54"/>
    <s v="04-22-2013 13:33:54"/>
    <s v="04-22-2013 14:09:36"/>
    <s v="IMIS_OTHER_WIN_CTFWS"/>
    <s v="LSE04"/>
    <x v="3"/>
    <x v="0"/>
  </r>
  <r>
    <s v="7000083057"/>
    <x v="1"/>
    <s v="Laptop for New Contractor C5188947"/>
    <s v="Mr. Chris Kein"/>
    <x v="11"/>
    <x v="2"/>
    <s v="04-22-2013 13:23:16"/>
    <s v="04-22-2013 13:23:16"/>
    <s v="05-22-2013 20:25:54"/>
    <s v="SRIS_PEQP_REP_NOTB"/>
    <m/>
    <x v="1"/>
    <x v="0"/>
  </r>
  <r>
    <s v="8000116603"/>
    <x v="0"/>
    <s v="Unable to connect to VPN"/>
    <s v="Mr. Willie Jow"/>
    <x v="3"/>
    <x v="2"/>
    <s v="04-22-2013 12:35:14"/>
    <s v="04-22-2013 12:35:14"/>
    <s v="05-22-2013 19:03:30"/>
    <s v="IMIS_ACCSS_RA_VPN_CLNT"/>
    <s v="PAL02"/>
    <x v="1"/>
    <x v="0"/>
  </r>
  <r>
    <s v="7000083061"/>
    <x v="1"/>
    <s v="iastor errors - freezing"/>
    <s v="Mr. Hung Hsi"/>
    <x v="6"/>
    <x v="2"/>
    <s v="04-22-2013 12:33:28"/>
    <s v="04-22-2013 12:33:28"/>
    <s v="05-22-2013 20:05:18"/>
    <s v="SRIS_PEQP_REP_NOTB"/>
    <s v="DUN02"/>
    <x v="1"/>
    <x v="0"/>
  </r>
  <r>
    <s v="7000082929"/>
    <x v="1"/>
    <s v="Laptop and Secure ID Request"/>
    <s v="Mr. Wagner Pizzolato"/>
    <x v="17"/>
    <x v="13"/>
    <s v="04-22-2013 11:13:57"/>
    <s v="04-22-2013 11:13:57"/>
    <s v="04-23-2013 09:37:04"/>
    <s v="SRIS_ACCSS_RA_SECID"/>
    <s v="SLE01"/>
    <x v="3"/>
    <x v="0"/>
  </r>
  <r>
    <s v="8000116380"/>
    <x v="0"/>
    <s v="Unable to delete any email"/>
    <s v="Ms. Tricia Taber"/>
    <x v="4"/>
    <x v="1"/>
    <s v="04-22-2013 10:56:33"/>
    <s v="04-22-2013 10:56:33"/>
    <s v="05-14-2013 10:01:30"/>
    <s v="IMIS_COMCHL_MAIL_OUTL"/>
    <s v="DUN01"/>
    <x v="1"/>
    <x v="0"/>
  </r>
  <r>
    <s v="8000116366"/>
    <x v="0"/>
    <s v="IMIS_PREQP (CL)"/>
    <s v="Mr. Wilson Zhu"/>
    <x v="29"/>
    <x v="2"/>
    <s v="04-22-2013 10:42:53"/>
    <s v="04-22-2013 10:42:53"/>
    <s v="05-21-2013 15:24:47"/>
    <s v="IMIS_PEQP_DESKT"/>
    <s v="PAL02"/>
    <x v="1"/>
    <x v="0"/>
  </r>
  <r>
    <s v="8000116391"/>
    <x v="0"/>
    <s v="Unable to access the Internet"/>
    <s v="Mr. Rohit Kamath"/>
    <x v="2"/>
    <x v="2"/>
    <s v="04-22-2013 10:32:20"/>
    <s v="04-22-2013 10:32:20"/>
    <s v="05-25-2013 19:16:00"/>
    <s v="IMIS_PEQP_NOTEB"/>
    <s v="PAL03"/>
    <x v="1"/>
    <x v="0"/>
  </r>
  <r>
    <s v="7000082921"/>
    <x v="1"/>
    <s v="Outlook Freezing"/>
    <s v="Ms. Cynthia Lam"/>
    <x v="5"/>
    <x v="3"/>
    <s v="04-22-2013 10:16:30"/>
    <s v="04-22-2013 10:16:30"/>
    <s v="05-14-2013 09:22:33"/>
    <s v="SRIS_COMCHL_MAIL_OUTL"/>
    <s v="PAL02"/>
    <x v="1"/>
    <x v="0"/>
  </r>
  <r>
    <s v="7000082826"/>
    <x v="1"/>
    <s v="Equipment Return - #461010 Lenovo T61p"/>
    <s v="Mr. Mario Ponce"/>
    <x v="11"/>
    <x v="2"/>
    <s v="04-22-2013 09:19:00"/>
    <s v="04-22-2013 09:19:00"/>
    <s v="04-22-2013 09:25:39"/>
    <s v="SRIS_PEQP_REP_NOTB"/>
    <s v="PAL03"/>
    <x v="3"/>
    <x v="0"/>
  </r>
  <r>
    <s v="7000082832"/>
    <x v="1"/>
    <s v="Request for Loaner Laptop (T410)"/>
    <s v="Ms. Pilar Navarro"/>
    <x v="12"/>
    <x v="2"/>
    <s v="04-22-2013 09:14:41"/>
    <s v="04-22-2013 09:14:41"/>
    <s v="05-31-2013 09:04:53"/>
    <s v="SRIS_PEQP_RENT"/>
    <s v="MAD03"/>
    <x v="1"/>
    <x v="0"/>
  </r>
  <r>
    <s v="8000116231"/>
    <x v="0"/>
    <s v="Unable to send mail"/>
    <s v="Ms. Erelyn Beltran"/>
    <x v="3"/>
    <x v="2"/>
    <s v="04-22-2013 09:11:40"/>
    <s v="04-22-2013 09:11:40"/>
    <s v="05-22-2013 19:26:05"/>
    <s v="IMIS_COMCHL_MAIL_OUTL_10"/>
    <m/>
    <x v="1"/>
    <x v="0"/>
  </r>
  <r>
    <s v="8000116168"/>
    <x v="0"/>
    <s v="Not able to runn the SnagIt"/>
    <s v="Mr. Ramin Bagheri"/>
    <x v="2"/>
    <x v="3"/>
    <s v="04-22-2013 08:57:12"/>
    <s v="04-22-2013 08:57:12"/>
    <s v="05-03-2013 14:33:45"/>
    <s v="IMIS_APPL_SNGIT"/>
    <s v="PAL03"/>
    <x v="1"/>
    <x v="0"/>
  </r>
  <r>
    <s v="8000115991"/>
    <x v="0"/>
    <s v="Unable to get to network from desktop"/>
    <s v="Ms. Tammy Fritz"/>
    <x v="0"/>
    <x v="2"/>
    <s v="04-22-2013 08:03:46"/>
    <s v="04-22-2013 08:03:46"/>
    <s v="05-22-2013 19:29:58"/>
    <s v="IMIS_OTHER_WIN_CTFWS"/>
    <s v="LSE04"/>
    <x v="1"/>
    <x v="0"/>
  </r>
  <r>
    <s v="8000115965"/>
    <x v="0"/>
    <s v="Room resrvation addin for desktop"/>
    <s v="Mr. Tom Harron"/>
    <x v="0"/>
    <x v="2"/>
    <s v="04-22-2013 07:59:40"/>
    <s v="04-22-2013 07:59:40"/>
    <s v="05-22-2013 19:29:21"/>
    <s v="IMIS_OTHER_WIN_CTFWS"/>
    <s v="LSE04"/>
    <x v="1"/>
    <x v="0"/>
  </r>
  <r>
    <s v="8000115918"/>
    <x v="0"/>
    <s v="Couple of blue screens on laptop"/>
    <s v="Mr. Sachin Matade"/>
    <x v="0"/>
    <x v="2"/>
    <s v="04-22-2013 07:55:43"/>
    <s v="04-22-2013 07:55:43"/>
    <s v="05-22-2013 19:19:58"/>
    <s v="IMIS_OTHER_WIN_CTFWS"/>
    <s v="LSE04"/>
    <x v="1"/>
    <x v="0"/>
  </r>
  <r>
    <s v="7000081001"/>
    <x v="1"/>
    <s v="Cancel: Loaner Laptop (8540p) (04.30.13)"/>
    <s v="Mr. Jitendra Thacker"/>
    <x v="22"/>
    <x v="2"/>
    <s v="04-21-2013 15:54:28"/>
    <s v="04-21-2013 15:54:28"/>
    <s v="05-24-2013 20:37:20"/>
    <s v="SRIS_PEQP_RENT"/>
    <s v="PAL01"/>
    <x v="1"/>
    <x v="0"/>
  </r>
  <r>
    <s v="7000080689"/>
    <x v="1"/>
    <s v="Loaner Laptop (8540p) (04.22.13)"/>
    <s v="Mr. Asif Khan"/>
    <x v="12"/>
    <x v="2"/>
    <s v="04-19-2013 16:17:04"/>
    <s v="04-19-2013 16:17:04"/>
    <s v="05-23-2013 21:03:07"/>
    <s v="SRIS_PEQP_RENT"/>
    <s v="PAL03"/>
    <x v="1"/>
    <x v="0"/>
  </r>
  <r>
    <s v="8000112199"/>
    <x v="0"/>
    <s v="Unable to access two websites on VPN"/>
    <s v="Ms. Mari Oda"/>
    <x v="3"/>
    <x v="0"/>
    <s v="04-19-2013 16:12:03"/>
    <s v="04-19-2013 16:12:03"/>
    <s v="04-19-2013 16:22:31"/>
    <s v="IMIS_PEQP_NOTEB"/>
    <m/>
    <x v="3"/>
    <x v="0"/>
  </r>
  <r>
    <s v="7000080722"/>
    <x v="1"/>
    <s v="Keyserver No Longer Working"/>
    <s v="Ms. Marilyn Airey"/>
    <x v="10"/>
    <x v="9"/>
    <s v="04-19-2013 15:21:44"/>
    <s v="04-19-2013 15:21:44"/>
    <s v="04-26-2013 06:31:00"/>
    <s v="SRIS_PEQP_ORDR"/>
    <s v="DEN50"/>
    <x v="3"/>
    <x v="0"/>
  </r>
  <r>
    <s v="7000080675"/>
    <x v="1"/>
    <s v="Outlook - slow performance"/>
    <s v="Mr. Brad McInroy"/>
    <x v="6"/>
    <x v="3"/>
    <s v="04-19-2013 14:31:46"/>
    <s v="04-19-2013 14:31:46"/>
    <s v="04-25-2013 13:39:47"/>
    <s v="SRIS_OTHER_WIN_CTFWS"/>
    <s v="DUN01"/>
    <x v="3"/>
    <x v="0"/>
  </r>
  <r>
    <s v="8000112191"/>
    <x v="0"/>
    <s v="Issue with powerpoint."/>
    <s v="Mr. Marcio Oliveira"/>
    <x v="18"/>
    <x v="0"/>
    <s v="04-19-2013 13:26:19"/>
    <s v="04-19-2013 13:26:19"/>
    <s v="05-09-2013 07:09:40"/>
    <s v="IMIS_APPL_MSOFF_2010"/>
    <s v="SLE01"/>
    <x v="1"/>
    <x v="0"/>
  </r>
  <r>
    <s v="7000080539"/>
    <x v="1"/>
    <s v="Request for assistance om Monitor Setup"/>
    <s v="Ms. Penny McCloskey"/>
    <x v="3"/>
    <x v="0"/>
    <s v="04-19-2013 10:58:01"/>
    <s v="04-19-2013 10:58:01"/>
    <s v="04-19-2013 11:08:12"/>
    <s v="SRIS_PEQP_NOTEB"/>
    <m/>
    <x v="3"/>
    <x v="0"/>
  </r>
  <r>
    <s v="7000080515"/>
    <x v="1"/>
    <s v="System OS Issues"/>
    <s v="Jade Vachon"/>
    <x v="5"/>
    <x v="2"/>
    <s v="04-19-2013 10:52:50"/>
    <s v="04-19-2013 10:52:50"/>
    <s v="05-23-2013 21:05:37"/>
    <s v="SRIS_PEQP_REP_MAC"/>
    <s v="PAL06"/>
    <x v="1"/>
    <x v="0"/>
  </r>
  <r>
    <s v="7000080514"/>
    <x v="1"/>
    <s v="VMWare Admin"/>
    <s v="Mr. Ganesan Chittharanjan"/>
    <x v="5"/>
    <x v="0"/>
    <s v="04-19-2013 10:47:45"/>
    <s v="04-19-2013 10:47:45"/>
    <s v="04-23-2013 09:24:18"/>
    <s v="SRIS_PEQP_REP_MAC"/>
    <s v="PAL08"/>
    <x v="3"/>
    <x v="0"/>
  </r>
  <r>
    <s v="7000080533"/>
    <x v="1"/>
    <s v="Monitor for a new intern"/>
    <s v="Redouane Senoune"/>
    <x v="7"/>
    <x v="0"/>
    <s v="04-19-2013 10:27:41"/>
    <s v="04-19-2013 10:27:41"/>
    <s v="05-01-2013 13:04:13"/>
    <s v="SRIS_PEQP_ORDR"/>
    <s v="MON02"/>
    <x v="1"/>
    <x v="0"/>
  </r>
  <r>
    <s v="8000112021"/>
    <x v="0"/>
    <s v="Laptop locks up / freezes"/>
    <s v="Mr. Steve Murphy"/>
    <x v="0"/>
    <x v="2"/>
    <s v="04-19-2013 10:12:16"/>
    <s v="04-19-2013 10:12:16"/>
    <s v="05-19-2013 21:59:15"/>
    <s v="IMIS_PEQP_NOTEB"/>
    <s v="BOF01"/>
    <x v="1"/>
    <x v="0"/>
  </r>
  <r>
    <s v="8000111989"/>
    <x v="0"/>
    <s v="Laptop swap"/>
    <s v="Mr. Peter Houston"/>
    <x v="4"/>
    <x v="0"/>
    <s v="04-19-2013 10:07:06"/>
    <s v="04-19-2013 10:07:06"/>
    <s v="04-19-2013 13:30:18"/>
    <s v="IMIS_OTHER_WIN_CTFWS"/>
    <m/>
    <x v="3"/>
    <x v="0"/>
  </r>
  <r>
    <s v="8000111988"/>
    <x v="0"/>
    <s v="unable to log on to PC"/>
    <s v="Mr. Ben Lopez"/>
    <x v="15"/>
    <x v="20"/>
    <s v="04-19-2013 10:04:01"/>
    <s v="04-19-2013 09:49:26"/>
    <s v="04-22-2013 11:49:57"/>
    <s v="IMIS_APPL_OS_WIN7"/>
    <s v="BOF01"/>
    <x v="3"/>
    <x v="0"/>
  </r>
  <r>
    <s v="8000111907"/>
    <x v="0"/>
    <s v="Needed to verify DNS entries on VM"/>
    <s v="Ms. Lisa Voidets"/>
    <x v="0"/>
    <x v="2"/>
    <s v="04-19-2013 09:11:08"/>
    <s v="04-19-2013 09:11:08"/>
    <s v="05-19-2013 20:04:12"/>
    <s v="IMIS_OTHER_WIN_CTFWS"/>
    <s v="LSE04"/>
    <x v="1"/>
    <x v="0"/>
  </r>
  <r>
    <s v="8000111849"/>
    <x v="0"/>
    <s v="facing to poor network performance"/>
    <s v="Martin Parent"/>
    <x v="7"/>
    <x v="2"/>
    <s v="04-19-2013 08:28:43"/>
    <s v="04-19-2013 08:28:43"/>
    <s v="05-28-2013 08:23:27"/>
    <s v="IMIS_PEQP_NOTEB"/>
    <s v="MON02"/>
    <x v="1"/>
    <x v="0"/>
  </r>
  <r>
    <s v="8000111845"/>
    <x v="0"/>
    <s v="Can't open Livelink archived attachments"/>
    <s v="Mr. Evan Ziemann"/>
    <x v="0"/>
    <x v="0"/>
    <s v="04-19-2013 08:20:17"/>
    <s v="04-19-2013 08:20:17"/>
    <s v="04-19-2013 09:56:48"/>
    <s v="IMIS_COMCHL_MAIL_OUTL_10"/>
    <s v="LSE04"/>
    <x v="3"/>
    <x v="0"/>
  </r>
  <r>
    <s v="8000111743"/>
    <x v="0"/>
    <s v="File Not Printing Properly Through IE"/>
    <s v="Mr. Rob Siegele"/>
    <x v="15"/>
    <x v="2"/>
    <s v="04-19-2013 07:34:28"/>
    <s v="04-19-2013 07:34:28"/>
    <s v="05-19-2013 23:56:10"/>
    <s v="IMIS_OTHER_WIN_CTFWS"/>
    <s v="LSE04"/>
    <x v="1"/>
    <x v="0"/>
  </r>
  <r>
    <s v="7000080126"/>
    <x v="1"/>
    <s v="MS Outlook Not Connecting"/>
    <s v="Ms. Adrien Sirolli"/>
    <x v="5"/>
    <x v="2"/>
    <s v="04-19-2013 06:00:57"/>
    <s v="04-19-2013 06:00:57"/>
    <s v="05-20-2013 04:27:42"/>
    <s v="SRIS_PEQP_REP_MAC"/>
    <s v="PAL03"/>
    <x v="1"/>
    <x v="0"/>
  </r>
  <r>
    <s v="7000080122"/>
    <x v="1"/>
    <s v="Reimage MBP"/>
    <s v="Mr. Alex Zhu"/>
    <x v="5"/>
    <x v="2"/>
    <s v="04-19-2013 05:58:45"/>
    <s v="04-19-2013 05:58:45"/>
    <s v="05-20-2013 01:41:54"/>
    <s v="SRIS_PEQP_REP_MAC"/>
    <s v="PAL03"/>
    <x v="1"/>
    <x v="0"/>
  </r>
  <r>
    <s v="7000080079"/>
    <x v="1"/>
    <s v="Adobe Softwrae"/>
    <s v="Mr. Alex Zhu"/>
    <x v="5"/>
    <x v="2"/>
    <s v="04-19-2013 05:56:38"/>
    <s v="04-19-2013 05:56:38"/>
    <s v="05-20-2013 01:35:14"/>
    <s v="SRIS_PEQP_REP_MAC"/>
    <s v="PAL03"/>
    <x v="1"/>
    <x v="0"/>
  </r>
  <r>
    <s v="7000080075"/>
    <x v="1"/>
    <s v="Adobe Software"/>
    <s v="Mr. Alex Zhu"/>
    <x v="5"/>
    <x v="2"/>
    <s v="04-19-2013 05:52:51"/>
    <s v="04-19-2013 05:52:51"/>
    <s v="05-20-2013 05:25:34"/>
    <s v="SRIS_PEQP_REP_MAC"/>
    <s v="PAL03"/>
    <x v="1"/>
    <x v="0"/>
  </r>
  <r>
    <s v="7000080072"/>
    <x v="1"/>
    <s v="Adobe Software"/>
    <s v="Mr. Alex Zhu"/>
    <x v="5"/>
    <x v="2"/>
    <s v="04-19-2013 05:49:55"/>
    <s v="04-19-2013 05:49:55"/>
    <s v="05-20-2013 05:27:05"/>
    <s v="SRIS_PEQP_REP_MAC"/>
    <s v="PAL03"/>
    <x v="1"/>
    <x v="0"/>
  </r>
  <r>
    <s v="7000078988"/>
    <x v="1"/>
    <s v="New Hire Request"/>
    <s v="Redouane Senoune"/>
    <x v="7"/>
    <x v="0"/>
    <s v="04-18-2013 22:19:41"/>
    <s v="04-18-2013 22:19:41"/>
    <s v="05-01-2013 13:03:02"/>
    <s v="SRIS_PEQP_ORDR"/>
    <s v="MON02"/>
    <x v="1"/>
    <x v="0"/>
  </r>
  <r>
    <s v="8000109770"/>
    <x v="0"/>
    <s v="Need VM for mac."/>
    <s v="Mr. David Branley"/>
    <x v="19"/>
    <x v="2"/>
    <s v="04-18-2013 20:33:46"/>
    <s v="04-18-2013 20:33:46"/>
    <s v="04-26-2013 20:50:47"/>
    <s v="IMIS_APPL_MACSW"/>
    <s v="PAL07"/>
    <x v="3"/>
    <x v="0"/>
  </r>
  <r>
    <s v="8000109736"/>
    <x v="0"/>
    <s v="Blue screen problem"/>
    <s v="Mr. Ashok Swaminathan"/>
    <x v="6"/>
    <x v="2"/>
    <s v="04-18-2013 19:55:56"/>
    <s v="04-18-2013 19:55:56"/>
    <s v="05-20-2013 00:41:02"/>
    <s v="IMIS_APPL_OS_WIN7"/>
    <s v="DUN01"/>
    <x v="1"/>
    <x v="0"/>
  </r>
  <r>
    <s v="7000078884"/>
    <x v="1"/>
    <s v="Rehire Request *DUPLICATE TICKET*"/>
    <s v="Mr. Benjamin Boeser"/>
    <x v="22"/>
    <x v="2"/>
    <s v="04-18-2013 16:23:10"/>
    <s v="04-18-2013 16:23:10"/>
    <s v="06-02-2013 19:58:50"/>
    <s v="SRIS_PEQP_ORDR"/>
    <s v="LAT01"/>
    <x v="0"/>
    <x v="0"/>
  </r>
  <r>
    <s v="7000078901"/>
    <x v="1"/>
    <s v="Upgrade (X230)"/>
    <s v="Mr. Scott Goh"/>
    <x v="8"/>
    <x v="0"/>
    <s v="04-18-2013 16:02:17"/>
    <s v="04-18-2013 16:02:17"/>
    <s v="04-18-2013 20:14:59"/>
    <s v="SRIS_PEQP_REP_NOTB"/>
    <s v="PAL02"/>
    <x v="3"/>
    <x v="0"/>
  </r>
  <r>
    <s v="7000078810"/>
    <x v="1"/>
    <s v="dual monitor issue"/>
    <s v="Mr. Anthony Matusich"/>
    <x v="8"/>
    <x v="2"/>
    <s v="04-18-2013 15:54:32"/>
    <s v="04-18-2013 15:54:32"/>
    <s v="05-20-2013 05:18:51"/>
    <s v="SRIS_PEQP_REP_MON"/>
    <s v="PAL02"/>
    <x v="1"/>
    <x v="0"/>
  </r>
  <r>
    <s v="7000078809"/>
    <x v="1"/>
    <s v="[SW_INSTALL]|ms office 2010"/>
    <s v="Ms. Andrea Scholz"/>
    <x v="8"/>
    <x v="2"/>
    <s v="04-18-2013 15:51:54"/>
    <s v="04-18-2013 15:51:54"/>
    <s v="05-20-2013 05:17:12"/>
    <s v="SRIS_PEQP_REP_NOTB"/>
    <s v="PAL02"/>
    <x v="1"/>
    <x v="0"/>
  </r>
  <r>
    <s v="7000078873"/>
    <x v="1"/>
    <s v="Laptop Computer"/>
    <s v="Mr. Winston Li"/>
    <x v="9"/>
    <x v="0"/>
    <s v="04-18-2013 15:30:33"/>
    <s v="04-18-2013 15:30:33"/>
    <s v="05-14-2013 11:25:51"/>
    <s v="SRIS_PEQP_NOTEB"/>
    <s v="PAL04"/>
    <x v="1"/>
    <x v="0"/>
  </r>
  <r>
    <s v="8000109495"/>
    <x v="0"/>
    <s v="PC hanging, freezing"/>
    <s v="Ms. Patricia Griffin"/>
    <x v="4"/>
    <x v="2"/>
    <s v="04-18-2013 14:13:02"/>
    <s v="04-18-2013 14:13:02"/>
    <s v="05-20-2013 00:10:29"/>
    <s v="IMIS_OTHER_WIN_CTFWS"/>
    <m/>
    <x v="1"/>
    <x v="0"/>
  </r>
  <r>
    <s v="7000078799"/>
    <x v="1"/>
    <s v="network connection issues"/>
    <s v="Mr. Jaideep Adhvaryu"/>
    <x v="8"/>
    <x v="2"/>
    <s v="04-18-2013 13:24:53"/>
    <s v="04-18-2013 13:24:53"/>
    <s v="05-20-2013 02:47:34"/>
    <s v="SRIS_PEQP_REP_NOTB"/>
    <s v="PAL02"/>
    <x v="1"/>
    <x v="0"/>
  </r>
  <r>
    <s v="7000078798"/>
    <x v="1"/>
    <s v="check performance of system"/>
    <s v="Mr. Sanjoy Das"/>
    <x v="8"/>
    <x v="2"/>
    <s v="04-18-2013 13:10:51"/>
    <s v="04-18-2013 13:10:51"/>
    <s v="05-20-2013 06:11:39"/>
    <s v="SRIS_PEQP_REP_NOTB"/>
    <s v="PAL02"/>
    <x v="1"/>
    <x v="0"/>
  </r>
  <r>
    <s v="7000078796"/>
    <x v="1"/>
    <s v="outlook calendar issues"/>
    <s v="Ms. Cheryl Yee"/>
    <x v="8"/>
    <x v="2"/>
    <s v="04-18-2013 13:08:19"/>
    <s v="04-18-2013 13:08:19"/>
    <s v="05-20-2013 06:11:38"/>
    <s v="SRIS_PEQP_REP_NOTB"/>
    <s v="PAL02"/>
    <x v="1"/>
    <x v="0"/>
  </r>
  <r>
    <s v="7000078795"/>
    <x v="1"/>
    <s v="dual monitors not working"/>
    <s v="Mr. Noli Dumlao"/>
    <x v="8"/>
    <x v="2"/>
    <s v="04-18-2013 13:06:44"/>
    <s v="04-18-2013 13:06:44"/>
    <s v="05-20-2013 06:09:43"/>
    <s v="SRIS_PEQP_REP_NOTB"/>
    <s v="PAL02"/>
    <x v="1"/>
    <x v="0"/>
  </r>
  <r>
    <s v="7000078794"/>
    <x v="1"/>
    <s v="compliance issue on laptop"/>
    <s v="Ms. Roseann Criado"/>
    <x v="8"/>
    <x v="2"/>
    <s v="04-18-2013 13:02:57"/>
    <s v="04-18-2013 13:02:57"/>
    <s v="05-20-2013 06:07:41"/>
    <s v="SRIS_PEQP_REP_NOTB"/>
    <m/>
    <x v="1"/>
    <x v="0"/>
  </r>
  <r>
    <s v="7000078793"/>
    <x v="1"/>
    <s v="unable to browse some sites"/>
    <s v="Mr. Raza Jafri"/>
    <x v="8"/>
    <x v="2"/>
    <s v="04-18-2013 12:28:53"/>
    <s v="04-18-2013 12:28:53"/>
    <s v="05-20-2013 06:05:42"/>
    <s v="SRIS_PEQP_REP_NOTB"/>
    <s v="PAL02"/>
    <x v="1"/>
    <x v="0"/>
  </r>
  <r>
    <s v="8000109377"/>
    <x v="0"/>
    <s v="Unable to get to the internet"/>
    <s v="Ms. Patricia Dziados"/>
    <x v="3"/>
    <x v="2"/>
    <s v="04-18-2013 12:24:43"/>
    <s v="04-18-2013 12:24:43"/>
    <s v="05-19-2013 20:37:23"/>
    <s v="IMIS_APPL_IE_8"/>
    <m/>
    <x v="1"/>
    <x v="0"/>
  </r>
  <r>
    <s v="7000078748"/>
    <x v="1"/>
    <s v="laptop doesn't boot"/>
    <s v="Mr. Noli Dumlao"/>
    <x v="8"/>
    <x v="2"/>
    <s v="04-18-2013 12:26:19"/>
    <s v="04-18-2013 12:26:19"/>
    <s v="05-20-2013 02:32:28"/>
    <s v="SRIS_PEQP_REP_NOTB"/>
    <s v="PAL02"/>
    <x v="1"/>
    <x v="0"/>
  </r>
  <r>
    <s v="7000078746"/>
    <x v="1"/>
    <s v="unable to get network connection wired"/>
    <s v="Mr. Christian Viezens"/>
    <x v="8"/>
    <x v="2"/>
    <s v="04-18-2013 12:22:55"/>
    <s v="04-18-2013 12:22:55"/>
    <s v="05-20-2013 07:13:43"/>
    <s v="SRIS_PEQP_REP_NOTB"/>
    <s v="PAL02"/>
    <x v="1"/>
    <x v="0"/>
  </r>
  <r>
    <s v="7000078739"/>
    <x v="1"/>
    <s v="Notebook renting for business trip"/>
    <s v="Ms. Marcia Lima"/>
    <x v="17"/>
    <x v="2"/>
    <s v="04-18-2013 12:21:00"/>
    <s v="04-18-2013 12:21:00"/>
    <s v="05-20-2013 00:49:11"/>
    <s v="SRIS_PEQP_RENT"/>
    <s v="SLE01"/>
    <x v="1"/>
    <x v="0"/>
  </r>
  <r>
    <s v="8000109249"/>
    <x v="0"/>
    <s v="User's PC will not boot to WIN or WINRE"/>
    <s v="Mr. Julio Bermudez"/>
    <x v="4"/>
    <x v="0"/>
    <s v="04-18-2013 10:59:58"/>
    <s v="04-18-2013 10:59:58"/>
    <s v="04-18-2013 14:09:15"/>
    <s v="IMIS_OTHER_WIN_CTFWS"/>
    <s v="DUN02"/>
    <x v="3"/>
    <x v="0"/>
  </r>
  <r>
    <s v="8000108905"/>
    <x v="0"/>
    <s v="Lag in my mouse movement on the screen"/>
    <s v="Jean-Nicolas Robitaille"/>
    <x v="7"/>
    <x v="0"/>
    <s v="04-18-2013 07:55:03"/>
    <s v="04-18-2013 07:55:03"/>
    <s v="04-26-2013 19:17:09"/>
    <s v="IMIS_PEQP_MONIT"/>
    <s v="MON02"/>
    <x v="3"/>
    <x v="0"/>
  </r>
  <r>
    <s v="7000078455"/>
    <x v="1"/>
    <s v="needs notebook because she  will travel"/>
    <s v="Ms. Nuane Mazzarino"/>
    <x v="17"/>
    <x v="0"/>
    <s v="04-18-2013 07:46:56"/>
    <s v="04-18-2013 07:46:56"/>
    <s v="04-19-2013 12:01:14"/>
    <s v="SRIS_PEQP_RENT"/>
    <s v="SLE02"/>
    <x v="3"/>
    <x v="0"/>
  </r>
  <r>
    <s v="8000108796"/>
    <x v="0"/>
    <s v="problems to install internet explorer 9"/>
    <s v="Mr. Nickolas Werckmeister"/>
    <x v="17"/>
    <x v="2"/>
    <s v="04-18-2013 07:31:06"/>
    <s v="04-18-2013 07:31:06"/>
    <s v="04-24-2013 11:50:16"/>
    <s v="IMIS_APPL_IE_OBSOLETE"/>
    <s v="SLE01"/>
    <x v="3"/>
    <x v="0"/>
  </r>
  <r>
    <s v="8000108706"/>
    <x v="0"/>
    <s v="New pc not working properly"/>
    <s v="Ms. Cathleen Canier"/>
    <x v="15"/>
    <x v="13"/>
    <s v="04-18-2013 07:08:03"/>
    <s v="04-18-2013 07:08:03"/>
    <s v="04-19-2013 10:30:37"/>
    <s v="IMIS_PEQP_NOTEB"/>
    <s v="BOF01"/>
    <x v="3"/>
    <x v="0"/>
  </r>
  <r>
    <s v="7000078255"/>
    <x v="1"/>
    <s v="Reimage New MBP"/>
    <s v="Ms. Julia Van Der Wyk"/>
    <x v="5"/>
    <x v="2"/>
    <s v="04-18-2013 06:17:18"/>
    <s v="04-18-2013 06:17:18"/>
    <s v="05-20-2013 01:45:07"/>
    <s v="SRIS_PEQP_REP_MAC"/>
    <m/>
    <x v="1"/>
    <x v="0"/>
  </r>
  <r>
    <s v="7000078220"/>
    <x v="1"/>
    <s v="Adobe CS 6 Photoshop"/>
    <s v="Mr. Kedar Shiroor"/>
    <x v="5"/>
    <x v="2"/>
    <s v="04-18-2013 06:04:12"/>
    <s v="04-18-2013 06:04:12"/>
    <s v="05-20-2013 05:39:43"/>
    <s v="SRIS_PEQP_REP_MAC"/>
    <s v="PAL03"/>
    <x v="1"/>
    <x v="0"/>
  </r>
  <r>
    <s v="7000078218"/>
    <x v="1"/>
    <s v="Setup new MB Air"/>
    <s v="Mr. Kedar Shiroor"/>
    <x v="5"/>
    <x v="2"/>
    <s v="04-18-2013 06:00:49"/>
    <s v="04-18-2013 06:00:49"/>
    <s v="05-20-2013 02:28:02"/>
    <s v="SRIS_PEQP_REP_MAC"/>
    <s v="PAL03"/>
    <x v="1"/>
    <x v="0"/>
  </r>
  <r>
    <s v="8000108387"/>
    <x v="0"/>
    <s v="Installation Sap connect"/>
    <s v="Mr. Everton Correa"/>
    <x v="17"/>
    <x v="16"/>
    <s v="04-18-2013 05:37:05"/>
    <s v="04-18-2013 05:37:05"/>
    <s v="04-25-2013 06:44:12"/>
    <s v="IMIS_COMCHL_MAIL_OUTL_10"/>
    <s v="SLE02"/>
    <x v="3"/>
    <x v="0"/>
  </r>
  <r>
    <s v="8000106198"/>
    <x v="0"/>
    <s v="instruction on vpn usage"/>
    <s v="Ms. Kyle Grabarek"/>
    <x v="4"/>
    <x v="0"/>
    <s v="04-17-2013 16:38:28"/>
    <s v="04-17-2013 16:38:28"/>
    <s v="04-18-2013 09:46:48"/>
    <s v="IMIS_OTHER_WIN_CTFWS"/>
    <m/>
    <x v="3"/>
    <x v="0"/>
  </r>
  <r>
    <s v="7000076930"/>
    <x v="1"/>
    <s v="Rent a Macbook for iOS dev training"/>
    <s v="Mr. Ray Kuo"/>
    <x v="5"/>
    <x v="2"/>
    <s v="04-17-2013 16:08:42"/>
    <s v="04-17-2013 16:08:42"/>
    <s v="05-23-2013 20:50:38"/>
    <s v="SRIS_PEQP_RENT"/>
    <s v="PAL07"/>
    <x v="1"/>
    <x v="0"/>
  </r>
  <r>
    <s v="8000106203"/>
    <x v="0"/>
    <s v="Pick-up Termed Employee Asset I825126"/>
    <s v="Ms. Teeha Harrell"/>
    <x v="3"/>
    <x v="0"/>
    <s v="04-17-2013 15:53:00"/>
    <s v="04-17-2013 15:53:00"/>
    <s v="04-17-2013 15:59:19"/>
    <s v="IMIS_PEQP_NOTEB"/>
    <s v="DUN01"/>
    <x v="3"/>
    <x v="0"/>
  </r>
  <r>
    <s v="7000076944"/>
    <x v="1"/>
    <s v="Computer issue"/>
    <s v="Mr. Esa Perez"/>
    <x v="4"/>
    <x v="2"/>
    <s v="04-17-2013 15:29:35"/>
    <s v="04-17-2013 15:29:35"/>
    <s v="05-20-2013 06:52:07"/>
    <s v="SRIS_OTHER_WIN_CTFWS"/>
    <s v="DUN01"/>
    <x v="1"/>
    <x v="0"/>
  </r>
  <r>
    <s v="8000106086"/>
    <x v="0"/>
    <s v="Restore a file from yesterday's backup"/>
    <s v="Mr. Steve Schaefer"/>
    <x v="0"/>
    <x v="2"/>
    <s v="04-17-2013 13:27:10"/>
    <s v="04-17-2013 13:27:10"/>
    <s v="04-17-2013 13:41:24"/>
    <s v="IMIS_OTHER_WIN_CTFWS"/>
    <s v="LSE04"/>
    <x v="3"/>
    <x v="0"/>
  </r>
  <r>
    <s v="8000106078"/>
    <x v="0"/>
    <s v="Mailbox archive"/>
    <s v="Mr. James Wang"/>
    <x v="3"/>
    <x v="2"/>
    <s v="04-17-2013 13:25:57"/>
    <s v="04-17-2013 13:25:57"/>
    <s v="05-19-2013 20:00:59"/>
    <s v="IMIS_COMCHL_MAIL_OUTL_10"/>
    <s v="DUN01"/>
    <x v="1"/>
    <x v="0"/>
  </r>
  <r>
    <s v="8000106083"/>
    <x v="0"/>
    <s v="Looking for a SFTP client install"/>
    <s v="Mr. Dave Gustafson"/>
    <x v="0"/>
    <x v="8"/>
    <s v="04-17-2013 13:23:58"/>
    <s v="04-17-2013 13:23:58"/>
    <s v="04-17-2013 14:23:45"/>
    <s v="IMIS_OTHER_WIN_CTFWS"/>
    <m/>
    <x v="3"/>
    <x v="0"/>
  </r>
  <r>
    <s v="7000076819"/>
    <x v="1"/>
    <s v="X230 Upgrade"/>
    <s v="Ms. Kathryn Delimitros"/>
    <x v="1"/>
    <x v="0"/>
    <s v="04-17-2013 13:02:09"/>
    <s v="04-17-2013 13:02:09"/>
    <s v="04-17-2013 16:04:59"/>
    <s v="SRIS_PEQP_REP_NOTB"/>
    <s v="PAL01"/>
    <x v="3"/>
    <x v="0"/>
  </r>
  <r>
    <s v="7000076844"/>
    <x v="1"/>
    <s v="Need Laptop for Amit Kamble C5147303"/>
    <s v="Ms. Victoria Malphurs"/>
    <x v="26"/>
    <x v="0"/>
    <s v="04-17-2013 13:05:01"/>
    <s v="04-17-2013 13:05:01"/>
    <s v="05-14-2013 14:27:31"/>
    <s v="SRIS_PEQP_NOTEB"/>
    <s v="PAL03"/>
    <x v="1"/>
    <x v="0"/>
  </r>
  <r>
    <s v="7000076843"/>
    <x v="1"/>
    <s v="Need Laptop for Rajen Iyer C5147307"/>
    <s v="Ms. Victoria Malphurs"/>
    <x v="12"/>
    <x v="0"/>
    <s v="04-17-2013 13:03:12"/>
    <s v="04-17-2013 13:03:12"/>
    <s v="05-14-2013 14:28:07"/>
    <s v="SRIS_PEQP_NOTEB"/>
    <s v="PAL03"/>
    <x v="1"/>
    <x v="0"/>
  </r>
  <r>
    <s v="7000076818"/>
    <x v="1"/>
    <s v="Macbook image"/>
    <s v="Mr. Thomas Tan"/>
    <x v="1"/>
    <x v="2"/>
    <s v="04-17-2013 12:59:28"/>
    <s v="04-17-2013 12:59:28"/>
    <s v="05-20-2013 02:19:08"/>
    <s v="SRIS_PEQP_REP_MAC"/>
    <s v="PAL05"/>
    <x v="1"/>
    <x v="0"/>
  </r>
  <r>
    <s v="8000106081"/>
    <x v="0"/>
    <s v="Issue with the Connected Backup/PC Age"/>
    <s v="Stanislava Surtalova"/>
    <x v="21"/>
    <x v="2"/>
    <s v="04-17-2013 13:00:37"/>
    <s v="04-17-2013 13:00:37"/>
    <s v="05-23-2013 08:20:08"/>
    <s v="IMIS_OTHER_WIN_CTFWS"/>
    <s v="MON01"/>
    <x v="1"/>
    <x v="0"/>
  </r>
  <r>
    <s v="7000076817"/>
    <x v="1"/>
    <s v="Macbook image"/>
    <s v="Mr. Ashish Ahluwalia"/>
    <x v="1"/>
    <x v="2"/>
    <s v="04-17-2013 12:54:47"/>
    <s v="04-17-2013 12:54:47"/>
    <s v="05-20-2013 02:14:48"/>
    <s v="SRIS_PEQP_REP_MAC"/>
    <s v="PAL03"/>
    <x v="1"/>
    <x v="0"/>
  </r>
  <r>
    <s v="7000076812"/>
    <x v="1"/>
    <s v="needs loaner laptop - SAO LEOPOLDO BR"/>
    <s v="Ms. Thaiane Treis"/>
    <x v="17"/>
    <x v="0"/>
    <s v="04-17-2013 11:59:47"/>
    <s v="04-17-2013 11:59:47"/>
    <s v="04-23-2013 10:40:48"/>
    <s v="SRIS_PEQP"/>
    <s v="SLE01"/>
    <x v="3"/>
    <x v="0"/>
  </r>
  <r>
    <s v="7000076748"/>
    <x v="1"/>
    <s v="Software Push - MS Project and Visio"/>
    <s v="Mr. Hanumachastry Rupakula"/>
    <x v="11"/>
    <x v="0"/>
    <s v="04-17-2013 10:58:24"/>
    <s v="04-17-2013 10:58:24"/>
    <s v="04-17-2013 11:09:29"/>
    <s v="SRIS_PEQP_REP_NOTB"/>
    <s v="PAL03"/>
    <x v="3"/>
    <x v="0"/>
  </r>
  <r>
    <s v="7000076771"/>
    <x v="1"/>
    <s v="test case"/>
    <s v="Mr. Landon Von Gogh"/>
    <x v="4"/>
    <x v="0"/>
    <s v="04-17-2013 10:54:36"/>
    <s v="04-17-2013 10:54:36"/>
    <s v="04-17-2013 13:10:40"/>
    <s v="SRIS_PEQP_REP_MAC"/>
    <s v="DUN01"/>
    <x v="3"/>
    <x v="0"/>
  </r>
  <r>
    <s v="8000105826"/>
    <x v="0"/>
    <s v="Blue screen"/>
    <s v="Mr. Hemraj Nemade"/>
    <x v="3"/>
    <x v="2"/>
    <s v="04-17-2013 10:03:57"/>
    <s v="04-17-2013 10:03:57"/>
    <s v="05-19-2013 23:47:32"/>
    <s v="IMIS_APPL_OS_WIN7"/>
    <s v="DUN01"/>
    <x v="1"/>
    <x v="0"/>
  </r>
  <r>
    <s v="7000076733"/>
    <x v="1"/>
    <s v="System Swap T420 ( LCD )"/>
    <s v="Ms. Saher Javid"/>
    <x v="1"/>
    <x v="2"/>
    <s v="04-17-2013 09:47:13"/>
    <s v="04-17-2013 09:47:13"/>
    <s v="05-20-2013 01:46:21"/>
    <s v="SRIS_PEQP_REP_NOTB"/>
    <m/>
    <x v="1"/>
    <x v="0"/>
  </r>
  <r>
    <s v="7000076694"/>
    <x v="1"/>
    <s v="please redeploy MindManager Pro"/>
    <s v="Mr. Gerd Stieler"/>
    <x v="16"/>
    <x v="2"/>
    <s v="04-17-2013 09:42:17"/>
    <s v="04-17-2013 09:30:59"/>
    <s v="05-31-2013 20:07:21"/>
    <s v="SRIS_APPL_INST_PCK"/>
    <s v="PAL05"/>
    <x v="1"/>
    <x v="0"/>
  </r>
  <r>
    <s v="8000105708"/>
    <x v="0"/>
    <s v="PC hangs at welcome screen"/>
    <s v="Ms. Wai Ng"/>
    <x v="4"/>
    <x v="0"/>
    <s v="04-17-2013 09:19:33"/>
    <s v="04-17-2013 09:19:33"/>
    <s v="04-17-2013 21:01:36"/>
    <s v="IMIS_OTHER_WIN_CTFWS"/>
    <s v="DUN01"/>
    <x v="3"/>
    <x v="0"/>
  </r>
  <r>
    <s v="8000105241"/>
    <x v="0"/>
    <s v="windows freezing"/>
    <s v="Ms. Aditie Vaid"/>
    <x v="4"/>
    <x v="2"/>
    <s v="04-17-2013 06:24:34"/>
    <s v="04-17-2013 06:24:34"/>
    <s v="05-19-2013 19:57:08"/>
    <s v="IMIS_APPL_OS_WIN7"/>
    <m/>
    <x v="1"/>
    <x v="0"/>
  </r>
  <r>
    <s v="7000076272"/>
    <x v="1"/>
    <s v="Notebook needed for a training"/>
    <s v="Ms. Denise Blume"/>
    <x v="17"/>
    <x v="0"/>
    <s v="04-17-2013 05:18:17"/>
    <s v="04-17-2013 05:18:17"/>
    <s v="04-18-2013 13:33:53"/>
    <s v="SRIS_PEQP_RENT"/>
    <s v="SLE01"/>
    <x v="3"/>
    <x v="0"/>
  </r>
  <r>
    <s v="8000103533"/>
    <x v="0"/>
    <s v="Autonomy Connected backup never finishes"/>
    <s v="Mr. Nicholas Weis"/>
    <x v="16"/>
    <x v="2"/>
    <s v="04-16-2013 23:23:38"/>
    <s v="04-16-2013 14:27:11"/>
    <s v="05-30-2013 19:17:05"/>
    <s v="IMIS_APPL_OS_WIN7"/>
    <s v="PAL05"/>
    <x v="1"/>
    <x v="0"/>
  </r>
  <r>
    <s v="7000075161"/>
    <x v="1"/>
    <s v="Need Laptop for Chris Klein C5188947"/>
    <s v="Ms. Victoria Malphurs"/>
    <x v="26"/>
    <x v="0"/>
    <s v="04-16-2013 16:20:28"/>
    <s v="04-16-2013 16:20:28"/>
    <s v="05-14-2013 14:28:36"/>
    <s v="SRIS_PEQP_NOTEB"/>
    <s v="PAL03"/>
    <x v="1"/>
    <x v="0"/>
  </r>
  <r>
    <s v="7000075100"/>
    <x v="1"/>
    <s v="Need Laptop for Ananth Manjapra C5188948"/>
    <s v="Ms. Victoria Malphurs"/>
    <x v="26"/>
    <x v="0"/>
    <s v="04-16-2013 16:18:57"/>
    <s v="04-16-2013 16:18:57"/>
    <s v="04-22-2013 11:05:35"/>
    <s v="SRIS_PEQP_NOTEB"/>
    <s v="PAL03"/>
    <x v="3"/>
    <x v="0"/>
  </r>
  <r>
    <s v="7000074658"/>
    <x v="1"/>
    <s v="New Hire Request"/>
    <s v="Ralph Schroeder"/>
    <x v="14"/>
    <x v="2"/>
    <s v="04-16-2013 16:00:18"/>
    <s v="04-16-2013 16:00:18"/>
    <s v="05-20-2013 06:47:10"/>
    <s v="SRIS_PEQP_ORDR"/>
    <s v="WTO01"/>
    <x v="1"/>
    <x v="0"/>
  </r>
  <r>
    <s v="7000074657"/>
    <x v="1"/>
    <s v="New Hire Request"/>
    <s v="Ralph Schroeder"/>
    <x v="14"/>
    <x v="2"/>
    <s v="04-16-2013 16:00:17"/>
    <s v="04-16-2013 16:00:17"/>
    <s v="05-20-2013 06:44:44"/>
    <s v="SRIS_PEQP_ORDR"/>
    <s v="WTO01"/>
    <x v="1"/>
    <x v="0"/>
  </r>
  <r>
    <s v="7000074655"/>
    <x v="1"/>
    <s v="New Hire Request"/>
    <s v="Ralph Schroeder"/>
    <x v="14"/>
    <x v="2"/>
    <s v="04-16-2013 15:46:57"/>
    <s v="04-16-2013 15:46:57"/>
    <s v="05-20-2013 06:44:45"/>
    <s v="SRIS_ACCSS_RA_SECID_NCRD"/>
    <s v="WTO01"/>
    <x v="1"/>
    <x v="0"/>
  </r>
  <r>
    <s v="7000074654"/>
    <x v="1"/>
    <s v="New Hire Request"/>
    <s v="Ralph Schroeder"/>
    <x v="14"/>
    <x v="2"/>
    <s v="04-16-2013 15:46:55"/>
    <s v="04-16-2013 15:46:55"/>
    <s v="05-20-2013 06:49:33"/>
    <s v="SRIS_PEQP_ORDR"/>
    <s v="WTO01"/>
    <x v="1"/>
    <x v="0"/>
  </r>
  <r>
    <s v="8000102940"/>
    <x v="0"/>
    <s v="VC Booking Request Issues"/>
    <s v="Ms. Nancy Cassidy"/>
    <x v="16"/>
    <x v="2"/>
    <s v="04-16-2013 15:12:47"/>
    <s v="04-16-2013 15:12:47"/>
    <s v="05-31-2013 19:16:46"/>
    <s v="IMIS_COMCHL_MAIL_VRES"/>
    <s v="LAX01"/>
    <x v="1"/>
    <x v="0"/>
  </r>
  <r>
    <s v="8000102937"/>
    <x v="0"/>
    <s v="client  is affecting network security"/>
    <s v="Mr. Gregg Souza"/>
    <x v="16"/>
    <x v="2"/>
    <s v="04-16-2013 15:00:35"/>
    <s v="04-16-2013 15:00:35"/>
    <s v="05-19-2013 19:29:25"/>
    <s v="IMIS_PRTSEC_AVIR_CLNT"/>
    <s v="PAL01"/>
    <x v="1"/>
    <x v="0"/>
  </r>
  <r>
    <s v="8000102851"/>
    <x v="0"/>
    <s v="Need to install Omnigraffle PRO"/>
    <s v="Mr. Hemant Vakharia"/>
    <x v="1"/>
    <x v="2"/>
    <s v="04-16-2013 13:09:58"/>
    <s v="04-16-2013 13:09:58"/>
    <s v="05-22-2013 19:07:04"/>
    <s v="IMIS_APPL_MACSW"/>
    <s v="PAL01"/>
    <x v="1"/>
    <x v="0"/>
  </r>
  <r>
    <s v="7000075052"/>
    <x v="1"/>
    <s v="Loaner 24&quot; LCD Monitor (04.24.13)"/>
    <s v="Mr. Jonathan Zaremski"/>
    <x v="30"/>
    <x v="2"/>
    <s v="04-16-2013 12:59:07"/>
    <s v="04-16-2013 12:59:07"/>
    <s v="05-24-2013 20:48:06"/>
    <s v="SRIS_PEQP_RENT"/>
    <s v="PAL01"/>
    <x v="1"/>
    <x v="0"/>
  </r>
  <r>
    <s v="8000102834"/>
    <x v="0"/>
    <s v="user has connection issues"/>
    <s v="Ms. Leila Jalali"/>
    <x v="4"/>
    <x v="2"/>
    <s v="04-16-2013 13:01:56"/>
    <s v="04-16-2013 13:01:56"/>
    <s v="05-19-2013 19:48:37"/>
    <s v="IMIS_COMCHL_MAIL_OUTL_10"/>
    <s v="DUN01"/>
    <x v="1"/>
    <x v="0"/>
  </r>
  <r>
    <s v="7000075028"/>
    <x v="1"/>
    <s v="assign SecurID card"/>
    <s v="Ms. Bridget Castillo"/>
    <x v="8"/>
    <x v="2"/>
    <s v="04-16-2013 12:51:58"/>
    <s v="04-16-2013 12:51:58"/>
    <s v="05-20-2013 00:54:30"/>
    <s v="SRIS_PEQP_REP_NOTB"/>
    <s v="PAL02"/>
    <x v="1"/>
    <x v="0"/>
  </r>
  <r>
    <s v="8000102831"/>
    <x v="0"/>
    <s v="Macbook pro, not able to connect to SAP"/>
    <s v="Mr. Bobby Anchanattu"/>
    <x v="6"/>
    <x v="2"/>
    <s v="04-16-2013 12:40:44"/>
    <s v="04-16-2013 12:40:44"/>
    <s v="05-19-2013 19:49:56"/>
    <s v="IMIS_NW_CLNT_WIFI"/>
    <s v="DUN01"/>
    <x v="1"/>
    <x v="0"/>
  </r>
  <r>
    <s v="8000102739"/>
    <x v="0"/>
    <s v="Receiving multiple laptop rejected email"/>
    <s v="Ms. Janet Leitner"/>
    <x v="0"/>
    <x v="21"/>
    <s v="04-16-2013 11:51:14"/>
    <s v="04-16-2013 11:51:14"/>
    <s v="04-16-2013 11:59:14"/>
    <s v="IMIS_OTHER_WIN_CTFWS"/>
    <s v="LSE04"/>
    <x v="3"/>
    <x v="0"/>
  </r>
  <r>
    <s v="7000074981"/>
    <x v="1"/>
    <s v="Unable to connect to the network"/>
    <s v="Mr. Richard Kobayashi"/>
    <x v="11"/>
    <x v="2"/>
    <s v="04-16-2013 11:41:17"/>
    <s v="04-16-2013 11:41:17"/>
    <s v="05-20-2013 06:06:38"/>
    <s v="SRIS_PEQP_REP_NOTB"/>
    <s v="PAL03"/>
    <x v="1"/>
    <x v="0"/>
  </r>
  <r>
    <s v="8000102737"/>
    <x v="0"/>
    <s v="No backups in a long time"/>
    <s v="Mr. Randy Albert"/>
    <x v="0"/>
    <x v="2"/>
    <s v="04-16-2013 11:41:35"/>
    <s v="04-16-2013 11:41:35"/>
    <s v="04-16-2013 11:48:22"/>
    <s v="IMIS_OTHER_WIN_CTFWS"/>
    <m/>
    <x v="3"/>
    <x v="0"/>
  </r>
  <r>
    <s v="8000102736"/>
    <x v="0"/>
    <s v="Assistance with VC unit"/>
    <s v="Mr. Bob Bush"/>
    <x v="0"/>
    <x v="0"/>
    <s v="04-16-2013 11:38:19"/>
    <s v="04-16-2013 11:38:19"/>
    <s v="04-16-2013 11:48:29"/>
    <s v="IMIS_OTHER_WIN_CTFWS"/>
    <s v="LSE04"/>
    <x v="3"/>
    <x v="0"/>
  </r>
  <r>
    <s v="7000074954"/>
    <x v="1"/>
    <s v="DVD Not working"/>
    <s v="Mr. Thomas Tan"/>
    <x v="5"/>
    <x v="2"/>
    <s v="04-16-2013 11:28:12"/>
    <s v="04-16-2013 11:28:12"/>
    <s v="05-20-2013 05:59:04"/>
    <s v="SRIS_PEQP_REP_MAC"/>
    <s v="PAL05"/>
    <x v="1"/>
    <x v="0"/>
  </r>
  <r>
    <s v="7000074898"/>
    <x v="1"/>
    <s v="Equipment Request (T530) (QTY1) (PAL1)"/>
    <s v="Mr. Gregg Souza"/>
    <x v="22"/>
    <x v="2"/>
    <s v="04-16-2013 11:03:38"/>
    <s v="04-16-2013 11:03:38"/>
    <s v="05-20-2013 05:28:12"/>
    <s v="SRIS_PEQP"/>
    <s v="PAL01"/>
    <x v="1"/>
    <x v="0"/>
  </r>
  <r>
    <s v="7000074897"/>
    <x v="1"/>
    <s v="Equipment Request (T510) (QTY1) (PAL1)"/>
    <s v="Mr. Gregg Souza"/>
    <x v="22"/>
    <x v="2"/>
    <s v="04-16-2013 11:02:11"/>
    <s v="04-16-2013 11:02:11"/>
    <s v="05-20-2013 05:28:11"/>
    <s v="SRIS_PEQP"/>
    <s v="PAL01"/>
    <x v="1"/>
    <x v="0"/>
  </r>
  <r>
    <s v="7000074896"/>
    <x v="1"/>
    <s v="Equipment Request (T430) (QTY1) (PAL1)"/>
    <s v="Mr. Gregg Souza"/>
    <x v="22"/>
    <x v="2"/>
    <s v="04-16-2013 11:00:39"/>
    <s v="04-16-2013 11:00:39"/>
    <s v="05-20-2013 01:08:04"/>
    <s v="SRIS_PEQP"/>
    <s v="PAL01"/>
    <x v="1"/>
    <x v="0"/>
  </r>
  <r>
    <s v="7000074894"/>
    <x v="1"/>
    <s v="Equipment Request (X230) (QTY1) (PAL1)"/>
    <s v="Mr. Gregg Souza"/>
    <x v="22"/>
    <x v="2"/>
    <s v="04-16-2013 10:56:34"/>
    <s v="04-16-2013 10:56:34"/>
    <s v="05-20-2013 01:06:22"/>
    <s v="SRIS_PEQP"/>
    <s v="PAL01"/>
    <x v="1"/>
    <x v="0"/>
  </r>
  <r>
    <s v="7000074893"/>
    <x v="1"/>
    <s v="Equipment Request (X220) (QTY1) (PAL1)"/>
    <s v="Mr. Gregg Souza"/>
    <x v="22"/>
    <x v="2"/>
    <s v="04-16-2013 10:53:28"/>
    <s v="04-16-2013 10:53:28"/>
    <s v="05-20-2013 01:06:21"/>
    <s v="SRIS_PEQP"/>
    <s v="PAL01"/>
    <x v="1"/>
    <x v="0"/>
  </r>
  <r>
    <s v="7000074866"/>
    <x v="1"/>
    <s v="upgrade user to new t430"/>
    <s v="Mr. David Strothmann"/>
    <x v="16"/>
    <x v="2"/>
    <s v="04-16-2013 10:18:01"/>
    <s v="04-16-2013 10:18:01"/>
    <s v="05-20-2013 03:27:14"/>
    <s v="SRIS_PEQP_REP_NOTB"/>
    <m/>
    <x v="1"/>
    <x v="0"/>
  </r>
  <r>
    <s v="7000074865"/>
    <x v="1"/>
    <s v="[LOANER_LT]|borrow loaner laptop"/>
    <s v="Mr. Dhruman Parmar"/>
    <x v="8"/>
    <x v="2"/>
    <s v="04-16-2013 10:12:50"/>
    <s v="04-16-2013 10:12:50"/>
    <s v="05-20-2013 06:51:41"/>
    <s v="SRIS_PEQP_REP_NOTB"/>
    <s v="PAL02"/>
    <x v="1"/>
    <x v="0"/>
  </r>
  <r>
    <s v="7000074863"/>
    <x v="1"/>
    <s v="unable to connect to the guest network"/>
    <s v="Dr. Harald Hengelbrock"/>
    <x v="8"/>
    <x v="2"/>
    <s v="04-16-2013 10:03:51"/>
    <s v="04-16-2013 10:03:51"/>
    <s v="05-20-2013 06:44:19"/>
    <s v="SRIS_PEQP_REP_NOTB"/>
    <s v="PVG07"/>
    <x v="1"/>
    <x v="0"/>
  </r>
  <r>
    <s v="8000102620"/>
    <x v="0"/>
    <s v="user cannot connect to the printer"/>
    <s v="Ms. Michele Tann"/>
    <x v="17"/>
    <x v="2"/>
    <s v="04-16-2013 10:03:07"/>
    <s v="04-16-2013 10:03:07"/>
    <s v="05-24-2013 19:24:10"/>
    <s v="IMIS_PRNT_DRIVER"/>
    <s v="SLE01"/>
    <x v="1"/>
    <x v="0"/>
  </r>
  <r>
    <s v="7000074871"/>
    <x v="1"/>
    <s v="Loaner Laptop - #461175 Lenovo T500"/>
    <s v="Mr. Tony Oliveri"/>
    <x v="11"/>
    <x v="2"/>
    <s v="04-16-2013 09:57:23"/>
    <s v="04-16-2013 09:57:23"/>
    <s v="05-20-2013 03:06:29"/>
    <s v="SRIS_PEQP_REP_NOTB"/>
    <s v="PAL06"/>
    <x v="1"/>
    <x v="0"/>
  </r>
  <r>
    <s v="7000074823"/>
    <x v="1"/>
    <s v="Equipment Return - #486506 Lenovo T510"/>
    <s v="Mr. Shekhar Kale"/>
    <x v="11"/>
    <x v="2"/>
    <s v="04-16-2013 09:25:44"/>
    <s v="04-16-2013 09:25:44"/>
    <s v="05-20-2013 07:00:47"/>
    <s v="SRIS_PEQP_REP_NOTB"/>
    <s v="PAL03"/>
    <x v="1"/>
    <x v="0"/>
  </r>
  <r>
    <s v="7000074822"/>
    <x v="1"/>
    <s v="Equipment Return - #494862 Apple iPad 2"/>
    <s v="Mr. Shekhar Kale"/>
    <x v="11"/>
    <x v="2"/>
    <s v="04-16-2013 09:21:36"/>
    <s v="04-16-2013 09:21:36"/>
    <s v="05-20-2013 02:39:29"/>
    <s v="SRIS_PEQP_REP_NOTB"/>
    <s v="PAL03"/>
    <x v="1"/>
    <x v="0"/>
  </r>
  <r>
    <s v="7000074767"/>
    <x v="1"/>
    <s v="Monitor Install"/>
    <s v="Ms. Gail Moody-Byrd"/>
    <x v="8"/>
    <x v="2"/>
    <s v="04-16-2013 09:18:50"/>
    <s v="04-16-2013 09:18:50"/>
    <s v="05-20-2013 02:38:00"/>
    <s v="SRIS_PEQP_REP_MON"/>
    <s v="PAL02"/>
    <x v="1"/>
    <x v="0"/>
  </r>
  <r>
    <s v="8000102465"/>
    <x v="0"/>
    <s v="Certificate Prompt on IE Portal Pages"/>
    <s v="Ms. Lofan Abrams"/>
    <x v="15"/>
    <x v="2"/>
    <s v="04-16-2013 08:41:45"/>
    <s v="04-16-2013 08:41:45"/>
    <s v="05-19-2013 23:05:14"/>
    <s v="IMIS_OTHER_WIN_CTFWS"/>
    <s v="LSE04"/>
    <x v="1"/>
    <x v="0"/>
  </r>
  <r>
    <s v="8000102463"/>
    <x v="0"/>
    <s v="Ordering UltraEdit"/>
    <s v="Ms. Anita Singh"/>
    <x v="15"/>
    <x v="2"/>
    <s v="04-16-2013 08:39:35"/>
    <s v="04-16-2013 08:39:35"/>
    <s v="05-19-2013 23:02:25"/>
    <s v="IMIS_OTHER_WIN_CTFWS"/>
    <s v="LSE04"/>
    <x v="1"/>
    <x v="0"/>
  </r>
  <r>
    <s v="7000074708"/>
    <x v="1"/>
    <s v="Cannot make backup."/>
    <s v="Mr. Rafael Schaffer"/>
    <x v="17"/>
    <x v="2"/>
    <s v="04-16-2013 08:30:45"/>
    <s v="04-16-2013 08:30:45"/>
    <s v="06-02-2013 20:53:36"/>
    <s v="SRIS_BCKUP_CLNTBK_CLNT"/>
    <s v="SLE01"/>
    <x v="0"/>
    <x v="0"/>
  </r>
  <r>
    <s v="8000102398"/>
    <x v="0"/>
    <s v="Video Card BSOD (464712) - old ticket"/>
    <s v="Mr. Rohan Shah"/>
    <x v="15"/>
    <x v="0"/>
    <s v="04-16-2013 08:31:21"/>
    <s v="04-16-2013 08:31:21"/>
    <s v="04-16-2013 09:07:22"/>
    <s v="IMIS_OTHER_WIN_CTFWS"/>
    <m/>
    <x v="3"/>
    <x v="0"/>
  </r>
  <r>
    <s v="7000074720"/>
    <x v="1"/>
    <s v="Win 7 VM"/>
    <s v="Mr. David Branley"/>
    <x v="20"/>
    <x v="2"/>
    <s v="04-16-2013 08:31:03"/>
    <s v="04-16-2013 08:31:03"/>
    <s v="05-07-2013 22:13:30"/>
    <s v="SRIS_APPL_INST"/>
    <s v="PAL07"/>
    <x v="1"/>
    <x v="0"/>
  </r>
  <r>
    <s v="8000102395"/>
    <x v="0"/>
    <s v="Copy In Color - Defaulting to BlackWhite"/>
    <s v="Mr. Randy Albert"/>
    <x v="15"/>
    <x v="2"/>
    <s v="04-16-2013 08:26:12"/>
    <s v="04-16-2013 08:26:12"/>
    <s v="04-16-2013 08:31:51"/>
    <s v="IMIS_OTHER_WIN_CTFWS"/>
    <m/>
    <x v="3"/>
    <x v="0"/>
  </r>
  <r>
    <s v="8000102394"/>
    <x v="0"/>
    <s v="Replacement Keyboard"/>
    <s v="Mr. Mark Bateman"/>
    <x v="15"/>
    <x v="0"/>
    <s v="04-16-2013 08:20:54"/>
    <s v="04-16-2013 08:20:54"/>
    <s v="04-16-2013 08:36:10"/>
    <s v="IMIS_OTHER_WIN_CTFWS"/>
    <s v="LSE04"/>
    <x v="3"/>
    <x v="0"/>
  </r>
  <r>
    <s v="8000102300"/>
    <x v="0"/>
    <s v="Cannot View Livelink Emails"/>
    <s v="Mr. Dan McCormick"/>
    <x v="15"/>
    <x v="2"/>
    <s v="04-16-2013 08:03:59"/>
    <s v="04-16-2013 08:03:59"/>
    <s v="05-19-2013 20:24:05"/>
    <s v="IMIS_OTHER_WIN_CTFWS"/>
    <s v="LSE04"/>
    <x v="1"/>
    <x v="0"/>
  </r>
  <r>
    <s v="8000102298"/>
    <x v="0"/>
    <s v="Cannot View Livelink Emails"/>
    <s v="Ms. Tammy Fritz"/>
    <x v="15"/>
    <x v="2"/>
    <s v="04-16-2013 08:00:54"/>
    <s v="04-16-2013 08:00:54"/>
    <s v="05-19-2013 20:22:40"/>
    <s v="IMIS_OTHER_WIN_CTFWS"/>
    <s v="LSE04"/>
    <x v="1"/>
    <x v="0"/>
  </r>
  <r>
    <s v="8000102312"/>
    <x v="0"/>
    <s v="Access denied error on IT ticket"/>
    <s v="Mr. Bob Bush"/>
    <x v="0"/>
    <x v="0"/>
    <s v="04-16-2013 07:56:27"/>
    <s v="04-16-2013 07:56:27"/>
    <s v="04-16-2013 08:01:51"/>
    <s v="IMIS_OTHER_WIN_CTFWS"/>
    <s v="LSE04"/>
    <x v="3"/>
    <x v="0"/>
  </r>
  <r>
    <s v="8000102248"/>
    <x v="0"/>
    <s v="Replace yellow toner on 3rd floor"/>
    <s v="Ms. Janet Leitner"/>
    <x v="0"/>
    <x v="0"/>
    <s v="04-16-2013 07:38:49"/>
    <s v="04-16-2013 07:38:49"/>
    <s v="04-16-2013 08:24:56"/>
    <s v="IMIS_OTHER_WIN_CTFWS"/>
    <s v="LSE04"/>
    <x v="3"/>
    <x v="0"/>
  </r>
  <r>
    <s v="7000073046"/>
    <x v="1"/>
    <s v="New Hire Request"/>
    <s v="Zeina Azar"/>
    <x v="7"/>
    <x v="0"/>
    <s v="04-15-2013 19:52:07"/>
    <s v="04-15-2013 19:52:07"/>
    <s v="05-01-2013 13:09:14"/>
    <s v="SRIS_PEQP_ORDR"/>
    <s v="MON02"/>
    <x v="1"/>
    <x v="0"/>
  </r>
  <r>
    <s v="8000099658"/>
    <x v="0"/>
    <s v="control key in pc stuck"/>
    <s v="Mr. Rafael Schaffer"/>
    <x v="17"/>
    <x v="2"/>
    <s v="04-15-2013 19:11:46"/>
    <s v="04-15-2013 19:11:46"/>
    <s v="05-23-2013 19:27:38"/>
    <s v="IMIS_PEQP_NOTEB"/>
    <s v="SLE01"/>
    <x v="1"/>
    <x v="0"/>
  </r>
  <r>
    <s v="7000073028"/>
    <x v="1"/>
    <s v="My laptop died again.  Please push visio"/>
    <s v="Mr. Jim Xue"/>
    <x v="3"/>
    <x v="2"/>
    <s v="04-15-2013 17:40:03"/>
    <s v="04-15-2013 17:40:03"/>
    <s v="05-20-2013 01:22:20"/>
    <s v="SRIS_APPL_INST"/>
    <s v="DUN02"/>
    <x v="1"/>
    <x v="0"/>
  </r>
  <r>
    <s v="8000099480"/>
    <x v="0"/>
    <s v="Can't Ping out."/>
    <s v="Mr. Bobby Anchanattu"/>
    <x v="6"/>
    <x v="2"/>
    <s v="04-15-2013 17:32:12"/>
    <s v="04-15-2013 17:32:12"/>
    <s v="05-31-2013 19:24:44"/>
    <s v="IMIS_APPL_OTHER_SWAP_GR"/>
    <s v="DUN01"/>
    <x v="1"/>
    <x v="0"/>
  </r>
  <r>
    <s v="8000099528"/>
    <x v="0"/>
    <s v="Outlook not responding"/>
    <s v="Ms. Jeanie Yee-Savella"/>
    <x v="3"/>
    <x v="0"/>
    <s v="04-15-2013 16:55:01"/>
    <s v="04-15-2013 16:55:01"/>
    <s v="04-16-2013 14:41:15"/>
    <s v="IMIS_PEQP_NOTEB"/>
    <m/>
    <x v="3"/>
    <x v="0"/>
  </r>
  <r>
    <s v="7000073014"/>
    <x v="1"/>
    <s v="New Hardware Setup (MBA) (CL)"/>
    <s v="Ms. Emily Mui"/>
    <x v="29"/>
    <x v="2"/>
    <s v="04-15-2013 14:59:41"/>
    <s v="04-15-2013 14:59:41"/>
    <s v="05-30-2013 19:59:49"/>
    <s v="SRIS_PEQP_NOTEB_MAC"/>
    <s v="PAL02"/>
    <x v="1"/>
    <x v="0"/>
  </r>
  <r>
    <s v="8000099411"/>
    <x v="0"/>
    <s v="Frequent blue screen crashes on laptop"/>
    <s v="Mr. Mike Weadley"/>
    <x v="0"/>
    <x v="2"/>
    <s v="04-15-2013 14:11:14"/>
    <s v="04-15-2013 14:11:14"/>
    <s v="05-19-2013 23:42:09"/>
    <s v="IMIS_PEQP_NOTEB"/>
    <s v="DEN01"/>
    <x v="1"/>
    <x v="0"/>
  </r>
  <r>
    <s v="7000072899"/>
    <x v="1"/>
    <s v="Blue screen at boot up"/>
    <s v="Mr. Mark Finch"/>
    <x v="6"/>
    <x v="11"/>
    <s v="04-15-2013 14:04:41"/>
    <s v="04-15-2013 14:04:41"/>
    <s v="05-16-2013 08:07:46"/>
    <s v="SRIS_PEQP_REP_NOTB"/>
    <s v="DUN01"/>
    <x v="1"/>
    <x v="0"/>
  </r>
  <r>
    <s v="7000072927"/>
    <x v="1"/>
    <s v="Reimage T420"/>
    <s v="Mr. Marc Manuel"/>
    <x v="1"/>
    <x v="2"/>
    <s v="04-15-2013 13:59:19"/>
    <s v="04-15-2013 13:59:19"/>
    <s v="05-20-2013 07:16:02"/>
    <s v="SRIS_PEQP_REP_NOTB"/>
    <m/>
    <x v="1"/>
    <x v="0"/>
  </r>
  <r>
    <s v="8000099401"/>
    <x v="0"/>
    <s v="Desktop PC is crashing"/>
    <s v="Ilia Kushnir"/>
    <x v="7"/>
    <x v="25"/>
    <s v="04-15-2013 13:52:24"/>
    <s v="04-15-2013 13:51:09"/>
    <s v="04-17-2013 08:26:07"/>
    <s v="IMIS_PEQP_NOTEB"/>
    <s v="MON02"/>
    <x v="3"/>
    <x v="0"/>
  </r>
  <r>
    <s v="7000072946"/>
    <x v="1"/>
    <s v="please reimage the desktop"/>
    <s v="Abdelmorhit El Rhazi"/>
    <x v="27"/>
    <x v="2"/>
    <s v="04-15-2013 13:51:38"/>
    <s v="04-15-2013 13:51:38"/>
    <s v="05-20-2013 02:13:14"/>
    <s v="SRIS_APPL_OS_REIM"/>
    <s v="MON02"/>
    <x v="1"/>
    <x v="0"/>
  </r>
  <r>
    <s v="7000072933"/>
    <x v="1"/>
    <s v="Setup XP VM"/>
    <s v="Mr. Brian Bessert"/>
    <x v="0"/>
    <x v="0"/>
    <s v="04-15-2013 13:46:25"/>
    <s v="04-15-2013 13:46:25"/>
    <s v="04-16-2013 07:59:28"/>
    <s v="SRIS_OTHER_WIN_CTFWS"/>
    <s v="LSE04"/>
    <x v="3"/>
    <x v="0"/>
  </r>
  <r>
    <s v="7000072897"/>
    <x v="1"/>
    <s v="Monitor for Kasem Abotel - #539913"/>
    <s v="Mr. Kasem Abotel"/>
    <x v="11"/>
    <x v="2"/>
    <s v="04-15-2013 13:33:37"/>
    <s v="04-15-2013 13:33:37"/>
    <s v="05-20-2013 05:35:48"/>
    <s v="SRIS_PEQP_REP_NOTB"/>
    <s v="PAL03"/>
    <x v="1"/>
    <x v="0"/>
  </r>
  <r>
    <s v="7000072896"/>
    <x v="1"/>
    <s v="Virus Infection - FBI MoneyPak Virus"/>
    <s v="Mr. Nir Rostoker"/>
    <x v="11"/>
    <x v="2"/>
    <s v="04-15-2013 13:32:11"/>
    <s v="04-15-2013 13:32:11"/>
    <s v="05-20-2013 05:34:42"/>
    <s v="SRIS_PEQP_REP_NOTB"/>
    <s v="PAL03"/>
    <x v="1"/>
    <x v="0"/>
  </r>
  <r>
    <s v="7000072870"/>
    <x v="1"/>
    <s v="[LOANER_LT]|borrow loaner laptop"/>
    <s v="Mr. James Tarver"/>
    <x v="8"/>
    <x v="2"/>
    <s v="04-15-2013 13:05:22"/>
    <s v="04-15-2013 13:05:22"/>
    <s v="05-20-2013 01:40:49"/>
    <s v="SRIS_PEQP_REP_NOTB"/>
    <s v="PAL02"/>
    <x v="1"/>
    <x v="0"/>
  </r>
  <r>
    <s v="7000072868"/>
    <x v="1"/>
    <s v="[LOANER_LT]|borrow loaner laptop"/>
    <s v="Ms. Tiffany Wu"/>
    <x v="8"/>
    <x v="2"/>
    <s v="04-15-2013 13:03:32"/>
    <s v="04-15-2013 13:03:32"/>
    <s v="05-20-2013 01:39:04"/>
    <s v="SRIS_PEQP_REP_NOTB"/>
    <s v="PAL02"/>
    <x v="1"/>
    <x v="0"/>
  </r>
  <r>
    <s v="7000072867"/>
    <x v="1"/>
    <s v="[REIMAGE]|image laptop with Win 7 2.1 OS"/>
    <s v="Mr. Anthony Matusich"/>
    <x v="8"/>
    <x v="2"/>
    <s v="04-15-2013 13:00:02"/>
    <s v="04-15-2013 13:00:02"/>
    <s v="05-20-2013 01:37:20"/>
    <s v="SRIS_PEQP_REP_NOTB"/>
    <s v="PAL02"/>
    <x v="1"/>
    <x v="0"/>
  </r>
  <r>
    <s v="8000099332"/>
    <x v="0"/>
    <s v="Replace cyan toner on 4th"/>
    <s v="Ms. Shelly Corcoran"/>
    <x v="0"/>
    <x v="0"/>
    <s v="04-15-2013 13:00:27"/>
    <s v="04-15-2013 13:00:27"/>
    <s v="04-15-2013 13:59:14"/>
    <s v="IMIS_OTHER_WIN_CTFWS"/>
    <m/>
    <x v="3"/>
    <x v="0"/>
  </r>
  <r>
    <s v="7000072866"/>
    <x v="1"/>
    <s v="Laptop T410 Fan Error"/>
    <s v="Ms. Wendy Boufford"/>
    <x v="8"/>
    <x v="2"/>
    <s v="04-15-2013 12:56:20"/>
    <s v="04-15-2013 12:56:20"/>
    <s v="05-20-2013 06:39:55"/>
    <s v="SRIS_PEQP_REP_NOTB"/>
    <s v="PAL02"/>
    <x v="1"/>
    <x v="0"/>
  </r>
  <r>
    <s v="8000099331"/>
    <x v="0"/>
    <s v="Mutiple cert popups in IE"/>
    <s v="Ms. Leean De Loria"/>
    <x v="0"/>
    <x v="2"/>
    <s v="04-15-2013 12:58:13"/>
    <s v="04-15-2013 12:58:13"/>
    <s v="05-19-2013 23:37:41"/>
    <s v="IMIS_OTHER_WIN_CTFWS"/>
    <s v="LSE04"/>
    <x v="1"/>
    <x v="0"/>
  </r>
  <r>
    <s v="8000099319"/>
    <x v="0"/>
    <s v="Unable to remote into desktop at office"/>
    <s v="Ms. Wanda Green"/>
    <x v="0"/>
    <x v="0"/>
    <s v="04-15-2013 12:56:00"/>
    <s v="04-15-2013 12:56:00"/>
    <s v="04-16-2013 04:16:34"/>
    <s v="IMIS_OTHER_WIN_CTFWS"/>
    <s v="LSE04"/>
    <x v="3"/>
    <x v="0"/>
  </r>
  <r>
    <s v="8000099318"/>
    <x v="0"/>
    <s v="Unable to preview certain pdf docs"/>
    <s v="Mr. Dave Gustafson"/>
    <x v="0"/>
    <x v="1"/>
    <s v="04-15-2013 12:54:02"/>
    <s v="04-15-2013 12:54:02"/>
    <s v="04-15-2013 13:13:37"/>
    <s v="IMIS_OTHER_WIN_CTFWS"/>
    <s v="LSE04"/>
    <x v="3"/>
    <x v="0"/>
  </r>
  <r>
    <s v="8000099317"/>
    <x v="0"/>
    <s v="Setup new desktop"/>
    <s v="Mr. Rob Siegele"/>
    <x v="0"/>
    <x v="2"/>
    <s v="04-15-2013 12:52:06"/>
    <s v="04-15-2013 12:52:06"/>
    <s v="05-19-2013 23:31:14"/>
    <s v="IMIS_OTHER_WIN_CTFWS"/>
    <s v="LSE04"/>
    <x v="1"/>
    <x v="0"/>
  </r>
  <r>
    <s v="8000099315"/>
    <x v="0"/>
    <s v="Unable to open Livelink archived mails"/>
    <s v="Ms. Trish Harman"/>
    <x v="0"/>
    <x v="2"/>
    <s v="04-15-2013 12:49:45"/>
    <s v="04-15-2013 12:49:45"/>
    <s v="05-19-2013 23:30:17"/>
    <s v="IMIS_OTHER_WIN_CTFWS"/>
    <s v="LSE04"/>
    <x v="1"/>
    <x v="0"/>
  </r>
  <r>
    <s v="8000099312"/>
    <x v="0"/>
    <s v="IE certificate pop up when on the portal"/>
    <s v="Ms. Patty Marco"/>
    <x v="0"/>
    <x v="14"/>
    <s v="04-15-2013 12:36:31"/>
    <s v="04-15-2013 12:36:31"/>
    <s v="04-15-2013 12:49:22"/>
    <s v="IMIS_OTHER_WIN_CTFWS"/>
    <s v="LSE04"/>
    <x v="3"/>
    <x v="0"/>
  </r>
  <r>
    <s v="8000099311"/>
    <x v="0"/>
    <s v="No audio on laptop"/>
    <s v="Mr. Bob Bush"/>
    <x v="0"/>
    <x v="0"/>
    <s v="04-15-2013 12:34:53"/>
    <s v="04-15-2013 12:34:53"/>
    <s v="04-15-2013 12:55:26"/>
    <s v="IMIS_OTHER_WIN_CTFWS"/>
    <s v="LSE04"/>
    <x v="3"/>
    <x v="0"/>
  </r>
  <r>
    <s v="8000099298"/>
    <x v="0"/>
    <s v="Looking for Office Communicator install"/>
    <s v="Mr. Bing Mui"/>
    <x v="0"/>
    <x v="2"/>
    <s v="04-15-2013 12:32:39"/>
    <s v="04-15-2013 12:32:39"/>
    <s v="05-20-2013 00:07:12"/>
    <s v="IMIS_OTHER_WIN_CTFWS"/>
    <s v="LSE04"/>
    <x v="1"/>
    <x v="0"/>
  </r>
  <r>
    <s v="8000099297"/>
    <x v="0"/>
    <s v="Assistance ordering a mouse thru SRM"/>
    <s v="Ms. Linda Loeffler"/>
    <x v="0"/>
    <x v="0"/>
    <s v="04-15-2013 12:31:07"/>
    <s v="04-15-2013 12:31:07"/>
    <s v="04-15-2013 12:36:03"/>
    <s v="IMIS_OTHER_WIN_CTFWS"/>
    <s v="LSE04"/>
    <x v="3"/>
    <x v="0"/>
  </r>
  <r>
    <s v="8000099294"/>
    <x v="0"/>
    <s v="Desktop not responsive"/>
    <s v="Mr. Andrew Backes"/>
    <x v="0"/>
    <x v="2"/>
    <s v="04-15-2013 12:29:42"/>
    <s v="04-15-2013 12:29:42"/>
    <s v="05-20-2013 00:04:47"/>
    <s v="IMIS_OTHER_WIN_CTFWS"/>
    <s v="LSE04"/>
    <x v="1"/>
    <x v="0"/>
  </r>
  <r>
    <s v="8000099293"/>
    <x v="0"/>
    <s v="Problem with backup on laptop"/>
    <s v="Ms. Christy Graul"/>
    <x v="0"/>
    <x v="2"/>
    <s v="04-15-2013 12:24:53"/>
    <s v="04-15-2013 12:24:53"/>
    <s v="05-20-2013 00:04:45"/>
    <s v="IMIS_OTHER_WIN_CTFWS"/>
    <s v="LSE04"/>
    <x v="1"/>
    <x v="0"/>
  </r>
  <r>
    <s v="8000099292"/>
    <x v="0"/>
    <s v="D20 desktop had a bad hard drive"/>
    <s v="Mr. Sachin Matade"/>
    <x v="0"/>
    <x v="2"/>
    <s v="04-15-2013 12:22:06"/>
    <s v="04-15-2013 12:22:06"/>
    <s v="05-19-2013 21:41:23"/>
    <s v="IMIS_OTHER_WIN_CTFWS"/>
    <s v="LSE04"/>
    <x v="1"/>
    <x v="0"/>
  </r>
  <r>
    <s v="7000072850"/>
    <x v="1"/>
    <s v="ADOBE Captivate 5.5 license key"/>
    <s v="Ms. Jody Roes"/>
    <x v="0"/>
    <x v="11"/>
    <s v="04-15-2013 12:19:44"/>
    <s v="04-15-2013 12:19:44"/>
    <s v="04-22-2013 07:12:03"/>
    <s v="SRIS_APPL_INST"/>
    <s v="LSE04"/>
    <x v="3"/>
    <x v="0"/>
  </r>
  <r>
    <s v="8000099268"/>
    <x v="0"/>
    <s v="Setup new laptop"/>
    <s v="Mr. Brian Bessert"/>
    <x v="0"/>
    <x v="0"/>
    <s v="04-15-2013 12:18:24"/>
    <s v="04-15-2013 12:18:24"/>
    <s v="04-15-2013 12:26:39"/>
    <s v="IMIS_OTHER_WIN_CTFWS"/>
    <s v="LSE04"/>
    <x v="3"/>
    <x v="0"/>
  </r>
  <r>
    <s v="8000099265"/>
    <x v="0"/>
    <s v="Required a new keyboard"/>
    <s v="Mr. Chad Meinertz"/>
    <x v="0"/>
    <x v="0"/>
    <s v="04-15-2013 12:16:17"/>
    <s v="04-15-2013 12:16:17"/>
    <s v="04-15-2013 12:55:46"/>
    <s v="IMIS_OTHER_WIN_CTFWS"/>
    <s v="LSE04"/>
    <x v="3"/>
    <x v="0"/>
  </r>
  <r>
    <s v="7000072812"/>
    <x v="1"/>
    <s v="Reimage MBP"/>
    <s v="Ms. Carly Cooper"/>
    <x v="5"/>
    <x v="2"/>
    <s v="04-15-2013 12:10:59"/>
    <s v="04-15-2013 12:10:59"/>
    <s v="05-20-2013 07:17:54"/>
    <s v="SRIS_PEQP_REP_MAC"/>
    <m/>
    <x v="1"/>
    <x v="0"/>
  </r>
  <r>
    <s v="8000099264"/>
    <x v="0"/>
    <s v="Unable to get to the network from laptop"/>
    <s v="Mr. Randy Albert"/>
    <x v="0"/>
    <x v="0"/>
    <s v="04-15-2013 12:13:15"/>
    <s v="04-15-2013 12:13:15"/>
    <s v="04-15-2013 12:45:42"/>
    <s v="IMIS_OTHER_WIN_CTFWS"/>
    <m/>
    <x v="3"/>
    <x v="0"/>
  </r>
  <r>
    <s v="8000099262"/>
    <x v="0"/>
    <s v="Users unable to log into VM in data ctr"/>
    <s v="Mr. Chad Taylor"/>
    <x v="0"/>
    <x v="0"/>
    <s v="04-15-2013 12:10:14"/>
    <s v="04-15-2013 12:10:14"/>
    <s v="04-15-2013 12:18:44"/>
    <s v="IMIS_OTHER_WIN_CTFWS"/>
    <m/>
    <x v="3"/>
    <x v="0"/>
  </r>
  <r>
    <s v="7000072859"/>
    <x v="1"/>
    <s v="need new laptop for C5189251"/>
    <s v="Ms. Katrin Staehr"/>
    <x v="2"/>
    <x v="2"/>
    <s v="04-15-2013 12:10:11"/>
    <s v="04-15-2013 12:10:11"/>
    <s v="05-20-2013 02:37:27"/>
    <s v="SRIS_PEQP_NOTEB"/>
    <s v="PAL03"/>
    <x v="1"/>
    <x v="0"/>
  </r>
  <r>
    <s v="8000099239"/>
    <x v="0"/>
    <s v="Printer jam"/>
    <s v="Mr. Randy Albert"/>
    <x v="0"/>
    <x v="0"/>
    <s v="04-15-2013 12:04:06"/>
    <s v="04-15-2013 12:04:06"/>
    <s v="04-15-2013 12:44:19"/>
    <s v="IMIS_OTHER_WIN_CTFWS"/>
    <m/>
    <x v="3"/>
    <x v="0"/>
  </r>
  <r>
    <s v="7000072797"/>
    <x v="1"/>
    <s v="System Swap (T520) (HW)"/>
    <s v="Mr. John Maldonado"/>
    <x v="12"/>
    <x v="2"/>
    <s v="04-15-2013 12:00:35"/>
    <s v="04-15-2013 12:00:35"/>
    <s v="05-29-2013 20:44:01"/>
    <s v="SRIS_PEQP_REP_NOTB"/>
    <m/>
    <x v="1"/>
    <x v="0"/>
  </r>
  <r>
    <s v="7000072855"/>
    <x v="1"/>
    <s v="pc is dead"/>
    <s v="Ms. Sukie Turner"/>
    <x v="31"/>
    <x v="2"/>
    <s v="04-15-2013 12:03:28"/>
    <s v="04-15-2013 12:03:28"/>
    <s v="05-24-2013 20:47:17"/>
    <s v="SRIS_PEQP_ORDR"/>
    <m/>
    <x v="1"/>
    <x v="0"/>
  </r>
  <r>
    <s v="8000099233"/>
    <x v="0"/>
    <s v="Problems with her XP VM"/>
    <s v="Ms. Karen Neeb"/>
    <x v="0"/>
    <x v="2"/>
    <s v="04-15-2013 12:02:22"/>
    <s v="04-15-2013 12:02:22"/>
    <s v="05-19-2013 21:43:52"/>
    <s v="IMIS_OTHER_WIN_CTFWS"/>
    <s v="LSE04"/>
    <x v="1"/>
    <x v="0"/>
  </r>
  <r>
    <s v="8000099232"/>
    <x v="0"/>
    <s v="Unable to open SAP Help in IE"/>
    <s v="Ms. Kristine Wick"/>
    <x v="0"/>
    <x v="0"/>
    <s v="04-15-2013 11:59:05"/>
    <s v="04-15-2013 11:59:05"/>
    <s v="04-15-2013 12:05:52"/>
    <s v="IMIS_OTHER_WIN_CTFWS"/>
    <s v="LSE04"/>
    <x v="3"/>
    <x v="0"/>
  </r>
  <r>
    <s v="8000099231"/>
    <x v="0"/>
    <s v="Desktop shutdown suddenly"/>
    <s v="Mr. Daryl Anderson"/>
    <x v="0"/>
    <x v="2"/>
    <s v="04-15-2013 11:55:38"/>
    <s v="04-15-2013 11:55:38"/>
    <s v="05-20-2013 00:00:51"/>
    <s v="IMIS_OTHER_WIN_CTFWS"/>
    <s v="LSE04"/>
    <x v="1"/>
    <x v="0"/>
  </r>
  <r>
    <s v="8000099200"/>
    <x v="0"/>
    <s v="Required SSH install"/>
    <s v="Mr. Brian Wyland"/>
    <x v="0"/>
    <x v="2"/>
    <s v="04-15-2013 11:48:56"/>
    <s v="04-15-2013 11:48:56"/>
    <s v="05-19-2013 19:32:45"/>
    <s v="IMIS_OTHER_WIN_CTFWS"/>
    <s v="LSE04"/>
    <x v="1"/>
    <x v="0"/>
  </r>
  <r>
    <s v="7000072851"/>
    <x v="1"/>
    <s v="MD Equipment verification inquiry #48952"/>
    <s v="Ms. Georgia Woeger"/>
    <x v="8"/>
    <x v="2"/>
    <s v="04-15-2013 11:52:23"/>
    <s v="04-15-2013 11:52:23"/>
    <s v="05-22-2013 20:24:43"/>
    <s v="SRIS_PEQP_RETURN"/>
    <s v="IRV01"/>
    <x v="1"/>
    <x v="0"/>
  </r>
  <r>
    <s v="8000099018"/>
    <x v="0"/>
    <s v="Help installing advertised applications"/>
    <s v="Ms. Vanessa Lewis"/>
    <x v="4"/>
    <x v="2"/>
    <s v="04-15-2013 10:26:02"/>
    <s v="04-15-2013 10:26:02"/>
    <s v="05-19-2013 23:36:16"/>
    <s v="IMIS_OTHER_WIN_CTFWS"/>
    <m/>
    <x v="1"/>
    <x v="0"/>
  </r>
  <r>
    <s v="8000099007"/>
    <x v="0"/>
    <s v="Needs keyboard replacement"/>
    <s v="Mr. Robert Abarbanel"/>
    <x v="22"/>
    <x v="2"/>
    <s v="04-15-2013 10:09:27"/>
    <s v="04-15-2013 10:09:27"/>
    <s v="05-03-2013 13:06:05"/>
    <s v="IMIS_PEQP_NOTEB"/>
    <s v="PAL"/>
    <x v="1"/>
    <x v="0"/>
  </r>
  <r>
    <s v="7000072703"/>
    <x v="1"/>
    <s v="PC Rent"/>
    <s v="Ms. Jade Koshiyama"/>
    <x v="1"/>
    <x v="2"/>
    <s v="04-15-2013 09:29:24"/>
    <s v="04-15-2013 09:29:24"/>
    <s v="05-20-2013 01:46:22"/>
    <s v="SRIS_PEQP_REP_NOTB"/>
    <s v="PAL01"/>
    <x v="1"/>
    <x v="0"/>
  </r>
  <r>
    <s v="7000072675"/>
    <x v="1"/>
    <s v="Emails not working."/>
    <s v="Mr. Vinod Kumar Seetharam"/>
    <x v="1"/>
    <x v="0"/>
    <s v="04-15-2013 09:07:09"/>
    <s v="04-15-2013 09:07:09"/>
    <s v="04-15-2013 13:25:01"/>
    <s v="SRIS_PEQP_REP_NOTB"/>
    <s v="PAL01"/>
    <x v="3"/>
    <x v="0"/>
  </r>
  <r>
    <s v="7000072673"/>
    <x v="1"/>
    <s v="Macbook Reimage"/>
    <s v="Ms. Sarah Mohammadian"/>
    <x v="1"/>
    <x v="2"/>
    <s v="04-15-2013 09:04:26"/>
    <s v="04-15-2013 09:04:26"/>
    <s v="05-20-2013 05:17:48"/>
    <s v="SRIS_PEQP_REP_MAC"/>
    <s v="PAL01"/>
    <x v="1"/>
    <x v="0"/>
  </r>
  <r>
    <s v="7000072672"/>
    <x v="1"/>
    <s v="System Swap T430"/>
    <s v="Mr. Michael Andrion"/>
    <x v="1"/>
    <x v="2"/>
    <s v="04-15-2013 08:58:42"/>
    <s v="04-15-2013 08:58:42"/>
    <s v="05-20-2013 01:30:36"/>
    <s v="SRIS_PEQP_REP_NOTB"/>
    <m/>
    <x v="1"/>
    <x v="0"/>
  </r>
  <r>
    <s v="7000072671"/>
    <x v="1"/>
    <s v="Macbook setup"/>
    <s v="Mr. Kevin Flynn"/>
    <x v="1"/>
    <x v="0"/>
    <s v="04-15-2013 08:56:21"/>
    <s v="04-15-2013 08:56:21"/>
    <s v="04-19-2013 16:59:55"/>
    <s v="SRIS_PEQP_REP_MAC"/>
    <s v="NSQ02"/>
    <x v="3"/>
    <x v="0"/>
  </r>
  <r>
    <s v="8000098891"/>
    <x v="0"/>
    <s v="SCCM non-compliance on XP desktop"/>
    <s v="Mr. Randy Albert"/>
    <x v="0"/>
    <x v="2"/>
    <s v="04-15-2013 08:50:59"/>
    <s v="04-15-2013 08:50:59"/>
    <s v="05-19-2013 19:42:39"/>
    <s v="IMIS_OTHER_WIN_CTFWS"/>
    <m/>
    <x v="1"/>
    <x v="0"/>
  </r>
  <r>
    <s v="7000072599"/>
    <x v="1"/>
    <s v="Upgrade to T530"/>
    <s v="Ms. Carmen Kimberling"/>
    <x v="1"/>
    <x v="0"/>
    <s v="04-15-2013 08:49:14"/>
    <s v="04-15-2013 08:49:14"/>
    <s v="04-15-2013 09:06:14"/>
    <s v="SRIS_PEQP_REP_NOTB"/>
    <s v="PAL05"/>
    <x v="3"/>
    <x v="0"/>
  </r>
  <r>
    <s v="7000072598"/>
    <x v="1"/>
    <s v="Upgrade to X230"/>
    <s v="Mr. Grant Bodley"/>
    <x v="1"/>
    <x v="2"/>
    <s v="04-15-2013 08:38:53"/>
    <s v="04-15-2013 08:38:53"/>
    <s v="05-20-2013 05:22:20"/>
    <s v="SRIS_PEQP_REP_NOTB"/>
    <s v="PAL04"/>
    <x v="1"/>
    <x v="0"/>
  </r>
  <r>
    <s v="8000098887"/>
    <x v="0"/>
    <s v="McAfee non-compliance on laptop"/>
    <s v="Mr. Kevin Ritter"/>
    <x v="0"/>
    <x v="2"/>
    <s v="04-15-2013 08:40:14"/>
    <s v="04-15-2013 08:40:14"/>
    <s v="05-19-2013 22:41:40"/>
    <s v="IMIS_OTHER_WIN_CTFWS"/>
    <s v="LSE04"/>
    <x v="1"/>
    <x v="0"/>
  </r>
  <r>
    <s v="8000098848"/>
    <x v="0"/>
    <s v="Needed to log into IPP"/>
    <s v="Ms. Angie Limberg"/>
    <x v="0"/>
    <x v="0"/>
    <s v="04-15-2013 08:36:38"/>
    <s v="04-15-2013 08:36:38"/>
    <s v="04-15-2013 09:36:25"/>
    <s v="IMIS_OTHER_WIN_CTFWS"/>
    <s v="LSE04"/>
    <x v="3"/>
    <x v="0"/>
  </r>
  <r>
    <s v="8000098844"/>
    <x v="0"/>
    <s v="Unable to remote into desktop"/>
    <s v="Ms. Deneen Hovden"/>
    <x v="0"/>
    <x v="2"/>
    <s v="04-15-2013 08:33:02"/>
    <s v="04-15-2013 08:33:02"/>
    <s v="05-19-2013 19:38:54"/>
    <s v="IMIS_OTHER_WIN_CTFWS"/>
    <m/>
    <x v="1"/>
    <x v="0"/>
  </r>
  <r>
    <s v="8000098793"/>
    <x v="0"/>
    <s v="SAP Workforce Perf Builder Producer"/>
    <s v="Mr. Scott Roellig"/>
    <x v="0"/>
    <x v="2"/>
    <s v="04-15-2013 08:20:45"/>
    <s v="04-15-2013 08:20:45"/>
    <s v="05-19-2013 21:32:17"/>
    <s v="IMIS_OTHER_WIN_CTFWS"/>
    <s v="LSE04"/>
    <x v="1"/>
    <x v="0"/>
  </r>
  <r>
    <s v="8000098682"/>
    <x v="0"/>
    <s v="Sound on mute, unable to change it."/>
    <s v="Mr. Michael Plesche"/>
    <x v="1"/>
    <x v="2"/>
    <s v="04-15-2013 07:54:16"/>
    <s v="04-15-2013 07:54:16"/>
    <s v="05-19-2013 19:51:06"/>
    <s v="IMIS_PEQP_NOTEB"/>
    <s v="PAL01"/>
    <x v="1"/>
    <x v="0"/>
  </r>
  <r>
    <s v="8000098640"/>
    <x v="0"/>
    <s v="Outlook Rules Not Working"/>
    <s v="Ms. Vicky Bolster"/>
    <x v="15"/>
    <x v="0"/>
    <s v="04-15-2013 07:46:53"/>
    <s v="04-15-2013 07:46:53"/>
    <s v="04-15-2013 08:08:18"/>
    <s v="IMIS_OTHER_WIN_CTFWS"/>
    <s v="LSE04"/>
    <x v="3"/>
    <x v="0"/>
  </r>
  <r>
    <s v="7000072512"/>
    <x v="1"/>
    <s v="New MBP Setup"/>
    <s v="Jade Vachon"/>
    <x v="5"/>
    <x v="2"/>
    <s v="04-15-2013 07:07:00"/>
    <s v="04-15-2013 07:07:00"/>
    <s v="05-20-2013 05:10:32"/>
    <s v="SRIS_PEQP_REP_MAC"/>
    <s v="PAL06"/>
    <x v="1"/>
    <x v="0"/>
  </r>
  <r>
    <s v="7000072447"/>
    <x v="1"/>
    <s v="New iPad"/>
    <s v="Jade Vachon"/>
    <x v="5"/>
    <x v="2"/>
    <s v="04-15-2013 07:04:19"/>
    <s v="04-15-2013 07:04:19"/>
    <s v="05-20-2013 07:49:59"/>
    <s v="SRIS_PEQP_REP_MAC"/>
    <s v="PAL06"/>
    <x v="1"/>
    <x v="0"/>
  </r>
  <r>
    <s v="7000072441"/>
    <x v="1"/>
    <s v="MS Outlook Broken"/>
    <s v="Ms. XIAOQING He"/>
    <x v="5"/>
    <x v="2"/>
    <s v="04-15-2013 06:47:01"/>
    <s v="04-15-2013 06:47:01"/>
    <s v="05-20-2013 07:22:51"/>
    <s v="SRIS_PEQP_REP_MAC"/>
    <s v="PAL03"/>
    <x v="1"/>
    <x v="0"/>
  </r>
  <r>
    <s v="7000072314"/>
    <x v="1"/>
    <s v="SYBASE  TEMPORARY LAPTOP"/>
    <s v="Ms. Judith Forrest"/>
    <x v="6"/>
    <x v="2"/>
    <s v="04-15-2013 05:58:53"/>
    <s v="04-15-2013 05:58:53"/>
    <s v="05-20-2013 06:53:00"/>
    <s v="SRIS_PEQP"/>
    <s v="DUN01"/>
    <x v="1"/>
    <x v="0"/>
  </r>
  <r>
    <s v="8000097744"/>
    <x v="0"/>
    <s v="No one can connect to WIFI in SAO LEO"/>
    <s v="Mr. Lisandro Magnus"/>
    <x v="17"/>
    <x v="2"/>
    <s v="04-15-2013 04:42:39"/>
    <s v="04-15-2013 04:42:39"/>
    <s v="05-19-2013 19:22:20"/>
    <s v="IMIS_NW_CLNT_WIFI"/>
    <s v="SLE01"/>
    <x v="1"/>
    <x v="0"/>
  </r>
  <r>
    <s v="7000070534"/>
    <x v="1"/>
    <s v="Laptop will not boot, system swap"/>
    <s v="Mr. Hung Hsi"/>
    <x v="4"/>
    <x v="0"/>
    <s v="04-12-2013 16:00:49"/>
    <s v="04-12-2013 16:00:49"/>
    <s v="04-12-2013 16:25:31"/>
    <s v="SRIS_PEQP_REP_NOTB"/>
    <m/>
    <x v="3"/>
    <x v="0"/>
  </r>
  <r>
    <s v="7000070419"/>
    <x v="1"/>
    <s v="Loaner Laptop - #486413 x201"/>
    <s v="Mr. Franklin Herbas"/>
    <x v="11"/>
    <x v="2"/>
    <s v="04-12-2013 15:58:21"/>
    <s v="04-12-2013 15:58:21"/>
    <s v="05-20-2013 03:16:01"/>
    <s v="SRIS_PEQP_REP_NOTB"/>
    <s v="PAL03"/>
    <x v="1"/>
    <x v="0"/>
  </r>
  <r>
    <s v="7000070417"/>
    <x v="1"/>
    <s v="Equipment Return - #486044 Lenovo T410"/>
    <s v="Ms. Sharon Pandes"/>
    <x v="11"/>
    <x v="2"/>
    <s v="04-12-2013 15:42:10"/>
    <s v="04-12-2013 15:42:10"/>
    <s v="05-20-2013 03:14:13"/>
    <s v="SRIS_PEQP_REP_NOTB"/>
    <s v="PAL03"/>
    <x v="1"/>
    <x v="0"/>
  </r>
  <r>
    <s v="7000070449"/>
    <x v="1"/>
    <s v="configure new printer"/>
    <s v="Ms. Nell Bradley"/>
    <x v="8"/>
    <x v="2"/>
    <s v="04-12-2013 15:10:28"/>
    <s v="04-12-2013 15:10:28"/>
    <s v="05-20-2013 05:02:53"/>
    <s v="SRIS_PEQP_REP_NOTB"/>
    <s v="PAL01"/>
    <x v="1"/>
    <x v="0"/>
  </r>
  <r>
    <s v="7000070448"/>
    <x v="1"/>
    <s v="unable to connect to WIFI"/>
    <s v="Mr. Grant Bodley"/>
    <x v="8"/>
    <x v="2"/>
    <s v="04-12-2013 15:08:13"/>
    <s v="04-12-2013 15:08:13"/>
    <s v="05-20-2013 05:02:51"/>
    <s v="SRIS_PEQP_REP_NOTB"/>
    <s v="PAL04"/>
    <x v="1"/>
    <x v="0"/>
  </r>
  <r>
    <s v="7000070485"/>
    <x v="1"/>
    <s v="Install new hard drive in desktop"/>
    <s v="Mr. Vineethkumar Yogimath"/>
    <x v="20"/>
    <x v="2"/>
    <s v="04-12-2013 14:59:20"/>
    <s v="04-12-2013 14:59:20"/>
    <s v="05-20-2013 05:35:59"/>
    <s v="SRIS_PEQP_DESKT_UPGR"/>
    <s v="PAL07"/>
    <x v="1"/>
    <x v="0"/>
  </r>
  <r>
    <s v="7000070494"/>
    <x v="1"/>
    <s v="Slow Performance &amp; periodic system freez"/>
    <s v="Ms. Lisa Lew"/>
    <x v="6"/>
    <x v="2"/>
    <s v="04-12-2013 13:44:30"/>
    <s v="04-12-2013 13:44:30"/>
    <s v="05-20-2013 03:11:13"/>
    <s v="SRIS_PEQP_REP_NOTB"/>
    <s v="DUN02"/>
    <x v="1"/>
    <x v="0"/>
  </r>
  <r>
    <s v="8000095030"/>
    <x v="0"/>
    <s v="Cannot connect GRP via WTS/ORP"/>
    <s v="Mr. Bruce Gustafson"/>
    <x v="4"/>
    <x v="2"/>
    <s v="04-12-2013 13:42:41"/>
    <s v="04-12-2013 13:42:41"/>
    <s v="05-20-2013 19:20:10"/>
    <s v="IMIS_ACCSS_RA"/>
    <s v="DUN01"/>
    <x v="1"/>
    <x v="0"/>
  </r>
  <r>
    <s v="8000095027"/>
    <x v="0"/>
    <s v="bsod - cannot restart pc"/>
    <s v="Mr. Hung Hsi"/>
    <x v="4"/>
    <x v="0"/>
    <s v="04-12-2013 13:14:11"/>
    <s v="04-12-2013 13:14:11"/>
    <s v="04-15-2013 12:13:02"/>
    <s v="IMIS_APPL_OS_WIN7"/>
    <s v="DUN01"/>
    <x v="3"/>
    <x v="0"/>
  </r>
  <r>
    <s v="8000094978"/>
    <x v="0"/>
    <s v="user cannot uninstall utorrent"/>
    <s v="Ms. Leticia Centeno"/>
    <x v="18"/>
    <x v="2"/>
    <s v="04-12-2013 12:17:00"/>
    <s v="04-12-2013 12:17:00"/>
    <s v="05-23-2013 19:45:11"/>
    <s v="IMIS_APPL_OS_WIN7"/>
    <s v="SLE01"/>
    <x v="1"/>
    <x v="0"/>
  </r>
  <r>
    <s v="7000070422"/>
    <x v="1"/>
    <s v="Rehire Request"/>
    <s v="Ms. Debora de Souza"/>
    <x v="17"/>
    <x v="2"/>
    <s v="04-12-2013 12:07:06"/>
    <s v="04-12-2013 12:07:06"/>
    <s v="04-19-2013 11:17:10"/>
    <s v="SRIS_ACCSS_RA_SECID_NCRD"/>
    <s v="SLE01"/>
    <x v="3"/>
    <x v="0"/>
  </r>
  <r>
    <s v="7000070421"/>
    <x v="1"/>
    <s v="Rehire Request"/>
    <s v="Ms. Debora de Souza"/>
    <x v="17"/>
    <x v="2"/>
    <s v="04-12-2013 12:07:05"/>
    <s v="04-12-2013 12:07:05"/>
    <s v="04-19-2013 11:17:52"/>
    <s v="SRIS_PEQP_ORDR"/>
    <s v="SLE01"/>
    <x v="3"/>
    <x v="0"/>
  </r>
  <r>
    <s v="7000070411"/>
    <x v="1"/>
    <s v="Return Old Dell Laptop and Desktop"/>
    <s v="Ms. Brenda Scott"/>
    <x v="3"/>
    <x v="2"/>
    <s v="04-12-2013 11:58:43"/>
    <s v="04-12-2013 11:58:43"/>
    <s v="05-20-2013 03:09:46"/>
    <s v="SRIS_PEQP_RETURN"/>
    <s v="DUN01"/>
    <x v="1"/>
    <x v="0"/>
  </r>
  <r>
    <s v="8000094883"/>
    <x v="0"/>
    <s v="&quot;c5188717&quot; will reflect in the SAP corpo"/>
    <s v="Mr. Jedd Go"/>
    <x v="16"/>
    <x v="2"/>
    <s v="04-12-2013 10:38:22"/>
    <s v="04-12-2013 10:38:22"/>
    <s v="05-19-2013 21:27:51"/>
    <s v="IMIS_ACCSS_CITRX_CLNT"/>
    <s v="PAL03"/>
    <x v="1"/>
    <x v="0"/>
  </r>
  <r>
    <s v="7000070078"/>
    <x v="1"/>
    <s v="Set up new iPad"/>
    <s v="Luka Ning"/>
    <x v="5"/>
    <x v="2"/>
    <s v="04-12-2013 06:53:45"/>
    <s v="04-12-2013 06:53:45"/>
    <s v="05-20-2013 01:49:35"/>
    <s v="SRIS_PEQP_REP_MAC"/>
    <s v="PAL03"/>
    <x v="1"/>
    <x v="0"/>
  </r>
  <r>
    <s v="7000070076"/>
    <x v="1"/>
    <s v="Move iPad to new user"/>
    <s v="Mr. Carmen Tung"/>
    <x v="5"/>
    <x v="2"/>
    <s v="04-12-2013 06:48:56"/>
    <s v="04-12-2013 06:48:56"/>
    <s v="04-12-2013 09:27:54"/>
    <s v="SRIS_PEQP_REP_MAC"/>
    <m/>
    <x v="3"/>
    <x v="0"/>
  </r>
  <r>
    <s v="7000070075"/>
    <x v="1"/>
    <s v="Event Laptop Return"/>
    <s v="Ms. Patricia Griffin"/>
    <x v="22"/>
    <x v="0"/>
    <s v="04-12-2013 06:44:32"/>
    <s v="04-12-2013 06:44:32"/>
    <s v="04-15-2013 12:08:49"/>
    <s v="SRIS_PEQP_RETURN"/>
    <m/>
    <x v="3"/>
    <x v="0"/>
  </r>
  <r>
    <s v="7000070073"/>
    <x v="1"/>
    <s v="Mac OS issues"/>
    <s v="Ms. Carly Cooper"/>
    <x v="5"/>
    <x v="2"/>
    <s v="04-12-2013 06:44:31"/>
    <s v="04-12-2013 06:44:31"/>
    <s v="05-20-2013 02:56:23"/>
    <s v="SRIS_PEQP_REP_MAC"/>
    <m/>
    <x v="1"/>
    <x v="0"/>
  </r>
  <r>
    <s v="7000070072"/>
    <x v="1"/>
    <s v="MS Outlook Mac"/>
    <s v="Ms. Aleksandra Swerdlow"/>
    <x v="5"/>
    <x v="2"/>
    <s v="04-12-2013 06:40:10"/>
    <s v="04-12-2013 06:40:10"/>
    <s v="05-20-2013 03:41:14"/>
    <s v="SRIS_PEQP_REP_MAC"/>
    <m/>
    <x v="1"/>
    <x v="0"/>
  </r>
  <r>
    <s v="7000068814"/>
    <x v="1"/>
    <s v="New Hardware Setup (MBA)"/>
    <s v="Mr. Kedar Shiroor"/>
    <x v="5"/>
    <x v="2"/>
    <s v="04-11-2013 17:42:51"/>
    <s v="04-11-2013 17:42:51"/>
    <s v="05-20-2013 06:36:14"/>
    <s v="SRIS_PEQP_ORDR"/>
    <s v="PAL03"/>
    <x v="1"/>
    <x v="0"/>
  </r>
  <r>
    <s v="7000068690"/>
    <x v="1"/>
    <s v="New Hire Request"/>
    <s v="Andrew Lee"/>
    <x v="14"/>
    <x v="2"/>
    <s v="04-11-2013 16:14:38"/>
    <s v="04-11-2013 16:14:38"/>
    <s v="05-20-2013 05:43:02"/>
    <s v="SRIS_PEQP_ORDR"/>
    <s v="WTO01"/>
    <x v="1"/>
    <x v="0"/>
  </r>
  <r>
    <s v="7000068772"/>
    <x v="1"/>
    <s v="Install Office 2010"/>
    <s v="Ms. Kirsten Gay"/>
    <x v="11"/>
    <x v="2"/>
    <s v="04-11-2013 16:12:24"/>
    <s v="04-11-2013 16:12:24"/>
    <s v="05-20-2013 01:06:02"/>
    <s v="SRIS_PEQP_REP_NOTB"/>
    <m/>
    <x v="1"/>
    <x v="0"/>
  </r>
  <r>
    <s v="7000068765"/>
    <x v="1"/>
    <s v="New Hire Request"/>
    <s v="Karen Steer"/>
    <x v="14"/>
    <x v="2"/>
    <s v="04-11-2013 16:06:29"/>
    <s v="04-11-2013 16:06:29"/>
    <s v="05-20-2013 06:49:34"/>
    <s v="SRIS_PEQP_ORDR"/>
    <s v="WTO01"/>
    <x v="1"/>
    <x v="0"/>
  </r>
  <r>
    <s v="8000092355"/>
    <x v="0"/>
    <s v="SMS in Outlook"/>
    <s v="Mr. Kai-Christoph Mueller"/>
    <x v="16"/>
    <x v="26"/>
    <s v="04-11-2013 15:15:50"/>
    <s v="04-11-2013 15:15:50"/>
    <s v="04-22-2013 11:14:28"/>
    <s v="IMIS_COMCHL_MAIL_OUTL"/>
    <s v="PAL07"/>
    <x v="3"/>
    <x v="0"/>
  </r>
  <r>
    <s v="8000092281"/>
    <x v="0"/>
    <s v="Set up routine backup for SAP MacBookPro"/>
    <s v="Ms. Siyu Liu"/>
    <x v="6"/>
    <x v="0"/>
    <s v="04-11-2013 13:44:55"/>
    <s v="04-11-2013 13:44:55"/>
    <s v="05-16-2013 16:55:59"/>
    <s v="IMIS_PEQP_NOTEB_MAC"/>
    <s v="DUN02"/>
    <x v="1"/>
    <x v="0"/>
  </r>
  <r>
    <s v="7000068657"/>
    <x v="1"/>
    <s v="Loaner Laptop (T520)"/>
    <s v="Mr. Karl von Beckmann"/>
    <x v="2"/>
    <x v="2"/>
    <s v="04-11-2013 13:42:20"/>
    <s v="04-11-2013 13:42:20"/>
    <s v="05-20-2013 04:50:13"/>
    <s v="SRIS_PEQP_RENT"/>
    <s v="PAL05"/>
    <x v="1"/>
    <x v="0"/>
  </r>
  <r>
    <s v="8000092251"/>
    <x v="0"/>
    <s v="Unable to connect to WiFi in Dubin"/>
    <s v="Ms. Elizabeth Benson"/>
    <x v="3"/>
    <x v="2"/>
    <s v="04-11-2013 13:15:22"/>
    <s v="04-11-2013 13:15:22"/>
    <s v="05-19-2013 19:27:47"/>
    <s v="IMIS_PEQP_NOTEB"/>
    <s v="PAL02"/>
    <x v="1"/>
    <x v="0"/>
  </r>
  <r>
    <s v="8000092192"/>
    <x v="0"/>
    <s v="cannot install snagit"/>
    <s v="Mr. Tales Caron"/>
    <x v="17"/>
    <x v="6"/>
    <s v="04-11-2013 12:11:47"/>
    <s v="04-11-2013 12:11:47"/>
    <s v="05-20-2013 18:20:14"/>
    <s v="IMIS_APPL_SNGIT"/>
    <s v="SLE01"/>
    <x v="1"/>
    <x v="0"/>
  </r>
  <r>
    <s v="7000068539"/>
    <x v="1"/>
    <s v="Hangs, general unexpected behavior"/>
    <s v="Ms. Carole Gifford"/>
    <x v="4"/>
    <x v="2"/>
    <s v="04-11-2013 11:42:33"/>
    <s v="04-11-2013 11:42:33"/>
    <s v="05-20-2013 05:19:37"/>
    <s v="SRIS_PEQP_REP_NOTB"/>
    <m/>
    <x v="1"/>
    <x v="0"/>
  </r>
  <r>
    <s v="8000092087"/>
    <x v="0"/>
    <s v="New HANA WS needs Windows template"/>
    <s v="Mr. Martin Fong"/>
    <x v="3"/>
    <x v="0"/>
    <s v="04-11-2013 11:30:46"/>
    <s v="04-11-2013 11:30:46"/>
    <s v="04-13-2013 08:04:06"/>
    <s v="IMIS_PEQP_DESKT"/>
    <m/>
    <x v="3"/>
    <x v="0"/>
  </r>
  <r>
    <s v="7000068533"/>
    <x v="1"/>
    <s v="User laptop freezing, OST files"/>
    <s v="Ms. Vanessa Lewis"/>
    <x v="4"/>
    <x v="2"/>
    <s v="04-11-2013 10:31:08"/>
    <s v="04-11-2013 10:31:08"/>
    <s v="05-20-2013 02:42:35"/>
    <s v="SRIS_PEQP_REP_NOTB"/>
    <m/>
    <x v="1"/>
    <x v="0"/>
  </r>
  <r>
    <s v="7000068498"/>
    <x v="1"/>
    <s v="Reset Secure ID Card"/>
    <s v="Alena Poutiat"/>
    <x v="11"/>
    <x v="2"/>
    <s v="04-11-2013 10:30:50"/>
    <s v="04-11-2013 10:30:50"/>
    <s v="05-20-2013 02:42:33"/>
    <s v="SRIS_PEQP_REP_NOTB"/>
    <m/>
    <x v="1"/>
    <x v="0"/>
  </r>
  <r>
    <s v="7000068316"/>
    <x v="1"/>
    <s v="unused Dell Desktop"/>
    <s v="Mr. Sonny Wu"/>
    <x v="3"/>
    <x v="0"/>
    <s v="04-11-2013 08:22:31"/>
    <s v="04-10-2013 14:51:45"/>
    <s v="05-17-2013 12:14:42"/>
    <s v="SRIS_PEQP_RETURN"/>
    <s v="DUN02"/>
    <x v="1"/>
    <x v="0"/>
  </r>
  <r>
    <s v="7000068040"/>
    <x v="1"/>
    <s v="Adobe Premiere CS 6"/>
    <s v="Mr. Alex Zhu"/>
    <x v="5"/>
    <x v="2"/>
    <s v="04-11-2013 05:58:54"/>
    <s v="04-11-2013 05:58:54"/>
    <s v="05-20-2013 03:01:52"/>
    <s v="SRIS_PEQP_REP_MAC"/>
    <s v="PAL03"/>
    <x v="1"/>
    <x v="0"/>
  </r>
  <r>
    <s v="7000068038"/>
    <x v="1"/>
    <s v="Adobe Illistrator CS 6"/>
    <s v="Mr. Alex Zhu"/>
    <x v="5"/>
    <x v="2"/>
    <s v="04-11-2013 05:55:55"/>
    <s v="04-11-2013 05:55:55"/>
    <s v="05-20-2013 03:01:47"/>
    <s v="SRIS_PEQP_REP_MAC"/>
    <s v="PAL03"/>
    <x v="1"/>
    <x v="0"/>
  </r>
  <r>
    <s v="7000068037"/>
    <x v="1"/>
    <s v="WIndows 7"/>
    <s v="Mr. Ganesan Chittharanjan"/>
    <x v="5"/>
    <x v="2"/>
    <s v="04-11-2013 05:53:13"/>
    <s v="04-11-2013 05:53:13"/>
    <s v="05-20-2013 02:55:19"/>
    <s v="SRIS_PEQP_REP_MAC"/>
    <s v="PAL08"/>
    <x v="1"/>
    <x v="0"/>
  </r>
  <r>
    <s v="7000068035"/>
    <x v="1"/>
    <s v="VMWare 5.0.2"/>
    <s v="Mr. Ganesan Chittharanjan"/>
    <x v="5"/>
    <x v="2"/>
    <s v="04-11-2013 05:42:31"/>
    <s v="04-11-2013 05:42:31"/>
    <s v="05-20-2013 06:38:04"/>
    <s v="SRIS_PEQP_REP_MAC"/>
    <s v="PAL08"/>
    <x v="1"/>
    <x v="0"/>
  </r>
  <r>
    <s v="7000067958"/>
    <x v="1"/>
    <s v="VMWare 5.0.2"/>
    <s v="Mr. Wallace Su"/>
    <x v="5"/>
    <x v="2"/>
    <s v="04-11-2013 05:30:16"/>
    <s v="04-11-2013 05:30:16"/>
    <s v="05-20-2013 02:27:00"/>
    <s v="SRIS_PEQP_REP_MAC"/>
    <s v="PAL02"/>
    <x v="1"/>
    <x v="0"/>
  </r>
  <r>
    <s v="7000067956"/>
    <x v="1"/>
    <s v="Unable to Print"/>
    <s v="Mr. Sendam Ravikumar"/>
    <x v="5"/>
    <x v="2"/>
    <s v="04-11-2013 05:27:21"/>
    <s v="04-11-2013 05:27:21"/>
    <s v="05-20-2013 05:47:19"/>
    <s v="SRIS_PEQP_REP_MAC"/>
    <s v="LAT01"/>
    <x v="1"/>
    <x v="0"/>
  </r>
  <r>
    <s v="8000091152"/>
    <x v="0"/>
    <s v="system error with PAL03/01/31.125 San Fr"/>
    <s v="Ms. Katrin Staehr"/>
    <x v="2"/>
    <x v="2"/>
    <s v="04-11-2013 05:02:48"/>
    <s v="04-08-2013 07:26:52"/>
    <s v="05-19-2013 22:20:35"/>
    <s v="IMIS_COMCHL_MAIL_VRES"/>
    <s v="PAL03"/>
    <x v="1"/>
    <x v="0"/>
  </r>
  <r>
    <s v="8000089557"/>
    <x v="0"/>
    <s v="laptop totally died"/>
    <s v="Shady Ghattas"/>
    <x v="7"/>
    <x v="2"/>
    <s v="04-10-2013 20:42:53"/>
    <s v="04-10-2013 20:42:53"/>
    <s v="05-23-2013 19:48:21"/>
    <s v="IMIS_PEQP_NOTEB"/>
    <s v="MON02"/>
    <x v="1"/>
    <x v="0"/>
  </r>
  <r>
    <s v="7000067004"/>
    <x v="1"/>
    <s v="unable to connect to guest wireless"/>
    <s v="Ms. Mahira Kalim"/>
    <x v="8"/>
    <x v="2"/>
    <s v="04-10-2013 16:40:04"/>
    <s v="04-10-2013 16:40:04"/>
    <s v="05-20-2013 01:31:37"/>
    <s v="SRIS_PEQP_REP_NOTB"/>
    <s v="PAL02"/>
    <x v="1"/>
    <x v="0"/>
  </r>
  <r>
    <s v="7000067003"/>
    <x v="1"/>
    <s v="perform data transfer process"/>
    <s v="Ms. Anisha Dadhia"/>
    <x v="8"/>
    <x v="2"/>
    <s v="04-10-2013 16:38:05"/>
    <s v="04-10-2013 16:38:05"/>
    <s v="05-20-2013 01:29:52"/>
    <s v="SRIS_PEQP_REP_NOTB"/>
    <s v="PAL02"/>
    <x v="1"/>
    <x v="0"/>
  </r>
  <r>
    <s v="7000067002"/>
    <x v="1"/>
    <s v="not receiving new emails"/>
    <s v="Ms. Tracy Fujieda"/>
    <x v="8"/>
    <x v="2"/>
    <s v="04-10-2013 16:34:55"/>
    <s v="04-10-2013 16:34:55"/>
    <s v="05-20-2013 01:29:50"/>
    <s v="SRIS_PEQP_REP_NOTB"/>
    <s v="PAL02"/>
    <x v="1"/>
    <x v="0"/>
  </r>
  <r>
    <s v="7000067001"/>
    <x v="1"/>
    <s v="[REIMAGE]|reimage system with Win 7 2.1"/>
    <s v="Ms. Shiyi Gu"/>
    <x v="8"/>
    <x v="0"/>
    <s v="04-10-2013 16:23:11"/>
    <s v="04-10-2013 16:23:11"/>
    <s v="05-16-2013 15:18:49"/>
    <s v="SRIS_PEQP_REP_NOTB"/>
    <s v="PAL02"/>
    <x v="1"/>
    <x v="0"/>
  </r>
  <r>
    <s v="8000089333"/>
    <x v="0"/>
    <s v="cant instal program from RAP"/>
    <s v="Mr. Deepa Nigam"/>
    <x v="4"/>
    <x v="2"/>
    <s v="04-10-2013 16:18:40"/>
    <s v="04-10-2013 16:18:40"/>
    <s v="05-19-2013 23:21:47"/>
    <s v="IMIS_COMCHL_MAIL_VRES"/>
    <s v="DUN02"/>
    <x v="1"/>
    <x v="0"/>
  </r>
  <r>
    <s v="7000066948"/>
    <x v="1"/>
    <s v="Data Migration - T420 to T430"/>
    <s v="Mr. Rick Wagen"/>
    <x v="11"/>
    <x v="2"/>
    <s v="04-10-2013 15:28:01"/>
    <s v="04-10-2013 15:28:01"/>
    <s v="05-20-2013 07:02:51"/>
    <s v="SRIS_PEQP_REP_NOTB"/>
    <s v="IRV01"/>
    <x v="1"/>
    <x v="0"/>
  </r>
  <r>
    <s v="7000066965"/>
    <x v="1"/>
    <s v="Loaner iPads (QTY 2) (04.22.13)"/>
    <s v="Ms. Emelie Kallner"/>
    <x v="32"/>
    <x v="2"/>
    <s v="04-10-2013 15:15:32"/>
    <s v="04-10-2013 15:15:32"/>
    <s v="05-26-2013 19:40:37"/>
    <s v="SRIS_PEQP_RENT"/>
    <s v="PAL01"/>
    <x v="1"/>
    <x v="0"/>
  </r>
  <r>
    <s v="7000066883"/>
    <x v="1"/>
    <s v="laptop Upgrade"/>
    <s v="Ms. Sowmya Sampath"/>
    <x v="24"/>
    <x v="0"/>
    <s v="04-10-2013 14:45:50"/>
    <s v="04-10-2013 14:45:50"/>
    <s v="04-11-2013 10:50:14"/>
    <s v="SRIS_PEQP_ORDR"/>
    <s v="PAL04"/>
    <x v="3"/>
    <x v="0"/>
  </r>
  <r>
    <s v="7000066829"/>
    <x v="1"/>
    <s v="Monitor ReAssign - HP 24&quot; #520180"/>
    <s v="Sandra Dosker"/>
    <x v="11"/>
    <x v="2"/>
    <s v="04-10-2013 12:54:01"/>
    <s v="04-10-2013 12:54:01"/>
    <s v="05-20-2013 05:15:37"/>
    <s v="SRIS_PEQP_REP_NOTB"/>
    <s v="PAL03"/>
    <x v="1"/>
    <x v="0"/>
  </r>
  <r>
    <s v="8000089183"/>
    <x v="0"/>
    <s v="Laptop Freezing After Login"/>
    <s v="Mr. Jim DiVincenzo"/>
    <x v="15"/>
    <x v="2"/>
    <s v="04-10-2013 12:40:07"/>
    <s v="04-10-2013 12:40:07"/>
    <s v="05-22-2013 19:26:21"/>
    <s v="IMIS_PEQP_NOTEB"/>
    <s v="BOF01"/>
    <x v="1"/>
    <x v="0"/>
  </r>
  <r>
    <s v="8000089052"/>
    <x v="0"/>
    <s v="unable to connect to waingxpvm"/>
    <s v="Ms. Wai Ng"/>
    <x v="6"/>
    <x v="27"/>
    <s v="04-10-2013 10:53:12"/>
    <s v="04-10-2013 10:53:12"/>
    <s v="05-24-2013 14:46:19"/>
    <s v="IMIS_PEQP_DESKT"/>
    <s v="DUN01"/>
    <x v="1"/>
    <x v="0"/>
  </r>
  <r>
    <s v="7000066812"/>
    <x v="1"/>
    <s v="Rehire Request"/>
    <s v="James Buchanan"/>
    <x v="14"/>
    <x v="2"/>
    <s v="04-10-2013 10:36:20"/>
    <s v="04-10-2013 10:36:20"/>
    <s v="05-20-2013 05:29:14"/>
    <s v="SRIS_ACCSS_RA_SECID_NCRD"/>
    <s v="WTO01"/>
    <x v="1"/>
    <x v="0"/>
  </r>
  <r>
    <s v="7000066811"/>
    <x v="1"/>
    <s v="Rehire Request"/>
    <s v="James Buchanan"/>
    <x v="14"/>
    <x v="2"/>
    <s v="04-10-2013 10:36:19"/>
    <s v="04-10-2013 10:36:19"/>
    <s v="05-20-2013 05:27:30"/>
    <s v="SRIS_PEQP_ORDR"/>
    <s v="WTO01"/>
    <x v="1"/>
    <x v="0"/>
  </r>
  <r>
    <s v="7000066798"/>
    <x v="1"/>
    <s v="New Hire Request"/>
    <s v="James Buchanan"/>
    <x v="14"/>
    <x v="2"/>
    <s v="04-10-2013 10:32:13"/>
    <s v="04-10-2013 10:32:13"/>
    <s v="05-20-2013 05:30:49"/>
    <s v="SRIS_PEQP_ORDR"/>
    <s v="WTO01"/>
    <x v="1"/>
    <x v="0"/>
  </r>
  <r>
    <s v="7000066795"/>
    <x v="1"/>
    <s v="New Hire Request"/>
    <s v="James Buchanan"/>
    <x v="14"/>
    <x v="2"/>
    <s v="04-10-2013 10:30:42"/>
    <s v="04-10-2013 10:30:42"/>
    <s v="05-20-2013 05:33:14"/>
    <s v="SRIS_PEQP_ORDR"/>
    <s v="WTO01"/>
    <x v="1"/>
    <x v="0"/>
  </r>
  <r>
    <s v="7000066793"/>
    <x v="1"/>
    <s v="New Hire Request"/>
    <s v="Scott McCurdie"/>
    <x v="14"/>
    <x v="2"/>
    <s v="04-10-2013 10:29:26"/>
    <s v="04-10-2013 10:29:26"/>
    <s v="05-20-2013 01:21:57"/>
    <s v="SRIS_ACCSS_RA_SECID_NCRD"/>
    <s v="WTO01"/>
    <x v="1"/>
    <x v="0"/>
  </r>
  <r>
    <s v="7000066792"/>
    <x v="1"/>
    <s v="New Hire Request"/>
    <s v="Scott McCurdie"/>
    <x v="14"/>
    <x v="2"/>
    <s v="04-10-2013 10:29:25"/>
    <s v="04-10-2013 10:29:25"/>
    <s v="05-20-2013 06:08:42"/>
    <s v="SRIS_PEQP_ORDR"/>
    <s v="WTO01"/>
    <x v="1"/>
    <x v="0"/>
  </r>
  <r>
    <s v="7000066789"/>
    <x v="1"/>
    <s v="New Hire Request"/>
    <s v="Ivan Bowman"/>
    <x v="14"/>
    <x v="2"/>
    <s v="04-10-2013 10:28:08"/>
    <s v="04-10-2013 10:28:08"/>
    <s v="05-20-2013 06:10:27"/>
    <s v="SRIS_PEQP_ORDR"/>
    <s v="WTO01"/>
    <x v="1"/>
    <x v="0"/>
  </r>
  <r>
    <s v="7000066786"/>
    <x v="1"/>
    <s v="New Hire Request"/>
    <s v="Ivan Bowman"/>
    <x v="14"/>
    <x v="2"/>
    <s v="04-10-2013 10:25:02"/>
    <s v="04-10-2013 10:25:02"/>
    <s v="05-20-2013 02:41:03"/>
    <s v="SRIS_PEQP_ORDR"/>
    <s v="WTO01"/>
    <x v="1"/>
    <x v="0"/>
  </r>
  <r>
    <s v="7000066783"/>
    <x v="1"/>
    <s v="New Hire Request"/>
    <s v="Ian Bater"/>
    <x v="14"/>
    <x v="2"/>
    <s v="04-10-2013 10:22:11"/>
    <s v="04-10-2013 10:22:11"/>
    <s v="05-20-2013 02:41:06"/>
    <s v="SRIS_PEQP_ORDR"/>
    <s v="WTO01"/>
    <x v="1"/>
    <x v="0"/>
  </r>
  <r>
    <s v="7000066770"/>
    <x v="1"/>
    <s v="New Hire Request"/>
    <s v="Ian Bater"/>
    <x v="14"/>
    <x v="2"/>
    <s v="04-10-2013 10:20:51"/>
    <s v="04-10-2013 10:20:51"/>
    <s v="05-20-2013 05:50:13"/>
    <s v="SRIS_PEQP_ORDR"/>
    <s v="WTO01"/>
    <x v="1"/>
    <x v="0"/>
  </r>
  <r>
    <s v="7000066767"/>
    <x v="1"/>
    <s v="New Hire Request"/>
    <s v="Andrzej Kucharczyk"/>
    <x v="14"/>
    <x v="2"/>
    <s v="04-10-2013 10:19:22"/>
    <s v="04-10-2013 10:19:22"/>
    <s v="04-16-2013 10:06:26"/>
    <s v="SRIS_PEQP_ORDR"/>
    <s v="WTO01"/>
    <x v="3"/>
    <x v="0"/>
  </r>
  <r>
    <s v="7000066772"/>
    <x v="1"/>
    <s v="Security issues with Firefox 18.0.1"/>
    <s v="Ms. Lynn Weatherwax"/>
    <x v="15"/>
    <x v="2"/>
    <s v="04-10-2013 10:19:06"/>
    <s v="04-10-2013 10:19:06"/>
    <s v="05-20-2013 02:52:34"/>
    <s v="SRIS_APPL_INST_PCK"/>
    <s v="BOF01"/>
    <x v="1"/>
    <x v="0"/>
  </r>
  <r>
    <s v="7000066764"/>
    <x v="1"/>
    <s v="New Hire Request"/>
    <s v="Mike Paola"/>
    <x v="14"/>
    <x v="2"/>
    <s v="04-10-2013 10:18:18"/>
    <s v="04-10-2013 10:18:18"/>
    <s v="05-20-2013 02:51:49"/>
    <s v="SRIS_PEQP_ORDR"/>
    <s v="WTO01"/>
    <x v="1"/>
    <x v="0"/>
  </r>
  <r>
    <s v="7000066761"/>
    <x v="1"/>
    <s v="New Hire Request"/>
    <s v="Scott McCurdie"/>
    <x v="14"/>
    <x v="2"/>
    <s v="04-10-2013 10:16:45"/>
    <s v="04-10-2013 10:16:45"/>
    <s v="05-20-2013 02:06:34"/>
    <s v="SRIS_PEQP_ORDR"/>
    <s v="WTO01"/>
    <x v="1"/>
    <x v="0"/>
  </r>
  <r>
    <s v="7000066348"/>
    <x v="1"/>
    <s v="New Hire Request"/>
    <s v="Scott McCurdie"/>
    <x v="14"/>
    <x v="2"/>
    <s v="04-10-2013 10:15:13"/>
    <s v="04-10-2013 10:15:13"/>
    <s v="05-20-2013 02:06:36"/>
    <s v="SRIS_PEQP_ORDR"/>
    <s v="WTO01"/>
    <x v="1"/>
    <x v="0"/>
  </r>
  <r>
    <s v="7000066689"/>
    <x v="1"/>
    <s v="Event Laptop for April 19 All-Hand"/>
    <s v="Ms. Diane Johnson"/>
    <x v="32"/>
    <x v="2"/>
    <s v="04-10-2013 09:46:09"/>
    <s v="04-10-2013 09:46:09"/>
    <s v="05-20-2013 01:45:13"/>
    <s v="SRIS_PEQP_RENT"/>
    <s v="PAL02"/>
    <x v="1"/>
    <x v="0"/>
  </r>
  <r>
    <s v="8000088948"/>
    <x v="0"/>
    <s v="Access Denied"/>
    <s v="Dr. Agung Halim"/>
    <x v="16"/>
    <x v="2"/>
    <s v="04-10-2013 09:47:35"/>
    <s v="04-10-2013 09:47:35"/>
    <s v="05-22-2013 19:42:27"/>
    <s v="IMIS_ACCSS_RA"/>
    <s v="PAL05"/>
    <x v="1"/>
    <x v="0"/>
  </r>
  <r>
    <s v="8000088912"/>
    <x v="0"/>
    <s v="SYBASE VM not accessible"/>
    <s v="Mr. Gabriel Siroit"/>
    <x v="3"/>
    <x v="2"/>
    <s v="04-10-2013 09:14:21"/>
    <s v="04-10-2013 09:14:21"/>
    <s v="04-11-2013 08:53:46"/>
    <s v="IMIS_PEQP_DESKT"/>
    <s v="DUN02"/>
    <x v="3"/>
    <x v="0"/>
  </r>
  <r>
    <s v="7000066616"/>
    <x v="1"/>
    <s v="Gets a black screen after reboot"/>
    <s v="Ms. Carole Gifford"/>
    <x v="4"/>
    <x v="2"/>
    <s v="04-10-2013 08:19:15"/>
    <s v="04-10-2013 08:19:15"/>
    <s v="05-20-2013 05:22:46"/>
    <s v="SRIS_PEQP_REP_DESKT"/>
    <m/>
    <x v="1"/>
    <x v="0"/>
  </r>
  <r>
    <s v="8000088217"/>
    <x v="0"/>
    <s v="10.8 - Self Service - Reset Proxy fails"/>
    <s v="Bernd Reimann"/>
    <x v="27"/>
    <x v="2"/>
    <s v="04-10-2013 05:53:41"/>
    <s v="04-10-2013 05:53:41"/>
    <s v="05-13-2013 06:06:05"/>
    <s v="IMIS_APPL_MACSW"/>
    <s v="MON02"/>
    <x v="1"/>
    <x v="0"/>
  </r>
  <r>
    <s v="7000066145"/>
    <x v="1"/>
    <s v="needs loaner laptop"/>
    <s v="Mr. Lisandro Magnus"/>
    <x v="17"/>
    <x v="2"/>
    <s v="04-10-2013 05:35:25"/>
    <s v="04-10-2013 05:35:25"/>
    <s v="05-20-2013 00:54:07"/>
    <s v="SRIS_PEQP"/>
    <s v="SLE01"/>
    <x v="1"/>
    <x v="0"/>
  </r>
  <r>
    <s v="7000065098"/>
    <x v="1"/>
    <s v="New Hardware Setup (MBP)"/>
    <s v="Ms. Stephanie Schmidt"/>
    <x v="5"/>
    <x v="2"/>
    <s v="04-09-2013 22:48:13"/>
    <s v="04-09-2013 22:48:13"/>
    <s v="05-20-2013 05:15:13"/>
    <s v="SRIS_PEQP_NOTEB_MAC"/>
    <s v="PAL03"/>
    <x v="1"/>
    <x v="0"/>
  </r>
  <r>
    <s v="8000085900"/>
    <x v="0"/>
    <s v="Cannot print anymore"/>
    <s v="Mr. Alexander Schaefer"/>
    <x v="24"/>
    <x v="2"/>
    <s v="04-09-2013 17:22:38"/>
    <s v="04-09-2013 17:22:38"/>
    <s v="05-01-2013 11:27:54"/>
    <s v="IMIS_PEQP_NOTEB_MAC"/>
    <s v="PAL04"/>
    <x v="1"/>
    <x v="0"/>
  </r>
  <r>
    <s v="7000064846"/>
    <x v="1"/>
    <s v="New Hire Request"/>
    <s v="Tim Bishop"/>
    <x v="14"/>
    <x v="2"/>
    <s v="04-09-2013 16:02:41"/>
    <s v="04-09-2013 16:02:41"/>
    <s v="05-20-2013 02:10:25"/>
    <s v="SRIS_PEQP_ORDR"/>
    <s v="WTO01"/>
    <x v="1"/>
    <x v="0"/>
  </r>
  <r>
    <s v="7000064824"/>
    <x v="1"/>
    <s v="unable to enter expenses"/>
    <s v="Ms. Erica Morales"/>
    <x v="8"/>
    <x v="2"/>
    <s v="04-09-2013 15:57:22"/>
    <s v="04-09-2013 15:57:22"/>
    <s v="05-20-2013 02:51:02"/>
    <s v="SRIS_PEQP_REP_NOTB"/>
    <s v="PAL02"/>
    <x v="1"/>
    <x v="0"/>
  </r>
  <r>
    <s v="7000064871"/>
    <x v="1"/>
    <s v="Rehire Request"/>
    <s v="David Brandow"/>
    <x v="14"/>
    <x v="2"/>
    <s v="04-09-2013 15:51:15"/>
    <s v="04-09-2013 15:51:15"/>
    <s v="05-20-2013 07:00:49"/>
    <s v="SRIS_ACCSS_RA_SECID_NCRD"/>
    <s v="WTO01"/>
    <x v="1"/>
    <x v="0"/>
  </r>
  <r>
    <s v="7000064840"/>
    <x v="1"/>
    <s v="Rehire Request"/>
    <s v="David Brandow"/>
    <x v="14"/>
    <x v="2"/>
    <s v="04-09-2013 15:51:14"/>
    <s v="04-09-2013 15:51:14"/>
    <s v="05-20-2013 07:04:10"/>
    <s v="SRIS_PEQP_ORDR"/>
    <s v="WTO01"/>
    <x v="1"/>
    <x v="0"/>
  </r>
  <r>
    <s v="7000064823"/>
    <x v="1"/>
    <s v="problems syncing iPhone with iTunes"/>
    <s v="Mr. Matthew Doron"/>
    <x v="8"/>
    <x v="8"/>
    <s v="04-09-2013 14:58:57"/>
    <s v="04-09-2013 14:58:57"/>
    <s v="04-09-2013 17:35:01"/>
    <s v="SRIS_PEQP_REP_NOTB"/>
    <s v="BEL01"/>
    <x v="3"/>
    <x v="0"/>
  </r>
  <r>
    <s v="7000064838"/>
    <x v="1"/>
    <s v="Rehire Request"/>
    <s v="James Buchanan"/>
    <x v="14"/>
    <x v="2"/>
    <s v="04-09-2013 15:43:23"/>
    <s v="04-09-2013 15:43:23"/>
    <s v="05-20-2013 07:07:30"/>
    <s v="SRIS_ACCSS_RA_SECID_NCRD"/>
    <s v="WTO01"/>
    <x v="1"/>
    <x v="0"/>
  </r>
  <r>
    <s v="7000064837"/>
    <x v="1"/>
    <s v="Rehire Request"/>
    <s v="James Buchanan"/>
    <x v="14"/>
    <x v="2"/>
    <s v="04-09-2013 15:43:22"/>
    <s v="04-09-2013 15:43:22"/>
    <s v="05-20-2013 07:11:18"/>
    <s v="SRIS_PEQP_ORDR"/>
    <s v="WTO01"/>
    <x v="1"/>
    <x v="0"/>
  </r>
  <r>
    <s v="7000064843"/>
    <x v="1"/>
    <s v="New Hire Request"/>
    <s v="Mark Delafranier"/>
    <x v="14"/>
    <x v="2"/>
    <s v="04-09-2013 15:40:43"/>
    <s v="04-09-2013 15:40:43"/>
    <s v="04-16-2013 08:59:11"/>
    <s v="SRIS_PEQP_ORDR"/>
    <s v="WTO01"/>
    <x v="3"/>
    <x v="0"/>
  </r>
  <r>
    <s v="7000064835"/>
    <x v="1"/>
    <s v="Rehire Request"/>
    <s v="Douglas Hern"/>
    <x v="14"/>
    <x v="2"/>
    <s v="04-09-2013 15:35:41"/>
    <s v="04-09-2013 15:35:41"/>
    <s v="05-20-2013 06:49:39"/>
    <s v="SRIS_ACCSS_RA_SECID_NCRD"/>
    <s v="WTO01"/>
    <x v="1"/>
    <x v="0"/>
  </r>
  <r>
    <s v="7000064834"/>
    <x v="1"/>
    <s v="Rehire Request"/>
    <s v="Douglas Hern"/>
    <x v="14"/>
    <x v="2"/>
    <s v="04-09-2013 15:35:40"/>
    <s v="04-09-2013 15:35:40"/>
    <s v="05-20-2013 06:49:40"/>
    <s v="SRIS_PEQP_ORDR"/>
    <s v="WTO01"/>
    <x v="1"/>
    <x v="0"/>
  </r>
  <r>
    <s v="7000064841"/>
    <x v="1"/>
    <s v="New Hire Request"/>
    <s v="Tim Bishop"/>
    <x v="14"/>
    <x v="2"/>
    <s v="04-09-2013 15:24:53"/>
    <s v="04-09-2013 15:24:53"/>
    <s v="05-20-2013 02:12:21"/>
    <s v="SRIS_PEQP_ORDR"/>
    <s v="WTO01"/>
    <x v="1"/>
    <x v="0"/>
  </r>
  <r>
    <s v="7000064820"/>
    <x v="1"/>
    <s v="New Hire Request"/>
    <s v="Tim Bishop"/>
    <x v="14"/>
    <x v="2"/>
    <s v="04-09-2013 15:24:52"/>
    <s v="04-09-2013 15:24:52"/>
    <s v="05-20-2013 05:38:52"/>
    <s v="SRIS_PEQP_ORDR"/>
    <s v="WTO01"/>
    <x v="1"/>
    <x v="0"/>
  </r>
  <r>
    <s v="7000064831"/>
    <x v="1"/>
    <s v="New Hire Request"/>
    <s v="Ralph Schroeder"/>
    <x v="14"/>
    <x v="2"/>
    <s v="04-09-2013 15:09:38"/>
    <s v="04-09-2013 15:09:38"/>
    <s v="05-20-2013 05:38:53"/>
    <s v="SRIS_PEQP_ORDR"/>
    <s v="WTO01"/>
    <x v="1"/>
    <x v="0"/>
  </r>
  <r>
    <s v="7000064770"/>
    <x v="1"/>
    <s v="New Hire Request"/>
    <s v="Ralph Schroeder"/>
    <x v="14"/>
    <x v="2"/>
    <s v="04-09-2013 15:09:37"/>
    <s v="04-09-2013 15:09:37"/>
    <s v="05-20-2013 05:40:58"/>
    <s v="SRIS_PEQP_ORDR"/>
    <s v="WTO01"/>
    <x v="1"/>
    <x v="0"/>
  </r>
  <r>
    <s v="7000064817"/>
    <x v="1"/>
    <s v="New Hire Request"/>
    <s v="Tim Bishop"/>
    <x v="14"/>
    <x v="2"/>
    <s v="04-09-2013 15:07:59"/>
    <s v="04-09-2013 15:07:59"/>
    <s v="04-23-2013 04:18:49"/>
    <s v="SRIS_PEQP_ORDR"/>
    <s v="WTO01"/>
    <x v="3"/>
    <x v="0"/>
  </r>
  <r>
    <s v="7000064782"/>
    <x v="1"/>
    <s v="Virus Infection - FBI Moneypak Virus"/>
    <s v="Mr. Nir Rostoker"/>
    <x v="11"/>
    <x v="2"/>
    <s v="04-09-2013 15:01:50"/>
    <s v="04-09-2013 15:01:50"/>
    <s v="05-20-2013 06:54:56"/>
    <s v="SRIS_PEQP_REP_NOTB"/>
    <s v="PAL03"/>
    <x v="1"/>
    <x v="0"/>
  </r>
  <r>
    <s v="7000064814"/>
    <x v="1"/>
    <s v="New Hire Request"/>
    <s v="Mark Delafranier"/>
    <x v="14"/>
    <x v="2"/>
    <s v="04-09-2013 15:00:04"/>
    <s v="04-09-2013 15:00:04"/>
    <s v="05-20-2013 05:41:00"/>
    <s v="SRIS_PEQP_ORDR"/>
    <s v="WTO01"/>
    <x v="1"/>
    <x v="0"/>
  </r>
  <r>
    <s v="7000064811"/>
    <x v="1"/>
    <s v="New Hire Request"/>
    <s v="Mark Delafranier"/>
    <x v="14"/>
    <x v="2"/>
    <s v="04-09-2013 14:57:37"/>
    <s v="04-09-2013 14:57:37"/>
    <s v="05-20-2013 05:45:29"/>
    <s v="SRIS_PEQP_ORDR"/>
    <s v="WTO01"/>
    <x v="1"/>
    <x v="0"/>
  </r>
  <r>
    <s v="7000064766"/>
    <x v="1"/>
    <s v="New Hire Request"/>
    <s v="Ralph Schroeder"/>
    <x v="14"/>
    <x v="2"/>
    <s v="04-09-2013 14:52:05"/>
    <s v="04-09-2013 14:52:05"/>
    <s v="05-20-2013 05:47:56"/>
    <s v="SRIS_PEQP_ORDR"/>
    <s v="WTO01"/>
    <x v="1"/>
    <x v="0"/>
  </r>
  <r>
    <s v="7000064778"/>
    <x v="1"/>
    <s v="New Hire Request"/>
    <s v="Andrew Lee"/>
    <x v="14"/>
    <x v="2"/>
    <s v="04-09-2013 14:41:14"/>
    <s v="04-09-2013 14:41:14"/>
    <s v="05-20-2013 05:47:57"/>
    <s v="SRIS_PEQP_ORDR"/>
    <s v="WTO01"/>
    <x v="1"/>
    <x v="0"/>
  </r>
  <r>
    <s v="7000064775"/>
    <x v="1"/>
    <s v="New Hire Request"/>
    <s v="Andrzej Kucharczyk"/>
    <x v="14"/>
    <x v="2"/>
    <s v="04-09-2013 14:32:24"/>
    <s v="04-09-2013 14:32:24"/>
    <s v="04-16-2013 10:10:05"/>
    <s v="SRIS_PEQP_ORDR"/>
    <s v="WTO01"/>
    <x v="3"/>
    <x v="0"/>
  </r>
  <r>
    <s v="7000064762"/>
    <x v="1"/>
    <s v="New Hire Request"/>
    <s v="Karen Steer"/>
    <x v="14"/>
    <x v="2"/>
    <s v="04-09-2013 14:29:54"/>
    <s v="04-09-2013 14:29:54"/>
    <s v="05-20-2013 05:50:19"/>
    <s v="SRIS_PEQP_ORDR"/>
    <s v="WTO01"/>
    <x v="1"/>
    <x v="0"/>
  </r>
  <r>
    <s v="7000064756"/>
    <x v="1"/>
    <s v="User unable to scan to email"/>
    <s v="Ms. Rosemary Walker"/>
    <x v="4"/>
    <x v="0"/>
    <s v="04-09-2013 14:23:06"/>
    <s v="04-09-2013 14:23:06"/>
    <s v="04-09-2013 14:38:58"/>
    <s v="SRIS_PEQP_REP_PRNT"/>
    <m/>
    <x v="3"/>
    <x v="0"/>
  </r>
  <r>
    <s v="7000064772"/>
    <x v="1"/>
    <s v="New Hire Request"/>
    <s v="Mike Paola"/>
    <x v="14"/>
    <x v="2"/>
    <s v="04-09-2013 14:23:51"/>
    <s v="04-09-2013 14:23:51"/>
    <s v="05-20-2013 05:52:21"/>
    <s v="SRIS_PEQP_ORDR"/>
    <s v="WTO01"/>
    <x v="1"/>
    <x v="0"/>
  </r>
  <r>
    <s v="7000064489"/>
    <x v="1"/>
    <s v="New Hire Request"/>
    <s v="Joe Skrzypczak"/>
    <x v="14"/>
    <x v="2"/>
    <s v="04-09-2013 14:14:15"/>
    <s v="04-09-2013 14:14:15"/>
    <s v="05-20-2013 05:54:58"/>
    <s v="SRIS_PEQP_ORDR"/>
    <s v="WTO01"/>
    <x v="1"/>
    <x v="0"/>
  </r>
  <r>
    <s v="7000064688"/>
    <x v="1"/>
    <s v="Notebok"/>
    <s v="Mr. Diego Santos"/>
    <x v="17"/>
    <x v="0"/>
    <s v="04-09-2013 14:08:24"/>
    <s v="04-09-2013 14:08:24"/>
    <s v="04-18-2013 09:18:14"/>
    <s v="SRIS_PEQP_RENT"/>
    <s v="SLE01"/>
    <x v="3"/>
    <x v="0"/>
  </r>
  <r>
    <s v="7000064319"/>
    <x v="1"/>
    <s v="New Hire Request"/>
    <s v="Lalit Canaran"/>
    <x v="14"/>
    <x v="2"/>
    <s v="04-09-2013 13:54:38"/>
    <s v="04-09-2013 13:54:38"/>
    <s v="05-29-2013 20:36:45"/>
    <s v="SRIS_PEQP_ORDR"/>
    <s v="WTO01"/>
    <x v="1"/>
    <x v="0"/>
  </r>
  <r>
    <s v="7000064485"/>
    <x v="1"/>
    <s v="New Hire Request"/>
    <s v="Chris Irie"/>
    <x v="14"/>
    <x v="2"/>
    <s v="04-09-2013 13:52:03"/>
    <s v="04-09-2013 13:52:03"/>
    <s v="05-20-2013 05:55:02"/>
    <s v="SRIS_PEQP_ORDR"/>
    <s v="WTO01"/>
    <x v="1"/>
    <x v="0"/>
  </r>
  <r>
    <s v="7000064724"/>
    <x v="1"/>
    <s v="New Hardware Setup (MBA)"/>
    <s v="Mr. Jason Hardy"/>
    <x v="1"/>
    <x v="2"/>
    <s v="04-09-2013 13:31:42"/>
    <s v="04-09-2013 13:31:42"/>
    <s v="05-20-2013 03:02:34"/>
    <s v="SRIS_PEQP_NOTEB_MAC"/>
    <s v="PAL01"/>
    <x v="1"/>
    <x v="0"/>
  </r>
  <r>
    <s v="8000085762"/>
    <x v="0"/>
    <s v="Request assistance with Citrix Config"/>
    <s v="Mr. Mingho Su"/>
    <x v="3"/>
    <x v="2"/>
    <s v="04-09-2013 13:34:41"/>
    <s v="04-09-2013 13:34:41"/>
    <s v="05-19-2013 22:01:41"/>
    <s v="IMIS_PEQP_NOTEB_MAC"/>
    <m/>
    <x v="1"/>
    <x v="0"/>
  </r>
  <r>
    <s v="7000064482"/>
    <x v="1"/>
    <s v="New Hire Request"/>
    <s v="Dove Champagne"/>
    <x v="14"/>
    <x v="2"/>
    <s v="04-09-2013 13:16:32"/>
    <s v="04-09-2013 13:16:32"/>
    <s v="04-16-2013 10:22:56"/>
    <s v="SRIS_PEQP_ORDR"/>
    <s v="WTO01"/>
    <x v="3"/>
    <x v="0"/>
  </r>
  <r>
    <s v="7000064697"/>
    <x v="1"/>
    <s v="New Hardware Setup (MBA)"/>
    <s v="Ms. Joy Funt"/>
    <x v="1"/>
    <x v="2"/>
    <s v="04-09-2013 13:07:42"/>
    <s v="04-09-2013 13:07:42"/>
    <s v="05-20-2013 05:33:16"/>
    <s v="SRIS_PEQP_NOTEB_MAC"/>
    <s v="PAL01"/>
    <x v="1"/>
    <x v="0"/>
  </r>
  <r>
    <s v="7000064618"/>
    <x v="1"/>
    <s v="Windows 7/VMWare"/>
    <s v="Mr. Ingo Sauerzapf"/>
    <x v="5"/>
    <x v="2"/>
    <s v="04-09-2013 12:22:08"/>
    <s v="04-09-2013 12:22:08"/>
    <s v="05-20-2013 04:57:28"/>
    <s v="SRIS_PEQP_REP_MAC"/>
    <s v="PAL07"/>
    <x v="1"/>
    <x v="0"/>
  </r>
  <r>
    <s v="7000064617"/>
    <x v="1"/>
    <s v="Indexing"/>
    <s v="Mr. Jens Koerner"/>
    <x v="5"/>
    <x v="2"/>
    <s v="04-09-2013 12:17:59"/>
    <s v="04-09-2013 12:17:59"/>
    <s v="05-20-2013 04:54:00"/>
    <s v="SRIS_PEQP_REP_MAC"/>
    <s v="PAL03"/>
    <x v="1"/>
    <x v="0"/>
  </r>
  <r>
    <s v="7000064594"/>
    <x v="1"/>
    <s v="Image Win8 Samsung Slate Device"/>
    <s v="Mr. Henry Ho"/>
    <x v="6"/>
    <x v="0"/>
    <s v="04-09-2013 11:25:45"/>
    <s v="04-09-2013 11:25:45"/>
    <s v="04-10-2013 12:27:26"/>
    <s v="SRIS_PEQP_REP_NOTB"/>
    <s v="DUN02"/>
    <x v="3"/>
    <x v="0"/>
  </r>
  <r>
    <s v="8000085537"/>
    <x v="0"/>
    <s v="Blue screen"/>
    <s v="Mr. Liti Huang"/>
    <x v="3"/>
    <x v="2"/>
    <s v="04-09-2013 11:11:38"/>
    <s v="04-09-2013 11:11:38"/>
    <s v="05-19-2013 21:31:49"/>
    <s v="IMIS_PRTSEC_ENCR_HDD"/>
    <s v="DUN01"/>
    <x v="1"/>
    <x v="0"/>
  </r>
  <r>
    <s v="7000064555"/>
    <x v="1"/>
    <s v="New Hardware Setup (MBA)"/>
    <s v="Mr. David Branley"/>
    <x v="19"/>
    <x v="2"/>
    <s v="04-09-2013 10:51:17"/>
    <s v="04-09-2013 10:51:17"/>
    <s v="04-16-2013 11:51:03"/>
    <s v="SRIS_PEQP_ORDR"/>
    <s v="PAL07"/>
    <x v="3"/>
    <x v="0"/>
  </r>
  <r>
    <s v="7000064538"/>
    <x v="1"/>
    <s v="MD Equipment verification inquiry"/>
    <s v="Ms. Tibby Jennings"/>
    <x v="8"/>
    <x v="0"/>
    <s v="04-09-2013 10:42:25"/>
    <s v="04-09-2013 10:42:25"/>
    <s v="04-22-2013 13:37:01"/>
    <s v="SRIS_PEQP_RETURN"/>
    <s v="PAL09"/>
    <x v="3"/>
    <x v="0"/>
  </r>
  <r>
    <s v="8000085483"/>
    <x v="0"/>
    <s v="Antivirus is out of date"/>
    <s v="Paulo Calado"/>
    <x v="7"/>
    <x v="14"/>
    <s v="04-09-2013 10:16:32"/>
    <s v="04-09-2013 10:16:32"/>
    <s v="04-15-2013 11:33:49"/>
    <s v="IMIS_PRTSEC_AVIR_CLNT"/>
    <s v="MON02"/>
    <x v="3"/>
    <x v="0"/>
  </r>
  <r>
    <s v="8000085370"/>
    <x v="0"/>
    <s v="Office printer issue, document in queue"/>
    <s v="Mr. Gray Dedic"/>
    <x v="6"/>
    <x v="2"/>
    <s v="04-09-2013 09:28:29"/>
    <s v="04-09-2013 09:28:29"/>
    <s v="05-19-2013 22:49:31"/>
    <s v="IMIS_PRNT_DRIVER"/>
    <s v="DUN01"/>
    <x v="1"/>
    <x v="0"/>
  </r>
  <r>
    <s v="8000085350"/>
    <x v="0"/>
    <s v="Cannot recall on outlook"/>
    <s v="Ms. Tibby Jennings"/>
    <x v="2"/>
    <x v="0"/>
    <s v="04-09-2013 09:34:24"/>
    <s v="04-09-2013 09:34:24"/>
    <s v="04-11-2013 12:13:44"/>
    <s v="IMIS_APPL_OS_WIN7"/>
    <s v="PAL09"/>
    <x v="3"/>
    <x v="0"/>
  </r>
  <r>
    <s v="7000064426"/>
    <x v="1"/>
    <s v="Need to transfer data from old pc"/>
    <s v="Jade Vachon"/>
    <x v="24"/>
    <x v="2"/>
    <s v="04-09-2013 08:55:26"/>
    <s v="04-09-2013 08:55:26"/>
    <s v="05-20-2013 07:26:32"/>
    <s v="SRIS_PEQP_ORDR"/>
    <s v="PAL06"/>
    <x v="1"/>
    <x v="0"/>
  </r>
  <r>
    <s v="8000085322"/>
    <x v="0"/>
    <s v="Reimage Asset 531622 for Dublin MSC"/>
    <s v="Ms. Teeha Harrell"/>
    <x v="3"/>
    <x v="0"/>
    <s v="04-09-2013 08:49:25"/>
    <s v="04-09-2013 08:49:25"/>
    <s v="04-09-2013 08:51:46"/>
    <s v="IMIS_PEQP_NOTEB"/>
    <s v="DUN01"/>
    <x v="3"/>
    <x v="0"/>
  </r>
  <r>
    <s v="8000085240"/>
    <x v="0"/>
    <s v="Reimage Asset 531436 for Dublin MSC"/>
    <s v="Ms. Teeha Harrell"/>
    <x v="3"/>
    <x v="0"/>
    <s v="04-09-2013 08:45:56"/>
    <s v="04-09-2013 08:45:56"/>
    <s v="04-09-2013 08:52:31"/>
    <s v="IMIS_PEQP_NOTEB"/>
    <s v="DUN01"/>
    <x v="3"/>
    <x v="0"/>
  </r>
  <r>
    <s v="7000064424"/>
    <x v="1"/>
    <s v="New Desktop will not display video"/>
    <s v="Mr. Freddie Bibbs"/>
    <x v="6"/>
    <x v="0"/>
    <s v="04-09-2013 08:40:25"/>
    <s v="04-09-2013 08:40:25"/>
    <s v="04-09-2013 17:00:56"/>
    <s v="SRIS_PEQP_REP_DESKT"/>
    <s v="DUN01"/>
    <x v="3"/>
    <x v="0"/>
  </r>
  <r>
    <s v="7000064383"/>
    <x v="1"/>
    <s v="Activation Request for a SecurID Card"/>
    <s v="David Mui"/>
    <x v="21"/>
    <x v="2"/>
    <s v="04-09-2013 08:21:04"/>
    <s v="04-09-2013 08:21:04"/>
    <s v="04-19-2013 13:04:56"/>
    <s v="SRIS_ACCSS_RA_SECID_SYNC"/>
    <s v="MON02"/>
    <x v="3"/>
    <x v="0"/>
  </r>
  <r>
    <s v="7000064363"/>
    <x v="1"/>
    <s v="PC Upgrade"/>
    <s v="Robert Jean-Louis"/>
    <x v="7"/>
    <x v="0"/>
    <s v="04-09-2013 07:57:58"/>
    <s v="04-09-2013 07:57:58"/>
    <s v="04-10-2013 11:49:49"/>
    <s v="SRIS_PEQP"/>
    <s v="MON02"/>
    <x v="3"/>
    <x v="0"/>
  </r>
  <r>
    <s v="7000064361"/>
    <x v="1"/>
    <s v="VMWare"/>
    <s v="Mr. Ingo Sauerzapf"/>
    <x v="5"/>
    <x v="2"/>
    <s v="04-09-2013 07:44:20"/>
    <s v="04-09-2013 07:44:20"/>
    <s v="05-20-2013 05:29:28"/>
    <s v="SRIS_PEQP_REP_MAC"/>
    <s v="PAL07"/>
    <x v="1"/>
    <x v="0"/>
  </r>
  <r>
    <s v="7000062885"/>
    <x v="1"/>
    <s v="New Hardware Setup (MBP)"/>
    <s v="Mr. Valdrin KOSHI"/>
    <x v="24"/>
    <x v="2"/>
    <s v="04-08-2013 17:37:37"/>
    <s v="04-08-2013 17:37:37"/>
    <s v="05-20-2013 05:54:43"/>
    <s v="SRIS_PEQP_REP_MAC"/>
    <s v="PAL04"/>
    <x v="1"/>
    <x v="0"/>
  </r>
  <r>
    <s v="7000062833"/>
    <x v="1"/>
    <s v="New Hardware Setup (MBP)"/>
    <s v="Luka Ning"/>
    <x v="5"/>
    <x v="2"/>
    <s v="04-08-2013 16:24:04"/>
    <s v="04-08-2013 16:24:04"/>
    <s v="05-20-2013 05:16:39"/>
    <s v="SRIS_PEQP_ORDR"/>
    <s v="PAL03"/>
    <x v="1"/>
    <x v="0"/>
  </r>
  <r>
    <s v="7000062856"/>
    <x v="1"/>
    <s v="New Hardware Setup (MBP)"/>
    <s v="Ms. Leona Hu"/>
    <x v="24"/>
    <x v="2"/>
    <s v="04-08-2013 16:21:26"/>
    <s v="04-08-2013 16:21:26"/>
    <s v="04-11-2013 10:01:09"/>
    <s v="SRIS_PEQP_NOTEB_MAC"/>
    <s v="PAL06"/>
    <x v="3"/>
    <x v="0"/>
  </r>
  <r>
    <s v="7000062855"/>
    <x v="1"/>
    <s v="unable to user shopping tool"/>
    <s v="Ms. Johanna Janus"/>
    <x v="8"/>
    <x v="2"/>
    <s v="04-08-2013 16:07:41"/>
    <s v="04-08-2013 16:07:41"/>
    <s v="05-20-2013 05:49:57"/>
    <s v="SRIS_PEQP_REP_NOTB"/>
    <s v="PAL02"/>
    <x v="1"/>
    <x v="0"/>
  </r>
  <r>
    <s v="7000062866"/>
    <x v="1"/>
    <s v="Unable to open SRM files"/>
    <s v="Ms. Connie McBride"/>
    <x v="4"/>
    <x v="2"/>
    <s v="04-08-2013 16:06:20"/>
    <s v="04-08-2013 16:06:20"/>
    <s v="05-20-2013 05:47:33"/>
    <s v="SRIS_PEQP_REP_NOTB"/>
    <m/>
    <x v="1"/>
    <x v="0"/>
  </r>
  <r>
    <s v="7000062871"/>
    <x v="1"/>
    <s v="Data Recovery"/>
    <s v="Mr. Ed Woo"/>
    <x v="6"/>
    <x v="2"/>
    <s v="04-08-2013 15:17:18"/>
    <s v="04-08-2013 15:17:18"/>
    <s v="05-20-2013 05:38:42"/>
    <s v="SRIS_PEQP_REP_NOTB"/>
    <s v="DUN01"/>
    <x v="1"/>
    <x v="0"/>
  </r>
  <r>
    <s v="7000062852"/>
    <x v="1"/>
    <s v="reset securid card"/>
    <s v="Mr. Eugene Dudukin"/>
    <x v="8"/>
    <x v="2"/>
    <s v="04-08-2013 15:13:47"/>
    <s v="04-08-2013 15:13:47"/>
    <s v="05-20-2013 05:38:40"/>
    <s v="SRIS_PEQP_REP_NOTB"/>
    <m/>
    <x v="1"/>
    <x v="0"/>
  </r>
  <r>
    <s v="7000062831"/>
    <x v="1"/>
    <s v="Loaner Laptop (T520)"/>
    <s v="Mr. Peter Bostelmann"/>
    <x v="12"/>
    <x v="2"/>
    <s v="04-08-2013 14:55:28"/>
    <s v="04-08-2013 14:55:28"/>
    <s v="05-20-2013 02:34:23"/>
    <s v="SRIS_PEQP_RENT"/>
    <s v="PAL02"/>
    <x v="1"/>
    <x v="0"/>
  </r>
  <r>
    <s v="8000081971"/>
    <x v="0"/>
    <s v="Room Reservation"/>
    <s v="Ms. Joanne Cuadrado"/>
    <x v="24"/>
    <x v="0"/>
    <s v="04-08-2013 14:52:14"/>
    <s v="04-08-2013 14:52:14"/>
    <s v="05-22-2013 10:25:45"/>
    <s v="IMIS_COMCHL_MAIL_VRES"/>
    <s v="PAL06"/>
    <x v="1"/>
    <x v="0"/>
  </r>
  <r>
    <s v="8000081875"/>
    <x v="0"/>
    <s v="HP Moitor not working"/>
    <s v="Mr. Venkata Tummala"/>
    <x v="24"/>
    <x v="2"/>
    <s v="04-08-2013 13:46:55"/>
    <s v="04-08-2013 13:46:55"/>
    <s v="05-19-2013 19:48:26"/>
    <s v="IMIS_PEQP_MONIT"/>
    <s v="PAL04"/>
    <x v="1"/>
    <x v="0"/>
  </r>
  <r>
    <s v="7000062783"/>
    <x v="1"/>
    <s v="intermittent bsods, updated achi"/>
    <s v="Mr. Mark.SJ White"/>
    <x v="4"/>
    <x v="2"/>
    <s v="04-08-2013 13:40:49"/>
    <s v="04-08-2013 13:40:49"/>
    <s v="05-20-2013 03:55:25"/>
    <s v="SRIS_PEQP_REP_NOTB"/>
    <m/>
    <x v="1"/>
    <x v="0"/>
  </r>
  <r>
    <s v="7000062765"/>
    <x v="1"/>
    <s v="Unable to configure Outlook on iPhone"/>
    <s v="Mr. Ashish Sahu"/>
    <x v="8"/>
    <x v="2"/>
    <s v="04-08-2013 13:02:19"/>
    <s v="04-08-2013 13:02:19"/>
    <s v="05-20-2013 02:02:07"/>
    <s v="SRIS_COMCHL_MAIL_OUTL"/>
    <s v="PAL01"/>
    <x v="1"/>
    <x v="0"/>
  </r>
  <r>
    <s v="7000062653"/>
    <x v="1"/>
    <s v="When will my new laptop arrive?"/>
    <s v="Mr. Oliver Mainka"/>
    <x v="24"/>
    <x v="2"/>
    <s v="04-08-2013 12:19:14"/>
    <s v="04-08-2013 12:19:14"/>
    <s v="05-24-2013 13:34:43"/>
    <s v="SRIS_PEQP_ORDR"/>
    <s v="PAL04"/>
    <x v="1"/>
    <x v="0"/>
  </r>
  <r>
    <s v="7000062707"/>
    <x v="1"/>
    <s v="Pc request for user"/>
    <s v="Ms. Meenakshi Vaidyanathan"/>
    <x v="19"/>
    <x v="2"/>
    <s v="04-08-2013 12:12:15"/>
    <s v="04-08-2013 12:12:15"/>
    <s v="05-20-2013 02:39:26"/>
    <s v="SRIS_PEQP_ORDR"/>
    <s v="PAL04"/>
    <x v="1"/>
    <x v="0"/>
  </r>
  <r>
    <s v="8000081775"/>
    <x v="0"/>
    <s v="Macbook PO 4502389365"/>
    <s v="Mr. Hari Ashvini"/>
    <x v="1"/>
    <x v="2"/>
    <s v="04-08-2013 11:46:44"/>
    <s v="04-08-2013 11:46:44"/>
    <s v="05-19-2013 22:17:31"/>
    <s v="IMIS_PEQP_NOTEB"/>
    <s v="PAL01"/>
    <x v="1"/>
    <x v="0"/>
  </r>
  <r>
    <s v="8000081710"/>
    <x v="0"/>
    <s v="user cannot start pc"/>
    <s v="Mr. Bryon Runyon"/>
    <x v="2"/>
    <x v="2"/>
    <s v="04-08-2013 11:12:08"/>
    <s v="04-08-2013 11:12:08"/>
    <s v="05-19-2013 23:42:33"/>
    <s v="IMIS_PEQP_NOTEB"/>
    <s v="PAL01"/>
    <x v="1"/>
    <x v="0"/>
  </r>
  <r>
    <s v="7000062624"/>
    <x v="1"/>
    <s v="Ordering a laptop for a contractor"/>
    <s v="Ms. Cindy McKendry"/>
    <x v="26"/>
    <x v="2"/>
    <s v="04-08-2013 10:45:21"/>
    <s v="04-08-2013 10:45:21"/>
    <s v="05-20-2013 03:14:11"/>
    <s v="SRIS_PEQP_ORDR"/>
    <m/>
    <x v="1"/>
    <x v="0"/>
  </r>
  <r>
    <s v="7000062631"/>
    <x v="1"/>
    <s v="Setup profile to scan/email items"/>
    <s v="Mr. Dan Forte"/>
    <x v="3"/>
    <x v="2"/>
    <s v="04-08-2013 10:32:57"/>
    <s v="04-08-2013 10:32:57"/>
    <s v="05-20-2013 05:49:45"/>
    <s v="SRIS_PRNT_DEVIC_HW"/>
    <s v="DUN01"/>
    <x v="1"/>
    <x v="0"/>
  </r>
  <r>
    <s v="7000062616"/>
    <x v="1"/>
    <s v="Equipment Return - #483144 Lenovo T510"/>
    <s v="Mr. Jim Sparshott"/>
    <x v="11"/>
    <x v="2"/>
    <s v="04-08-2013 10:34:02"/>
    <s v="04-08-2013 10:34:02"/>
    <s v="05-20-2013 04:00:20"/>
    <s v="SRIS_PEQP_REP_NOTB"/>
    <m/>
    <x v="1"/>
    <x v="0"/>
  </r>
  <r>
    <s v="7000062614"/>
    <x v="1"/>
    <s v="Equipment Return - #511562 Lenovo T520"/>
    <s v="Mr. Canty Eoin"/>
    <x v="11"/>
    <x v="2"/>
    <s v="04-08-2013 10:32:49"/>
    <s v="04-08-2013 10:32:49"/>
    <s v="05-20-2013 04:00:18"/>
    <s v="SRIS_PEQP_REP_NOTB"/>
    <m/>
    <x v="1"/>
    <x v="0"/>
  </r>
  <r>
    <s v="7000062612"/>
    <x v="1"/>
    <s v="Equipment Return - #483189 Lenovo T510"/>
    <s v="Mr. Ravindra Kelkar"/>
    <x v="11"/>
    <x v="2"/>
    <s v="04-08-2013 10:31:21"/>
    <s v="04-08-2013 10:31:21"/>
    <s v="05-20-2013 04:00:17"/>
    <s v="SRIS_PEQP_REP_NOTB"/>
    <m/>
    <x v="1"/>
    <x v="0"/>
  </r>
  <r>
    <s v="7000062611"/>
    <x v="1"/>
    <s v="Equipment Return - #483416 Lenovo T510"/>
    <s v="Ms. Antony McCall"/>
    <x v="11"/>
    <x v="2"/>
    <s v="04-08-2013 10:29:12"/>
    <s v="04-08-2013 10:29:12"/>
    <s v="05-20-2013 03:58:26"/>
    <s v="SRIS_PEQP_REP_NOTB"/>
    <m/>
    <x v="1"/>
    <x v="0"/>
  </r>
  <r>
    <s v="7000062442"/>
    <x v="1"/>
    <s v="Crashing"/>
    <s v="Mr. Vince Herington"/>
    <x v="6"/>
    <x v="2"/>
    <s v="04-08-2013 08:20:59"/>
    <s v="04-08-2013 08:20:59"/>
    <s v="05-20-2013 04:22:38"/>
    <s v="SRIS_PEQP_REP_NOTB"/>
    <s v="DUN01"/>
    <x v="1"/>
    <x v="0"/>
  </r>
  <r>
    <s v="7000062359"/>
    <x v="1"/>
    <s v="Please install SAP Image on new MacBook"/>
    <s v="Martin Lacasse"/>
    <x v="27"/>
    <x v="2"/>
    <s v="04-08-2013 08:15:46"/>
    <s v="04-08-2013 08:15:46"/>
    <s v="05-20-2013 05:49:36"/>
    <s v="SRIS_PEQP_ORDR"/>
    <s v="MON02"/>
    <x v="1"/>
    <x v="0"/>
  </r>
  <r>
    <s v="7000062363"/>
    <x v="1"/>
    <s v="Unable to logon to laptop"/>
    <s v="Mr. Sachin Matade"/>
    <x v="0"/>
    <x v="2"/>
    <s v="04-08-2013 07:48:30"/>
    <s v="04-08-2013 07:48:30"/>
    <s v="05-20-2013 06:42:25"/>
    <s v="SRIS_PEQP_REP"/>
    <s v="LSE04"/>
    <x v="1"/>
    <x v="0"/>
  </r>
  <r>
    <s v="8000081194"/>
    <x v="0"/>
    <s v="Cannot connect to developer workspace VM"/>
    <s v="Ms. Siobhan McRae"/>
    <x v="14"/>
    <x v="2"/>
    <s v="04-08-2013 07:38:54"/>
    <s v="04-08-2013 07:38:54"/>
    <s v="05-19-2013 23:45:50"/>
    <s v="IMIS_ACCSS_RA"/>
    <s v="WTO01"/>
    <x v="1"/>
    <x v="0"/>
  </r>
  <r>
    <s v="8000081079"/>
    <x v="0"/>
    <s v="Machine is Crashing and Locking up"/>
    <s v="Ms. Taunya Bruns"/>
    <x v="10"/>
    <x v="0"/>
    <s v="04-08-2013 07:14:11"/>
    <s v="04-08-2013 07:14:11"/>
    <s v="04-23-2013 13:52:22"/>
    <s v="IMIS_PEQP_NOTEB"/>
    <s v="DEN50"/>
    <x v="3"/>
    <x v="0"/>
  </r>
  <r>
    <s v="7000060164"/>
    <x v="1"/>
    <s v="New Hardware Setup (MBA)"/>
    <s v="Ms. Jennifer Lankheim"/>
    <x v="1"/>
    <x v="2"/>
    <s v="04-05-2013 16:13:27"/>
    <s v="04-05-2013 16:13:27"/>
    <s v="05-30-2013 20:05:42"/>
    <s v="SRIS_PEQP_ORDR"/>
    <s v="PAL01"/>
    <x v="1"/>
    <x v="0"/>
  </r>
  <r>
    <s v="7000060156"/>
    <x v="1"/>
    <s v="Setup Ipad"/>
    <s v="Ms. Gloria Chiem"/>
    <x v="1"/>
    <x v="0"/>
    <s v="04-05-2013 16:06:14"/>
    <s v="04-05-2013 16:06:14"/>
    <s v="04-05-2013 18:49:28"/>
    <s v="SRIS_PEQP_REP_NOTB"/>
    <s v="PAL01"/>
    <x v="3"/>
    <x v="0"/>
  </r>
  <r>
    <s v="7000060155"/>
    <x v="1"/>
    <s v="Setup Macbook"/>
    <s v="Mr. Andrew Yee"/>
    <x v="1"/>
    <x v="2"/>
    <s v="04-05-2013 15:32:48"/>
    <s v="04-05-2013 15:32:48"/>
    <s v="05-20-2013 02:18:52"/>
    <s v="SRIS_PEQP_REP_MAC"/>
    <m/>
    <x v="1"/>
    <x v="0"/>
  </r>
  <r>
    <s v="7000060139"/>
    <x v="1"/>
    <s v="set PIN for new securid card"/>
    <s v="Ms. Maryellen Macias"/>
    <x v="8"/>
    <x v="2"/>
    <s v="04-05-2013 15:29:22"/>
    <s v="04-05-2013 15:29:22"/>
    <s v="05-20-2013 02:14:36"/>
    <s v="SRIS_PEQP_REP_NOTB"/>
    <s v="PAL02"/>
    <x v="1"/>
    <x v="0"/>
  </r>
  <r>
    <s v="7000060138"/>
    <x v="1"/>
    <s v="data transfer request"/>
    <s v="Ms. Cheeka Trikha"/>
    <x v="8"/>
    <x v="2"/>
    <s v="04-05-2013 15:26:59"/>
    <s v="04-05-2013 15:26:59"/>
    <s v="05-20-2013 02:16:53"/>
    <s v="SRIS_PEQP_REP_NOTB"/>
    <s v="WDF03"/>
    <x v="1"/>
    <x v="0"/>
  </r>
  <r>
    <s v="7000060154"/>
    <x v="1"/>
    <s v="Setup RSA on Iphone."/>
    <s v="Ms. Sarah Mohammadian"/>
    <x v="1"/>
    <x v="2"/>
    <s v="04-05-2013 15:22:56"/>
    <s v="04-05-2013 15:22:56"/>
    <s v="05-20-2013 02:16:50"/>
    <s v="SRIS_PEQP_REP_NOTB"/>
    <s v="PAL01"/>
    <x v="1"/>
    <x v="0"/>
  </r>
  <r>
    <s v="7000060137"/>
    <x v="1"/>
    <s v="Upgrade (T430)"/>
    <s v="Ms. Lenore Johnson"/>
    <x v="8"/>
    <x v="2"/>
    <s v="04-05-2013 15:24:48"/>
    <s v="04-05-2013 15:24:48"/>
    <s v="05-20-2013 02:16:52"/>
    <s v="SRIS_PEQP_REP_NOTB"/>
    <s v="PAL02"/>
    <x v="1"/>
    <x v="0"/>
  </r>
  <r>
    <s v="7000060136"/>
    <x v="1"/>
    <s v="Upgrade (T530)"/>
    <s v="Mr. Paul Clibbon"/>
    <x v="8"/>
    <x v="0"/>
    <s v="04-05-2013 15:22:31"/>
    <s v="04-05-2013 15:22:31"/>
    <s v="04-05-2013 15:33:43"/>
    <s v="SRIS_PEQP_REP_NOTB"/>
    <s v="PAL01"/>
    <x v="3"/>
    <x v="0"/>
  </r>
  <r>
    <s v="7000060135"/>
    <x v="1"/>
    <s v="no internet access"/>
    <s v="Ms. Anja Bog"/>
    <x v="8"/>
    <x v="16"/>
    <s v="04-05-2013 15:19:51"/>
    <s v="04-05-2013 15:19:51"/>
    <s v="04-10-2013 11:47:44"/>
    <s v="SRIS_PEQP_REP_NOTB"/>
    <s v="PAL02"/>
    <x v="3"/>
    <x v="0"/>
  </r>
  <r>
    <s v="7000060118"/>
    <x v="1"/>
    <s v="BSOD on laptop, replacing with x220"/>
    <s v="Mr. Anil Nampally"/>
    <x v="4"/>
    <x v="2"/>
    <s v="04-05-2013 14:24:07"/>
    <s v="04-05-2013 14:24:07"/>
    <s v="05-20-2013 06:49:29"/>
    <s v="SRIS_PEQP_REP_NOTB"/>
    <s v="DUN02"/>
    <x v="1"/>
    <x v="0"/>
  </r>
  <r>
    <s v="7000060027"/>
    <x v="1"/>
    <s v="New Hardware Setup (MBP)"/>
    <s v="Mr. Ingo Sauerzapf"/>
    <x v="5"/>
    <x v="2"/>
    <s v="04-05-2013 13:57:06"/>
    <s v="04-05-2013 13:57:06"/>
    <s v="05-20-2013 06:31:11"/>
    <s v="SRIS_PEQP_ORDR"/>
    <s v="PAL07"/>
    <x v="1"/>
    <x v="0"/>
  </r>
  <r>
    <s v="7000060077"/>
    <x v="1"/>
    <s v="New Hardware Setup (MBP)"/>
    <s v="Mr. Julian Yi"/>
    <x v="2"/>
    <x v="2"/>
    <s v="04-05-2013 13:55:26"/>
    <s v="04-05-2013 13:55:26"/>
    <s v="05-20-2013 01:28:09"/>
    <s v="SRIS_PEQP_ORDR"/>
    <s v="PAL05"/>
    <x v="1"/>
    <x v="0"/>
  </r>
  <r>
    <s v="7000060101"/>
    <x v="1"/>
    <s v="New Hardware Setup (MBP)"/>
    <s v="Mr. Thomas Tan"/>
    <x v="2"/>
    <x v="2"/>
    <s v="04-05-2013 13:42:16"/>
    <s v="04-05-2013 13:42:16"/>
    <s v="05-20-2013 01:29:48"/>
    <s v="SRIS_PEQP_ORDR"/>
    <s v="PAL05"/>
    <x v="1"/>
    <x v="0"/>
  </r>
  <r>
    <s v="7000060025"/>
    <x v="1"/>
    <s v="Laptop Upgrade for ILMIRA MEYER #539689"/>
    <s v="Ms. ILMIRA MEYER"/>
    <x v="11"/>
    <x v="2"/>
    <s v="04-05-2013 13:22:26"/>
    <s v="04-05-2013 13:22:26"/>
    <s v="05-20-2013 07:25:14"/>
    <s v="SRIS_PEQP_REP_NOTB"/>
    <s v="PAL03"/>
    <x v="1"/>
    <x v="0"/>
  </r>
  <r>
    <s v="7000060056"/>
    <x v="1"/>
    <s v="windows not genuine message"/>
    <s v="Mr. Muni Bandlamoori"/>
    <x v="8"/>
    <x v="0"/>
    <s v="04-05-2013 13:10:38"/>
    <s v="04-05-2013 13:10:38"/>
    <s v="04-09-2013 09:53:35"/>
    <s v="SRIS_PEQP_REP_NOTB"/>
    <m/>
    <x v="3"/>
    <x v="0"/>
  </r>
  <r>
    <s v="7000060055"/>
    <x v="1"/>
    <s v="Laptop Keyboard Replacement (T420)"/>
    <s v="Mr. Kiran Kumar"/>
    <x v="8"/>
    <x v="2"/>
    <s v="04-05-2013 13:08:30"/>
    <s v="04-05-2013 13:08:30"/>
    <s v="05-20-2013 07:21:55"/>
    <s v="SRIS_PEQP_REP_NOTB"/>
    <s v="DUN01"/>
    <x v="1"/>
    <x v="0"/>
  </r>
  <r>
    <s v="7000060054"/>
    <x v="1"/>
    <s v="Upgrade (T430)"/>
    <s v="Ms. Mehrak Ayati"/>
    <x v="8"/>
    <x v="2"/>
    <s v="04-05-2013 13:06:46"/>
    <s v="04-05-2013 13:06:46"/>
    <s v="05-20-2013 07:21:53"/>
    <s v="SRIS_PEQP_REP_NOTB"/>
    <s v="PAL02"/>
    <x v="1"/>
    <x v="0"/>
  </r>
  <r>
    <s v="7000060012"/>
    <x v="1"/>
    <s v="New Hire Request (04.16.13)"/>
    <s v="Mr. Fred McLane"/>
    <x v="12"/>
    <x v="2"/>
    <s v="04-05-2013 12:44:56"/>
    <s v="04-05-2013 12:44:56"/>
    <s v="05-20-2013 06:59:17"/>
    <s v="SRIS_PEQP_REP_NOTB"/>
    <s v="SCO01"/>
    <x v="1"/>
    <x v="0"/>
  </r>
  <r>
    <s v="7000060021"/>
    <x v="1"/>
    <s v="Re-image OAKL00532778A with Windows 7"/>
    <s v="Mr. Ali Rathore"/>
    <x v="3"/>
    <x v="2"/>
    <s v="04-05-2013 12:02:27"/>
    <s v="04-05-2013 12:02:27"/>
    <s v="05-20-2013 03:09:47"/>
    <s v="SRIS_APPL_OS_REIM"/>
    <s v="DUN02"/>
    <x v="1"/>
    <x v="0"/>
  </r>
  <r>
    <s v="7000059976"/>
    <x v="1"/>
    <s v="Problems with Adobe Connect"/>
    <s v="Ms. Fatimah Shahid"/>
    <x v="5"/>
    <x v="2"/>
    <s v="04-05-2013 11:30:48"/>
    <s v="04-05-2013 11:30:48"/>
    <s v="05-20-2013 01:49:01"/>
    <s v="SRIS_PEQP_REP_MAC"/>
    <s v="PAL03"/>
    <x v="1"/>
    <x v="0"/>
  </r>
  <r>
    <s v="7000059873"/>
    <x v="1"/>
    <s v="Rehire Request (04.29.13)"/>
    <s v="Mr. Benjamin Boeser"/>
    <x v="26"/>
    <x v="2"/>
    <s v="04-05-2013 10:49:16"/>
    <s v="04-05-2013 10:49:16"/>
    <s v="05-29-2013 20:43:24"/>
    <s v="SRIS_PEQP_REP_NOTB"/>
    <s v="LAT01"/>
    <x v="1"/>
    <x v="0"/>
  </r>
  <r>
    <s v="8000076741"/>
    <x v="0"/>
    <s v="Connected Backup failed on archive.pst"/>
    <s v="Ms. Sunny Zhu"/>
    <x v="3"/>
    <x v="2"/>
    <s v="04-05-2013 09:43:42"/>
    <s v="04-05-2013 09:43:42"/>
    <s v="05-19-2013 21:39:24"/>
    <s v="IMIS_APPL_MSOFF_2010"/>
    <m/>
    <x v="1"/>
    <x v="0"/>
  </r>
  <r>
    <s v="7000059855"/>
    <x v="1"/>
    <s v="ReImage T510 - Failed Hard Drive"/>
    <s v="Mr. Hanumachastry Rupakula"/>
    <x v="11"/>
    <x v="2"/>
    <s v="04-05-2013 09:45:24"/>
    <s v="04-05-2013 09:45:24"/>
    <s v="05-20-2013 04:19:42"/>
    <s v="SRIS_PEQP_REP_NOTB"/>
    <s v="PAL03"/>
    <x v="1"/>
    <x v="0"/>
  </r>
  <r>
    <s v="7000059852"/>
    <x v="1"/>
    <s v="GFM Sustainability Web App wont open"/>
    <s v="Mr. Larry Morgan"/>
    <x v="6"/>
    <x v="2"/>
    <s v="04-05-2013 08:59:24"/>
    <s v="04-05-2013 08:59:24"/>
    <s v="05-20-2013 03:33:34"/>
    <s v="SRIS_PEQP_REP_NOTB"/>
    <s v="DUN01"/>
    <x v="1"/>
    <x v="0"/>
  </r>
  <r>
    <s v="8000076486"/>
    <x v="0"/>
    <s v="needs to install netweber business clien"/>
    <s v="Mr. Lucas Borin"/>
    <x v="17"/>
    <x v="2"/>
    <s v="04-05-2013 07:43:31"/>
    <s v="04-05-2013 07:43:31"/>
    <s v="05-24-2013 19:49:01"/>
    <s v="IMIS_APPL_OTHER_SWAP_GR"/>
    <s v="SLE02"/>
    <x v="1"/>
    <x v="0"/>
  </r>
  <r>
    <s v="7000059586"/>
    <x v="1"/>
    <s v="MBP Re-Image"/>
    <s v="Mr. Eliad Goldwasser"/>
    <x v="5"/>
    <x v="0"/>
    <s v="04-05-2013 07:01:07"/>
    <s v="04-05-2013 07:01:07"/>
    <s v="04-05-2013 07:39:25"/>
    <s v="SRIS_PEQP_REP_MAC"/>
    <s v="PAL08"/>
    <x v="3"/>
    <x v="0"/>
  </r>
  <r>
    <s v="8000075948"/>
    <x v="0"/>
    <s v="PGP error after booting"/>
    <s v="Ms. Debora Lermen"/>
    <x v="17"/>
    <x v="4"/>
    <s v="04-05-2013 04:39:05"/>
    <s v="04-05-2013 04:39:05"/>
    <s v="05-10-2013 06:23:11"/>
    <s v="IMIS_PRTSEC_ENCR_HDD"/>
    <s v="SLE01"/>
    <x v="1"/>
    <x v="0"/>
  </r>
  <r>
    <s v="7000058689"/>
    <x v="1"/>
    <s v="New Hire IT Equipment Request (C5188262)"/>
    <s v="Alena Poutiat"/>
    <x v="26"/>
    <x v="2"/>
    <s v="04-04-2013 23:09:55"/>
    <s v="04-04-2013 23:09:55"/>
    <s v="05-20-2013 01:02:56"/>
    <s v="SRIS_PEQP_ORDR"/>
    <m/>
    <x v="1"/>
    <x v="0"/>
  </r>
  <r>
    <s v="7000058448"/>
    <x v="1"/>
    <s v="MacBook Air for Eliad Goldwasser"/>
    <s v="Mr. Eliad Goldwasser"/>
    <x v="11"/>
    <x v="0"/>
    <s v="04-04-2013 16:49:58"/>
    <s v="04-04-2013 16:49:58"/>
    <s v="04-04-2013 18:46:38"/>
    <s v="SRIS_PEQP_REP_NOTB"/>
    <s v="PAL08"/>
    <x v="3"/>
    <x v="0"/>
  </r>
  <r>
    <s v="8000074341"/>
    <x v="0"/>
    <s v="Blue Screen and computer will not boot"/>
    <s v="Mr. Mike Munro"/>
    <x v="3"/>
    <x v="2"/>
    <s v="04-04-2013 15:00:49"/>
    <s v="04-04-2013 15:00:49"/>
    <s v="05-19-2013 23:45:28"/>
    <s v="IMIS_PEQP_NOTEB"/>
    <m/>
    <x v="1"/>
    <x v="0"/>
  </r>
  <r>
    <s v="7000058397"/>
    <x v="1"/>
    <s v="Intermittent BSOD"/>
    <s v="Ms. Kristen Stone"/>
    <x v="4"/>
    <x v="2"/>
    <s v="04-04-2013 14:21:59"/>
    <s v="04-04-2013 14:21:59"/>
    <s v="05-20-2013 04:32:16"/>
    <s v="SRIS_PEQP_REP_NOTB"/>
    <s v="DUN01"/>
    <x v="1"/>
    <x v="0"/>
  </r>
  <r>
    <s v="7000058404"/>
    <x v="1"/>
    <s v="Monitor for Jedd Go"/>
    <s v="Mr. Jedd Go"/>
    <x v="11"/>
    <x v="2"/>
    <s v="04-04-2013 13:45:15"/>
    <s v="04-04-2013 13:45:15"/>
    <s v="04-08-2013 08:27:41"/>
    <s v="SRIS_PEQP_REP_NOTB"/>
    <s v="PAL03"/>
    <x v="3"/>
    <x v="0"/>
  </r>
  <r>
    <s v="8000074223"/>
    <x v="0"/>
    <s v="I cannot access my laptop from home"/>
    <s v="Mr. Randy Hammon"/>
    <x v="29"/>
    <x v="2"/>
    <s v="04-04-2013 13:45:27"/>
    <s v="04-04-2013 13:45:27"/>
    <s v="05-19-2013 23:37:37"/>
    <s v="IMIS_ACCSS_RA"/>
    <s v="PAL02"/>
    <x v="1"/>
    <x v="0"/>
  </r>
  <r>
    <s v="7000058358"/>
    <x v="1"/>
    <s v="Loaner iPads (QTY 4)"/>
    <s v="Ms. Michelle Rodriguez"/>
    <x v="32"/>
    <x v="2"/>
    <s v="04-04-2013 13:24:15"/>
    <s v="04-04-2013 13:24:15"/>
    <s v="05-20-2013 02:51:59"/>
    <s v="SRIS_PEQP_RENT"/>
    <s v="PAL01"/>
    <x v="1"/>
    <x v="0"/>
  </r>
  <r>
    <s v="7000058324"/>
    <x v="1"/>
    <s v="Need a Notebook"/>
    <s v="Mr. Ricardo Dias"/>
    <x v="17"/>
    <x v="0"/>
    <s v="04-04-2013 13:10:13"/>
    <s v="04-04-2013 13:10:13"/>
    <s v="04-19-2013 10:58:46"/>
    <s v="SRIS_PEQP_ORDR"/>
    <s v="SLE01"/>
    <x v="3"/>
    <x v="0"/>
  </r>
  <r>
    <s v="7000058304"/>
    <x v="1"/>
    <s v="New Hire IT Equipment Request (C5187942)"/>
    <s v="Ms. Bethany Kanui"/>
    <x v="20"/>
    <x v="2"/>
    <s v="04-04-2013 12:11:38"/>
    <s v="04-04-2013 12:11:38"/>
    <s v="05-20-2013 01:35:54"/>
    <s v="SRIS_PEQP_ORDR"/>
    <s v="PAL01"/>
    <x v="1"/>
    <x v="0"/>
  </r>
  <r>
    <s v="7000057749"/>
    <x v="1"/>
    <s v="New Hire Request"/>
    <s v="Radu Grigorescu"/>
    <x v="7"/>
    <x v="2"/>
    <s v="04-04-2013 10:37:14"/>
    <s v="04-04-2013 10:37:14"/>
    <s v="05-20-2013 07:48:17"/>
    <s v="SRIS_PEQP_ORDR"/>
    <s v="MON02"/>
    <x v="1"/>
    <x v="0"/>
  </r>
  <r>
    <s v="7000058176"/>
    <x v="1"/>
    <s v="User's laptop is intermittent BSOD"/>
    <s v="Mr. Dennis Twiss"/>
    <x v="4"/>
    <x v="0"/>
    <s v="04-04-2013 10:23:51"/>
    <s v="04-04-2013 10:23:51"/>
    <s v="04-04-2013 10:34:11"/>
    <s v="SRIS_PEQP_REP_NOTB"/>
    <s v="DUN02"/>
    <x v="3"/>
    <x v="0"/>
  </r>
  <r>
    <s v="8000073958"/>
    <x v="0"/>
    <s v="user has her monitor yellow"/>
    <s v="Ms. Jean Waddell"/>
    <x v="3"/>
    <x v="2"/>
    <s v="04-04-2013 10:04:56"/>
    <s v="04-04-2013 10:04:56"/>
    <s v="05-19-2013 23:00:55"/>
    <s v="IMIS_PEQP_MONIT"/>
    <s v="DUN01"/>
    <x v="1"/>
    <x v="0"/>
  </r>
  <r>
    <s v="8000073885"/>
    <x v="0"/>
    <s v="I am unable to delete a directory"/>
    <s v="Mr. Howard Van Dam"/>
    <x v="15"/>
    <x v="28"/>
    <s v="04-04-2013 09:48:40"/>
    <s v="04-04-2013 09:48:40"/>
    <s v="05-13-2013 08:34:47"/>
    <s v="IMIS_PEQP_NOTEB"/>
    <s v="BOF01"/>
    <x v="1"/>
    <x v="0"/>
  </r>
  <r>
    <s v="8000073913"/>
    <x v="0"/>
    <s v="user is unalbe to book rooms"/>
    <s v="Mr. Steve Murphy"/>
    <x v="0"/>
    <x v="2"/>
    <s v="04-04-2013 09:27:52"/>
    <s v="04-04-2013 09:27:52"/>
    <s v="05-19-2013 22:16:42"/>
    <s v="IMIS_COMCHL_MAIL_VRES"/>
    <s v="BOF01"/>
    <x v="1"/>
    <x v="0"/>
  </r>
  <r>
    <s v="7000058125"/>
    <x v="1"/>
    <s v="MBP Crashing"/>
    <s v="Mr. Eliad Goldwasser"/>
    <x v="5"/>
    <x v="0"/>
    <s v="04-04-2013 09:27:31"/>
    <s v="04-04-2013 09:27:31"/>
    <s v="04-04-2013 18:47:43"/>
    <s v="SRIS_PEQP_REP_MAC"/>
    <s v="PAL08"/>
    <x v="3"/>
    <x v="0"/>
  </r>
  <r>
    <s v="7000058121"/>
    <x v="1"/>
    <s v="ReImage MBP"/>
    <s v="Mr. Eliad Goldwasser"/>
    <x v="5"/>
    <x v="0"/>
    <s v="04-04-2013 09:23:22"/>
    <s v="04-04-2013 09:23:22"/>
    <s v="04-04-2013 18:48:10"/>
    <s v="SRIS_PEQP_REP_MAC"/>
    <s v="PAL08"/>
    <x v="3"/>
    <x v="0"/>
  </r>
  <r>
    <s v="8000073829"/>
    <x v="0"/>
    <s v="Cannot record Administrative activities"/>
    <s v="Mr. Alessandro Parolin"/>
    <x v="17"/>
    <x v="14"/>
    <s v="04-04-2013 09:09:27"/>
    <s v="04-04-2013 09:09:27"/>
    <s v="05-06-2013 11:43:46"/>
    <s v="IMIS_APPL_SAP_GUI"/>
    <s v="SLE01"/>
    <x v="1"/>
    <x v="0"/>
  </r>
  <r>
    <s v="8000073815"/>
    <x v="0"/>
    <s v="data migration process"/>
    <s v="Mr. John Burton"/>
    <x v="16"/>
    <x v="0"/>
    <s v="04-04-2013 08:50:47"/>
    <s v="04-04-2013 08:50:47"/>
    <s v="04-05-2013 10:25:35"/>
    <s v="IMIS_APPL_OS_WIN7"/>
    <s v="PAL08"/>
    <x v="3"/>
    <x v="0"/>
  </r>
  <r>
    <s v="8000073784"/>
    <x v="0"/>
    <s v="user cannot get to syabse intranet-sw"/>
    <s v="Ms. Evelyn Tom"/>
    <x v="3"/>
    <x v="0"/>
    <s v="04-04-2013 08:30:55"/>
    <s v="04-04-2013 08:30:55"/>
    <s v="04-12-2013 07:10:59"/>
    <s v="IMIS_ACCSS_RA_VPN_CLNT"/>
    <s v="DUN01"/>
    <x v="3"/>
    <x v="0"/>
  </r>
  <r>
    <s v="7000057991"/>
    <x v="1"/>
    <s v="Recover asset for Termed emp C5177385"/>
    <s v="Ms. Teeha Harrell"/>
    <x v="3"/>
    <x v="0"/>
    <s v="04-04-2013 07:45:09"/>
    <s v="04-04-2013 07:45:09"/>
    <s v="04-04-2013 07:53:17"/>
    <s v="SRIS_PEQP_RETURN"/>
    <s v="DUN01"/>
    <x v="3"/>
    <x v="0"/>
  </r>
  <r>
    <s v="8000073601"/>
    <x v="0"/>
    <s v="Reimage 527986 for Dublin Inventory"/>
    <s v="Ms. Teeha Harrell"/>
    <x v="3"/>
    <x v="0"/>
    <s v="04-04-2013 07:40:22"/>
    <s v="04-04-2013 07:40:22"/>
    <s v="04-04-2013 10:04:50"/>
    <s v="IMIS_PEQP_NOTEB"/>
    <s v="DUN01"/>
    <x v="3"/>
    <x v="0"/>
  </r>
  <r>
    <s v="8000073007"/>
    <x v="0"/>
    <s v="Wireless network 2nd floor keeps droppin"/>
    <s v="Bruce Milton"/>
    <x v="14"/>
    <x v="3"/>
    <s v="04-04-2013 05:40:18"/>
    <s v="04-03-2013 09:39:54"/>
    <s v="05-10-2013 12:15:00"/>
    <s v="IMIS_NW_CLNT_WIFI"/>
    <s v="WTO01"/>
    <x v="1"/>
    <x v="0"/>
  </r>
  <r>
    <s v="8000071046"/>
    <x v="0"/>
    <s v="Duplicate VC Booking in Outlook"/>
    <s v="Ms. Elisa Silva"/>
    <x v="2"/>
    <x v="2"/>
    <s v="04-03-2013 16:53:43"/>
    <s v="04-03-2013 16:53:43"/>
    <s v="05-31-2013 19:24:29"/>
    <s v="IMIS_COMCHL_MAIL_VRES"/>
    <s v="PAL05"/>
    <x v="1"/>
    <x v="0"/>
  </r>
  <r>
    <s v="8000071103"/>
    <x v="0"/>
    <s v="Image New MAC Pro"/>
    <s v="Mr. Shoji Kuruvilla"/>
    <x v="3"/>
    <x v="2"/>
    <s v="04-03-2013 16:28:37"/>
    <s v="04-03-2013 16:28:37"/>
    <s v="05-19-2013 21:32:22"/>
    <s v="IMIS_PEQP_DESKT_MAC"/>
    <s v="DUN02"/>
    <x v="1"/>
    <x v="0"/>
  </r>
  <r>
    <s v="7000056585"/>
    <x v="1"/>
    <s v="ReImage MacBook #489935"/>
    <s v="Ms. Jennifer Cha"/>
    <x v="11"/>
    <x v="2"/>
    <s v="04-03-2013 15:49:21"/>
    <s v="04-03-2013 15:49:21"/>
    <s v="05-20-2013 00:56:22"/>
    <s v="SRIS_PEQP_REP_NOTB"/>
    <s v="PAL03"/>
    <x v="1"/>
    <x v="0"/>
  </r>
  <r>
    <s v="7000056576"/>
    <x v="1"/>
    <s v="[LOANER_LT]|loaner laptop request"/>
    <s v="Ms. Tiffany Wu"/>
    <x v="8"/>
    <x v="2"/>
    <s v="04-03-2013 15:34:59"/>
    <s v="04-03-2013 15:34:59"/>
    <s v="05-20-2013 00:53:21"/>
    <s v="SRIS_PEQP_REP_NOTB"/>
    <s v="PAL02"/>
    <x v="1"/>
    <x v="0"/>
  </r>
  <r>
    <s v="7000056575"/>
    <x v="1"/>
    <s v="[REIMAGE]|reimage laptop with Win 7 2.1"/>
    <s v="Mr. Kevin Hsu"/>
    <x v="8"/>
    <x v="2"/>
    <s v="04-03-2013 15:32:48"/>
    <s v="04-03-2013 15:32:48"/>
    <s v="05-20-2013 00:51:26"/>
    <s v="SRIS_PEQP_REP_NOTB"/>
    <s v="PAL02"/>
    <x v="1"/>
    <x v="0"/>
  </r>
  <r>
    <s v="7000056561"/>
    <x v="1"/>
    <s v="Unable to Print"/>
    <s v="Mr. Rahul Kabra"/>
    <x v="5"/>
    <x v="2"/>
    <s v="04-03-2013 14:49:03"/>
    <s v="04-03-2013 14:49:03"/>
    <s v="05-20-2013 01:39:30"/>
    <s v="SRIS_PEQP_REP_MAC"/>
    <s v="PAL03"/>
    <x v="1"/>
    <x v="0"/>
  </r>
  <r>
    <s v="7000056469"/>
    <x v="1"/>
    <s v="Clinck on url links - do not have permis"/>
    <s v="Mr. Monte Nisby"/>
    <x v="6"/>
    <x v="0"/>
    <s v="04-03-2013 14:30:36"/>
    <s v="04-03-2013 14:30:36"/>
    <s v="04-03-2013 14:40:41"/>
    <s v="SRIS_PEQP_REP_NOTB"/>
    <s v="DUN01"/>
    <x v="3"/>
    <x v="0"/>
  </r>
  <r>
    <s v="8000070974"/>
    <x v="0"/>
    <s v="Keep laptop"/>
    <s v="Ms. Shiyi Gu"/>
    <x v="8"/>
    <x v="2"/>
    <s v="04-03-2013 14:10:28"/>
    <s v="04-03-2013 14:10:28"/>
    <s v="05-19-2013 21:40:30"/>
    <s v="IMIS_PEQP_DESKT"/>
    <s v="PAL02"/>
    <x v="1"/>
    <x v="0"/>
  </r>
  <r>
    <s v="7000056445"/>
    <x v="1"/>
    <s v="Imaging request"/>
    <s v="Ziad Slim"/>
    <x v="7"/>
    <x v="2"/>
    <s v="04-03-2013 12:58:28"/>
    <s v="04-03-2013 12:58:28"/>
    <s v="05-20-2013 07:48:20"/>
    <s v="SRIS_PEQP_ORDR"/>
    <s v="MON02"/>
    <x v="1"/>
    <x v="0"/>
  </r>
  <r>
    <s v="7000056454"/>
    <x v="1"/>
    <s v="New Hire Request"/>
    <s v="Ms. Gabriele Lahme"/>
    <x v="7"/>
    <x v="2"/>
    <s v="04-03-2013 12:28:26"/>
    <s v="04-03-2013 12:28:26"/>
    <s v="05-20-2013 01:51:04"/>
    <s v="SRIS_PEQP_ORDR"/>
    <s v="MON02"/>
    <x v="1"/>
    <x v="0"/>
  </r>
  <r>
    <s v="7000056390"/>
    <x v="1"/>
    <s v="System Swap T420"/>
    <s v="Ms. Julia Fargel"/>
    <x v="1"/>
    <x v="2"/>
    <s v="04-03-2013 12:13:51"/>
    <s v="04-03-2013 12:13:51"/>
    <s v="05-20-2013 04:36:26"/>
    <s v="SRIS_PEQP_REP_NOTB"/>
    <s v="PAL01"/>
    <x v="1"/>
    <x v="0"/>
  </r>
  <r>
    <s v="8000070861"/>
    <x v="0"/>
    <s v="user cannot use integrated camera"/>
    <s v="Mr. Yaser Alkhatib"/>
    <x v="0"/>
    <x v="2"/>
    <s v="04-03-2013 11:56:33"/>
    <s v="04-03-2013 11:56:33"/>
    <s v="05-19-2013 20:02:11"/>
    <s v="IMIS_PEQP_NOTEB"/>
    <s v="LSE04"/>
    <x v="1"/>
    <x v="0"/>
  </r>
  <r>
    <s v="7000056386"/>
    <x v="1"/>
    <s v="SSO Certificate"/>
    <s v="Mr. Robyn Chan"/>
    <x v="5"/>
    <x v="2"/>
    <s v="04-03-2013 11:22:58"/>
    <s v="04-03-2013 11:22:58"/>
    <s v="05-20-2013 04:49:38"/>
    <s v="SRIS_PEQP_REP_MAC"/>
    <s v="DUN02"/>
    <x v="1"/>
    <x v="0"/>
  </r>
  <r>
    <s v="8000070772"/>
    <x v="0"/>
    <s v="Printers not working in PAL05"/>
    <s v="Mr. James Chiu"/>
    <x v="8"/>
    <x v="11"/>
    <s v="04-03-2013 11:12:27"/>
    <s v="04-03-2013 11:12:27"/>
    <s v="04-22-2013 13:56:28"/>
    <s v="IMIS_PRNT_DRIVER"/>
    <s v="PAL05"/>
    <x v="3"/>
    <x v="0"/>
  </r>
  <r>
    <s v="8000070585"/>
    <x v="0"/>
    <s v="Frequent BSOD on development PC"/>
    <s v="Dheeraj Sharma"/>
    <x v="7"/>
    <x v="2"/>
    <s v="04-03-2013 10:20:57"/>
    <s v="04-03-2013 10:20:57"/>
    <s v="05-19-2013 23:16:50"/>
    <s v="IMIS_APPL_OS_WIN7"/>
    <s v="MON02"/>
    <x v="1"/>
    <x v="0"/>
  </r>
  <r>
    <s v="8000070713"/>
    <x v="0"/>
    <s v="SAP NetWeaver Business Client 4.0 Instal"/>
    <s v="Mr. Lucas Borin"/>
    <x v="17"/>
    <x v="2"/>
    <s v="04-03-2013 10:32:32"/>
    <s v="04-03-2013 10:32:32"/>
    <s v="05-24-2013 19:49:47"/>
    <s v="IMIS_APPL_SAP_GUI"/>
    <s v="SLE02"/>
    <x v="1"/>
    <x v="0"/>
  </r>
  <r>
    <s v="7000056208"/>
    <x v="1"/>
    <s v="Wont Power On &amp; Outlook Freezes"/>
    <s v="Ms. Larisa Voronina"/>
    <x v="6"/>
    <x v="0"/>
    <s v="04-03-2013 10:25:03"/>
    <s v="04-03-2013 10:25:03"/>
    <s v="04-04-2013 11:28:22"/>
    <s v="SRIS_PEQP_REP_NOTB"/>
    <s v="DUN02"/>
    <x v="3"/>
    <x v="0"/>
  </r>
  <r>
    <s v="8000070665"/>
    <x v="0"/>
    <s v="Laptop will not boot"/>
    <s v="Mr. Glenn Rodgers"/>
    <x v="3"/>
    <x v="2"/>
    <s v="04-03-2013 09:21:59"/>
    <s v="04-03-2013 09:21:59"/>
    <s v="05-19-2013 20:21:12"/>
    <s v="IMIS_PEQP_NOTEB"/>
    <m/>
    <x v="1"/>
    <x v="0"/>
  </r>
  <r>
    <s v="7000056314"/>
    <x v="1"/>
    <s v="Migration Issues"/>
    <s v="Ms. Janie Du"/>
    <x v="8"/>
    <x v="0"/>
    <s v="04-03-2013 10:15:03"/>
    <s v="04-03-2013 10:15:03"/>
    <s v="04-09-2013 09:59:33"/>
    <s v="SRIS_COMCHL_MAIL_OUTL"/>
    <s v="PAL02"/>
    <x v="3"/>
    <x v="0"/>
  </r>
  <r>
    <s v="7000056312"/>
    <x v="1"/>
    <s v="User unable to use windows search"/>
    <s v="Ms. Rolanda Prince"/>
    <x v="8"/>
    <x v="2"/>
    <s v="04-03-2013 10:00:03"/>
    <s v="04-03-2013 10:00:03"/>
    <s v="05-20-2013 04:03:38"/>
    <s v="SRIS_PEQP_REP_NOTB"/>
    <s v="PAL02"/>
    <x v="1"/>
    <x v="0"/>
  </r>
  <r>
    <s v="7000056238"/>
    <x v="1"/>
    <s v="Laptop will not boot, Re-Image"/>
    <s v="Mr. Peter Houston"/>
    <x v="4"/>
    <x v="2"/>
    <s v="04-03-2013 09:33:52"/>
    <s v="04-03-2013 09:33:52"/>
    <s v="05-20-2013 02:14:43"/>
    <s v="SRIS_PEQP_REP_NOTB"/>
    <s v="DUN01"/>
    <x v="1"/>
    <x v="0"/>
  </r>
  <r>
    <s v="7000056271"/>
    <x v="1"/>
    <s v="Rehire Request"/>
    <s v="Mr. Daniel Souza"/>
    <x v="17"/>
    <x v="22"/>
    <s v="04-03-2013 09:27:33"/>
    <s v="04-03-2013 09:27:33"/>
    <s v="04-22-2013 06:16:02"/>
    <s v="SRIS_ACCSS_RA_SECID_NCRD"/>
    <s v="SLE02"/>
    <x v="3"/>
    <x v="0"/>
  </r>
  <r>
    <s v="7000054500"/>
    <x v="1"/>
    <s v="Rehire Request"/>
    <s v="Mr. Daniel Souza"/>
    <x v="17"/>
    <x v="22"/>
    <s v="04-03-2013 09:27:32"/>
    <s v="04-03-2013 09:27:32"/>
    <s v="04-22-2013 06:17:23"/>
    <s v="SRIS_PEQP_ORDR"/>
    <s v="SLE02"/>
    <x v="3"/>
    <x v="0"/>
  </r>
  <r>
    <s v="7000056002"/>
    <x v="1"/>
    <s v="New Hire Request"/>
    <s v="Mike Thompson"/>
    <x v="17"/>
    <x v="2"/>
    <s v="04-03-2013 06:52:53"/>
    <s v="04-03-2013 06:52:53"/>
    <s v="05-20-2013 04:32:46"/>
    <s v="SRIS_ACCSS_RA_SECID_NCRD"/>
    <s v="SLE01"/>
    <x v="1"/>
    <x v="0"/>
  </r>
  <r>
    <s v="7000056001"/>
    <x v="1"/>
    <s v="New Hire Request"/>
    <s v="Mike Thompson"/>
    <x v="17"/>
    <x v="2"/>
    <s v="04-03-2013 06:52:52"/>
    <s v="04-03-2013 06:52:52"/>
    <s v="05-20-2013 03:19:34"/>
    <s v="SRIS_PEQP_ORDR"/>
    <s v="SLE01"/>
    <x v="1"/>
    <x v="0"/>
  </r>
  <r>
    <s v="8000069934"/>
    <x v="0"/>
    <s v="Excel links and certain URLs not working"/>
    <s v="Mr. Malcolm Booth"/>
    <x v="24"/>
    <x v="2"/>
    <s v="04-03-2013 06:40:10"/>
    <s v="04-03-2013 06:40:10"/>
    <s v="04-11-2013 09:22:13"/>
    <s v="IMIS_PEQP_NOTEB"/>
    <s v="PAL06"/>
    <x v="3"/>
    <x v="0"/>
  </r>
  <r>
    <s v="8000067670"/>
    <x v="0"/>
    <s v="Spotlight not indexing"/>
    <s v="Mr. Paul Clark"/>
    <x v="2"/>
    <x v="2"/>
    <s v="04-02-2013 21:26:13"/>
    <s v="04-02-2013 21:26:13"/>
    <s v="05-19-2013 20:41:06"/>
    <s v="IMIS_APPL_MACSW"/>
    <s v="PAL02"/>
    <x v="1"/>
    <x v="0"/>
  </r>
  <r>
    <s v="7000054563"/>
    <x v="1"/>
    <s v="Rules set up for anonymous mailbox"/>
    <s v="Mr. Dennis Twiss"/>
    <x v="4"/>
    <x v="2"/>
    <s v="04-02-2013 15:57:30"/>
    <s v="04-02-2013 15:57:30"/>
    <s v="05-20-2013 02:02:55"/>
    <s v="SRIS_COMCHL_MAIL_OUTL"/>
    <s v="DUN02"/>
    <x v="1"/>
    <x v="0"/>
  </r>
  <r>
    <s v="7000054508"/>
    <x v="1"/>
    <s v="Laptop is hot and shutting down randomly"/>
    <s v="Ms. Katie Vo"/>
    <x v="2"/>
    <x v="2"/>
    <s v="04-02-2013 16:05:48"/>
    <s v="04-02-2013 16:05:48"/>
    <s v="05-20-2013 04:00:42"/>
    <s v="SRIS_PEQP_REP_NOTB"/>
    <s v="PAL03"/>
    <x v="1"/>
    <x v="0"/>
  </r>
  <r>
    <s v="7000054524"/>
    <x v="1"/>
    <s v="Equipment Return - #442023 HP 4250tn"/>
    <s v="Mr. John Zepecki"/>
    <x v="11"/>
    <x v="2"/>
    <s v="04-02-2013 15:53:22"/>
    <s v="04-02-2013 15:53:22"/>
    <s v="05-20-2013 03:55:40"/>
    <s v="SRIS_PEQP_REP_NOTB"/>
    <s v="PAL03"/>
    <x v="1"/>
    <x v="0"/>
  </r>
  <r>
    <s v="8000067270"/>
    <x v="0"/>
    <s v="unable to connect to the wired lan"/>
    <s v="Ms. Swati Sinha"/>
    <x v="8"/>
    <x v="2"/>
    <s v="04-02-2013 14:41:05"/>
    <s v="04-02-2013 14:41:05"/>
    <s v="05-19-2013 21:41:38"/>
    <s v="IMIS_NW_CLNT_WIFI"/>
    <s v="PAL02"/>
    <x v="1"/>
    <x v="0"/>
  </r>
  <r>
    <s v="8000067269"/>
    <x v="0"/>
    <s v="laptop won't start"/>
    <s v="Mr. Peter Houston"/>
    <x v="4"/>
    <x v="2"/>
    <s v="04-02-2013 14:23:27"/>
    <s v="04-02-2013 14:23:27"/>
    <s v="05-20-2013 00:28:23"/>
    <s v="IMIS_PEQP_NOTEB"/>
    <s v="DUN01"/>
    <x v="1"/>
    <x v="0"/>
  </r>
  <r>
    <s v="7000054443"/>
    <x v="1"/>
    <s v="Shell Swap #498439 to 495661"/>
    <s v="Mr. Peter Petroski"/>
    <x v="11"/>
    <x v="2"/>
    <s v="04-02-2013 13:56:21"/>
    <s v="04-02-2013 13:56:21"/>
    <s v="05-20-2013 08:04:32"/>
    <s v="SRIS_PEQP_REP_NOTB"/>
    <m/>
    <x v="1"/>
    <x v="0"/>
  </r>
  <r>
    <s v="7000054442"/>
    <x v="1"/>
    <s v="Equipment Return - #498439 HP 8540p"/>
    <s v="Mr. Peter Petroski"/>
    <x v="11"/>
    <x v="2"/>
    <s v="04-02-2013 13:52:40"/>
    <s v="04-02-2013 13:52:40"/>
    <s v="05-20-2013 08:01:42"/>
    <s v="SRIS_PEQP_REP_NOTB"/>
    <m/>
    <x v="1"/>
    <x v="0"/>
  </r>
  <r>
    <s v="7000054389"/>
    <x v="1"/>
    <s v="New Hardware Setup (MBP)"/>
    <s v="Ms. Tina Tuan"/>
    <x v="5"/>
    <x v="2"/>
    <s v="04-02-2013 13:54:29"/>
    <s v="04-02-2013 13:54:29"/>
    <s v="05-20-2013 04:23:10"/>
    <s v="SRIS_PEQP_ORDR"/>
    <s v="PAL03"/>
    <x v="1"/>
    <x v="0"/>
  </r>
  <r>
    <s v="7000054178"/>
    <x v="1"/>
    <s v="New Hire Request (04.22.13)"/>
    <s v="Mr. Garrett Abel"/>
    <x v="12"/>
    <x v="2"/>
    <s v="04-02-2013 13:20:39"/>
    <s v="04-02-2013 13:20:39"/>
    <s v="05-20-2013 02:28:25"/>
    <s v="SRIS_PEQP_ORDR"/>
    <s v="BEL01"/>
    <x v="1"/>
    <x v="0"/>
  </r>
  <r>
    <s v="8000067244"/>
    <x v="0"/>
    <s v="Laptop is Freezing Up 1-2 Times per Day"/>
    <s v="Mr. John Wolley"/>
    <x v="4"/>
    <x v="2"/>
    <s v="04-02-2013 13:14:01"/>
    <s v="04-02-2013 13:14:01"/>
    <s v="05-19-2013 21:15:49"/>
    <s v="IMIS_APPL_OS_WIN7"/>
    <s v="DUN02"/>
    <x v="1"/>
    <x v="0"/>
  </r>
  <r>
    <s v="7000054368"/>
    <x v="1"/>
    <s v="Apple project"/>
    <s v="Mr. Lakshman Koya"/>
    <x v="5"/>
    <x v="2"/>
    <s v="04-02-2013 12:56:27"/>
    <s v="04-02-2013 12:56:27"/>
    <s v="05-20-2013 02:24:14"/>
    <s v="SRIS_PEQP_REP_MAC"/>
    <m/>
    <x v="1"/>
    <x v="0"/>
  </r>
  <r>
    <s v="7000054361"/>
    <x v="1"/>
    <s v="New MBP"/>
    <s v="Mr. Matthias Kruse"/>
    <x v="5"/>
    <x v="2"/>
    <s v="04-02-2013 12:51:09"/>
    <s v="04-02-2013 12:51:09"/>
    <s v="05-20-2013 02:14:31"/>
    <s v="SRIS_PEQP_REP_MAC"/>
    <s v="PAL06"/>
    <x v="1"/>
    <x v="0"/>
  </r>
  <r>
    <s v="7000054348"/>
    <x v="1"/>
    <s v="System OS Corrections"/>
    <s v="Mr. Mike Ellard"/>
    <x v="5"/>
    <x v="2"/>
    <s v="04-02-2013 12:26:26"/>
    <s v="04-02-2013 12:26:26"/>
    <s v="05-20-2013 06:51:38"/>
    <s v="SRIS_PEQP_REP_MAC"/>
    <m/>
    <x v="1"/>
    <x v="0"/>
  </r>
  <r>
    <s v="7000054343"/>
    <x v="1"/>
    <s v="ReImage MBP"/>
    <s v="Mr. Matthias Kruse"/>
    <x v="5"/>
    <x v="2"/>
    <s v="04-02-2013 12:23:50"/>
    <s v="04-02-2013 12:23:50"/>
    <s v="05-20-2013 01:45:44"/>
    <s v="SRIS_PEQP_REP_MAC"/>
    <s v="PAL06"/>
    <x v="1"/>
    <x v="0"/>
  </r>
  <r>
    <s v="7000054341"/>
    <x v="1"/>
    <s v="Capturd .olm file"/>
    <s v="Ms. Petra Ligthart"/>
    <x v="5"/>
    <x v="2"/>
    <s v="04-02-2013 12:21:01"/>
    <s v="04-02-2013 12:21:01"/>
    <s v="05-20-2013 01:42:13"/>
    <s v="SRIS_PEQP_REP_MAC"/>
    <m/>
    <x v="1"/>
    <x v="0"/>
  </r>
  <r>
    <s v="7000054300"/>
    <x v="1"/>
    <s v="VMWare 5.0.2"/>
    <s v="Mr. Wallace Su"/>
    <x v="5"/>
    <x v="2"/>
    <s v="04-02-2013 12:18:25"/>
    <s v="04-02-2013 12:18:25"/>
    <s v="05-20-2013 01:42:10"/>
    <s v="SRIS_PEQP_REP_MAC"/>
    <s v="PAL02"/>
    <x v="1"/>
    <x v="0"/>
  </r>
  <r>
    <s v="7000054299"/>
    <x v="1"/>
    <s v="VMWare 5.0.2"/>
    <s v="Mr. Sivakumar N"/>
    <x v="5"/>
    <x v="2"/>
    <s v="04-02-2013 12:06:08"/>
    <s v="04-02-2013 12:06:08"/>
    <s v="05-20-2013 01:40:46"/>
    <s v="SRIS_PEQP_REP_MAC"/>
    <s v="PAL03"/>
    <x v="1"/>
    <x v="0"/>
  </r>
  <r>
    <s v="7000054297"/>
    <x v="1"/>
    <s v="Rent notebook for a meeting"/>
    <s v="Mr. Daniel Santos"/>
    <x v="28"/>
    <x v="0"/>
    <s v="04-02-2013 12:02:15"/>
    <s v="04-02-2013 12:02:15"/>
    <s v="04-19-2013 08:14:12"/>
    <s v="SRIS_PEQP_RENT"/>
    <s v="SLE02"/>
    <x v="3"/>
    <x v="0"/>
  </r>
  <r>
    <s v="7000054276"/>
    <x v="1"/>
    <s v="New Hire Request"/>
    <s v="Wolfgang Bihlmayer"/>
    <x v="7"/>
    <x v="3"/>
    <s v="04-02-2013 11:53:02"/>
    <s v="04-02-2013 11:53:02"/>
    <s v="04-19-2013 09:02:20"/>
    <s v="SRIS_PEQP_ORDR"/>
    <s v="MON02"/>
    <x v="3"/>
    <x v="0"/>
  </r>
  <r>
    <s v="7000054254"/>
    <x v="1"/>
    <s v="New Hardware Setup (MBA)"/>
    <s v="Mr. Rich Padula"/>
    <x v="5"/>
    <x v="2"/>
    <s v="04-02-2013 11:29:28"/>
    <s v="04-02-2013 11:29:28"/>
    <s v="05-20-2013 04:51:06"/>
    <s v="SRIS_PEQP_NOTEB_MAC"/>
    <s v="CHI06"/>
    <x v="1"/>
    <x v="0"/>
  </r>
  <r>
    <s v="7000054272"/>
    <x v="1"/>
    <s v="New Hire Request"/>
    <s v="Niall Cotter"/>
    <x v="7"/>
    <x v="2"/>
    <s v="04-02-2013 11:27:40"/>
    <s v="04-02-2013 11:27:40"/>
    <s v="05-23-2013 20:33:46"/>
    <s v="SRIS_PEQP_ORDR"/>
    <s v="MON02"/>
    <x v="1"/>
    <x v="0"/>
  </r>
  <r>
    <s v="7000054239"/>
    <x v="1"/>
    <s v="Adobe CS6 Suite"/>
    <s v="Mr. Eliad Goldwasser"/>
    <x v="5"/>
    <x v="0"/>
    <s v="04-02-2013 11:23:31"/>
    <s v="04-02-2013 11:23:31"/>
    <s v="04-04-2013 18:48:37"/>
    <s v="SRIS_PEQP_REP_MAC"/>
    <s v="PAL08"/>
    <x v="3"/>
    <x v="0"/>
  </r>
  <r>
    <s v="7000054237"/>
    <x v="1"/>
    <s v="VMWare 5.0.2"/>
    <s v="Mr. Ganesan Chittharanjan"/>
    <x v="5"/>
    <x v="2"/>
    <s v="04-02-2013 11:15:45"/>
    <s v="04-02-2013 11:15:45"/>
    <s v="05-20-2013 00:58:46"/>
    <s v="SRIS_PEQP_REP_MAC"/>
    <s v="PAL08"/>
    <x v="1"/>
    <x v="0"/>
  </r>
  <r>
    <s v="8000067028"/>
    <x v="0"/>
    <s v="Firefox does not work anymore"/>
    <s v="Mr. Adam Mardini"/>
    <x v="5"/>
    <x v="2"/>
    <s v="04-02-2013 10:55:36"/>
    <s v="04-02-2013 10:55:36"/>
    <s v="05-19-2013 23:48:05"/>
    <s v="IMIS_APPL_MACSW"/>
    <s v="PAL03"/>
    <x v="1"/>
    <x v="0"/>
  </r>
  <r>
    <s v="7000054232"/>
    <x v="1"/>
    <s v="Indexing"/>
    <s v="Mr. Ron Catacutan"/>
    <x v="5"/>
    <x v="20"/>
    <s v="04-02-2013 10:51:41"/>
    <s v="04-02-2013 10:51:41"/>
    <s v="04-02-2013 14:57:39"/>
    <s v="SRIS_PEQP_REP_MAC"/>
    <m/>
    <x v="3"/>
    <x v="0"/>
  </r>
  <r>
    <s v="7000054220"/>
    <x v="1"/>
    <s v="WTS"/>
    <s v="Mr. Steve Wagner"/>
    <x v="5"/>
    <x v="2"/>
    <s v="04-02-2013 10:48:10"/>
    <s v="04-02-2013 10:48:10"/>
    <s v="05-20-2013 06:03:59"/>
    <s v="SRIS_PEQP_REP_MAC"/>
    <s v="PAL08"/>
    <x v="1"/>
    <x v="0"/>
  </r>
  <r>
    <s v="7000054217"/>
    <x v="1"/>
    <s v="Image iMac"/>
    <s v="Mr. Roehl Obaldo"/>
    <x v="5"/>
    <x v="2"/>
    <s v="04-02-2013 10:37:39"/>
    <s v="04-02-2013 10:37:39"/>
    <s v="05-20-2013 06:00:18"/>
    <s v="SRIS_PEQP_REP_MAC"/>
    <s v="PAL03"/>
    <x v="1"/>
    <x v="0"/>
  </r>
  <r>
    <s v="7000054215"/>
    <x v="1"/>
    <s v="Setup WTS"/>
    <s v="Ms. Jessica Griffin"/>
    <x v="5"/>
    <x v="2"/>
    <s v="04-02-2013 10:34:24"/>
    <s v="04-02-2013 10:34:24"/>
    <s v="05-31-2013 08:13:53"/>
    <s v="SRIS_PEQP_REP_MAC"/>
    <s v="BOS02"/>
    <x v="1"/>
    <x v="0"/>
  </r>
  <r>
    <s v="7000054214"/>
    <x v="1"/>
    <s v="Adobe Illistrator CS6"/>
    <s v="Ms. Jessica Griffin"/>
    <x v="5"/>
    <x v="2"/>
    <s v="04-02-2013 10:32:13"/>
    <s v="04-02-2013 10:32:13"/>
    <s v="05-31-2013 08:14:12"/>
    <s v="SRIS_PEQP_REP_MAC"/>
    <s v="BOS02"/>
    <x v="1"/>
    <x v="0"/>
  </r>
  <r>
    <s v="7000054213"/>
    <x v="1"/>
    <s v="Adobe Photoshop CS6"/>
    <s v="Ms. Jessica Griffin"/>
    <x v="5"/>
    <x v="2"/>
    <s v="04-02-2013 10:29:31"/>
    <s v="04-02-2013 10:29:31"/>
    <s v="05-31-2013 08:13:52"/>
    <s v="SRIS_PEQP_REP_MAC"/>
    <s v="BOS02"/>
    <x v="1"/>
    <x v="0"/>
  </r>
  <r>
    <s v="7000054211"/>
    <x v="1"/>
    <s v="Add new user to Accounts"/>
    <s v="Mr. Mangesh Phadke"/>
    <x v="5"/>
    <x v="2"/>
    <s v="04-02-2013 10:15:08"/>
    <s v="04-02-2013 10:15:08"/>
    <s v="05-20-2013 03:04:06"/>
    <s v="SRIS_PEQP_REP_MAC"/>
    <s v="PAL08"/>
    <x v="1"/>
    <x v="0"/>
  </r>
  <r>
    <s v="7000054204"/>
    <x v="1"/>
    <s v="Change MacBook Air Password"/>
    <s v="Ms. Laure Cetin"/>
    <x v="11"/>
    <x v="2"/>
    <s v="04-02-2013 10:21:18"/>
    <s v="04-02-2013 10:21:18"/>
    <s v="05-20-2013 03:01:44"/>
    <s v="SRIS_PEQP_REP_NOTB"/>
    <s v="PAL02"/>
    <x v="1"/>
    <x v="0"/>
  </r>
  <r>
    <s v="7000054199"/>
    <x v="1"/>
    <s v="Lenovo Upgrade."/>
    <s v="Mr. Bala Ram"/>
    <x v="1"/>
    <x v="2"/>
    <s v="04-02-2013 10:05:35"/>
    <s v="04-02-2013 10:05:35"/>
    <s v="05-20-2013 02:59:40"/>
    <s v="SRIS_PEQP_REP_NOTB"/>
    <s v="PAL03"/>
    <x v="1"/>
    <x v="0"/>
  </r>
  <r>
    <s v="7000054202"/>
    <x v="1"/>
    <s v="Shell Swap #486218 to #481623"/>
    <s v="Ms. Preetha Ramarao"/>
    <x v="11"/>
    <x v="0"/>
    <s v="04-02-2013 10:18:40"/>
    <s v="04-02-2013 10:18:40"/>
    <s v="04-02-2013 11:39:18"/>
    <s v="SRIS_PEQP_REP_NOTB"/>
    <s v="PAL04"/>
    <x v="3"/>
    <x v="0"/>
  </r>
  <r>
    <s v="7000054189"/>
    <x v="1"/>
    <s v="Equipment Return - #466316 Lenovo T500"/>
    <s v="Mr. Aaron Williams"/>
    <x v="11"/>
    <x v="2"/>
    <s v="04-02-2013 10:16:59"/>
    <s v="04-02-2013 10:16:59"/>
    <s v="05-20-2013 02:57:38"/>
    <s v="SRIS_PEQP_REP_NOTB"/>
    <s v="PAL09"/>
    <x v="1"/>
    <x v="0"/>
  </r>
  <r>
    <s v="7000054188"/>
    <x v="1"/>
    <s v="Shell Swap #531853 to #497732"/>
    <s v="Mr. Richard Chan"/>
    <x v="11"/>
    <x v="2"/>
    <s v="04-02-2013 10:14:49"/>
    <s v="04-02-2013 10:14:49"/>
    <s v="05-20-2013 02:53:22"/>
    <s v="SRIS_PEQP_REP_NOTB"/>
    <s v="PAL01"/>
    <x v="1"/>
    <x v="0"/>
  </r>
  <r>
    <s v="7000054196"/>
    <x v="1"/>
    <s v="Return MBP from Apple Project"/>
    <s v="Mr. Wing Kee Chui"/>
    <x v="5"/>
    <x v="2"/>
    <s v="04-02-2013 10:11:45"/>
    <s v="04-02-2013 10:11:45"/>
    <s v="05-20-2013 02:55:16"/>
    <s v="SRIS_PEQP_REP_MAC"/>
    <m/>
    <x v="1"/>
    <x v="0"/>
  </r>
  <r>
    <s v="7000054186"/>
    <x v="1"/>
    <s v="Equipment Return - #486699 Lenovo T410"/>
    <s v="Mr. Scott Steadman"/>
    <x v="11"/>
    <x v="2"/>
    <s v="04-02-2013 10:12:10"/>
    <s v="04-02-2013 10:12:10"/>
    <s v="05-20-2013 02:53:18"/>
    <s v="SRIS_PEQP_REP_NOTB"/>
    <s v="PAL05"/>
    <x v="1"/>
    <x v="0"/>
  </r>
  <r>
    <s v="7000054185"/>
    <x v="1"/>
    <s v="Equipment Return - #483459 Lenovo X201"/>
    <s v="Ms. Isabell Petzelt"/>
    <x v="11"/>
    <x v="2"/>
    <s v="04-02-2013 10:09:19"/>
    <s v="04-02-2013 10:09:19"/>
    <s v="05-20-2013 07:38:32"/>
    <s v="SRIS_PEQP_REP_NOTB"/>
    <s v="PAL03"/>
    <x v="1"/>
    <x v="0"/>
  </r>
  <r>
    <s v="7000054194"/>
    <x v="1"/>
    <s v="WTS"/>
    <s v="Mr. Kedar Shiroor"/>
    <x v="5"/>
    <x v="2"/>
    <s v="04-02-2013 10:08:27"/>
    <s v="04-02-2013 10:08:27"/>
    <s v="05-20-2013 07:38:31"/>
    <s v="SRIS_PEQP_REP_MAC"/>
    <s v="PAL03"/>
    <x v="1"/>
    <x v="0"/>
  </r>
  <r>
    <s v="7000054193"/>
    <x v="1"/>
    <s v="Apple project"/>
    <s v="Mr. Alexander Koester"/>
    <x v="5"/>
    <x v="2"/>
    <s v="04-02-2013 09:56:23"/>
    <s v="04-02-2013 09:56:23"/>
    <s v="05-20-2013 07:36:44"/>
    <s v="SRIS_PEQP_REP_MAC"/>
    <m/>
    <x v="1"/>
    <x v="0"/>
  </r>
  <r>
    <s v="7000054184"/>
    <x v="1"/>
    <s v="Laptop Upgrade - #529588 Lenovo T520"/>
    <s v="Mr. Bill Sullivan"/>
    <x v="11"/>
    <x v="2"/>
    <s v="04-02-2013 10:05:06"/>
    <s v="04-02-2013 10:05:06"/>
    <s v="05-20-2013 07:35:27"/>
    <s v="SRIS_PEQP_REP_NOTB"/>
    <s v="PAL03"/>
    <x v="1"/>
    <x v="0"/>
  </r>
  <r>
    <s v="7000054183"/>
    <x v="1"/>
    <s v="Equipment Return - Lenovo T510 #486217"/>
    <s v="Mr. Bill Sullivan"/>
    <x v="11"/>
    <x v="2"/>
    <s v="04-02-2013 10:02:37"/>
    <s v="04-02-2013 10:02:37"/>
    <s v="05-20-2013 07:34:04"/>
    <s v="SRIS_PEQP_REP_NOTB"/>
    <s v="PAL03"/>
    <x v="1"/>
    <x v="0"/>
  </r>
  <r>
    <s v="7000054182"/>
    <x v="1"/>
    <s v="Equipment Return - Macbook AIr  #484076"/>
    <s v="Mr. Eric Stevens"/>
    <x v="11"/>
    <x v="2"/>
    <s v="04-02-2013 09:58:36"/>
    <s v="04-02-2013 09:58:36"/>
    <s v="05-20-2013 07:29:01"/>
    <s v="SRIS_PEQP_REP_NOTB"/>
    <s v="PAL03"/>
    <x v="1"/>
    <x v="0"/>
  </r>
  <r>
    <s v="7000054153"/>
    <x v="1"/>
    <s v="Unable to search in Outlook"/>
    <s v="Mr. Sri Govindarajan"/>
    <x v="2"/>
    <x v="2"/>
    <s v="04-02-2013 09:44:09"/>
    <s v="04-02-2013 09:44:09"/>
    <s v="05-20-2013 07:29:00"/>
    <s v="SRIS_PEQP_REP_NOTB"/>
    <s v="PAL05"/>
    <x v="1"/>
    <x v="0"/>
  </r>
  <r>
    <s v="7000054108"/>
    <x v="1"/>
    <s v="Apple Project"/>
    <s v="Marius Bogdan"/>
    <x v="5"/>
    <x v="2"/>
    <s v="04-02-2013 09:40:50"/>
    <s v="04-02-2013 09:40:50"/>
    <s v="05-20-2013 06:25:45"/>
    <s v="SRIS_PEQP_REP_MAC"/>
    <s v="OTT02"/>
    <x v="1"/>
    <x v="0"/>
  </r>
  <r>
    <s v="7000054117"/>
    <x v="1"/>
    <s v="ReInstall Wireless Driver for HP Elite"/>
    <s v="Ms. XIAOQING He"/>
    <x v="11"/>
    <x v="2"/>
    <s v="04-02-2013 09:42:34"/>
    <s v="04-02-2013 09:42:34"/>
    <s v="05-20-2013 06:20:20"/>
    <s v="SRIS_PEQP_REP_NOTB"/>
    <s v="PAL03"/>
    <x v="1"/>
    <x v="0"/>
  </r>
  <r>
    <s v="8000066850"/>
    <x v="0"/>
    <s v="Power plugin failed"/>
    <s v="Mr. Nam Truong"/>
    <x v="2"/>
    <x v="11"/>
    <s v="04-02-2013 09:41:56"/>
    <s v="04-02-2013 09:41:56"/>
    <s v="04-24-2013 08:52:23"/>
    <s v="IMIS_PEQP_DESKT"/>
    <s v="PAL03"/>
    <x v="3"/>
    <x v="0"/>
  </r>
  <r>
    <s v="7000054116"/>
    <x v="1"/>
    <s v="Equipment Return - Lenovo T520 #510960"/>
    <s v="Mr. Sanjog Tiwari"/>
    <x v="11"/>
    <x v="2"/>
    <s v="04-02-2013 09:36:34"/>
    <s v="04-02-2013 09:36:34"/>
    <s v="05-20-2013 06:15:46"/>
    <s v="SRIS_PEQP_REP_NOTB"/>
    <s v="WDF19"/>
    <x v="1"/>
    <x v="0"/>
  </r>
  <r>
    <s v="7000054126"/>
    <x v="1"/>
    <s v="New Hire Request (04.16.13)"/>
    <s v="Mr. Matthew Winter"/>
    <x v="26"/>
    <x v="2"/>
    <s v="04-02-2013 09:37:29"/>
    <s v="04-02-2013 09:37:29"/>
    <s v="05-20-2013 01:00:20"/>
    <s v="SRIS_PEQP_ORDR"/>
    <s v="BEL01"/>
    <x v="1"/>
    <x v="0"/>
  </r>
  <r>
    <s v="7000054114"/>
    <x v="1"/>
    <s v="Equipment Return - Lenovo T510 # 484076"/>
    <s v="Mr. Chris Russell"/>
    <x v="11"/>
    <x v="2"/>
    <s v="04-02-2013 09:30:40"/>
    <s v="04-02-2013 09:30:40"/>
    <s v="05-20-2013 07:24:34"/>
    <s v="SRIS_PEQP_REP_NOTB"/>
    <m/>
    <x v="1"/>
    <x v="0"/>
  </r>
  <r>
    <s v="7000054121"/>
    <x v="1"/>
    <s v="New Hire Request (04.16.13)"/>
    <s v="Mr. Matthew Winter"/>
    <x v="26"/>
    <x v="2"/>
    <s v="04-02-2013 09:25:58"/>
    <s v="04-02-2013 09:25:58"/>
    <s v="05-20-2013 01:00:18"/>
    <s v="SRIS_PEQP_ORDR"/>
    <s v="SCO01"/>
    <x v="1"/>
    <x v="0"/>
  </r>
  <r>
    <s v="7000054102"/>
    <x v="1"/>
    <s v="X230T Upgrade for User"/>
    <s v="Mr. Gary Primeau"/>
    <x v="1"/>
    <x v="2"/>
    <s v="04-02-2013 09:11:32"/>
    <s v="04-02-2013 09:11:32"/>
    <s v="05-20-2013 02:23:41"/>
    <s v="SRIS_PEQP_REP_NOTB"/>
    <m/>
    <x v="1"/>
    <x v="0"/>
  </r>
  <r>
    <s v="7000054111"/>
    <x v="1"/>
    <s v="Equipment Return - Macbook #520304"/>
    <s v="Mr. Christoph Beckh"/>
    <x v="11"/>
    <x v="2"/>
    <s v="04-02-2013 09:04:38"/>
    <s v="04-02-2013 09:04:38"/>
    <s v="05-20-2013 07:17:41"/>
    <s v="SRIS_PEQP_REP_NOTB"/>
    <s v="MUE01"/>
    <x v="1"/>
    <x v="0"/>
  </r>
  <r>
    <s v="7000054069"/>
    <x v="1"/>
    <s v="Macbook upgrade for User"/>
    <s v="Mr. Patrick Krause"/>
    <x v="1"/>
    <x v="2"/>
    <s v="04-02-2013 09:06:39"/>
    <s v="04-02-2013 09:06:39"/>
    <s v="05-20-2013 02:16:11"/>
    <s v="SRIS_PEQP_REP_MAC"/>
    <s v="PAL01"/>
    <x v="1"/>
    <x v="0"/>
  </r>
  <r>
    <s v="7000054068"/>
    <x v="1"/>
    <s v="Macbook setup for Newhire Eric Du"/>
    <s v="Mr. Eric Du"/>
    <x v="1"/>
    <x v="0"/>
    <s v="04-02-2013 09:03:02"/>
    <s v="04-02-2013 09:03:02"/>
    <s v="04-03-2013 23:16:05"/>
    <s v="SRIS_PEQP_REP_MAC"/>
    <s v="PAL03"/>
    <x v="3"/>
    <x v="0"/>
  </r>
  <r>
    <s v="7000054066"/>
    <x v="1"/>
    <s v="Macbook upgrade for user I838001"/>
    <s v="Ms. Yvonne Ko"/>
    <x v="1"/>
    <x v="2"/>
    <s v="04-02-2013 08:58:35"/>
    <s v="04-02-2013 08:58:35"/>
    <s v="05-20-2013 02:23:37"/>
    <s v="SRIS_PEQP_REP_MAC"/>
    <m/>
    <x v="1"/>
    <x v="0"/>
  </r>
  <r>
    <s v="7000054063"/>
    <x v="1"/>
    <s v="Macbook upgrade for user I808910"/>
    <s v="Mr. Garrett Histed"/>
    <x v="1"/>
    <x v="0"/>
    <s v="04-02-2013 08:54:58"/>
    <s v="04-02-2013 08:54:58"/>
    <s v="04-02-2013 15:10:25"/>
    <s v="SRIS_PEQP_REP_MAC"/>
    <m/>
    <x v="3"/>
    <x v="0"/>
  </r>
  <r>
    <s v="7000054028"/>
    <x v="1"/>
    <s v="Request for re-imaging laptop"/>
    <s v="Armand Sezikeye"/>
    <x v="13"/>
    <x v="18"/>
    <s v="04-02-2013 08:36:30"/>
    <s v="04-02-2013 08:36:30"/>
    <s v="05-09-2013 05:46:49"/>
    <s v="SRIS_PEQP"/>
    <s v="MON02"/>
    <x v="1"/>
    <x v="0"/>
  </r>
  <r>
    <s v="8000066717"/>
    <x v="0"/>
    <s v="Outlook freezes and does not start"/>
    <s v="Ms. Vijaigeetha Chittaranjan"/>
    <x v="6"/>
    <x v="16"/>
    <s v="04-02-2013 07:57:04"/>
    <s v="04-02-2013 07:57:04"/>
    <s v="04-03-2013 10:26:38"/>
    <s v="IMIS_PEQP_NOTEB"/>
    <s v="DUN01"/>
    <x v="3"/>
    <x v="0"/>
  </r>
  <r>
    <s v="7000052813"/>
    <x v="1"/>
    <s v="New Hire Request (04.16.13)"/>
    <s v="Mr. Sudipto Chowdhuri"/>
    <x v="26"/>
    <x v="2"/>
    <s v="04-02-2013 07:53:09"/>
    <s v="04-02-2013 07:53:09"/>
    <s v="05-20-2013 01:02:58"/>
    <s v="SRIS_PEQP_ORDR"/>
    <s v="DUN01"/>
    <x v="1"/>
    <x v="0"/>
  </r>
  <r>
    <s v="7000053792"/>
    <x v="1"/>
    <s v="Laptop need reimage"/>
    <s v="Amir Shalish"/>
    <x v="27"/>
    <x v="0"/>
    <s v="04-02-2013 06:54:55"/>
    <s v="04-02-2013 06:54:55"/>
    <s v="04-15-2013 18:53:42"/>
    <s v="SRIS_APPL_OS_REIM"/>
    <s v="MON02"/>
    <x v="3"/>
    <x v="0"/>
  </r>
  <r>
    <s v="8000065856"/>
    <x v="0"/>
    <s v="MacbookPro Retina laptop- Adobe connect"/>
    <s v="Ms. Ruchi Kumar Chand"/>
    <x v="29"/>
    <x v="2"/>
    <s v="04-02-2013 05:07:04"/>
    <s v="04-02-2013 05:07:04"/>
    <s v="05-19-2013 23:37:36"/>
    <s v="IMIS_APPL_MACSW"/>
    <s v="PAL02"/>
    <x v="1"/>
    <x v="0"/>
  </r>
  <r>
    <s v="7000052302"/>
    <x v="1"/>
    <s v="Imaging system for Re-Use Stock"/>
    <s v="Mr. Dan-Joe Lopez"/>
    <x v="4"/>
    <x v="0"/>
    <s v="04-01-2013 16:39:56"/>
    <s v="04-01-2013 16:39:56"/>
    <s v="04-01-2013 16:41:38"/>
    <s v="SRIS_PEQP_REP_NOTB"/>
    <s v="DUN02"/>
    <x v="3"/>
    <x v="0"/>
  </r>
  <r>
    <s v="7000052301"/>
    <x v="1"/>
    <s v="Imaging system for Re-Use stock"/>
    <s v="Mr. Dan-Joe Lopez"/>
    <x v="4"/>
    <x v="2"/>
    <s v="04-01-2013 16:38:15"/>
    <s v="04-01-2013 16:38:15"/>
    <s v="04-01-2013 16:41:52"/>
    <s v="SRIS_PEQP_REP_NOTB"/>
    <s v="DUN02"/>
    <x v="3"/>
    <x v="0"/>
  </r>
  <r>
    <s v="7000052220"/>
    <x v="1"/>
    <s v="Imaging system for Re-Use Stock"/>
    <s v="Mr. Dan-Joe Lopez"/>
    <x v="4"/>
    <x v="2"/>
    <s v="04-01-2013 16:36:59"/>
    <s v="04-01-2013 16:36:59"/>
    <s v="04-01-2013 16:42:05"/>
    <s v="SRIS_PEQP_REP_NOTB"/>
    <s v="DUN02"/>
    <x v="3"/>
    <x v="0"/>
  </r>
  <r>
    <s v="7000052219"/>
    <x v="1"/>
    <s v="IMaging system for Re-Use Stock"/>
    <s v="Mr. Dan-Joe Lopez"/>
    <x v="4"/>
    <x v="0"/>
    <s v="04-01-2013 16:34:47"/>
    <s v="04-01-2013 16:34:47"/>
    <s v="04-01-2013 16:42:21"/>
    <s v="SRIS_PEQP_REP_NOTB"/>
    <s v="DUN02"/>
    <x v="3"/>
    <x v="0"/>
  </r>
  <r>
    <s v="7000052218"/>
    <x v="1"/>
    <s v="Imaging System for Re-Use Stock"/>
    <s v="Mr. Dan-Joe Lopez"/>
    <x v="4"/>
    <x v="2"/>
    <s v="04-01-2013 16:29:11"/>
    <s v="04-01-2013 16:29:11"/>
    <s v="04-01-2013 16:42:32"/>
    <s v="SRIS_PEQP_REP_NOTB"/>
    <s v="DUN02"/>
    <x v="3"/>
    <x v="0"/>
  </r>
  <r>
    <s v="7000052215"/>
    <x v="1"/>
    <s v="Imaging system for return to re-use"/>
    <s v="Mr. Dan-Joe Lopez"/>
    <x v="4"/>
    <x v="2"/>
    <s v="04-01-2013 15:51:23"/>
    <s v="04-01-2013 15:51:23"/>
    <s v="04-01-2013 16:43:39"/>
    <s v="SRIS_PEQP_REP_NOTB"/>
    <s v="DUN02"/>
    <x v="3"/>
    <x v="0"/>
  </r>
  <r>
    <s v="8000063582"/>
    <x v="0"/>
    <s v="Outlook crashes and IE is slow"/>
    <s v="Mr. Larry Morgan"/>
    <x v="3"/>
    <x v="2"/>
    <s v="04-01-2013 15:37:34"/>
    <s v="04-01-2013 15:37:34"/>
    <s v="05-20-2013 00:09:59"/>
    <s v="IMIS_APPL_MSOFF_2010"/>
    <s v="PAL03"/>
    <x v="1"/>
    <x v="0"/>
  </r>
  <r>
    <s v="8000063521"/>
    <x v="0"/>
    <s v="Network Connectivity slow down applictn"/>
    <s v="Mr. Delz Shaji"/>
    <x v="24"/>
    <x v="3"/>
    <s v="04-01-2013 14:04:45"/>
    <s v="04-01-2013 14:04:45"/>
    <s v="04-16-2013 13:59:30"/>
    <s v="IMIS_NW_CLNT_WIFI"/>
    <s v="PAL04"/>
    <x v="3"/>
    <x v="0"/>
  </r>
  <r>
    <s v="7000052129"/>
    <x v="1"/>
    <s v="D.Walker Needs RSA Card"/>
    <s v="Ms. Daisy Hernandez"/>
    <x v="24"/>
    <x v="2"/>
    <s v="04-01-2013 13:22:47"/>
    <s v="04-01-2013 13:22:47"/>
    <s v="05-20-2013 04:41:28"/>
    <s v="SRIS_ACCSS_RA_SECID_NCRD"/>
    <s v="PAL04"/>
    <x v="1"/>
    <x v="0"/>
  </r>
  <r>
    <s v="8000063378"/>
    <x v="0"/>
    <s v="user needs to get pc checked at PAL Loca"/>
    <s v="Ms. Teri Stevens"/>
    <x v="16"/>
    <x v="2"/>
    <s v="04-01-2013 13:19:34"/>
    <s v="04-01-2013 13:19:34"/>
    <s v="04-19-2013 13:14:34"/>
    <s v="IMIS_BCKUP_CLNTBK_CLNT"/>
    <s v="PAL01"/>
    <x v="3"/>
    <x v="0"/>
  </r>
  <r>
    <s v="8000063452"/>
    <x v="0"/>
    <s v="Unable to open email attachment files"/>
    <s v="Ms. Michele Lopes"/>
    <x v="3"/>
    <x v="2"/>
    <s v="04-01-2013 12:52:24"/>
    <s v="04-01-2013 12:52:24"/>
    <s v="05-19-2013 20:37:09"/>
    <s v="IMIS_APPL_MSOFF_2010"/>
    <s v="DUN01"/>
    <x v="1"/>
    <x v="0"/>
  </r>
  <r>
    <s v="7000052192"/>
    <x v="1"/>
    <s v="New Hire Request"/>
    <s v="Mr. Ricardo Cruz"/>
    <x v="17"/>
    <x v="2"/>
    <s v="04-01-2013 13:10:17"/>
    <s v="04-01-2013 13:10:17"/>
    <s v="05-20-2013 03:14:26"/>
    <s v="SRIS_ACCSS_RA_SECID_NCRD"/>
    <s v="SLE01"/>
    <x v="1"/>
    <x v="0"/>
  </r>
  <r>
    <s v="7000052191"/>
    <x v="1"/>
    <s v="New Hire Request"/>
    <s v="Mr. Ricardo Cruz"/>
    <x v="17"/>
    <x v="2"/>
    <s v="04-01-2013 13:10:16"/>
    <s v="04-01-2013 13:10:16"/>
    <s v="05-20-2013 03:14:28"/>
    <s v="SRIS_PEQP_ORDR"/>
    <s v="SLE01"/>
    <x v="1"/>
    <x v="0"/>
  </r>
  <r>
    <s v="8000063435"/>
    <x v="0"/>
    <s v="Pick-up Termed Employee IT assets"/>
    <s v="Ms. Kathy Glubetich"/>
    <x v="3"/>
    <x v="0"/>
    <s v="04-01-2013 12:49:17"/>
    <s v="04-01-2013 12:49:17"/>
    <s v="04-01-2013 14:52:25"/>
    <s v="IMIS_PEQP_NOTEB"/>
    <s v="DUN01"/>
    <x v="3"/>
    <x v="0"/>
  </r>
  <r>
    <s v="7000051968"/>
    <x v="1"/>
    <s v="Presenter in use until 03.04.2013"/>
    <s v="Mr. Marcos Eich"/>
    <x v="17"/>
    <x v="2"/>
    <s v="04-01-2013 11:55:54"/>
    <s v="04-01-2013 11:55:54"/>
    <s v="05-20-2013 03:14:31"/>
    <s v="SRIS_PEQP"/>
    <s v="SLE01"/>
    <x v="1"/>
    <x v="0"/>
  </r>
  <r>
    <s v="7000052076"/>
    <x v="1"/>
    <s v="Laptop would not power on, hard reset"/>
    <s v="Mr. Ghaf Toorani"/>
    <x v="4"/>
    <x v="2"/>
    <s v="04-01-2013 11:28:16"/>
    <s v="04-01-2013 11:28:16"/>
    <s v="05-20-2013 06:05:12"/>
    <s v="SRIS_PEQP_REP_NOTB"/>
    <m/>
    <x v="1"/>
    <x v="0"/>
  </r>
  <r>
    <s v="7000052075"/>
    <x v="1"/>
    <s v="Connected Backup not working"/>
    <s v="Ms. Quelly Lazaro"/>
    <x v="4"/>
    <x v="2"/>
    <s v="04-01-2013 11:20:34"/>
    <s v="04-01-2013 11:20:34"/>
    <s v="05-20-2013 06:05:09"/>
    <s v="SRIS_PEQP_REP_NOTB"/>
    <m/>
    <x v="1"/>
    <x v="0"/>
  </r>
  <r>
    <s v="8000063331"/>
    <x v="0"/>
    <s v="\\usbjc0\bjc5_co scan to e-mail slow"/>
    <s v="Mr. Steve Murphy"/>
    <x v="0"/>
    <x v="0"/>
    <s v="04-01-2013 11:05:26"/>
    <s v="04-01-2013 11:05:26"/>
    <s v="04-05-2013 13:03:57"/>
    <s v="IMIS_PRNT_DRIVER"/>
    <s v="BOF01"/>
    <x v="3"/>
    <x v="0"/>
  </r>
  <r>
    <s v="8000063278"/>
    <x v="0"/>
    <s v="Computer is not booting up"/>
    <s v="Ms. Lenore Johnson"/>
    <x v="8"/>
    <x v="0"/>
    <s v="04-01-2013 10:40:20"/>
    <s v="04-01-2013 10:40:20"/>
    <s v="04-08-2013 14:48:22"/>
    <s v="IMIS_PEQP_NOTEB"/>
    <s v="PAL02"/>
    <x v="3"/>
    <x v="0"/>
  </r>
  <r>
    <s v="7000052012"/>
    <x v="1"/>
    <s v="test ticket"/>
    <s v="Mr. Gregg Souza"/>
    <x v="16"/>
    <x v="0"/>
    <s v="04-01-2013 10:34:24"/>
    <s v="04-01-2013 10:34:24"/>
    <s v="04-01-2013 10:45:12"/>
    <s v="SRIS_PEQP_REP_MAC"/>
    <s v="PAL01"/>
    <x v="3"/>
    <x v="0"/>
  </r>
  <r>
    <s v="7000051983"/>
    <x v="1"/>
    <s v="VPN Connectivity Issues from home"/>
    <s v="Mr. Sanjoy Das"/>
    <x v="8"/>
    <x v="2"/>
    <s v="04-01-2013 10:09:38"/>
    <s v="04-01-2013 10:09:38"/>
    <s v="05-20-2013 04:26:44"/>
    <s v="SRIS_PEQP_REP_NOTB"/>
    <s v="PAL02"/>
    <x v="1"/>
    <x v="0"/>
  </r>
  <r>
    <s v="7000051982"/>
    <x v="1"/>
    <s v="VPN Connectivity Issues"/>
    <s v="Ms. Paige Raleigh"/>
    <x v="8"/>
    <x v="2"/>
    <s v="04-01-2013 10:01:27"/>
    <s v="04-01-2013 10:01:27"/>
    <s v="05-20-2013 04:23:21"/>
    <s v="SRIS_PEQP_REP_NOTB"/>
    <s v="PAL02"/>
    <x v="1"/>
    <x v="0"/>
  </r>
  <r>
    <s v="8000063241"/>
    <x v="0"/>
    <s v="MacBook Air does not boot up."/>
    <s v="Mr. TX Ho"/>
    <x v="3"/>
    <x v="0"/>
    <s v="04-01-2013 09:59:49"/>
    <s v="04-01-2013 09:59:49"/>
    <s v="04-02-2013 10:09:31"/>
    <s v="IMIS_PEQP_NOTEB_MAC"/>
    <s v="DUN02"/>
    <x v="3"/>
    <x v="0"/>
  </r>
  <r>
    <s v="7000051981"/>
    <x v="1"/>
    <s v="[REIMAGE]|reimage laptop with Win 7 2.1"/>
    <s v="Dr. Andreas Steiner"/>
    <x v="8"/>
    <x v="0"/>
    <s v="04-01-2013 09:54:33"/>
    <s v="04-01-2013 09:54:33"/>
    <s v="04-02-2013 11:04:22"/>
    <s v="SRIS_PEQP_REP_NOTB"/>
    <s v="PAL02"/>
    <x v="3"/>
    <x v="0"/>
  </r>
  <r>
    <s v="7000050697"/>
    <x v="1"/>
    <s v="New Hire Request (04.15.13)"/>
    <s v="Mr. Ilan Frank"/>
    <x v="26"/>
    <x v="2"/>
    <s v="04-01-2013 08:50:53"/>
    <s v="04-01-2013 08:50:53"/>
    <s v="04-15-2013 10:42:15"/>
    <s v="SRIS_PEQP_ORDR"/>
    <s v="PAL07"/>
    <x v="3"/>
    <x v="0"/>
  </r>
  <r>
    <s v="7000051884"/>
    <x v="1"/>
    <s v="Loaner Request (iPad 3)"/>
    <s v="Mr. Sanjeev Agarwal"/>
    <x v="2"/>
    <x v="2"/>
    <s v="04-01-2013 08:23:32"/>
    <s v="04-01-2013 08:23:32"/>
    <s v="05-20-2013 01:02:15"/>
    <s v="SRIS_PEQP_RENT"/>
    <s v="PAL05"/>
    <x v="1"/>
    <x v="0"/>
  </r>
  <r>
    <s v="8000062853"/>
    <x v="0"/>
    <s v="[reimage]|Quarantined PC"/>
    <s v="Mr. John Sibley"/>
    <x v="8"/>
    <x v="2"/>
    <s v="04-01-2013 06:18:23"/>
    <s v="04-01-2013 06:18:23"/>
    <s v="05-19-2013 19:18:06"/>
    <s v="IMIS_ACCSS_RA_VPN_CLNT"/>
    <s v="BOS01"/>
    <x v="1"/>
    <x v="0"/>
  </r>
  <r>
    <s v="7000051771"/>
    <x v="1"/>
    <s v="I need to upgrade my RAM by 8GB laptop"/>
    <s v="Ms. Sowmya Sampath"/>
    <x v="24"/>
    <x v="0"/>
    <s v="04-01-2013 06:38:23"/>
    <s v="03-29-2013 13:28:03"/>
    <s v="04-10-2013 14:43:44"/>
    <s v="SRIS_PEQP_REP_NOTB"/>
    <s v="PAL04"/>
    <x v="3"/>
    <x v="0"/>
  </r>
  <r>
    <s v="7000051683"/>
    <x v="1"/>
    <s v="New Hire Request"/>
    <s v="Mr. Fabio Serrano"/>
    <x v="17"/>
    <x v="2"/>
    <s v="04-01-2013 05:57:26"/>
    <s v="04-01-2013 05:57:26"/>
    <s v="05-20-2013 03:12:59"/>
    <s v="SRIS_ACCSS_RA_SECID_NCRD"/>
    <s v="SLE01"/>
    <x v="1"/>
    <x v="0"/>
  </r>
  <r>
    <s v="7000051682"/>
    <x v="1"/>
    <s v="New Hire Request"/>
    <s v="Mr. Fabio Serrano"/>
    <x v="17"/>
    <x v="2"/>
    <s v="04-01-2013 05:57:25"/>
    <s v="04-01-2013 05:57:25"/>
    <s v="05-20-2013 03:13:01"/>
    <s v="SRIS_PEQP_ORDR"/>
    <s v="SLE01"/>
    <x v="1"/>
    <x v="0"/>
  </r>
  <r>
    <s v="7000050689"/>
    <x v="1"/>
    <s v="Lenovo T510 - Getting Stuck Key Error 53"/>
    <s v="Mr. Van Vi"/>
    <x v="16"/>
    <x v="0"/>
    <s v="03-30-2013 07:10:52"/>
    <s v="03-30-2013 07:10:52"/>
    <s v="05-30-2013 14:48:19"/>
    <s v="SRIS_PEQP_REP_NOTB"/>
    <s v="PAL01"/>
    <x v="1"/>
    <x v="0"/>
  </r>
  <r>
    <s v="7000050657"/>
    <x v="1"/>
    <s v="I to C coversion"/>
    <s v="Ms. Shiyi Gu"/>
    <x v="8"/>
    <x v="0"/>
    <s v="03-29-2013 14:56:46"/>
    <s v="03-29-2013 14:56:46"/>
    <s v="04-09-2013 10:10:20"/>
    <s v="SRIS_PEQP_REP_NOTB"/>
    <s v="PAL02"/>
    <x v="3"/>
    <x v="0"/>
  </r>
  <r>
    <s v="7000050655"/>
    <x v="1"/>
    <s v="I to C conversion"/>
    <s v="Mr. Wilson Zhu"/>
    <x v="8"/>
    <x v="0"/>
    <s v="03-29-2013 14:52:03"/>
    <s v="03-29-2013 14:52:03"/>
    <s v="04-01-2013 09:24:36"/>
    <s v="SRIS_PEQP_REP_NOTB"/>
    <s v="PAL02"/>
    <x v="3"/>
    <x v="0"/>
  </r>
  <r>
    <s v="7000050654"/>
    <x v="1"/>
    <s v="Shell Swap"/>
    <s v="Ms. Naomi Palmer"/>
    <x v="8"/>
    <x v="2"/>
    <s v="03-29-2013 14:49:26"/>
    <s v="03-29-2013 14:49:26"/>
    <s v="04-28-2013 19:49:17"/>
    <s v="SRIS_PEQP_REP_NOTB"/>
    <s v="PAL07"/>
    <x v="3"/>
    <x v="0"/>
  </r>
  <r>
    <s v="8000060833"/>
    <x v="0"/>
    <s v="Internet Explorer wont open new windows"/>
    <s v="Ms. Kathy Tate"/>
    <x v="4"/>
    <x v="2"/>
    <s v="03-29-2013 14:21:54"/>
    <s v="03-29-2013 14:21:54"/>
    <s v="05-19-2013 19:26:38"/>
    <s v="IMIS_APPL_OS_WIN7"/>
    <s v="DUN02"/>
    <x v="1"/>
    <x v="0"/>
  </r>
  <r>
    <s v="7000050598"/>
    <x v="1"/>
    <s v="U[PGRADE USER TO T530"/>
    <s v="Mr. Ian Steven"/>
    <x v="16"/>
    <x v="0"/>
    <s v="03-29-2013 14:13:05"/>
    <s v="03-29-2013 14:13:05"/>
    <s v="03-29-2013 14:18:55"/>
    <s v="SRIS_PEQP_REP_NOTB"/>
    <s v="PAL06"/>
    <x v="4"/>
    <x v="0"/>
  </r>
  <r>
    <s v="8000060785"/>
    <x v="0"/>
    <s v="Computer frezed when log into windows"/>
    <s v="Mr. Jay Anderson"/>
    <x v="3"/>
    <x v="2"/>
    <s v="03-29-2013 14:09:45"/>
    <s v="03-29-2013 14:09:45"/>
    <s v="05-19-2013 21:59:56"/>
    <s v="IMIS_PEQP_NOTEB"/>
    <s v="DUN02"/>
    <x v="1"/>
    <x v="0"/>
  </r>
  <r>
    <s v="7000050607"/>
    <x v="1"/>
    <s v="BSOD on boot BAD_SYSTEM_CONFIG_INFO"/>
    <s v="Mr. Samir Nigam"/>
    <x v="4"/>
    <x v="2"/>
    <s v="03-29-2013 13:04:16"/>
    <s v="03-29-2013 13:04:16"/>
    <s v="04-28-2013 20:33:00"/>
    <s v="SRIS_PEQP_REP_NOTB"/>
    <s v="DUN02"/>
    <x v="3"/>
    <x v="0"/>
  </r>
  <r>
    <s v="7000050606"/>
    <x v="1"/>
    <s v="No access by hotname on PAL VPN"/>
    <s v="Ms. Bau-jen Liu"/>
    <x v="4"/>
    <x v="2"/>
    <s v="03-29-2013 12:55:57"/>
    <s v="03-29-2013 12:55:57"/>
    <s v="04-28-2013 20:33:00"/>
    <s v="SRIS_PEQP_REP"/>
    <m/>
    <x v="3"/>
    <x v="0"/>
  </r>
  <r>
    <s v="7000050597"/>
    <x v="1"/>
    <s v="install new 24&quot; monitor"/>
    <s v="Ms. Kristen Miller"/>
    <x v="16"/>
    <x v="2"/>
    <s v="03-29-2013 12:53:12"/>
    <s v="03-29-2013 12:53:12"/>
    <s v="04-28-2013 20:32:49"/>
    <s v="SRIS_PEQP_REP_MON"/>
    <s v="PAL01"/>
    <x v="3"/>
    <x v="0"/>
  </r>
  <r>
    <s v="7000050596"/>
    <x v="1"/>
    <s v="install new 24&quot; monitor"/>
    <s v="Ms. Jade Koshiyama"/>
    <x v="16"/>
    <x v="0"/>
    <s v="03-29-2013 12:50:03"/>
    <s v="03-29-2013 12:50:03"/>
    <s v="03-29-2013 12:55:39"/>
    <s v="SRIS_PEQP_REP_MON"/>
    <s v="PAL01"/>
    <x v="4"/>
    <x v="0"/>
  </r>
  <r>
    <s v="7000050595"/>
    <x v="1"/>
    <s v="user has pgp synch error on t400"/>
    <s v="Mr. Carr Phillips"/>
    <x v="16"/>
    <x v="2"/>
    <s v="03-29-2013 12:45:35"/>
    <s v="03-29-2013 12:45:35"/>
    <s v="04-09-2013 10:31:47"/>
    <s v="SRIS_PEQP_REP_NOTB"/>
    <s v="PAL01"/>
    <x v="3"/>
    <x v="0"/>
  </r>
  <r>
    <s v="7000050625"/>
    <x v="1"/>
    <s v="New Hire Request"/>
    <s v="Mr. Daniel Souza"/>
    <x v="17"/>
    <x v="22"/>
    <s v="03-29-2013 12:28:00"/>
    <s v="03-29-2013 12:28:00"/>
    <s v="04-19-2013 11:30:06"/>
    <s v="SRIS_ACCSS_RA_SECID_NCRD"/>
    <s v="SLE02"/>
    <x v="3"/>
    <x v="0"/>
  </r>
  <r>
    <s v="7000050624"/>
    <x v="1"/>
    <s v="New Hire Request"/>
    <s v="Mr. Daniel Souza"/>
    <x v="17"/>
    <x v="22"/>
    <s v="03-29-2013 12:27:59"/>
    <s v="03-29-2013 12:27:59"/>
    <s v="04-22-2013 06:18:16"/>
    <s v="SRIS_PEQP_ORDR"/>
    <s v="SLE02"/>
    <x v="3"/>
    <x v="0"/>
  </r>
  <r>
    <s v="7000050604"/>
    <x v="1"/>
    <s v="Migrate data from old disk to new PC"/>
    <s v="Mr. David Beymer"/>
    <x v="4"/>
    <x v="6"/>
    <s v="03-29-2013 11:39:44"/>
    <s v="03-29-2013 11:39:44"/>
    <s v="03-29-2013 11:52:27"/>
    <s v="SRIS_PEQP_REP_NOTB"/>
    <m/>
    <x v="4"/>
    <x v="0"/>
  </r>
  <r>
    <s v="7000050570"/>
    <x v="1"/>
    <s v="Re-Image stock for Re-use: 531603"/>
    <s v="Mr. Dan-Joe Lopez"/>
    <x v="4"/>
    <x v="2"/>
    <s v="03-29-2013 11:32:44"/>
    <s v="03-29-2013 11:32:44"/>
    <s v="04-28-2013 20:17:26"/>
    <s v="SRIS_PEQP_REP_NOTB"/>
    <s v="DUN02"/>
    <x v="3"/>
    <x v="0"/>
  </r>
  <r>
    <s v="7000050569"/>
    <x v="1"/>
    <s v="Re-image stock for Re-Use: 524806"/>
    <s v="Mr. Dan-Joe Lopez"/>
    <x v="4"/>
    <x v="0"/>
    <s v="03-29-2013 11:29:30"/>
    <s v="03-29-2013 11:29:30"/>
    <s v="03-29-2013 11:32:40"/>
    <s v="SRIS_PEQP_REP_NOTB"/>
    <s v="DUN02"/>
    <x v="4"/>
    <x v="0"/>
  </r>
  <r>
    <s v="7000050537"/>
    <x v="1"/>
    <s v="New Hire Request"/>
    <s v="Paul Tormey"/>
    <x v="7"/>
    <x v="0"/>
    <s v="03-29-2013 11:14:29"/>
    <s v="03-29-2013 11:14:29"/>
    <s v="04-08-2013 22:56:07"/>
    <s v="SRIS_PEQP_ORDR"/>
    <s v="MON02"/>
    <x v="3"/>
    <x v="0"/>
  </r>
  <r>
    <s v="7000050567"/>
    <x v="1"/>
    <s v="Re-Image stock for Re-use: 531440"/>
    <s v="Mr. Dan-Joe Lopez"/>
    <x v="4"/>
    <x v="0"/>
    <s v="03-29-2013 11:10:26"/>
    <s v="03-29-2013 11:10:26"/>
    <s v="03-29-2013 11:29:24"/>
    <s v="SRIS_PEQP_REP_NOTB"/>
    <s v="DUN02"/>
    <x v="4"/>
    <x v="0"/>
  </r>
  <r>
    <s v="7000050566"/>
    <x v="1"/>
    <s v="Re-Image stock for Re-use: 531623"/>
    <s v="Mr. Dan-Joe Lopez"/>
    <x v="4"/>
    <x v="0"/>
    <s v="03-29-2013 11:01:58"/>
    <s v="03-29-2013 11:01:58"/>
    <s v="03-29-2013 11:09:57"/>
    <s v="SRIS_PEQP_REP_NOTB"/>
    <s v="DUN02"/>
    <x v="4"/>
    <x v="0"/>
  </r>
  <r>
    <s v="7000050559"/>
    <x v="1"/>
    <s v="Upgrade (T430)"/>
    <s v="Ms. Ning-Jing Gao"/>
    <x v="8"/>
    <x v="2"/>
    <s v="03-29-2013 11:05:15"/>
    <s v="03-29-2013 11:05:15"/>
    <s v="04-28-2013 20:15:51"/>
    <s v="SRIS_PEQP_REP_NOTB"/>
    <s v="PAL02"/>
    <x v="3"/>
    <x v="0"/>
  </r>
  <r>
    <s v="7000050558"/>
    <x v="1"/>
    <s v="Upgrade (X230T)"/>
    <s v="Ms. Stephany Treadway"/>
    <x v="8"/>
    <x v="2"/>
    <s v="03-29-2013 11:02:32"/>
    <s v="03-29-2013 11:02:32"/>
    <s v="04-28-2013 19:50:29"/>
    <s v="SRIS_PEQP_REP_NOTB"/>
    <s v="PAL02"/>
    <x v="3"/>
    <x v="0"/>
  </r>
  <r>
    <s v="7000050557"/>
    <x v="1"/>
    <s v="replace laptop keyboard"/>
    <s v="Mr. Pradeep Amladi"/>
    <x v="8"/>
    <x v="2"/>
    <s v="03-29-2013 11:00:19"/>
    <s v="03-29-2013 11:00:19"/>
    <s v="04-28-2013 19:50:06"/>
    <s v="SRIS_PEQP_REP_NOTB"/>
    <s v="PAL02"/>
    <x v="3"/>
    <x v="0"/>
  </r>
  <r>
    <s v="7000050564"/>
    <x v="1"/>
    <s v="User has requested a re-image of the PC"/>
    <s v="Ms. Adeleh Toorani"/>
    <x v="4"/>
    <x v="2"/>
    <s v="03-29-2013 10:57:44"/>
    <s v="03-29-2013 10:57:44"/>
    <s v="04-28-2013 19:50:05"/>
    <s v="SRIS_PEQP_REP_DESKT"/>
    <m/>
    <x v="3"/>
    <x v="0"/>
  </r>
  <r>
    <s v="7000050556"/>
    <x v="1"/>
    <s v="Upgrade (X230T)"/>
    <s v="Ms. Maianh Chu-Nguyen"/>
    <x v="8"/>
    <x v="8"/>
    <s v="03-29-2013 10:57:29"/>
    <s v="03-29-2013 10:57:29"/>
    <s v="03-29-2013 12:54:32"/>
    <s v="SRIS_PEQP_REP_NOTB"/>
    <s v="PAL02"/>
    <x v="4"/>
    <x v="0"/>
  </r>
  <r>
    <s v="7000050555"/>
    <x v="1"/>
    <s v="[SW_INSTALL]|MS Office 2010"/>
    <s v="Ms. Alexandra Uhlherr-McGhee"/>
    <x v="8"/>
    <x v="2"/>
    <s v="03-29-2013 10:44:23"/>
    <s v="03-29-2013 10:44:23"/>
    <s v="04-28-2013 19:49:50"/>
    <s v="SRIS_PEQP_REP_NOTB"/>
    <s v="PAL02"/>
    <x v="3"/>
    <x v="0"/>
  </r>
  <r>
    <s v="7000050554"/>
    <x v="1"/>
    <s v="remove direct access"/>
    <s v="Mr. Sandeep Garg"/>
    <x v="8"/>
    <x v="2"/>
    <s v="03-29-2013 10:42:14"/>
    <s v="03-29-2013 10:42:14"/>
    <s v="04-28-2013 19:48:54"/>
    <s v="SRIS_PEQP_REP_NOTB"/>
    <s v="PAL02"/>
    <x v="3"/>
    <x v="0"/>
  </r>
  <r>
    <s v="7000050552"/>
    <x v="1"/>
    <s v="outlook issues"/>
    <s v="Ms. Stephanie Braime-Williams"/>
    <x v="8"/>
    <x v="2"/>
    <s v="03-29-2013 10:39:44"/>
    <s v="03-29-2013 10:39:44"/>
    <s v="04-28-2013 20:18:41"/>
    <s v="SRIS_PEQP_REP_NOTB"/>
    <s v="PAL02"/>
    <x v="3"/>
    <x v="0"/>
  </r>
  <r>
    <s v="7000050551"/>
    <x v="1"/>
    <s v="[NHO]|assist with laptop setup"/>
    <s v="Mr. Eugene Dudukin"/>
    <x v="8"/>
    <x v="2"/>
    <s v="03-29-2013 10:37:10"/>
    <s v="03-29-2013 10:37:10"/>
    <s v="04-28-2013 20:18:39"/>
    <s v="SRIS_PEQP_REP_NOTB"/>
    <m/>
    <x v="3"/>
    <x v="0"/>
  </r>
  <r>
    <s v="7000050528"/>
    <x v="1"/>
    <s v="VPN connectivity issues"/>
    <s v="Ms. Helen Dwight"/>
    <x v="8"/>
    <x v="2"/>
    <s v="03-29-2013 10:31:41"/>
    <s v="03-29-2013 10:31:41"/>
    <s v="04-28-2013 20:18:27"/>
    <s v="SRIS_PEQP_REP_NOTB"/>
    <s v="PAL02"/>
    <x v="3"/>
    <x v="0"/>
  </r>
  <r>
    <s v="7000050524"/>
    <x v="1"/>
    <s v="unable to login to Lync on Macbook"/>
    <s v="Mr. Kevin Chew"/>
    <x v="8"/>
    <x v="2"/>
    <s v="03-29-2013 10:27:19"/>
    <s v="03-29-2013 10:27:19"/>
    <s v="04-28-2013 20:18:06"/>
    <s v="SRIS_PEQP_REP_NOTB"/>
    <s v="PAL02"/>
    <x v="3"/>
    <x v="0"/>
  </r>
  <r>
    <s v="8000060624"/>
    <x v="0"/>
    <s v="computer is not turning on"/>
    <s v="Ms. Lalitha Rajagopalan"/>
    <x v="16"/>
    <x v="2"/>
    <s v="03-29-2013 10:22:49"/>
    <s v="03-29-2013 10:22:49"/>
    <s v="05-19-2013 19:52:36"/>
    <s v="IMIS_PEQP_NOTEB"/>
    <s v="PAL01"/>
    <x v="1"/>
    <x v="0"/>
  </r>
  <r>
    <s v="7000050523"/>
    <x v="1"/>
    <s v="[REIMAGE]|laptop reimage Win 7 2.1"/>
    <s v="Ms. Stephanie Braime-Williams"/>
    <x v="8"/>
    <x v="2"/>
    <s v="03-29-2013 10:21:58"/>
    <s v="03-29-2013 10:21:58"/>
    <s v="04-28-2013 20:17:48"/>
    <s v="SRIS_PEQP_REP_NOTB"/>
    <s v="PAL02"/>
    <x v="3"/>
    <x v="0"/>
  </r>
  <r>
    <s v="7000050521"/>
    <x v="1"/>
    <s v="[REIMAGE]|laptop reimage Win 7 2.1"/>
    <s v="Ms. Erica Morales"/>
    <x v="8"/>
    <x v="2"/>
    <s v="03-29-2013 10:15:57"/>
    <s v="03-29-2013 10:15:57"/>
    <s v="04-28-2013 20:17:39"/>
    <s v="SRIS_PEQP_REP_NOTB"/>
    <s v="PAL02"/>
    <x v="3"/>
    <x v="0"/>
  </r>
  <r>
    <s v="7000050490"/>
    <x v="1"/>
    <s v="Laptop Keyboard Replacement"/>
    <s v="Ms. Lisa Penn"/>
    <x v="8"/>
    <x v="2"/>
    <s v="03-29-2013 10:08:28"/>
    <s v="03-29-2013 10:08:28"/>
    <s v="04-28-2013 20:31:33"/>
    <s v="SRIS_PEQP_REP_NOTB"/>
    <s v="PAL06"/>
    <x v="3"/>
    <x v="0"/>
  </r>
  <r>
    <s v="7000050489"/>
    <x v="1"/>
    <s v="Shell Swap (T510) (hardware issue)"/>
    <s v="Mr. Francois Silvain"/>
    <x v="8"/>
    <x v="2"/>
    <s v="03-29-2013 10:04:06"/>
    <s v="03-29-2013 10:04:06"/>
    <s v="04-28-2013 20:31:15"/>
    <s v="SRIS_PEQP_REP_NOTB"/>
    <s v="BOS01"/>
    <x v="3"/>
    <x v="0"/>
  </r>
  <r>
    <s v="7000050488"/>
    <x v="1"/>
    <s v="Shell Swap (T430) (hardware issues)"/>
    <s v="Ms. Stephanie Choi"/>
    <x v="8"/>
    <x v="2"/>
    <s v="03-29-2013 10:00:12"/>
    <s v="03-29-2013 10:00:12"/>
    <s v="04-28-2013 20:31:00"/>
    <s v="SRIS_PEQP_REP_NOTB"/>
    <s v="PAL02"/>
    <x v="3"/>
    <x v="0"/>
  </r>
  <r>
    <s v="7000050487"/>
    <x v="1"/>
    <s v="Upgrade (X230)"/>
    <s v="Mr. Enrique Espinosa"/>
    <x v="8"/>
    <x v="2"/>
    <s v="03-29-2013 09:55:11"/>
    <s v="03-29-2013 09:55:11"/>
    <s v="04-28-2013 20:30:43"/>
    <s v="SRIS_PEQP_REP_NOTB"/>
    <s v="PAL08"/>
    <x v="3"/>
    <x v="0"/>
  </r>
  <r>
    <s v="7000050486"/>
    <x v="1"/>
    <s v="not receiving emails on iPhone"/>
    <s v="Mr. Andrey Belyy"/>
    <x v="8"/>
    <x v="2"/>
    <s v="03-29-2013 09:50:35"/>
    <s v="03-29-2013 09:50:35"/>
    <s v="04-28-2013 20:30:11"/>
    <s v="SRIS_PEQP_REP_NOTB"/>
    <s v="PAL07"/>
    <x v="3"/>
    <x v="0"/>
  </r>
  <r>
    <s v="7000050485"/>
    <x v="1"/>
    <s v="unable to login to ISP"/>
    <s v="Mr. Ilya Anisimov"/>
    <x v="8"/>
    <x v="2"/>
    <s v="03-29-2013 09:38:00"/>
    <s v="03-29-2013 09:38:00"/>
    <s v="04-28-2013 20:24:05"/>
    <s v="SRIS_PEQP_REP_NOTB"/>
    <s v="PAL02"/>
    <x v="3"/>
    <x v="0"/>
  </r>
  <r>
    <s v="7000050484"/>
    <x v="1"/>
    <s v="NHO"/>
    <s v="Mr. Robert Paladines"/>
    <x v="8"/>
    <x v="2"/>
    <s v="03-29-2013 09:25:53"/>
    <s v="03-29-2013 09:25:53"/>
    <s v="04-28-2013 20:23:26"/>
    <s v="SRIS_PEQP_REP_NOTB"/>
    <m/>
    <x v="3"/>
    <x v="0"/>
  </r>
  <r>
    <s v="7000050482"/>
    <x v="1"/>
    <s v="Borrow Laptop Power Adapter"/>
    <s v="Ms. Pallavi Medepalli"/>
    <x v="8"/>
    <x v="2"/>
    <s v="03-29-2013 09:09:11"/>
    <s v="03-29-2013 09:09:11"/>
    <s v="04-28-2013 20:23:05"/>
    <s v="SRIS_PEQP_REP_NOTB"/>
    <s v="PAL08"/>
    <x v="3"/>
    <x v="0"/>
  </r>
  <r>
    <s v="7000050462"/>
    <x v="1"/>
    <s v="Loaner iPad (QTY 5)"/>
    <s v="Mr. Thomas Spengler"/>
    <x v="24"/>
    <x v="2"/>
    <s v="03-29-2013 08:56:02"/>
    <s v="03-29-2013 08:56:02"/>
    <s v="05-20-2013 07:52:28"/>
    <s v="SRIS_PEQP_RENT"/>
    <s v="PAL01"/>
    <x v="1"/>
    <x v="0"/>
  </r>
  <r>
    <s v="7000050385"/>
    <x v="1"/>
    <s v="Install MSFT Systembuilder lat.vers."/>
    <s v="Mr. Pandu Rudraraju"/>
    <x v="19"/>
    <x v="2"/>
    <s v="03-29-2013 07:57:51"/>
    <s v="03-29-2013 07:57:51"/>
    <s v="05-25-2013 20:17:35"/>
    <s v="SRIS_APPL_OS_REIM"/>
    <s v="PAL07"/>
    <x v="1"/>
    <x v="0"/>
  </r>
  <r>
    <s v="7000049749"/>
    <x v="1"/>
    <s v="Intl Transfer Request (04.08.13)"/>
    <s v="Mr. Paul Killingsworth"/>
    <x v="12"/>
    <x v="2"/>
    <s v="03-29-2013 07:45:56"/>
    <s v="03-29-2013 07:45:56"/>
    <s v="05-20-2013 03:27:13"/>
    <s v="SRIS_PEQP_ORDR"/>
    <m/>
    <x v="1"/>
    <x v="0"/>
  </r>
  <r>
    <s v="7000050282"/>
    <x v="1"/>
    <s v="Rehire Request"/>
    <s v="Mr. Fabio Serrano"/>
    <x v="17"/>
    <x v="2"/>
    <s v="03-29-2013 06:03:44"/>
    <s v="03-29-2013 06:03:44"/>
    <s v="05-20-2013 03:19:36"/>
    <s v="SRIS_ACCSS_RA_SECID_NCRD"/>
    <s v="SLE01"/>
    <x v="1"/>
    <x v="0"/>
  </r>
  <r>
    <s v="7000050281"/>
    <x v="1"/>
    <s v="Rehire Request"/>
    <s v="Mr. Fabio Serrano"/>
    <x v="17"/>
    <x v="2"/>
    <s v="03-29-2013 06:03:43"/>
    <s v="03-29-2013 06:03:43"/>
    <s v="05-20-2013 03:21:13"/>
    <s v="SRIS_PEQP_ORDR"/>
    <s v="SLE01"/>
    <x v="1"/>
    <x v="0"/>
  </r>
  <r>
    <s v="7000049765"/>
    <x v="1"/>
    <s v="User request Re-Image/repair of machine"/>
    <s v="Mr. Martin Fong"/>
    <x v="4"/>
    <x v="0"/>
    <s v="03-28-2013 16:45:22"/>
    <s v="03-28-2013 16:45:22"/>
    <s v="03-28-2013 17:03:48"/>
    <s v="SRIS_PEQP_REP_DESKT"/>
    <m/>
    <x v="4"/>
    <x v="0"/>
  </r>
  <r>
    <s v="7000049763"/>
    <x v="1"/>
    <s v="User request re-image from LIN to WIN"/>
    <s v="Mr. Martin Fong"/>
    <x v="4"/>
    <x v="2"/>
    <s v="03-28-2013 16:40:32"/>
    <s v="03-28-2013 16:40:32"/>
    <s v="04-28-2013 20:21:20"/>
    <s v="SRIS_PEQP_REP_DESKT"/>
    <m/>
    <x v="3"/>
    <x v="0"/>
  </r>
  <r>
    <s v="7000049735"/>
    <x v="1"/>
    <s v="Intl Transfer Request (04.16.13)"/>
    <s v="Mr. Sanjay Rajagopalan"/>
    <x v="22"/>
    <x v="2"/>
    <s v="03-28-2013 16:41:24"/>
    <s v="03-28-2013 16:41:24"/>
    <s v="05-24-2013 19:58:05"/>
    <s v="SRIS_PEQP_ORDR"/>
    <s v="PAL01"/>
    <x v="1"/>
    <x v="0"/>
  </r>
  <r>
    <s v="7000049762"/>
    <x v="1"/>
    <s v="Users PC intermittent BSODs, update ACHI"/>
    <s v="Ms. Jeanie Yee-Savella"/>
    <x v="4"/>
    <x v="3"/>
    <s v="03-28-2013 16:27:55"/>
    <s v="03-28-2013 16:27:55"/>
    <s v="03-28-2013 16:49:10"/>
    <s v="SRIS_PEQP_REP_NOTB"/>
    <m/>
    <x v="4"/>
    <x v="0"/>
  </r>
  <r>
    <s v="7000049705"/>
    <x v="1"/>
    <s v="This is a test ticket"/>
    <s v="Mr. Nick Tingey"/>
    <x v="33"/>
    <x v="2"/>
    <s v="03-28-2013 15:52:31"/>
    <s v="03-28-2013 15:52:31"/>
    <s v="04-28-2013 20:19:33"/>
    <s v="SRIS_PEQP_REP_NOTB"/>
    <s v="PAL01"/>
    <x v="3"/>
    <x v="0"/>
  </r>
  <r>
    <s v="7000049639"/>
    <x v="1"/>
    <s v="upgrade user to x230"/>
    <s v="Ms. Carmen O'Shea"/>
    <x v="16"/>
    <x v="2"/>
    <s v="03-28-2013 15:52:28"/>
    <s v="03-28-2013 15:52:28"/>
    <s v="04-27-2013 20:46:00"/>
    <s v="SRIS_PEQP_REP_NOTB"/>
    <s v="PAL01"/>
    <x v="3"/>
    <x v="0"/>
  </r>
  <r>
    <s v="7000049690"/>
    <x v="1"/>
    <s v="Intl Transfer Request (04.16.13)"/>
    <s v="Mr. Garrett Abel"/>
    <x v="26"/>
    <x v="2"/>
    <s v="03-28-2013 15:12:13"/>
    <s v="03-28-2013 15:12:13"/>
    <s v="05-20-2013 04:05:12"/>
    <s v="SRIS_PEQP_ORDR"/>
    <s v="PAL03"/>
    <x v="1"/>
    <x v="0"/>
  </r>
  <r>
    <s v="7000049638"/>
    <x v="1"/>
    <s v="Scanner setup"/>
    <s v="Ms. Jean Waddell"/>
    <x v="3"/>
    <x v="2"/>
    <s v="03-28-2013 14:58:33"/>
    <s v="03-28-2013 14:58:33"/>
    <s v="04-28-2013 20:16:37"/>
    <s v="SRIS_PRNT_ADVICE"/>
    <s v="DUN01"/>
    <x v="3"/>
    <x v="0"/>
  </r>
  <r>
    <s v="7000049579"/>
    <x v="1"/>
    <s v="Loaner Laptops (PAL1) (QTY4) (05.06.13)"/>
    <s v="Ms. Diane Johnson"/>
    <x v="12"/>
    <x v="2"/>
    <s v="03-28-2013 14:39:12"/>
    <s v="03-28-2013 14:39:12"/>
    <s v="05-31-2013 20:42:52"/>
    <s v="SRIS_PEQP_RENT"/>
    <s v="PAL02"/>
    <x v="1"/>
    <x v="0"/>
  </r>
  <r>
    <s v="7000049666"/>
    <x v="1"/>
    <s v="Intl Transfer Request (04.16.13)"/>
    <s v="Mr. Amit Nagar"/>
    <x v="26"/>
    <x v="2"/>
    <s v="03-28-2013 14:37:26"/>
    <s v="03-28-2013 14:37:26"/>
    <s v="05-20-2013 06:34:37"/>
    <s v="SRIS_PEQP_ORDR"/>
    <s v="PAL07"/>
    <x v="1"/>
    <x v="0"/>
  </r>
  <r>
    <s v="7000049627"/>
    <x v="1"/>
    <s v="Loaner iPad (1 Week)"/>
    <s v="Ms. Kirandeep Dhillon"/>
    <x v="24"/>
    <x v="0"/>
    <s v="03-28-2013 14:12:01"/>
    <s v="03-28-2013 14:12:01"/>
    <s v="03-28-2013 15:16:59"/>
    <s v="SRIS_PEQP_RENT"/>
    <s v="PAL06"/>
    <x v="4"/>
    <x v="0"/>
  </r>
  <r>
    <s v="8000059164"/>
    <x v="0"/>
    <s v="F5 cannot connect"/>
    <s v="Mr. Jason Rose"/>
    <x v="29"/>
    <x v="2"/>
    <s v="03-28-2013 13:38:24"/>
    <s v="03-28-2013 13:38:24"/>
    <s v="05-19-2013 20:44:27"/>
    <s v="IMIS_APPL_MACSW"/>
    <s v="PAL02"/>
    <x v="1"/>
    <x v="0"/>
  </r>
  <r>
    <s v="7000049553"/>
    <x v="1"/>
    <s v="Rehire Request (04.22.13)"/>
    <s v="Mr. Sethu M"/>
    <x v="12"/>
    <x v="2"/>
    <s v="03-28-2013 13:17:52"/>
    <s v="03-28-2013 13:17:52"/>
    <s v="05-20-2013 06:15:40"/>
    <s v="SRIS_PEQP_ORDR"/>
    <s v="PAL01"/>
    <x v="1"/>
    <x v="0"/>
  </r>
  <r>
    <s v="7000049610"/>
    <x v="1"/>
    <s v="System Swap T420 ( BSOD )"/>
    <s v="Ms. Carmen Kimberling"/>
    <x v="1"/>
    <x v="2"/>
    <s v="03-28-2013 13:10:05"/>
    <s v="03-28-2013 13:10:05"/>
    <s v="04-27-2013 20:32:23"/>
    <s v="SRIS_PEQP_REP_NOTB"/>
    <s v="PAL05"/>
    <x v="3"/>
    <x v="0"/>
  </r>
  <r>
    <s v="7000049606"/>
    <x v="1"/>
    <s v="Image macbook for User"/>
    <s v="Mr. Dr. Jan Teichmann"/>
    <x v="1"/>
    <x v="0"/>
    <s v="03-28-2013 13:02:41"/>
    <s v="03-28-2013 13:02:41"/>
    <s v="03-28-2013 13:12:03"/>
    <s v="SRIS_PEQP_REP_MAC"/>
    <s v="PAL01"/>
    <x v="4"/>
    <x v="0"/>
  </r>
  <r>
    <s v="7000049501"/>
    <x v="1"/>
    <s v="Rehire Request (04.09.13)"/>
    <s v="Mr. Stephen Csuka"/>
    <x v="12"/>
    <x v="2"/>
    <s v="03-28-2013 11:33:25"/>
    <s v="03-28-2013 11:33:25"/>
    <s v="05-20-2013 06:56:13"/>
    <s v="SRIS_PEQP_ORDR"/>
    <s v="ATL01"/>
    <x v="1"/>
    <x v="0"/>
  </r>
  <r>
    <s v="7000049441"/>
    <x v="1"/>
    <s v="New Hire Request (04.08.13)"/>
    <s v="Mr. Kaustav Mitra"/>
    <x v="26"/>
    <x v="2"/>
    <s v="03-28-2013 10:20:03"/>
    <s v="03-28-2013 10:20:03"/>
    <s v="05-20-2013 02:01:23"/>
    <s v="SRIS_PEQP_ORDR"/>
    <s v="PAL02"/>
    <x v="1"/>
    <x v="0"/>
  </r>
  <r>
    <s v="7000049394"/>
    <x v="1"/>
    <s v="New Hire Request (04.09.13)"/>
    <s v="Mr. Will Greer"/>
    <x v="26"/>
    <x v="2"/>
    <s v="03-28-2013 09:48:36"/>
    <s v="03-28-2013 09:48:36"/>
    <s v="05-20-2013 01:23:56"/>
    <s v="SRIS_PEQP_ORDR"/>
    <m/>
    <x v="1"/>
    <x v="0"/>
  </r>
  <r>
    <s v="7000049331"/>
    <x v="1"/>
    <s v="New Hire Request (04.09.13)"/>
    <s v="Ms. Rebecca Potts"/>
    <x v="12"/>
    <x v="2"/>
    <s v="03-28-2013 08:52:05"/>
    <s v="03-28-2013 08:52:05"/>
    <s v="05-20-2013 01:35:50"/>
    <s v="SRIS_PEQP_ORDR"/>
    <m/>
    <x v="1"/>
    <x v="0"/>
  </r>
  <r>
    <s v="8000058234"/>
    <x v="0"/>
    <s v="Unable to login to PGP login  screen"/>
    <s v="Mr. Carr Phillips"/>
    <x v="16"/>
    <x v="2"/>
    <s v="03-28-2013 06:35:14"/>
    <s v="03-28-2013 06:35:14"/>
    <s v="04-09-2013 10:32:25"/>
    <s v="IMIS_PRTSEC_ENCR_HDD"/>
    <s v="PAL01"/>
    <x v="3"/>
    <x v="0"/>
  </r>
  <r>
    <s v="8000056189"/>
    <x v="0"/>
    <s v="Can't access Worksite Application remote"/>
    <s v="Ms. Evelyn Tom"/>
    <x v="3"/>
    <x v="0"/>
    <s v="03-27-2013 18:57:34"/>
    <s v="03-27-2013 18:57:34"/>
    <s v="04-12-2013 07:10:07"/>
    <s v="IMIS_ACCSS_RA_VPN_CLNT"/>
    <s v="DUN01"/>
    <x v="3"/>
    <x v="0"/>
  </r>
  <r>
    <s v="7000047985"/>
    <x v="1"/>
    <s v="New Hire IT Equipment Request (C5178772)"/>
    <s v="Mr. Benny Domondon"/>
    <x v="12"/>
    <x v="2"/>
    <s v="03-27-2013 16:25:11"/>
    <s v="03-27-2013 16:25:11"/>
    <s v="04-28-2013 20:16:49"/>
    <s v="SRIS_PEQP_ORDR"/>
    <m/>
    <x v="3"/>
    <x v="0"/>
  </r>
  <r>
    <s v="8000056141"/>
    <x v="0"/>
    <s v="Meeting &amp; RM reserv Outlook not working"/>
    <s v="Ghufran Iftikhar"/>
    <x v="7"/>
    <x v="2"/>
    <s v="03-27-2013 15:44:25"/>
    <s v="03-27-2013 15:44:25"/>
    <m/>
    <s v="IMIS_COMCHL_MAIL_VRES"/>
    <s v="MON20"/>
    <x v="2"/>
    <x v="1"/>
  </r>
  <r>
    <s v="7000047923"/>
    <x v="1"/>
    <s v="New Hire Request"/>
    <s v="Mr. Fabio Serrano"/>
    <x v="17"/>
    <x v="2"/>
    <s v="03-27-2013 12:35:05"/>
    <s v="03-27-2013 12:35:05"/>
    <s v="05-20-2013 03:21:14"/>
    <s v="SRIS_ACCSS_RA_SECID_NCRD"/>
    <s v="SLE01"/>
    <x v="1"/>
    <x v="0"/>
  </r>
  <r>
    <s v="7000047922"/>
    <x v="1"/>
    <s v="New Hire Request"/>
    <s v="Mr. Fabio Serrano"/>
    <x v="17"/>
    <x v="2"/>
    <s v="03-27-2013 12:35:04"/>
    <s v="03-27-2013 12:35:04"/>
    <s v="05-20-2013 03:23:10"/>
    <s v="SRIS_PEQP_ORDR"/>
    <s v="SLE01"/>
    <x v="1"/>
    <x v="0"/>
  </r>
  <r>
    <s v="7000047735"/>
    <x v="1"/>
    <s v="New Hire Request"/>
    <s v="Armand Sezikeye"/>
    <x v="13"/>
    <x v="2"/>
    <s v="03-27-2013 10:03:28"/>
    <s v="03-27-2013 10:03:28"/>
    <s v="05-20-2013 00:47:00"/>
    <s v="SRIS_PEQP_ORDR"/>
    <s v="MON02"/>
    <x v="1"/>
    <x v="0"/>
  </r>
  <r>
    <s v="8000055565"/>
    <x v="0"/>
    <s v="Laptop is freezing and blue screening"/>
    <s v="Mr. Charles Pockell-Wilson"/>
    <x v="4"/>
    <x v="2"/>
    <s v="03-27-2013 09:28:42"/>
    <s v="03-27-2013 09:28:42"/>
    <s v="05-19-2013 23:43:52"/>
    <s v="IMIS_APPL_OS_WIN7"/>
    <s v="DUN02"/>
    <x v="1"/>
    <x v="0"/>
  </r>
  <r>
    <s v="8000055415"/>
    <x v="0"/>
    <s v="fuser error  50.1"/>
    <s v="Ms. Tibby Jennings"/>
    <x v="20"/>
    <x v="2"/>
    <s v="03-27-2013 08:33:49"/>
    <s v="03-27-2013 08:33:49"/>
    <s v="05-19-2013 20:44:43"/>
    <s v="IMIS_PRNT_DRIVER"/>
    <s v="PAL09"/>
    <x v="1"/>
    <x v="0"/>
  </r>
  <r>
    <s v="7000046036"/>
    <x v="1"/>
    <s v="Rehire Request"/>
    <s v="Mr. Rafael Dietrich"/>
    <x v="17"/>
    <x v="2"/>
    <s v="03-27-2013 08:21:54"/>
    <s v="03-27-2013 08:21:54"/>
    <s v="05-20-2013 03:23:11"/>
    <s v="SRIS_ACCSS_RA_SECID_NCRD"/>
    <s v="SLE01"/>
    <x v="1"/>
    <x v="0"/>
  </r>
  <r>
    <s v="7000046035"/>
    <x v="1"/>
    <s v="Rehire Request"/>
    <s v="Mr. Rafael Dietrich"/>
    <x v="17"/>
    <x v="2"/>
    <s v="03-27-2013 08:21:53"/>
    <s v="03-27-2013 08:21:53"/>
    <s v="05-20-2013 01:51:23"/>
    <s v="SRIS_PEQP_ORDR"/>
    <s v="SLE01"/>
    <x v="1"/>
    <x v="0"/>
  </r>
  <r>
    <s v="8000055376"/>
    <x v="0"/>
    <s v="How to reset SAP ALL password on OS X"/>
    <s v="Mr. Jonathan Chung"/>
    <x v="24"/>
    <x v="2"/>
    <s v="03-27-2013 08:20:19"/>
    <s v="03-27-2013 08:20:19"/>
    <s v="06-01-2013 19:52:59"/>
    <s v="IMIS_APPL_OS_MAC"/>
    <s v="PAL04"/>
    <x v="0"/>
    <x v="0"/>
  </r>
  <r>
    <s v="8000055215"/>
    <x v="0"/>
    <s v="User cannot connect to the network"/>
    <s v="Mr. Ramakoti Konatham"/>
    <x v="24"/>
    <x v="2"/>
    <s v="03-27-2013 07:50:18"/>
    <s v="03-27-2013 07:50:18"/>
    <s v="05-19-2013 23:12:09"/>
    <s v="IMIS_PEQP_DESKT"/>
    <s v="PAL04"/>
    <x v="1"/>
    <x v="0"/>
  </r>
  <r>
    <s v="7000047367"/>
    <x v="1"/>
    <s v="user needs sw pushed"/>
    <s v="Ms. Terrie Broekemier"/>
    <x v="1"/>
    <x v="2"/>
    <s v="03-27-2013 06:56:25"/>
    <s v="03-27-2013 06:56:25"/>
    <s v="04-28-2013 19:48:13"/>
    <s v="SRIS_APPL_INST_PCK"/>
    <s v="PAL01"/>
    <x v="3"/>
    <x v="0"/>
  </r>
  <r>
    <s v="8000054880"/>
    <x v="0"/>
    <s v="RR toolbar"/>
    <s v="Mr. Randy Albert"/>
    <x v="0"/>
    <x v="2"/>
    <s v="03-27-2013 06:39:38"/>
    <s v="03-27-2013 06:39:38"/>
    <s v="05-19-2013 19:28:39"/>
    <s v="IMIS_COMCHL_MAIL_VRES"/>
    <s v="LSE04"/>
    <x v="1"/>
    <x v="0"/>
  </r>
  <r>
    <s v="8000054630"/>
    <x v="0"/>
    <s v="SNC ERROR IN SAP GUI"/>
    <s v="Ms. Glaucia Favaretto"/>
    <x v="17"/>
    <x v="2"/>
    <s v="03-27-2013 05:41:54"/>
    <s v="03-27-2013 05:41:54"/>
    <s v="05-22-2013 19:42:40"/>
    <s v="IMIS_APPL_SAP_GUI"/>
    <s v="SLE01"/>
    <x v="1"/>
    <x v="0"/>
  </r>
  <r>
    <s v="8000052797"/>
    <x v="0"/>
    <s v="Cannot Send Any e-mail"/>
    <s v="Mr. Andre Pedrotti"/>
    <x v="17"/>
    <x v="2"/>
    <s v="03-26-2013 17:57:06"/>
    <s v="03-26-2013 17:57:06"/>
    <s v="05-19-2013 23:40:37"/>
    <s v="IMIS_COMCHL_MAIL_OUTL"/>
    <s v="SLE01"/>
    <x v="1"/>
    <x v="0"/>
  </r>
  <r>
    <s v="8000052745"/>
    <x v="0"/>
    <s v="cannot get mail, re-installed SSO"/>
    <s v="Mr. Ray Homan"/>
    <x v="8"/>
    <x v="2"/>
    <s v="03-26-2013 16:47:37"/>
    <s v="03-26-2013 16:47:37"/>
    <s v="05-19-2013 20:44:42"/>
    <s v="IMIS_COMCHL_MAIL_OUTL"/>
    <s v="PAL02"/>
    <x v="1"/>
    <x v="0"/>
  </r>
  <r>
    <s v="8000052716"/>
    <x v="0"/>
    <s v="Transfer Equi 413245 to CC"/>
    <s v="Ms. Mirjam Koehnlein"/>
    <x v="24"/>
    <x v="2"/>
    <s v="03-26-2013 15:31:17"/>
    <s v="03-26-2013 15:31:17"/>
    <s v="05-19-2013 23:49:03"/>
    <s v="IMIS_PEQP_MONIT"/>
    <s v="PAL06"/>
    <x v="1"/>
    <x v="0"/>
  </r>
  <r>
    <s v="7000046118"/>
    <x v="1"/>
    <s v="Image Macbook air for user"/>
    <s v="Mr. Geoffrey Less"/>
    <x v="1"/>
    <x v="2"/>
    <s v="03-26-2013 15:13:30"/>
    <s v="03-26-2013 15:13:30"/>
    <s v="04-26-2013 21:15:19"/>
    <s v="SRIS_PEQP_REP_MAC"/>
    <m/>
    <x v="3"/>
    <x v="0"/>
  </r>
  <r>
    <s v="8000052628"/>
    <x v="0"/>
    <s v="PGP disk is locked"/>
    <s v="Mr. Christian Bjoernsen"/>
    <x v="8"/>
    <x v="2"/>
    <s v="03-26-2013 15:13:55"/>
    <s v="03-26-2013 15:13:55"/>
    <s v="05-22-2013 19:03:11"/>
    <s v="IMIS_PEQP_NOTEB"/>
    <s v="PAL02"/>
    <x v="1"/>
    <x v="0"/>
  </r>
  <r>
    <s v="7000046117"/>
    <x v="1"/>
    <s v="Enroll Ipad in afaria"/>
    <s v="Mr. Steve Asche"/>
    <x v="1"/>
    <x v="2"/>
    <s v="03-26-2013 15:07:30"/>
    <s v="03-26-2013 15:07:30"/>
    <s v="04-26-2013 21:14:54"/>
    <s v="SRIS_PEQP_REP"/>
    <m/>
    <x v="3"/>
    <x v="0"/>
  </r>
  <r>
    <s v="7000046115"/>
    <x v="1"/>
    <s v="Upgrade to T430 for user"/>
    <s v="Mr. Tom Flanagan"/>
    <x v="1"/>
    <x v="2"/>
    <s v="03-26-2013 14:37:43"/>
    <s v="03-26-2013 14:37:43"/>
    <s v="04-26-2013 21:13:06"/>
    <s v="SRIS_PEQP_REP_NOTB"/>
    <s v="PAL01"/>
    <x v="3"/>
    <x v="0"/>
  </r>
  <r>
    <s v="7000046114"/>
    <x v="1"/>
    <s v="X230 Upgrade for User"/>
    <s v="Mr. Yuvaraj Athur Raghuvir"/>
    <x v="1"/>
    <x v="0"/>
    <s v="03-26-2013 14:08:56"/>
    <s v="03-26-2013 14:08:56"/>
    <s v="03-26-2013 14:33:10"/>
    <s v="SRIS_PEQP_REP_NOTB"/>
    <s v="PAL01"/>
    <x v="4"/>
    <x v="0"/>
  </r>
  <r>
    <s v="7000046102"/>
    <x v="1"/>
    <s v="Need project installation."/>
    <s v="Mr. Thiago Bohn"/>
    <x v="17"/>
    <x v="29"/>
    <s v="03-26-2013 13:45:43"/>
    <s v="03-26-2013 13:45:43"/>
    <s v="04-22-2013 06:10:18"/>
    <s v="SRIS_APPL_INST_PCK"/>
    <s v="SLE01"/>
    <x v="3"/>
    <x v="0"/>
  </r>
  <r>
    <s v="7000046081"/>
    <x v="1"/>
    <s v="user needs a mac  for a meeting"/>
    <s v="Ms. Peggy Gallar"/>
    <x v="34"/>
    <x v="2"/>
    <s v="03-26-2013 13:28:07"/>
    <s v="03-26-2013 13:28:07"/>
    <s v="04-28-2013 20:20:16"/>
    <s v="SRIS_PEQP_RENT"/>
    <s v="PAL01"/>
    <x v="3"/>
    <x v="0"/>
  </r>
  <r>
    <s v="8000052513"/>
    <x v="0"/>
    <s v="emails bouncing"/>
    <s v="Ms. Julia Queck"/>
    <x v="1"/>
    <x v="2"/>
    <s v="03-26-2013 12:58:14"/>
    <s v="03-26-2013 12:58:14"/>
    <s v="04-26-2013 20:51:43"/>
    <s v="IMIS_COMCHL_MAIL_OUTL"/>
    <s v="PAL01"/>
    <x v="3"/>
    <x v="0"/>
  </r>
  <r>
    <s v="7000045847"/>
    <x v="1"/>
    <s v="Would like to return Asset 453386"/>
    <s v="Mr. Marco De La Cuesta"/>
    <x v="22"/>
    <x v="2"/>
    <s v="03-26-2013 10:10:56"/>
    <s v="03-26-2013 10:10:56"/>
    <s v="05-20-2013 06:34:38"/>
    <s v="SRIS_PEQP"/>
    <s v="PAL01"/>
    <x v="1"/>
    <x v="0"/>
  </r>
  <r>
    <s v="8000052211"/>
    <x v="0"/>
    <s v="Cannot access QM changes tool"/>
    <s v="Mr. Marcelo Trein"/>
    <x v="17"/>
    <x v="30"/>
    <s v="03-26-2013 10:09:52"/>
    <s v="03-26-2013 10:09:52"/>
    <s v="04-19-2013 11:26:33"/>
    <s v="IMIS_APPL_SAP_GUI"/>
    <s v="SLE01"/>
    <x v="3"/>
    <x v="0"/>
  </r>
  <r>
    <s v="7000045772"/>
    <x v="1"/>
    <s v="New Hire IT Equipment Request (C5186283)"/>
    <s v="Mr. Robert McCord"/>
    <x v="26"/>
    <x v="2"/>
    <s v="03-26-2013 09:53:03"/>
    <s v="03-26-2013 09:53:03"/>
    <s v="04-26-2013 22:23:53"/>
    <s v="SRIS_PEQP_REP_NOTB"/>
    <s v="PAL01"/>
    <x v="3"/>
    <x v="0"/>
  </r>
  <r>
    <s v="7000045782"/>
    <x v="1"/>
    <s v="New Hire IT Equipment Request (C5188089)"/>
    <s v="Ms. Mimi Nguyen"/>
    <x v="12"/>
    <x v="2"/>
    <s v="03-26-2013 09:33:33"/>
    <s v="03-26-2013 09:33:33"/>
    <s v="04-26-2013 22:01:16"/>
    <s v="SRIS_PEQP_REP_NOTB"/>
    <m/>
    <x v="3"/>
    <x v="0"/>
  </r>
  <r>
    <s v="8000052060"/>
    <x v="0"/>
    <s v="System Powers on w/no display"/>
    <s v="Mr. Fei Ma"/>
    <x v="24"/>
    <x v="0"/>
    <s v="03-26-2013 09:28:01"/>
    <s v="03-26-2013 09:28:01"/>
    <s v="04-16-2013 11:16:35"/>
    <s v="IMIS_PEQP_DESKT"/>
    <s v="PAL07"/>
    <x v="3"/>
    <x v="0"/>
  </r>
  <r>
    <s v="8000052091"/>
    <x v="0"/>
    <s v="Cannot access SAP internal sites"/>
    <s v="Mr. Paul Hipolito"/>
    <x v="4"/>
    <x v="0"/>
    <s v="03-26-2013 09:18:13"/>
    <s v="03-26-2013 09:18:13"/>
    <s v="05-23-2013 14:17:57"/>
    <s v="IMIS_APPL_OS_WIN7"/>
    <s v="PAL08"/>
    <x v="1"/>
    <x v="0"/>
  </r>
  <r>
    <s v="7000045712"/>
    <x v="1"/>
    <s v="Can't use Citrix Receiver on Mac"/>
    <s v="Mr. Steve Wagner"/>
    <x v="5"/>
    <x v="2"/>
    <s v="03-26-2013 08:57:47"/>
    <s v="03-26-2013 08:57:47"/>
    <s v="05-26-2013 20:36:52"/>
    <s v="SRIS_COMCHL_CITRX"/>
    <s v="PAL08"/>
    <x v="1"/>
    <x v="0"/>
  </r>
  <r>
    <s v="7000045565"/>
    <x v="1"/>
    <s v="Request for Upgrade (T530) (04.01.13)"/>
    <s v="Mr. Fereidoon Samii"/>
    <x v="26"/>
    <x v="2"/>
    <s v="03-26-2013 08:02:47"/>
    <s v="03-26-2013 08:02:47"/>
    <s v="05-20-2013 07:48:29"/>
    <s v="SRIS_PEQP_REP_NOTB"/>
    <s v="PAL09"/>
    <x v="1"/>
    <x v="0"/>
  </r>
  <r>
    <s v="7000045490"/>
    <x v="1"/>
    <s v="Loaner Laptops (QTY 7) (04.05.13)"/>
    <s v="Ms. Patricia Griffin"/>
    <x v="26"/>
    <x v="2"/>
    <s v="03-26-2013 07:42:47"/>
    <s v="03-26-2013 07:42:47"/>
    <s v="05-20-2013 07:42:41"/>
    <s v="SRIS_PEQP_RENT"/>
    <s v="PAL01"/>
    <x v="1"/>
    <x v="0"/>
  </r>
  <r>
    <s v="8000048737"/>
    <x v="0"/>
    <s v="PDF and Word doc. will not launch in SRM"/>
    <s v="Ms. Diane Nguyen"/>
    <x v="3"/>
    <x v="2"/>
    <s v="03-25-2013 16:21:30"/>
    <s v="03-25-2013 16:21:30"/>
    <s v="05-19-2013 20:13:01"/>
    <s v="IMIS_APPL_ACRBT"/>
    <s v="DUN01"/>
    <x v="1"/>
    <x v="0"/>
  </r>
  <r>
    <s v="8000048637"/>
    <x v="0"/>
    <s v="Outlook &quot;To&quot; Field Doesn't Auto-populate"/>
    <s v="Ms. Parisa Azad"/>
    <x v="3"/>
    <x v="2"/>
    <s v="03-25-2013 15:03:37"/>
    <s v="03-25-2013 15:03:37"/>
    <s v="05-19-2013 22:58:47"/>
    <s v="IMIS_COMCHL_MAIL_OUTL"/>
    <s v="DUN01"/>
    <x v="1"/>
    <x v="0"/>
  </r>
  <r>
    <s v="7000043889"/>
    <x v="1"/>
    <s v="Intl Transfer Request"/>
    <s v="Mr. Tom Westerlund"/>
    <x v="12"/>
    <x v="2"/>
    <s v="03-25-2013 14:50:40"/>
    <s v="03-25-2013 14:50:40"/>
    <s v="04-28-2013 20:23:51"/>
    <s v="SRIS_PEQP_ORDR"/>
    <m/>
    <x v="3"/>
    <x v="0"/>
  </r>
  <r>
    <s v="7000044000"/>
    <x v="1"/>
    <s v="Request for Upgrade (X230) (03.27.13)"/>
    <s v="Mr. Gary Primeau"/>
    <x v="12"/>
    <x v="2"/>
    <s v="03-25-2013 14:16:40"/>
    <s v="03-25-2013 14:16:40"/>
    <s v="04-26-2013 22:24:14"/>
    <s v="SRIS_PEQP_REP_NOTB"/>
    <s v="PAL01"/>
    <x v="3"/>
    <x v="0"/>
  </r>
  <r>
    <s v="7000044042"/>
    <x v="1"/>
    <s v="upgrade user to x230t"/>
    <s v="Mr. Robert Brodie"/>
    <x v="16"/>
    <x v="2"/>
    <s v="03-25-2013 14:09:55"/>
    <s v="03-25-2013 14:09:55"/>
    <s v="04-24-2013 20:26:32"/>
    <s v="SRIS_PEQP_REP_NOTB"/>
    <s v="PAL01"/>
    <x v="3"/>
    <x v="0"/>
  </r>
  <r>
    <s v="8000048619"/>
    <x v="0"/>
    <s v="new staff member e-mail name mis-spelled"/>
    <s v="Mr. Mitch Gudmundson"/>
    <x v="0"/>
    <x v="3"/>
    <s v="03-25-2013 14:12:14"/>
    <s v="03-25-2013 14:12:14"/>
    <s v="04-09-2013 13:00:01"/>
    <s v="IMIS_COMCHL_MAIL_OUTL"/>
    <s v="LSE04"/>
    <x v="3"/>
    <x v="0"/>
  </r>
  <r>
    <s v="7000043886"/>
    <x v="1"/>
    <s v="Rehire Request"/>
    <s v="Mr. Dave Sullivan"/>
    <x v="26"/>
    <x v="2"/>
    <s v="03-25-2013 14:00:10"/>
    <s v="03-25-2013 14:00:10"/>
    <s v="04-26-2013 21:11:26"/>
    <s v="SRIS_PEQP_REP_NOTB"/>
    <s v="LAX01"/>
    <x v="3"/>
    <x v="0"/>
  </r>
  <r>
    <s v="8000048527"/>
    <x v="0"/>
    <s v="Not able to access SAP Logon from Mac"/>
    <s v="Mr. Bhushan Khadpe"/>
    <x v="5"/>
    <x v="2"/>
    <s v="03-25-2013 13:16:10"/>
    <s v="03-25-2013 13:16:10"/>
    <s v="05-19-2013 21:35:20"/>
    <s v="IMIS_ACCSS_RA"/>
    <s v="PAL03"/>
    <x v="1"/>
    <x v="0"/>
  </r>
  <r>
    <s v="7000043930"/>
    <x v="1"/>
    <s v="USB drive not working and/or partially"/>
    <s v="Diane Blain"/>
    <x v="27"/>
    <x v="2"/>
    <s v="03-25-2013 11:47:55"/>
    <s v="03-25-2013 11:47:55"/>
    <s v="05-20-2013 00:50:11"/>
    <s v="SRIS_PEQP_ADVICE"/>
    <s v="MON02"/>
    <x v="1"/>
    <x v="0"/>
  </r>
  <r>
    <s v="8000048364"/>
    <x v="0"/>
    <s v="problem choosing a meeting room"/>
    <s v="Mr. Mark Jacquet"/>
    <x v="4"/>
    <x v="30"/>
    <s v="03-25-2013 11:46:51"/>
    <s v="03-25-2013 11:46:51"/>
    <s v="04-05-2013 09:58:04"/>
    <s v="IMIS_COMCHL_MAIL_VRES"/>
    <s v="DUN02"/>
    <x v="3"/>
    <x v="0"/>
  </r>
  <r>
    <s v="7000043942"/>
    <x v="1"/>
    <s v="I need a laptop for training"/>
    <s v="Mr. Cristiano Hansen"/>
    <x v="17"/>
    <x v="0"/>
    <s v="03-25-2013 11:46:48"/>
    <s v="03-25-2013 11:46:48"/>
    <s v="03-27-2013 13:03:51"/>
    <s v="SRIS_PEQP_RENT"/>
    <s v="SLE01"/>
    <x v="4"/>
    <x v="0"/>
  </r>
  <r>
    <s v="8000048150"/>
    <x v="0"/>
    <s v="Test Ticket... Short Text"/>
    <s v="Mr. Brady Pederson"/>
    <x v="15"/>
    <x v="2"/>
    <s v="03-25-2013 10:54:23"/>
    <s v="03-25-2013 10:54:23"/>
    <s v="04-09-2013 08:43:35"/>
    <s v="IMIS_COMCHL_MAIL_OUTL"/>
    <s v="LSE04"/>
    <x v="3"/>
    <x v="0"/>
  </r>
  <r>
    <s v="7000043763"/>
    <x v="1"/>
    <s v="New Hire Request (04.01.13)"/>
    <s v="Mr. Peter Graf"/>
    <x v="12"/>
    <x v="2"/>
    <s v="03-25-2013 09:45:28"/>
    <s v="03-25-2013 09:45:28"/>
    <s v="04-28-2013 20:16:29"/>
    <s v="SRIS_PEQP_ORDR"/>
    <s v="PAL01"/>
    <x v="3"/>
    <x v="0"/>
  </r>
  <r>
    <s v="8000047964"/>
    <x v="0"/>
    <s v="Request keyboard and monitor mount, new"/>
    <s v="Mr. Adam Stein"/>
    <x v="8"/>
    <x v="0"/>
    <s v="03-25-2013 09:26:22"/>
    <s v="03-25-2013 09:26:22"/>
    <s v="04-08-2013 14:49:56"/>
    <s v="IMIS_PEQP_DESKT"/>
    <s v="PAL02"/>
    <x v="3"/>
    <x v="0"/>
  </r>
  <r>
    <s v="7000041946"/>
    <x v="1"/>
    <s v="New Hardware Setup (Apple MBP)"/>
    <s v="Ms. Cynthia Lam"/>
    <x v="29"/>
    <x v="16"/>
    <s v="03-15-2013 10:53:27"/>
    <s v="03-15-2013 10:53:27"/>
    <s v="04-03-2013 09:56:28"/>
    <s v="SRIS_PEQP_ORDR"/>
    <s v="PAL02"/>
    <x v="3"/>
    <x v="0"/>
  </r>
  <r>
    <s v="8000044423"/>
    <x v="0"/>
    <s v="New Hardware Setup (Apple MBA)"/>
    <s v="Ms. Julia Queck"/>
    <x v="29"/>
    <x v="2"/>
    <s v="03-20-2013 15:27:34"/>
    <s v="03-20-2013 15:27:34"/>
    <s v="04-03-2013 23:14:20"/>
    <s v="IMIS_PEQP_NOTEB_MAC"/>
    <s v="PAL01"/>
    <x v="3"/>
    <x v="0"/>
  </r>
  <r>
    <s v="7000041806"/>
    <x v="1"/>
    <s v="need to replace T510 laptop"/>
    <s v="Mr. Bill Macko"/>
    <x v="2"/>
    <x v="2"/>
    <s v="03-19-2013 16:20:29"/>
    <s v="03-19-2013 16:20:29"/>
    <s v="04-23-2013 19:41:07"/>
    <s v="SRIS_APPL_OS_REIM"/>
    <m/>
    <x v="3"/>
    <x v="0"/>
  </r>
  <r>
    <s v="8000044235"/>
    <x v="0"/>
    <s v="Unable to access SRM, portal etc on desk"/>
    <s v="Mr. Jeff Woody"/>
    <x v="0"/>
    <x v="2"/>
    <s v="03-19-2013 12:55:57"/>
    <s v="03-19-2013 12:55:57"/>
    <s v="04-23-2013 19:26:04"/>
    <s v="IMIS_ACCSS_SSO"/>
    <m/>
    <x v="3"/>
    <x v="0"/>
  </r>
  <r>
    <s v="8000044198"/>
    <x v="0"/>
    <s v="SMS Tab in calendar"/>
    <s v="Mr. Timo Stelzer"/>
    <x v="16"/>
    <x v="18"/>
    <s v="02-22-2013 08:24:35"/>
    <s v="02-22-2013 08:24:35"/>
    <s v="04-17-2013 14:09:02"/>
    <s v="IMIS_COMCHL_MAIL_OUTL"/>
    <s v="PAL01"/>
    <x v="3"/>
    <x v="0"/>
  </r>
  <r>
    <s v="8000044186"/>
    <x v="0"/>
    <s v="System Swap (X220) (Re-Image)"/>
    <s v="Ms. Nana Yamamoto"/>
    <x v="12"/>
    <x v="0"/>
    <s v="03-22-2013 07:01:32"/>
    <s v="03-22-2013 07:01:32"/>
    <s v="04-01-2013 05:10:54"/>
    <s v="IMIS_PEQP_NOTEB"/>
    <m/>
    <x v="3"/>
    <x v="0"/>
  </r>
  <r>
    <s v="8000044201"/>
    <x v="0"/>
    <s v="Monitor Install PO # 4502375407"/>
    <s v="Mr. Jon Kirsch"/>
    <x v="35"/>
    <x v="2"/>
    <s v="03-20-2013 11:40:12"/>
    <s v="03-20-2013 11:40:12"/>
    <s v="05-31-2013 05:44:34"/>
    <s v="IMIS_PEQP_MONIT"/>
    <m/>
    <x v="1"/>
    <x v="0"/>
  </r>
  <r>
    <s v="8000044162"/>
    <x v="0"/>
    <s v="Need help to re-image macbook"/>
    <s v="Mr. Paul Goh"/>
    <x v="29"/>
    <x v="2"/>
    <s v="03-20-2013 14:09:53"/>
    <s v="03-20-2013 14:09:53"/>
    <s v="05-19-2013 20:34:24"/>
    <s v="IMIS_PEQP_NOTEB_MAC"/>
    <s v="LAT01"/>
    <x v="1"/>
    <x v="0"/>
  </r>
  <r>
    <s v="8000044127"/>
    <x v="0"/>
    <s v="Monitor Install PO # 4502368074"/>
    <s v="Mr. Guang Han"/>
    <x v="35"/>
    <x v="0"/>
    <s v="03-20-2013 11:14:48"/>
    <s v="03-20-2013 11:14:48"/>
    <s v="05-15-2013 14:46:42"/>
    <s v="IMIS_PEQP_MONIT"/>
    <m/>
    <x v="1"/>
    <x v="0"/>
  </r>
  <r>
    <s v="8000044022"/>
    <x v="0"/>
    <s v="Monitor Install PO # 4502368088"/>
    <s v="Mr. Eric Zhou"/>
    <x v="11"/>
    <x v="2"/>
    <s v="03-20-2013 11:01:11"/>
    <s v="03-20-2013 11:01:11"/>
    <s v="05-31-2013 07:17:02"/>
    <s v="IMIS_PEQP_MONIT"/>
    <s v="PAL03"/>
    <x v="1"/>
    <x v="0"/>
  </r>
  <r>
    <s v="8000043495"/>
    <x v="0"/>
    <s v="Open access from Cambridge office to Suc"/>
    <s v="Mr. Sujnan Shetty"/>
    <x v="16"/>
    <x v="2"/>
    <s v="01-31-2013 13:06:43"/>
    <s v="01-31-2013 13:06:43"/>
    <s v="05-31-2013 05:48:25"/>
    <s v="IMIS_APPL_OTHER_SWAP_GR"/>
    <s v="BOS03"/>
    <x v="1"/>
    <x v="0"/>
  </r>
  <r>
    <s v="8000043115"/>
    <x v="0"/>
    <s v="Blue Windows Error Screen"/>
    <s v="Mr. David Lee"/>
    <x v="16"/>
    <x v="0"/>
    <s v="03-22-2013 15:48:21"/>
    <s v="03-22-2013 15:48:21"/>
    <s v="03-26-2013 17:36:00"/>
    <s v="IMIS_APPL_OS_WIN7"/>
    <s v="PAL01"/>
    <x v="4"/>
    <x v="0"/>
  </r>
  <r>
    <s v="8000043033"/>
    <x v="0"/>
    <s v="Problem accseeing SAP network"/>
    <s v="Kenneth Hung"/>
    <x v="27"/>
    <x v="2"/>
    <s v="03-11-2013 06:56:07"/>
    <s v="03-11-2013 06:56:07"/>
    <s v="04-22-2013 19:30:01"/>
    <s v="IMIS_APPL_OTHER_SWAP_GR"/>
    <s v="MON02"/>
    <x v="3"/>
    <x v="0"/>
  </r>
  <r>
    <s v="8000042705"/>
    <x v="0"/>
    <s v="Trying to install SQL Server 2012 for Gr"/>
    <s v="Mr. John D'Albis"/>
    <x v="25"/>
    <x v="2"/>
    <s v="03-04-2013 07:33:00"/>
    <s v="03-04-2013 07:33:00"/>
    <s v="03-25-2013 08:37:36"/>
    <s v="IMIS_APPL_OTHER_SWAP_GR"/>
    <s v="BOS02"/>
    <x v="4"/>
    <x v="0"/>
  </r>
  <r>
    <s v="7000040862"/>
    <x v="1"/>
    <s v="VMWare 5.0.2"/>
    <s v="Ms. Terrie Broekemier"/>
    <x v="5"/>
    <x v="2"/>
    <s v="03-22-2013 14:37:09"/>
    <s v="03-22-2013 14:37:09"/>
    <s v="04-22-2013 20:21:48"/>
    <s v="SRIS_PEQP_REP_MAC"/>
    <m/>
    <x v="3"/>
    <x v="0"/>
  </r>
  <r>
    <s v="7000040827"/>
    <x v="1"/>
    <s v="Received back from Apple Repair"/>
    <s v="Mr. Geff Gilligan"/>
    <x v="5"/>
    <x v="2"/>
    <s v="03-22-2013 14:35:12"/>
    <s v="03-22-2013 14:35:12"/>
    <s v="04-22-2013 20:21:34"/>
    <s v="SRIS_APPL_MACSW"/>
    <s v="PAL03"/>
    <x v="3"/>
    <x v="0"/>
  </r>
  <r>
    <s v="7000040739"/>
    <x v="1"/>
    <s v="I can't see my files in My Documents"/>
    <s v="Mr. Deepak Bhagat"/>
    <x v="2"/>
    <x v="2"/>
    <s v="03-22-2013 14:04:20"/>
    <s v="03-22-2013 14:04:20"/>
    <s v="04-22-2013 19:51:29"/>
    <s v="SRIS_APPL_OS_REIM"/>
    <s v="PAL03"/>
    <x v="3"/>
    <x v="0"/>
  </r>
  <r>
    <s v="8000042498"/>
    <x v="0"/>
    <s v="Re-install Adobe Pro in new machine"/>
    <s v="Ms. Janaki Kumar"/>
    <x v="2"/>
    <x v="2"/>
    <s v="03-22-2013 15:25:15"/>
    <s v="03-22-2013 15:25:15"/>
    <s v="04-22-2013 19:10:23"/>
    <s v="IMIS_APPL_OTHER_SWAP_GR"/>
    <s v="PAL03"/>
    <x v="3"/>
    <x v="0"/>
  </r>
  <r>
    <s v="7000040840"/>
    <x v="1"/>
    <s v="Need to setup Citrix on Win 2008 Server"/>
    <s v="Mr. Vikram Kunniyur"/>
    <x v="19"/>
    <x v="2"/>
    <s v="03-22-2013 15:35:45"/>
    <s v="03-22-2013 15:35:45"/>
    <s v="04-22-2013 19:51:17"/>
    <s v="SRIS_COMCHL_CITRX"/>
    <s v="PAL07"/>
    <x v="3"/>
    <x v="0"/>
  </r>
  <r>
    <s v="8000042564"/>
    <x v="0"/>
    <s v="Screen is flickering"/>
    <s v="Mr. Yaron Fisher"/>
    <x v="24"/>
    <x v="2"/>
    <s v="03-22-2013 14:20:34"/>
    <s v="03-22-2013 14:20:34"/>
    <s v="05-19-2013 20:24:14"/>
    <s v="IMIS_PEQP_MONIT"/>
    <s v="PAL04"/>
    <x v="1"/>
    <x v="0"/>
  </r>
  <r>
    <s v="8000042563"/>
    <x v="0"/>
    <s v="McAfee need to remediate for compliance"/>
    <s v="Ms. Gigi Read"/>
    <x v="19"/>
    <x v="2"/>
    <s v="03-22-2013 15:32:21"/>
    <s v="03-22-2013 15:32:21"/>
    <s v="04-22-2013 19:28:12"/>
    <s v="IMIS_PRTSEC_AVIR_CLNT"/>
    <s v="PAL07"/>
    <x v="3"/>
    <x v="0"/>
  </r>
  <r>
    <s v="7000040841"/>
    <x v="1"/>
    <s v="Need to setup printer on Macbook pro"/>
    <s v="Mr. Xiang Xu"/>
    <x v="19"/>
    <x v="2"/>
    <s v="03-22-2013 15:30:05"/>
    <s v="03-22-2013 15:30:05"/>
    <s v="05-31-2013 08:34:08"/>
    <s v="SRIS_APPL_MACSW"/>
    <s v="PAL07"/>
    <x v="1"/>
    <x v="0"/>
  </r>
  <r>
    <s v="7000040806"/>
    <x v="1"/>
    <s v="Install missing windows updates to repai"/>
    <s v="Mr. Mark Hourani"/>
    <x v="20"/>
    <x v="2"/>
    <s v="03-22-2013 16:17:02"/>
    <s v="03-22-2013 16:17:02"/>
    <s v="04-22-2013 20:12:39"/>
    <s v="SRIS_PEQP_ORDR"/>
    <s v="PAL02"/>
    <x v="3"/>
    <x v="0"/>
  </r>
  <r>
    <s v="7000040749"/>
    <x v="1"/>
    <s v="Setup Apple laptop email and apps for us"/>
    <s v="Ms. Rashmi Gupta"/>
    <x v="20"/>
    <x v="2"/>
    <s v="03-22-2013 16:14:50"/>
    <s v="03-22-2013 16:14:50"/>
    <s v="04-22-2013 20:02:20"/>
    <s v="SRIS_PEQP_ORDR"/>
    <s v="PAL07"/>
    <x v="3"/>
    <x v="0"/>
  </r>
  <r>
    <s v="8000042429"/>
    <x v="0"/>
    <s v="User wireless failed"/>
    <s v="Mr. Naveen Keerthy"/>
    <x v="19"/>
    <x v="2"/>
    <s v="03-22-2013 15:20:43"/>
    <s v="03-22-2013 15:20:43"/>
    <s v="04-22-2013 19:19:17"/>
    <s v="IMIS_NW_CLNT_WIFI"/>
    <m/>
    <x v="3"/>
    <x v="0"/>
  </r>
  <r>
    <s v="7000040792"/>
    <x v="1"/>
    <s v="Need loaner laptop to replace returned l"/>
    <s v="Mr. Curtis Huang"/>
    <x v="12"/>
    <x v="2"/>
    <s v="03-22-2013 16:08:49"/>
    <s v="03-22-2013 16:08:49"/>
    <s v="04-26-2013 21:08:51"/>
    <s v="SRIS_PEQP_REP_NOTB"/>
    <s v="PAL09"/>
    <x v="3"/>
    <x v="0"/>
  </r>
  <r>
    <s v="7000040690"/>
    <x v="1"/>
    <s v="Reimage MBP"/>
    <s v="Mr. Franck SYREN"/>
    <x v="5"/>
    <x v="2"/>
    <s v="03-22-2013 13:15:52"/>
    <s v="03-22-2013 13:15:52"/>
    <s v="04-22-2013 20:28:25"/>
    <s v="SRIS_APPL_MACSW"/>
    <s v="PAR05"/>
    <x v="3"/>
    <x v="0"/>
  </r>
  <r>
    <s v="8000042416"/>
    <x v="0"/>
    <s v="upgraded to x230t"/>
    <s v="Ms. Jonette Soller"/>
    <x v="16"/>
    <x v="2"/>
    <s v="03-22-2013 15:42:45"/>
    <s v="03-22-2013 15:42:45"/>
    <s v="05-31-2013 06:20:35"/>
    <s v="IMIS_PEQP_NOTEB"/>
    <s v="PAL01"/>
    <x v="1"/>
    <x v="0"/>
  </r>
  <r>
    <s v="7000040727"/>
    <x v="1"/>
    <s v="Reimage MBP"/>
    <s v="Mr. Jin Wong"/>
    <x v="5"/>
    <x v="2"/>
    <s v="03-22-2013 13:14:36"/>
    <s v="03-22-2013 13:14:36"/>
    <s v="03-28-2013 15:18:09"/>
    <s v="SRIS_APPL_MACSW"/>
    <s v="PAL09"/>
    <x v="4"/>
    <x v="0"/>
  </r>
  <r>
    <s v="7000040657"/>
    <x v="1"/>
    <s v="New Hire Request"/>
    <s v="Mr. Michael Depner"/>
    <x v="17"/>
    <x v="2"/>
    <s v="03-22-2013 13:07:25"/>
    <s v="03-22-2013 13:07:25"/>
    <s v="05-20-2013 07:17:37"/>
    <s v="SRIS_ACCSS_RA_SECID_NCRD"/>
    <s v="SLE02"/>
    <x v="1"/>
    <x v="0"/>
  </r>
  <r>
    <s v="7000040686"/>
    <x v="1"/>
    <s v="New Hire Request"/>
    <s v="Mr. Michael Depner"/>
    <x v="17"/>
    <x v="2"/>
    <s v="03-22-2013 13:07:25"/>
    <s v="03-22-2013 13:07:25"/>
    <s v="05-20-2013 07:17:38"/>
    <s v="SRIS_PEQP_ORDR"/>
    <s v="SLE02"/>
    <x v="1"/>
    <x v="0"/>
  </r>
  <r>
    <s v="8000042308"/>
    <x v="0"/>
    <s v="Trouble connecting remotely to IPP throu"/>
    <s v="Amel Beddek"/>
    <x v="7"/>
    <x v="2"/>
    <s v="03-22-2013 11:53:37"/>
    <s v="03-22-2013 11:53:37"/>
    <s v="05-19-2013 22:58:00"/>
    <s v="IMIS_ACCSS_RA"/>
    <s v="MON01"/>
    <x v="1"/>
    <x v="0"/>
  </r>
  <r>
    <s v="8000042289"/>
    <x v="0"/>
    <s v="Shell Swap (T410)"/>
    <s v="Mr. Sandeep Garg"/>
    <x v="8"/>
    <x v="2"/>
    <s v="03-22-2013 10:41:56"/>
    <s v="03-22-2013 10:41:56"/>
    <s v="05-31-2013 05:24:02"/>
    <s v="IMIS_PEQP_NOTEB"/>
    <s v="PAL02"/>
    <x v="1"/>
    <x v="0"/>
  </r>
  <r>
    <s v="7000040637"/>
    <x v="1"/>
    <s v="Image T430 Laptop Asset #538855"/>
    <s v="Dominique Pirolo"/>
    <x v="7"/>
    <x v="2"/>
    <s v="03-22-2013 11:59:42"/>
    <s v="03-22-2013 11:59:42"/>
    <s v="05-20-2013 01:35:40"/>
    <s v="SRIS_PEQP_ORDR"/>
    <s v="MON02"/>
    <x v="1"/>
    <x v="0"/>
  </r>
  <r>
    <s v="8000042228"/>
    <x v="0"/>
    <s v="NewNotebook required"/>
    <s v="Mr. Richard Feco"/>
    <x v="36"/>
    <x v="0"/>
    <s v="03-22-2013 10:21:22"/>
    <s v="03-22-2013 10:21:22"/>
    <s v="03-27-2013 13:06:54"/>
    <s v="IMIS_PEQP_NOTEB"/>
    <s v="SDG01"/>
    <x v="4"/>
    <x v="0"/>
  </r>
  <r>
    <s v="7000040387"/>
    <x v="1"/>
    <s v="Request for Upgrade (X230) (03.27.13)"/>
    <s v="Mr. Grant Bodley"/>
    <x v="12"/>
    <x v="2"/>
    <s v="03-22-2013 09:30:13"/>
    <s v="03-22-2013 09:30:13"/>
    <s v="04-26-2013 22:31:38"/>
    <s v="SRIS_PEQP_REP_NOTB"/>
    <s v="PAL04"/>
    <x v="3"/>
    <x v="0"/>
  </r>
  <r>
    <s v="7000040358"/>
    <x v="1"/>
    <s v="Assistance with Errors"/>
    <s v="Mr. Mark Hourani"/>
    <x v="29"/>
    <x v="2"/>
    <s v="03-22-2013 09:31:15"/>
    <s v="03-22-2013 09:31:15"/>
    <s v="04-21-2013 20:44:47"/>
    <s v="SRIS_PEQP_ORDR"/>
    <s v="PAL02"/>
    <x v="3"/>
    <x v="0"/>
  </r>
  <r>
    <s v="7000040238"/>
    <x v="1"/>
    <s v="System Software"/>
    <s v="Mr. Todd Power"/>
    <x v="5"/>
    <x v="2"/>
    <s v="03-22-2013 07:41:01"/>
    <s v="03-22-2013 07:41:01"/>
    <s v="04-21-2013 20:56:25"/>
    <s v="SRIS_APPL_MACSW"/>
    <m/>
    <x v="3"/>
    <x v="0"/>
  </r>
  <r>
    <s v="7000040214"/>
    <x v="1"/>
    <s v="Outlook"/>
    <s v="Mr. Karan Lulla"/>
    <x v="5"/>
    <x v="2"/>
    <s v="03-22-2013 07:26:22"/>
    <s v="03-22-2013 07:26:22"/>
    <s v="03-22-2013 15:57:26"/>
    <s v="SRIS_APPL_MACSW"/>
    <s v="PAL03"/>
    <x v="4"/>
    <x v="0"/>
  </r>
  <r>
    <s v="7000040157"/>
    <x v="1"/>
    <s v="Request for Upgrade (X230) (03.27.13)"/>
    <s v="Ms. Susan Spitzer"/>
    <x v="12"/>
    <x v="2"/>
    <s v="03-22-2013 07:41:14"/>
    <s v="03-22-2013 07:41:14"/>
    <s v="04-26-2013 22:32:15"/>
    <s v="SRIS_PEQP_REP_NOTB"/>
    <m/>
    <x v="3"/>
    <x v="0"/>
  </r>
  <r>
    <s v="7000040201"/>
    <x v="1"/>
    <s v="Request for Upgrade (T430) (03.28.13)"/>
    <s v="Mr. Mark Sherman"/>
    <x v="12"/>
    <x v="2"/>
    <s v="03-22-2013 07:35:14"/>
    <s v="03-22-2013 07:35:14"/>
    <s v="04-26-2013 22:29:17"/>
    <s v="SRIS_PEQP_REP_NOTB"/>
    <m/>
    <x v="3"/>
    <x v="0"/>
  </r>
  <r>
    <s v="7000040070"/>
    <x v="1"/>
    <s v="System Software"/>
    <s v="Mr. Jonathan Chung"/>
    <x v="5"/>
    <x v="2"/>
    <s v="03-22-2013 07:31:45"/>
    <s v="03-22-2013 07:31:45"/>
    <s v="04-21-2013 20:35:00"/>
    <s v="SRIS_APPL_MACSW"/>
    <m/>
    <x v="3"/>
    <x v="0"/>
  </r>
  <r>
    <s v="7000040162"/>
    <x v="1"/>
    <s v="Lost Network"/>
    <s v="Ms. Rebecca Sowards-Emmerd"/>
    <x v="5"/>
    <x v="2"/>
    <s v="03-22-2013 07:28:08"/>
    <s v="03-22-2013 07:28:08"/>
    <s v="05-31-2013 08:20:43"/>
    <s v="SRIS_APPL_MACSW"/>
    <s v="PAL04"/>
    <x v="1"/>
    <x v="0"/>
  </r>
  <r>
    <s v="8000041775"/>
    <x v="0"/>
    <s v="Apple Display"/>
    <s v="Ms. April Wang"/>
    <x v="5"/>
    <x v="2"/>
    <s v="03-22-2013 07:23:13"/>
    <s v="03-22-2013 07:23:13"/>
    <s v="03-22-2013 15:59:29"/>
    <s v="IMIS_PEQP_NOTEB_MAC"/>
    <s v="PAL03"/>
    <x v="4"/>
    <x v="0"/>
  </r>
  <r>
    <s v="8000041803"/>
    <x v="0"/>
    <s v="New MBP"/>
    <s v="Mr. Geff Gilligan"/>
    <x v="5"/>
    <x v="2"/>
    <s v="03-22-2013 07:38:00"/>
    <s v="03-22-2013 07:38:00"/>
    <s v="04-21-2013 19:35:21"/>
    <s v="IMIS_PEQP_NOTEB_MAC"/>
    <s v="PAL03"/>
    <x v="3"/>
    <x v="0"/>
  </r>
  <r>
    <s v="7000040097"/>
    <x v="1"/>
    <s v="MS Outlook"/>
    <s v="Mr. Michael Flynn"/>
    <x v="5"/>
    <x v="2"/>
    <s v="03-22-2013 07:29:38"/>
    <s v="03-22-2013 07:29:38"/>
    <s v="05-31-2013 08:31:54"/>
    <s v="SRIS_APPL_MACSW"/>
    <s v="PAL07"/>
    <x v="1"/>
    <x v="0"/>
  </r>
  <r>
    <s v="7000040117"/>
    <x v="1"/>
    <s v="System Software"/>
    <s v="Ms. April Wang"/>
    <x v="5"/>
    <x v="2"/>
    <s v="03-22-2013 07:24:48"/>
    <s v="03-22-2013 07:24:48"/>
    <s v="03-22-2013 15:59:46"/>
    <s v="SRIS_APPL_MACSW"/>
    <s v="PAL03"/>
    <x v="4"/>
    <x v="0"/>
  </r>
  <r>
    <s v="7000040112"/>
    <x v="1"/>
    <s v="New Hire Request"/>
    <s v="Mr. Bruno Wiener"/>
    <x v="17"/>
    <x v="2"/>
    <s v="03-22-2013 07:21:49"/>
    <s v="03-22-2013 07:21:49"/>
    <s v="05-20-2013 07:19:27"/>
    <s v="SRIS_PEQP_ORDR"/>
    <s v="SLE01"/>
    <x v="1"/>
    <x v="0"/>
  </r>
  <r>
    <s v="7000040050"/>
    <x v="1"/>
    <s v="New Hire Request"/>
    <s v="Mr. Bruno Wiener"/>
    <x v="17"/>
    <x v="2"/>
    <s v="03-22-2013 07:21:50"/>
    <s v="03-22-2013 07:21:50"/>
    <s v="05-20-2013 07:21:07"/>
    <s v="SRIS_ACCSS_RA_SECID_NCRD"/>
    <s v="SLE01"/>
    <x v="1"/>
    <x v="0"/>
  </r>
  <r>
    <s v="7000040092"/>
    <x v="1"/>
    <s v="Request for Upgrade (T430) (03.28.13)"/>
    <s v="Mr. David Beymer"/>
    <x v="12"/>
    <x v="6"/>
    <s v="03-22-2013 07:29:51"/>
    <s v="03-22-2013 07:29:51"/>
    <s v="03-27-2013 19:40:17"/>
    <s v="SRIS_PEQP_REP_NOTB"/>
    <m/>
    <x v="4"/>
    <x v="0"/>
  </r>
  <r>
    <s v="8000041745"/>
    <x v="0"/>
    <s v="user instaled updates  - bsod - pc crash"/>
    <s v="Mr. Donald Hotz"/>
    <x v="16"/>
    <x v="0"/>
    <s v="03-22-2013 07:15:27"/>
    <s v="03-22-2013 07:15:27"/>
    <s v="04-02-2013 13:12:07"/>
    <s v="IMIS_APPL_OS_WIN7"/>
    <s v="PAL"/>
    <x v="3"/>
    <x v="0"/>
  </r>
  <r>
    <s v="7000039969"/>
    <x v="1"/>
    <s v="New Hire Request"/>
    <s v="Mr. Denis Dauber"/>
    <x v="17"/>
    <x v="2"/>
    <s v="03-22-2013 06:49:23"/>
    <s v="03-22-2013 06:49:23"/>
    <s v="05-20-2013 07:21:08"/>
    <s v="SRIS_ACCSS_RA_SECID_NCRD"/>
    <s v="SLE01"/>
    <x v="1"/>
    <x v="0"/>
  </r>
  <r>
    <s v="7000039999"/>
    <x v="1"/>
    <s v="New Hire Request"/>
    <s v="Mr. Denis Dauber"/>
    <x v="17"/>
    <x v="2"/>
    <s v="03-22-2013 06:49:23"/>
    <s v="03-22-2013 06:49:23"/>
    <s v="05-20-2013 07:22:48"/>
    <s v="SRIS_PEQP_ORDR"/>
    <s v="SLE01"/>
    <x v="1"/>
    <x v="0"/>
  </r>
  <r>
    <s v="8000040096"/>
    <x v="0"/>
    <s v="HL: Wing Lau (i829754) laptop is down, c"/>
    <s v="Ms. Wing Lau"/>
    <x v="3"/>
    <x v="2"/>
    <s v="03-21-2013 20:37:35"/>
    <s v="03-21-2013 20:37:35"/>
    <s v="05-19-2013 23:50:23"/>
    <s v="IMIS_PEQP_NOTEB"/>
    <s v="DUN01"/>
    <x v="1"/>
    <x v="0"/>
  </r>
  <r>
    <s v="8000039971"/>
    <x v="0"/>
    <s v="user t410 running slow"/>
    <s v="Mr. Harsh Pant"/>
    <x v="16"/>
    <x v="2"/>
    <s v="03-21-2013 15:15:09"/>
    <s v="03-21-2013 15:15:09"/>
    <s v="03-22-2013 07:13:06"/>
    <s v="IMIS_PEQP_NOTEB"/>
    <s v="PAL01"/>
    <x v="4"/>
    <x v="0"/>
  </r>
  <r>
    <s v="8000039830"/>
    <x v="0"/>
    <s v="My laptop screen goes black when I undoc"/>
    <s v="Ms. Bobbie James"/>
    <x v="2"/>
    <x v="2"/>
    <s v="03-21-2013 14:47:46"/>
    <s v="03-21-2013 14:47:46"/>
    <s v="03-22-2013 07:11:44"/>
    <s v="IMIS_APPL_OS_WIN7"/>
    <s v="PAL03"/>
    <x v="4"/>
    <x v="0"/>
  </r>
  <r>
    <s v="8000039953"/>
    <x v="0"/>
    <s v="t410 blue screens constantly"/>
    <s v="Mr. Greg Chase"/>
    <x v="16"/>
    <x v="2"/>
    <s v="03-21-2013 15:13:22"/>
    <s v="03-21-2013 15:13:22"/>
    <s v="05-31-2013 07:14:30"/>
    <s v="IMIS_PEQP_NOTEB"/>
    <s v="PAL05"/>
    <x v="1"/>
    <x v="0"/>
  </r>
  <r>
    <s v="7000037929"/>
    <x v="1"/>
    <s v="Upgrade system drivers to restore Video"/>
    <s v="Mr. Mark Hourani"/>
    <x v="20"/>
    <x v="2"/>
    <s v="03-21-2013 16:49:47"/>
    <s v="03-21-2013 16:49:47"/>
    <s v="04-21-2013 20:59:27"/>
    <s v="SRIS_PEQP_ORDR"/>
    <s v="PAL02"/>
    <x v="3"/>
    <x v="0"/>
  </r>
  <r>
    <s v="7000037938"/>
    <x v="1"/>
    <s v="Reimage laptop system with Windows 7 ver"/>
    <s v="Mr. Ramshankar Venkatasubramanian"/>
    <x v="20"/>
    <x v="2"/>
    <s v="03-21-2013 16:48:14"/>
    <s v="03-21-2013 16:48:14"/>
    <s v="04-21-2013 21:09:58"/>
    <s v="SRIS_PEQP_DESKT_UPGR"/>
    <s v="BLDG. 7"/>
    <x v="3"/>
    <x v="0"/>
  </r>
  <r>
    <s v="7000037952"/>
    <x v="1"/>
    <s v="Printer HV5D needs a service call"/>
    <s v="Mr. Harold Brown"/>
    <x v="20"/>
    <x v="0"/>
    <s v="03-21-2013 17:06:48"/>
    <s v="03-21-2013 17:06:48"/>
    <s v="03-25-2013 10:32:54"/>
    <s v="SRIS_PEQP_ORDR"/>
    <s v="PAL07"/>
    <x v="4"/>
    <x v="0"/>
  </r>
  <r>
    <s v="8000039877"/>
    <x v="0"/>
    <s v="internet/network access issues"/>
    <s v="Ms. Sudha Balasubrahmanyan"/>
    <x v="8"/>
    <x v="2"/>
    <s v="03-21-2013 14:50:42"/>
    <s v="03-21-2013 14:50:42"/>
    <s v="05-31-2013 05:46:49"/>
    <s v="IMIS_PEQP_NOTEB"/>
    <s v="PAL02"/>
    <x v="1"/>
    <x v="0"/>
  </r>
  <r>
    <s v="7000037895"/>
    <x v="1"/>
    <s v="[REIMAGE]|reimage system with Win 7 2.1"/>
    <s v="Mr. Jaideep Adhvaryu"/>
    <x v="8"/>
    <x v="2"/>
    <s v="03-21-2013 14:49:02"/>
    <s v="03-21-2013 14:49:02"/>
    <s v="05-31-2013 08:25:07"/>
    <s v="SRIS_APPL_OS_REIM"/>
    <s v="PAL02"/>
    <x v="1"/>
    <x v="0"/>
  </r>
  <r>
    <s v="8000039803"/>
    <x v="0"/>
    <s v="returning T510 laptop to the LSC"/>
    <s v="Mr. David Schuler"/>
    <x v="23"/>
    <x v="2"/>
    <s v="03-21-2013 11:56:36"/>
    <s v="03-21-2013 11:56:36"/>
    <s v="04-21-2013 19:50:09"/>
    <s v="IMIS_PEQP_NOTEB"/>
    <m/>
    <x v="3"/>
    <x v="0"/>
  </r>
  <r>
    <s v="8000039784"/>
    <x v="0"/>
    <s v="Setup Customer to use Guest Wireless"/>
    <s v="Mr. Felix Port"/>
    <x v="15"/>
    <x v="2"/>
    <s v="03-21-2013 11:14:52"/>
    <s v="03-21-2013 11:14:52"/>
    <s v="04-20-2013 19:53:05"/>
    <s v="IMIS_NW_CLNT_WIFI"/>
    <s v="LSE04"/>
    <x v="3"/>
    <x v="0"/>
  </r>
  <r>
    <s v="7000037766"/>
    <x v="1"/>
    <s v="[REIMAGE]|reimage system with Win 7 2.1"/>
    <s v="Ms. Marina Simonians"/>
    <x v="8"/>
    <x v="2"/>
    <s v="03-21-2013 13:08:31"/>
    <s v="03-21-2013 13:08:31"/>
    <s v="05-31-2013 07:48:40"/>
    <s v="SRIS_APPL_OS_REIM"/>
    <s v="PAL02"/>
    <x v="1"/>
    <x v="0"/>
  </r>
  <r>
    <s v="8000039659"/>
    <x v="0"/>
    <s v="returning T520 laptop to the LSC"/>
    <s v="Mr. David Schuler"/>
    <x v="23"/>
    <x v="2"/>
    <s v="03-21-2013 10:52:25"/>
    <s v="03-21-2013 10:52:25"/>
    <s v="04-20-2013 19:19:13"/>
    <s v="IMIS_PEQP_NOTEB"/>
    <m/>
    <x v="3"/>
    <x v="0"/>
  </r>
  <r>
    <s v="7000037791"/>
    <x v="1"/>
    <s v="Request for Upgrade (X230) (03.26.13)"/>
    <s v="Ms. Martina Reinhard"/>
    <x v="12"/>
    <x v="2"/>
    <s v="03-21-2013 11:06:53"/>
    <s v="03-21-2013 11:06:53"/>
    <s v="04-22-2013 20:06:35"/>
    <s v="SRIS_PEQP_DESKT_UPGR"/>
    <s v="PAL04"/>
    <x v="3"/>
    <x v="0"/>
  </r>
  <r>
    <s v="8000039721"/>
    <x v="0"/>
    <s v="NightWatchman Exclusion Exp Email (LSEN0"/>
    <s v="Mr. Lakshmi Vaimpalli"/>
    <x v="15"/>
    <x v="2"/>
    <s v="03-21-2013 11:17:36"/>
    <s v="03-21-2013 11:17:36"/>
    <s v="05-31-2013 05:57:58"/>
    <s v="IMIS_OTHER_POWER"/>
    <m/>
    <x v="1"/>
    <x v="0"/>
  </r>
  <r>
    <s v="8000039711"/>
    <x v="0"/>
    <s v="Unable to access external sites from lap"/>
    <s v="Mr. Randy Albert"/>
    <x v="0"/>
    <x v="2"/>
    <s v="03-21-2013 11:39:31"/>
    <s v="03-21-2013 11:39:31"/>
    <s v="04-20-2013 19:18:44"/>
    <s v="IMIS_PRTSEC_AVIR_CLNT"/>
    <m/>
    <x v="3"/>
    <x v="0"/>
  </r>
  <r>
    <s v="8000039619"/>
    <x v="0"/>
    <s v="returning T520 laptop to the LSC"/>
    <s v="Mr. David Schuler"/>
    <x v="23"/>
    <x v="2"/>
    <s v="03-21-2013 11:43:09"/>
    <s v="03-21-2013 11:43:09"/>
    <s v="04-20-2013 19:45:52"/>
    <s v="IMIS_PEQP_NOTEB"/>
    <m/>
    <x v="3"/>
    <x v="0"/>
  </r>
  <r>
    <s v="8000039546"/>
    <x v="0"/>
    <s v="user cannot connect to vpn"/>
    <s v="Ms. Alice Heidinger"/>
    <x v="2"/>
    <x v="2"/>
    <s v="03-21-2013 09:40:38"/>
    <s v="03-21-2013 09:40:38"/>
    <s v="04-21-2013 19:49:47"/>
    <s v="IMIS_ACCSS_RA_VPN_CLNT"/>
    <s v="PAL05"/>
    <x v="3"/>
    <x v="0"/>
  </r>
  <r>
    <s v="7000037614"/>
    <x v="1"/>
    <s v="need 1 t520 for pal-1 it stock"/>
    <s v="Mr. Gregg Souza"/>
    <x v="22"/>
    <x v="2"/>
    <s v="03-21-2013 09:46:57"/>
    <s v="03-21-2013 09:46:57"/>
    <s v="04-20-2013 20:06:00"/>
    <s v="SRIS_PEQP_ORDR"/>
    <s v="PAL01"/>
    <x v="3"/>
    <x v="0"/>
  </r>
  <r>
    <s v="8000039571"/>
    <x v="0"/>
    <s v="returning T510 laptop to the LSC"/>
    <s v="Mr. David Schuler"/>
    <x v="23"/>
    <x v="2"/>
    <s v="03-21-2013 10:39:22"/>
    <s v="03-21-2013 10:39:22"/>
    <s v="04-20-2013 19:39:25"/>
    <s v="IMIS_PEQP_NOTEB"/>
    <m/>
    <x v="3"/>
    <x v="0"/>
  </r>
  <r>
    <s v="8000039490"/>
    <x v="0"/>
    <s v="Experienced a blue Screen of death"/>
    <s v="Ms. Rashmi Shetty B"/>
    <x v="24"/>
    <x v="2"/>
    <s v="03-20-2013 14:06:36"/>
    <s v="03-20-2013 14:06:36"/>
    <s v="04-22-2013 19:10:14"/>
    <s v="IMIS_PRTSEC_ENCR_HDD"/>
    <s v="PAL04"/>
    <x v="3"/>
    <x v="0"/>
  </r>
  <r>
    <s v="7000037584"/>
    <x v="1"/>
    <s v="Equipment Request (PAL-1) (T410) (QTY 2)"/>
    <s v="Mr. Gregg Souza"/>
    <x v="22"/>
    <x v="2"/>
    <s v="03-21-2013 09:45:48"/>
    <s v="03-21-2013 09:45:48"/>
    <s v="04-20-2013 19:55:36"/>
    <s v="SRIS_PEQP_ORDR"/>
    <s v="PAL01"/>
    <x v="3"/>
    <x v="0"/>
  </r>
  <r>
    <s v="8000039543"/>
    <x v="0"/>
    <s v="returning T500 laptop to the LSC"/>
    <s v="Mr. David Schuler"/>
    <x v="23"/>
    <x v="2"/>
    <s v="03-21-2013 09:45:47"/>
    <s v="03-21-2013 09:45:47"/>
    <s v="04-20-2013 19:15:47"/>
    <s v="IMIS_PEQP_NOTEB"/>
    <m/>
    <x v="3"/>
    <x v="0"/>
  </r>
  <r>
    <s v="8000039489"/>
    <x v="0"/>
    <s v="returning T510 laptop to the LSC"/>
    <s v="Mr. David Schuler"/>
    <x v="23"/>
    <x v="2"/>
    <s v="03-21-2013 08:52:30"/>
    <s v="03-21-2013 08:52:30"/>
    <s v="04-20-2013 19:11:25"/>
    <s v="IMIS_PEQP_NOTEB"/>
    <m/>
    <x v="3"/>
    <x v="0"/>
  </r>
  <r>
    <s v="7000037529"/>
    <x v="1"/>
    <s v="Request for Stock (T420)  **DUP TICKET**"/>
    <s v="Mr. David Lee"/>
    <x v="22"/>
    <x v="2"/>
    <s v="03-21-2013 09:56:05"/>
    <s v="03-21-2013 09:56:05"/>
    <s v="04-20-2013 20:53:21"/>
    <s v="SRIS_PEQP_ORDR"/>
    <s v="PAL03"/>
    <x v="3"/>
    <x v="0"/>
  </r>
  <r>
    <s v="7000037547"/>
    <x v="1"/>
    <s v="Loaner Laptop (MAC) (3 Months)"/>
    <s v="Ms. Rashmi Gupta"/>
    <x v="20"/>
    <x v="2"/>
    <s v="03-21-2013 09:38:21"/>
    <s v="03-21-2013 09:38:21"/>
    <s v="04-22-2013 20:15:02"/>
    <s v="SRIS_PEQP_RENT"/>
    <s v="PAL07"/>
    <x v="3"/>
    <x v="0"/>
  </r>
  <r>
    <s v="7000037477"/>
    <x v="1"/>
    <s v="Loaner Laptop (MAC) (5 weeks)"/>
    <s v="Mr. Peter Welter"/>
    <x v="5"/>
    <x v="2"/>
    <s v="03-21-2013 08:46:05"/>
    <s v="03-21-2013 08:46:05"/>
    <s v="03-22-2013 10:31:37"/>
    <s v="SRIS_PEQP_RENT"/>
    <s v="PAL03"/>
    <x v="4"/>
    <x v="0"/>
  </r>
  <r>
    <s v="8000039395"/>
    <x v="0"/>
    <s v="returning HP 8540p laptop to the LSC"/>
    <s v="Mr. David Schuler"/>
    <x v="23"/>
    <x v="2"/>
    <s v="03-21-2013 08:28:26"/>
    <s v="03-21-2013 08:28:26"/>
    <s v="04-20-2013 19:37:03"/>
    <s v="IMIS_PEQP_NOTEB"/>
    <m/>
    <x v="3"/>
    <x v="0"/>
  </r>
  <r>
    <s v="8000039392"/>
    <x v="0"/>
    <s v="unable to ping to danres and xianrh5764a"/>
    <s v="Ms. Diana Spencer"/>
    <x v="0"/>
    <x v="2"/>
    <s v="03-21-2013 08:18:38"/>
    <s v="03-21-2013 08:18:38"/>
    <s v="03-22-2013 01:05:44"/>
    <s v="IMIS_ACCSS_RA"/>
    <m/>
    <x v="4"/>
    <x v="0"/>
  </r>
  <r>
    <s v="7000037368"/>
    <x v="1"/>
    <s v="Request for Upgrade (X230) (03.26.13)"/>
    <s v="Mr. Steve Cole"/>
    <x v="2"/>
    <x v="2"/>
    <s v="03-21-2013 08:17:35"/>
    <s v="03-21-2013 08:17:35"/>
    <s v="04-22-2013 20:32:41"/>
    <s v="SRIS_APPL_OS_REIM"/>
    <s v="PAL03"/>
    <x v="3"/>
    <x v="0"/>
  </r>
  <r>
    <s v="7000037415"/>
    <x v="1"/>
    <s v="Request for Upgrade (X230) (03.25.13)"/>
    <s v="Ms. Stephany Treadway"/>
    <x v="26"/>
    <x v="2"/>
    <s v="03-21-2013 08:19:43"/>
    <s v="03-21-2013 08:19:43"/>
    <s v="04-22-2013 19:49:14"/>
    <s v="SRIS_PEQP_DESKT_UPGR"/>
    <s v="PAL02"/>
    <x v="3"/>
    <x v="0"/>
  </r>
  <r>
    <s v="8000039342"/>
    <x v="0"/>
    <s v="returning HP 8540p laptop to the LSC"/>
    <s v="Mr. David Schuler"/>
    <x v="23"/>
    <x v="2"/>
    <s v="03-21-2013 07:00:14"/>
    <s v="03-21-2013 07:00:14"/>
    <s v="04-20-2013 19:51:32"/>
    <s v="IMIS_PEQP_NOTEB"/>
    <m/>
    <x v="3"/>
    <x v="0"/>
  </r>
  <r>
    <s v="8000039209"/>
    <x v="0"/>
    <s v="Re-install Visio 2010 in new machine"/>
    <s v="Mr. Jan-Gerrit Groeneveld"/>
    <x v="2"/>
    <x v="2"/>
    <s v="03-20-2013 15:45:59"/>
    <s v="03-20-2013 15:45:59"/>
    <s v="03-21-2013 11:25:22"/>
    <s v="IMIS_APPL_OTHER_SWAP_GR"/>
    <s v="PAL03"/>
    <x v="4"/>
    <x v="0"/>
  </r>
  <r>
    <s v="8000039252"/>
    <x v="0"/>
    <s v="Question on Action Center warnings on hi"/>
    <s v="Mr. Bryan Woodlief"/>
    <x v="0"/>
    <x v="2"/>
    <s v="03-21-2013 07:28:13"/>
    <s v="03-21-2013 07:28:13"/>
    <s v="03-21-2013 11:17:17"/>
    <s v="IMIS_PRTSEC_AVIR_CLNT"/>
    <m/>
    <x v="4"/>
    <x v="0"/>
  </r>
  <r>
    <s v="8000039158"/>
    <x v="0"/>
    <s v="IE settings from germany"/>
    <s v="Mr. Leonardo Pletsch"/>
    <x v="17"/>
    <x v="2"/>
    <s v="03-21-2013 07:33:00"/>
    <s v="03-21-2013 07:33:00"/>
    <s v="05-20-2013 00:07:08"/>
    <s v="IMIS_APPL_IE_OBSOLETE"/>
    <s v="SLE01"/>
    <x v="1"/>
    <x v="0"/>
  </r>
  <r>
    <s v="8000039147"/>
    <x v="0"/>
    <s v="McAfee non-compliance on laptop"/>
    <s v="Sean Liu"/>
    <x v="0"/>
    <x v="2"/>
    <s v="03-21-2013 06:55:16"/>
    <s v="03-21-2013 06:55:16"/>
    <s v="03-21-2013 13:17:32"/>
    <s v="IMIS_PRTSEC_AVIR_CLNT"/>
    <m/>
    <x v="4"/>
    <x v="0"/>
  </r>
  <r>
    <s v="8000039090"/>
    <x v="0"/>
    <s v="Monitor Install PO # 4502369245"/>
    <s v="Ms. Barbara Hussein"/>
    <x v="2"/>
    <x v="2"/>
    <s v="03-20-2013 11:20:23"/>
    <s v="03-20-2013 11:20:23"/>
    <s v="03-22-2013 01:06:26"/>
    <s v="IMIS_PEQP_MONIT"/>
    <s v="PAL03"/>
    <x v="4"/>
    <x v="0"/>
  </r>
  <r>
    <s v="8000038978"/>
    <x v="0"/>
    <s v="returning x220 laptop to the LSC"/>
    <s v="Mr. David Schuler"/>
    <x v="23"/>
    <x v="2"/>
    <s v="03-21-2013 06:55:33"/>
    <s v="03-21-2013 06:55:33"/>
    <s v="04-20-2013 19:35:20"/>
    <s v="IMIS_PEQP_NOTEB"/>
    <m/>
    <x v="3"/>
    <x v="0"/>
  </r>
  <r>
    <s v="7000037145"/>
    <x v="1"/>
    <s v="Install Windows OS on a VMware Fusion"/>
    <s v="Martin Lacasse"/>
    <x v="27"/>
    <x v="23"/>
    <s v="03-21-2013 05:54:39"/>
    <s v="03-21-2013 05:54:39"/>
    <s v="05-10-2013 06:45:53"/>
    <s v="SRIS_APPL_OS_REIM"/>
    <s v="MON02"/>
    <x v="1"/>
    <x v="0"/>
  </r>
  <r>
    <s v="7000037018"/>
    <x v="1"/>
    <s v="New Laptop"/>
    <s v="Yasmin Beddek"/>
    <x v="27"/>
    <x v="2"/>
    <s v="03-21-2013 05:32:39"/>
    <s v="03-21-2013 05:32:39"/>
    <s v="03-22-2013 10:31:29"/>
    <s v="SRIS_PEQP_ORDR"/>
    <s v="MON01"/>
    <x v="4"/>
    <x v="0"/>
  </r>
  <r>
    <s v="8000038623"/>
    <x v="0"/>
    <s v="Some distribution lists (DL) do not appe"/>
    <s v="Sammie Lee"/>
    <x v="16"/>
    <x v="2"/>
    <s v="03-01-2013 03:03:33"/>
    <s v="03-01-2013 03:03:33"/>
    <s v="05-19-2013 20:41:29"/>
    <s v="IMIS_PRTSEC_ENCR_MAIL"/>
    <s v="PAL05"/>
    <x v="1"/>
    <x v="0"/>
  </r>
  <r>
    <s v="8000037306"/>
    <x v="0"/>
    <s v="Display cable"/>
    <s v="Mr. Oliver Mainka"/>
    <x v="8"/>
    <x v="2"/>
    <s v="03-20-2013 16:53:52"/>
    <s v="03-20-2013 16:53:52"/>
    <s v="04-08-2013 15:13:07"/>
    <s v="IMIS_PEQP_NOTEB"/>
    <s v="PAL04"/>
    <x v="3"/>
    <x v="0"/>
  </r>
  <r>
    <s v="7000035839"/>
    <x v="1"/>
    <s v="Reimage laptop system with Windows 7 ver"/>
    <s v="Ms. Zora Caklovic"/>
    <x v="20"/>
    <x v="2"/>
    <s v="03-20-2013 15:44:05"/>
    <s v="03-20-2013 15:44:05"/>
    <s v="04-20-2013 20:08:14"/>
    <s v="SRIS_PEQP_DESKT_UPGR"/>
    <s v="PAL03"/>
    <x v="3"/>
    <x v="0"/>
  </r>
  <r>
    <s v="7000035819"/>
    <x v="1"/>
    <s v="Transfer data from old system to new sys"/>
    <s v="Ms. Zora Caklovic"/>
    <x v="20"/>
    <x v="2"/>
    <s v="03-20-2013 15:43:12"/>
    <s v="03-20-2013 15:43:12"/>
    <s v="04-20-2013 20:07:08"/>
    <s v="SRIS_PEQP_DESKT_UPGR"/>
    <s v="PAL03"/>
    <x v="3"/>
    <x v="0"/>
  </r>
  <r>
    <s v="8000037249"/>
    <x v="0"/>
    <s v="migration script looping on laptop"/>
    <s v="Mr. Philippe Timothee"/>
    <x v="24"/>
    <x v="0"/>
    <s v="03-20-2013 16:58:41"/>
    <s v="03-20-2013 16:58:41"/>
    <s v="04-25-2013 12:25:33"/>
    <s v="IMIS_APPL_OS_WIN7"/>
    <s v="PAL04"/>
    <x v="3"/>
    <x v="0"/>
  </r>
  <r>
    <s v="7000035833"/>
    <x v="1"/>
    <s v="Request for Upgrade (X230) (03.25.13)"/>
    <s v="Mr. Jake Mars"/>
    <x v="26"/>
    <x v="2"/>
    <s v="03-20-2013 16:08:20"/>
    <s v="03-20-2013 16:08:20"/>
    <s v="04-22-2013 19:51:28"/>
    <s v="SRIS_PEQP_DESKT_UPGR"/>
    <m/>
    <x v="3"/>
    <x v="0"/>
  </r>
  <r>
    <s v="8000037252"/>
    <x v="0"/>
    <s v="Laptop nearly out of disc space, can we"/>
    <s v="Mr. John Morrison"/>
    <x v="4"/>
    <x v="2"/>
    <s v="03-20-2013 15:24:17"/>
    <s v="03-20-2013 15:24:17"/>
    <s v="05-19-2013 20:25:12"/>
    <s v="IMIS_PEQP_NOTEB"/>
    <s v="DUN02"/>
    <x v="1"/>
    <x v="0"/>
  </r>
  <r>
    <s v="8000037179"/>
    <x v="0"/>
    <s v="Shell Swap (T420)"/>
    <s v="Ms. Karla Salazar"/>
    <x v="8"/>
    <x v="2"/>
    <s v="03-20-2013 14:32:27"/>
    <s v="03-20-2013 14:32:27"/>
    <s v="05-31-2013 06:10:09"/>
    <s v="IMIS_PEQP_NOTEB"/>
    <s v="PAL04"/>
    <x v="1"/>
    <x v="0"/>
  </r>
  <r>
    <s v="8000037232"/>
    <x v="0"/>
    <s v="Laptop shutting down every night"/>
    <s v="Ms. Melissa Boswell"/>
    <x v="0"/>
    <x v="2"/>
    <s v="03-20-2013 14:18:21"/>
    <s v="03-20-2013 14:18:21"/>
    <s v="03-20-2013 23:31:28"/>
    <s v="IMIS_OTHER_POWER"/>
    <m/>
    <x v="4"/>
    <x v="0"/>
  </r>
  <r>
    <s v="7000035745"/>
    <x v="1"/>
    <s v="New Hire Request (04.01.13)"/>
    <s v="Mr. Jeong Kim"/>
    <x v="26"/>
    <x v="2"/>
    <s v="03-20-2013 12:56:54"/>
    <s v="03-20-2013 12:56:54"/>
    <s v="05-20-2013 04:32:31"/>
    <s v="SRIS_PEQP_ORDR"/>
    <s v="PAL02"/>
    <x v="1"/>
    <x v="0"/>
  </r>
  <r>
    <s v="7000035698"/>
    <x v="1"/>
    <s v="Upgrade (T530)"/>
    <s v="Mr. Mark Hourani"/>
    <x v="8"/>
    <x v="2"/>
    <s v="03-20-2013 14:30:19"/>
    <s v="03-20-2013 14:30:19"/>
    <s v="05-31-2013 09:11:23"/>
    <s v="SRIS_PEQP_DESKT_UPGR"/>
    <s v="PAL02"/>
    <x v="1"/>
    <x v="0"/>
  </r>
  <r>
    <s v="7000035500"/>
    <x v="1"/>
    <s v="Monitor Install PO # 4502368085"/>
    <s v="Mr. Kshitiz Bhattarai"/>
    <x v="19"/>
    <x v="2"/>
    <s v="03-20-2013 11:12:32"/>
    <s v="03-20-2013 11:12:32"/>
    <s v="03-22-2013 10:33:13"/>
    <s v="SRIS_PEQP_ORDR"/>
    <s v="PAL07"/>
    <x v="4"/>
    <x v="0"/>
  </r>
  <r>
    <s v="8000036976"/>
    <x v="0"/>
    <s v="Mac WIFI error."/>
    <s v="Ms. Rebecca Sowards-Emmerd"/>
    <x v="9"/>
    <x v="2"/>
    <s v="03-20-2013 12:13:43"/>
    <s v="03-20-2013 12:13:43"/>
    <s v="04-20-2013 19:53:04"/>
    <s v="IMIS_NW_CLNT_WIFI"/>
    <s v="PAL04"/>
    <x v="3"/>
    <x v="0"/>
  </r>
  <r>
    <s v="7000035528"/>
    <x v="1"/>
    <s v="Monitor Install PO # 4502373379"/>
    <s v="Ms. Talia Krespi"/>
    <x v="1"/>
    <x v="2"/>
    <s v="03-20-2013 11:32:23"/>
    <s v="03-20-2013 11:32:23"/>
    <s v="05-20-2013 01:43:51"/>
    <s v="SRIS_PEQP_ORDR"/>
    <s v="PAL01"/>
    <x v="1"/>
    <x v="0"/>
  </r>
  <r>
    <s v="7000035535"/>
    <x v="1"/>
    <s v="Monitor Install PO # 4502373405"/>
    <s v="Mr. Jonathan Becher"/>
    <x v="1"/>
    <x v="2"/>
    <s v="03-20-2013 11:36:51"/>
    <s v="03-20-2013 11:36:51"/>
    <s v="04-21-2013 20:58:16"/>
    <s v="SRIS_PEQP_ORDR"/>
    <s v="PAL01"/>
    <x v="3"/>
    <x v="0"/>
  </r>
  <r>
    <s v="7000035476"/>
    <x v="1"/>
    <s v="Requesting reimage win 08 Server Enterpr"/>
    <s v="Ms. Yin-Chin Chou"/>
    <x v="19"/>
    <x v="2"/>
    <s v="03-20-2013 11:17:02"/>
    <s v="03-20-2013 11:17:02"/>
    <s v="04-20-2013 20:14:36"/>
    <s v="SRIS_APPL_OS_REIM"/>
    <s v="PAL07"/>
    <x v="3"/>
    <x v="0"/>
  </r>
  <r>
    <s v="7000035429"/>
    <x v="1"/>
    <s v="Monitor Install PO # 4502365928"/>
    <s v="Ms. Sunita Patnaik"/>
    <x v="24"/>
    <x v="2"/>
    <s v="03-20-2013 11:10:43"/>
    <s v="03-20-2013 11:10:43"/>
    <s v="04-22-2013 20:13:35"/>
    <s v="SRIS_PEQP_ORDR"/>
    <s v="PAL04"/>
    <x v="3"/>
    <x v="0"/>
  </r>
  <r>
    <s v="7000035501"/>
    <x v="1"/>
    <s v="Laptop request"/>
    <s v="Mr. Felipe Fonseca"/>
    <x v="17"/>
    <x v="2"/>
    <s v="03-20-2013 11:44:36"/>
    <s v="03-20-2013 11:44:36"/>
    <s v="03-21-2013 13:22:25"/>
    <s v="SRIS_PEQP_RENT"/>
    <s v="SLE01"/>
    <x v="4"/>
    <x v="0"/>
  </r>
  <r>
    <s v="7000035484"/>
    <x v="1"/>
    <s v="Monitor Install PO # 4502368009"/>
    <s v="Mr. Michael Flynn"/>
    <x v="19"/>
    <x v="2"/>
    <s v="03-20-2013 11:03:56"/>
    <s v="03-20-2013 11:03:56"/>
    <s v="05-20-2013 04:51:33"/>
    <s v="SRIS_PEQP_ORDR"/>
    <s v="PAL07"/>
    <x v="1"/>
    <x v="0"/>
  </r>
  <r>
    <s v="7000035468"/>
    <x v="1"/>
    <s v="Monitor Install PO # 4502373406"/>
    <s v="Ms. Kathleen Murray"/>
    <x v="1"/>
    <x v="2"/>
    <s v="03-20-2013 11:30:23"/>
    <s v="03-20-2013 11:30:23"/>
    <s v="04-20-2013 20:46:41"/>
    <s v="SRIS_PEQP_ORDR"/>
    <s v="PAL01"/>
    <x v="3"/>
    <x v="0"/>
  </r>
  <r>
    <s v="7000035473"/>
    <x v="1"/>
    <s v="Monitor Install PO # 4502367014"/>
    <s v="Ms. Jonette Soller"/>
    <x v="1"/>
    <x v="2"/>
    <s v="03-20-2013 11:41:49"/>
    <s v="03-20-2013 11:41:49"/>
    <s v="04-21-2013 20:58:41"/>
    <s v="SRIS_PEQP_ORDR"/>
    <s v="PAL01"/>
    <x v="3"/>
    <x v="0"/>
  </r>
  <r>
    <s v="7000035483"/>
    <x v="1"/>
    <s v="Monitor Install PO # 4502373407"/>
    <s v="Ms. Kathleen Finch"/>
    <x v="1"/>
    <x v="2"/>
    <s v="03-20-2013 11:34:28"/>
    <s v="03-20-2013 11:34:28"/>
    <s v="03-21-2013 13:26:25"/>
    <s v="SRIS_PEQP_ORDR"/>
    <s v="PAL01"/>
    <x v="4"/>
    <x v="0"/>
  </r>
  <r>
    <s v="7000035465"/>
    <x v="1"/>
    <s v="returning loaner equipment"/>
    <s v="Mr. Andrew Ng"/>
    <x v="24"/>
    <x v="2"/>
    <s v="03-20-2013 09:44:03"/>
    <s v="03-20-2013 09:44:03"/>
    <s v="04-20-2013 04:49:59"/>
    <s v="SRIS_PEQP_ORDR"/>
    <s v="PAL06"/>
    <x v="3"/>
    <x v="0"/>
  </r>
  <r>
    <s v="7000035462"/>
    <x v="1"/>
    <s v="Monitor Install PO # 4502365899"/>
    <s v="Ms. Preetha Ramarao"/>
    <x v="24"/>
    <x v="2"/>
    <s v="03-20-2013 11:07:18"/>
    <s v="03-20-2013 11:07:18"/>
    <s v="04-22-2013 19:50:39"/>
    <s v="SRIS_PEQP_ORDR"/>
    <s v="PAL04"/>
    <x v="3"/>
    <x v="0"/>
  </r>
  <r>
    <s v="7000035439"/>
    <x v="1"/>
    <s v="Monitor Install PO # 4502372213"/>
    <s v="Ms. Janis Madonick"/>
    <x v="1"/>
    <x v="2"/>
    <s v="03-20-2013 11:26:51"/>
    <s v="03-20-2013 11:26:51"/>
    <s v="04-27-2013 20:30:26"/>
    <s v="SRIS_PEQP_REP"/>
    <s v="PAL01"/>
    <x v="3"/>
    <x v="0"/>
  </r>
  <r>
    <s v="8000036905"/>
    <x v="0"/>
    <s v="T420 will not boot up."/>
    <s v="Ms. Karen Kennedy"/>
    <x v="1"/>
    <x v="2"/>
    <s v="03-20-2013 09:46:39"/>
    <s v="03-20-2013 09:46:39"/>
    <s v="03-20-2013 23:26:28"/>
    <s v="IMIS_PEQP_NOTEB"/>
    <s v="PAL01"/>
    <x v="4"/>
    <x v="0"/>
  </r>
  <r>
    <s v="8000036842"/>
    <x v="0"/>
    <s v="Hard drive running out of space"/>
    <s v="Mr. Keith Baranowski"/>
    <x v="1"/>
    <x v="2"/>
    <s v="03-20-2013 09:29:03"/>
    <s v="03-20-2013 09:29:03"/>
    <s v="05-31-2013 05:18:25"/>
    <s v="IMIS_PEQP_NOTEB"/>
    <s v="PAL01"/>
    <x v="1"/>
    <x v="0"/>
  </r>
  <r>
    <s v="7000035287"/>
    <x v="1"/>
    <s v="Request for Upgrade (T430) (03.25.13)"/>
    <s v="Ms. Georgia Woeger"/>
    <x v="12"/>
    <x v="2"/>
    <s v="03-20-2013 09:57:50"/>
    <s v="03-20-2013 09:57:50"/>
    <s v="04-22-2013 20:27:52"/>
    <s v="SRIS_PEQP_DESKT_UPGR"/>
    <s v="PAL02"/>
    <x v="3"/>
    <x v="0"/>
  </r>
  <r>
    <s v="8000036728"/>
    <x v="0"/>
    <s v="hardware return power adapter"/>
    <s v="Mr. Markus Leins"/>
    <x v="24"/>
    <x v="2"/>
    <s v="03-20-2013 09:36:11"/>
    <s v="03-20-2013 09:36:11"/>
    <s v="03-20-2013 13:37:28"/>
    <s v="IMIS_PEQP_NOTEB"/>
    <s v="PAL06"/>
    <x v="4"/>
    <x v="0"/>
  </r>
  <r>
    <s v="8000036793"/>
    <x v="0"/>
    <s v="Unable to access links on IE - Object er"/>
    <s v="Ms. Barbara Banks"/>
    <x v="4"/>
    <x v="2"/>
    <s v="03-20-2013 09:33:52"/>
    <s v="03-20-2013 09:33:52"/>
    <s v="05-31-2013 05:54:26"/>
    <s v="IMIS_APPL_IE_OBSOLETE"/>
    <s v="Dublin"/>
    <x v="1"/>
    <x v="0"/>
  </r>
  <r>
    <s v="7000035292"/>
    <x v="1"/>
    <s v="Upgrade to Windows 7 2.1"/>
    <s v="Ms. Erika Jackson"/>
    <x v="11"/>
    <x v="2"/>
    <s v="03-20-2013 08:41:44"/>
    <s v="03-20-2013 08:41:44"/>
    <s v="04-20-2013 05:21:34"/>
    <s v="SRIS_APPL_OS_REIM"/>
    <s v="PAL03"/>
    <x v="3"/>
    <x v="0"/>
  </r>
  <r>
    <s v="7000035272"/>
    <x v="1"/>
    <s v="Imaged new laptop with Win 7"/>
    <s v="Mr. Armin Fakouhi"/>
    <x v="25"/>
    <x v="2"/>
    <s v="03-20-2013 08:29:52"/>
    <s v="03-20-2013 08:29:52"/>
    <s v="03-21-2013 11:12:52"/>
    <s v="SRIS_PEQP_DESKT_UPGR"/>
    <s v="BOS03"/>
    <x v="4"/>
    <x v="0"/>
  </r>
  <r>
    <s v="7000035218"/>
    <x v="1"/>
    <s v="Rehire Request"/>
    <s v="Mr. Paulo Junior"/>
    <x v="17"/>
    <x v="2"/>
    <s v="03-20-2013 08:41:31"/>
    <s v="03-20-2013 08:41:31"/>
    <s v="04-20-2013 06:47:42"/>
    <s v="SRIS_PEQP_ORDR"/>
    <s v="SLE01"/>
    <x v="3"/>
    <x v="0"/>
  </r>
  <r>
    <s v="7000035249"/>
    <x v="1"/>
    <s v="Rehire Request"/>
    <s v="Mr. Paulo Junior"/>
    <x v="17"/>
    <x v="2"/>
    <s v="03-20-2013 08:41:31"/>
    <s v="03-20-2013 08:41:31"/>
    <s v="04-20-2013 01:40:27"/>
    <s v="SRIS_ACCSS_RA_SECID_NCRD"/>
    <s v="SLE01"/>
    <x v="3"/>
    <x v="0"/>
  </r>
  <r>
    <s v="8000036623"/>
    <x v="0"/>
    <s v="McAfee non-compliance on laptop"/>
    <s v="Mr. Gustavo Medeiros"/>
    <x v="0"/>
    <x v="2"/>
    <s v="03-20-2013 08:22:19"/>
    <s v="03-20-2013 08:22:19"/>
    <s v="03-20-2013 13:32:23"/>
    <s v="IMIS_PRTSEC_AVIR_CLNT"/>
    <m/>
    <x v="4"/>
    <x v="0"/>
  </r>
  <r>
    <s v="8000036548"/>
    <x v="0"/>
    <s v="Laptop not working"/>
    <s v="Ms. Milly Leon"/>
    <x v="16"/>
    <x v="2"/>
    <s v="03-20-2013 07:56:31"/>
    <s v="03-20-2013 07:56:31"/>
    <s v="05-31-2013 05:35:05"/>
    <s v="IMIS_PEQP_NOTEB"/>
    <m/>
    <x v="1"/>
    <x v="0"/>
  </r>
  <r>
    <s v="8000036511"/>
    <x v="0"/>
    <s v="SAP Logon BCP Prompting for Credentials"/>
    <s v="Ms. Tammy Fritz"/>
    <x v="15"/>
    <x v="2"/>
    <s v="03-20-2013 07:14:53"/>
    <s v="03-20-2013 07:14:53"/>
    <s v="03-20-2013 13:24:59"/>
    <s v="IMIS_APPL_SAP_GUI"/>
    <m/>
    <x v="4"/>
    <x v="0"/>
  </r>
  <r>
    <s v="7000034984"/>
    <x v="1"/>
    <s v="Rehire Request (03.25.13)"/>
    <s v="Mr. Zhong Zhang"/>
    <x v="12"/>
    <x v="2"/>
    <s v="03-20-2013 06:50:00"/>
    <s v="03-20-2013 06:50:00"/>
    <s v="04-21-2013 20:57:48"/>
    <s v="SRIS_PEQP_ORDR"/>
    <s v="PAL04"/>
    <x v="3"/>
    <x v="0"/>
  </r>
  <r>
    <s v="8000035979"/>
    <x v="0"/>
    <s v="Need admin rights on my Win7 image on my"/>
    <s v="Christian Larose"/>
    <x v="27"/>
    <x v="2"/>
    <s v="03-20-2013 04:11:54"/>
    <s v="03-20-2013 04:11:54"/>
    <s v="05-19-2013 23:05:00"/>
    <s v="IMIS_APPL_MACSW"/>
    <s v="MON01"/>
    <x v="1"/>
    <x v="0"/>
  </r>
  <r>
    <s v="8000034838"/>
    <x v="0"/>
    <s v="Issue wiith windows updater (SAP IT)"/>
    <s v="Gabriel Lapointe"/>
    <x v="7"/>
    <x v="0"/>
    <s v="03-08-2013 07:18:37"/>
    <s v="03-08-2013 07:18:37"/>
    <s v="04-16-2013 09:14:46"/>
    <s v="IMIS_CLNT_SCCM_CLNT"/>
    <s v="MON02"/>
    <x v="3"/>
    <x v="0"/>
  </r>
  <r>
    <s v="7000033883"/>
    <x v="1"/>
    <s v="Rehire Request (03.25.13)"/>
    <s v="Mr. Ken Tsai"/>
    <x v="26"/>
    <x v="2"/>
    <s v="03-19-2013 19:54:17"/>
    <s v="03-19-2013 19:54:17"/>
    <s v="04-22-2013 20:07:17"/>
    <s v="SRIS_PEQP_ORDR"/>
    <s v="PAL01"/>
    <x v="3"/>
    <x v="0"/>
  </r>
  <r>
    <s v="7000033798"/>
    <x v="1"/>
    <s v="New Hire Request (04.02.13)"/>
    <s v="Ms. Kari Mahaffey"/>
    <x v="26"/>
    <x v="2"/>
    <s v="03-19-2013 19:01:11"/>
    <s v="03-19-2013 19:01:11"/>
    <s v="05-20-2013 04:34:36"/>
    <s v="SRIS_PEQP_ORDR"/>
    <s v="IRV01"/>
    <x v="1"/>
    <x v="0"/>
  </r>
  <r>
    <s v="7000033822"/>
    <x v="1"/>
    <s v="Loaner Laptop (T520) (03.11.13)"/>
    <s v="Mr. Cirrus Shakeri"/>
    <x v="20"/>
    <x v="2"/>
    <s v="03-07-2013 10:30:06"/>
    <s v="03-07-2013 10:30:06"/>
    <s v="03-20-2013 23:21:39"/>
    <s v="SRIS_PEQP_RENT"/>
    <s v="PAL07"/>
    <x v="4"/>
    <x v="0"/>
  </r>
  <r>
    <s v="7000033812"/>
    <x v="1"/>
    <s v="Request for Upgrade (T530) (03.20.13)"/>
    <s v="Mr. Mark Hourani"/>
    <x v="12"/>
    <x v="2"/>
    <s v="03-18-2013 07:32:43"/>
    <s v="03-18-2013 07:32:43"/>
    <s v="04-20-2013 08:04:57"/>
    <s v="SRIS_PEQP_DESKT_UPGR"/>
    <s v="PAL02"/>
    <x v="3"/>
    <x v="0"/>
  </r>
  <r>
    <s v="8000034732"/>
    <x v="0"/>
    <s v="Soda spilled on laptop, will not power o"/>
    <s v="Mr. Chris Robinson"/>
    <x v="26"/>
    <x v="2"/>
    <s v="03-19-2013 10:41:32"/>
    <s v="03-19-2013 10:41:32"/>
    <s v="05-31-2013 05:18:46"/>
    <s v="IMIS_PEQP_NOTEB"/>
    <s v="SCO01"/>
    <x v="1"/>
    <x v="0"/>
  </r>
  <r>
    <s v="8000034597"/>
    <x v="0"/>
    <s v="bluetooth mouse issue"/>
    <s v="Ms. Mahira Kalim"/>
    <x v="8"/>
    <x v="2"/>
    <s v="03-19-2013 16:06:04"/>
    <s v="03-19-2013 16:06:04"/>
    <s v="05-31-2013 06:18:39"/>
    <s v="IMIS_PEQP_NOTEB"/>
    <s v="PAL02"/>
    <x v="1"/>
    <x v="0"/>
  </r>
  <r>
    <s v="7000033678"/>
    <x v="1"/>
    <s v="Request for a ghost type image"/>
    <s v="Michel Martin"/>
    <x v="7"/>
    <x v="14"/>
    <s v="03-19-2013 16:37:17"/>
    <s v="03-19-2013 16:37:17"/>
    <s v="05-31-2013 10:00:11"/>
    <s v="SRIS_PEQP_ORDR"/>
    <s v="MON02"/>
    <x v="1"/>
    <x v="0"/>
  </r>
  <r>
    <s v="7000033701"/>
    <x v="1"/>
    <s v="New Hardware Setup (Apple MBP)"/>
    <s v="Mr. Todd Power"/>
    <x v="5"/>
    <x v="2"/>
    <s v="03-19-2013 15:31:58"/>
    <s v="03-19-2013 15:31:58"/>
    <s v="04-20-2013 20:16:37"/>
    <s v="SRIS_PEQP_ORDR"/>
    <m/>
    <x v="3"/>
    <x v="0"/>
  </r>
  <r>
    <s v="7000033607"/>
    <x v="1"/>
    <s v="New Hire Request"/>
    <s v="Paul Tormey"/>
    <x v="27"/>
    <x v="2"/>
    <s v="03-19-2013 15:20:53"/>
    <s v="03-19-2013 15:20:53"/>
    <s v="05-31-2013 08:56:37"/>
    <s v="SRIS_PEQP_ORDR"/>
    <s v="MON03"/>
    <x v="1"/>
    <x v="0"/>
  </r>
  <r>
    <s v="7000033597"/>
    <x v="1"/>
    <s v="New Hardware Setup (Apple MBP)"/>
    <s v="Mr. Matthias Kruse"/>
    <x v="24"/>
    <x v="2"/>
    <s v="03-19-2013 15:12:04"/>
    <s v="03-19-2013 15:12:04"/>
    <s v="04-21-2013 20:56:58"/>
    <s v="SRIS_PEQP_ORDR"/>
    <s v="PAL06"/>
    <x v="3"/>
    <x v="0"/>
  </r>
  <r>
    <s v="8000034528"/>
    <x v="0"/>
    <s v="unstable vpn connection"/>
    <s v="Mr. Michael McDonald"/>
    <x v="16"/>
    <x v="2"/>
    <s v="03-19-2013 15:57:12"/>
    <s v="03-19-2013 15:57:12"/>
    <s v="04-19-2013 20:42:15"/>
    <s v="IMIS_ACCSS_RA_VPN_CLNT"/>
    <m/>
    <x v="3"/>
    <x v="0"/>
  </r>
  <r>
    <s v="7000033617"/>
    <x v="1"/>
    <s v="Equipment Request (PAL-3) (T520) (QTY 2)"/>
    <s v="Mr. David Lee"/>
    <x v="26"/>
    <x v="2"/>
    <s v="03-19-2013 15:14:52"/>
    <s v="03-19-2013 15:14:52"/>
    <s v="04-20-2013 04:53:33"/>
    <s v="SRIS_PEQP_ORDR"/>
    <s v="PAL03"/>
    <x v="3"/>
    <x v="0"/>
  </r>
  <r>
    <s v="7000033647"/>
    <x v="1"/>
    <s v="Equipment Request (PAL-3) (T510) (QTY 2)"/>
    <s v="Mr. David Lee"/>
    <x v="26"/>
    <x v="2"/>
    <s v="03-19-2013 15:14:18"/>
    <s v="03-19-2013 15:14:18"/>
    <s v="04-20-2013 07:06:09"/>
    <s v="SRIS_PEQP_ORDR"/>
    <s v="PAL03"/>
    <x v="3"/>
    <x v="0"/>
  </r>
  <r>
    <s v="8000034564"/>
    <x v="0"/>
    <s v="Cannot connect to VPN"/>
    <s v="Mr. James Ma"/>
    <x v="16"/>
    <x v="2"/>
    <s v="03-19-2013 14:39:01"/>
    <s v="03-19-2013 14:39:01"/>
    <s v="04-21-2013 19:14:37"/>
    <s v="IMIS_ACCSS_RA_VPN_CLNT"/>
    <m/>
    <x v="3"/>
    <x v="0"/>
  </r>
  <r>
    <s v="7000033623"/>
    <x v="1"/>
    <s v="[REIMAGE]|reimage system with Win 7 2.1"/>
    <s v="Mr. Raza Jafri"/>
    <x v="8"/>
    <x v="2"/>
    <s v="03-19-2013 13:56:22"/>
    <s v="03-19-2013 13:56:22"/>
    <s v="05-31-2013 08:20:39"/>
    <s v="SRIS_APPL_OS_REIM"/>
    <s v="PAL02"/>
    <x v="1"/>
    <x v="0"/>
  </r>
  <r>
    <s v="8000034428"/>
    <x v="0"/>
    <s v="Unable to access the network from deskto"/>
    <s v="Mr. Vijay Hari"/>
    <x v="0"/>
    <x v="2"/>
    <s v="03-19-2013 12:59:02"/>
    <s v="03-19-2013 12:59:02"/>
    <s v="03-20-2013 12:58:49"/>
    <s v="IMIS_PRTSEC_HIPS_CLNT"/>
    <s v="LSE04"/>
    <x v="4"/>
    <x v="0"/>
  </r>
  <r>
    <s v="7000033556"/>
    <x v="1"/>
    <s v="SAP image upgrade request"/>
    <s v="Mr. Charles Zufelt"/>
    <x v="5"/>
    <x v="2"/>
    <s v="03-19-2013 14:29:19"/>
    <s v="03-19-2013 14:29:19"/>
    <s v="05-20-2013 04:00:30"/>
    <s v="SRIS_APPL_OS_REIM"/>
    <s v="PAL03"/>
    <x v="1"/>
    <x v="0"/>
  </r>
  <r>
    <s v="8000034363"/>
    <x v="0"/>
    <s v="Networks Error."/>
    <s v="Ms. Kirsten Loegering"/>
    <x v="11"/>
    <x v="2"/>
    <s v="03-12-2013 12:50:26"/>
    <s v="03-12-2013 12:50:26"/>
    <s v="04-21-2013 19:16:31"/>
    <s v="IMIS_NW_CLNT_WIFI"/>
    <s v="PAL03"/>
    <x v="3"/>
    <x v="0"/>
  </r>
  <r>
    <s v="7000033461"/>
    <x v="1"/>
    <s v="Issued loaner T510 laptop power supply t"/>
    <s v="Mr. Guangliang Peng"/>
    <x v="20"/>
    <x v="2"/>
    <s v="03-19-2013 13:21:36"/>
    <s v="03-19-2013 13:21:36"/>
    <s v="04-22-2013 20:15:27"/>
    <s v="SRIS_PEQP_ORDR"/>
    <m/>
    <x v="3"/>
    <x v="0"/>
  </r>
  <r>
    <s v="8000034338"/>
    <x v="0"/>
    <s v="Shell Swap (T420)"/>
    <s v="Ms. Jenny Hill"/>
    <x v="8"/>
    <x v="2"/>
    <s v="03-19-2013 13:32:17"/>
    <s v="03-19-2013 13:32:17"/>
    <s v="03-20-2013 10:24:25"/>
    <s v="IMIS_PEQP_NOTEB"/>
    <s v="PAL01"/>
    <x v="4"/>
    <x v="0"/>
  </r>
  <r>
    <s v="8000034247"/>
    <x v="0"/>
    <s v="Deploy Adobe Acrobat Pro 11 &amp; Visio 2010"/>
    <s v="Mr. Brian Bessert"/>
    <x v="0"/>
    <x v="2"/>
    <s v="03-19-2013 12:50:08"/>
    <s v="03-19-2013 12:50:08"/>
    <s v="03-20-2013 12:56:39"/>
    <s v="IMIS_APPL_ACRBT"/>
    <m/>
    <x v="4"/>
    <x v="0"/>
  </r>
  <r>
    <s v="8000034286"/>
    <x v="0"/>
    <s v="System Swap (T420) (Physical Damage)"/>
    <s v="Ms. Jenny Hill"/>
    <x v="26"/>
    <x v="2"/>
    <s v="03-18-2013 10:44:37"/>
    <s v="03-18-2013 10:44:37"/>
    <s v="04-19-2013 22:47:29"/>
    <s v="IMIS_PEQP_NOTEB"/>
    <m/>
    <x v="3"/>
    <x v="0"/>
  </r>
  <r>
    <s v="7000033344"/>
    <x v="1"/>
    <s v="Transfer data from old system to new sys"/>
    <s v="Mr. Guy Haas"/>
    <x v="20"/>
    <x v="2"/>
    <s v="03-19-2013 13:14:16"/>
    <s v="03-19-2013 13:14:16"/>
    <s v="04-20-2013 02:10:30"/>
    <s v="SRIS_PEQP_DESKT_UPGR"/>
    <s v="PAL07"/>
    <x v="3"/>
    <x v="0"/>
  </r>
  <r>
    <s v="7000033356"/>
    <x v="1"/>
    <s v="Requires a loaner laptop for DKOM this w"/>
    <s v="Mr. Bing Mui"/>
    <x v="0"/>
    <x v="2"/>
    <s v="03-19-2013 12:44:33"/>
    <s v="03-19-2013 12:44:33"/>
    <s v="04-20-2013 20:37:05"/>
    <s v="SRIS_PEQP_RENT"/>
    <s v="LSE04"/>
    <x v="3"/>
    <x v="0"/>
  </r>
  <r>
    <s v="8000034256"/>
    <x v="0"/>
    <s v="Needs to install Camtasia on laptop"/>
    <s v="Ms. Lofan Abrams"/>
    <x v="0"/>
    <x v="2"/>
    <s v="03-19-2013 13:03:32"/>
    <s v="03-19-2013 13:03:32"/>
    <s v="05-31-2013 07:19:31"/>
    <s v="IMIS_APPL_OTHER_SWAP_GR"/>
    <s v="LSE04"/>
    <x v="1"/>
    <x v="0"/>
  </r>
  <r>
    <s v="7000033353"/>
    <x v="1"/>
    <s v="VMWare Admin"/>
    <s v="Mr. Manikanta Pachineelam"/>
    <x v="5"/>
    <x v="2"/>
    <s v="03-19-2013 09:05:33"/>
    <s v="03-19-2013 09:05:33"/>
    <s v="03-20-2013 10:25:53"/>
    <s v="SRIS_APPL_MACSW"/>
    <s v="PAL03"/>
    <x v="4"/>
    <x v="0"/>
  </r>
  <r>
    <s v="7000033333"/>
    <x v="1"/>
    <s v="Incoming International Transfer Request"/>
    <s v="Mr. Davidc Hu"/>
    <x v="12"/>
    <x v="2"/>
    <s v="03-19-2013 12:43:10"/>
    <s v="03-19-2013 12:43:10"/>
    <s v="04-28-2013 20:17:02"/>
    <s v="SRIS_PEQP_ORDR"/>
    <s v="PAL05"/>
    <x v="3"/>
    <x v="0"/>
  </r>
  <r>
    <s v="7000033317"/>
    <x v="1"/>
    <s v="Event Laptop Return"/>
    <s v="Ms. Kathleen Finch"/>
    <x v="22"/>
    <x v="2"/>
    <s v="03-19-2013 09:57:37"/>
    <s v="03-19-2013 09:57:37"/>
    <s v="03-20-2013 23:32:48"/>
    <s v="SRIS_PEQP_RENT"/>
    <s v="PAL01"/>
    <x v="4"/>
    <x v="0"/>
  </r>
  <r>
    <s v="7000033361"/>
    <x v="1"/>
    <s v="prep lap top David Hodge"/>
    <s v="David Hodge"/>
    <x v="21"/>
    <x v="2"/>
    <s v="03-19-2013 12:42:30"/>
    <s v="03-19-2013 12:42:30"/>
    <s v="04-24-2013 20:29:22"/>
    <s v="SRIS_PEQP_ORDR"/>
    <s v="MON01"/>
    <x v="3"/>
    <x v="0"/>
  </r>
  <r>
    <s v="7000033316"/>
    <x v="1"/>
    <s v="New Hire IT Equipment Request (C5187178)"/>
    <s v="Ms. Barbora Luzna"/>
    <x v="26"/>
    <x v="2"/>
    <s v="03-19-2013 12:29:43"/>
    <s v="03-19-2013 12:29:43"/>
    <s v="04-20-2013 20:14:34"/>
    <s v="SRIS_PEQP_ORDR"/>
    <s v="NSQ01"/>
    <x v="3"/>
    <x v="0"/>
  </r>
  <r>
    <s v="7000033305"/>
    <x v="1"/>
    <s v="Requires a loaner laptop for DKOM this w"/>
    <s v="Mr. Brian McCarty"/>
    <x v="0"/>
    <x v="2"/>
    <s v="03-19-2013 12:48:06"/>
    <s v="03-19-2013 12:48:06"/>
    <s v="04-24-2013 20:44:37"/>
    <s v="SRIS_PEQP_RENT"/>
    <s v="LSE04"/>
    <x v="3"/>
    <x v="0"/>
  </r>
  <r>
    <s v="7000033331"/>
    <x v="1"/>
    <s v="Request for Upgrade (T530) (03.20.13)"/>
    <s v="Mr. Thomas Torf"/>
    <x v="26"/>
    <x v="2"/>
    <s v="03-18-2013 07:39:44"/>
    <s v="03-18-2013 07:39:44"/>
    <s v="04-20-2013 06:08:46"/>
    <s v="SRIS_PEQP_DESKT_UPGR"/>
    <s v="PAL03"/>
    <x v="3"/>
    <x v="0"/>
  </r>
  <r>
    <s v="7000033260"/>
    <x v="1"/>
    <s v="Requires a loaner laptop for DKOM this w"/>
    <s v="Ms. Kelly Gordon"/>
    <x v="0"/>
    <x v="2"/>
    <s v="03-19-2013 12:46:51"/>
    <s v="03-19-2013 12:46:51"/>
    <s v="03-21-2013 13:26:26"/>
    <s v="SRIS_PEQP_RENT"/>
    <m/>
    <x v="4"/>
    <x v="0"/>
  </r>
  <r>
    <s v="8000034261"/>
    <x v="0"/>
    <s v="Display Issue: Right third of display ma"/>
    <s v="Tom Slee"/>
    <x v="14"/>
    <x v="2"/>
    <s v="03-05-2013 06:47:11"/>
    <s v="03-05-2013 06:47:11"/>
    <s v="04-19-2013 23:13:06"/>
    <s v="IMIS_PEQP_NOTEB"/>
    <s v="WTO01"/>
    <x v="3"/>
    <x v="0"/>
  </r>
  <r>
    <s v="8000034178"/>
    <x v="0"/>
    <s v="2nd monitor not working"/>
    <s v="Ms. Donna Vigil"/>
    <x v="8"/>
    <x v="2"/>
    <s v="03-12-2013 15:13:18"/>
    <s v="03-12-2013 15:13:18"/>
    <s v="05-31-2013 07:35:22"/>
    <s v="IMIS_PEQP_MONIT"/>
    <s v="PAL02"/>
    <x v="1"/>
    <x v="0"/>
  </r>
  <r>
    <s v="7000033243"/>
    <x v="1"/>
    <s v="Cannot get valid IP adress on newly imag"/>
    <s v="Mr. Neeraj Gupta"/>
    <x v="12"/>
    <x v="2"/>
    <s v="03-19-2013 10:15:58"/>
    <s v="03-19-2013 10:15:58"/>
    <s v="04-20-2013 02:21:55"/>
    <s v="SRIS_PEQP_ORDR"/>
    <s v="NSQ02"/>
    <x v="3"/>
    <x v="0"/>
  </r>
  <r>
    <s v="8000034106"/>
    <x v="0"/>
    <s v="Double contacts in Outlook"/>
    <s v="Mr. James Tricase"/>
    <x v="16"/>
    <x v="2"/>
    <s v="03-19-2013 09:19:04"/>
    <s v="03-19-2013 09:19:04"/>
    <s v="05-24-2013 19:37:58"/>
    <s v="IMIS_COMCHL_MAIL_OUTL"/>
    <s v="PAL05"/>
    <x v="1"/>
    <x v="0"/>
  </r>
  <r>
    <s v="7000033186"/>
    <x v="1"/>
    <s v="Windows 7 Software Install PO # 45023499"/>
    <s v="Mr. Gersh Voldman"/>
    <x v="11"/>
    <x v="2"/>
    <s v="03-14-2013 10:57:09"/>
    <s v="03-14-2013 10:57:09"/>
    <s v="05-31-2013 07:49:54"/>
    <s v="SRIS_APPL_OS_REIM"/>
    <m/>
    <x v="1"/>
    <x v="0"/>
  </r>
  <r>
    <s v="8000034103"/>
    <x v="0"/>
    <s v="New power cord for laptop"/>
    <s v="Ms. Maria Barcarse"/>
    <x v="16"/>
    <x v="2"/>
    <s v="03-19-2013 07:11:30"/>
    <s v="03-19-2013 07:11:30"/>
    <s v="03-20-2013 10:23:17"/>
    <s v="IMIS_PEQP_NOTEB"/>
    <m/>
    <x v="4"/>
    <x v="0"/>
  </r>
  <r>
    <s v="8000034086"/>
    <x v="0"/>
    <s v="Outlook 2010 is not working. No license"/>
    <s v="Mr. Kyle Jett"/>
    <x v="0"/>
    <x v="2"/>
    <s v="03-18-2013 12:26:26"/>
    <s v="03-18-2013 12:26:26"/>
    <s v="05-19-2013 23:25:13"/>
    <s v="IMIS_PEQP_NOTEB"/>
    <s v="BOF01"/>
    <x v="1"/>
    <x v="0"/>
  </r>
  <r>
    <s v="8000034095"/>
    <x v="0"/>
    <s v="I am receiving errors following a PGP up"/>
    <s v="Mr. John Jerrehian"/>
    <x v="33"/>
    <x v="31"/>
    <s v="03-15-2013 10:39:16"/>
    <s v="03-15-2013 10:39:16"/>
    <s v="04-19-2013 10:24:12"/>
    <s v="IMIS_PRTSEC_ENCR_MAIL"/>
    <s v="PAL05"/>
    <x v="3"/>
    <x v="0"/>
  </r>
  <r>
    <s v="7000033119"/>
    <x v="1"/>
    <s v="Loaner Laptop (T520) (03.19.13)"/>
    <s v="Mr. Xiwei Zhou"/>
    <x v="26"/>
    <x v="2"/>
    <s v="03-18-2013 12:25:02"/>
    <s v="03-18-2013 12:25:02"/>
    <s v="04-20-2013 06:15:33"/>
    <s v="SRIS_PEQP_RENT"/>
    <s v="PAL03"/>
    <x v="3"/>
    <x v="0"/>
  </r>
  <r>
    <s v="8000034036"/>
    <x v="0"/>
    <s v="Fan error at star up."/>
    <s v="Mr. Rocky Lau"/>
    <x v="8"/>
    <x v="2"/>
    <s v="02-22-2013 14:54:23"/>
    <s v="02-22-2013 14:54:23"/>
    <s v="05-31-2013 06:45:02"/>
    <s v="IMIS_PEQP_NOTEB"/>
    <m/>
    <x v="1"/>
    <x v="0"/>
  </r>
  <r>
    <s v="8000034035"/>
    <x v="0"/>
    <s v="Laptop Equipment for C5186816"/>
    <s v="Mr. Eugene Dudukin"/>
    <x v="8"/>
    <x v="2"/>
    <s v="03-19-2013 10:45:20"/>
    <s v="03-19-2013 10:45:20"/>
    <s v="03-20-2013 23:28:33"/>
    <s v="IMIS_PEQP_NOTEB"/>
    <m/>
    <x v="4"/>
    <x v="0"/>
  </r>
  <r>
    <s v="7000033110"/>
    <x v="1"/>
    <s v="MBP Crashing"/>
    <s v="Mr. Changhoon Baek"/>
    <x v="5"/>
    <x v="2"/>
    <s v="03-19-2013 09:10:35"/>
    <s v="03-19-2013 09:10:35"/>
    <s v="05-31-2013 08:33:28"/>
    <s v="SRIS_APPL_MACSW"/>
    <m/>
    <x v="1"/>
    <x v="0"/>
  </r>
  <r>
    <s v="8000034020"/>
    <x v="0"/>
    <s v="user cannot open outlook/portal link/cer"/>
    <s v="Ms. Anne Wang"/>
    <x v="16"/>
    <x v="2"/>
    <s v="03-19-2013 11:15:30"/>
    <s v="03-19-2013 11:15:30"/>
    <s v="04-19-2013 20:12:58"/>
    <s v="IMIS_ACCSS_SSO"/>
    <s v="PAL05"/>
    <x v="3"/>
    <x v="0"/>
  </r>
  <r>
    <s v="8000034015"/>
    <x v="0"/>
    <s v="issue with monitor in Telepresence room"/>
    <s v="Ms. Fernanda Formento"/>
    <x v="28"/>
    <x v="2"/>
    <s v="03-19-2013 08:18:51"/>
    <s v="03-19-2013 08:18:51"/>
    <s v="05-31-2013 07:01:29"/>
    <s v="IMIS_PEQP_MONIT"/>
    <s v="SLE01"/>
    <x v="1"/>
    <x v="0"/>
  </r>
  <r>
    <s v="8000034031"/>
    <x v="0"/>
    <s v="User cannot connect to the vpn"/>
    <s v="Mr. Greg Chase"/>
    <x v="2"/>
    <x v="2"/>
    <s v="03-13-2013 09:39:49"/>
    <s v="03-13-2013 09:39:49"/>
    <s v="04-19-2013 23:59:29"/>
    <s v="IMIS_PEQP_NOTEB"/>
    <s v="PAL05"/>
    <x v="3"/>
    <x v="0"/>
  </r>
  <r>
    <s v="8000033983"/>
    <x v="0"/>
    <s v="System Swap (T410) (HW)"/>
    <s v="Ms. Myra Deuel"/>
    <x v="12"/>
    <x v="2"/>
    <s v="03-18-2013 06:06:47"/>
    <s v="03-18-2013 06:06:47"/>
    <s v="04-19-2013 19:41:57"/>
    <s v="IMIS_PEQP_NOTEB"/>
    <m/>
    <x v="3"/>
    <x v="0"/>
  </r>
  <r>
    <s v="7000033026"/>
    <x v="1"/>
    <s v="Upgrade (X230)"/>
    <s v="Ms. Lesley Boveri"/>
    <x v="8"/>
    <x v="2"/>
    <s v="03-19-2013 09:54:01"/>
    <s v="03-19-2013 09:54:01"/>
    <s v="03-20-2013 23:31:55"/>
    <s v="SRIS_PEQP_DESKT_UPGR"/>
    <s v="PAL02"/>
    <x v="4"/>
    <x v="0"/>
  </r>
  <r>
    <s v="7000032940"/>
    <x v="1"/>
    <s v="[REIMAGE]|reimage system with Win 7 2.1"/>
    <s v="Ms. Elizabeth Martin"/>
    <x v="8"/>
    <x v="2"/>
    <s v="03-19-2013 09:52:59"/>
    <s v="03-19-2013 09:52:59"/>
    <s v="05-31-2013 08:15:45"/>
    <s v="SRIS_APPL_OS_REIM"/>
    <s v="PAL02"/>
    <x v="1"/>
    <x v="0"/>
  </r>
  <r>
    <s v="7000032879"/>
    <x v="1"/>
    <s v="Request for Upgrade (T530) (03.20.13)"/>
    <s v="Mr. Bala Ram"/>
    <x v="12"/>
    <x v="2"/>
    <s v="03-19-2013 07:35:55"/>
    <s v="03-19-2013 07:35:55"/>
    <s v="04-20-2013 07:57:27"/>
    <s v="SRIS_PEQP_DESKT_UPGR"/>
    <s v="PAL01"/>
    <x v="3"/>
    <x v="0"/>
  </r>
  <r>
    <s v="8000033707"/>
    <x v="0"/>
    <s v="user is unable to connect to vpn"/>
    <s v="Mr. Hemant Vakharia"/>
    <x v="5"/>
    <x v="2"/>
    <s v="02-04-2013 11:55:01"/>
    <s v="02-04-2013 11:55:01"/>
    <s v="05-31-2013 06:20:34"/>
    <s v="IMIS_APPL_MACSW"/>
    <m/>
    <x v="1"/>
    <x v="0"/>
  </r>
  <r>
    <s v="7000032776"/>
    <x v="1"/>
    <s v="New Hardware Setup (Apple MBP)"/>
    <s v="Mr. Eric Zhou"/>
    <x v="5"/>
    <x v="2"/>
    <s v="03-15-2013 11:37:20"/>
    <s v="03-15-2013 11:37:20"/>
    <s v="04-20-2013 06:13:21"/>
    <s v="SRIS_PEQP_ORDR"/>
    <s v="PAL03"/>
    <x v="3"/>
    <x v="0"/>
  </r>
  <r>
    <s v="8000033591"/>
    <x v="0"/>
    <s v="System Swap (T410) (VPN)"/>
    <s v="Ms. Sandra Hawver"/>
    <x v="26"/>
    <x v="2"/>
    <s v="03-15-2013 08:53:02"/>
    <s v="03-15-2013 08:53:02"/>
    <s v="03-20-2013 23:29:14"/>
    <s v="IMIS_ACCSS_RA_VPN_CLNT"/>
    <m/>
    <x v="4"/>
    <x v="0"/>
  </r>
  <r>
    <s v="8000033467"/>
    <x v="0"/>
    <s v="User receiving new Macbook"/>
    <s v="Ms. Yvonne Ko"/>
    <x v="1"/>
    <x v="2"/>
    <s v="03-18-2013 16:21:18"/>
    <s v="03-18-2013 16:21:18"/>
    <s v="05-31-2013 06:03:46"/>
    <s v="IMIS_APPL_MACSW"/>
    <m/>
    <x v="1"/>
    <x v="0"/>
  </r>
  <r>
    <s v="8000033338"/>
    <x v="0"/>
    <s v="IE issues | new user profile"/>
    <s v="Ms. Kathrin Sindl"/>
    <x v="16"/>
    <x v="2"/>
    <s v="03-18-2013 08:06:10"/>
    <s v="03-18-2013 08:06:10"/>
    <s v="05-31-2013 19:28:54"/>
    <s v="IMIS_APPL_IE_9"/>
    <s v="ROT05"/>
    <x v="1"/>
    <x v="0"/>
  </r>
  <r>
    <s v="8000033263"/>
    <x v="0"/>
    <s v="Non-Compliant McAfee (LSED00464015A)"/>
    <s v="Mr. Rob Siegele"/>
    <x v="15"/>
    <x v="2"/>
    <s v="03-18-2013 07:43:47"/>
    <s v="03-18-2013 07:43:47"/>
    <s v="04-19-2013 21:53:41"/>
    <s v="IMIS_PRTSEC_AVIR_CLNT"/>
    <s v="LSE04"/>
    <x v="3"/>
    <x v="0"/>
  </r>
  <r>
    <s v="8000032895"/>
    <x v="0"/>
    <s v="Please check HIPS on 10.2.132.11"/>
    <s v="Mr. Lucas Dreger"/>
    <x v="28"/>
    <x v="2"/>
    <s v="03-11-2013 10:18:30"/>
    <s v="03-11-2013 10:18:30"/>
    <s v="04-19-2013 20:11:33"/>
    <s v="IMIS_PRTSEC_AVIR_CLNT"/>
    <s v="SLE01"/>
    <x v="3"/>
    <x v="0"/>
  </r>
  <r>
    <s v="8000032346"/>
    <x v="0"/>
    <s v="&amp;quot;New connection&amp;quot; icon in SAP L"/>
    <s v="Victor Cano"/>
    <x v="21"/>
    <x v="2"/>
    <s v="03-18-2013 07:45:16"/>
    <s v="03-18-2013 07:45:16"/>
    <s v="04-10-2013 07:40:19"/>
    <s v="IMIS_APPL_SAP_GUI"/>
    <s v="MON02"/>
    <x v="3"/>
    <x v="0"/>
  </r>
  <r>
    <s v="7000031251"/>
    <x v="1"/>
    <s v="Loaner Laptop (490841)"/>
    <s v="Mr. Venkat Madireddi"/>
    <x v="15"/>
    <x v="2"/>
    <s v="03-18-2013 07:12:02"/>
    <s v="03-18-2013 07:12:02"/>
    <s v="04-20-2013 06:40:17"/>
    <s v="SRIS_PEQP_RENT"/>
    <m/>
    <x v="3"/>
    <x v="0"/>
  </r>
  <r>
    <s v="8000031791"/>
    <x v="0"/>
    <s v="User receiving new Macbook"/>
    <s v="Mr. Richard Waldinger"/>
    <x v="1"/>
    <x v="2"/>
    <s v="03-18-2013 13:42:43"/>
    <s v="03-18-2013 13:42:43"/>
    <s v="05-31-2013 05:20:18"/>
    <s v="IMIS_APPL_MACSW"/>
    <m/>
    <x v="1"/>
    <x v="0"/>
  </r>
  <r>
    <s v="7000031138"/>
    <x v="1"/>
    <s v="New Hire Request (03.18.13)"/>
    <s v="Mr. Benjamin Boeser"/>
    <x v="26"/>
    <x v="2"/>
    <s v="03-05-2013 09:14:37"/>
    <s v="03-05-2013 09:14:37"/>
    <s v="04-20-2013 05:59:49"/>
    <s v="SRIS_PEQP_ORDR"/>
    <s v="LAT01"/>
    <x v="3"/>
    <x v="0"/>
  </r>
  <r>
    <s v="7000031072"/>
    <x v="1"/>
    <s v="Incoming International Transfer Request"/>
    <s v="Mr. Armando Manipon"/>
    <x v="26"/>
    <x v="2"/>
    <s v="02-27-2013 06:03:22"/>
    <s v="02-27-2013 06:03:22"/>
    <s v="04-20-2013 03:17:54"/>
    <s v="SRIS_PEQP_ORDR"/>
    <s v="PAL03"/>
    <x v="3"/>
    <x v="0"/>
  </r>
  <r>
    <s v="8000031539"/>
    <x v="0"/>
    <s v="[Shell Swap] - Lenovo T410 Asset# 539238"/>
    <s v="Mr. Rohit Venkataraman Balu"/>
    <x v="11"/>
    <x v="2"/>
    <s v="03-18-2013 15:54:03"/>
    <s v="03-18-2013 15:54:03"/>
    <s v="04-19-2013 23:53:30"/>
    <s v="IMIS_PEQP_NOTEB"/>
    <s v="PAL03"/>
    <x v="3"/>
    <x v="0"/>
  </r>
  <r>
    <s v="8000031547"/>
    <x v="0"/>
    <s v="mailbox migration script running everyti"/>
    <s v="Ms. Paola Dovera"/>
    <x v="4"/>
    <x v="2"/>
    <s v="03-15-2013 14:54:14"/>
    <s v="03-15-2013 14:54:14"/>
    <s v="05-31-2013 19:20:13"/>
    <s v="IMIS_APPL_OS_WIN7"/>
    <s v="DUN01"/>
    <x v="1"/>
    <x v="0"/>
  </r>
  <r>
    <s v="7000030898"/>
    <x v="1"/>
    <s v="Image laptop for new hire"/>
    <s v="Armand Sezikeye"/>
    <x v="21"/>
    <x v="2"/>
    <s v="03-15-2013 08:13:10"/>
    <s v="03-15-2013 08:13:10"/>
    <s v="04-20-2013 06:09:26"/>
    <s v="SRIS_PEQP_ORDR"/>
    <s v="MON02"/>
    <x v="3"/>
    <x v="0"/>
  </r>
  <r>
    <s v="7000030910"/>
    <x v="1"/>
    <s v="Need multiple remote dektop/login user l"/>
    <s v="Mr. Hartmut Vogler"/>
    <x v="19"/>
    <x v="2"/>
    <s v="03-18-2013 08:01:12"/>
    <s v="03-18-2013 08:01:12"/>
    <s v="03-20-2013 23:29:32"/>
    <s v="SRIS_APPL_OS_LADMIN"/>
    <s v="PAL07"/>
    <x v="4"/>
    <x v="0"/>
  </r>
  <r>
    <s v="7000030770"/>
    <x v="1"/>
    <s v="Internet adapter not working"/>
    <s v="Mr. David Payne"/>
    <x v="16"/>
    <x v="2"/>
    <s v="03-01-2013 10:38:02"/>
    <s v="03-01-2013 10:38:02"/>
    <s v="04-21-2013 21:23:32"/>
    <s v="SRIS_PEQP_ORDR"/>
    <s v="PAL01"/>
    <x v="3"/>
    <x v="0"/>
  </r>
  <r>
    <s v="8000031456"/>
    <x v="0"/>
    <s v="user is unable to start windows search"/>
    <s v="Ms. Rolanda Prince"/>
    <x v="8"/>
    <x v="2"/>
    <s v="03-18-2013 08:57:46"/>
    <s v="03-18-2013 08:57:46"/>
    <s v="05-19-2013 20:11:39"/>
    <s v="IMIS_COMCHL_MAIL_OUTL"/>
    <s v="PAL02"/>
    <x v="1"/>
    <x v="0"/>
  </r>
  <r>
    <s v="8000031441"/>
    <x v="0"/>
    <s v="SCCM non-compliance on desktop"/>
    <s v="Mr. Fabio Sarmento"/>
    <x v="0"/>
    <x v="2"/>
    <s v="03-18-2013 09:04:52"/>
    <s v="03-18-2013 09:04:52"/>
    <s v="04-19-2013 22:47:07"/>
    <s v="IMIS_CLNT_SCCM_CLNT"/>
    <s v="SLE01"/>
    <x v="3"/>
    <x v="0"/>
  </r>
  <r>
    <s v="8000031423"/>
    <x v="0"/>
    <s v="McAfee non-compliance on laptop"/>
    <s v="Mr. Rafael Vaz"/>
    <x v="0"/>
    <x v="2"/>
    <s v="03-18-2013 12:44:26"/>
    <s v="03-18-2013 12:44:26"/>
    <s v="04-20-2013 00:24:28"/>
    <s v="IMIS_PRTSEC_AVIR_CLNT"/>
    <s v="SLE02"/>
    <x v="3"/>
    <x v="0"/>
  </r>
  <r>
    <s v="8000031306"/>
    <x v="0"/>
    <s v="Microsoft updates fail to install"/>
    <s v="Mr. Hamilton Meyer"/>
    <x v="9"/>
    <x v="2"/>
    <s v="03-05-2013 10:29:50"/>
    <s v="03-05-2013 10:29:50"/>
    <s v="04-19-2013 20:00:07"/>
    <s v="IMIS_CLNT_SCCM_CLNT"/>
    <s v="PAL06"/>
    <x v="3"/>
    <x v="0"/>
  </r>
  <r>
    <s v="8000031305"/>
    <x v="0"/>
    <s v="Reassign macbook asset # 492750"/>
    <s v="Ms. Tina Tuan"/>
    <x v="24"/>
    <x v="2"/>
    <s v="03-15-2013 15:27:15"/>
    <s v="03-15-2013 15:27:15"/>
    <s v="04-24-2013 19:40:28"/>
    <s v="IMIS_PEQP_NOTEB_MAC"/>
    <s v="PAL04"/>
    <x v="3"/>
    <x v="0"/>
  </r>
  <r>
    <s v="8000031345"/>
    <x v="0"/>
    <s v="SCCM, McAfee &amp; HIPS non-compliance on la"/>
    <s v="Mr. Mike Bouska"/>
    <x v="0"/>
    <x v="2"/>
    <s v="03-18-2013 08:24:57"/>
    <s v="03-18-2013 08:24:57"/>
    <s v="04-19-2013 20:00:06"/>
    <s v="IMIS_CLNT_SCCM_CLNT"/>
    <s v="LSE04"/>
    <x v="3"/>
    <x v="0"/>
  </r>
  <r>
    <s v="7000030775"/>
    <x v="1"/>
    <s v="Request for Upgrade (X230) (03.21.13)"/>
    <s v="Mr. Yuvaraj Athur Raghuvir"/>
    <x v="26"/>
    <x v="2"/>
    <s v="03-18-2013 07:51:22"/>
    <s v="03-18-2013 07:51:22"/>
    <s v="04-20-2013 20:36:17"/>
    <s v="SRIS_PEQP_DESKT_UPGR"/>
    <s v="PAL01"/>
    <x v="3"/>
    <x v="0"/>
  </r>
  <r>
    <s v="8000031304"/>
    <x v="0"/>
    <s v="McAfee non-compliance on desktop"/>
    <s v="Mr. Richard Schoeller"/>
    <x v="0"/>
    <x v="2"/>
    <s v="03-18-2013 09:32:01"/>
    <s v="03-18-2013 09:32:01"/>
    <s v="04-19-2013 19:44:55"/>
    <s v="IMIS_PRTSEC_AVIR_CLNT"/>
    <s v="BOS02"/>
    <x v="3"/>
    <x v="0"/>
  </r>
  <r>
    <s v="8000031331"/>
    <x v="0"/>
    <s v="SCCM non-compliance on XP desktop"/>
    <s v="Mr. David Askwyth"/>
    <x v="0"/>
    <x v="2"/>
    <s v="03-18-2013 08:58:41"/>
    <s v="03-18-2013 08:58:41"/>
    <s v="04-19-2013 19:42:43"/>
    <s v="IMIS_CLNT_SCCM_CLNT"/>
    <s v="BOS03"/>
    <x v="3"/>
    <x v="0"/>
  </r>
  <r>
    <s v="7000030688"/>
    <x v="1"/>
    <s v="The user cant connect to vpn on mac."/>
    <s v="Mr. Ruta Srinivasaraju"/>
    <x v="9"/>
    <x v="2"/>
    <s v="02-27-2013 07:25:45"/>
    <s v="02-27-2013 07:25:45"/>
    <s v="04-20-2013 20:11:02"/>
    <s v="SRIS_PEQP_ORDR"/>
    <s v="PAL04"/>
    <x v="3"/>
    <x v="0"/>
  </r>
  <r>
    <s v="8000031311"/>
    <x v="0"/>
    <s v="Limited Disk Space"/>
    <s v="Mr. Bryon Runyon"/>
    <x v="2"/>
    <x v="2"/>
    <s v="03-13-2013 13:44:25"/>
    <s v="03-13-2013 13:44:25"/>
    <s v="03-20-2013 13:38:57"/>
    <s v="IMIS_APPL_OS_WIN7"/>
    <m/>
    <x v="4"/>
    <x v="0"/>
  </r>
  <r>
    <s v="7000030657"/>
    <x v="1"/>
    <s v="[REIMAGE]|reimage system with Win 7 2.1"/>
    <s v="Ms. Caitlin Millar"/>
    <x v="8"/>
    <x v="2"/>
    <s v="03-15-2013 12:50:03"/>
    <s v="03-15-2013 12:50:03"/>
    <s v="05-31-2013 08:39:04"/>
    <s v="SRIS_APPL_OS_REIM"/>
    <s v="PAL02"/>
    <x v="1"/>
    <x v="0"/>
  </r>
  <r>
    <s v="7000030656"/>
    <x v="1"/>
    <s v="Replicator not working on third floor"/>
    <s v="Theodore Schachter"/>
    <x v="27"/>
    <x v="2"/>
    <s v="03-15-2013 07:28:45"/>
    <s v="03-15-2013 07:28:45"/>
    <s v="03-21-2013 03:07:52"/>
    <s v="SRIS_PEQP_ORDR"/>
    <s v="MON20"/>
    <x v="4"/>
    <x v="0"/>
  </r>
  <r>
    <s v="7000030579"/>
    <x v="1"/>
    <s v="Monitor Install PO # 4502364899"/>
    <s v="Mr. Shridhar Nayak"/>
    <x v="19"/>
    <x v="2"/>
    <s v="03-06-2013 14:53:19"/>
    <s v="03-06-2013 14:53:19"/>
    <s v="04-20-2013 03:29:26"/>
    <s v="SRIS_PEQP_ORDR"/>
    <s v="PAL07"/>
    <x v="3"/>
    <x v="0"/>
  </r>
  <r>
    <s v="8000031204"/>
    <x v="0"/>
    <s v="Not able to get to the network from Win"/>
    <s v="Mr. Scott Roellig"/>
    <x v="0"/>
    <x v="2"/>
    <s v="03-18-2013 08:41:00"/>
    <s v="03-18-2013 08:41:00"/>
    <s v="04-19-2013 23:48:25"/>
    <s v="IMIS_CLNT_SCCM_CLNT"/>
    <s v="LSE04"/>
    <x v="3"/>
    <x v="0"/>
  </r>
  <r>
    <s v="8000031160"/>
    <x v="0"/>
    <s v="WinRAR - Can't Delete Inside ZIP File"/>
    <s v="Ms. Kim Peters"/>
    <x v="10"/>
    <x v="2"/>
    <s v="03-18-2013 14:00:03"/>
    <s v="03-18-2013 14:00:03"/>
    <s v="04-19-2013 21:26:10"/>
    <s v="IMIS_APPL_OTHER_SWAP_GR"/>
    <s v="STA01"/>
    <x v="3"/>
    <x v="0"/>
  </r>
  <r>
    <s v="7000030510"/>
    <x v="1"/>
    <s v="Locating my lost PC/Screen"/>
    <s v="Noorulain Khurshid"/>
    <x v="27"/>
    <x v="2"/>
    <s v="03-15-2013 09:39:15"/>
    <s v="03-15-2013 09:39:15"/>
    <s v="04-20-2013 05:39:58"/>
    <s v="SRIS_PEQP_ORDR"/>
    <s v="MON02"/>
    <x v="3"/>
    <x v="0"/>
  </r>
  <r>
    <s v="8000031126"/>
    <x v="0"/>
    <s v="RAP list not updatting"/>
    <s v="Sunny Chandan"/>
    <x v="27"/>
    <x v="2"/>
    <s v="03-14-2013 10:27:26"/>
    <s v="03-14-2013 10:27:26"/>
    <s v="03-22-2013 10:20:11"/>
    <s v="IMIS_CLNT_SCCM_CLNT"/>
    <s v="MON02"/>
    <x v="4"/>
    <x v="0"/>
  </r>
  <r>
    <s v="7000030472"/>
    <x v="1"/>
    <s v="Re-image required"/>
    <s v="Elise Hillman"/>
    <x v="27"/>
    <x v="2"/>
    <s v="03-14-2013 06:57:45"/>
    <s v="03-14-2013 06:57:45"/>
    <s v="05-31-2013 09:10:19"/>
    <s v="SRIS_APPL_MACSW"/>
    <s v="MON02"/>
    <x v="1"/>
    <x v="0"/>
  </r>
  <r>
    <s v="8000031050"/>
    <x v="0"/>
    <s v="Not able to access MagicDraw"/>
    <s v="Majed Mohamed"/>
    <x v="21"/>
    <x v="13"/>
    <s v="03-06-2013 11:28:40"/>
    <s v="03-06-2013 11:28:40"/>
    <s v="04-10-2013 09:30:32"/>
    <s v="IMIS_APPL_OTHER_SWAP_GR"/>
    <s v="MON02"/>
    <x v="3"/>
    <x v="0"/>
  </r>
  <r>
    <s v="8000031016"/>
    <x v="0"/>
    <s v="System Swap (T510) (OS)"/>
    <s v="Mr. Kevin Schmidt"/>
    <x v="26"/>
    <x v="2"/>
    <s v="03-12-2013 13:12:15"/>
    <s v="03-12-2013 13:12:15"/>
    <s v="03-20-2013 10:18:29"/>
    <s v="IMIS_APPL_OS_WIN7"/>
    <s v="PAL04"/>
    <x v="4"/>
    <x v="0"/>
  </r>
  <r>
    <s v="7000030387"/>
    <x v="1"/>
    <s v="New Hire Request (03.25.13)"/>
    <s v="Ms. Gail Moody-Byrd"/>
    <x v="12"/>
    <x v="2"/>
    <s v="03-18-2013 07:01:02"/>
    <s v="03-18-2013 07:01:02"/>
    <s v="04-22-2013 20:28:52"/>
    <s v="SRIS_PEQP_ORDR"/>
    <s v="PAL02"/>
    <x v="3"/>
    <x v="0"/>
  </r>
  <r>
    <s v="8000030991"/>
    <x v="0"/>
    <s v="Dual monitor set up"/>
    <s v="Ms. Raelene Velasquez"/>
    <x v="16"/>
    <x v="2"/>
    <s v="03-18-2013 10:40:51"/>
    <s v="03-18-2013 10:40:51"/>
    <s v="05-31-2013 06:20:56"/>
    <s v="IMIS_PEQP_MONIT"/>
    <s v="PAL01"/>
    <x v="1"/>
    <x v="0"/>
  </r>
  <r>
    <s v="7000030286"/>
    <x v="1"/>
    <s v="Request for Upgrade (T530) (03.20.13)"/>
    <s v="Ms. Jasmine Williamson"/>
    <x v="12"/>
    <x v="2"/>
    <s v="03-18-2013 07:30:45"/>
    <s v="03-18-2013 07:30:45"/>
    <s v="04-20-2013 03:11:56"/>
    <s v="SRIS_PEQP_DESKT_UPGR"/>
    <s v="PAL01"/>
    <x v="3"/>
    <x v="0"/>
  </r>
  <r>
    <s v="8000030964"/>
    <x v="0"/>
    <s v="HTTP Watch missing from run advertised p"/>
    <s v="Mr. Eric Seager"/>
    <x v="16"/>
    <x v="2"/>
    <s v="03-15-2013 12:05:59"/>
    <s v="03-15-2013 12:05:59"/>
    <s v="04-19-2013 19:29:52"/>
    <s v="IMIS_CLNT_SCCM_CLNT"/>
    <m/>
    <x v="3"/>
    <x v="0"/>
  </r>
  <r>
    <s v="8000030971"/>
    <x v="0"/>
    <s v="Deploy Exceed to laptop"/>
    <s v="Mr. Tom Harron"/>
    <x v="0"/>
    <x v="2"/>
    <s v="03-18-2013 13:37:35"/>
    <s v="03-18-2013 13:37:35"/>
    <s v="05-31-2013 05:22:05"/>
    <s v="IMIS_APPL_OTHER_SWAP_GR"/>
    <m/>
    <x v="1"/>
    <x v="0"/>
  </r>
  <r>
    <s v="7000030246"/>
    <x v="1"/>
    <s v="New Hire IT Equipment Request (C5187284)"/>
    <s v="Ms. Holly Simmons"/>
    <x v="26"/>
    <x v="2"/>
    <s v="03-15-2013 08:28:18"/>
    <s v="03-15-2013 08:28:18"/>
    <s v="04-20-2013 05:33:59"/>
    <s v="SRIS_PEQP_ORDR"/>
    <s v="PAL04"/>
    <x v="3"/>
    <x v="0"/>
  </r>
  <r>
    <s v="8000030941"/>
    <x v="0"/>
    <s v="indexing issues in outlook"/>
    <s v="Ms. Rolanda Prince"/>
    <x v="8"/>
    <x v="2"/>
    <s v="03-18-2013 10:39:36"/>
    <s v="03-18-2013 10:39:36"/>
    <s v="05-19-2013 20:14:12"/>
    <s v="IMIS_COMCHL_MAIL_OUTL"/>
    <s v="PAL02"/>
    <x v="1"/>
    <x v="0"/>
  </r>
  <r>
    <s v="8000030931"/>
    <x v="0"/>
    <s v="System Swap (T410) (OS)"/>
    <s v="Mr. Neeraj Gupta"/>
    <x v="12"/>
    <x v="2"/>
    <s v="03-07-2013 08:51:55"/>
    <s v="03-07-2013 08:51:55"/>
    <s v="04-20-2013 01:23:55"/>
    <s v="IMIS_APPL_OS_WIN7"/>
    <s v="NSQ02"/>
    <x v="3"/>
    <x v="0"/>
  </r>
  <r>
    <s v="8000030850"/>
    <x v="0"/>
    <s v="McAfee non-compliance on desktop"/>
    <s v="Ms. Yolande Meessen"/>
    <x v="0"/>
    <x v="2"/>
    <s v="03-18-2013 09:10:54"/>
    <s v="03-18-2013 09:10:54"/>
    <s v="04-20-2013 01:20:48"/>
    <s v="IMIS_PRTSEC_AVIR_CLNT"/>
    <s v="BOS03"/>
    <x v="3"/>
    <x v="0"/>
  </r>
  <r>
    <s v="8000030923"/>
    <x v="0"/>
    <s v="New Hardware Setup (Apple MBA)"/>
    <s v="Ms. Michelle Hickey"/>
    <x v="29"/>
    <x v="2"/>
    <s v="03-15-2013 14:58:26"/>
    <s v="03-15-2013 14:58:26"/>
    <s v="05-19-2013 23:37:34"/>
    <s v="IMIS_PEQP_NOTEB_MAC"/>
    <s v="PAL02"/>
    <x v="1"/>
    <x v="0"/>
  </r>
  <r>
    <s v="8000030825"/>
    <x v="0"/>
    <s v="Computer does not boot"/>
    <s v="Mr. Caetano Almeida"/>
    <x v="28"/>
    <x v="2"/>
    <s v="03-18-2013 05:28:25"/>
    <s v="03-18-2013 05:28:25"/>
    <s v="05-31-2013 06:27:31"/>
    <s v="IMIS_APPL_OS_WIN7"/>
    <s v="SLE01"/>
    <x v="1"/>
    <x v="0"/>
  </r>
  <r>
    <s v="7000030056"/>
    <x v="1"/>
    <s v="Requesting a replacemnt MBP (non-Retina)"/>
    <s v="Mr. Eduard Korat"/>
    <x v="19"/>
    <x v="2"/>
    <s v="03-01-2013 13:12:34"/>
    <s v="03-01-2013 13:12:34"/>
    <s v="05-20-2013 03:39:11"/>
    <s v="SRIS_PEQP_REP_NOTB"/>
    <s v="PAL07"/>
    <x v="1"/>
    <x v="0"/>
  </r>
  <r>
    <s v="8000030688"/>
    <x v="0"/>
    <s v="System Swap (2560p) (Physical Damage)"/>
    <s v="Mr. Greg Smith"/>
    <x v="12"/>
    <x v="2"/>
    <s v="03-14-2013 16:52:46"/>
    <s v="03-14-2013 16:52:46"/>
    <s v="04-19-2013 22:23:35"/>
    <s v="IMIS_PEQP_NOTEB"/>
    <m/>
    <x v="3"/>
    <x v="0"/>
  </r>
  <r>
    <s v="7000030071"/>
    <x v="1"/>
    <s v="New Hire IT Equipment Request (C5187551)"/>
    <s v="Ms. Shahija Sukumar"/>
    <x v="26"/>
    <x v="2"/>
    <s v="03-12-2013 10:29:12"/>
    <s v="03-12-2013 10:29:12"/>
    <s v="04-20-2013 06:25:56"/>
    <s v="SRIS_PEQP_ORDR"/>
    <s v="PAL05"/>
    <x v="3"/>
    <x v="0"/>
  </r>
  <r>
    <s v="7000029906"/>
    <x v="1"/>
    <s v="replacement for the keyboard needed"/>
    <s v="Mr. Mehran Senehi"/>
    <x v="12"/>
    <x v="2"/>
    <s v="03-14-2013 10:32:11"/>
    <s v="03-14-2013 10:32:11"/>
    <s v="03-20-2013 13:37:07"/>
    <s v="SRIS_PEQP_ORDR"/>
    <s v="LAX01"/>
    <x v="4"/>
    <x v="0"/>
  </r>
  <r>
    <s v="7000029880"/>
    <x v="1"/>
    <s v="Request for Upgrade (X230) (03.25.13)"/>
    <s v="Mr. Sarma Adithe"/>
    <x v="26"/>
    <x v="2"/>
    <s v="03-18-2013 07:38:06"/>
    <s v="03-18-2013 07:38:06"/>
    <s v="04-22-2013 19:49:46"/>
    <s v="SRIS_PEQP_DESKT_UPGR"/>
    <s v="PAL05"/>
    <x v="3"/>
    <x v="0"/>
  </r>
  <r>
    <s v="7000029829"/>
    <x v="1"/>
    <s v="New Hire Request (03.18.13)"/>
    <s v="Mr. Joe Tsang"/>
    <x v="26"/>
    <x v="2"/>
    <s v="03-07-2013 10:19:28"/>
    <s v="03-07-2013 10:19:28"/>
    <s v="04-20-2013 08:07:06"/>
    <s v="SRIS_PEQP_ORDR"/>
    <s v="PAL07"/>
    <x v="3"/>
    <x v="0"/>
  </r>
  <r>
    <s v="7000029866"/>
    <x v="1"/>
    <s v="Loaner Laptop (511674)"/>
    <s v="Mr. Rohan Shah"/>
    <x v="15"/>
    <x v="2"/>
    <s v="03-18-2013 07:17:57"/>
    <s v="03-18-2013 07:17:57"/>
    <s v="03-22-2013 10:20:48"/>
    <s v="SRIS_PEQP_RENT"/>
    <m/>
    <x v="4"/>
    <x v="0"/>
  </r>
  <r>
    <s v="7000029824"/>
    <x v="1"/>
    <s v="New Hire Request (03.18.13)"/>
    <s v="Philipp Skogstad"/>
    <x v="26"/>
    <x v="2"/>
    <s v="03-05-2013 10:25:54"/>
    <s v="03-05-2013 10:25:54"/>
    <s v="04-20-2013 02:46:20"/>
    <s v="SRIS_PEQP_ORDR"/>
    <s v="LAT01"/>
    <x v="3"/>
    <x v="0"/>
  </r>
  <r>
    <s v="7000029795"/>
    <x v="1"/>
    <s v="Loaner Laptop for couple weeks (526030)"/>
    <s v="Mr. Drew Kozicki"/>
    <x v="15"/>
    <x v="2"/>
    <s v="02-14-2013 08:36:36"/>
    <s v="02-14-2013 08:36:36"/>
    <s v="04-20-2013 01:45:15"/>
    <s v="SRIS_PEQP_RENT"/>
    <s v="LSE04"/>
    <x v="3"/>
    <x v="0"/>
  </r>
  <r>
    <s v="7000028674"/>
    <x v="1"/>
    <s v="Please image laptop for Joe Fuster &amp; Nan"/>
    <s v="Mr. Joe Fuster"/>
    <x v="26"/>
    <x v="2"/>
    <s v="03-15-2013 12:39:40"/>
    <s v="03-15-2013 12:39:40"/>
    <s v="04-20-2013 08:17:49"/>
    <s v="SRIS_PEQP_ORDR"/>
    <m/>
    <x v="3"/>
    <x v="0"/>
  </r>
  <r>
    <s v="7000028642"/>
    <x v="1"/>
    <s v="SAP SSO"/>
    <s v="Ms. Jessica Griffin"/>
    <x v="5"/>
    <x v="2"/>
    <s v="03-15-2013 14:09:03"/>
    <s v="03-15-2013 14:09:03"/>
    <s v="05-31-2013 08:59:02"/>
    <s v="SRIS_APPL_MACSW"/>
    <s v="BOS02"/>
    <x v="1"/>
    <x v="0"/>
  </r>
  <r>
    <s v="7000028448"/>
    <x v="1"/>
    <s v="New Hire Request (03.18.13)"/>
    <s v="Mr. Kaustav Mitra"/>
    <x v="12"/>
    <x v="2"/>
    <s v="03-08-2013 18:21:36"/>
    <s v="03-08-2013 18:21:36"/>
    <s v="04-20-2013 01:42:33"/>
    <s v="SRIS_PEQP_ORDR"/>
    <s v="PAL02"/>
    <x v="3"/>
    <x v="0"/>
  </r>
  <r>
    <s v="7000028430"/>
    <x v="1"/>
    <s v="Monitor Install PO # 4502363001"/>
    <s v="Mr. Kai-Christoph Mueller"/>
    <x v="19"/>
    <x v="2"/>
    <s v="03-06-2013 15:10:00"/>
    <s v="03-06-2013 15:10:00"/>
    <s v="03-20-2013 10:27:33"/>
    <s v="SRIS_PEQP_ORDR"/>
    <s v="WDF03"/>
    <x v="4"/>
    <x v="0"/>
  </r>
  <r>
    <s v="8000029059"/>
    <x v="0"/>
    <s v="MBP Returned from Apple  Not Repaired"/>
    <s v="Mr. Geff Gilligan"/>
    <x v="5"/>
    <x v="2"/>
    <s v="03-15-2013 07:40:31"/>
    <s v="03-15-2013 07:40:31"/>
    <s v="04-19-2013 21:58:35"/>
    <s v="IMIS_PEQP_NOTEB_MAC"/>
    <s v="PAL03"/>
    <x v="3"/>
    <x v="0"/>
  </r>
  <r>
    <s v="7000028372"/>
    <x v="1"/>
    <s v="Need notebook for a trip"/>
    <s v="Mr. Caetano Almeida"/>
    <x v="17"/>
    <x v="2"/>
    <s v="03-14-2013 12:00:39"/>
    <s v="03-14-2013 12:00:39"/>
    <s v="04-20-2013 07:37:10"/>
    <s v="SRIS_PEQP_RENT"/>
    <s v="SLE01"/>
    <x v="3"/>
    <x v="0"/>
  </r>
  <r>
    <s v="7000028307"/>
    <x v="1"/>
    <s v="Nootebook needed for CW 12"/>
    <s v="Mr. Adriel Silva"/>
    <x v="17"/>
    <x v="2"/>
    <s v="03-15-2013 08:16:39"/>
    <s v="03-15-2013 08:16:39"/>
    <s v="03-22-2013 10:16:32"/>
    <s v="SRIS_PEQP_RENT"/>
    <s v="SLE01"/>
    <x v="4"/>
    <x v="0"/>
  </r>
  <r>
    <s v="7000028220"/>
    <x v="1"/>
    <s v="data transfer for a system swap"/>
    <s v="Ms. Nidhi Arora"/>
    <x v="24"/>
    <x v="2"/>
    <s v="03-15-2013 11:02:35"/>
    <s v="03-15-2013 11:02:35"/>
    <s v="04-20-2013 04:18:31"/>
    <s v="SRIS_PEQP_ORDR"/>
    <m/>
    <x v="3"/>
    <x v="0"/>
  </r>
  <r>
    <s v="7000028218"/>
    <x v="1"/>
    <s v="+  MD Equipment verification inquiry"/>
    <s v="Mr. Kai-Christoph Mueller"/>
    <x v="20"/>
    <x v="32"/>
    <s v="03-12-2013 19:58:03"/>
    <s v="03-12-2013 19:58:03"/>
    <s v="05-30-2013 17:42:43"/>
    <s v="SRIS_PEQP"/>
    <s v="PAL07"/>
    <x v="1"/>
    <x v="0"/>
  </r>
  <r>
    <s v="7000028274"/>
    <x v="1"/>
    <s v="Rehire Request (03.18.13)"/>
    <s v="Mr. Matthias Kruse"/>
    <x v="12"/>
    <x v="2"/>
    <s v="03-13-2013 11:34:25"/>
    <s v="03-13-2013 11:34:25"/>
    <s v="04-20-2013 01:35:20"/>
    <s v="SRIS_PEQP_ORDR"/>
    <s v="PAL06"/>
    <x v="3"/>
    <x v="0"/>
  </r>
  <r>
    <s v="7000028187"/>
    <x v="1"/>
    <s v="Incoming International Transfer Request"/>
    <s v="Mr. Crispin Sheridan"/>
    <x v="26"/>
    <x v="2"/>
    <s v="01-08-2013 11:21:26"/>
    <s v="01-08-2013 11:21:26"/>
    <s v="04-20-2013 03:04:31"/>
    <s v="SRIS_PEQP_ORDR"/>
    <s v="NYC01"/>
    <x v="3"/>
    <x v="0"/>
  </r>
  <r>
    <s v="7000028158"/>
    <x v="1"/>
    <s v="New Hire Request (04.01.13)"/>
    <s v="Ms. Siva Sabaretnam"/>
    <x v="26"/>
    <x v="2"/>
    <s v="03-15-2013 12:52:04"/>
    <s v="03-15-2013 12:52:04"/>
    <s v="05-20-2013 04:34:37"/>
    <s v="SRIS_PEQP_ORDR"/>
    <s v="PAL01"/>
    <x v="1"/>
    <x v="0"/>
  </r>
  <r>
    <s v="7000028127"/>
    <x v="1"/>
    <s v="Notebook request for a training abroad"/>
    <s v="Mr. Daniel Nicol"/>
    <x v="17"/>
    <x v="2"/>
    <s v="03-15-2013 11:50:52"/>
    <s v="03-15-2013 11:50:52"/>
    <s v="04-20-2013 03:02:47"/>
    <s v="SRIS_PEQP_RENT"/>
    <s v="SLE01"/>
    <x v="3"/>
    <x v="0"/>
  </r>
  <r>
    <s v="7000028119"/>
    <x v="1"/>
    <s v="Adobe Software"/>
    <s v="Mr. Marcus Meazzo"/>
    <x v="5"/>
    <x v="2"/>
    <s v="03-15-2013 07:38:27"/>
    <s v="03-15-2013 07:38:27"/>
    <s v="05-31-2013 07:53:46"/>
    <s v="SRIS_APPL_MACSW"/>
    <s v="LAT01"/>
    <x v="1"/>
    <x v="0"/>
  </r>
  <r>
    <s v="7000028135"/>
    <x v="1"/>
    <s v="Post-installation issues"/>
    <s v="Michel Martin"/>
    <x v="7"/>
    <x v="0"/>
    <s v="03-15-2013 04:54:50"/>
    <s v="03-15-2013 04:54:50"/>
    <s v="05-02-2013 10:33:41"/>
    <s v="SRIS_APPL_ADVICE"/>
    <s v="MON03"/>
    <x v="1"/>
    <x v="0"/>
  </r>
  <r>
    <s v="8000028892"/>
    <x v="0"/>
    <s v="Can&amp;#39;t access Internet within SAP Cor"/>
    <s v="Joel Kieffer"/>
    <x v="7"/>
    <x v="2"/>
    <s v="03-01-2013 06:22:14"/>
    <s v="03-01-2013 06:22:14"/>
    <s v="05-19-2013 19:58:34"/>
    <s v="IMIS_PRTSEC_AVIR_CLNT"/>
    <s v="MON01"/>
    <x v="1"/>
    <x v="0"/>
  </r>
  <r>
    <s v="7000028040"/>
    <x v="1"/>
    <s v="Rehire Request (03.18.13)"/>
    <s v="Ms. Janaki Kumar"/>
    <x v="12"/>
    <x v="2"/>
    <s v="03-04-2013 13:49:34"/>
    <s v="03-04-2013 13:49:34"/>
    <s v="04-20-2013 02:14:55"/>
    <s v="SRIS_PEQP_ORDR"/>
    <s v="PAL03"/>
    <x v="3"/>
    <x v="0"/>
  </r>
  <r>
    <s v="7000028081"/>
    <x v="1"/>
    <s v="Adobe Software"/>
    <s v="Mr. Marcus Meazzo"/>
    <x v="5"/>
    <x v="2"/>
    <s v="03-15-2013 07:37:37"/>
    <s v="03-15-2013 07:37:37"/>
    <s v="05-31-2013 09:07:11"/>
    <s v="SRIS_APPL_MACSW"/>
    <s v="LAT01"/>
    <x v="1"/>
    <x v="0"/>
  </r>
  <r>
    <s v="7000028018"/>
    <x v="1"/>
    <s v="Laptop not booting up"/>
    <s v="Ms. Lofan Abrams"/>
    <x v="0"/>
    <x v="2"/>
    <s v="03-15-2013 13:06:17"/>
    <s v="03-15-2013 13:06:17"/>
    <s v="05-31-2013 09:06:01"/>
    <s v="SRIS_APPL_OS_REIM"/>
    <s v="LSE04"/>
    <x v="1"/>
    <x v="0"/>
  </r>
  <r>
    <s v="7000027999"/>
    <x v="1"/>
    <s v="Adobe Software"/>
    <s v="Mr. Marcus Meazzo"/>
    <x v="5"/>
    <x v="2"/>
    <s v="03-15-2013 07:36:28"/>
    <s v="03-15-2013 07:36:28"/>
    <s v="05-31-2013 08:02:49"/>
    <s v="SRIS_APPL_MACSW"/>
    <s v="LAT01"/>
    <x v="1"/>
    <x v="0"/>
  </r>
  <r>
    <s v="7000028023"/>
    <x v="1"/>
    <s v="Rehire Request (03.19.13)"/>
    <s v="Mr. Scott Schwarz"/>
    <x v="26"/>
    <x v="2"/>
    <s v="03-04-2013 09:53:13"/>
    <s v="03-04-2013 09:53:13"/>
    <s v="04-20-2013 02:53:46"/>
    <s v="SRIS_PEQP_ORDR"/>
    <m/>
    <x v="3"/>
    <x v="0"/>
  </r>
  <r>
    <s v="8000028775"/>
    <x v="0"/>
    <s v="TAB key broken"/>
    <s v="Elie Alam"/>
    <x v="27"/>
    <x v="2"/>
    <s v="03-14-2013 18:31:03"/>
    <s v="03-14-2013 18:31:03"/>
    <s v="05-19-2013 20:37:56"/>
    <s v="IMIS_PEQP_NOTEB_MAC"/>
    <m/>
    <x v="1"/>
    <x v="0"/>
  </r>
  <r>
    <s v="7000027957"/>
    <x v="1"/>
    <s v="New laptop"/>
    <s v="Jehan Vichhi"/>
    <x v="27"/>
    <x v="2"/>
    <s v="03-14-2013 14:22:46"/>
    <s v="03-14-2013 14:22:46"/>
    <s v="03-21-2013 03:07:25"/>
    <s v="SRIS_PEQP_ORDR"/>
    <s v="MON01"/>
    <x v="4"/>
    <x v="0"/>
  </r>
  <r>
    <s v="7000027968"/>
    <x v="1"/>
    <s v="data transfer for a system swap"/>
    <s v="Mr. Helmut Kaiser"/>
    <x v="24"/>
    <x v="2"/>
    <s v="03-15-2013 10:44:28"/>
    <s v="03-15-2013 10:44:28"/>
    <s v="04-20-2013 04:34:59"/>
    <s v="SRIS_PEQP_ORDR"/>
    <s v="PAL08"/>
    <x v="3"/>
    <x v="0"/>
  </r>
  <r>
    <s v="8000028707"/>
    <x v="0"/>
    <s v="McAfee HIPS non-compliance on desktop"/>
    <s v="Mr. Daryl Anderson"/>
    <x v="0"/>
    <x v="2"/>
    <s v="03-15-2013 13:03:40"/>
    <s v="03-15-2013 13:03:40"/>
    <s v="04-19-2013 22:24:04"/>
    <s v="IMIS_PRTSEC_HIPS_CLNT"/>
    <s v="LSE04"/>
    <x v="3"/>
    <x v="0"/>
  </r>
  <r>
    <s v="8000028752"/>
    <x v="0"/>
    <s v="Loaner AC Adapter"/>
    <s v="Mr. Aesop Lim"/>
    <x v="2"/>
    <x v="2"/>
    <s v="03-12-2013 08:57:31"/>
    <s v="03-12-2013 08:57:31"/>
    <s v="04-19-2013 19:21:27"/>
    <s v="IMIS_PEQP_NOTEB"/>
    <m/>
    <x v="3"/>
    <x v="0"/>
  </r>
  <r>
    <s v="7000027870"/>
    <x v="1"/>
    <s v="Loaner Laptop (T520) (03.19.13)"/>
    <s v="Ms. Kathleen Finch"/>
    <x v="12"/>
    <x v="2"/>
    <s v="03-12-2013 14:08:48"/>
    <s v="03-12-2013 14:08:48"/>
    <s v="03-20-2013 23:30:51"/>
    <s v="SRIS_PEQP_RENT"/>
    <s v="PAL01"/>
    <x v="4"/>
    <x v="0"/>
  </r>
  <r>
    <s v="7000027869"/>
    <x v="1"/>
    <s v="Adobe Software"/>
    <s v="Mr. Marcus Meazzo"/>
    <x v="5"/>
    <x v="2"/>
    <s v="03-15-2013 07:35:25"/>
    <s v="03-15-2013 07:35:25"/>
    <s v="05-31-2013 08:12:12"/>
    <s v="SRIS_APPL_MACSW"/>
    <s v="LAT01"/>
    <x v="1"/>
    <x v="0"/>
  </r>
  <r>
    <s v="8000028650"/>
    <x v="0"/>
    <s v="RSA Card is no longer working"/>
    <s v="Mr. Carlos Estala"/>
    <x v="2"/>
    <x v="2"/>
    <s v="03-15-2013 14:30:46"/>
    <s v="03-15-2013 14:30:46"/>
    <s v="04-19-2013 22:59:44"/>
    <s v="IMIS_ACCSS_RA_SECID"/>
    <s v="PAL03"/>
    <x v="3"/>
    <x v="0"/>
  </r>
  <r>
    <s v="7000027888"/>
    <x v="1"/>
    <s v="Finished imaging laptop for i808726"/>
    <s v="Mr. David Lee"/>
    <x v="2"/>
    <x v="2"/>
    <s v="03-15-2013 14:03:26"/>
    <s v="03-15-2013 14:03:26"/>
    <s v="04-20-2013 02:25:25"/>
    <s v="SRIS_APPL_OS_REIM"/>
    <s v="PAL03"/>
    <x v="3"/>
    <x v="0"/>
  </r>
  <r>
    <s v="8000028664"/>
    <x v="0"/>
    <s v="User upgrade for X230"/>
    <s v="Mr. Juan Herrera"/>
    <x v="1"/>
    <x v="2"/>
    <s v="03-15-2013 12:59:53"/>
    <s v="03-15-2013 12:59:53"/>
    <s v="05-31-2013 07:27:18"/>
    <s v="IMIS_PEQP_NOTEB"/>
    <s v="PAL01"/>
    <x v="1"/>
    <x v="0"/>
  </r>
  <r>
    <s v="7000027872"/>
    <x v="1"/>
    <s v="AceBit Password Deport for Mac"/>
    <s v="Jean-Francois Leblay"/>
    <x v="27"/>
    <x v="2"/>
    <s v="02-13-2013 06:40:34"/>
    <s v="02-13-2013 06:40:34"/>
    <s v="05-07-2013 12:17:02"/>
    <s v="SRIS_APPL_MACSW"/>
    <s v="MON02"/>
    <x v="1"/>
    <x v="0"/>
  </r>
  <r>
    <s v="7000027820"/>
    <x v="1"/>
    <s v="New Hire Request (03.19.13)"/>
    <s v="Ms. Mikell Millar"/>
    <x v="12"/>
    <x v="2"/>
    <s v="03-04-2013 10:11:48"/>
    <s v="03-04-2013 10:11:48"/>
    <s v="04-20-2013 07:29:04"/>
    <s v="SRIS_PEQP_ORDR"/>
    <s v="PAL03"/>
    <x v="3"/>
    <x v="0"/>
  </r>
  <r>
    <s v="7000027854"/>
    <x v="1"/>
    <s v="Adobe Software"/>
    <s v="Mr. Marcus Meazzo"/>
    <x v="5"/>
    <x v="2"/>
    <s v="03-15-2013 07:31:33"/>
    <s v="03-15-2013 07:31:33"/>
    <s v="05-31-2013 09:00:37"/>
    <s v="SRIS_APPL_MACSW"/>
    <s v="LAT01"/>
    <x v="1"/>
    <x v="0"/>
  </r>
  <r>
    <s v="8000028634"/>
    <x v="0"/>
    <s v="can't vpn"/>
    <s v="Ms. Anita Luu"/>
    <x v="24"/>
    <x v="2"/>
    <s v="03-15-2013 11:27:07"/>
    <s v="03-15-2013 11:27:07"/>
    <s v="05-31-2013 05:54:25"/>
    <s v="IMIS_PEQP_NOTEB"/>
    <s v="PAL03"/>
    <x v="1"/>
    <x v="0"/>
  </r>
  <r>
    <s v="7000027718"/>
    <x v="1"/>
    <s v="New Hire Request (03.19.13)"/>
    <s v="Mr. Bill Tomassini"/>
    <x v="12"/>
    <x v="2"/>
    <s v="03-04-2013 14:26:24"/>
    <s v="03-04-2013 14:26:24"/>
    <s v="04-20-2013 03:12:34"/>
    <s v="SRIS_PEQP_ORDR"/>
    <m/>
    <x v="3"/>
    <x v="0"/>
  </r>
  <r>
    <s v="7000027683"/>
    <x v="1"/>
    <s v="VMWare Image(s) for Loaner Laptop"/>
    <s v="Mr. Venkat Madireddi"/>
    <x v="15"/>
    <x v="2"/>
    <s v="03-15-2013 07:31:19"/>
    <s v="03-15-2013 07:31:19"/>
    <s v="05-31-2013 08:12:29"/>
    <s v="SRIS_APPL_OS_REIM"/>
    <m/>
    <x v="1"/>
    <x v="0"/>
  </r>
  <r>
    <s v="7000027598"/>
    <x v="1"/>
    <s v="Rehire Request"/>
    <s v="Mr. Paul Bautel"/>
    <x v="22"/>
    <x v="2"/>
    <s v="03-14-2013 12:51:36"/>
    <s v="03-14-2013 12:51:36"/>
    <s v="04-20-2013 06:12:51"/>
    <s v="SRIS_PEQP_ORDR"/>
    <s v="PAL01"/>
    <x v="3"/>
    <x v="0"/>
  </r>
  <r>
    <s v="7000027528"/>
    <x v="1"/>
    <s v="Transfer Data"/>
    <s v="Ms. Petra Ligthart"/>
    <x v="5"/>
    <x v="2"/>
    <s v="03-15-2013 07:27:20"/>
    <s v="03-15-2013 07:27:20"/>
    <s v="04-20-2013 04:57:39"/>
    <s v="SRIS_APPL_MACSW"/>
    <m/>
    <x v="3"/>
    <x v="0"/>
  </r>
  <r>
    <s v="8000027968"/>
    <x v="0"/>
    <s v="Laptop keayboard not working properly"/>
    <s v="Mr. Kirk Stuart"/>
    <x v="26"/>
    <x v="2"/>
    <s v="03-13-2013 09:27:41"/>
    <s v="03-13-2013 09:27:41"/>
    <s v="04-21-2013 19:55:30"/>
    <s v="IMIS_PEQP_NOTEB"/>
    <m/>
    <x v="3"/>
    <x v="0"/>
  </r>
  <r>
    <s v="8000027913"/>
    <x v="0"/>
    <s v="User cannot login to CSS system."/>
    <s v="Ms. Thaiane Treis"/>
    <x v="17"/>
    <x v="0"/>
    <s v="03-13-2013 16:16:05"/>
    <s v="03-13-2013 16:16:05"/>
    <s v="04-23-2013 10:38:36"/>
    <s v="IMIS_APPL_SAP_GUI"/>
    <s v="SLE01"/>
    <x v="3"/>
    <x v="0"/>
  </r>
  <r>
    <s v="8000027843"/>
    <x v="0"/>
    <s v="McAfee scan cant turn on"/>
    <s v="Ms. Manali Pise"/>
    <x v="19"/>
    <x v="2"/>
    <s v="03-14-2013 13:24:37"/>
    <s v="03-14-2013 13:24:37"/>
    <s v="04-19-2013 21:40:39"/>
    <s v="IMIS_PRTSEC_AVIR_CLNT"/>
    <s v="PAL07"/>
    <x v="3"/>
    <x v="0"/>
  </r>
  <r>
    <s v="8000027836"/>
    <x v="0"/>
    <s v="Can't access internal (DKOM) website"/>
    <s v="Mr. Dr. Oliver Conze"/>
    <x v="9"/>
    <x v="2"/>
    <s v="03-14-2013 11:48:21"/>
    <s v="03-14-2013 11:48:21"/>
    <s v="05-31-2013 06:27:23"/>
    <s v="IMIS_APPL_IE_OBSOLETE"/>
    <s v="PAL04"/>
    <x v="1"/>
    <x v="0"/>
  </r>
  <r>
    <s v="8000027679"/>
    <x v="0"/>
    <s v="MS Updates are not installing - Possibly"/>
    <s v="Mr. Jim Warmuth"/>
    <x v="2"/>
    <x v="2"/>
    <s v="03-08-2013 08:56:51"/>
    <s v="03-08-2013 08:56:51"/>
    <s v="03-21-2013 11:12:45"/>
    <s v="IMIS_CLNT_SCCM_CLNT"/>
    <s v="PAL03"/>
    <x v="4"/>
    <x v="0"/>
  </r>
  <r>
    <s v="8000027694"/>
    <x v="0"/>
    <s v="unable to connect to wireless internet c"/>
    <s v="Mr. Robert Beckley"/>
    <x v="1"/>
    <x v="2"/>
    <s v="03-13-2013 15:10:37"/>
    <s v="03-13-2013 15:10:37"/>
    <s v="05-31-2013 06:15:54"/>
    <s v="IMIS_PEQP_NOTEB"/>
    <m/>
    <x v="1"/>
    <x v="0"/>
  </r>
  <r>
    <s v="8000027711"/>
    <x v="0"/>
    <s v="Loaner Laptop - asset 492708"/>
    <s v="Mr. Richie Wong"/>
    <x v="2"/>
    <x v="2"/>
    <s v="03-14-2013 08:54:01"/>
    <s v="03-14-2013 08:54:01"/>
    <s v="04-19-2013 20:16:25"/>
    <s v="IMIS_PEQP_NOTEB"/>
    <s v="PAL03"/>
    <x v="3"/>
    <x v="0"/>
  </r>
  <r>
    <s v="7000026800"/>
    <x v="1"/>
    <s v="Termed employee needs a box to return as"/>
    <s v="Mr. Garrett Histed"/>
    <x v="35"/>
    <x v="2"/>
    <s v="03-06-2013 11:56:34"/>
    <s v="03-06-2013 11:56:34"/>
    <s v="04-20-2013 06:02:47"/>
    <s v="SRIS_PEQP_ORDR"/>
    <m/>
    <x v="3"/>
    <x v="0"/>
  </r>
  <r>
    <s v="7000026805"/>
    <x v="1"/>
    <s v="user needs to return ipad,laptop and t-"/>
    <s v="Ms. Linda Crump"/>
    <x v="35"/>
    <x v="2"/>
    <s v="03-05-2013 12:24:33"/>
    <s v="03-05-2013 12:24:33"/>
    <s v="04-20-2013 04:08:47"/>
    <s v="SRIS_PEQP_ORDR"/>
    <s v="IRV01"/>
    <x v="3"/>
    <x v="0"/>
  </r>
  <r>
    <s v="7000026630"/>
    <x v="1"/>
    <s v="Rehire Request (03.22.13)"/>
    <s v="Mr. Randy Simonson"/>
    <x v="26"/>
    <x v="2"/>
    <s v="03-08-2013 12:35:47"/>
    <s v="03-08-2013 12:35:47"/>
    <s v="04-21-2013 20:14:57"/>
    <s v="SRIS_PEQP_ORDR"/>
    <s v="LSE04"/>
    <x v="3"/>
    <x v="0"/>
  </r>
  <r>
    <s v="8000027485"/>
    <x v="0"/>
    <s v="Hard Drive Install PO # 4502356018"/>
    <s v="Ms. Mahira Kalim"/>
    <x v="8"/>
    <x v="2"/>
    <s v="03-13-2013 10:48:01"/>
    <s v="03-13-2013 10:48:01"/>
    <s v="05-31-2013 06:29:41"/>
    <s v="IMIS_PEQP_NOTEB"/>
    <s v="PAL02"/>
    <x v="1"/>
    <x v="0"/>
  </r>
  <r>
    <s v="8000027502"/>
    <x v="0"/>
    <s v="System Blue screen and outlook crashed"/>
    <s v="Ms. XuanLoan Ho"/>
    <x v="19"/>
    <x v="2"/>
    <s v="03-14-2013 13:54:06"/>
    <s v="03-14-2013 13:54:06"/>
    <s v="04-20-2013 01:04:12"/>
    <s v="IMIS_PEQP_NOTEB"/>
    <s v="PAL06"/>
    <x v="3"/>
    <x v="0"/>
  </r>
  <r>
    <s v="7000026662"/>
    <x v="1"/>
    <s v="[LOANER_LT]|loaner laptop request"/>
    <s v="Ms. Enakshi Singh"/>
    <x v="8"/>
    <x v="2"/>
    <s v="03-07-2013 13:13:02"/>
    <s v="03-07-2013 13:13:02"/>
    <s v="04-20-2013 01:42:32"/>
    <s v="SRIS_PEQP_RENT"/>
    <s v="PAL02"/>
    <x v="3"/>
    <x v="0"/>
  </r>
  <r>
    <s v="8000027424"/>
    <x v="0"/>
    <s v="dns for sybase.com not working remotely"/>
    <s v="Mr. Timothy Ackerman"/>
    <x v="15"/>
    <x v="0"/>
    <s v="03-04-2013 11:17:48"/>
    <s v="03-04-2013 11:17:48"/>
    <s v="05-15-2013 13:36:42"/>
    <s v="IMIS_APPL_IE_8"/>
    <s v="BOF01"/>
    <x v="1"/>
    <x v="0"/>
  </r>
  <r>
    <s v="8000027398"/>
    <x v="0"/>
    <s v="Employee Term Data Retrieval"/>
    <s v="Ms. Susan Vickers"/>
    <x v="10"/>
    <x v="2"/>
    <s v="03-14-2013 09:51:41"/>
    <s v="03-14-2013 09:51:41"/>
    <s v="05-31-2013 05:19:12"/>
    <s v="IMIS_APPL_OTHER_SWAP_GR"/>
    <s v="STA01"/>
    <x v="1"/>
    <x v="0"/>
  </r>
  <r>
    <s v="8000027250"/>
    <x v="0"/>
    <s v="I lost my RSA card"/>
    <s v="Mr. Joseph LaChaux"/>
    <x v="2"/>
    <x v="2"/>
    <s v="03-14-2013 16:12:35"/>
    <s v="03-14-2013 16:12:35"/>
    <s v="04-20-2013 00:32:09"/>
    <s v="IMIS_ACCSS_RA_SECID"/>
    <s v="PAL06"/>
    <x v="3"/>
    <x v="0"/>
  </r>
  <r>
    <s v="8000027257"/>
    <x v="0"/>
    <s v="[SW_INSTALL]|install pdf xchange pro"/>
    <s v="Mr. Paras Rawal"/>
    <x v="8"/>
    <x v="2"/>
    <s v="03-14-2013 09:43:16"/>
    <s v="03-14-2013 09:43:16"/>
    <s v="05-31-2013 07:21:33"/>
    <s v="IMIS_PEQP_NOTEB"/>
    <s v="PAL02"/>
    <x v="1"/>
    <x v="0"/>
  </r>
  <r>
    <s v="8000027265"/>
    <x v="0"/>
    <s v="System Swap 3/15/2013"/>
    <s v="Mr. Eric Seager"/>
    <x v="26"/>
    <x v="2"/>
    <s v="03-11-2013 14:38:48"/>
    <s v="03-11-2013 14:38:48"/>
    <s v="04-19-2013 22:10:59"/>
    <s v="IMIS_PEQP_NOTEB"/>
    <m/>
    <x v="3"/>
    <x v="0"/>
  </r>
  <r>
    <s v="7000026473"/>
    <x v="1"/>
    <s v="[REIMAGE]|reimage system with Win 7 2.1"/>
    <s v="Ms. Rani Goel"/>
    <x v="8"/>
    <x v="2"/>
    <s v="03-14-2013 09:40:23"/>
    <s v="03-14-2013 09:40:23"/>
    <s v="05-31-2013 08:47:42"/>
    <s v="SRIS_APPL_OS_REIM"/>
    <s v="PAL02"/>
    <x v="1"/>
    <x v="0"/>
  </r>
  <r>
    <s v="7000026399"/>
    <x v="1"/>
    <s v="New Hire Request (04.8.13)"/>
    <s v="Ms. Janaki Kumar"/>
    <x v="12"/>
    <x v="2"/>
    <s v="03-04-2013 10:24:56"/>
    <s v="03-04-2013 10:24:56"/>
    <s v="05-20-2013 04:05:15"/>
    <s v="SRIS_PEQP_ORDR"/>
    <s v="PAL03"/>
    <x v="1"/>
    <x v="0"/>
  </r>
  <r>
    <s v="7000026379"/>
    <x v="1"/>
    <s v="Upgrade (X230)"/>
    <s v="Mr. Sunil Dandekar"/>
    <x v="8"/>
    <x v="2"/>
    <s v="03-14-2013 09:38:11"/>
    <s v="03-14-2013 09:38:11"/>
    <s v="05-31-2013 09:03:35"/>
    <s v="SRIS_PEQP_DESKT_UPGR"/>
    <s v="PAL02"/>
    <x v="1"/>
    <x v="0"/>
  </r>
  <r>
    <s v="7000026407"/>
    <x v="1"/>
    <s v="MSC-system is Ariba issued hardware"/>
    <s v="Mr. Nahira Yadegar"/>
    <x v="33"/>
    <x v="0"/>
    <s v="01-10-2013 10:30:16"/>
    <s v="01-10-2013 10:30:16"/>
    <s v="05-14-2013 12:28:23"/>
    <s v="SRIS_PEQP_ORDR"/>
    <s v="PAL01"/>
    <x v="1"/>
    <x v="0"/>
  </r>
  <r>
    <s v="8000027146"/>
    <x v="0"/>
    <s v="System Swap (T410) (Physical Damage)"/>
    <s v="Ms. Nidhi Arora"/>
    <x v="26"/>
    <x v="2"/>
    <s v="03-12-2013 14:45:48"/>
    <s v="03-12-2013 14:45:48"/>
    <s v="04-20-2013 01:30:49"/>
    <s v="IMIS_PEQP_NOTEB"/>
    <m/>
    <x v="3"/>
    <x v="0"/>
  </r>
  <r>
    <s v="8000027120"/>
    <x v="0"/>
    <s v="Need assistance on AV remediation"/>
    <s v="Ms. Qin He"/>
    <x v="19"/>
    <x v="2"/>
    <s v="03-14-2013 13:29:15"/>
    <s v="03-14-2013 13:29:15"/>
    <s v="04-19-2013 20:14:10"/>
    <s v="IMIS_PRTSEC_AVIR_CLNT"/>
    <s v="PAL08"/>
    <x v="3"/>
    <x v="0"/>
  </r>
  <r>
    <s v="8000027018"/>
    <x v="0"/>
    <s v="User upgrade for X230"/>
    <s v="Mr. Bill Hubbard"/>
    <x v="1"/>
    <x v="2"/>
    <s v="03-14-2013 12:25:30"/>
    <s v="03-14-2013 12:25:30"/>
    <s v="05-31-2013 06:45:29"/>
    <s v="IMIS_PEQP_NOTEB"/>
    <m/>
    <x v="1"/>
    <x v="0"/>
  </r>
  <r>
    <s v="8000026995"/>
    <x v="0"/>
    <s v="Unable to connect to ISP"/>
    <s v="Ms. Evelyn Smith Shelton"/>
    <x v="26"/>
    <x v="2"/>
    <s v="01-23-2013 13:14:00"/>
    <s v="01-23-2013 13:14:00"/>
    <s v="05-31-2013 06:29:58"/>
    <s v="IMIS_APPL_SAP_GUI"/>
    <m/>
    <x v="1"/>
    <x v="0"/>
  </r>
  <r>
    <s v="8000027033"/>
    <x v="0"/>
    <s v="SCCM non-compliance on laptop"/>
    <s v="Mr. Julio Almeida"/>
    <x v="0"/>
    <x v="2"/>
    <s v="03-14-2013 07:14:18"/>
    <s v="03-14-2013 07:14:18"/>
    <s v="04-19-2013 21:53:59"/>
    <s v="IMIS_CLNT_SCCM_CLNT"/>
    <s v="SLE02"/>
    <x v="3"/>
    <x v="0"/>
  </r>
  <r>
    <s v="7000025940"/>
    <x v="1"/>
    <s v="Incoming International Transfer Request"/>
    <s v="Ms. Anne Hardy"/>
    <x v="26"/>
    <x v="2"/>
    <s v="03-13-2013 22:31:17"/>
    <s v="03-13-2013 22:31:17"/>
    <s v="05-20-2013 06:36:08"/>
    <s v="SRIS_PEQP_ORDR"/>
    <s v="PAL07"/>
    <x v="1"/>
    <x v="0"/>
  </r>
  <r>
    <s v="8000026667"/>
    <x v="0"/>
    <s v="SCCM non-compliance on desktop"/>
    <s v="Ms. Ruchi Aswal"/>
    <x v="0"/>
    <x v="2"/>
    <s v="03-14-2013 06:19:03"/>
    <s v="03-14-2013 06:19:03"/>
    <s v="04-19-2013 19:31:26"/>
    <s v="IMIS_CLNT_SCCM_CLNT"/>
    <s v="BOS01"/>
    <x v="3"/>
    <x v="0"/>
  </r>
  <r>
    <s v="8000026351"/>
    <x v="0"/>
    <s v="Installers for Oracle, Sybase, DB2, MySQ"/>
    <s v="Mr. John Peterson"/>
    <x v="15"/>
    <x v="2"/>
    <s v="03-13-2013 12:23:34"/>
    <s v="03-13-2013 12:23:34"/>
    <s v="05-31-2013 07:11:41"/>
    <s v="IMIS_APPL_OTHER_SWAP_GR"/>
    <m/>
    <x v="1"/>
    <x v="0"/>
  </r>
  <r>
    <s v="8000026310"/>
    <x v="0"/>
    <s v="monitor install PO # 4502340109 (42.17)"/>
    <s v="Mr. Abhijit Mitra"/>
    <x v="9"/>
    <x v="2"/>
    <s v="02-07-2013 09:45:21"/>
    <s v="02-07-2013 09:45:21"/>
    <s v="05-31-2013 07:10:39"/>
    <s v="IMIS_PEQP_MONIT"/>
    <s v="PAL04"/>
    <x v="1"/>
    <x v="0"/>
  </r>
  <r>
    <s v="7000025568"/>
    <x v="1"/>
    <s v="Incoming International Transfer Request"/>
    <s v="Mr. Kaustav Mitra"/>
    <x v="12"/>
    <x v="2"/>
    <s v="03-13-2013 16:12:59"/>
    <s v="03-13-2013 16:12:59"/>
    <s v="04-28-2013 20:23:39"/>
    <s v="SRIS_PEQP_ORDR"/>
    <s v="PAL02"/>
    <x v="3"/>
    <x v="0"/>
  </r>
  <r>
    <s v="8000026250"/>
    <x v="0"/>
    <s v="Lenovo keyboard not working."/>
    <s v="Ms. Gretchen Voorhees"/>
    <x v="1"/>
    <x v="2"/>
    <s v="03-13-2013 12:17:27"/>
    <s v="03-13-2013 12:17:27"/>
    <s v="05-31-2013 07:15:43"/>
    <s v="IMIS_PEQP_NOTEB"/>
    <m/>
    <x v="1"/>
    <x v="0"/>
  </r>
  <r>
    <s v="8000026281"/>
    <x v="0"/>
    <s v="ie freezes, when opening goods and servi"/>
    <s v="Jade Vachon"/>
    <x v="9"/>
    <x v="2"/>
    <s v="03-12-2013 09:36:07"/>
    <s v="03-12-2013 09:36:07"/>
    <s v="04-19-2013 23:59:30"/>
    <s v="IMIS_ACCSS_RA_VPN_CLNT"/>
    <s v="PAL06"/>
    <x v="3"/>
    <x v="0"/>
  </r>
  <r>
    <s v="8000026075"/>
    <x v="0"/>
    <s v="Office 2007 installed after upgrading to"/>
    <s v="Mr. Sachin Matade"/>
    <x v="0"/>
    <x v="2"/>
    <s v="03-13-2013 13:32:10"/>
    <s v="03-13-2013 13:32:10"/>
    <s v="04-19-2013 20:53:50"/>
    <s v="IMIS_APPL_MSOFF_2010"/>
    <s v="LSE04"/>
    <x v="3"/>
    <x v="0"/>
  </r>
  <r>
    <s v="8000026047"/>
    <x v="0"/>
    <s v=".vmdk file missing from VM folder"/>
    <s v="Ms. Karen Neeb"/>
    <x v="0"/>
    <x v="2"/>
    <s v="03-13-2013 13:28:44"/>
    <s v="03-13-2013 13:28:44"/>
    <s v="05-31-2013 07:13:55"/>
    <s v="IMIS_APPL_OTHER_SWAP_GR"/>
    <s v="LSE04"/>
    <x v="1"/>
    <x v="0"/>
  </r>
  <r>
    <s v="8000026014"/>
    <x v="0"/>
    <s v="PGP not working on WTS"/>
    <s v="Mr. Juergen Schmerder"/>
    <x v="19"/>
    <x v="2"/>
    <s v="03-08-2013 08:43:26"/>
    <s v="03-08-2013 08:43:26"/>
    <s v="04-19-2013 16:48:12"/>
    <s v="IMIS_PRTSEC_ENCR_MAIL"/>
    <s v="PAL07"/>
    <x v="3"/>
    <x v="0"/>
  </r>
  <r>
    <s v="8000025958"/>
    <x v="0"/>
    <s v="Laptop BSOD"/>
    <s v="Mr. Sachin Matade"/>
    <x v="0"/>
    <x v="2"/>
    <s v="03-13-2013 13:17:48"/>
    <s v="03-13-2013 13:17:48"/>
    <s v="04-19-2013 21:32:21"/>
    <s v="IMIS_PRTSEC_AVIR_CLNT"/>
    <s v="LSE04"/>
    <x v="3"/>
    <x v="0"/>
  </r>
  <r>
    <s v="8000025953"/>
    <x v="0"/>
    <s v="Privacy screen doesnt fit right on exter"/>
    <s v="Mr. Mark Lemke"/>
    <x v="0"/>
    <x v="2"/>
    <s v="03-13-2013 13:15:15"/>
    <s v="03-13-2013 13:15:15"/>
    <s v="05-31-2013 05:57:17"/>
    <s v="IMIS_PEQP_MONIT"/>
    <s v="LSE04"/>
    <x v="1"/>
    <x v="0"/>
  </r>
  <r>
    <s v="7000025150"/>
    <x v="1"/>
    <s v="Compliance error when accessing internet"/>
    <s v="Mr. Randy Hammon"/>
    <x v="16"/>
    <x v="2"/>
    <s v="01-18-2013 12:57:02"/>
    <s v="01-18-2013 12:57:02"/>
    <s v="05-22-2013 20:51:26"/>
    <s v="SRIS_PEQP_ORDR"/>
    <s v="PAL02"/>
    <x v="1"/>
    <x v="0"/>
  </r>
  <r>
    <s v="7000025197"/>
    <x v="1"/>
    <s v="New Hire IT Equipment Request (C5187376)"/>
    <s v="Ms. Diane Reader"/>
    <x v="12"/>
    <x v="2"/>
    <s v="03-07-2013 15:13:42"/>
    <s v="03-07-2013 15:13:42"/>
    <s v="04-20-2013 03:32:53"/>
    <s v="SRIS_PEQP_ORDR"/>
    <s v="PAL06"/>
    <x v="3"/>
    <x v="0"/>
  </r>
  <r>
    <s v="8000025845"/>
    <x v="0"/>
    <s v="Unable to send email - being blocked by"/>
    <s v="Mr. Gregory Smith"/>
    <x v="0"/>
    <x v="2"/>
    <s v="03-13-2013 13:10:33"/>
    <s v="03-13-2013 13:10:33"/>
    <s v="04-19-2013 20:49:08"/>
    <s v="IMIS_PRTSEC_ENCR_MAIL"/>
    <m/>
    <x v="3"/>
    <x v="0"/>
  </r>
  <r>
    <s v="8000025833"/>
    <x v="0"/>
    <s v="Require loaner laptop"/>
    <s v="Mr. Rajwinder Singh"/>
    <x v="12"/>
    <x v="2"/>
    <s v="03-12-2013 09:01:11"/>
    <s v="03-12-2013 09:01:11"/>
    <s v="05-31-2013 06:54:57"/>
    <s v="IMIS_PEQP_NOTEB"/>
    <s v="PAL07"/>
    <x v="1"/>
    <x v="0"/>
  </r>
  <r>
    <s v="8000025760"/>
    <x v="0"/>
    <s v="Laptop Transfer"/>
    <s v="Ms. Sonali Jain"/>
    <x v="11"/>
    <x v="2"/>
    <s v="03-13-2013 09:47:53"/>
    <s v="03-13-2013 09:47:53"/>
    <s v="04-19-2013 21:17:25"/>
    <s v="IMIS_PEQP_NOTEB"/>
    <m/>
    <x v="3"/>
    <x v="0"/>
  </r>
  <r>
    <s v="7000025105"/>
    <x v="1"/>
    <s v="Reimage laptop system with Windows 7 ver"/>
    <s v="Mr. Harold Brown"/>
    <x v="20"/>
    <x v="0"/>
    <s v="03-12-2013 16:38:30"/>
    <s v="03-12-2013 16:38:30"/>
    <s v="04-16-2013 11:19:15"/>
    <s v="SRIS_PEQP_ORDR"/>
    <s v="BLDG. 7"/>
    <x v="3"/>
    <x v="0"/>
  </r>
  <r>
    <s v="7000025122"/>
    <x v="1"/>
    <s v="Return loaner laptop to LSC"/>
    <s v="Mr. Prasad Illapani"/>
    <x v="20"/>
    <x v="2"/>
    <s v="03-12-2013 16:41:57"/>
    <s v="03-12-2013 16:41:57"/>
    <s v="03-22-2013 01:07:36"/>
    <s v="SRIS_PEQP_ORDR"/>
    <s v="BLDG. 7"/>
    <x v="4"/>
    <x v="0"/>
  </r>
  <r>
    <s v="7000025076"/>
    <x v="1"/>
    <s v="VMware Deployment Wizard Problem"/>
    <s v="Mr. Harsha Krishnareddy"/>
    <x v="29"/>
    <x v="2"/>
    <s v="02-25-2013 10:56:00"/>
    <s v="02-25-2013 10:56:00"/>
    <s v="04-20-2013 01:34:26"/>
    <s v="SRIS_PEQP_ORDR"/>
    <s v="PAL04"/>
    <x v="3"/>
    <x v="0"/>
  </r>
  <r>
    <s v="7000025070"/>
    <x v="1"/>
    <s v="Reimage laptop system with Windows 7 ver"/>
    <s v="Mr. Prasad Illapani"/>
    <x v="20"/>
    <x v="2"/>
    <s v="03-12-2013 16:40:23"/>
    <s v="03-12-2013 16:40:23"/>
    <s v="03-22-2013 01:07:44"/>
    <s v="SRIS_PEQP_ORDR"/>
    <s v="BLDG. 7"/>
    <x v="4"/>
    <x v="0"/>
  </r>
  <r>
    <s v="7000025093"/>
    <x v="1"/>
    <s v="PGP cannot send encrypted email to exter"/>
    <s v="Mr. Benedict Kwok"/>
    <x v="29"/>
    <x v="2"/>
    <s v="01-31-2013 16:13:50"/>
    <s v="01-31-2013 16:13:50"/>
    <s v="04-20-2013 04:03:37"/>
    <s v="SRIS_PEQP_ORDR"/>
    <s v="PAL02"/>
    <x v="3"/>
    <x v="0"/>
  </r>
  <r>
    <s v="7000025083"/>
    <x v="1"/>
    <s v="Transfer data from old system to new sys"/>
    <s v="Mr. Prasad Illapani"/>
    <x v="20"/>
    <x v="2"/>
    <s v="03-12-2013 16:37:34"/>
    <s v="03-12-2013 16:37:34"/>
    <s v="03-22-2013 01:04:54"/>
    <s v="SRIS_PEQP_ORDR"/>
    <s v="BLDG. 7"/>
    <x v="4"/>
    <x v="0"/>
  </r>
  <r>
    <s v="7000025010"/>
    <x v="1"/>
    <s v="New Hardware Setup (Apple MBP)"/>
    <s v="Ms. Cheryl Yee"/>
    <x v="29"/>
    <x v="2"/>
    <s v="03-07-2013 11:48:39"/>
    <s v="03-07-2013 11:48:39"/>
    <s v="04-20-2013 07:57:35"/>
    <s v="SRIS_PEQP_ORDR"/>
    <s v="PAL02"/>
    <x v="3"/>
    <x v="0"/>
  </r>
  <r>
    <s v="8000025742"/>
    <x v="0"/>
    <s v="Return Old MacBook Asset 440852"/>
    <s v="Mr. Richard Hong"/>
    <x v="19"/>
    <x v="2"/>
    <s v="03-13-2013 12:53:58"/>
    <s v="03-13-2013 12:53:58"/>
    <s v="04-19-2013 23:17:06"/>
    <s v="IMIS_PEQP_MONIT"/>
    <s v="PAL07"/>
    <x v="3"/>
    <x v="0"/>
  </r>
  <r>
    <s v="8000025640"/>
    <x v="0"/>
    <s v="New Hardware Setup (Apple MBP)"/>
    <s v="Mr. Anil Saboo"/>
    <x v="29"/>
    <x v="2"/>
    <s v="03-07-2013 12:02:34"/>
    <s v="03-07-2013 12:02:34"/>
    <s v="04-20-2013 01:17:38"/>
    <s v="IMIS_PEQP_NOTEB_MAC"/>
    <s v="PAL02"/>
    <x v="3"/>
    <x v="0"/>
  </r>
  <r>
    <s v="7000024988"/>
    <x v="1"/>
    <s v="Installation of Win7 on a MAC (see long"/>
    <s v="Mr. Manikanta Pachineelam"/>
    <x v="5"/>
    <x v="2"/>
    <s v="02-20-2013 13:27:20"/>
    <s v="02-20-2013 13:27:20"/>
    <s v="03-20-2013 10:25:46"/>
    <s v="SRIS_APPL_OS_REIM"/>
    <s v="PAL03"/>
    <x v="4"/>
    <x v="0"/>
  </r>
  <r>
    <s v="7000024978"/>
    <x v="1"/>
    <s v="Incoming International Transfer Request"/>
    <s v="Mr. Howard Stevens"/>
    <x v="12"/>
    <x v="2"/>
    <s v="03-13-2013 14:27:52"/>
    <s v="03-13-2013 14:27:52"/>
    <s v="04-28-2013 20:16:51"/>
    <s v="SRIS_PEQP_ORDR"/>
    <s v="PAL08"/>
    <x v="3"/>
    <x v="0"/>
  </r>
  <r>
    <s v="7000025000"/>
    <x v="1"/>
    <s v="MBP Reimage"/>
    <s v="Mr. Valdrin Koshi"/>
    <x v="5"/>
    <x v="2"/>
    <s v="03-13-2013 06:08:44"/>
    <s v="03-13-2013 06:08:44"/>
    <s v="05-31-2013 09:06:20"/>
    <s v="SRIS_PEQP_REP_MAC"/>
    <s v="PAR06"/>
    <x v="1"/>
    <x v="0"/>
  </r>
  <r>
    <s v="7000024816"/>
    <x v="1"/>
    <s v="Loaner Laptop (T520) (QTY 5)"/>
    <s v="Mr. Curtis Huang"/>
    <x v="20"/>
    <x v="2"/>
    <s v="03-07-2013 14:44:38"/>
    <s v="03-07-2013 14:44:38"/>
    <s v="04-22-2013 20:33:27"/>
    <s v="SRIS_PEQP_RENT"/>
    <s v="PAL09"/>
    <x v="3"/>
    <x v="0"/>
  </r>
  <r>
    <s v="8000025317"/>
    <x v="0"/>
    <s v="Hard Drive and DVD Writer Install PO # 4"/>
    <s v="Mr. Mark Hourani"/>
    <x v="8"/>
    <x v="2"/>
    <s v="03-06-2013 15:28:22"/>
    <s v="03-06-2013 15:28:22"/>
    <s v="05-31-2013 06:52:17"/>
    <s v="IMIS_PEQP_NOTEB"/>
    <s v="PAL02"/>
    <x v="1"/>
    <x v="0"/>
  </r>
  <r>
    <s v="7000024636"/>
    <x v="1"/>
    <s v="Incoming International Transfer Request"/>
    <s v="Mr. Amit Nagar"/>
    <x v="12"/>
    <x v="2"/>
    <s v="03-12-2013 18:43:27"/>
    <s v="03-12-2013 18:43:27"/>
    <s v="04-28-2013 20:17:23"/>
    <s v="SRIS_PEQP_ORDR"/>
    <s v="PAL07"/>
    <x v="3"/>
    <x v="0"/>
  </r>
  <r>
    <s v="7000024585"/>
    <x v="1"/>
    <s v="Assisting user to configure UPG T530 lap"/>
    <s v="Mr. Shahul Hameed P"/>
    <x v="19"/>
    <x v="2"/>
    <s v="03-12-2013 15:11:53"/>
    <s v="03-12-2013 15:11:53"/>
    <s v="03-21-2013 13:25:59"/>
    <s v="SRIS_PEQP_ORDR"/>
    <s v="PAL09"/>
    <x v="4"/>
    <x v="0"/>
  </r>
  <r>
    <s v="7000024505"/>
    <x v="1"/>
    <s v="New Hire Request (04.02.13)"/>
    <s v="Ms. Marie Baldocchi"/>
    <x v="26"/>
    <x v="2"/>
    <s v="03-12-2013 13:37:54"/>
    <s v="03-12-2013 13:37:54"/>
    <s v="05-20-2013 04:34:35"/>
    <s v="SRIS_PEQP_ORDR"/>
    <s v="WDC50"/>
    <x v="1"/>
    <x v="0"/>
  </r>
  <r>
    <s v="8000025065"/>
    <x v="0"/>
    <s v="the printer SLEE_BW is not working there"/>
    <s v="Ms. Barbara Stein"/>
    <x v="17"/>
    <x v="2"/>
    <s v="03-12-2013 11:33:22"/>
    <s v="03-12-2013 11:33:22"/>
    <s v="04-20-2013 17:47:27"/>
    <s v="IMIS_PRNT_DRIVER"/>
    <s v="SLE02"/>
    <x v="3"/>
    <x v="0"/>
  </r>
  <r>
    <s v="7000024433"/>
    <x v="1"/>
    <s v="New Hardware Setup (Apple MBP)"/>
    <s v="Mr. Lance Charlish"/>
    <x v="5"/>
    <x v="2"/>
    <s v="03-11-2013 13:30:34"/>
    <s v="03-11-2013 13:30:34"/>
    <s v="04-20-2013 03:44:39"/>
    <s v="SRIS_PEQP_ORDR"/>
    <m/>
    <x v="3"/>
    <x v="0"/>
  </r>
  <r>
    <s v="7000024376"/>
    <x v="1"/>
    <s v="Rehire Request (04.01.13)"/>
    <s v="Ms. Janaki Kumar"/>
    <x v="26"/>
    <x v="2"/>
    <s v="03-12-2013 13:47:28"/>
    <s v="03-12-2013 13:47:28"/>
    <s v="05-20-2013 04:34:39"/>
    <s v="SRIS_PEQP_ORDR"/>
    <s v="PAL03"/>
    <x v="1"/>
    <x v="0"/>
  </r>
  <r>
    <s v="8000024833"/>
    <x v="0"/>
    <s v="user getting a blue screen on NB"/>
    <s v="Mr. Ashish Srimal"/>
    <x v="11"/>
    <x v="2"/>
    <s v="03-05-2013 10:35:55"/>
    <s v="03-05-2013 10:35:55"/>
    <s v="05-31-2013 05:55:31"/>
    <s v="IMIS_APPL_OS_WIN7"/>
    <s v="PAL03"/>
    <x v="1"/>
    <x v="0"/>
  </r>
  <r>
    <s v="8000024720"/>
    <x v="0"/>
    <s v="My wireless won't connect"/>
    <s v="Mr. Greg Chase"/>
    <x v="2"/>
    <x v="2"/>
    <s v="03-12-2013 10:07:00"/>
    <s v="03-12-2013 10:07:00"/>
    <s v="04-19-2013 19:22:49"/>
    <s v="IMIS_APPL_OS_WIN7"/>
    <s v="PAL05"/>
    <x v="3"/>
    <x v="0"/>
  </r>
  <r>
    <s v="8000024695"/>
    <x v="0"/>
    <s v="Equipment Request - Thinkpad T520 (1) -"/>
    <s v="Mr. Jeff Clarke"/>
    <x v="22"/>
    <x v="2"/>
    <s v="03-12-2013 09:34:06"/>
    <s v="03-12-2013 09:34:06"/>
    <s v="05-31-2013 06:27:15"/>
    <s v="IMIS_PEQP_NOTEB"/>
    <s v="STA01"/>
    <x v="1"/>
    <x v="0"/>
  </r>
  <r>
    <s v="8000024685"/>
    <x v="0"/>
    <s v="user cannot start windows - hangs instar"/>
    <s v="Ms. Kerry Todd"/>
    <x v="16"/>
    <x v="2"/>
    <s v="03-07-2013 07:52:23"/>
    <s v="03-07-2013 07:52:23"/>
    <s v="05-31-2013 07:33:43"/>
    <s v="IMIS_APPL_OS_WIN7"/>
    <s v="NSQ01"/>
    <x v="1"/>
    <x v="0"/>
  </r>
  <r>
    <s v="8000024608"/>
    <x v="0"/>
    <s v="La Crosse office - security update keeps"/>
    <s v="Ms. Tracy Bain"/>
    <x v="0"/>
    <x v="2"/>
    <s v="03-01-2013 08:15:44"/>
    <s v="03-01-2013 08:15:44"/>
    <s v="05-31-2013 05:34:54"/>
    <s v="IMIS_APPL_JAVA"/>
    <m/>
    <x v="1"/>
    <x v="0"/>
  </r>
  <r>
    <s v="8000024674"/>
    <x v="0"/>
    <s v="Open text won't work."/>
    <s v="Mr. Philippe Mouloudj"/>
    <x v="16"/>
    <x v="2"/>
    <s v="03-06-2013 09:24:24"/>
    <s v="03-06-2013 09:24:24"/>
    <s v="04-19-2013 19:47:25"/>
    <s v="IMIS_APPL_MSOFF_2010"/>
    <m/>
    <x v="3"/>
    <x v="0"/>
  </r>
  <r>
    <s v="8000024673"/>
    <x v="0"/>
    <s v="BLUE SCREENING EVERY DAY"/>
    <s v="Ms. Shelley Davis"/>
    <x v="10"/>
    <x v="2"/>
    <s v="03-06-2013 10:15:21"/>
    <s v="03-06-2013 10:15:21"/>
    <s v="05-31-2013 05:39:29"/>
    <s v="IMIS_PEQP_NOTEB"/>
    <s v="NORWALK"/>
    <x v="1"/>
    <x v="0"/>
  </r>
  <r>
    <s v="7000024108"/>
    <x v="1"/>
    <s v="VMWare Install"/>
    <s v="Mr. Rahul Kabra"/>
    <x v="5"/>
    <x v="2"/>
    <s v="03-12-2013 06:24:56"/>
    <s v="03-12-2013 06:24:56"/>
    <s v="04-20-2013 06:55:13"/>
    <s v="SRIS_APPL_MACSW"/>
    <s v="PAL03"/>
    <x v="3"/>
    <x v="0"/>
  </r>
  <r>
    <s v="7000023988"/>
    <x v="1"/>
    <s v="Setup new MBP"/>
    <s v="Mr. Rahul Kabra"/>
    <x v="5"/>
    <x v="2"/>
    <s v="03-12-2013 06:23:33"/>
    <s v="03-12-2013 06:23:33"/>
    <s v="04-20-2013 04:33:32"/>
    <s v="SRIS_APPL_MACSW"/>
    <s v="PAL03"/>
    <x v="3"/>
    <x v="0"/>
  </r>
  <r>
    <s v="7000024041"/>
    <x v="1"/>
    <s v="Evaluate Mac Pro"/>
    <s v="Mr. Jason A Wolf"/>
    <x v="5"/>
    <x v="2"/>
    <s v="03-12-2013 06:48:48"/>
    <s v="03-12-2013 06:48:48"/>
    <s v="04-20-2013 08:19:09"/>
    <s v="SRIS_PEQP_DESKT_MAC"/>
    <s v="LAT01"/>
    <x v="3"/>
    <x v="0"/>
  </r>
  <r>
    <s v="7000023933"/>
    <x v="1"/>
    <s v="New Hardware Setup (Apple MBP)"/>
    <s v="Mr. Jitender Aswani"/>
    <x v="19"/>
    <x v="2"/>
    <s v="03-11-2013 11:43:27"/>
    <s v="03-11-2013 11:43:27"/>
    <s v="04-20-2013 06:26:56"/>
    <s v="SRIS_PEQP_ORDR"/>
    <s v="PAL08"/>
    <x v="3"/>
    <x v="0"/>
  </r>
  <r>
    <s v="7000023942"/>
    <x v="1"/>
    <s v="Incoming International Transfer Request"/>
    <s v="Mr. Dr. Harald Hirsch"/>
    <x v="12"/>
    <x v="2"/>
    <s v="03-12-2013 07:25:25"/>
    <s v="03-12-2013 07:25:25"/>
    <s v="04-28-2013 20:16:35"/>
    <s v="SRIS_PEQP_ORDR"/>
    <m/>
    <x v="3"/>
    <x v="0"/>
  </r>
  <r>
    <s v="7000023904"/>
    <x v="1"/>
    <s v="VMWare Install"/>
    <s v="Mr. Sankar Sankarram"/>
    <x v="5"/>
    <x v="2"/>
    <s v="03-12-2013 06:18:11"/>
    <s v="03-12-2013 06:18:11"/>
    <s v="04-20-2013 03:51:29"/>
    <s v="SRIS_APPL_MACSW"/>
    <s v="PAL03"/>
    <x v="3"/>
    <x v="0"/>
  </r>
  <r>
    <s v="7000023913"/>
    <x v="1"/>
    <s v="Incoming International Transfer Request"/>
    <s v="Mr. Rajesh Prabhu"/>
    <x v="26"/>
    <x v="2"/>
    <s v="03-12-2013 08:40:58"/>
    <s v="03-12-2013 08:40:58"/>
    <s v="04-01-2013 15:01:57"/>
    <s v="SRIS_PEQP_ORDR"/>
    <s v="PAL08"/>
    <x v="3"/>
    <x v="0"/>
  </r>
  <r>
    <s v="7000023883"/>
    <x v="1"/>
    <s v="Software Configaration"/>
    <s v="Mr. Manuel Zedel"/>
    <x v="5"/>
    <x v="2"/>
    <s v="03-12-2013 07:15:44"/>
    <s v="03-12-2013 07:15:44"/>
    <s v="04-20-2013 07:54:59"/>
    <s v="SRIS_APPL_MACSW"/>
    <m/>
    <x v="3"/>
    <x v="0"/>
  </r>
  <r>
    <s v="7000023804"/>
    <x v="1"/>
    <s v="Monitor Install PO # 4502360714"/>
    <s v="Ms. Dulce Iniguez"/>
    <x v="16"/>
    <x v="2"/>
    <s v="03-06-2013 14:51:45"/>
    <s v="03-06-2013 14:51:45"/>
    <s v="04-20-2013 03:23:26"/>
    <s v="SRIS_PEQP_ORDR"/>
    <s v="PAL01"/>
    <x v="3"/>
    <x v="0"/>
  </r>
  <r>
    <s v="8000024279"/>
    <x v="0"/>
    <s v="SCCM non-compliance on desktop"/>
    <s v="Ms. LeeAnn Faessler"/>
    <x v="0"/>
    <x v="2"/>
    <s v="03-12-2013 07:15:27"/>
    <s v="03-12-2013 07:15:27"/>
    <s v="04-20-2013 00:37:09"/>
    <s v="IMIS_CLNT_SCCM_CLNT"/>
    <m/>
    <x v="3"/>
    <x v="0"/>
  </r>
  <r>
    <s v="7000023719"/>
    <x v="1"/>
    <s v="Upgrade (X230)"/>
    <s v="Mr. John Broad"/>
    <x v="8"/>
    <x v="2"/>
    <s v="03-12-2013 15:54:58"/>
    <s v="03-12-2013 15:54:58"/>
    <s v="05-31-2013 07:54:08"/>
    <s v="SRIS_APPL_OS_REIM"/>
    <s v="PAL02"/>
    <x v="1"/>
    <x v="0"/>
  </r>
  <r>
    <s v="8000024240"/>
    <x v="0"/>
    <s v="user has blue screens"/>
    <s v="Ms. Emily Evans"/>
    <x v="26"/>
    <x v="2"/>
    <s v="03-11-2013 10:58:31"/>
    <s v="03-11-2013 10:58:31"/>
    <s v="05-31-2013 07:21:50"/>
    <s v="IMIS_PEQP_NOTEB"/>
    <m/>
    <x v="1"/>
    <x v="0"/>
  </r>
  <r>
    <s v="7000023732"/>
    <x v="1"/>
    <s v="Software Configaration"/>
    <s v="Mr. Peter Weigt"/>
    <x v="5"/>
    <x v="2"/>
    <s v="03-12-2013 06:57:32"/>
    <s v="03-12-2013 06:57:32"/>
    <s v="03-20-2013 10:17:58"/>
    <s v="SRIS_APPL_MACSW"/>
    <s v="PAL03"/>
    <x v="4"/>
    <x v="0"/>
  </r>
  <r>
    <s v="7000023752"/>
    <x v="1"/>
    <s v="assign securid card"/>
    <s v="Mr. Marco ten Vaanholt"/>
    <x v="8"/>
    <x v="2"/>
    <s v="03-12-2013 15:54:02"/>
    <s v="03-12-2013 15:54:02"/>
    <s v="04-20-2013 07:36:54"/>
    <s v="SRIS_ACCSS_RA_SECID_NCRD"/>
    <s v="PAL09"/>
    <x v="3"/>
    <x v="0"/>
  </r>
  <r>
    <s v="8000024228"/>
    <x v="0"/>
    <s v="User upgrade for X230"/>
    <s v="Mr. Jeff Nuzum"/>
    <x v="1"/>
    <x v="2"/>
    <s v="03-12-2013 10:21:46"/>
    <s v="03-12-2013 10:21:46"/>
    <s v="05-31-2013 07:44:43"/>
    <s v="IMIS_PEQP_NOTEB"/>
    <s v="PAL01"/>
    <x v="1"/>
    <x v="0"/>
  </r>
  <r>
    <s v="7000023679"/>
    <x v="1"/>
    <s v="[REIMAGE]|reimage system with Win 7 2.1"/>
    <s v="Mr. Ravi Puri"/>
    <x v="8"/>
    <x v="2"/>
    <s v="03-12-2013 15:52:37"/>
    <s v="03-12-2013 15:52:37"/>
    <s v="05-31-2013 09:11:38"/>
    <s v="SRIS_APPL_OS_REIM"/>
    <s v="ATL01"/>
    <x v="1"/>
    <x v="0"/>
  </r>
  <r>
    <s v="7000023654"/>
    <x v="1"/>
    <s v="trust relationship error message"/>
    <s v="Mr. Mark Martinez"/>
    <x v="15"/>
    <x v="2"/>
    <s v="02-27-2013 12:51:02"/>
    <s v="02-27-2013 12:51:02"/>
    <s v="05-31-2013 09:09:29"/>
    <s v="SRIS_APPL_OS_REIM"/>
    <s v="BOF01"/>
    <x v="1"/>
    <x v="0"/>
  </r>
  <r>
    <s v="8000024065"/>
    <x v="0"/>
    <s v="install Windows image on my MacBook"/>
    <s v="Mr. Wallace Su"/>
    <x v="5"/>
    <x v="2"/>
    <s v="02-12-2013 09:18:20"/>
    <s v="02-12-2013 09:18:20"/>
    <s v="05-31-2013 06:16:54"/>
    <s v="IMIS_PEQP_NOTEB_MAC"/>
    <s v="PAL02"/>
    <x v="1"/>
    <x v="0"/>
  </r>
  <r>
    <s v="8000024071"/>
    <x v="0"/>
    <s v="Internet won´t connect"/>
    <s v="Mr. Jaideep Adhvaryu"/>
    <x v="8"/>
    <x v="2"/>
    <s v="03-04-2013 09:41:42"/>
    <s v="03-04-2013 09:41:42"/>
    <s v="04-20-2013 01:14:57"/>
    <s v="IMIS_CLNT_SCCM_CLNT"/>
    <s v="PAL02"/>
    <x v="3"/>
    <x v="0"/>
  </r>
  <r>
    <s v="7000023507"/>
    <x v="1"/>
    <s v="New Hardware Setup (Apple MBA)"/>
    <s v="Mr. Rahul Kabra"/>
    <x v="5"/>
    <x v="2"/>
    <s v="03-08-2013 16:34:00"/>
    <s v="03-08-2013 16:34:00"/>
    <s v="04-20-2013 02:14:53"/>
    <s v="SRIS_PEQP_ORDR"/>
    <s v="PAL03"/>
    <x v="3"/>
    <x v="0"/>
  </r>
  <r>
    <s v="8000024011"/>
    <x v="0"/>
    <s v="VPN Quit Working"/>
    <s v="Ms. Carolyn Moeykens"/>
    <x v="15"/>
    <x v="2"/>
    <s v="03-12-2013 07:03:25"/>
    <s v="03-12-2013 07:03:25"/>
    <s v="04-19-2013 19:48:57"/>
    <s v="IMIS_ACCSS_RA_VPN_CLNT"/>
    <m/>
    <x v="3"/>
    <x v="0"/>
  </r>
  <r>
    <s v="8000023931"/>
    <x v="0"/>
    <s v="Blue screen with stop code F4 CRITICAL_O"/>
    <s v="Mr. Chris Rank"/>
    <x v="15"/>
    <x v="2"/>
    <s v="02-28-2013 07:30:13"/>
    <s v="02-28-2013 07:30:13"/>
    <s v="04-19-2013 20:37:41"/>
    <s v="IMIS_APPL_OS_WIN7"/>
    <s v="BROOMFIELD"/>
    <x v="3"/>
    <x v="0"/>
  </r>
  <r>
    <s v="7000023441"/>
    <x v="1"/>
    <s v="Software Configaration"/>
    <s v="Mr. Ruta Srinivasaraju"/>
    <x v="5"/>
    <x v="2"/>
    <s v="03-12-2013 06:33:03"/>
    <s v="03-12-2013 06:33:03"/>
    <s v="05-31-2013 08:39:51"/>
    <s v="SRIS_APPL_MACSW"/>
    <s v="PAL04"/>
    <x v="1"/>
    <x v="0"/>
  </r>
  <r>
    <s v="7000023283"/>
    <x v="1"/>
    <s v="Reimage MBP"/>
    <s v="Mr. Jeffrey Green"/>
    <x v="5"/>
    <x v="2"/>
    <s v="03-12-2013 06:31:28"/>
    <s v="03-12-2013 06:31:28"/>
    <s v="04-20-2013 04:15:02"/>
    <s v="SRIS_APPL_MACSW"/>
    <s v="PAL04"/>
    <x v="3"/>
    <x v="0"/>
  </r>
  <r>
    <s v="7000023169"/>
    <x v="1"/>
    <s v="VMWare Install"/>
    <s v="Ms. Anne Hardy"/>
    <x v="5"/>
    <x v="2"/>
    <s v="03-12-2013 06:53:37"/>
    <s v="03-12-2013 06:53:37"/>
    <s v="04-20-2013 04:59:29"/>
    <s v="SRIS_APPL_MACSW"/>
    <s v="PAL07"/>
    <x v="3"/>
    <x v="0"/>
  </r>
  <r>
    <s v="7000023195"/>
    <x v="1"/>
    <s v="Self Service not running"/>
    <s v="Mr. Robert Kapanen"/>
    <x v="5"/>
    <x v="2"/>
    <s v="03-12-2013 06:30:03"/>
    <s v="03-12-2013 06:30:03"/>
    <s v="04-20-2013 01:33:31"/>
    <s v="SRIS_APPL_MACSW"/>
    <s v="PAL02"/>
    <x v="3"/>
    <x v="0"/>
  </r>
  <r>
    <s v="7000023175"/>
    <x v="1"/>
    <s v="Setup new MBP"/>
    <s v="Mr. Labinot Bytyqi"/>
    <x v="5"/>
    <x v="2"/>
    <s v="03-12-2013 06:28:38"/>
    <s v="03-12-2013 06:28:38"/>
    <s v="04-20-2013 06:59:14"/>
    <s v="SRIS_APPL_MACSW"/>
    <m/>
    <x v="3"/>
    <x v="0"/>
  </r>
  <r>
    <s v="7000023142"/>
    <x v="1"/>
    <s v="Setup new MBP"/>
    <s v="Mr. Labinot Bytyqi"/>
    <x v="5"/>
    <x v="2"/>
    <s v="03-12-2013 06:27:24"/>
    <s v="03-12-2013 06:27:24"/>
    <s v="04-20-2013 05:14:27"/>
    <s v="SRIS_APPL_MACSW"/>
    <m/>
    <x v="3"/>
    <x v="0"/>
  </r>
  <r>
    <s v="7000023083"/>
    <x v="1"/>
    <s v="Monitor Install PO # 4502363849"/>
    <s v="Mr. Mark Hourani"/>
    <x v="29"/>
    <x v="2"/>
    <s v="03-06-2013 15:07:52"/>
    <s v="03-06-2013 15:07:52"/>
    <s v="04-20-2013 02:14:41"/>
    <s v="SRIS_PEQP_ORDR"/>
    <s v="PAL02"/>
    <x v="3"/>
    <x v="0"/>
  </r>
  <r>
    <s v="7000023029"/>
    <x v="1"/>
    <s v="Monitor Install PO # 4502358642"/>
    <s v="Mr. Ron Catacutan"/>
    <x v="29"/>
    <x v="2"/>
    <s v="03-06-2013 15:19:39"/>
    <s v="03-06-2013 15:19:39"/>
    <s v="04-20-2013 06:09:31"/>
    <s v="SRIS_PEQP_ORDR"/>
    <m/>
    <x v="3"/>
    <x v="0"/>
  </r>
  <r>
    <s v="8000023447"/>
    <x v="0"/>
    <s v="Reimage T420 laptop"/>
    <s v="Mr. Suely Proenca"/>
    <x v="1"/>
    <x v="2"/>
    <s v="03-11-2013 15:04:06"/>
    <s v="03-11-2013 15:04:06"/>
    <s v="05-31-2013 07:37:07"/>
    <s v="IMIS_PEQP_NOTEB"/>
    <s v="RIO01"/>
    <x v="1"/>
    <x v="0"/>
  </r>
  <r>
    <s v="7000023013"/>
    <x v="1"/>
    <s v="Request for Upgrade (X230) (03.13.13)"/>
    <s v="Ms. Lesley Boveri"/>
    <x v="12"/>
    <x v="2"/>
    <s v="03-11-2013 07:25:31"/>
    <s v="03-11-2013 07:25:31"/>
    <s v="04-20-2013 05:31:01"/>
    <s v="SRIS_PEQP_DESKT_UPGR"/>
    <s v="PAL02"/>
    <x v="3"/>
    <x v="0"/>
  </r>
  <r>
    <s v="7000022982"/>
    <x v="1"/>
    <s v="New Hire Request (03.11.13)"/>
    <s v="Mr. Kaustav Mitra"/>
    <x v="1"/>
    <x v="2"/>
    <s v="02-28-2013 11:55:44"/>
    <s v="02-28-2013 11:55:44"/>
    <s v="04-20-2013 07:45:29"/>
    <s v="SRIS_PEQP_ORDR"/>
    <s v="PAL02"/>
    <x v="3"/>
    <x v="0"/>
  </r>
  <r>
    <s v="7000022991"/>
    <x v="1"/>
    <s v="Request for Upgrade (X230) (03.14.13)"/>
    <s v="Mr. Juan Herrera"/>
    <x v="12"/>
    <x v="2"/>
    <s v="03-11-2013 07:22:27"/>
    <s v="03-11-2013 07:22:27"/>
    <s v="04-20-2013 02:02:13"/>
    <s v="SRIS_PEQP_DESKT_UPGR"/>
    <s v="PAL01"/>
    <x v="3"/>
    <x v="0"/>
  </r>
  <r>
    <s v="7000022938"/>
    <x v="1"/>
    <s v="Request for Upgrade (X230) (03.13.13)"/>
    <s v="Mr. Sunil Dandekar"/>
    <x v="12"/>
    <x v="2"/>
    <s v="03-11-2013 07:11:17"/>
    <s v="03-11-2013 07:11:17"/>
    <s v="04-20-2013 07:41:39"/>
    <s v="SRIS_PEQP_DESKT_UPGR"/>
    <s v="PAL02"/>
    <x v="3"/>
    <x v="0"/>
  </r>
  <r>
    <s v="7000022915"/>
    <x v="1"/>
    <s v="New Hardware Setup (Apple MBA)"/>
    <s v="Mr. Surajit Pramanick"/>
    <x v="1"/>
    <x v="2"/>
    <s v="03-05-2013 19:33:33"/>
    <s v="03-05-2013 19:33:33"/>
    <s v="04-20-2013 07:50:52"/>
    <s v="SRIS_PEQP_ORDR"/>
    <s v="PAL01"/>
    <x v="3"/>
    <x v="0"/>
  </r>
  <r>
    <s v="7000022875"/>
    <x v="1"/>
    <s v="Request for Upgrade (T530) (03.13.13)"/>
    <s v="Mr. Shahul Hameed P"/>
    <x v="12"/>
    <x v="2"/>
    <s v="03-11-2013 07:17:02"/>
    <s v="03-11-2013 07:17:02"/>
    <s v="03-21-2013 13:25:46"/>
    <s v="SRIS_PEQP_DESKT_UPGR"/>
    <s v="PAL09"/>
    <x v="4"/>
    <x v="0"/>
  </r>
  <r>
    <s v="7000022924"/>
    <x v="1"/>
    <s v="Request for Upgrade (X230) (03.13.13)"/>
    <s v="Mr. Eshwar Chandra"/>
    <x v="12"/>
    <x v="2"/>
    <s v="03-11-2013 07:20:45"/>
    <s v="03-11-2013 07:20:45"/>
    <s v="04-20-2013 07:14:57"/>
    <s v="SRIS_PEQP_DESKT_UPGR"/>
    <s v="PAL04"/>
    <x v="3"/>
    <x v="0"/>
  </r>
  <r>
    <s v="8000023258"/>
    <x v="0"/>
    <s v="McAfee non-compliance on laptop"/>
    <s v="Ms. Aline Marchetti"/>
    <x v="0"/>
    <x v="2"/>
    <s v="03-11-2013 08:17:35"/>
    <s v="03-11-2013 08:17:35"/>
    <s v="04-19-2013 23:47:56"/>
    <s v="IMIS_PRTSEC_AVIR_CLNT"/>
    <m/>
    <x v="3"/>
    <x v="0"/>
  </r>
  <r>
    <s v="7000022872"/>
    <x v="1"/>
    <s v="Request for Upgrade (X230) (03.13.13)"/>
    <s v="Mr. Harish Tyagi"/>
    <x v="12"/>
    <x v="2"/>
    <s v="03-11-2013 07:18:50"/>
    <s v="03-11-2013 07:18:50"/>
    <s v="04-20-2013 06:28:03"/>
    <s v="SRIS_PEQP_DESKT_UPGR"/>
    <s v="PAL04"/>
    <x v="3"/>
    <x v="0"/>
  </r>
  <r>
    <s v="7000022844"/>
    <x v="1"/>
    <s v="New Hire Request (03.11.13)"/>
    <s v="Ms. Alcina Wegrzynowski"/>
    <x v="12"/>
    <x v="2"/>
    <s v="03-04-2013 13:54:00"/>
    <s v="03-04-2013 13:54:00"/>
    <s v="04-20-2013 08:05:23"/>
    <s v="SRIS_PEQP_ORDR"/>
    <s v="DUN01"/>
    <x v="3"/>
    <x v="0"/>
  </r>
  <r>
    <s v="8000023298"/>
    <x v="0"/>
    <s v="Can't access the Ie."/>
    <s v="Ms. Patricia Anton"/>
    <x v="31"/>
    <x v="2"/>
    <s v="02-26-2013 22:55:51"/>
    <s v="02-26-2013 22:55:51"/>
    <s v="05-31-2013 07:37:01"/>
    <s v="IMIS_APPL_OTHER_SWAP_GR"/>
    <m/>
    <x v="1"/>
    <x v="0"/>
  </r>
  <r>
    <s v="8000023302"/>
    <x v="0"/>
    <s v="Keychain corrupted on macbook air."/>
    <s v="Ms. Ingrid VanDenHoogen"/>
    <x v="1"/>
    <x v="2"/>
    <s v="03-11-2013 14:38:51"/>
    <s v="03-11-2013 14:38:51"/>
    <s v="05-31-2013 07:42:21"/>
    <s v="IMIS_APPL_MACSW"/>
    <s v="PAL01"/>
    <x v="1"/>
    <x v="0"/>
  </r>
  <r>
    <s v="7000022841"/>
    <x v="1"/>
    <s v="SecurID needed, short time"/>
    <s v="Ms. Andre Hirano"/>
    <x v="17"/>
    <x v="2"/>
    <s v="03-07-2013 04:53:14"/>
    <s v="03-07-2013 04:53:14"/>
    <s v="05-20-2013 07:24:30"/>
    <s v="SRIS_ACCSS_RA_SECID_NCRD"/>
    <s v="SLE02"/>
    <x v="1"/>
    <x v="0"/>
  </r>
  <r>
    <s v="7000022788"/>
    <x v="1"/>
    <s v="Request for Upgrade (T430) (03.11.13)"/>
    <s v="Ms. Jade Koshiyama"/>
    <x v="12"/>
    <x v="2"/>
    <s v="03-06-2013 08:29:06"/>
    <s v="03-06-2013 08:29:06"/>
    <s v="04-20-2013 08:12:04"/>
    <s v="SRIS_PEQP_DESKT_UPGR"/>
    <s v="PAL01"/>
    <x v="3"/>
    <x v="0"/>
  </r>
  <r>
    <s v="7000022760"/>
    <x v="1"/>
    <s v="New Hire Request"/>
    <s v="Mr. Renato Ribeiro Silva"/>
    <x v="17"/>
    <x v="2"/>
    <s v="03-11-2013 06:48:27"/>
    <s v="03-11-2013 06:48:27"/>
    <s v="04-20-2013 04:51:21"/>
    <s v="SRIS_ACCSS_RA_SECID_NCRD"/>
    <s v="SLE01"/>
    <x v="3"/>
    <x v="0"/>
  </r>
  <r>
    <s v="8000023287"/>
    <x v="0"/>
    <s v="Install Adobe Acrobat Pro EN WIN [CL]"/>
    <s v="Ms. Stephanie Choi"/>
    <x v="29"/>
    <x v="2"/>
    <s v="03-06-2013 03:11:09"/>
    <s v="03-06-2013 03:11:09"/>
    <s v="05-29-2013 15:23:48"/>
    <s v="IMIS_CLNT_SCCM_CLNT"/>
    <s v="PAL02"/>
    <x v="1"/>
    <x v="0"/>
  </r>
  <r>
    <s v="7000022780"/>
    <x v="1"/>
    <s v="New Hire Request"/>
    <s v="Mr. Renato Ribeiro Silva"/>
    <x v="17"/>
    <x v="2"/>
    <s v="03-11-2013 06:48:27"/>
    <s v="03-11-2013 06:48:27"/>
    <s v="04-20-2013 03:18:55"/>
    <s v="SRIS_PEQP_ORDR"/>
    <s v="SLE01"/>
    <x v="3"/>
    <x v="0"/>
  </r>
  <r>
    <s v="7000022699"/>
    <x v="1"/>
    <s v="New Hardware Setup (Apple MBP)"/>
    <s v="Mr. Sebastine Augustine"/>
    <x v="9"/>
    <x v="2"/>
    <s v="02-28-2013 22:25:35"/>
    <s v="02-28-2013 22:25:35"/>
    <s v="04-20-2013 07:34:04"/>
    <s v="SRIS_PEQP_ORDR"/>
    <s v="PAL04"/>
    <x v="3"/>
    <x v="0"/>
  </r>
  <r>
    <s v="7000022763"/>
    <x v="1"/>
    <s v="Request for Upgrade (X230)"/>
    <s v="Mr. Bill Hubbard"/>
    <x v="12"/>
    <x v="2"/>
    <s v="03-07-2013 10:58:10"/>
    <s v="03-07-2013 10:58:10"/>
    <s v="04-20-2013 02:04:19"/>
    <s v="SRIS_PEQP_DESKT_UPGR"/>
    <m/>
    <x v="3"/>
    <x v="0"/>
  </r>
  <r>
    <s v="8000023241"/>
    <x v="0"/>
    <s v="User is no acces the Raccount in virtual"/>
    <s v="Mr. Dev Ahuja"/>
    <x v="16"/>
    <x v="2"/>
    <s v="02-26-2013 10:26:27"/>
    <s v="02-26-2013 10:26:27"/>
    <s v="05-31-2013 05:27:06"/>
    <s v="IMIS_APPL_MACSW"/>
    <m/>
    <x v="1"/>
    <x v="0"/>
  </r>
  <r>
    <s v="7000022722"/>
    <x v="1"/>
    <s v="issue new securid card"/>
    <s v="Ms. Shruti Jana"/>
    <x v="8"/>
    <x v="2"/>
    <s v="03-11-2013 10:17:17"/>
    <s v="03-11-2013 10:17:17"/>
    <s v="04-20-2013 04:57:13"/>
    <s v="SRIS_ACCSS_RA_SECID_NCRD"/>
    <s v="PAL02"/>
    <x v="3"/>
    <x v="0"/>
  </r>
  <r>
    <s v="7000022618"/>
    <x v="1"/>
    <s v="Request for Upgrade (X230) (03.12.13)"/>
    <s v="Ms. Maria Farrales"/>
    <x v="26"/>
    <x v="2"/>
    <s v="03-08-2013 07:22:32"/>
    <s v="03-08-2013 07:22:32"/>
    <s v="04-20-2013 08:21:10"/>
    <s v="SRIS_PEQP_DESKT_UPGR"/>
    <s v="PAL02"/>
    <x v="3"/>
    <x v="0"/>
  </r>
  <r>
    <s v="7000022589"/>
    <x v="1"/>
    <s v="Equipment Request (PAL-1) (X220) (QTY 2)"/>
    <s v="Mr. Gregg Souza"/>
    <x v="22"/>
    <x v="2"/>
    <s v="03-11-2013 12:39:33"/>
    <s v="03-11-2013 12:39:33"/>
    <s v="04-20-2013 03:33:04"/>
    <s v="SRIS_PEQP_ORDR"/>
    <s v="PAL01"/>
    <x v="3"/>
    <x v="0"/>
  </r>
  <r>
    <s v="8000023065"/>
    <x v="0"/>
    <s v="x220 has broken lcd"/>
    <s v="Ms. Diane Johnson"/>
    <x v="16"/>
    <x v="2"/>
    <s v="03-11-2013 09:13:16"/>
    <s v="03-11-2013 09:13:16"/>
    <s v="05-31-2013 07:33:56"/>
    <s v="IMIS_PEQP_NOTEB"/>
    <s v="PAL02"/>
    <x v="1"/>
    <x v="0"/>
  </r>
  <r>
    <s v="8000023091"/>
    <x v="0"/>
    <s v="System Swap (X220) (HW)"/>
    <s v="Mr. Swaminathan Ramamurthi"/>
    <x v="12"/>
    <x v="2"/>
    <s v="02-20-2013 11:59:56"/>
    <s v="02-20-2013 11:59:56"/>
    <s v="04-20-2013 00:54:36"/>
    <s v="IMIS_PEQP_NOTEB"/>
    <m/>
    <x v="3"/>
    <x v="0"/>
  </r>
  <r>
    <s v="7000022507"/>
    <x v="1"/>
    <s v="The user domain account gets locked by i"/>
    <s v="Mr. Dave Poyourow"/>
    <x v="16"/>
    <x v="2"/>
    <s v="02-05-2013 14:13:14"/>
    <s v="02-05-2013 14:13:14"/>
    <s v="04-20-2013 04:27:10"/>
    <s v="SRIS_PEQP_ORDR"/>
    <s v="LAX01"/>
    <x v="3"/>
    <x v="0"/>
  </r>
  <r>
    <s v="7000022523"/>
    <x v="1"/>
    <s v="New Hire Request (03.25.13)"/>
    <s v="Ms. XuanLoan Ho"/>
    <x v="26"/>
    <x v="2"/>
    <s v="03-11-2013 11:55:12"/>
    <s v="03-11-2013 11:55:12"/>
    <s v="04-22-2013 20:06:50"/>
    <s v="SRIS_PEQP_ORDR"/>
    <s v="PAL06"/>
    <x v="3"/>
    <x v="0"/>
  </r>
  <r>
    <s v="8000022919"/>
    <x v="0"/>
    <s v="System Swap (T410) (Blue Screen)"/>
    <s v="Ms. Julie Nichols"/>
    <x v="12"/>
    <x v="2"/>
    <s v="03-08-2013 06:27:41"/>
    <s v="03-08-2013 06:27:41"/>
    <s v="04-19-2013 20:37:07"/>
    <s v="IMIS_APPL_OS_WIN7"/>
    <m/>
    <x v="3"/>
    <x v="0"/>
  </r>
  <r>
    <s v="7000022445"/>
    <x v="1"/>
    <s v="user is having bsod - hd failures"/>
    <s v="Mr. Brad Wilder"/>
    <x v="26"/>
    <x v="2"/>
    <s v="03-08-2013 11:26:24"/>
    <s v="03-08-2013 11:26:24"/>
    <s v="04-20-2013 03:10:00"/>
    <s v="SRIS_PEQP_ORDR"/>
    <m/>
    <x v="3"/>
    <x v="0"/>
  </r>
  <r>
    <s v="7000022396"/>
    <x v="1"/>
    <s v="[REIMAGE]|reimage system with Win 7 OS"/>
    <s v="Ms. Mahira Kalim"/>
    <x v="8"/>
    <x v="2"/>
    <s v="03-11-2013 16:01:28"/>
    <s v="03-11-2013 16:01:28"/>
    <s v="05-31-2013 08:24:33"/>
    <s v="SRIS_APPL_OS_REIM"/>
    <s v="PAL02"/>
    <x v="1"/>
    <x v="0"/>
  </r>
  <r>
    <s v="7000022402"/>
    <x v="1"/>
    <s v="Equipment Request (PAL-1) (T420) (QTY 1)"/>
    <s v="Mr. Gregg Souza"/>
    <x v="22"/>
    <x v="2"/>
    <s v="03-11-2013 12:40:17"/>
    <s v="03-11-2013 12:40:17"/>
    <s v="05-20-2013 01:41:05"/>
    <s v="SRIS_PEQP_ORDR"/>
    <s v="PAL01"/>
    <x v="1"/>
    <x v="0"/>
  </r>
  <r>
    <s v="8000022877"/>
    <x v="0"/>
    <s v="need x220 to replace water pil damaged s"/>
    <s v="David Fahey"/>
    <x v="16"/>
    <x v="2"/>
    <s v="03-11-2013 10:53:59"/>
    <s v="03-11-2013 10:53:59"/>
    <s v="05-31-2013 07:31:14"/>
    <s v="IMIS_PEQP_NOTEB"/>
    <s v="PAL06"/>
    <x v="1"/>
    <x v="0"/>
  </r>
  <r>
    <s v="7000022229"/>
    <x v="1"/>
    <s v="New Hardware Setup (Apple MBP)"/>
    <s v="Mr. Chaouki Zahzah"/>
    <x v="29"/>
    <x v="2"/>
    <s v="02-27-2013 15:19:48"/>
    <s v="02-27-2013 15:19:48"/>
    <s v="04-20-2013 05:33:31"/>
    <s v="SRIS_PEQP_ORDR"/>
    <m/>
    <x v="3"/>
    <x v="0"/>
  </r>
  <r>
    <s v="8000022759"/>
    <x v="0"/>
    <s v="Unable to send email - being blocked by"/>
    <s v="Ms. Kristin McMahon"/>
    <x v="0"/>
    <x v="2"/>
    <s v="03-11-2013 07:39:43"/>
    <s v="03-11-2013 07:39:43"/>
    <s v="04-19-2013 20:11:43"/>
    <s v="IMIS_PRTSEC_ENCR_MAIL"/>
    <s v="LSE04"/>
    <x v="3"/>
    <x v="0"/>
  </r>
  <r>
    <s v="7000022233"/>
    <x v="1"/>
    <s v="Windows 7 Enterprise activation"/>
    <s v="Mr. Butch Anton"/>
    <x v="29"/>
    <x v="2"/>
    <s v="01-18-2013 15:58:40"/>
    <s v="01-18-2013 15:58:40"/>
    <s v="04-20-2013 04:14:23"/>
    <s v="SRIS_PEQP_ORDR"/>
    <s v="PAL02"/>
    <x v="3"/>
    <x v="0"/>
  </r>
  <r>
    <s v="8000022622"/>
    <x v="0"/>
    <s v="McAfee HIPS non-compliance on laptop"/>
    <s v="Mr. John Richason"/>
    <x v="0"/>
    <x v="2"/>
    <s v="03-11-2013 07:34:42"/>
    <s v="03-11-2013 07:34:42"/>
    <s v="04-19-2013 20:57:58"/>
    <s v="IMIS_PRTSEC_HIPS_CLNT"/>
    <s v="LSE04"/>
    <x v="3"/>
    <x v="0"/>
  </r>
  <r>
    <s v="8000022543"/>
    <x v="0"/>
    <s v="Memory Upgrade PO # 4502360822"/>
    <s v="Mr. Sarma Adithe"/>
    <x v="2"/>
    <x v="2"/>
    <s v="03-06-2013 15:26:20"/>
    <s v="03-06-2013 15:26:20"/>
    <s v="04-19-2013 21:24:00"/>
    <s v="IMIS_PEQP_NOTEB"/>
    <s v="PAL05"/>
    <x v="3"/>
    <x v="0"/>
  </r>
  <r>
    <s v="8000021983"/>
    <x v="0"/>
    <s v="Mac for Trial - let me know when I can r"/>
    <s v="Julie Monty-Demers"/>
    <x v="27"/>
    <x v="2"/>
    <s v="11-27-2012 13:17:03"/>
    <s v="11-27-2012 13:17:03"/>
    <s v="05-31-2013 05:43:53"/>
    <s v="IMIS_PEQP_NOTEB_MAC"/>
    <s v="MON02"/>
    <x v="1"/>
    <x v="0"/>
  </r>
  <r>
    <s v="8000021660"/>
    <x v="0"/>
    <s v="Mac Setup for Elias Junior Moreira"/>
    <s v="Mr. Elias Junior Moreira"/>
    <x v="11"/>
    <x v="2"/>
    <s v="03-08-2013 16:48:07"/>
    <s v="03-08-2013 16:48:07"/>
    <s v="04-19-2013 21:20:43"/>
    <s v="IMIS_PEQP_NOTEB_MAC"/>
    <m/>
    <x v="3"/>
    <x v="0"/>
  </r>
  <r>
    <s v="7000021304"/>
    <x v="1"/>
    <s v="Mac Air need to reimage and configure"/>
    <s v="Mr. Bin Duan"/>
    <x v="19"/>
    <x v="2"/>
    <s v="03-08-2013 16:37:48"/>
    <s v="03-08-2013 16:37:48"/>
    <s v="04-20-2013 06:20:00"/>
    <s v="SRIS_APPL_OS_REIM"/>
    <s v="PAL07"/>
    <x v="3"/>
    <x v="0"/>
  </r>
  <r>
    <s v="8000021571"/>
    <x v="0"/>
    <s v="Keyboard Speaker mute button failed"/>
    <s v="Ms. Kristy Monteen"/>
    <x v="19"/>
    <x v="2"/>
    <s v="03-08-2013 16:28:27"/>
    <s v="03-08-2013 16:28:27"/>
    <s v="04-20-2013 00:18:42"/>
    <s v="IMIS_PEQP_NOTEB"/>
    <s v="PAL07"/>
    <x v="3"/>
    <x v="0"/>
  </r>
  <r>
    <s v="8000021499"/>
    <x v="0"/>
    <s v="Blue screen."/>
    <s v="Ms. Emily Kapner"/>
    <x v="0"/>
    <x v="2"/>
    <s v="03-01-2013 11:40:32"/>
    <s v="03-01-2013 11:40:32"/>
    <s v="05-31-2013 07:18:32"/>
    <s v="IMIS_PEQP_NOTEB"/>
    <s v="BOF01"/>
    <x v="1"/>
    <x v="0"/>
  </r>
  <r>
    <s v="7000021189"/>
    <x v="1"/>
    <s v="Monitor Install PO # 4502356507"/>
    <s v="Ms. Jonette Soller"/>
    <x v="16"/>
    <x v="2"/>
    <s v="02-27-2013 09:29:12"/>
    <s v="02-27-2013 09:29:12"/>
    <s v="04-20-2013 02:45:17"/>
    <s v="SRIS_PEQP_ORDR"/>
    <s v="PAL01"/>
    <x v="3"/>
    <x v="0"/>
  </r>
  <r>
    <s v="7000021205"/>
    <x v="1"/>
    <s v="Long Term Loaner Laptop (T520)"/>
    <s v="Ms. Yibing Nie"/>
    <x v="24"/>
    <x v="2"/>
    <s v="01-30-2013 16:46:37"/>
    <s v="01-30-2013 16:46:37"/>
    <s v="04-20-2013 05:11:47"/>
    <s v="SRIS_PEQP_ORDR"/>
    <s v="PAL07"/>
    <x v="3"/>
    <x v="0"/>
  </r>
  <r>
    <s v="8000021464"/>
    <x v="0"/>
    <s v="My screen goes black when I undock"/>
    <s v="Mr. Ying Zeng"/>
    <x v="2"/>
    <x v="2"/>
    <s v="03-08-2013 16:04:17"/>
    <s v="03-08-2013 16:04:17"/>
    <s v="04-19-2013 19:45:08"/>
    <s v="IMIS_APPL_OS_WIN7"/>
    <m/>
    <x v="3"/>
    <x v="0"/>
  </r>
  <r>
    <s v="7000021192"/>
    <x v="1"/>
    <s v="Windows 7 Pro Software install PO # 4502"/>
    <s v="Mr. Bin Duan"/>
    <x v="20"/>
    <x v="2"/>
    <s v="03-06-2013 15:24:15"/>
    <s v="03-06-2013 15:24:15"/>
    <s v="04-20-2013 02:03:50"/>
    <s v="SRIS_PEQP_ORDR"/>
    <s v="PAL07"/>
    <x v="3"/>
    <x v="0"/>
  </r>
  <r>
    <s v="7000021174"/>
    <x v="1"/>
    <s v="Loaner Laptop (T520) (03.08.13)"/>
    <s v="Mr. Prasad Illapani"/>
    <x v="20"/>
    <x v="2"/>
    <s v="03-05-2013 15:31:16"/>
    <s v="03-05-2013 15:31:16"/>
    <s v="03-22-2013 01:05:00"/>
    <s v="SRIS_PEQP_RENT"/>
    <s v="BLDG. 7"/>
    <x v="4"/>
    <x v="0"/>
  </r>
  <r>
    <s v="8000021451"/>
    <x v="0"/>
    <s v="Docking station in new Expo space stoped"/>
    <s v="Ilya Bibik"/>
    <x v="27"/>
    <x v="2"/>
    <s v="03-05-2013 05:27:04"/>
    <s v="03-05-2013 05:27:04"/>
    <s v="05-31-2013 07:34:23"/>
    <s v="IMIS_PEQP_DESKT"/>
    <s v="MON02"/>
    <x v="1"/>
    <x v="0"/>
  </r>
  <r>
    <s v="7000021133"/>
    <x v="1"/>
    <s v="blue screen need a system swap t510 type"/>
    <s v="Mr. Bob Giosso"/>
    <x v="12"/>
    <x v="2"/>
    <s v="03-07-2013 12:12:20"/>
    <s v="03-07-2013 12:12:20"/>
    <s v="04-20-2013 08:19:03"/>
    <s v="SRIS_PEQP_ORDR"/>
    <s v="PAL06"/>
    <x v="3"/>
    <x v="0"/>
  </r>
  <r>
    <s v="8000021354"/>
    <x v="0"/>
    <s v="System Swap (T410) (HW)"/>
    <s v="Ms. Karen Herrerias"/>
    <x v="12"/>
    <x v="2"/>
    <s v="03-04-2013 04:18:13"/>
    <s v="03-04-2013 04:18:13"/>
    <s v="04-20-2013 01:07:32"/>
    <s v="IMIS_PEQP_NOTEB"/>
    <m/>
    <x v="3"/>
    <x v="0"/>
  </r>
  <r>
    <s v="8000021292"/>
    <x v="0"/>
    <s v="blue screen will not boot up"/>
    <s v="Mr. Bob Giosso"/>
    <x v="24"/>
    <x v="2"/>
    <s v="03-08-2013 13:36:23"/>
    <s v="03-08-2013 13:36:23"/>
    <s v="04-19-2013 20:29:47"/>
    <s v="IMIS_PEQP_NOTEB"/>
    <s v="PAL06"/>
    <x v="3"/>
    <x v="0"/>
  </r>
  <r>
    <s v="8000021312"/>
    <x v="0"/>
    <s v="backup Kevin's old laptop to external dr"/>
    <s v="Ms. Lindsay Morton"/>
    <x v="8"/>
    <x v="2"/>
    <s v="03-08-2013 15:15:43"/>
    <s v="03-08-2013 15:15:43"/>
    <s v="05-31-2013 07:12:46"/>
    <s v="IMIS_PEQP_NOTEB"/>
    <s v="PAL02"/>
    <x v="1"/>
    <x v="0"/>
  </r>
  <r>
    <s v="7000020968"/>
    <x v="1"/>
    <s v="Rehire Request"/>
    <s v="Mr. Manfred Weis"/>
    <x v="17"/>
    <x v="2"/>
    <s v="03-08-2013 09:42:15"/>
    <s v="03-08-2013 09:42:15"/>
    <s v="04-20-2013 06:45:34"/>
    <s v="SRIS_ACCSS_RA_SECID_NCRD"/>
    <m/>
    <x v="3"/>
    <x v="0"/>
  </r>
  <r>
    <s v="7000021023"/>
    <x v="1"/>
    <s v="Monitor Install PO # 4502358779"/>
    <s v="Mr. Stefan Kirchfeld"/>
    <x v="24"/>
    <x v="2"/>
    <s v="03-06-2013 14:49:47"/>
    <s v="03-06-2013 14:49:47"/>
    <s v="04-20-2013 06:42:59"/>
    <s v="SRIS_PEQP_ORDR"/>
    <s v="PAL06"/>
    <x v="3"/>
    <x v="0"/>
  </r>
  <r>
    <s v="7000020994"/>
    <x v="1"/>
    <s v="New Hire Request (03.11.13)"/>
    <s v="Mr. Justin Battles"/>
    <x v="12"/>
    <x v="2"/>
    <s v="02-27-2013 16:10:15"/>
    <s v="02-27-2013 16:10:15"/>
    <s v="04-20-2013 03:33:50"/>
    <s v="SRIS_PEQP_ORDR"/>
    <m/>
    <x v="3"/>
    <x v="0"/>
  </r>
  <r>
    <s v="8000021238"/>
    <x v="0"/>
    <s v="User battery is not working"/>
    <s v="Mr. Jean-Bernard Rolland"/>
    <x v="24"/>
    <x v="2"/>
    <s v="03-06-2013 10:36:54"/>
    <s v="03-06-2013 10:36:54"/>
    <s v="05-31-2013 05:58:51"/>
    <s v="IMIS_PEQP_NOTEB"/>
    <s v="PAL06"/>
    <x v="1"/>
    <x v="0"/>
  </r>
  <r>
    <s v="7000020950"/>
    <x v="1"/>
    <s v="Rehire Request"/>
    <s v="Mr. Manfred Weis"/>
    <x v="17"/>
    <x v="2"/>
    <s v="03-08-2013 09:42:15"/>
    <s v="03-08-2013 09:42:15"/>
    <s v="04-20-2013 03:31:40"/>
    <s v="SRIS_PEQP_ORDR"/>
    <m/>
    <x v="3"/>
    <x v="0"/>
  </r>
  <r>
    <s v="7000020965"/>
    <x v="1"/>
    <s v="New Hire Request (03.26.13)"/>
    <s v="Ms. Mikell Millar"/>
    <x v="12"/>
    <x v="2"/>
    <s v="03-08-2013 07:50:33"/>
    <s v="03-08-2013 07:50:33"/>
    <s v="04-22-2013 19:51:27"/>
    <s v="SRIS_PEQP_ORDR"/>
    <s v="PAL03"/>
    <x v="3"/>
    <x v="0"/>
  </r>
  <r>
    <s v="7000020948"/>
    <x v="1"/>
    <s v="New Hire Request"/>
    <s v="Mr. Renato Ribeiro Silva"/>
    <x v="17"/>
    <x v="2"/>
    <s v="03-08-2013 09:25:32"/>
    <s v="03-08-2013 09:25:32"/>
    <s v="04-20-2013 05:23:49"/>
    <s v="SRIS_ACCSS_RA_SECID_NCRD"/>
    <s v="SLE01"/>
    <x v="3"/>
    <x v="0"/>
  </r>
  <r>
    <s v="7000020900"/>
    <x v="1"/>
    <s v="New Hire Request"/>
    <s v="Mr. Renato Ribeiro Silva"/>
    <x v="17"/>
    <x v="2"/>
    <s v="03-08-2013 09:25:32"/>
    <s v="03-08-2013 09:25:32"/>
    <s v="04-20-2013 05:16:19"/>
    <s v="SRIS_PEQP_ORDR"/>
    <s v="SLE01"/>
    <x v="3"/>
    <x v="0"/>
  </r>
  <r>
    <s v="7000020880"/>
    <x v="1"/>
    <s v="need help with data mygration"/>
    <s v="Ms. Darcy MacClaren"/>
    <x v="23"/>
    <x v="2"/>
    <s v="03-08-2013 09:29:44"/>
    <s v="03-08-2013 09:29:44"/>
    <s v="05-31-2013 08:31:15"/>
    <s v="SRIS_PEQP_DESKT_UPGR"/>
    <s v="BOS01"/>
    <x v="1"/>
    <x v="0"/>
  </r>
  <r>
    <s v="8000021221"/>
    <x v="0"/>
    <s v="System Swap (T410) (Physical Damage)"/>
    <s v="Mr. Vijay Chand"/>
    <x v="12"/>
    <x v="2"/>
    <s v="03-07-2013 09:48:09"/>
    <s v="03-07-2013 09:48:09"/>
    <s v="04-20-2013 00:06:30"/>
    <s v="IMIS_PEQP_NOTEB"/>
    <m/>
    <x v="3"/>
    <x v="0"/>
  </r>
  <r>
    <s v="7000020931"/>
    <x v="1"/>
    <s v="VMWare Install"/>
    <s v="Mr. Sankar Sankarram"/>
    <x v="5"/>
    <x v="2"/>
    <s v="03-08-2013 07:59:19"/>
    <s v="03-08-2013 07:59:19"/>
    <s v="04-20-2013 04:16:49"/>
    <s v="SRIS_APPL_MACSW"/>
    <s v="PAL03"/>
    <x v="3"/>
    <x v="0"/>
  </r>
  <r>
    <s v="7000020876"/>
    <x v="1"/>
    <s v="New Hire Request (03.25.13)"/>
    <s v="Mr. Adam Thier"/>
    <x v="12"/>
    <x v="2"/>
    <s v="03-08-2013 06:48:45"/>
    <s v="03-08-2013 06:48:45"/>
    <s v="04-21-2013 20:34:06"/>
    <s v="SRIS_PEQP_ORDR"/>
    <s v="PAL08"/>
    <x v="3"/>
    <x v="0"/>
  </r>
  <r>
    <s v="7000020868"/>
    <x v="1"/>
    <s v="New Hire Request (03.25.13)"/>
    <s v="Mr. Ankur Bhatt"/>
    <x v="12"/>
    <x v="2"/>
    <s v="03-08-2013 06:30:02"/>
    <s v="03-08-2013 06:30:02"/>
    <s v="04-22-2013 19:51:50"/>
    <s v="SRIS_PEQP_ORDR"/>
    <s v="PAL04"/>
    <x v="3"/>
    <x v="0"/>
  </r>
  <r>
    <s v="7000020842"/>
    <x v="1"/>
    <s v="Software Configaration"/>
    <s v="Mr. Sankar Sankarram"/>
    <x v="5"/>
    <x v="2"/>
    <s v="03-08-2013 07:57:44"/>
    <s v="03-08-2013 07:57:44"/>
    <s v="04-20-2013 07:27:10"/>
    <s v="SRIS_APPL_MACSW"/>
    <s v="PAL03"/>
    <x v="3"/>
    <x v="0"/>
  </r>
  <r>
    <s v="8000021018"/>
    <x v="0"/>
    <s v="System Swap (T420) (HW)"/>
    <s v="Mr. Mark Gardner"/>
    <x v="26"/>
    <x v="2"/>
    <s v="03-06-2013 14:22:08"/>
    <s v="03-06-2013 14:22:08"/>
    <s v="04-20-2013 00:35:09"/>
    <s v="IMIS_APPL_OS_WIN7"/>
    <s v="BEL01"/>
    <x v="3"/>
    <x v="0"/>
  </r>
  <r>
    <s v="8000021017"/>
    <x v="0"/>
    <s v="Blue Screen on Laptop - laptop swap"/>
    <s v="Ms. Jeannie Saur"/>
    <x v="26"/>
    <x v="2"/>
    <s v="03-07-2013 12:57:47"/>
    <s v="03-07-2013 12:57:47"/>
    <s v="05-31-2013 05:24:52"/>
    <s v="IMIS_APPL_OS_WIN7"/>
    <s v="BOF01"/>
    <x v="1"/>
    <x v="0"/>
  </r>
  <r>
    <s v="7000020765"/>
    <x v="1"/>
    <s v="[LOANER_LT]|loaner laptop request"/>
    <s v="Ms. Elisabeth Hamon"/>
    <x v="8"/>
    <x v="2"/>
    <s v="03-08-2013 09:31:29"/>
    <s v="03-08-2013 09:31:29"/>
    <s v="04-20-2013 01:47:07"/>
    <s v="SRIS_PEQP_RENT"/>
    <s v="PAL02"/>
    <x v="3"/>
    <x v="0"/>
  </r>
  <r>
    <s v="7000020737"/>
    <x v="1"/>
    <s v="upgrade laptop"/>
    <s v="Mr. Bhavani Rajan"/>
    <x v="24"/>
    <x v="2"/>
    <s v="03-07-2013 12:18:53"/>
    <s v="03-07-2013 12:18:53"/>
    <s v="04-20-2013 03:55:02"/>
    <s v="SRIS_PEQP_ORDR"/>
    <s v="PAL06"/>
    <x v="3"/>
    <x v="0"/>
  </r>
  <r>
    <s v="7000020728"/>
    <x v="1"/>
    <s v="deploy loaner laptop asset 511107"/>
    <s v="Mr. Andrew Ng"/>
    <x v="24"/>
    <x v="2"/>
    <s v="03-07-2013 10:06:35"/>
    <s v="03-07-2013 10:06:35"/>
    <s v="04-20-2013 08:02:32"/>
    <s v="SRIS_PEQP_ORDR"/>
    <s v="PAL06"/>
    <x v="3"/>
    <x v="0"/>
  </r>
  <r>
    <s v="7000020677"/>
    <x v="1"/>
    <s v="Upgrade (X230)"/>
    <s v="Ms. Tamara Katz"/>
    <x v="8"/>
    <x v="2"/>
    <s v="03-07-2013 09:17:38"/>
    <s v="03-07-2013 09:17:38"/>
    <s v="05-31-2013 08:01:46"/>
    <s v="SRIS_PEQP_DESKT_UPGR"/>
    <s v="PAL02"/>
    <x v="1"/>
    <x v="0"/>
  </r>
  <r>
    <s v="7000020620"/>
    <x v="1"/>
    <s v="New Hire Request (03.11.13)"/>
    <s v="Ms. XuanLoan Ho"/>
    <x v="12"/>
    <x v="2"/>
    <s v="02-26-2013 13:13:37"/>
    <s v="02-26-2013 13:13:37"/>
    <s v="04-20-2013 06:01:26"/>
    <s v="SRIS_PEQP_ORDR"/>
    <s v="PAL06"/>
    <x v="3"/>
    <x v="0"/>
  </r>
  <r>
    <s v="7000020651"/>
    <x v="1"/>
    <s v="New Hire Request (03.11.13)"/>
    <s v="Mr. Kaustav Mitra"/>
    <x v="12"/>
    <x v="2"/>
    <s v="02-27-2013 16:17:55"/>
    <s v="02-27-2013 16:17:55"/>
    <s v="04-20-2013 05:50:29"/>
    <s v="SRIS_PEQP_ORDR"/>
    <s v="PAL02"/>
    <x v="3"/>
    <x v="0"/>
  </r>
  <r>
    <s v="7000020606"/>
    <x v="1"/>
    <s v="New Hire Request (03.25.13)"/>
    <s v="Mr. Nilus Vincent"/>
    <x v="26"/>
    <x v="2"/>
    <s v="03-08-2013 13:13:58"/>
    <s v="03-08-2013 13:13:58"/>
    <s v="04-22-2013 20:23:38"/>
    <s v="SRIS_PEQP_ORDR"/>
    <s v="PAL07"/>
    <x v="3"/>
    <x v="0"/>
  </r>
  <r>
    <s v="7000020588"/>
    <x v="1"/>
    <s v="Equipment Request (PAL-5) (T420) (QTY 1)"/>
    <s v="Mr. Jim Warmuth"/>
    <x v="22"/>
    <x v="2"/>
    <s v="03-01-2013 12:30:44"/>
    <s v="03-01-2013 12:30:44"/>
    <s v="03-21-2013 11:14:24"/>
    <s v="SRIS_PEQP_ORDR"/>
    <s v="PAL03"/>
    <x v="4"/>
    <x v="0"/>
  </r>
  <r>
    <s v="7000020527"/>
    <x v="1"/>
    <s v="do you have a license key for VMFusion t"/>
    <s v="Mr. Jim Warmuth"/>
    <x v="2"/>
    <x v="2"/>
    <s v="02-27-2013 10:43:45"/>
    <s v="02-27-2013 10:43:45"/>
    <s v="03-21-2013 11:11:47"/>
    <s v="SRIS_APPL_INST_PCK"/>
    <s v="PAL03"/>
    <x v="4"/>
    <x v="0"/>
  </r>
  <r>
    <s v="8000020698"/>
    <x v="0"/>
    <s v="System Swap (T510) (OS)"/>
    <s v="Mr. Prasad Illapani"/>
    <x v="26"/>
    <x v="2"/>
    <s v="02-27-2013 11:51:26"/>
    <s v="02-27-2013 11:51:26"/>
    <s v="03-22-2013 01:07:26"/>
    <s v="IMIS_APPL_OS_WIN7"/>
    <m/>
    <x v="4"/>
    <x v="0"/>
  </r>
  <r>
    <s v="8000020650"/>
    <x v="0"/>
    <s v="new laptop has a bad backspace key"/>
    <s v="Mr. Dirk Erickson"/>
    <x v="12"/>
    <x v="2"/>
    <s v="03-05-2013 15:49:03"/>
    <s v="03-05-2013 15:49:03"/>
    <s v="04-19-2013 20:35:37"/>
    <s v="IMIS_PEQP_NOTEB"/>
    <s v="BOI01"/>
    <x v="3"/>
    <x v="0"/>
  </r>
  <r>
    <s v="7000020284"/>
    <x v="1"/>
    <s v="Rehire Request"/>
    <s v="Mr. Carlos Bento"/>
    <x v="17"/>
    <x v="2"/>
    <s v="03-08-2013 07:48:53"/>
    <s v="03-08-2013 07:48:53"/>
    <s v="04-20-2013 08:05:41"/>
    <s v="SRIS_ACCSS_RA_SECID_NCRD"/>
    <s v="SLE01"/>
    <x v="3"/>
    <x v="0"/>
  </r>
  <r>
    <s v="7000020274"/>
    <x v="1"/>
    <s v="Rehire Request"/>
    <s v="Mr. Carlos Bento"/>
    <x v="17"/>
    <x v="2"/>
    <s v="03-08-2013 07:48:53"/>
    <s v="03-08-2013 07:48:53"/>
    <s v="04-20-2013 01:40:37"/>
    <s v="SRIS_PEQP_ORDR"/>
    <s v="SLE01"/>
    <x v="3"/>
    <x v="0"/>
  </r>
  <r>
    <s v="7000020244"/>
    <x v="1"/>
    <s v="Need laptop for training."/>
    <s v="Mr. Daniel Brage"/>
    <x v="17"/>
    <x v="2"/>
    <s v="03-08-2013 06:23:12"/>
    <s v="03-08-2013 06:23:12"/>
    <s v="04-20-2013 06:07:50"/>
    <s v="SRIS_PEQP_ORDR"/>
    <s v="SLE01"/>
    <x v="3"/>
    <x v="0"/>
  </r>
  <r>
    <s v="7000020122"/>
    <x v="1"/>
    <s v="Apple Equipment"/>
    <s v="Mr. Xiwei Zhou"/>
    <x v="5"/>
    <x v="2"/>
    <s v="03-07-2013 10:25:45"/>
    <s v="03-07-2013 10:25:45"/>
    <s v="04-20-2013 06:19:12"/>
    <s v="SRIS_PEQP_DESKT_MAC"/>
    <s v="PAL03"/>
    <x v="3"/>
    <x v="0"/>
  </r>
  <r>
    <s v="8000020312"/>
    <x v="0"/>
    <s v="user need acces the computer on meeting"/>
    <s v="Mr. Daniel Brage"/>
    <x v="17"/>
    <x v="2"/>
    <s v="03-05-2013 07:51:10"/>
    <s v="03-05-2013 07:51:10"/>
    <s v="05-31-2013 06:26:10"/>
    <s v="IMIS_PEQP_DESKT"/>
    <s v="SLE01"/>
    <x v="1"/>
    <x v="0"/>
  </r>
  <r>
    <s v="7000019940"/>
    <x v="1"/>
    <s v="MBP-R Repair"/>
    <s v="Mr. Geff Gilligan"/>
    <x v="5"/>
    <x v="2"/>
    <s v="03-07-2013 10:11:48"/>
    <s v="03-07-2013 10:11:48"/>
    <s v="04-20-2013 07:18:31"/>
    <s v="SRIS_PEQP_DESKT_MAC"/>
    <s v="PAL03"/>
    <x v="3"/>
    <x v="0"/>
  </r>
  <r>
    <s v="7000020004"/>
    <x v="1"/>
    <s v="Loaner Laptop (T520) (03.11.13)"/>
    <s v="Mr. Andrew Ng"/>
    <x v="12"/>
    <x v="2"/>
    <s v="03-05-2013 11:44:36"/>
    <s v="03-05-2013 11:44:36"/>
    <s v="04-20-2013 07:16:33"/>
    <s v="SRIS_PEQP_RENT"/>
    <s v="PAL06"/>
    <x v="3"/>
    <x v="0"/>
  </r>
  <r>
    <s v="7000019888"/>
    <x v="1"/>
    <s v="returned equipment"/>
    <s v="Mr. Piyush Garg"/>
    <x v="24"/>
    <x v="2"/>
    <s v="03-07-2013 15:42:36"/>
    <s v="03-07-2013 15:42:36"/>
    <s v="04-20-2013 03:18:58"/>
    <s v="SRIS_PEQP_ORDR"/>
    <s v="PAL06"/>
    <x v="3"/>
    <x v="0"/>
  </r>
  <r>
    <s v="7000019819"/>
    <x v="1"/>
    <s v="Monitor Install PO # 4502358779"/>
    <s v="Mr. Stefan Kirchfeld"/>
    <x v="9"/>
    <x v="2"/>
    <s v="03-06-2013 15:17:22"/>
    <s v="03-06-2013 15:17:22"/>
    <s v="04-20-2013 03:08:32"/>
    <s v="SRIS_PEQP_ORDR"/>
    <s v="PAL06"/>
    <x v="3"/>
    <x v="0"/>
  </r>
  <r>
    <s v="8000020203"/>
    <x v="0"/>
    <s v="Laptop Upgrade"/>
    <s v="Mr. Jonathan Chung"/>
    <x v="8"/>
    <x v="2"/>
    <s v="03-05-2013 08:43:25"/>
    <s v="03-05-2013 08:43:25"/>
    <s v="05-31-2013 05:30:16"/>
    <s v="IMIS_PEQP_NOTEB"/>
    <m/>
    <x v="1"/>
    <x v="0"/>
  </r>
  <r>
    <s v="8000020143"/>
    <x v="0"/>
    <s v="Monitor Install PO # 4502348716"/>
    <s v="Mr. Jamie Thurkettle"/>
    <x v="11"/>
    <x v="2"/>
    <s v="03-06-2013 15:00:56"/>
    <s v="03-06-2013 15:00:56"/>
    <s v="05-31-2013 05:47:04"/>
    <s v="IMIS_PEQP_MONIT"/>
    <s v="LAX01"/>
    <x v="1"/>
    <x v="0"/>
  </r>
  <r>
    <s v="8000020121"/>
    <x v="0"/>
    <s v="Upgrade to X230"/>
    <s v="Ms. Christina Sosa"/>
    <x v="1"/>
    <x v="2"/>
    <s v="03-07-2013 09:52:25"/>
    <s v="03-07-2013 09:52:25"/>
    <s v="05-31-2013 06:57:05"/>
    <s v="IMIS_PEQP_NOTEB"/>
    <m/>
    <x v="1"/>
    <x v="0"/>
  </r>
  <r>
    <s v="7000019758"/>
    <x v="1"/>
    <s v="Monitor Install PO # 4502360725"/>
    <s v="Ms. Asuman Suenbuel"/>
    <x v="1"/>
    <x v="2"/>
    <s v="03-06-2013 15:13:46"/>
    <s v="03-06-2013 15:13:46"/>
    <s v="04-20-2013 04:37:35"/>
    <s v="SRIS_PEQP_ORDR"/>
    <s v="PAL01"/>
    <x v="3"/>
    <x v="0"/>
  </r>
  <r>
    <s v="8000019995"/>
    <x v="0"/>
    <s v="Error conecting to the VPN."/>
    <s v="Mr. Sean Chylinski"/>
    <x v="8"/>
    <x v="2"/>
    <s v="03-05-2013 15:12:08"/>
    <s v="03-05-2013 15:12:08"/>
    <s v="04-19-2013 20:20:51"/>
    <s v="IMIS_ACCSS_RA_VPN_CLNT"/>
    <m/>
    <x v="3"/>
    <x v="0"/>
  </r>
  <r>
    <s v="7000019713"/>
    <x v="1"/>
    <s v="Loaner Laptop (Apple MBP) (QTY 5)"/>
    <s v="Mr. Rajesh Prabhu"/>
    <x v="22"/>
    <x v="2"/>
    <s v="01-04-2013 14:10:12"/>
    <s v="01-04-2013 14:10:12"/>
    <s v="04-20-2013 06:55:43"/>
    <s v="SRIS_PEQP_RENT"/>
    <s v="PAL08"/>
    <x v="3"/>
    <x v="0"/>
  </r>
  <r>
    <s v="7000019668"/>
    <x v="1"/>
    <s v="Request for Upgrade (T530) (03.08.13)"/>
    <s v="Mr. Eric Seager"/>
    <x v="26"/>
    <x v="2"/>
    <s v="03-06-2013 08:37:09"/>
    <s v="03-06-2013 08:37:09"/>
    <s v="04-20-2013 06:52:42"/>
    <s v="SRIS_PEQP_DESKT_UPGR"/>
    <m/>
    <x v="3"/>
    <x v="0"/>
  </r>
  <r>
    <s v="7000019665"/>
    <x v="1"/>
    <s v="Request for Upgrade (X230) (03.08.13)"/>
    <s v="Mr. Andre Alves"/>
    <x v="26"/>
    <x v="3"/>
    <s v="03-06-2013 08:26:59"/>
    <s v="03-06-2013 08:26:59"/>
    <s v="04-02-2013 08:06:47"/>
    <s v="SRIS_PEQP_DESKT_UPGR"/>
    <m/>
    <x v="3"/>
    <x v="0"/>
  </r>
  <r>
    <s v="8000019945"/>
    <x v="0"/>
    <s v="WTS Connection."/>
    <s v="Mr. Marcus Meazzo"/>
    <x v="2"/>
    <x v="2"/>
    <s v="03-05-2013 09:14:24"/>
    <s v="03-05-2013 09:14:24"/>
    <s v="04-20-2013 00:31:03"/>
    <s v="IMIS_ACCSS_CITRX_CLNT"/>
    <s v="LAT01"/>
    <x v="3"/>
    <x v="0"/>
  </r>
  <r>
    <s v="8000019952"/>
    <x v="0"/>
    <s v="Monitor Install PO # 4502356150(23.361)"/>
    <s v="Ms. Maryellen Macias"/>
    <x v="8"/>
    <x v="2"/>
    <s v="02-27-2013 09:49:23"/>
    <s v="02-27-2013 09:49:23"/>
    <s v="05-31-2013 07:22:12"/>
    <s v="IMIS_PEQP_MONIT"/>
    <s v="PAL02"/>
    <x v="1"/>
    <x v="0"/>
  </r>
  <r>
    <s v="7000019559"/>
    <x v="1"/>
    <s v="[IT Equipment] - Galaxy Tab 2 for Aleksa"/>
    <s v="Ms. Aleksandra Swerdlow"/>
    <x v="11"/>
    <x v="2"/>
    <s v="03-07-2013 11:02:38"/>
    <s v="03-07-2013 11:02:38"/>
    <s v="04-20-2013 03:06:54"/>
    <s v="SRIS_PEQP_DLVR"/>
    <m/>
    <x v="3"/>
    <x v="0"/>
  </r>
  <r>
    <s v="7000019521"/>
    <x v="1"/>
    <s v="Request for Upgrade (X230)"/>
    <s v="Mr. Jeff Nuzum"/>
    <x v="26"/>
    <x v="2"/>
    <s v="03-07-2013 09:46:01"/>
    <s v="03-07-2013 09:46:01"/>
    <s v="04-20-2013 01:33:06"/>
    <s v="SRIS_PEQP_DESKT_UPGR"/>
    <s v="PAL01"/>
    <x v="3"/>
    <x v="0"/>
  </r>
  <r>
    <s v="8000019703"/>
    <x v="0"/>
    <s v="I need help installing Think-Cell"/>
    <s v="Mr. Yann Le Ruyet"/>
    <x v="2"/>
    <x v="2"/>
    <s v="03-07-2013 14:17:16"/>
    <s v="03-07-2013 14:17:16"/>
    <s v="04-19-2013 23:34:30"/>
    <s v="IMIS_APPL_OTHER_SWAP_GR"/>
    <s v="PAL08"/>
    <x v="3"/>
    <x v="0"/>
  </r>
  <r>
    <s v="7000019393"/>
    <x v="1"/>
    <s v="Software Configaration"/>
    <s v="Mr. Marcus Meazzo"/>
    <x v="5"/>
    <x v="2"/>
    <s v="03-07-2013 05:41:07"/>
    <s v="03-07-2013 05:41:07"/>
    <s v="05-31-2013 08:24:11"/>
    <s v="SRIS_APPL_MACSW"/>
    <s v="LAT01"/>
    <x v="1"/>
    <x v="0"/>
  </r>
  <r>
    <s v="7000019377"/>
    <x v="1"/>
    <s v="Monitor Install PO # 4502356224"/>
    <s v="Mr. John Murray"/>
    <x v="1"/>
    <x v="2"/>
    <s v="02-27-2013 09:47:41"/>
    <s v="02-27-2013 09:47:41"/>
    <s v="04-20-2013 04:31:52"/>
    <s v="SRIS_PEQP_ORDR"/>
    <m/>
    <x v="3"/>
    <x v="0"/>
  </r>
  <r>
    <s v="8000019499"/>
    <x v="0"/>
    <s v="[Shell Swap] - Lenovo T410 - Asset# 4895"/>
    <s v="Mr. Rohit Venkataraman Balu"/>
    <x v="11"/>
    <x v="2"/>
    <s v="03-07-2013 14:00:47"/>
    <s v="03-07-2013 14:00:47"/>
    <s v="04-19-2013 23:56:30"/>
    <s v="IMIS_PEQP_NOTEB"/>
    <s v="PAL03"/>
    <x v="3"/>
    <x v="0"/>
  </r>
  <r>
    <s v="8000019593"/>
    <x v="0"/>
    <s v="Cannot access localhost 8084"/>
    <s v="Mr. Chinh Nguyen"/>
    <x v="9"/>
    <x v="2"/>
    <s v="02-26-2013 21:49:57"/>
    <s v="02-26-2013 21:49:57"/>
    <s v="05-31-2013 07:12:05"/>
    <s v="IMIS_APPL_IE_OBSOLETE"/>
    <s v="PAL06"/>
    <x v="1"/>
    <x v="0"/>
  </r>
  <r>
    <s v="7000019220"/>
    <x v="1"/>
    <s v="Incoming International Transfer Request"/>
    <s v="Mr. Amit Nagar"/>
    <x v="26"/>
    <x v="2"/>
    <s v="02-28-2013 09:53:22"/>
    <s v="02-28-2013 09:53:22"/>
    <s v="04-20-2013 06:05:36"/>
    <s v="SRIS_PEQP_ORDR"/>
    <s v="PAL07"/>
    <x v="3"/>
    <x v="0"/>
  </r>
  <r>
    <s v="7000019213"/>
    <x v="1"/>
    <s v="Rehire Request"/>
    <s v="Mr. Bruce Bayman"/>
    <x v="15"/>
    <x v="2"/>
    <s v="02-19-2013 10:37:59"/>
    <s v="02-19-2013 10:37:59"/>
    <s v="04-20-2013 06:56:53"/>
    <s v="SRIS_ACCSS_RA_SECID_NCRD"/>
    <m/>
    <x v="3"/>
    <x v="0"/>
  </r>
  <r>
    <s v="7000019183"/>
    <x v="1"/>
    <s v="Rehire Request"/>
    <s v="Mr. Bruce Bayman"/>
    <x v="15"/>
    <x v="2"/>
    <s v="02-19-2013 10:37:48"/>
    <s v="02-19-2013 10:37:48"/>
    <s v="04-20-2013 06:39:06"/>
    <s v="SRIS_ACCSS_RA_SECID_NCRD"/>
    <m/>
    <x v="3"/>
    <x v="0"/>
  </r>
  <r>
    <s v="8000019038"/>
    <x v="0"/>
    <s v="Monitor Install PO # 4502354862"/>
    <s v="Philipp Skogstad"/>
    <x v="35"/>
    <x v="2"/>
    <s v="02-27-2013 09:59:41"/>
    <s v="02-27-2013 09:59:41"/>
    <s v="05-31-2013 07:24:57"/>
    <s v="IMIS_PEQP_MONIT"/>
    <s v="LAT01"/>
    <x v="1"/>
    <x v="0"/>
  </r>
  <r>
    <s v="7000018884"/>
    <x v="1"/>
    <s v="New Hire IT Equipment Request (C5186809)"/>
    <s v="Ms. Diane Reader"/>
    <x v="26"/>
    <x v="2"/>
    <s v="03-04-2013 16:00:18"/>
    <s v="03-04-2013 16:00:18"/>
    <s v="04-20-2013 06:37:18"/>
    <s v="SRIS_PEQP_ORDR"/>
    <s v="PAL06"/>
    <x v="3"/>
    <x v="0"/>
  </r>
  <r>
    <s v="8000018981"/>
    <x v="0"/>
    <s v="Shell Swap (T420)"/>
    <s v="Ms. Kerri Atkins"/>
    <x v="8"/>
    <x v="2"/>
    <s v="03-06-2013 14:10:49"/>
    <s v="03-06-2013 14:10:49"/>
    <s v="05-31-2013 06:35:21"/>
    <s v="IMIS_PEQP_NOTEB"/>
    <s v="PAL02"/>
    <x v="1"/>
    <x v="0"/>
  </r>
  <r>
    <s v="7000018658"/>
    <x v="1"/>
    <s v="[Loaner Laptop] - Lenovo T500"/>
    <s v="Ms. Anita Serpa"/>
    <x v="11"/>
    <x v="2"/>
    <s v="03-06-2013 09:17:56"/>
    <s v="03-06-2013 09:17:56"/>
    <s v="04-20-2013 04:24:47"/>
    <s v="SRIS_PEQP_RENT"/>
    <s v="PAL03"/>
    <x v="3"/>
    <x v="0"/>
  </r>
  <r>
    <s v="8000018708"/>
    <x v="0"/>
    <s v="Room reservation button missing in Calen"/>
    <s v="Mr. Tom Harron"/>
    <x v="0"/>
    <x v="2"/>
    <s v="03-06-2013 11:45:01"/>
    <s v="03-06-2013 11:45:01"/>
    <s v="04-20-2013 01:12:26"/>
    <s v="IMIS_COMCHL_MAIL_VRES"/>
    <m/>
    <x v="3"/>
    <x v="0"/>
  </r>
  <r>
    <s v="7000018643"/>
    <x v="1"/>
    <s v="Upgrade (X230)"/>
    <s v="Ms. Christine Rhoads"/>
    <x v="8"/>
    <x v="2"/>
    <s v="03-06-2013 13:16:35"/>
    <s v="03-06-2013 13:16:35"/>
    <s v="05-31-2013 08:38:47"/>
    <s v="SRIS_PEQP_DESKT_UPGR"/>
    <m/>
    <x v="1"/>
    <x v="0"/>
  </r>
  <r>
    <s v="8000018731"/>
    <x v="0"/>
    <s v="Problems with IE"/>
    <s v="Ms. Trish Harman"/>
    <x v="15"/>
    <x v="2"/>
    <s v="02-12-2013 08:09:06"/>
    <s v="02-12-2013 08:09:06"/>
    <s v="05-31-2013 05:34:52"/>
    <s v="IMIS_APPL_IE_OBSOLETE"/>
    <s v="LSE04"/>
    <x v="1"/>
    <x v="0"/>
  </r>
  <r>
    <s v="8000018544"/>
    <x v="0"/>
    <s v="Laptop frequently hangs/freezes"/>
    <s v="Mr. Derek Reiger"/>
    <x v="15"/>
    <x v="2"/>
    <s v="03-04-2013 09:55:06"/>
    <s v="03-04-2013 09:55:06"/>
    <s v="05-31-2013 07:41:46"/>
    <s v="IMIS_APPL_OS_WIN7"/>
    <m/>
    <x v="1"/>
    <x v="0"/>
  </r>
  <r>
    <s v="7000018503"/>
    <x v="1"/>
    <s v="Imaged new laptop with Win 7"/>
    <s v="Ms. Tammy Alpert"/>
    <x v="25"/>
    <x v="2"/>
    <s v="03-06-2013 13:02:21"/>
    <s v="03-06-2013 13:02:21"/>
    <s v="04-20-2013 03:25:48"/>
    <s v="SRIS_PEQP_DESKT_UPGR"/>
    <m/>
    <x v="3"/>
    <x v="0"/>
  </r>
  <r>
    <s v="8000018533"/>
    <x v="0"/>
    <s v="Internal Error 7"/>
    <s v="Ms. Darcy MacClaren"/>
    <x v="26"/>
    <x v="2"/>
    <s v="03-06-2013 04:21:08"/>
    <s v="03-06-2013 04:21:08"/>
    <s v="05-31-2013 06:02:27"/>
    <s v="IMIS_BCKUP_CLNTBK_CLNT"/>
    <s v="BOS01"/>
    <x v="1"/>
    <x v="0"/>
  </r>
  <r>
    <s v="7000018452"/>
    <x v="1"/>
    <s v="VM access"/>
    <s v="Enrique Santa Cruz"/>
    <x v="27"/>
    <x v="2"/>
    <s v="03-06-2013 05:40:35"/>
    <s v="03-06-2013 05:40:35"/>
    <s v="05-10-2013 11:09:48"/>
    <s v="SRIS_APPL_OS_REIM"/>
    <s v="MON02"/>
    <x v="1"/>
    <x v="0"/>
  </r>
  <r>
    <s v="8000018499"/>
    <x v="0"/>
    <s v="Can no longer connect via VPN / F5 BIG-I"/>
    <s v="Andrew Lee"/>
    <x v="27"/>
    <x v="2"/>
    <s v="01-29-2013 18:10:42"/>
    <s v="01-29-2013 18:10:42"/>
    <s v="04-20-2013 00:09:18"/>
    <s v="IMIS_ACCSS_RA_VPN_CLNT"/>
    <s v="TOR50"/>
    <x v="3"/>
    <x v="0"/>
  </r>
  <r>
    <s v="7000018397"/>
    <x v="1"/>
    <s v="Equipment Request (PAL-3) (T410) (QTY 2)"/>
    <s v="Mr. David Lee"/>
    <x v="26"/>
    <x v="2"/>
    <s v="03-05-2013 15:08:16"/>
    <s v="03-05-2013 15:08:16"/>
    <s v="04-20-2013 05:11:55"/>
    <s v="SRIS_PEQP_ORDR"/>
    <s v="PAL03"/>
    <x v="3"/>
    <x v="0"/>
  </r>
  <r>
    <s v="8000018418"/>
    <x v="0"/>
    <s v="Replicator is daed."/>
    <s v="Asif Dogar"/>
    <x v="27"/>
    <x v="2"/>
    <s v="03-06-2013 07:13:57"/>
    <s v="03-06-2013 07:13:57"/>
    <s v="05-31-2013 06:30:01"/>
    <s v="IMIS_PEQP_MONIT"/>
    <s v="MON02"/>
    <x v="1"/>
    <x v="0"/>
  </r>
  <r>
    <s v="7000018286"/>
    <x v="1"/>
    <s v="Request for Upgrade (T530) (03.07.13)"/>
    <s v="Mr. Chris Nielsen"/>
    <x v="12"/>
    <x v="2"/>
    <s v="03-04-2013 07:41:59"/>
    <s v="03-04-2013 07:41:59"/>
    <s v="04-20-2013 03:44:22"/>
    <s v="SRIS_PEQP_DESKT_UPGR"/>
    <s v="PAL08"/>
    <x v="3"/>
    <x v="0"/>
  </r>
  <r>
    <s v="7000018317"/>
    <x v="1"/>
    <s v="Re-image required"/>
    <s v="Elise Hillman"/>
    <x v="27"/>
    <x v="2"/>
    <s v="02-28-2013 10:27:55"/>
    <s v="02-28-2013 10:27:55"/>
    <s v="05-31-2013 08:55:19"/>
    <s v="SRIS_APPL_MACSW"/>
    <s v="MON02"/>
    <x v="1"/>
    <x v="0"/>
  </r>
  <r>
    <s v="8000018377"/>
    <x v="0"/>
    <s v="System Swap (T420) (HW)"/>
    <s v="Ms. Kerri Atkins"/>
    <x v="12"/>
    <x v="2"/>
    <s v="03-04-2013 13:05:12"/>
    <s v="03-04-2013 13:05:12"/>
    <s v="04-20-2013 00:29:57"/>
    <s v="IMIS_PEQP_NOTEB"/>
    <s v="PAL02"/>
    <x v="3"/>
    <x v="0"/>
  </r>
  <r>
    <s v="8000018296"/>
    <x v="0"/>
    <s v="System Swap (T410) (VPN)"/>
    <s v="Mr. John Gontarz"/>
    <x v="12"/>
    <x v="2"/>
    <s v="03-01-2013 08:07:11"/>
    <s v="03-01-2013 08:07:11"/>
    <s v="04-19-2013 20:39:01"/>
    <s v="IMIS_APPL_OS_WIN7"/>
    <m/>
    <x v="3"/>
    <x v="0"/>
  </r>
  <r>
    <s v="8000018231"/>
    <x v="0"/>
    <s v="McAfee HIPS non-compliance on laptop"/>
    <s v="Dave DeHaan"/>
    <x v="0"/>
    <x v="2"/>
    <s v="03-05-2013 08:18:19"/>
    <s v="03-05-2013 08:18:19"/>
    <s v="04-20-2013 00:55:37"/>
    <s v="IMIS_PRTSEC_HIPS_CLNT"/>
    <m/>
    <x v="3"/>
    <x v="0"/>
  </r>
  <r>
    <s v="7000018134"/>
    <x v="1"/>
    <s v="assistance with Plasma Display,"/>
    <s v="Mr. Joel Adams"/>
    <x v="29"/>
    <x v="2"/>
    <s v="03-05-2013 10:12:58"/>
    <s v="03-05-2013 10:12:58"/>
    <s v="04-20-2013 05:14:49"/>
    <s v="SRIS_PEQP_ORDR"/>
    <m/>
    <x v="3"/>
    <x v="0"/>
  </r>
  <r>
    <s v="8000018058"/>
    <x v="0"/>
    <s v="My laptop always switches off without wa"/>
    <s v="Ms. Christiane Ohlgart"/>
    <x v="19"/>
    <x v="2"/>
    <s v="03-01-2013 18:27:47"/>
    <s v="03-01-2013 18:27:47"/>
    <s v="04-19-2013 21:22:05"/>
    <s v="IMIS_PEQP_NOTEB"/>
    <s v="PAL08"/>
    <x v="3"/>
    <x v="0"/>
  </r>
  <r>
    <s v="7000018072"/>
    <x v="1"/>
    <s v="returning equipment"/>
    <s v="Mr. Yukai Shi"/>
    <x v="24"/>
    <x v="2"/>
    <s v="03-05-2013 16:04:45"/>
    <s v="03-05-2013 16:04:45"/>
    <s v="04-20-2013 05:54:13"/>
    <s v="SRIS_PEQP_ORDR"/>
    <s v="PAL06"/>
    <x v="3"/>
    <x v="0"/>
  </r>
  <r>
    <s v="7000018053"/>
    <x v="1"/>
    <s v="Upgrade (T530)"/>
    <s v="Mr. Prasad Gonuguntla"/>
    <x v="8"/>
    <x v="2"/>
    <s v="03-05-2013 10:06:07"/>
    <s v="03-05-2013 10:06:07"/>
    <s v="05-31-2013 08:38:43"/>
    <s v="SRIS_PEQP_DESKT_UPGR"/>
    <s v="PAL02"/>
    <x v="1"/>
    <x v="0"/>
  </r>
  <r>
    <s v="8000017913"/>
    <x v="0"/>
    <s v="Unable to connect to wireless network"/>
    <s v="Mr. Sunder Ramesh"/>
    <x v="5"/>
    <x v="2"/>
    <s v="02-28-2013 11:08:06"/>
    <s v="02-28-2013 11:08:06"/>
    <s v="04-19-2013 19:57:10"/>
    <s v="IMIS_NW_CLNT_WIFI"/>
    <s v="PAL03"/>
    <x v="3"/>
    <x v="0"/>
  </r>
  <r>
    <s v="8000017848"/>
    <x v="0"/>
    <s v="Disable Night Watchman on LSED00464719A"/>
    <s v="Mr. Brian Wyland"/>
    <x v="0"/>
    <x v="2"/>
    <s v="03-05-2013 12:39:00"/>
    <s v="03-05-2013 12:39:00"/>
    <s v="05-31-2013 06:51:24"/>
    <s v="IMIS_OTHER_POWER"/>
    <s v="LSE04"/>
    <x v="1"/>
    <x v="0"/>
  </r>
  <r>
    <s v="7000017885"/>
    <x v="1"/>
    <s v="Problem with Lync requires a reimage"/>
    <s v="Ms. Penny Nodaros"/>
    <x v="2"/>
    <x v="2"/>
    <s v="03-05-2013 10:49:05"/>
    <s v="03-05-2013 10:49:05"/>
    <s v="04-20-2013 05:50:30"/>
    <s v="SRIS_APPL_OS_REIM"/>
    <s v="PAL03"/>
    <x v="3"/>
    <x v="0"/>
  </r>
  <r>
    <s v="8000017864"/>
    <x v="0"/>
    <s v="Monitor on docking station is not workin"/>
    <s v="Ms. Ellen Miller"/>
    <x v="2"/>
    <x v="2"/>
    <s v="03-04-2013 11:03:31"/>
    <s v="03-04-2013 11:03:31"/>
    <s v="04-19-2013 23:58:16"/>
    <s v="IMIS_PEQP_MONIT"/>
    <m/>
    <x v="3"/>
    <x v="0"/>
  </r>
  <r>
    <s v="8000017738"/>
    <x v="0"/>
    <s v="System Swap (T410) (Physical Damage)"/>
    <s v="Mr. Chandramohan Reddy Yengoti"/>
    <x v="26"/>
    <x v="2"/>
    <s v="03-04-2013 15:41:54"/>
    <s v="03-04-2013 15:41:54"/>
    <s v="04-19-2013 22:48:18"/>
    <s v="IMIS_PEQP_NOTEB"/>
    <s v="PAL06"/>
    <x v="3"/>
    <x v="0"/>
  </r>
  <r>
    <s v="7000017747"/>
    <x v="1"/>
    <s v="Request for Upgrade (X230) (03.08.13)"/>
    <s v="Mr. Abdullah Azzouni"/>
    <x v="26"/>
    <x v="2"/>
    <s v="03-04-2013 07:47:06"/>
    <s v="03-04-2013 07:47:06"/>
    <s v="04-20-2013 05:47:00"/>
    <s v="SRIS_PEQP_DESKT_UPGR"/>
    <s v="SFO60"/>
    <x v="3"/>
    <x v="0"/>
  </r>
  <r>
    <s v="7000017806"/>
    <x v="1"/>
    <s v="Request for Upgrade (T530) (03.06.13)"/>
    <s v="Mr. Bhavani Rajan"/>
    <x v="26"/>
    <x v="2"/>
    <s v="03-04-2013 07:43:39"/>
    <s v="03-04-2013 07:43:39"/>
    <s v="04-20-2013 02:53:35"/>
    <s v="SRIS_PEQP_DESKT_UPGR"/>
    <s v="PAL06"/>
    <x v="3"/>
    <x v="0"/>
  </r>
  <r>
    <s v="8000017753"/>
    <x v="0"/>
    <s v="System Swap (T420) (HW)"/>
    <s v="Mr. Eric Blackstone"/>
    <x v="26"/>
    <x v="2"/>
    <s v="03-04-2013 10:09:04"/>
    <s v="03-04-2013 10:09:04"/>
    <s v="04-19-2013 20:18:56"/>
    <s v="IMIS_PEQP_NOTEB"/>
    <m/>
    <x v="3"/>
    <x v="0"/>
  </r>
  <r>
    <s v="7000017801"/>
    <x v="1"/>
    <s v="[REIMAGE]|reimage system with Win 7 OS"/>
    <s v="Ms. Reena Chandra"/>
    <x v="8"/>
    <x v="2"/>
    <s v="03-05-2013 15:44:56"/>
    <s v="03-05-2013 15:44:56"/>
    <s v="05-31-2013 08:28:12"/>
    <s v="SRIS_APPL_OS_REIM"/>
    <s v="PAL03"/>
    <x v="1"/>
    <x v="0"/>
  </r>
  <r>
    <s v="7000017720"/>
    <x v="1"/>
    <s v="Request for Upgrade (T530) (03.08.13)"/>
    <s v="Mr. Dr. Ulrich Mayer"/>
    <x v="26"/>
    <x v="2"/>
    <s v="03-04-2013 07:45:09"/>
    <s v="03-04-2013 07:45:09"/>
    <s v="04-20-2013 04:53:39"/>
    <s v="SRIS_PEQP_DESKT_UPGR"/>
    <s v="PAL05"/>
    <x v="3"/>
    <x v="0"/>
  </r>
  <r>
    <s v="7000017689"/>
    <x v="1"/>
    <s v="Monitor Install PO # 4502357625"/>
    <s v="Mr. Sankar Sankarram"/>
    <x v="5"/>
    <x v="2"/>
    <s v="02-27-2013 10:01:30"/>
    <s v="02-27-2013 10:01:30"/>
    <s v="04-20-2013 04:50:06"/>
    <s v="SRIS_PEQP_ORDR"/>
    <s v="PAL03"/>
    <x v="3"/>
    <x v="0"/>
  </r>
  <r>
    <s v="7000017734"/>
    <x v="1"/>
    <s v="[REIMAGE]|reimage system with Win 7 OS"/>
    <s v="Ms. Stephanie Choi"/>
    <x v="8"/>
    <x v="2"/>
    <s v="03-05-2013 15:40:55"/>
    <s v="03-05-2013 15:40:55"/>
    <s v="05-31-2013 09:03:05"/>
    <s v="SRIS_APPL_OS_REIM"/>
    <s v="PAL02"/>
    <x v="1"/>
    <x v="0"/>
  </r>
  <r>
    <s v="8000017629"/>
    <x v="0"/>
    <s v="not able to connect to vm from home"/>
    <s v="Ms. Cynthia Baird"/>
    <x v="3"/>
    <x v="2"/>
    <s v="03-05-2013 13:31:07"/>
    <s v="03-05-2013 13:31:07"/>
    <s v="05-19-2013 19:21:54"/>
    <s v="IMIS_ACCSS_RA_VPN_CLNT"/>
    <s v="DUN01"/>
    <x v="1"/>
    <x v="0"/>
  </r>
  <r>
    <s v="8000017636"/>
    <x v="0"/>
    <s v="Upgrade to new Macbook Pro"/>
    <s v="Ms. Asuman Suenbuel"/>
    <x v="1"/>
    <x v="2"/>
    <s v="03-05-2013 15:38:17"/>
    <s v="03-05-2013 15:38:17"/>
    <s v="05-31-2013 07:28:32"/>
    <s v="IMIS_APPL_MACSW"/>
    <s v="PAL01"/>
    <x v="1"/>
    <x v="0"/>
  </r>
  <r>
    <s v="7000017658"/>
    <x v="1"/>
    <s v="Stolen Laptop (T410)"/>
    <s v="Mr. Kun Bao"/>
    <x v="26"/>
    <x v="2"/>
    <s v="03-04-2013 10:36:48"/>
    <s v="03-04-2013 10:36:48"/>
    <s v="04-20-2013 07:28:57"/>
    <s v="SRIS_PEQP_ORDR"/>
    <s v="PAL03"/>
    <x v="3"/>
    <x v="0"/>
  </r>
  <r>
    <s v="7000017696"/>
    <x v="1"/>
    <s v="Upgrade (X230)"/>
    <s v="Mr. David Hartwig"/>
    <x v="8"/>
    <x v="2"/>
    <s v="03-05-2013 15:36:01"/>
    <s v="03-05-2013 15:36:01"/>
    <s v="05-31-2013 09:02:40"/>
    <s v="SRIS_PEQP_DESKT_UPGR"/>
    <s v="PAL02"/>
    <x v="1"/>
    <x v="0"/>
  </r>
  <r>
    <s v="7000017624"/>
    <x v="1"/>
    <s v="New Hardware Setup (Apple MBP)"/>
    <s v="Mr. Sankar Sankarram"/>
    <x v="5"/>
    <x v="2"/>
    <s v="02-28-2013 19:40:15"/>
    <s v="02-28-2013 19:40:15"/>
    <s v="04-20-2013 06:12:49"/>
    <s v="SRIS_PEQP_ORDR"/>
    <s v="PAL03"/>
    <x v="3"/>
    <x v="0"/>
  </r>
  <r>
    <s v="8000017549"/>
    <x v="0"/>
    <s v="I need an appointment to return my lapto"/>
    <s v="Mr. Norman Marks"/>
    <x v="16"/>
    <x v="2"/>
    <s v="02-27-2013 15:05:53"/>
    <s v="02-27-2013 15:05:53"/>
    <s v="05-31-2013 07:04:34"/>
    <s v="IMIS_PEQP_NOTEB"/>
    <s v="PAL"/>
    <x v="1"/>
    <x v="0"/>
  </r>
  <r>
    <s v="7000017485"/>
    <x v="1"/>
    <s v="IE keeps hanging"/>
    <s v="Ms. Tiffany Wagner"/>
    <x v="16"/>
    <x v="2"/>
    <s v="02-05-2013 14:01:55"/>
    <s v="02-05-2013 14:01:55"/>
    <s v="05-20-2013 07:09:12"/>
    <s v="SRIS_PEQP_ORDR"/>
    <m/>
    <x v="1"/>
    <x v="0"/>
  </r>
  <r>
    <s v="7000017552"/>
    <x v="1"/>
    <s v="New Hardware Setup (Apple MBP)"/>
    <s v="Mr. Jens Koerner"/>
    <x v="5"/>
    <x v="2"/>
    <s v="03-02-2013 18:13:59"/>
    <s v="03-02-2013 18:13:59"/>
    <s v="04-20-2013 05:20:09"/>
    <s v="SRIS_PEQP_ORDR"/>
    <s v="PAL03"/>
    <x v="3"/>
    <x v="0"/>
  </r>
  <r>
    <s v="8000017474"/>
    <x v="0"/>
    <s v="Mac: CATSXT instructions"/>
    <s v="Mr. Timo Hoyer"/>
    <x v="24"/>
    <x v="0"/>
    <s v="02-01-2013 15:33:03"/>
    <s v="02-01-2013 15:33:03"/>
    <s v="04-02-2013 16:16:20"/>
    <s v="IMIS_APPL_SAP_GUI"/>
    <s v="PAL06"/>
    <x v="3"/>
    <x v="0"/>
  </r>
  <r>
    <s v="7000017425"/>
    <x v="1"/>
    <s v="Rehire Request (03.04.13)"/>
    <s v="Mr. Aiaz Kazi"/>
    <x v="12"/>
    <x v="2"/>
    <s v="03-04-2013 10:30:49"/>
    <s v="03-04-2013 10:30:49"/>
    <s v="04-20-2013 05:57:37"/>
    <s v="SRIS_PEQP_ORDR"/>
    <s v="PAL01"/>
    <x v="3"/>
    <x v="0"/>
  </r>
  <r>
    <s v="7000017445"/>
    <x v="1"/>
    <s v="Request for Upgrade (T430) (03.12.13)"/>
    <s v="Ms. Mirjam Sonnleithner"/>
    <x v="12"/>
    <x v="2"/>
    <s v="02-28-2013 15:08:03"/>
    <s v="02-28-2013 15:08:03"/>
    <s v="04-20-2013 05:52:01"/>
    <s v="SRIS_PEQP_DESKT_UPGR"/>
    <s v="PAL01"/>
    <x v="3"/>
    <x v="0"/>
  </r>
  <r>
    <s v="7000017328"/>
    <x v="1"/>
    <s v="Upgrade (T530)"/>
    <s v="Ms. Kathy Powell"/>
    <x v="8"/>
    <x v="2"/>
    <s v="03-05-2013 10:20:31"/>
    <s v="03-05-2013 10:20:31"/>
    <s v="05-31-2013 08:20:45"/>
    <s v="SRIS_PEQP_DESKT_UPGR"/>
    <m/>
    <x v="1"/>
    <x v="0"/>
  </r>
  <r>
    <s v="7000017285"/>
    <x v="1"/>
    <s v="Request for Upgrade (X230) (03.06.13)"/>
    <s v="Mr. Brian Reiter"/>
    <x v="12"/>
    <x v="2"/>
    <s v="03-04-2013 07:37:52"/>
    <s v="03-04-2013 07:37:52"/>
    <s v="04-20-2013 04:19:40"/>
    <s v="SRIS_PEQP_DESKT_UPGR"/>
    <m/>
    <x v="3"/>
    <x v="0"/>
  </r>
  <r>
    <s v="7000017198"/>
    <x v="1"/>
    <s v="Setup new MBP"/>
    <s v="Mr. Jonathan Calzada"/>
    <x v="5"/>
    <x v="2"/>
    <s v="03-05-2013 07:57:09"/>
    <s v="03-05-2013 07:57:09"/>
    <s v="04-20-2013 08:15:25"/>
    <s v="SRIS_APPL_MACSW"/>
    <s v="PAL03"/>
    <x v="3"/>
    <x v="0"/>
  </r>
  <r>
    <s v="7000017233"/>
    <x v="1"/>
    <s v="VMWare Install"/>
    <s v="Mr. Xiwei Zhou"/>
    <x v="5"/>
    <x v="2"/>
    <s v="03-05-2013 07:53:34"/>
    <s v="03-05-2013 07:53:34"/>
    <s v="04-20-2013 08:15:24"/>
    <s v="SRIS_APPL_MACSW"/>
    <s v="PAL03"/>
    <x v="3"/>
    <x v="0"/>
  </r>
  <r>
    <s v="8000017203"/>
    <x v="0"/>
    <s v="System Swap (X220) (VPN)"/>
    <s v="Mr. Mike Smith"/>
    <x v="12"/>
    <x v="2"/>
    <s v="02-21-2013 13:36:25"/>
    <s v="02-21-2013 13:36:25"/>
    <s v="04-20-2013 01:23:53"/>
    <s v="IMIS_ACCSS_RA_VPN_CLNT"/>
    <m/>
    <x v="3"/>
    <x v="0"/>
  </r>
  <r>
    <s v="8000017118"/>
    <x v="0"/>
    <s v="McAfee HIPS on laptop"/>
    <s v="Mr. Thomas Au"/>
    <x v="0"/>
    <x v="2"/>
    <s v="03-05-2013 07:49:38"/>
    <s v="03-05-2013 07:49:38"/>
    <s v="04-20-2013 01:22:18"/>
    <s v="IMIS_PRTSEC_HIPS_CLNT"/>
    <m/>
    <x v="3"/>
    <x v="0"/>
  </r>
  <r>
    <s v="7000017224"/>
    <x v="1"/>
    <s v="Request for Upgrade (T530) (03.06.13)"/>
    <s v="Ms. Barbara Hussein"/>
    <x v="12"/>
    <x v="2"/>
    <s v="03-04-2013 07:35:39"/>
    <s v="03-04-2013 07:35:39"/>
    <s v="04-20-2013 08:12:12"/>
    <s v="SRIS_PEQP_DESKT_UPGR"/>
    <s v="PAL03"/>
    <x v="3"/>
    <x v="0"/>
  </r>
  <r>
    <s v="8000017149"/>
    <x v="0"/>
    <s v="The screen on the macbook seems to be da"/>
    <s v="Shuchit Velkar"/>
    <x v="14"/>
    <x v="2"/>
    <s v="03-01-2013 08:04:11"/>
    <s v="03-01-2013 08:04:11"/>
    <s v="04-20-2013 01:20:46"/>
    <s v="IMIS_PEQP_NOTEB"/>
    <s v="WATERLOO1"/>
    <x v="3"/>
    <x v="0"/>
  </r>
  <r>
    <s v="7000017196"/>
    <x v="1"/>
    <s v="VMWare Install"/>
    <s v="Mr. Quoc Buu Phan"/>
    <x v="5"/>
    <x v="2"/>
    <s v="03-05-2013 07:50:32"/>
    <s v="03-05-2013 07:50:32"/>
    <s v="04-20-2013 08:10:31"/>
    <s v="SRIS_APPL_MACSW"/>
    <s v="PAL03"/>
    <x v="3"/>
    <x v="0"/>
  </r>
  <r>
    <s v="7000017215"/>
    <x v="1"/>
    <s v="Apple Project MBP"/>
    <s v="Mr. Labinot Bytyqi"/>
    <x v="5"/>
    <x v="2"/>
    <s v="03-05-2013 07:49:32"/>
    <s v="03-05-2013 07:49:32"/>
    <s v="04-20-2013 02:57:41"/>
    <s v="SRIS_APPL_MACSW"/>
    <m/>
    <x v="3"/>
    <x v="0"/>
  </r>
  <r>
    <s v="7000017202"/>
    <x v="1"/>
    <s v="Software Install"/>
    <s v="Ms. Sarah Deng"/>
    <x v="5"/>
    <x v="2"/>
    <s v="03-05-2013 07:45:52"/>
    <s v="03-05-2013 07:45:52"/>
    <s v="04-20-2013 01:50:11"/>
    <s v="SRIS_APPL_MACSW"/>
    <s v="PAL03"/>
    <x v="3"/>
    <x v="0"/>
  </r>
  <r>
    <s v="7000017174"/>
    <x v="1"/>
    <s v="Software Install"/>
    <s v="Ms. Sarah Deng"/>
    <x v="5"/>
    <x v="2"/>
    <s v="03-05-2013 07:43:05"/>
    <s v="03-05-2013 07:43:05"/>
    <s v="04-20-2013 01:48:23"/>
    <s v="SRIS_APPL_MACSW"/>
    <s v="PAL03"/>
    <x v="3"/>
    <x v="0"/>
  </r>
  <r>
    <s v="8000017036"/>
    <x v="0"/>
    <s v="McAfee non-compliance on laptop"/>
    <s v="Ms. Vanessa Silva"/>
    <x v="0"/>
    <x v="2"/>
    <s v="03-05-2013 07:20:56"/>
    <s v="03-05-2013 07:20:56"/>
    <s v="04-19-2013 23:00:47"/>
    <s v="IMIS_PRTSEC_AVIR_CLNT"/>
    <s v="SLE01"/>
    <x v="3"/>
    <x v="0"/>
  </r>
  <r>
    <s v="8000016269"/>
    <x v="0"/>
    <s v="updates failed"/>
    <s v="Mr. Mark Ciabattari"/>
    <x v="9"/>
    <x v="2"/>
    <s v="02-19-2013 10:54:19"/>
    <s v="02-19-2013 10:54:19"/>
    <s v="04-20-2013 00:15:48"/>
    <s v="IMIS_CLNT_SCCM_CLNT"/>
    <m/>
    <x v="3"/>
    <x v="0"/>
  </r>
  <r>
    <s v="8000016263"/>
    <x v="0"/>
    <s v="System Swap ( BSOD ) X220 Laptop"/>
    <s v="Mr. Tony Kueh"/>
    <x v="1"/>
    <x v="2"/>
    <s v="03-04-2013 16:04:48"/>
    <s v="03-04-2013 16:04:48"/>
    <s v="05-31-2013 06:55:26"/>
    <s v="IMIS_PEQP_NOTEB"/>
    <s v="PAL01"/>
    <x v="1"/>
    <x v="0"/>
  </r>
  <r>
    <s v="7000016329"/>
    <x v="1"/>
    <s v="New Hardware Setup (Apple MBP)"/>
    <s v="Mr. Stefan Kirchfeld"/>
    <x v="9"/>
    <x v="2"/>
    <s v="02-26-2013 14:23:58"/>
    <s v="02-26-2013 14:23:58"/>
    <s v="04-20-2013 06:08:48"/>
    <s v="SRIS_PEQP_ORDR"/>
    <s v="PAL06"/>
    <x v="3"/>
    <x v="0"/>
  </r>
  <r>
    <s v="7000016307"/>
    <x v="1"/>
    <s v="Request for Upgrade (T530) (03.06.13)"/>
    <s v="Ms. Kellie Nguyen"/>
    <x v="26"/>
    <x v="2"/>
    <s v="03-04-2013 08:42:02"/>
    <s v="03-04-2013 08:42:02"/>
    <s v="04-20-2013 06:08:47"/>
    <s v="SRIS_PEQP_DESKT_UPGR"/>
    <s v="PAL03"/>
    <x v="3"/>
    <x v="0"/>
  </r>
  <r>
    <s v="8000016170"/>
    <x v="0"/>
    <s v="Could not connect to the VPN"/>
    <s v="Mr. Gregory Rietzke"/>
    <x v="26"/>
    <x v="2"/>
    <s v="02-28-2013 19:48:47"/>
    <s v="02-28-2013 19:48:47"/>
    <s v="04-19-2013 23:08:53"/>
    <s v="IMIS_ACCSS_RA_VPN_CLNT"/>
    <m/>
    <x v="3"/>
    <x v="0"/>
  </r>
  <r>
    <s v="7000016299"/>
    <x v="1"/>
    <s v="Notebook request"/>
    <s v="Ms. Glaucia Favaretto"/>
    <x v="17"/>
    <x v="2"/>
    <s v="03-04-2013 09:15:10"/>
    <s v="03-04-2013 09:15:10"/>
    <s v="04-20-2013 04:52:40"/>
    <s v="SRIS_PEQP_RENT"/>
    <s v="SLE01"/>
    <x v="3"/>
    <x v="0"/>
  </r>
  <r>
    <s v="7000016269"/>
    <x v="1"/>
    <s v="New Hardware Setup (Apple MBP)"/>
    <s v="Mr. Jonathan Calzada"/>
    <x v="5"/>
    <x v="2"/>
    <s v="02-28-2013 13:13:03"/>
    <s v="02-28-2013 13:13:03"/>
    <s v="04-20-2013 05:27:23"/>
    <s v="SRIS_PEQP_ORDR"/>
    <s v="PAL03"/>
    <x v="3"/>
    <x v="0"/>
  </r>
  <r>
    <s v="7000016230"/>
    <x v="1"/>
    <s v="New Hardware Setup (Apple MBA)"/>
    <s v="Mr. Jan-Gerrit Groeneveld"/>
    <x v="5"/>
    <x v="2"/>
    <s v="03-01-2013 12:34:35"/>
    <s v="03-01-2013 12:34:35"/>
    <s v="04-20-2013 08:20:32"/>
    <s v="SRIS_PEQP_ORDR"/>
    <s v="PAL03"/>
    <x v="3"/>
    <x v="0"/>
  </r>
  <r>
    <s v="7000016274"/>
    <x v="1"/>
    <s v="New Hardware Setup (Apple MBP)"/>
    <s v="Mr. Gilbert Wong"/>
    <x v="5"/>
    <x v="2"/>
    <s v="02-26-2013 14:51:34"/>
    <s v="02-26-2013 14:51:34"/>
    <s v="04-20-2013 08:14:51"/>
    <s v="SRIS_PEQP_ORDR"/>
    <m/>
    <x v="3"/>
    <x v="0"/>
  </r>
  <r>
    <s v="8000016072"/>
    <x v="0"/>
    <s v="mac book needed for recruiting video"/>
    <s v="Dominique Pirolo"/>
    <x v="27"/>
    <x v="2"/>
    <s v="02-27-2013 10:34:41"/>
    <s v="02-27-2013 10:34:41"/>
    <s v="05-31-2013 05:30:04"/>
    <s v="IMIS_PEQP_DESKT"/>
    <s v="MON02"/>
    <x v="1"/>
    <x v="0"/>
  </r>
  <r>
    <s v="7000016089"/>
    <x v="1"/>
    <s v="New Hire IT Equipment Request (C5186710)"/>
    <s v="Ms. Katrin Staehr"/>
    <x v="26"/>
    <x v="2"/>
    <s v="02-25-2013 21:56:08"/>
    <s v="02-25-2013 21:56:08"/>
    <s v="04-20-2013 07:02:22"/>
    <s v="SRIS_PEQP_ORDR"/>
    <s v="PAL03"/>
    <x v="3"/>
    <x v="0"/>
  </r>
  <r>
    <s v="8000015910"/>
    <x v="0"/>
    <s v="Windows 7 VM on MacBook Pro"/>
    <s v="Mr. Gersh Voldman"/>
    <x v="11"/>
    <x v="2"/>
    <s v="03-04-2013 15:30:25"/>
    <s v="03-04-2013 15:30:25"/>
    <s v="05-31-2013 06:53:03"/>
    <s v="IMIS_PEQP_NOTEB_MAC"/>
    <m/>
    <x v="1"/>
    <x v="0"/>
  </r>
  <r>
    <s v="8000015880"/>
    <x v="0"/>
    <s v="System Swap (T410) (Physical Damage)"/>
    <s v="Mr. Mark.A Johnson"/>
    <x v="26"/>
    <x v="2"/>
    <s v="03-01-2013 10:53:18"/>
    <s v="03-01-2013 10:53:18"/>
    <s v="04-19-2013 23:03:27"/>
    <s v="IMIS_PEQP_NOTEB"/>
    <m/>
    <x v="3"/>
    <x v="0"/>
  </r>
  <r>
    <s v="7000016151"/>
    <x v="1"/>
    <s v="[Loaner Laptop] - Lenovo X201"/>
    <s v="Mr. Andreas Gloege"/>
    <x v="11"/>
    <x v="2"/>
    <s v="03-01-2013 14:12:03"/>
    <s v="03-01-2013 14:12:03"/>
    <s v="03-22-2013 10:31:02"/>
    <s v="SRIS_PEQP_RENT"/>
    <m/>
    <x v="4"/>
    <x v="0"/>
  </r>
  <r>
    <s v="7000016080"/>
    <x v="1"/>
    <s v="New Hardware Setup (Apple MBA)"/>
    <s v="Philipp Skogstad"/>
    <x v="29"/>
    <x v="2"/>
    <s v="02-27-2013 21:12:24"/>
    <s v="02-27-2013 21:12:24"/>
    <s v="04-20-2013 03:13:12"/>
    <s v="SRIS_PEQP_ORDR"/>
    <s v="LAT01"/>
    <x v="3"/>
    <x v="0"/>
  </r>
  <r>
    <s v="7000015977"/>
    <x v="1"/>
    <s v="Incoming International Transfer Request"/>
    <s v="Ms. Anne Hardy"/>
    <x v="26"/>
    <x v="2"/>
    <s v="02-25-2013 11:36:25"/>
    <s v="02-25-2013 11:36:25"/>
    <s v="04-20-2013 03:07:45"/>
    <s v="SRIS_PEQP_ORDR"/>
    <s v="PAL07"/>
    <x v="3"/>
    <x v="0"/>
  </r>
  <r>
    <s v="7000015973"/>
    <x v="1"/>
    <s v="Incoming International Transfer Request"/>
    <s v="Mr. Armando Manipon"/>
    <x v="26"/>
    <x v="2"/>
    <s v="02-25-2013 07:32:37"/>
    <s v="02-25-2013 07:32:37"/>
    <s v="04-20-2013 02:42:20"/>
    <s v="SRIS_PEQP_ORDR"/>
    <s v="PAL03"/>
    <x v="3"/>
    <x v="0"/>
  </r>
  <r>
    <s v="8000015709"/>
    <x v="0"/>
    <s v="Laptop for New Contractor - Surendra Kal"/>
    <s v="Mr. Surendra Kalahasti"/>
    <x v="11"/>
    <x v="2"/>
    <s v="03-04-2013 09:37:57"/>
    <s v="03-04-2013 09:37:57"/>
    <s v="04-20-2013 00:35:47"/>
    <s v="IMIS_PEQP_NOTEB"/>
    <m/>
    <x v="3"/>
    <x v="0"/>
  </r>
  <r>
    <s v="8000015705"/>
    <x v="0"/>
    <s v="system performance too sow."/>
    <s v="Mr. Kannan K R"/>
    <x v="16"/>
    <x v="2"/>
    <s v="03-04-2013 08:21:18"/>
    <s v="03-04-2013 08:21:18"/>
    <s v="04-19-2013 20:19:15"/>
    <s v="IMIS_PEQP_NOTEB"/>
    <s v="PAL01"/>
    <x v="3"/>
    <x v="0"/>
  </r>
  <r>
    <s v="7000015847"/>
    <x v="1"/>
    <s v="citrix issue"/>
    <s v="Ms. Elizabeth Benson"/>
    <x v="8"/>
    <x v="2"/>
    <s v="02-28-2013 13:20:55"/>
    <s v="02-28-2013 13:20:55"/>
    <s v="05-22-2013 19:53:41"/>
    <s v="SRIS_COMCHL_CITRX"/>
    <s v="PAL02"/>
    <x v="1"/>
    <x v="0"/>
  </r>
  <r>
    <s v="7000015846"/>
    <x v="1"/>
    <s v="Request for Upgrade (X230) (03.04.13)"/>
    <s v="Mr. David Hartwig"/>
    <x v="12"/>
    <x v="2"/>
    <s v="02-28-2013 08:53:03"/>
    <s v="02-28-2013 08:53:03"/>
    <s v="04-20-2013 06:32:58"/>
    <s v="SRIS_PEQP_DESKT_UPGR"/>
    <s v="PAL02"/>
    <x v="3"/>
    <x v="0"/>
  </r>
  <r>
    <s v="7000015834"/>
    <x v="1"/>
    <s v="Request for Upgrade (T430) (03.05.13)"/>
    <s v="Ms. Ning-Jing Gao"/>
    <x v="12"/>
    <x v="2"/>
    <s v="03-01-2013 07:40:22"/>
    <s v="03-01-2013 07:40:22"/>
    <s v="04-20-2013 04:50:35"/>
    <s v="SRIS_PEQP_DESKT_UPGR"/>
    <s v="PAL02"/>
    <x v="3"/>
    <x v="0"/>
  </r>
  <r>
    <s v="7000015795"/>
    <x v="1"/>
    <s v="Request for Upgrade (X230) (03.06.13)"/>
    <s v="Ms. Sadhana Jetley"/>
    <x v="12"/>
    <x v="2"/>
    <s v="03-01-2013 09:14:03"/>
    <s v="03-01-2013 09:14:03"/>
    <s v="04-20-2013 04:17:00"/>
    <s v="SRIS_PEQP_DESKT_UPGR"/>
    <s v="PAL04"/>
    <x v="3"/>
    <x v="0"/>
  </r>
  <r>
    <s v="7000015738"/>
    <x v="1"/>
    <s v="New Hardware Setup (T430) (03.01.13)"/>
    <s v="Mr. Michael Tomiak"/>
    <x v="12"/>
    <x v="2"/>
    <s v="02-28-2013 07:16:41"/>
    <s v="02-28-2013 07:16:41"/>
    <s v="04-20-2013 04:11:06"/>
    <s v="SRIS_PEQP_ORDR"/>
    <m/>
    <x v="3"/>
    <x v="0"/>
  </r>
  <r>
    <s v="7000015775"/>
    <x v="1"/>
    <s v="Request for Upgrade (X230) (03.05.13)"/>
    <s v="Mr. Bill Smallshaw"/>
    <x v="12"/>
    <x v="2"/>
    <s v="03-01-2013 07:48:59"/>
    <s v="03-01-2013 07:48:59"/>
    <s v="04-20-2013 04:06:27"/>
    <s v="SRIS_PEQP_DESKT_UPGR"/>
    <m/>
    <x v="3"/>
    <x v="0"/>
  </r>
  <r>
    <s v="8000015502"/>
    <x v="0"/>
    <s v="McAfee non-compliance on laptop"/>
    <s v="Mr. Nicolas Nunes"/>
    <x v="0"/>
    <x v="2"/>
    <s v="03-04-2013 06:44:02"/>
    <s v="03-04-2013 06:44:02"/>
    <s v="04-19-2013 21:28:56"/>
    <s v="IMIS_PRTSEC_AVIR_CLNT"/>
    <s v="SLE01"/>
    <x v="3"/>
    <x v="0"/>
  </r>
  <r>
    <s v="8000014542"/>
    <x v="0"/>
    <s v="Monitor Install PO # 4502338421(23.310)"/>
    <s v="Ms. Jane Chiao"/>
    <x v="8"/>
    <x v="2"/>
    <s v="02-06-2013 16:14:55"/>
    <s v="02-06-2013 16:14:55"/>
    <s v="05-31-2013 06:42:31"/>
    <s v="IMIS_PEQP_MONIT"/>
    <s v="PAL02"/>
    <x v="1"/>
    <x v="0"/>
  </r>
  <r>
    <s v="7000014853"/>
    <x v="1"/>
    <s v="Loaner has been returned 2/15/13"/>
    <s v="Mr. Chris Bryson"/>
    <x v="22"/>
    <x v="2"/>
    <s v="02-15-2013 15:51:44"/>
    <s v="02-15-2013 15:51:44"/>
    <s v="04-20-2013 05:26:38"/>
    <s v="SRIS_PEQP_ORDR"/>
    <s v="DEN01"/>
    <x v="3"/>
    <x v="0"/>
  </r>
  <r>
    <s v="8000014414"/>
    <x v="0"/>
    <s v="backup data off hdd prior to reimage"/>
    <s v="Mr. Sanjoy Das"/>
    <x v="8"/>
    <x v="2"/>
    <s v="03-01-2013 16:16:56"/>
    <s v="03-01-2013 16:16:56"/>
    <s v="05-31-2013 07:07:51"/>
    <s v="IMIS_PEQP_NOTEB"/>
    <s v="PAL02"/>
    <x v="1"/>
    <x v="0"/>
  </r>
  <r>
    <s v="7000014704"/>
    <x v="1"/>
    <s v="System Swap(T520)(SW)(2.23.13)"/>
    <s v="Mr. Gabor Kovacs"/>
    <x v="12"/>
    <x v="2"/>
    <s v="02-21-2013 12:30:33"/>
    <s v="02-21-2013 12:30:33"/>
    <s v="04-20-2013 06:31:54"/>
    <s v="SRIS_PEQP_ORDR"/>
    <m/>
    <x v="3"/>
    <x v="0"/>
  </r>
  <r>
    <s v="7000014683"/>
    <x v="1"/>
    <s v="Shell Swap (X230)"/>
    <s v="Mr. Sanjoy Das"/>
    <x v="8"/>
    <x v="2"/>
    <s v="03-01-2013 16:15:45"/>
    <s v="03-01-2013 16:15:45"/>
    <s v="05-31-2013 08:47:32"/>
    <s v="SRIS_APPL_OS_REIM"/>
    <s v="PAL02"/>
    <x v="1"/>
    <x v="0"/>
  </r>
  <r>
    <s v="7000014637"/>
    <x v="1"/>
    <s v="Reqeust to get a replacement pc"/>
    <s v="Mr. Jim Burke"/>
    <x v="26"/>
    <x v="2"/>
    <s v="02-27-2013 19:21:38"/>
    <s v="02-27-2013 19:21:38"/>
    <s v="04-20-2013 06:29:52"/>
    <s v="SRIS_PEQP_ORDR"/>
    <s v="DEN01"/>
    <x v="3"/>
    <x v="0"/>
  </r>
  <r>
    <s v="7000014600"/>
    <x v="1"/>
    <s v="New Hire Request"/>
    <s v="Mr. Denis Dauber"/>
    <x v="17"/>
    <x v="2"/>
    <s v="02-27-2013 07:05:29"/>
    <s v="02-27-2013 07:05:29"/>
    <s v="04-20-2013 06:28:08"/>
    <s v="SRIS_PEQP_ORDR"/>
    <s v="SLE01"/>
    <x v="3"/>
    <x v="0"/>
  </r>
  <r>
    <s v="8000014382"/>
    <x v="0"/>
    <s v="System Swap (T520) (SW)"/>
    <s v="Mr. Suresh Rajappa"/>
    <x v="26"/>
    <x v="2"/>
    <s v="03-01-2013 10:59:50"/>
    <s v="03-01-2013 10:59:50"/>
    <s v="04-19-2013 20:55:39"/>
    <s v="IMIS_APPL_OS_WIN7"/>
    <m/>
    <x v="3"/>
    <x v="0"/>
  </r>
  <r>
    <s v="7000014568"/>
    <x v="1"/>
    <s v="New Hardware Setup (Apple MBP)"/>
    <s v="Ms. Anne Hardy"/>
    <x v="20"/>
    <x v="2"/>
    <s v="02-26-2013 15:45:21"/>
    <s v="02-26-2013 15:45:21"/>
    <s v="04-20-2013 04:43:09"/>
    <s v="SRIS_PEQP_DESKT_UPGR"/>
    <s v="PAL07"/>
    <x v="3"/>
    <x v="0"/>
  </r>
  <r>
    <s v="7000014536"/>
    <x v="1"/>
    <s v="returning equipment"/>
    <s v="Mr. Dan Everett"/>
    <x v="24"/>
    <x v="2"/>
    <s v="03-01-2013 15:25:03"/>
    <s v="03-01-2013 15:25:03"/>
    <s v="04-20-2013 04:43:01"/>
    <s v="SRIS_PEQP_ORDR"/>
    <s v="PAL05"/>
    <x v="3"/>
    <x v="0"/>
  </r>
  <r>
    <s v="7000014535"/>
    <x v="1"/>
    <s v="Monitor Install PO # 4502357546"/>
    <s v="Mr. Richard Hong"/>
    <x v="19"/>
    <x v="2"/>
    <s v="02-27-2013 10:04:26"/>
    <s v="02-27-2013 10:04:26"/>
    <s v="04-20-2013 04:36:07"/>
    <s v="SRIS_PEQP_ORDR"/>
    <s v="PAL07"/>
    <x v="3"/>
    <x v="0"/>
  </r>
  <r>
    <s v="8000014281"/>
    <x v="0"/>
    <s v="user needs a new power supply"/>
    <s v="Mr. James Chiu"/>
    <x v="2"/>
    <x v="2"/>
    <s v="03-01-2013 00:43:40"/>
    <s v="03-01-2013 00:43:40"/>
    <s v="04-19-2013 23:15:37"/>
    <s v="IMIS_PEQP_NOTEB"/>
    <s v="PAL05"/>
    <x v="3"/>
    <x v="0"/>
  </r>
  <r>
    <s v="8000014223"/>
    <x v="0"/>
    <s v="Need DBI to Serial adapter"/>
    <s v="Ms. Nivedita Chandra"/>
    <x v="24"/>
    <x v="2"/>
    <s v="02-26-2013 10:32:50"/>
    <s v="02-26-2013 10:32:50"/>
    <s v="05-31-2013 06:57:54"/>
    <s v="IMIS_PEQP_NOTEB"/>
    <s v="PAL04"/>
    <x v="1"/>
    <x v="0"/>
  </r>
  <r>
    <s v="7000014526"/>
    <x v="1"/>
    <s v="Request to get a new SecurID Card for re"/>
    <s v="Mr. Madhusudana Dama"/>
    <x v="24"/>
    <x v="2"/>
    <s v="02-27-2013 20:30:36"/>
    <s v="02-27-2013 20:30:36"/>
    <s v="04-20-2013 06:00:55"/>
    <s v="SRIS_ACCSS_RA_SECID_NCRD"/>
    <s v="PAL06"/>
    <x v="3"/>
    <x v="0"/>
  </r>
  <r>
    <s v="7000014494"/>
    <x v="1"/>
    <s v="returning equipment"/>
    <s v="Mr. Satit Nuchitsiripattara"/>
    <x v="24"/>
    <x v="2"/>
    <s v="03-01-2013 15:17:22"/>
    <s v="03-01-2013 15:17:22"/>
    <s v="04-20-2013 02:41:36"/>
    <s v="SRIS_PEQP_ORDR"/>
    <s v="PAL06"/>
    <x v="3"/>
    <x v="0"/>
  </r>
  <r>
    <s v="7000014448"/>
    <x v="1"/>
    <s v="New Hardware Setup (Apple MBP)"/>
    <s v="Mr. Richard Hong"/>
    <x v="19"/>
    <x v="2"/>
    <s v="02-27-2013 16:57:45"/>
    <s v="02-27-2013 16:57:45"/>
    <s v="04-20-2013 05:57:16"/>
    <s v="SRIS_PEQP_ORDR"/>
    <s v="PAL07"/>
    <x v="3"/>
    <x v="0"/>
  </r>
  <r>
    <s v="7000014410"/>
    <x v="1"/>
    <s v="New Hardware Setup (Apple MBP)"/>
    <s v="Mr. Mandar Khadilkar"/>
    <x v="5"/>
    <x v="2"/>
    <s v="02-26-2013 15:08:12"/>
    <s v="02-26-2013 15:08:12"/>
    <s v="04-20-2013 05:50:04"/>
    <s v="SRIS_PEQP_ORDR"/>
    <s v="PAL03"/>
    <x v="3"/>
    <x v="0"/>
  </r>
  <r>
    <s v="7000014416"/>
    <x v="1"/>
    <s v="Stolen Laptop (T410)"/>
    <s v="Mr. Stephen Fortelka"/>
    <x v="26"/>
    <x v="2"/>
    <s v="02-28-2013 13:38:44"/>
    <s v="02-28-2013 13:38:44"/>
    <s v="04-20-2013 05:46:38"/>
    <s v="SRIS_PEQP_ORDR"/>
    <s v="PAL06"/>
    <x v="3"/>
    <x v="0"/>
  </r>
  <r>
    <s v="7000014415"/>
    <x v="1"/>
    <s v="Upgrade (X230)"/>
    <s v="Mr. Nino Marakovic"/>
    <x v="8"/>
    <x v="2"/>
    <s v="03-01-2013 14:39:14"/>
    <s v="03-01-2013 14:39:14"/>
    <s v="05-31-2013 08:38:14"/>
    <s v="SRIS_APPL_OS_REIM"/>
    <s v="PAL02"/>
    <x v="1"/>
    <x v="0"/>
  </r>
  <r>
    <s v="8000014089"/>
    <x v="0"/>
    <s v="Please unreserve Dublin Gobi Conference"/>
    <s v="Ms. Cynthia Baird"/>
    <x v="4"/>
    <x v="2"/>
    <s v="01-22-2013 10:19:24"/>
    <s v="01-22-2013 10:19:24"/>
    <s v="05-31-2013 05:53:52"/>
    <s v="IMIS_COMCHL_MAIL_VRES"/>
    <s v="Dublin"/>
    <x v="1"/>
    <x v="0"/>
  </r>
  <r>
    <s v="7000014341"/>
    <x v="1"/>
    <s v="Has loaner laptop Asset 461175"/>
    <s v="Mr. Nethaji Tummuru"/>
    <x v="11"/>
    <x v="2"/>
    <s v="02-22-2013 07:33:06"/>
    <s v="02-22-2013 07:33:06"/>
    <s v="04-20-2013 07:39:53"/>
    <s v="SRIS_PEQP_RENT"/>
    <m/>
    <x v="3"/>
    <x v="0"/>
  </r>
  <r>
    <s v="7000014285"/>
    <x v="1"/>
    <s v="Incoming International Transfer Request"/>
    <s v="Ms. Jane Chiao"/>
    <x v="12"/>
    <x v="2"/>
    <s v="02-25-2013 06:53:12"/>
    <s v="02-25-2013 06:53:12"/>
    <s v="04-20-2013 01:51:44"/>
    <s v="SRIS_PEQP_ORDR"/>
    <s v="PAL02"/>
    <x v="3"/>
    <x v="0"/>
  </r>
  <r>
    <s v="7000014273"/>
    <x v="1"/>
    <s v="Incoming International Transfer Request"/>
    <s v="Mr. Praveen Kalla"/>
    <x v="12"/>
    <x v="2"/>
    <s v="02-25-2013 07:18:36"/>
    <s v="02-25-2013 07:18:36"/>
    <s v="04-20-2013 01:43:21"/>
    <s v="SRIS_PEQP_ORDR"/>
    <s v="PAL04"/>
    <x v="3"/>
    <x v="0"/>
  </r>
  <r>
    <s v="7000014264"/>
    <x v="1"/>
    <s v="New Hire Request (03.04.13)"/>
    <s v="Mr. Sapan Panigrahi"/>
    <x v="12"/>
    <x v="2"/>
    <s v="02-25-2013 07:23:36"/>
    <s v="02-25-2013 07:23:36"/>
    <s v="04-20-2013 02:51:53"/>
    <s v="SRIS_PEQP_ORDR"/>
    <s v="PAL03"/>
    <x v="3"/>
    <x v="0"/>
  </r>
  <r>
    <s v="7000014054"/>
    <x v="1"/>
    <s v="New Hire Request"/>
    <s v="Mr. Denis Dauber"/>
    <x v="17"/>
    <x v="2"/>
    <s v="02-27-2013 07:05:30"/>
    <s v="02-27-2013 07:05:30"/>
    <s v="04-20-2013 03:39:48"/>
    <s v="SRIS_ACCSS_RA_SECID_NCRD"/>
    <s v="SLE01"/>
    <x v="3"/>
    <x v="0"/>
  </r>
  <r>
    <s v="8000013503"/>
    <x v="0"/>
    <s v="Server wint recongice pc"/>
    <s v="Mr. Grigori Toprover"/>
    <x v="16"/>
    <x v="2"/>
    <s v="02-28-2013 11:38:04"/>
    <s v="02-28-2013 11:38:04"/>
    <s v="05-31-2013 07:34:42"/>
    <s v="IMIS_PEQP_NOTEB"/>
    <s v="LAX01"/>
    <x v="1"/>
    <x v="0"/>
  </r>
  <r>
    <s v="7000013662"/>
    <x v="1"/>
    <s v="New Hire Request (03.05.13)"/>
    <s v="Ms. Kari Mahaffey"/>
    <x v="26"/>
    <x v="2"/>
    <s v="02-12-2013 10:44:49"/>
    <s v="02-12-2013 10:44:49"/>
    <s v="04-20-2013 04:58:41"/>
    <s v="SRIS_PEQP_ORDR"/>
    <m/>
    <x v="3"/>
    <x v="0"/>
  </r>
  <r>
    <s v="7000013599"/>
    <x v="1"/>
    <s v="New Hire Request (03.05.13)"/>
    <s v="Mr. John Sims"/>
    <x v="26"/>
    <x v="2"/>
    <s v="02-27-2013 15:01:54"/>
    <s v="02-27-2013 15:01:54"/>
    <s v="04-20-2013 07:52:12"/>
    <s v="SRIS_PEQP_ORDR"/>
    <m/>
    <x v="3"/>
    <x v="0"/>
  </r>
  <r>
    <s v="7000013586"/>
    <x v="1"/>
    <s v="[REIMAGE]|reimage system with Win 7 OS"/>
    <s v="Ms. Mangala Koduri"/>
    <x v="8"/>
    <x v="2"/>
    <s v="02-28-2013 13:20:27"/>
    <s v="02-28-2013 13:20:27"/>
    <s v="05-31-2013 09:04:41"/>
    <s v="SRIS_APPL_OS_REIM"/>
    <m/>
    <x v="1"/>
    <x v="0"/>
  </r>
  <r>
    <s v="7000013606"/>
    <x v="1"/>
    <s v="New iPad 4"/>
    <s v="Mr. Jonathan Judal"/>
    <x v="5"/>
    <x v="2"/>
    <s v="02-28-2013 08:01:29"/>
    <s v="02-28-2013 08:01:29"/>
    <s v="04-20-2013 07:44:47"/>
    <s v="SRIS_PEQP_DESKT_MAC"/>
    <m/>
    <x v="3"/>
    <x v="0"/>
  </r>
  <r>
    <s v="7000013631"/>
    <x v="1"/>
    <s v="New Hardware Setup (Apple MBP)"/>
    <s v="Ms. Petra Ligthart"/>
    <x v="5"/>
    <x v="2"/>
    <s v="02-27-2013 19:18:35"/>
    <s v="02-27-2013 19:18:35"/>
    <s v="04-20-2013 02:11:55"/>
    <s v="SRIS_PEQP_ORDR"/>
    <m/>
    <x v="3"/>
    <x v="0"/>
  </r>
  <r>
    <s v="7000013595"/>
    <x v="1"/>
    <s v="Incoming International Transfer Request"/>
    <s v="Mr. Ganesan Gopal"/>
    <x v="26"/>
    <x v="2"/>
    <s v="02-27-2013 10:47:40"/>
    <s v="02-27-2013 10:47:40"/>
    <s v="04-20-2013 02:08:15"/>
    <s v="SRIS_PEQP_ORDR"/>
    <s v="DUN02"/>
    <x v="3"/>
    <x v="0"/>
  </r>
  <r>
    <s v="7000013539"/>
    <x v="1"/>
    <s v="New Hardware Setup (Apple MBP)"/>
    <s v="Mr. Bhushan Khadpe"/>
    <x v="5"/>
    <x v="2"/>
    <s v="02-27-2013 15:20:53"/>
    <s v="02-27-2013 15:20:53"/>
    <s v="04-20-2013 06:10:37"/>
    <s v="SRIS_PEQP_ORDR"/>
    <s v="PAL03"/>
    <x v="3"/>
    <x v="0"/>
  </r>
  <r>
    <s v="7000013574"/>
    <x v="1"/>
    <s v="Equipment Request (PAL-1) (T510) (QTY 1)"/>
    <s v="Mr. Gregg Souza"/>
    <x v="26"/>
    <x v="2"/>
    <s v="02-27-2013 11:55:57"/>
    <s v="02-27-2013 11:55:57"/>
    <s v="04-20-2013 06:07:05"/>
    <s v="SRIS_PEQP_ORDR"/>
    <s v="PAL01"/>
    <x v="3"/>
    <x v="0"/>
  </r>
  <r>
    <s v="7000013549"/>
    <x v="1"/>
    <s v="notebook request"/>
    <s v="Mr. Fabricius Zatti"/>
    <x v="17"/>
    <x v="2"/>
    <s v="02-28-2013 10:33:09"/>
    <s v="02-28-2013 10:33:09"/>
    <s v="04-20-2013 06:05:41"/>
    <s v="SRIS_PEQP_RENT"/>
    <s v="SLE01"/>
    <x v="3"/>
    <x v="0"/>
  </r>
  <r>
    <s v="7000013592"/>
    <x v="1"/>
    <s v="Rehire Request (03.05.13)"/>
    <s v="Mr. Paul Bautel"/>
    <x v="26"/>
    <x v="2"/>
    <s v="02-28-2013 08:54:49"/>
    <s v="02-28-2013 08:54:49"/>
    <s v="04-20-2013 06:05:38"/>
    <s v="SRIS_PEQP_ORDR"/>
    <s v="PAL01"/>
    <x v="3"/>
    <x v="0"/>
  </r>
  <r>
    <s v="7000013555"/>
    <x v="1"/>
    <s v="Equipment Request (PAL-1) (T410) (QTY 1)"/>
    <s v="Mr. Gregg Souza"/>
    <x v="26"/>
    <x v="2"/>
    <s v="02-27-2013 11:51:58"/>
    <s v="02-27-2013 11:51:58"/>
    <s v="04-20-2013 06:02:17"/>
    <s v="SRIS_PEQP_ORDR"/>
    <s v="PAL01"/>
    <x v="3"/>
    <x v="0"/>
  </r>
  <r>
    <s v="7000013564"/>
    <x v="1"/>
    <s v="[REIMAGE]|reimage system with Win 7 OS"/>
    <s v="Ms. Yazmin Perez-Lopez"/>
    <x v="8"/>
    <x v="2"/>
    <s v="02-28-2013 10:02:56"/>
    <s v="02-28-2013 10:02:56"/>
    <s v="05-31-2013 08:40:51"/>
    <s v="SRIS_APPL_OS_REIM"/>
    <s v="PAL02"/>
    <x v="1"/>
    <x v="0"/>
  </r>
  <r>
    <s v="8000013159"/>
    <x v="0"/>
    <s v="cannot connect to corporate network at t"/>
    <s v="Mr. Al Marcella"/>
    <x v="25"/>
    <x v="2"/>
    <s v="02-28-2013 06:18:17"/>
    <s v="02-28-2013 06:18:17"/>
    <s v="04-19-2013 23:09:07"/>
    <s v="IMIS_NW_CLNT_WIFI"/>
    <m/>
    <x v="3"/>
    <x v="0"/>
  </r>
  <r>
    <s v="8000013167"/>
    <x v="0"/>
    <s v="System Swap (T420) (HW)"/>
    <s v="Mr. Geoffrey Hoye"/>
    <x v="26"/>
    <x v="2"/>
    <s v="02-27-2013 19:30:48"/>
    <s v="02-27-2013 19:30:48"/>
    <s v="04-19-2013 23:09:05"/>
    <s v="IMIS_PEQP_NOTEB"/>
    <s v="BEL01"/>
    <x v="3"/>
    <x v="0"/>
  </r>
  <r>
    <s v="7000013519"/>
    <x v="1"/>
    <s v="New Hardware Setup (Apple MBP)"/>
    <s v="Ms. Danielle Keene"/>
    <x v="5"/>
    <x v="2"/>
    <s v="02-26-2013 15:41:10"/>
    <s v="02-26-2013 15:41:10"/>
    <s v="04-20-2013 02:42:38"/>
    <s v="SRIS_PEQP_ORDR"/>
    <m/>
    <x v="3"/>
    <x v="0"/>
  </r>
  <r>
    <s v="7000013477"/>
    <x v="1"/>
    <s v="Equipment Request (PAL-1) (X220) (QTY 1)"/>
    <s v="Mr. Gregg Souza"/>
    <x v="26"/>
    <x v="2"/>
    <s v="02-27-2013 11:49:14"/>
    <s v="02-27-2013 11:49:14"/>
    <s v="04-20-2013 02:35:13"/>
    <s v="SRIS_PEQP_ORDR"/>
    <s v="PAL01"/>
    <x v="3"/>
    <x v="0"/>
  </r>
  <r>
    <s v="7000013516"/>
    <x v="1"/>
    <s v="New Hardware Setup (Apple MBP)"/>
    <s v="Mr. Quoc Buu Phan"/>
    <x v="5"/>
    <x v="2"/>
    <s v="02-26-2013 14:22:58"/>
    <s v="02-26-2013 14:22:58"/>
    <s v="04-20-2013 02:31:05"/>
    <s v="SRIS_PEQP_ORDR"/>
    <s v="PAL03"/>
    <x v="3"/>
    <x v="0"/>
  </r>
  <r>
    <s v="8000013098"/>
    <x v="0"/>
    <s v="SAP GUI configuration file broken"/>
    <s v="Mr. Pohan Li"/>
    <x v="19"/>
    <x v="2"/>
    <s v="02-28-2013 10:29:18"/>
    <s v="02-28-2013 10:29:18"/>
    <s v="05-31-2013 05:56:33"/>
    <s v="IMIS_APPL_SAP_GUI"/>
    <m/>
    <x v="1"/>
    <x v="0"/>
  </r>
  <r>
    <s v="8000013116"/>
    <x v="0"/>
    <s v="[LOANER_LT]|borrow loaner laptop"/>
    <s v="Ms. Lindsay Morton"/>
    <x v="8"/>
    <x v="2"/>
    <s v="02-28-2013 10:27:28"/>
    <s v="02-28-2013 10:27:28"/>
    <s v="05-31-2013 05:32:43"/>
    <s v="IMIS_PEQP_NOTEB"/>
    <s v="PAL02"/>
    <x v="1"/>
    <x v="0"/>
  </r>
  <r>
    <s v="8000013105"/>
    <x v="0"/>
    <s v="HP Notebook not truning on"/>
    <s v="Mr. Paulo Junior"/>
    <x v="28"/>
    <x v="2"/>
    <s v="02-22-2013 08:16:08"/>
    <s v="02-22-2013 08:16:08"/>
    <s v="05-31-2013 05:32:19"/>
    <s v="IMIS_PEQP_NOTEB"/>
    <s v="SLE01"/>
    <x v="1"/>
    <x v="0"/>
  </r>
  <r>
    <s v="7000013451"/>
    <x v="1"/>
    <s v="Assisting user on data transfer to new P"/>
    <s v="Mr. Ray Kuo"/>
    <x v="19"/>
    <x v="2"/>
    <s v="02-28-2013 10:17:56"/>
    <s v="02-28-2013 10:17:56"/>
    <s v="04-20-2013 03:28:10"/>
    <s v="SRIS_APPL_CLNTMG"/>
    <s v="PAL07"/>
    <x v="3"/>
    <x v="0"/>
  </r>
  <r>
    <s v="8000013073"/>
    <x v="0"/>
    <s v="Received code 401 when trying to save Wo"/>
    <s v="Eduardo Munizaga"/>
    <x v="27"/>
    <x v="2"/>
    <s v="01-28-2013 12:36:53"/>
    <s v="01-28-2013 12:36:53"/>
    <s v="04-19-2013 20:50:06"/>
    <s v="IMIS_ACCSS_CITRX_CLNT"/>
    <s v="MON02"/>
    <x v="3"/>
    <x v="0"/>
  </r>
  <r>
    <s v="7000013350"/>
    <x v="1"/>
    <s v="Rehire Request (02.25.13)"/>
    <s v="Ms. Janaki Kumar"/>
    <x v="26"/>
    <x v="2"/>
    <s v="02-25-2013 14:16:08"/>
    <s v="02-25-2013 14:16:08"/>
    <s v="04-20-2013 03:24:02"/>
    <s v="SRIS_PEQP_ORDR"/>
    <s v="PAL03"/>
    <x v="3"/>
    <x v="0"/>
  </r>
  <r>
    <s v="7000013360"/>
    <x v="1"/>
    <s v="Rent notebook for traveling"/>
    <s v="Mr. Rafael Zanetti"/>
    <x v="17"/>
    <x v="2"/>
    <s v="02-28-2013 09:43:04"/>
    <s v="02-28-2013 09:43:04"/>
    <s v="04-20-2013 03:21:54"/>
    <s v="SRIS_PEQP_RENT"/>
    <m/>
    <x v="3"/>
    <x v="0"/>
  </r>
  <r>
    <s v="7000013336"/>
    <x v="1"/>
    <s v="New Hardware Setup (Apple MBP)"/>
    <s v="Mr. Anil Babu Ankisettipalli"/>
    <x v="5"/>
    <x v="2"/>
    <s v="02-26-2013 14:16:12"/>
    <s v="02-26-2013 14:16:12"/>
    <s v="04-20-2013 02:35:09"/>
    <s v="SRIS_PEQP_ORDR"/>
    <s v="PAL03"/>
    <x v="3"/>
    <x v="0"/>
  </r>
  <r>
    <s v="7000013260"/>
    <x v="1"/>
    <s v="New Hardware Setup (Apple MBP)"/>
    <s v="Mr. Ron Catacutan"/>
    <x v="5"/>
    <x v="2"/>
    <s v="02-26-2013 14:14:53"/>
    <s v="02-26-2013 14:14:53"/>
    <s v="04-20-2013 03:15:05"/>
    <s v="SRIS_PEQP_ORDR"/>
    <m/>
    <x v="3"/>
    <x v="0"/>
  </r>
  <r>
    <s v="8000012988"/>
    <x v="0"/>
    <s v="exmig the migration failed on outlook"/>
    <s v="Mr. Alex Sorin"/>
    <x v="19"/>
    <x v="2"/>
    <s v="02-25-2013 12:56:47"/>
    <s v="02-25-2013 12:56:47"/>
    <s v="05-31-2013 06:10:06"/>
    <s v="IMIS_APPL_MACSW"/>
    <s v="PAL07"/>
    <x v="1"/>
    <x v="0"/>
  </r>
  <r>
    <s v="7000013328"/>
    <x v="1"/>
    <s v="New Hardware Setup (Apple MBP)"/>
    <s v="Mr. Jaideep Godara"/>
    <x v="5"/>
    <x v="2"/>
    <s v="02-26-2013 14:11:13"/>
    <s v="02-26-2013 14:11:13"/>
    <s v="04-20-2013 04:05:05"/>
    <s v="SRIS_PEQP_ORDR"/>
    <s v="PAL03"/>
    <x v="3"/>
    <x v="0"/>
  </r>
  <r>
    <s v="7000013326"/>
    <x v="1"/>
    <s v="Mail migration on Mac and VM image"/>
    <s v="Mr. Pavan Bayyapu"/>
    <x v="19"/>
    <x v="2"/>
    <s v="02-28-2013 10:11:51"/>
    <s v="02-28-2013 10:11:51"/>
    <s v="05-31-2013 08:16:12"/>
    <s v="SRIS_APPL_MACSW"/>
    <s v="PAL08"/>
    <x v="1"/>
    <x v="0"/>
  </r>
  <r>
    <s v="7000013286"/>
    <x v="1"/>
    <s v="Image a new MacBook"/>
    <s v="Ms. Jessica Griffin"/>
    <x v="25"/>
    <x v="2"/>
    <s v="02-28-2013 10:11:47"/>
    <s v="02-28-2013 10:11:47"/>
    <s v="04-20-2013 03:57:59"/>
    <s v="SRIS_APPL_MACSW"/>
    <s v="BOS02"/>
    <x v="3"/>
    <x v="0"/>
  </r>
  <r>
    <s v="7000013265"/>
    <x v="1"/>
    <s v="Incoming International Transfer Request"/>
    <s v="Mr. Amit Nagar"/>
    <x v="26"/>
    <x v="2"/>
    <s v="02-26-2013 13:21:55"/>
    <s v="02-26-2013 13:21:55"/>
    <s v="05-25-2013 20:17:47"/>
    <s v="SRIS_PEQP_ORDR"/>
    <s v="PAL07"/>
    <x v="1"/>
    <x v="0"/>
  </r>
  <r>
    <s v="8000012985"/>
    <x v="0"/>
    <s v="BSI Database Server is not working"/>
    <s v="Mr. Matheus Oliveira"/>
    <x v="17"/>
    <x v="2"/>
    <s v="02-28-2013 09:58:08"/>
    <s v="02-28-2013 09:58:08"/>
    <s v="05-31-2013 06:19:14"/>
    <s v="IMIS_APPL_OS_WIN7"/>
    <s v="SLE01"/>
    <x v="1"/>
    <x v="0"/>
  </r>
  <r>
    <s v="7000013230"/>
    <x v="1"/>
    <s v="Rehire Request ***DUPLICATE TICKET***"/>
    <s v="Ms. Janaki Kumar"/>
    <x v="22"/>
    <x v="2"/>
    <s v="02-12-2013 11:15:39"/>
    <s v="02-12-2013 11:15:39"/>
    <s v="04-20-2013 07:14:26"/>
    <s v="SRIS_PEQP_ORDR"/>
    <s v="PAL03"/>
    <x v="3"/>
    <x v="0"/>
  </r>
  <r>
    <s v="7000013235"/>
    <x v="1"/>
    <s v="Exchange Migration"/>
    <s v="Mr. Abhijit Mitra"/>
    <x v="5"/>
    <x v="2"/>
    <s v="02-28-2013 08:16:51"/>
    <s v="02-28-2013 08:16:51"/>
    <s v="04-20-2013 04:54:20"/>
    <s v="SRIS_APPL_MACSW"/>
    <s v="PAL04"/>
    <x v="3"/>
    <x v="0"/>
  </r>
  <r>
    <s v="7000013195"/>
    <x v="1"/>
    <s v="I need a laptop for next monday (04/03/2"/>
    <s v="Mr. Marcelo Trein"/>
    <x v="17"/>
    <x v="2"/>
    <s v="02-28-2013 11:08:56"/>
    <s v="02-28-2013 11:08:56"/>
    <s v="04-20-2013 04:45:55"/>
    <s v="SRIS_PEQP_RENT"/>
    <s v="SLE01"/>
    <x v="3"/>
    <x v="0"/>
  </r>
  <r>
    <s v="8000012892"/>
    <x v="0"/>
    <s v="SRM PO# 4502358642"/>
    <s v="Mr. Ron Catacutan"/>
    <x v="8"/>
    <x v="2"/>
    <s v="02-26-2013 14:18:30"/>
    <s v="02-26-2013 14:18:30"/>
    <s v="04-19-2013 21:58:51"/>
    <s v="IMIS_PEQP_NOTEB_MAC"/>
    <s v="BUILDING 2"/>
    <x v="3"/>
    <x v="0"/>
  </r>
  <r>
    <s v="8000012850"/>
    <x v="0"/>
    <s v="Wireless issue"/>
    <s v="Ms. Christi Mclean"/>
    <x v="1"/>
    <x v="2"/>
    <s v="02-19-2013 13:19:01"/>
    <s v="02-19-2013 13:19:01"/>
    <s v="04-19-2013 21:58:50"/>
    <s v="IMIS_NW_CLNT_WIFI"/>
    <m/>
    <x v="3"/>
    <x v="0"/>
  </r>
  <r>
    <s v="8000012835"/>
    <x v="0"/>
    <s v="Outlook keeps crashing and prompts to re"/>
    <s v="Ms. Somya Kapoor"/>
    <x v="1"/>
    <x v="2"/>
    <s v="02-27-2013 14:57:59"/>
    <s v="02-27-2013 14:57:59"/>
    <s v="05-31-2013 06:03:07"/>
    <s v="IMIS_APPL_MACSW"/>
    <s v="PAL07"/>
    <x v="1"/>
    <x v="0"/>
  </r>
  <r>
    <s v="7000013147"/>
    <x v="1"/>
    <s v="Reimage MBP"/>
    <s v="Mr. Changhoon Baek"/>
    <x v="5"/>
    <x v="2"/>
    <s v="02-28-2013 08:14:32"/>
    <s v="02-28-2013 08:14:32"/>
    <s v="04-20-2013 05:18:08"/>
    <s v="SRIS_APPL_MACSW"/>
    <m/>
    <x v="3"/>
    <x v="0"/>
  </r>
  <r>
    <s v="8000012730"/>
    <x v="0"/>
    <s v="Laptop issues"/>
    <s v="Ms. Georgia Woeger"/>
    <x v="8"/>
    <x v="2"/>
    <s v="02-27-2013 08:21:25"/>
    <s v="02-27-2013 08:21:25"/>
    <s v="05-31-2013 06:36:00"/>
    <s v="IMIS_PEQP_NOTEB"/>
    <s v="PAL02"/>
    <x v="1"/>
    <x v="0"/>
  </r>
  <r>
    <s v="8000012789"/>
    <x v="0"/>
    <s v="System freeze and BSOD"/>
    <s v="Mr. Jitender Aswani"/>
    <x v="19"/>
    <x v="2"/>
    <s v="02-28-2013 09:49:54"/>
    <s v="02-28-2013 09:49:54"/>
    <s v="04-20-2013 01:29:33"/>
    <s v="IMIS_APPL_OS_WIN7"/>
    <s v="PAL08"/>
    <x v="3"/>
    <x v="0"/>
  </r>
  <r>
    <s v="7000013145"/>
    <x v="1"/>
    <s v="New Hire Request"/>
    <s v="Mr. Denis Dauber"/>
    <x v="17"/>
    <x v="2"/>
    <s v="02-27-2013 10:03:40"/>
    <s v="02-27-2013 10:03:40"/>
    <s v="04-20-2013 08:19:28"/>
    <s v="SRIS_PEQP_ORDR"/>
    <s v="SLE01"/>
    <x v="3"/>
    <x v="0"/>
  </r>
  <r>
    <s v="7000013132"/>
    <x v="1"/>
    <s v="New Hire Request"/>
    <s v="Mr. Denis Dauber"/>
    <x v="17"/>
    <x v="2"/>
    <s v="02-28-2013 06:02:28"/>
    <s v="02-28-2013 06:02:28"/>
    <s v="04-20-2013 08:09:53"/>
    <s v="SRIS_ACCSS_RA_SECID_NCRD"/>
    <s v="SLE01"/>
    <x v="3"/>
    <x v="0"/>
  </r>
  <r>
    <s v="7000013141"/>
    <x v="1"/>
    <s v="New Hire Request"/>
    <s v="Mr. Denis Dauber"/>
    <x v="17"/>
    <x v="2"/>
    <s v="02-28-2013 06:02:28"/>
    <s v="02-28-2013 06:02:28"/>
    <s v="04-20-2013 05:56:41"/>
    <s v="SRIS_PEQP_ORDR"/>
    <s v="SLE01"/>
    <x v="3"/>
    <x v="0"/>
  </r>
  <r>
    <s v="7000013121"/>
    <x v="1"/>
    <s v="Setup MBP for Apple project"/>
    <s v="Mr. Akash Choudhary"/>
    <x v="5"/>
    <x v="2"/>
    <s v="02-28-2013 08:12:46"/>
    <s v="02-28-2013 08:12:46"/>
    <s v="04-20-2013 05:49:31"/>
    <s v="SRIS_APPL_MACSW"/>
    <m/>
    <x v="3"/>
    <x v="0"/>
  </r>
  <r>
    <s v="7000013025"/>
    <x v="1"/>
    <s v="New Hire Request"/>
    <s v="Mr. Denis Dauber"/>
    <x v="17"/>
    <x v="2"/>
    <s v="02-27-2013 12:41:08"/>
    <s v="02-27-2013 12:41:08"/>
    <s v="04-20-2013 05:46:11"/>
    <s v="SRIS_ACCSS_RA_SECID_NCRD"/>
    <s v="SLE01"/>
    <x v="3"/>
    <x v="0"/>
  </r>
  <r>
    <s v="7000013111"/>
    <x v="1"/>
    <s v="Setup MBP for Apple project"/>
    <s v="Mr. Wing Kee Chui"/>
    <x v="5"/>
    <x v="2"/>
    <s v="02-28-2013 08:10:16"/>
    <s v="02-28-2013 08:10:16"/>
    <s v="04-20-2013 05:44:42"/>
    <s v="SRIS_APPL_MACSW"/>
    <m/>
    <x v="3"/>
    <x v="0"/>
  </r>
  <r>
    <s v="7000013056"/>
    <x v="1"/>
    <s v="New Hire Request"/>
    <s v="Mr. Denis Dauber"/>
    <x v="17"/>
    <x v="2"/>
    <s v="02-27-2013 12:41:08"/>
    <s v="02-27-2013 12:41:08"/>
    <s v="04-20-2013 06:23:36"/>
    <s v="SRIS_PEQP_ORDR"/>
    <s v="SLE01"/>
    <x v="3"/>
    <x v="0"/>
  </r>
  <r>
    <s v="8000012764"/>
    <x v="0"/>
    <s v="The machine doesnt boot up."/>
    <s v="Mr. Wenphing Lo"/>
    <x v="16"/>
    <x v="2"/>
    <s v="02-25-2013 10:20:47"/>
    <s v="02-25-2013 10:20:47"/>
    <s v="04-19-2013 23:34:11"/>
    <s v="IMIS_PEQP_DESKT"/>
    <s v="LAX01"/>
    <x v="3"/>
    <x v="0"/>
  </r>
  <r>
    <s v="7000013068"/>
    <x v="1"/>
    <s v="New Hire Request"/>
    <s v="Mr. Denis Dauber"/>
    <x v="17"/>
    <x v="2"/>
    <s v="02-27-2013 12:33:07"/>
    <s v="02-27-2013 12:33:07"/>
    <s v="04-20-2013 06:15:24"/>
    <s v="SRIS_ACCSS_RA_SECID_NCRD"/>
    <s v="SLE01"/>
    <x v="3"/>
    <x v="0"/>
  </r>
  <r>
    <s v="7000013018"/>
    <x v="1"/>
    <s v="New Hire Request"/>
    <s v="Mr. Denis Dauber"/>
    <x v="17"/>
    <x v="2"/>
    <s v="02-27-2013 12:33:07"/>
    <s v="02-27-2013 12:33:07"/>
    <s v="04-20-2013 06:13:43"/>
    <s v="SRIS_PEQP_ORDR"/>
    <s v="SLE01"/>
    <x v="3"/>
    <x v="0"/>
  </r>
  <r>
    <s v="8000012678"/>
    <x v="0"/>
    <s v="user having problems with the certificat"/>
    <s v="Mr. Gustavo Tamae"/>
    <x v="16"/>
    <x v="2"/>
    <s v="02-25-2013 14:20:47"/>
    <s v="02-25-2013 14:20:47"/>
    <s v="04-20-2013 00:37:48"/>
    <s v="IMIS_ACCSS_SSO"/>
    <s v="BUE04"/>
    <x v="3"/>
    <x v="0"/>
  </r>
  <r>
    <s v="7000013041"/>
    <x v="1"/>
    <s v="New Hire Request"/>
    <s v="Mr. Denis Dauber"/>
    <x v="17"/>
    <x v="2"/>
    <s v="02-27-2013 12:19:52"/>
    <s v="02-27-2013 12:19:52"/>
    <s v="04-20-2013 02:54:16"/>
    <s v="SRIS_ACCSS_RA_SECID_NCRD"/>
    <s v="SLE01"/>
    <x v="3"/>
    <x v="0"/>
  </r>
  <r>
    <s v="7000012940"/>
    <x v="1"/>
    <s v="New Hire Request"/>
    <s v="Mr. Denis Dauber"/>
    <x v="17"/>
    <x v="2"/>
    <s v="02-27-2013 12:19:52"/>
    <s v="02-27-2013 12:19:52"/>
    <s v="04-20-2013 02:51:20"/>
    <s v="SRIS_PEQP_ORDR"/>
    <s v="SLE01"/>
    <x v="3"/>
    <x v="0"/>
  </r>
  <r>
    <s v="8000012676"/>
    <x v="0"/>
    <s v="Issue with PGP."/>
    <s v="Mr. Renan Correa"/>
    <x v="17"/>
    <x v="2"/>
    <s v="02-27-2013 03:39:07"/>
    <s v="02-27-2013 03:39:07"/>
    <s v="04-19-2013 20:16:02"/>
    <s v="IMIS_PRTSEC_ENCR_MAIL"/>
    <s v="SLE01"/>
    <x v="3"/>
    <x v="0"/>
  </r>
  <r>
    <s v="7000013006"/>
    <x v="1"/>
    <s v="Reimage MBP"/>
    <s v="Mr. Sunder Ramesh"/>
    <x v="5"/>
    <x v="2"/>
    <s v="02-28-2013 08:08:39"/>
    <s v="02-28-2013 08:08:39"/>
    <s v="04-20-2013 03:57:49"/>
    <s v="SRIS_APPL_MACSW"/>
    <s v="PAL03"/>
    <x v="3"/>
    <x v="0"/>
  </r>
  <r>
    <s v="7000012887"/>
    <x v="1"/>
    <s v="Exchange Migration"/>
    <s v="Mr. Sunder Ramesh"/>
    <x v="5"/>
    <x v="2"/>
    <s v="02-28-2013 08:07:10"/>
    <s v="02-28-2013 08:07:10"/>
    <s v="04-20-2013 01:51:16"/>
    <s v="SRIS_APPL_MACSW"/>
    <s v="PAL03"/>
    <x v="3"/>
    <x v="0"/>
  </r>
  <r>
    <s v="8000012295"/>
    <x v="0"/>
    <s v="MacBook Setup for Karan Lulla"/>
    <s v="Mr. Karan Lulla"/>
    <x v="11"/>
    <x v="2"/>
    <s v="02-27-2013 15:15:42"/>
    <s v="02-27-2013 15:15:42"/>
    <s v="05-31-2013 06:50:07"/>
    <s v="IMIS_PEQP_NOTEB_MAC"/>
    <s v="PAL03"/>
    <x v="1"/>
    <x v="0"/>
  </r>
  <r>
    <s v="7000012497"/>
    <x v="1"/>
    <s v="Transfer data from old system to new sys"/>
    <s v="Mr. Vikas Lodha"/>
    <x v="20"/>
    <x v="2"/>
    <s v="02-27-2013 14:24:47"/>
    <s v="02-27-2013 14:24:47"/>
    <s v="04-20-2013 02:58:26"/>
    <s v="SRIS_PEQP_ORDR"/>
    <s v="PAL07"/>
    <x v="3"/>
    <x v="0"/>
  </r>
  <r>
    <s v="8000012051"/>
    <x v="0"/>
    <s v="performance issues with laptop"/>
    <s v="Mr. Wanqing Wu"/>
    <x v="8"/>
    <x v="2"/>
    <s v="02-27-2013 09:10:02"/>
    <s v="02-27-2013 09:10:02"/>
    <s v="05-31-2013 07:31:29"/>
    <s v="IMIS_PEQP_NOTEB"/>
    <s v="PAL02"/>
    <x v="1"/>
    <x v="0"/>
  </r>
  <r>
    <s v="8000011979"/>
    <x v="0"/>
    <s v="performance issues with laptop"/>
    <s v="Mr. DENIS DESCAUSE"/>
    <x v="8"/>
    <x v="2"/>
    <s v="02-27-2013 09:07:11"/>
    <s v="02-27-2013 09:07:11"/>
    <s v="05-31-2013 06:33:30"/>
    <s v="IMIS_PEQP_NOTEB"/>
    <s v="PAL02"/>
    <x v="1"/>
    <x v="0"/>
  </r>
  <r>
    <s v="8000011959"/>
    <x v="0"/>
    <s v="needs install a printer, Mac [CL]"/>
    <s v="Ms. Gail Moody-Byrd"/>
    <x v="29"/>
    <x v="2"/>
    <s v="02-25-2013 10:56:26"/>
    <s v="02-25-2013 10:56:26"/>
    <s v="05-21-2013 19:25:50"/>
    <s v="IMIS_PEQP_NOTEB_MAC"/>
    <s v="PAL02"/>
    <x v="1"/>
    <x v="0"/>
  </r>
  <r>
    <s v="8000011958"/>
    <x v="0"/>
    <s v="PALN00486272A - Laptop Getting Intermitt"/>
    <s v="Ms. Alison Hettrick"/>
    <x v="16"/>
    <x v="2"/>
    <s v="02-19-2013 13:13:49"/>
    <s v="02-19-2013 13:13:49"/>
    <s v="04-19-2013 21:54:04"/>
    <s v="IMIS_PEQP_NOTEB"/>
    <s v="NONE"/>
    <x v="3"/>
    <x v="0"/>
  </r>
  <r>
    <s v="7000012358"/>
    <x v="1"/>
    <s v="Imaged new laptop with Win 7 and transfe"/>
    <s v="Mr. John Lee"/>
    <x v="25"/>
    <x v="2"/>
    <s v="02-27-2013 09:03:19"/>
    <s v="02-27-2013 09:03:19"/>
    <s v="04-20-2013 04:38:33"/>
    <s v="SRIS_APPL_OS_REIM"/>
    <s v="BOS01"/>
    <x v="3"/>
    <x v="0"/>
  </r>
  <r>
    <s v="7000012380"/>
    <x v="1"/>
    <s v="new pc for re-image"/>
    <s v="Stefan Lotz"/>
    <x v="27"/>
    <x v="2"/>
    <s v="02-25-2013 07:01:02"/>
    <s v="02-25-2013 07:01:02"/>
    <s v="05-31-2013 08:23:00"/>
    <s v="SRIS_APPL_OS_REIM"/>
    <s v="MON02"/>
    <x v="1"/>
    <x v="0"/>
  </r>
  <r>
    <s v="7000012425"/>
    <x v="1"/>
    <s v="Request a replacement for t410"/>
    <s v="Mr. Tim Leonard"/>
    <x v="26"/>
    <x v="2"/>
    <s v="02-26-2013 14:18:09"/>
    <s v="02-26-2013 14:18:09"/>
    <s v="04-20-2013 04:33:17"/>
    <s v="SRIS_PEQP_ORDR"/>
    <m/>
    <x v="3"/>
    <x v="0"/>
  </r>
  <r>
    <s v="8000011927"/>
    <x v="0"/>
    <s v="Hard drive bad sectors crashed."/>
    <s v="Mr. Aravind Gadagottu"/>
    <x v="19"/>
    <x v="2"/>
    <s v="02-27-2013 10:26:32"/>
    <s v="02-27-2013 10:26:32"/>
    <s v="04-19-2013 19:37:33"/>
    <s v="IMIS_PEQP_DESKT"/>
    <s v="PAL07"/>
    <x v="3"/>
    <x v="0"/>
  </r>
  <r>
    <s v="7000012423"/>
    <x v="1"/>
    <s v="[Laptop Upgrade] - Asset# 535701 Lenovo"/>
    <s v="Mr. Robert Perez"/>
    <x v="11"/>
    <x v="2"/>
    <s v="02-27-2013 10:27:07"/>
    <s v="02-27-2013 10:27:07"/>
    <s v="04-20-2013 01:49:03"/>
    <s v="SRIS_PEQP_DESKT_UPGR"/>
    <m/>
    <x v="3"/>
    <x v="0"/>
  </r>
  <r>
    <s v="7000012442"/>
    <x v="1"/>
    <s v="Imaged new laptop with Win 7 and transfe"/>
    <s v="Mr. Ed Dunne"/>
    <x v="25"/>
    <x v="2"/>
    <s v="02-27-2013 09:00:41"/>
    <s v="02-27-2013 09:00:41"/>
    <s v="04-20-2013 01:49:00"/>
    <s v="SRIS_APPL_OS_REIM"/>
    <s v="BOS03"/>
    <x v="3"/>
    <x v="0"/>
  </r>
  <r>
    <s v="7000012410"/>
    <x v="1"/>
    <s v="New Hire Request"/>
    <s v="Mr. Denis Dauber"/>
    <x v="17"/>
    <x v="2"/>
    <s v="02-27-2013 11:59:03"/>
    <s v="02-27-2013 11:59:03"/>
    <s v="04-20-2013 08:06:05"/>
    <s v="SRIS_ACCSS_RA_SECID_NCRD"/>
    <s v="SLE01"/>
    <x v="3"/>
    <x v="0"/>
  </r>
  <r>
    <s v="8000011908"/>
    <x v="0"/>
    <s v="System Swap (T420) (VPN)"/>
    <s v="Ms. Cathleen Canier"/>
    <x v="26"/>
    <x v="2"/>
    <s v="02-21-2013 06:30:47"/>
    <s v="02-21-2013 06:30:47"/>
    <s v="04-20-2013 01:12:18"/>
    <s v="IMIS_ACCSS_RA_VPN_CLNT"/>
    <m/>
    <x v="3"/>
    <x v="0"/>
  </r>
  <r>
    <s v="7000012393"/>
    <x v="1"/>
    <s v="New Hire Request"/>
    <s v="Mr. Denis Dauber"/>
    <x v="17"/>
    <x v="2"/>
    <s v="02-27-2013 11:59:03"/>
    <s v="02-27-2013 11:59:03"/>
    <s v="04-20-2013 05:35:57"/>
    <s v="SRIS_PEQP_ORDR"/>
    <s v="SLE01"/>
    <x v="3"/>
    <x v="0"/>
  </r>
  <r>
    <s v="7000012405"/>
    <x v="1"/>
    <s v="Imaged new laptop with Win 7 and transfe"/>
    <s v="Ms. Diane Teubner"/>
    <x v="25"/>
    <x v="2"/>
    <s v="02-27-2013 08:58:22"/>
    <s v="02-27-2013 08:58:22"/>
    <s v="04-20-2013 05:34:26"/>
    <s v="SRIS_APPL_OS_REIM"/>
    <m/>
    <x v="3"/>
    <x v="0"/>
  </r>
  <r>
    <s v="7000012366"/>
    <x v="1"/>
    <s v="New Hire Request"/>
    <s v="Mr. STEFAN WAGNER"/>
    <x v="17"/>
    <x v="2"/>
    <s v="02-27-2013 11:50:38"/>
    <s v="02-27-2013 11:50:38"/>
    <s v="04-20-2013 03:34:00"/>
    <s v="SRIS_ACCSS_RA_SECID_NCRD"/>
    <s v="SLE01"/>
    <x v="3"/>
    <x v="0"/>
  </r>
  <r>
    <s v="7000012392"/>
    <x v="1"/>
    <s v="New Hire Request"/>
    <s v="Mr. STEFAN WAGNER"/>
    <x v="17"/>
    <x v="2"/>
    <s v="02-27-2013 11:50:38"/>
    <s v="02-27-2013 11:50:38"/>
    <s v="04-20-2013 03:23:29"/>
    <s v="SRIS_PEQP_ORDR"/>
    <s v="SLE01"/>
    <x v="3"/>
    <x v="0"/>
  </r>
  <r>
    <s v="7000012318"/>
    <x v="1"/>
    <s v="New Hire Request"/>
    <s v="Mr. Denis Dauber"/>
    <x v="17"/>
    <x v="2"/>
    <s v="02-27-2013 11:21:15"/>
    <s v="02-27-2013 11:21:15"/>
    <s v="04-20-2013 02:46:42"/>
    <s v="SRIS_ACCSS_RA_SECID_NCRD"/>
    <s v="SLE01"/>
    <x v="3"/>
    <x v="0"/>
  </r>
  <r>
    <s v="7000012361"/>
    <x v="1"/>
    <s v="New Hire Request"/>
    <s v="Mr. Denis Dauber"/>
    <x v="17"/>
    <x v="2"/>
    <s v="02-27-2013 11:21:14"/>
    <s v="02-27-2013 11:21:14"/>
    <s v="04-20-2013 06:48:22"/>
    <s v="SRIS_PEQP_ORDR"/>
    <s v="SLE01"/>
    <x v="3"/>
    <x v="0"/>
  </r>
  <r>
    <s v="7000012200"/>
    <x v="1"/>
    <s v="New Hire Request"/>
    <s v="Mr. Denis Dauber"/>
    <x v="17"/>
    <x v="2"/>
    <s v="02-27-2013 11:15:25"/>
    <s v="02-27-2013 11:15:25"/>
    <s v="04-20-2013 05:43:29"/>
    <s v="SRIS_ACCSS_RA_SECID_NCRD"/>
    <s v="SLE01"/>
    <x v="3"/>
    <x v="0"/>
  </r>
  <r>
    <s v="7000012322"/>
    <x v="1"/>
    <s v="New Hire Request"/>
    <s v="Mr. Denis Dauber"/>
    <x v="17"/>
    <x v="2"/>
    <s v="02-27-2013 11:15:25"/>
    <s v="02-27-2013 11:15:25"/>
    <s v="04-20-2013 05:39:20"/>
    <s v="SRIS_PEQP_ORDR"/>
    <s v="SLE01"/>
    <x v="3"/>
    <x v="0"/>
  </r>
  <r>
    <s v="7000012239"/>
    <x v="1"/>
    <s v="New Hire Request"/>
    <s v="Mr. Denis Dauber"/>
    <x v="17"/>
    <x v="2"/>
    <s v="02-27-2013 11:08:07"/>
    <s v="02-27-2013 11:08:07"/>
    <s v="04-20-2013 04:00:50"/>
    <s v="SRIS_ACCSS_RA_SECID_NCRD"/>
    <s v="SLE01"/>
    <x v="3"/>
    <x v="0"/>
  </r>
  <r>
    <s v="7000012283"/>
    <x v="1"/>
    <s v="Reimage Desktop (514772)"/>
    <s v="Mr. Bill Van Valkenburgh"/>
    <x v="15"/>
    <x v="2"/>
    <s v="02-27-2013 13:41:43"/>
    <s v="02-27-2013 13:41:43"/>
    <s v="05-31-2013 08:16:07"/>
    <s v="SRIS_APPL_OS_REIM"/>
    <m/>
    <x v="1"/>
    <x v="0"/>
  </r>
  <r>
    <s v="7000012268"/>
    <x v="1"/>
    <s v="New Hire Request"/>
    <s v="Mr. Denis Dauber"/>
    <x v="17"/>
    <x v="2"/>
    <s v="02-27-2013 11:08:07"/>
    <s v="02-27-2013 11:08:07"/>
    <s v="04-20-2013 03:55:19"/>
    <s v="SRIS_PEQP_ORDR"/>
    <s v="SLE01"/>
    <x v="3"/>
    <x v="0"/>
  </r>
  <r>
    <s v="7000012230"/>
    <x v="1"/>
    <s v="New Hire Request"/>
    <s v="Mr. Denis Dauber"/>
    <x v="17"/>
    <x v="2"/>
    <s v="02-27-2013 10:03:41"/>
    <s v="02-27-2013 10:03:41"/>
    <s v="04-20-2013 06:01:38"/>
    <s v="SRIS_ACCSS_RA_SECID_NCRD"/>
    <s v="SLE01"/>
    <x v="3"/>
    <x v="0"/>
  </r>
  <r>
    <s v="8000011707"/>
    <x v="0"/>
    <s v="no programs available in sap log on"/>
    <s v="Mr. Sreenivasulu Gelle"/>
    <x v="24"/>
    <x v="2"/>
    <s v="02-15-2013 10:46:25"/>
    <s v="02-15-2013 10:46:25"/>
    <s v="05-31-2013 07:29:32"/>
    <s v="IMIS_APPL_SAP_GUI"/>
    <s v="PAL06"/>
    <x v="1"/>
    <x v="0"/>
  </r>
  <r>
    <s v="7000012178"/>
    <x v="1"/>
    <s v="New Hire Request"/>
    <s v="Mr. Denis Dauber"/>
    <x v="17"/>
    <x v="2"/>
    <s v="02-27-2013 09:03:39"/>
    <s v="02-27-2013 09:03:39"/>
    <s v="04-20-2013 05:45:52"/>
    <s v="SRIS_ACCSS_RA_SECID_NCRD"/>
    <s v="SLE01"/>
    <x v="3"/>
    <x v="0"/>
  </r>
  <r>
    <s v="8000011722"/>
    <x v="0"/>
    <s v="Win08 R2 system BSOD due to Graphic card"/>
    <s v="Mr. Duc Tran"/>
    <x v="19"/>
    <x v="2"/>
    <s v="02-27-2013 10:49:16"/>
    <s v="02-27-2013 10:49:16"/>
    <s v="05-31-2013 07:04:01"/>
    <s v="IMIS_PEQP_DESKT"/>
    <s v="PAL07"/>
    <x v="1"/>
    <x v="0"/>
  </r>
  <r>
    <s v="7000012194"/>
    <x v="1"/>
    <s v="New Hire Request"/>
    <s v="Mr. Denis Dauber"/>
    <x v="17"/>
    <x v="2"/>
    <s v="02-27-2013 09:03:39"/>
    <s v="02-27-2013 09:03:39"/>
    <s v="04-20-2013 06:21:20"/>
    <s v="SRIS_PEQP_ORDR"/>
    <s v="SLE01"/>
    <x v="3"/>
    <x v="0"/>
  </r>
  <r>
    <s v="8000011648"/>
    <x v="0"/>
    <s v="Laptop Swap"/>
    <s v="Mr. Pradeep Bhatia"/>
    <x v="11"/>
    <x v="2"/>
    <s v="02-27-2013 10:53:25"/>
    <s v="02-27-2013 10:53:25"/>
    <s v="04-19-2013 23:25:17"/>
    <s v="IMIS_PEQP_NOTEB"/>
    <m/>
    <x v="3"/>
    <x v="0"/>
  </r>
  <r>
    <s v="7000012222"/>
    <x v="1"/>
    <s v="Rehire Request"/>
    <s v="Mr. Manfred Weis"/>
    <x v="17"/>
    <x v="2"/>
    <s v="02-27-2013 07:55:49"/>
    <s v="02-27-2013 07:55:49"/>
    <s v="04-20-2013 07:51:18"/>
    <s v="SRIS_ACCSS_RA_SECID_NCRD"/>
    <m/>
    <x v="3"/>
    <x v="0"/>
  </r>
  <r>
    <s v="7000012181"/>
    <x v="1"/>
    <s v="Rehire Request"/>
    <s v="Mr. Manfred Weis"/>
    <x v="17"/>
    <x v="2"/>
    <s v="02-27-2013 07:55:49"/>
    <s v="02-27-2013 07:55:49"/>
    <s v="04-20-2013 06:11:43"/>
    <s v="SRIS_PEQP_ORDR"/>
    <m/>
    <x v="3"/>
    <x v="0"/>
  </r>
  <r>
    <s v="7000012165"/>
    <x v="1"/>
    <s v="Stolen(X-230)(2.28.13"/>
    <s v="Mr. Kevin Mulligan"/>
    <x v="23"/>
    <x v="2"/>
    <s v="02-27-2013 04:57:02"/>
    <s v="02-27-2013 04:57:02"/>
    <s v="04-20-2013 06:05:05"/>
    <s v="SRIS_PEQP_ORDR"/>
    <s v="BOS03"/>
    <x v="3"/>
    <x v="0"/>
  </r>
  <r>
    <s v="7000012099"/>
    <x v="1"/>
    <s v="Loaner Laptop (T520) (03.04.13)"/>
    <s v="Mr. Matthias Werner"/>
    <x v="12"/>
    <x v="2"/>
    <s v="02-26-2013 09:11:39"/>
    <s v="02-26-2013 09:11:39"/>
    <s v="03-20-2013 23:30:25"/>
    <s v="SRIS_PEQP_RENT"/>
    <s v="PAL05"/>
    <x v="4"/>
    <x v="0"/>
  </r>
  <r>
    <s v="7000012153"/>
    <x v="1"/>
    <s v="Assisting mail exchange migration on Mac"/>
    <s v="Mr. Xiang Xu"/>
    <x v="19"/>
    <x v="2"/>
    <s v="02-27-2013 10:45:03"/>
    <s v="02-27-2013 10:45:03"/>
    <s v="05-31-2013 07:57:27"/>
    <s v="SRIS_APPL_MACSW"/>
    <s v="PAL07"/>
    <x v="1"/>
    <x v="0"/>
  </r>
  <r>
    <s v="8000011628"/>
    <x v="0"/>
    <s v="Loaner Laptop - asset 461175"/>
    <s v="Mr. Nethaji Tummuru"/>
    <x v="2"/>
    <x v="2"/>
    <s v="02-26-2013 15:05:25"/>
    <s v="02-26-2013 15:05:25"/>
    <s v="04-19-2013 20:00:17"/>
    <s v="IMIS_PEQP_NOTEB"/>
    <m/>
    <x v="3"/>
    <x v="0"/>
  </r>
  <r>
    <s v="7000012144"/>
    <x v="1"/>
    <s v="Install MSFT Systembuilder lat.vers. Win"/>
    <s v="Mr. Matt Lloyd"/>
    <x v="20"/>
    <x v="2"/>
    <s v="02-22-2013 07:32:40"/>
    <s v="02-22-2013 07:32:40"/>
    <s v="05-31-2013 07:55:35"/>
    <s v="SRIS_APPL_OS_REIM"/>
    <s v="PAL07"/>
    <x v="1"/>
    <x v="0"/>
  </r>
  <r>
    <s v="8000011612"/>
    <x v="0"/>
    <s v="Request for Larger Laptop (T510)"/>
    <s v="Mr. Pradeep Bhatia"/>
    <x v="26"/>
    <x v="2"/>
    <s v="02-26-2013 11:13:46"/>
    <s v="02-26-2013 11:13:46"/>
    <s v="04-19-2013 21:10:43"/>
    <s v="IMIS_PEQP_NOTEB"/>
    <s v="PAL-3"/>
    <x v="3"/>
    <x v="0"/>
  </r>
  <r>
    <s v="7000012107"/>
    <x v="1"/>
    <s v="My MAC laptop won't boot up"/>
    <s v="Mr. Steve Wagner"/>
    <x v="2"/>
    <x v="2"/>
    <s v="02-26-2013 10:58:02"/>
    <s v="02-26-2013 10:58:02"/>
    <s v="04-20-2013 03:51:18"/>
    <s v="SRIS_APPL_OS_REIM"/>
    <s v="PAL08"/>
    <x v="3"/>
    <x v="0"/>
  </r>
  <r>
    <s v="7000012069"/>
    <x v="1"/>
    <s v="New laptop data migration--C to I Transf"/>
    <s v="Ms. Sophia Marx"/>
    <x v="20"/>
    <x v="2"/>
    <s v="02-05-2013 15:39:19"/>
    <s v="02-05-2013 15:39:19"/>
    <s v="04-20-2013 03:44:19"/>
    <s v="SRIS_APPL_CLNTMG"/>
    <s v="PAL07"/>
    <x v="3"/>
    <x v="0"/>
  </r>
  <r>
    <s v="7000012080"/>
    <x v="1"/>
    <s v="Hana Studio not working after Java Updat"/>
    <s v="Ms. Donghua Chen"/>
    <x v="20"/>
    <x v="2"/>
    <s v="02-27-2013 08:38:30"/>
    <s v="02-27-2013 08:38:30"/>
    <s v="04-20-2013 03:40:48"/>
    <s v="SRIS_PEQP_ORDR"/>
    <s v="PAL08"/>
    <x v="3"/>
    <x v="0"/>
  </r>
  <r>
    <s v="8000011536"/>
    <x v="0"/>
    <s v="I need help setting up printers on my MA"/>
    <s v="Mr. Changhoon Baek"/>
    <x v="2"/>
    <x v="2"/>
    <s v="02-27-2013 07:39:13"/>
    <s v="02-27-2013 07:39:13"/>
    <s v="04-19-2013 19:46:14"/>
    <s v="IMIS_PEQP_NOTEB_MAC"/>
    <m/>
    <x v="3"/>
    <x v="0"/>
  </r>
  <r>
    <s v="7000012075"/>
    <x v="1"/>
    <s v="Assign mac book to new intern"/>
    <s v="Jin Na Tan"/>
    <x v="27"/>
    <x v="2"/>
    <s v="02-26-2013 06:12:30"/>
    <s v="02-26-2013 06:12:30"/>
    <s v="05-31-2013 08:11:38"/>
    <s v="SRIS_APPL_OS_REIM"/>
    <s v="MON02"/>
    <x v="1"/>
    <x v="0"/>
  </r>
  <r>
    <s v="8000011469"/>
    <x v="0"/>
    <s v="PGP password not in sync with Win passwo"/>
    <s v="Mr. Venkat Madireddi"/>
    <x v="0"/>
    <x v="2"/>
    <s v="02-27-2013 08:20:30"/>
    <s v="02-27-2013 08:20:30"/>
    <s v="04-19-2013 19:22:43"/>
    <s v="IMIS_PRTSEC_ENCR_MAIL"/>
    <m/>
    <x v="3"/>
    <x v="0"/>
  </r>
  <r>
    <s v="7000012032"/>
    <x v="1"/>
    <s v="Request for Upgrade (X230) (02.28.13)"/>
    <s v="Ms. Rachna Lal"/>
    <x v="12"/>
    <x v="2"/>
    <s v="02-26-2013 07:55:56"/>
    <s v="02-26-2013 07:55:56"/>
    <s v="04-20-2013 01:33:43"/>
    <s v="SRIS_PEQP_DESKT_UPGR"/>
    <s v="PAL-1"/>
    <x v="3"/>
    <x v="0"/>
  </r>
  <r>
    <s v="7000011498"/>
    <x v="1"/>
    <s v="IPAD request"/>
    <s v="Mr. Guilherme Balbinot"/>
    <x v="17"/>
    <x v="2"/>
    <s v="02-25-2013 10:12:57"/>
    <s v="02-25-2013 10:12:57"/>
    <s v="04-20-2013 01:45:37"/>
    <s v="SRIS_PEQP_RENT"/>
    <s v="DUB02"/>
    <x v="3"/>
    <x v="0"/>
  </r>
  <r>
    <s v="7000011493"/>
    <x v="1"/>
    <s v="Monitor Install PO # 4502346370 / 450234"/>
    <s v="Mr. ALEXANDER HOFMANN"/>
    <x v="19"/>
    <x v="2"/>
    <s v="02-18-2013 15:54:52"/>
    <s v="02-18-2013 15:54:52"/>
    <s v="04-20-2013 04:38:16"/>
    <s v="SRIS_PEQP_ORDR"/>
    <s v="PAL07"/>
    <x v="3"/>
    <x v="0"/>
  </r>
  <r>
    <s v="8000010796"/>
    <x v="0"/>
    <s v="Laptop for New Contractor - Uwe Mager"/>
    <s v="Mr. Uwe Mager"/>
    <x v="11"/>
    <x v="2"/>
    <s v="02-26-2013 16:14:52"/>
    <s v="02-26-2013 16:14:52"/>
    <s v="04-19-2013 23:43:17"/>
    <s v="IMIS_PEQP_NOTEB"/>
    <m/>
    <x v="3"/>
    <x v="0"/>
  </r>
  <r>
    <s v="8000010767"/>
    <x v="0"/>
    <s v="User cannot login in Business Project pl"/>
    <s v="Mr. Vineethkumar Yogimath"/>
    <x v="19"/>
    <x v="2"/>
    <s v="02-26-2013 09:55:29"/>
    <s v="02-26-2013 09:55:29"/>
    <s v="05-31-2013 07:06:33"/>
    <s v="IMIS_APPL_SAP_GUI"/>
    <s v="PAL07"/>
    <x v="1"/>
    <x v="0"/>
  </r>
  <r>
    <s v="8000010805"/>
    <x v="0"/>
    <s v="Laptop for New Contractor - Katrin Deber"/>
    <s v="Ms. Katrin Deberling"/>
    <x v="11"/>
    <x v="2"/>
    <s v="02-26-2013 16:14:20"/>
    <s v="02-26-2013 16:14:20"/>
    <s v="04-19-2013 20:15:28"/>
    <s v="IMIS_PEQP_NOTEB"/>
    <m/>
    <x v="3"/>
    <x v="0"/>
  </r>
  <r>
    <s v="7000011415"/>
    <x v="1"/>
    <s v="Request for Upgrade (T430) (02.28.13)"/>
    <s v="Mr. Ray Kuo"/>
    <x v="12"/>
    <x v="2"/>
    <s v="02-26-2013 08:14:08"/>
    <s v="02-26-2013 08:14:08"/>
    <s v="04-20-2013 06:14:27"/>
    <s v="SRIS_PEQP_DESKT_UPGR"/>
    <s v="PAL07"/>
    <x v="3"/>
    <x v="0"/>
  </r>
  <r>
    <s v="7000011363"/>
    <x v="1"/>
    <s v="Request for Upgrade (X230) (02.26.13)"/>
    <s v="Ms. Karen McCardle"/>
    <x v="26"/>
    <x v="2"/>
    <s v="02-25-2013 08:55:37"/>
    <s v="02-25-2013 08:55:37"/>
    <s v="04-20-2013 06:36:04"/>
    <s v="SRIS_PEQP_DESKT_UPGR"/>
    <m/>
    <x v="3"/>
    <x v="0"/>
  </r>
  <r>
    <s v="7000011310"/>
    <x v="1"/>
    <s v="Request for Upgrade (X230) (02.27.13)"/>
    <s v="Mr. Yukai Shi"/>
    <x v="26"/>
    <x v="2"/>
    <s v="02-25-2013 08:04:05"/>
    <s v="02-25-2013 08:04:05"/>
    <s v="04-20-2013 06:32:05"/>
    <s v="SRIS_PEQP_DESKT_UPGR"/>
    <s v="PAL06"/>
    <x v="3"/>
    <x v="0"/>
  </r>
  <r>
    <s v="7000011287"/>
    <x v="1"/>
    <s v="New Hire Request"/>
    <s v="Abdellah Laarich"/>
    <x v="7"/>
    <x v="2"/>
    <s v="02-25-2013 07:51:41"/>
    <s v="02-25-2013 07:51:41"/>
    <s v="05-23-2013 20:34:13"/>
    <s v="SRIS_PEQP_ORDR"/>
    <s v="MON02"/>
    <x v="1"/>
    <x v="0"/>
  </r>
  <r>
    <s v="7000011322"/>
    <x v="1"/>
    <s v="Setup new laptop"/>
    <s v="Ms. Cheryl Smith"/>
    <x v="2"/>
    <x v="2"/>
    <s v="02-26-2013 10:56:34"/>
    <s v="02-26-2013 10:56:34"/>
    <s v="04-20-2013 07:22:10"/>
    <s v="SRIS_APPL_OS_REIM"/>
    <s v="PAL05"/>
    <x v="3"/>
    <x v="0"/>
  </r>
  <r>
    <s v="8000010520"/>
    <x v="0"/>
    <s v="Laptop for Contractor - Vadim Iofis"/>
    <s v="Mr. Vadim Iofis"/>
    <x v="11"/>
    <x v="2"/>
    <s v="02-26-2013 14:38:28"/>
    <s v="02-26-2013 14:38:28"/>
    <s v="04-19-2013 20:06:27"/>
    <s v="IMIS_PEQP_NOTEB"/>
    <m/>
    <x v="3"/>
    <x v="0"/>
  </r>
  <r>
    <s v="7000011210"/>
    <x v="1"/>
    <s v="Reimage  request for Macbook pro"/>
    <s v="Mr. Changhoon Baek"/>
    <x v="5"/>
    <x v="2"/>
    <s v="02-19-2013 16:31:20"/>
    <s v="02-19-2013 16:31:20"/>
    <s v="04-20-2013 04:05:47"/>
    <s v="SRIS_APPL_MACSW"/>
    <s v="3"/>
    <x v="3"/>
    <x v="0"/>
  </r>
  <r>
    <s v="7000011168"/>
    <x v="1"/>
    <s v="[unable to log back in] New Hardware Set"/>
    <s v="Ms. Fatimah Shahid"/>
    <x v="5"/>
    <x v="2"/>
    <s v="02-19-2013 14:50:23"/>
    <s v="02-19-2013 14:50:23"/>
    <s v="04-20-2013 03:05:41"/>
    <s v="SRIS_PEQP_ORDR"/>
    <s v="PAL03"/>
    <x v="3"/>
    <x v="0"/>
  </r>
  <r>
    <s v="8000010454"/>
    <x v="0"/>
    <s v="Javaw.exe Missing After Updates"/>
    <s v="Mr. John Luebker"/>
    <x v="15"/>
    <x v="2"/>
    <s v="02-26-2013 14:18:17"/>
    <s v="02-26-2013 14:18:17"/>
    <s v="05-31-2013 07:15:48"/>
    <s v="IMIS_APPL_OTHER_SWAP_GR"/>
    <s v="LSE04"/>
    <x v="1"/>
    <x v="0"/>
  </r>
  <r>
    <s v="8000010443"/>
    <x v="0"/>
    <s v="McAfee AV won&amp;#39;t update or scan"/>
    <s v="Mr. Christian Bjoernsen"/>
    <x v="5"/>
    <x v="2"/>
    <s v="02-21-2013 13:00:12"/>
    <s v="02-21-2013 13:00:12"/>
    <s v="04-20-2013 00:04:38"/>
    <s v="IMIS_APPL_MACSW"/>
    <m/>
    <x v="3"/>
    <x v="0"/>
  </r>
  <r>
    <s v="7000011173"/>
    <x v="1"/>
    <s v="EVENT LAPTOP RETURN 511464 and 511442"/>
    <s v="Mr. William Trumbull"/>
    <x v="22"/>
    <x v="2"/>
    <s v="02-22-2013 15:09:35"/>
    <s v="02-22-2013 15:09:35"/>
    <s v="04-20-2013 04:45:12"/>
    <s v="SRIS_PEQP_RENT"/>
    <s v="PAL01"/>
    <x v="3"/>
    <x v="0"/>
  </r>
  <r>
    <s v="7000011191"/>
    <x v="1"/>
    <s v="New Hire IT Equipment Request For 4 C-US"/>
    <s v="Mr. Pranav Wankawala"/>
    <x v="26"/>
    <x v="2"/>
    <s v="02-08-2013 14:45:36"/>
    <s v="02-08-2013 14:45:36"/>
    <s v="04-20-2013 04:39:51"/>
    <s v="SRIS_PEQP_ORDR"/>
    <s v="PAL03"/>
    <x v="3"/>
    <x v="0"/>
  </r>
  <r>
    <s v="8000010383"/>
    <x v="0"/>
    <s v="BIG-IP Edge Client very slow in connecti"/>
    <s v="Mr. Rene Cuan"/>
    <x v="26"/>
    <x v="2"/>
    <s v="02-05-2013 08:39:05"/>
    <s v="02-05-2013 08:39:05"/>
    <s v="04-19-2013 19:38:17"/>
    <s v="IMIS_ACCSS_RA_VPN_CLNT"/>
    <m/>
    <x v="3"/>
    <x v="0"/>
  </r>
  <r>
    <s v="7000011054"/>
    <x v="1"/>
    <s v="EVENT LAPTOP RETURN"/>
    <s v="Mr. William Trumbull"/>
    <x v="22"/>
    <x v="2"/>
    <s v="02-21-2013 09:44:55"/>
    <s v="02-21-2013 09:44:55"/>
    <s v="04-20-2013 05:43:00"/>
    <s v="SRIS_PEQP_RENT"/>
    <s v="PAL01"/>
    <x v="3"/>
    <x v="0"/>
  </r>
  <r>
    <s v="7000010833"/>
    <x v="1"/>
    <s v="I need a notebook"/>
    <s v="Mr. Guilherme Krause"/>
    <x v="17"/>
    <x v="2"/>
    <s v="02-25-2013 13:03:28"/>
    <s v="02-25-2013 13:03:28"/>
    <s v="04-20-2013 05:43:59"/>
    <s v="SRIS_PEQP_RENT"/>
    <s v="SLE01"/>
    <x v="3"/>
    <x v="0"/>
  </r>
  <r>
    <s v="7000010522"/>
    <x v="1"/>
    <s v="[ReImage Laptop] - Lenovo X220 Tablet"/>
    <s v="Mr. Garrett Miller"/>
    <x v="11"/>
    <x v="2"/>
    <s v="02-25-2013 16:49:41"/>
    <s v="02-25-2013 16:49:41"/>
    <s v="04-20-2013 05:35:08"/>
    <s v="SRIS_APPL_OS_REIM"/>
    <s v="PAL03"/>
    <x v="3"/>
    <x v="0"/>
  </r>
  <r>
    <s v="8000009519"/>
    <x v="0"/>
    <s v="Laptop for New Contractor - Markus Fisch"/>
    <s v="Mr. Markus Fischer"/>
    <x v="11"/>
    <x v="2"/>
    <s v="02-25-2013 08:43:50"/>
    <s v="02-25-2013 08:43:50"/>
    <s v="04-19-2013 22:26:45"/>
    <s v="IMIS_PEQP_NOTEB"/>
    <m/>
    <x v="3"/>
    <x v="0"/>
  </r>
  <r>
    <s v="8000009490"/>
    <x v="0"/>
    <s v="Laptop for New Contractor - Michael Roes"/>
    <s v="Mr. Michael Roesner"/>
    <x v="11"/>
    <x v="2"/>
    <s v="02-25-2013 08:43:01"/>
    <s v="02-25-2013 08:43:01"/>
    <s v="04-19-2013 22:24:53"/>
    <s v="IMIS_PEQP_NOTEB"/>
    <m/>
    <x v="3"/>
    <x v="0"/>
  </r>
  <r>
    <s v="7000010360"/>
    <x v="1"/>
    <s v="Memory Upgrade PO # 4502357021"/>
    <s v="Mr. Vineethkumar Yogimath"/>
    <x v="19"/>
    <x v="2"/>
    <s v="02-21-2013 10:03:56"/>
    <s v="02-21-2013 10:03:56"/>
    <s v="04-20-2013 03:18:45"/>
    <s v="SRIS_PEQP_ORDR"/>
    <s v="PAL07"/>
    <x v="3"/>
    <x v="0"/>
  </r>
  <r>
    <s v="8000009544"/>
    <x v="0"/>
    <s v="macbook not on domain."/>
    <s v="Mr. Sajal Agarwal"/>
    <x v="1"/>
    <x v="2"/>
    <s v="02-25-2013 16:23:35"/>
    <s v="02-25-2013 16:23:35"/>
    <s v="05-31-2013 05:52:03"/>
    <s v="IMIS_APPL_MACSW"/>
    <s v="PAL01"/>
    <x v="1"/>
    <x v="0"/>
  </r>
  <r>
    <s v="8000009453"/>
    <x v="0"/>
    <s v="Cannot login into computer, rescue accou"/>
    <s v="Mr. Raja Pothapragada"/>
    <x v="11"/>
    <x v="2"/>
    <s v="02-25-2013 10:38:56"/>
    <s v="02-25-2013 10:38:56"/>
    <s v="05-31-2013 06:36:45"/>
    <s v="IMIS_PEQP_NOTEB"/>
    <m/>
    <x v="1"/>
    <x v="0"/>
  </r>
  <r>
    <s v="7000010270"/>
    <x v="1"/>
    <s v="Request for Upgrade (X230) (02.27.13)"/>
    <s v="Mr. Jermayne Adamson"/>
    <x v="12"/>
    <x v="2"/>
    <s v="02-25-2013 08:11:43"/>
    <s v="02-25-2013 08:11:43"/>
    <s v="04-20-2013 01:48:05"/>
    <s v="SRIS_PEQP_DESKT_UPGR"/>
    <m/>
    <x v="3"/>
    <x v="0"/>
  </r>
  <r>
    <s v="7000010311"/>
    <x v="1"/>
    <s v="laptop for training"/>
    <s v="Mr. Tiago Correa"/>
    <x v="17"/>
    <x v="2"/>
    <s v="02-25-2013 12:47:53"/>
    <s v="02-25-2013 12:47:53"/>
    <s v="04-20-2013 06:51:16"/>
    <s v="SRIS_PEQP_RENT"/>
    <s v="SLE01"/>
    <x v="3"/>
    <x v="0"/>
  </r>
  <r>
    <s v="7000010220"/>
    <x v="1"/>
    <s v="Laptop request"/>
    <s v="Mr. Guilherme Balbinot"/>
    <x v="17"/>
    <x v="2"/>
    <s v="02-25-2013 10:09:57"/>
    <s v="02-25-2013 10:09:57"/>
    <s v="04-20-2013 07:45:08"/>
    <s v="SRIS_PEQP_RENT"/>
    <s v="SLE 1A"/>
    <x v="3"/>
    <x v="0"/>
  </r>
  <r>
    <s v="7000010196"/>
    <x v="1"/>
    <s v="Request for Upgrade (T530) (02.27.13)"/>
    <s v="Ms. Jennifer Aguilar"/>
    <x v="12"/>
    <x v="2"/>
    <s v="02-25-2013 08:07:15"/>
    <s v="02-25-2013 08:07:15"/>
    <s v="04-20-2013 06:24:05"/>
    <s v="SRIS_PEQP_DESKT_UPGR"/>
    <s v="PAL01"/>
    <x v="3"/>
    <x v="0"/>
  </r>
  <r>
    <s v="8000009248"/>
    <x v="0"/>
    <s v="Adobe Flash install failing"/>
    <s v="Ms. Stephanie Peterson"/>
    <x v="0"/>
    <x v="2"/>
    <s v="02-25-2013 09:08:04"/>
    <s v="02-25-2013 09:08:04"/>
    <s v="05-31-2013 05:52:34"/>
    <s v="IMIS_APPL_OTHER_SWAP_GR"/>
    <s v="LSE04"/>
    <x v="1"/>
    <x v="0"/>
  </r>
  <r>
    <s v="7000010194"/>
    <x v="1"/>
    <s v="Rehire Request (02.25.13)"/>
    <s v="Ms. Janaki Kumar"/>
    <x v="26"/>
    <x v="2"/>
    <s v="02-12-2013 11:14:56"/>
    <s v="02-12-2013 11:14:56"/>
    <s v="04-20-2013 06:22:14"/>
    <s v="SRIS_PEQP_ORDR"/>
    <s v="PAL03"/>
    <x v="3"/>
    <x v="0"/>
  </r>
  <r>
    <s v="7000010178"/>
    <x v="1"/>
    <s v="USER IS UNABLE TO OPEN OLD ATTACHMENTS"/>
    <s v="Ms. Loren Corbridge"/>
    <x v="16"/>
    <x v="2"/>
    <s v="01-22-2013 11:35:42"/>
    <s v="01-22-2013 11:35:42"/>
    <s v="04-20-2013 02:37:23"/>
    <s v="SRIS_PEQP_ORDR"/>
    <m/>
    <x v="3"/>
    <x v="0"/>
  </r>
  <r>
    <s v="8000009142"/>
    <x v="0"/>
    <s v="Cannot hold a VPN Connection"/>
    <s v="Mr. Peter Einstein"/>
    <x v="11"/>
    <x v="2"/>
    <s v="02-17-2013 09:48:59"/>
    <s v="02-17-2013 09:48:59"/>
    <s v="04-20-2013 00:58:47"/>
    <s v="IMIS_ACCSS_RA_VPN_CLNT"/>
    <s v="PAL"/>
    <x v="3"/>
    <x v="0"/>
  </r>
  <r>
    <s v="8000009068"/>
    <x v="0"/>
    <s v="Laptop for New Contractor - Raja Pothapr"/>
    <s v="Mr. Raja Pothapragada"/>
    <x v="11"/>
    <x v="2"/>
    <s v="02-25-2013 10:37:03"/>
    <s v="02-25-2013 10:37:03"/>
    <s v="04-20-2013 00:52:18"/>
    <s v="IMIS_PEQP_NOTEB"/>
    <m/>
    <x v="3"/>
    <x v="0"/>
  </r>
  <r>
    <s v="7000010037"/>
    <x v="1"/>
    <s v="Request for Upgrade (T430) (03.01.13)"/>
    <s v="Ms. Cheryl Smith"/>
    <x v="12"/>
    <x v="2"/>
    <s v="02-15-2013 11:18:29"/>
    <s v="02-15-2013 11:18:29"/>
    <s v="04-20-2013 04:35:44"/>
    <s v="SRIS_PEQP_DESKT_UPGR"/>
    <s v="PAL05"/>
    <x v="3"/>
    <x v="0"/>
  </r>
  <r>
    <s v="7000009994"/>
    <x v="1"/>
    <s v="outlook Migration Help"/>
    <s v="Mr. Mark Yolton"/>
    <x v="29"/>
    <x v="2"/>
    <s v="02-25-2013 13:51:05"/>
    <s v="02-25-2013 13:51:05"/>
    <s v="03-20-2013 13:17:05"/>
    <s v="SRIS_PEQP_ORDR"/>
    <s v="PAL02"/>
    <x v="4"/>
    <x v="0"/>
  </r>
  <r>
    <s v="7000009981"/>
    <x v="1"/>
    <s v="upgrading my laptop to the right Windows"/>
    <s v="Johnny Daoud"/>
    <x v="27"/>
    <x v="2"/>
    <s v="02-19-2013 13:36:25"/>
    <s v="02-19-2013 13:36:25"/>
    <s v="05-31-2013 09:03:47"/>
    <s v="SRIS_APPL_OS_REIM"/>
    <s v="MON01"/>
    <x v="1"/>
    <x v="0"/>
  </r>
  <r>
    <s v="8000009042"/>
    <x v="0"/>
    <s v="Cannot connect to printer"/>
    <s v="Mr. Art Lopez"/>
    <x v="6"/>
    <x v="33"/>
    <s v="02-18-2013 11:12:02"/>
    <s v="02-18-2013 11:12:02"/>
    <s v="05-15-2013 15:17:29"/>
    <s v="IMIS_PRNT_DRIVER"/>
    <s v="DUN01"/>
    <x v="1"/>
    <x v="0"/>
  </r>
  <r>
    <s v="8000008978"/>
    <x v="0"/>
    <s v="Laptop will not boot completely"/>
    <s v="Mr. Ravindra Kelkar"/>
    <x v="11"/>
    <x v="2"/>
    <s v="02-25-2013 13:37:02"/>
    <s v="02-25-2013 13:37:02"/>
    <s v="05-31-2013 06:31:08"/>
    <s v="IMIS_PEQP_NOTEB"/>
    <m/>
    <x v="1"/>
    <x v="0"/>
  </r>
  <r>
    <s v="7000009922"/>
    <x v="1"/>
    <s v="problem with adobee reader"/>
    <s v="Annick Tremblay"/>
    <x v="27"/>
    <x v="2"/>
    <s v="02-21-2013 13:53:23"/>
    <s v="02-21-2013 13:53:23"/>
    <s v="04-20-2013 04:11:23"/>
    <s v="SRIS_PEQP_ORDR"/>
    <s v="MON02"/>
    <x v="3"/>
    <x v="0"/>
  </r>
  <r>
    <s v="7000009885"/>
    <x v="1"/>
    <s v="PC Re-Image"/>
    <s v="Sunny Chandan"/>
    <x v="27"/>
    <x v="2"/>
    <s v="02-22-2013 07:57:52"/>
    <s v="02-22-2013 07:57:52"/>
    <s v="03-22-2013 10:20:36"/>
    <s v="SRIS_APPL_OS_REIM"/>
    <s v="MON02"/>
    <x v="4"/>
    <x v="0"/>
  </r>
  <r>
    <s v="7000009818"/>
    <x v="1"/>
    <s v="Please help me with authorizations"/>
    <s v="Thomas Lavoie"/>
    <x v="21"/>
    <x v="2"/>
    <s v="02-13-2013 14:15:20"/>
    <s v="02-13-2013 14:15:20"/>
    <s v="04-20-2013 07:30:00"/>
    <s v="SRIS_PEQP_ORDR"/>
    <s v="MON02"/>
    <x v="3"/>
    <x v="0"/>
  </r>
  <r>
    <s v="7000009625"/>
    <x v="1"/>
    <s v="New Hire Request (02.25.13)"/>
    <s v="Mr. Jeong Kim"/>
    <x v="26"/>
    <x v="2"/>
    <s v="02-12-2013 11:32:36"/>
    <s v="02-12-2013 11:32:36"/>
    <s v="04-20-2013 02:04:07"/>
    <s v="SRIS_PEQP_ORDR"/>
    <s v="PAL02"/>
    <x v="3"/>
    <x v="0"/>
  </r>
  <r>
    <s v="7000009597"/>
    <x v="1"/>
    <s v="New Hire Request (02.26.13)"/>
    <s v="Mr. Brent Reed"/>
    <x v="12"/>
    <x v="2"/>
    <s v="02-18-2013 15:55:28"/>
    <s v="02-18-2013 15:55:28"/>
    <s v="04-20-2013 07:27:57"/>
    <s v="SRIS_PEQP_ORDR"/>
    <m/>
    <x v="3"/>
    <x v="0"/>
  </r>
  <r>
    <s v="7000009158"/>
    <x v="1"/>
    <s v="T420 SWAP needed SSD bad"/>
    <s v="Mr. Brent Cohler"/>
    <x v="29"/>
    <x v="2"/>
    <s v="01-04-2013 10:57:15"/>
    <s v="01-04-2013 10:57:15"/>
    <s v="04-20-2013 01:37:18"/>
    <s v="SRIS_PEQP_ORDR"/>
    <s v="PAL02"/>
    <x v="3"/>
    <x v="0"/>
  </r>
  <r>
    <s v="7000009177"/>
    <x v="1"/>
    <s v="Transfer data from old system to new sys"/>
    <s v="Mr. Babu Balakrishnaiah"/>
    <x v="20"/>
    <x v="2"/>
    <s v="02-22-2013 16:19:08"/>
    <s v="02-22-2013 16:19:08"/>
    <s v="04-20-2013 02:38:53"/>
    <s v="SRIS_PEQP_ORDR"/>
    <s v="BLDG. 7"/>
    <x v="3"/>
    <x v="0"/>
  </r>
  <r>
    <s v="8000008132"/>
    <x v="0"/>
    <s v="user got BSOD .unmountable boot volume"/>
    <s v="Mr. Jeff Eberhart"/>
    <x v="26"/>
    <x v="2"/>
    <s v="02-22-2013 11:51:57"/>
    <s v="02-22-2013 11:51:57"/>
    <s v="05-31-2013 05:40:29"/>
    <s v="IMIS_APPL_OS_WIN7"/>
    <m/>
    <x v="1"/>
    <x v="0"/>
  </r>
  <r>
    <s v="8000008121"/>
    <x v="0"/>
    <s v="System Swap (T420) (Blue Screen)"/>
    <s v="Mr. Doug Applegate"/>
    <x v="26"/>
    <x v="2"/>
    <s v="02-22-2013 09:20:12"/>
    <s v="02-22-2013 09:20:12"/>
    <s v="04-20-2013 00:46:45"/>
    <s v="IMIS_APPL_OS_WIN7"/>
    <s v="BOI01"/>
    <x v="3"/>
    <x v="0"/>
  </r>
  <r>
    <s v="8000008084"/>
    <x v="0"/>
    <s v="User wants to give remote access permiss"/>
    <s v="Mr. Roberto Raguze"/>
    <x v="17"/>
    <x v="2"/>
    <s v="02-22-2013 13:12:47"/>
    <s v="02-22-2013 13:12:47"/>
    <s v="05-31-2013 07:18:18"/>
    <s v="IMIS_APPL_OTHER_SWAP_GR"/>
    <s v="SLE02"/>
    <x v="1"/>
    <x v="0"/>
  </r>
  <r>
    <s v="8000008017"/>
    <x v="0"/>
    <s v="not connecting to the network"/>
    <s v="Mr. Sunder Ramesh"/>
    <x v="11"/>
    <x v="2"/>
    <s v="02-12-2013 09:31:49"/>
    <s v="02-12-2013 09:31:49"/>
    <s v="05-31-2013 06:56:03"/>
    <s v="IMIS_APPL_OS_WIN7"/>
    <s v="PAL03"/>
    <x v="1"/>
    <x v="0"/>
  </r>
  <r>
    <s v="8000008014"/>
    <x v="0"/>
    <s v="Reimage on macbook air"/>
    <s v="Mr. Jeffrey Word"/>
    <x v="1"/>
    <x v="2"/>
    <s v="02-21-2013 16:05:47"/>
    <s v="02-21-2013 16:05:47"/>
    <s v="05-31-2013 05:43:22"/>
    <s v="IMIS_APPL_MACSW"/>
    <m/>
    <x v="1"/>
    <x v="0"/>
  </r>
  <r>
    <s v="8000007970"/>
    <x v="0"/>
    <s v="pgp keys fail to synch on t510"/>
    <s v="Mr. James Ma"/>
    <x v="16"/>
    <x v="2"/>
    <s v="02-21-2013 15:46:08"/>
    <s v="02-21-2013 15:46:08"/>
    <s v="04-19-2013 20:05:49"/>
    <s v="IMIS_PRTSEC_ENCR_MAIL"/>
    <m/>
    <x v="3"/>
    <x v="0"/>
  </r>
  <r>
    <s v="8000007918"/>
    <x v="0"/>
    <s v="image hp z600 with 2008 enterprise serve"/>
    <s v="Mr. Uddhav Gupta"/>
    <x v="16"/>
    <x v="2"/>
    <s v="02-22-2013 14:38:35"/>
    <s v="02-22-2013 14:38:35"/>
    <s v="05-22-2013 19:03:48"/>
    <s v="IMIS_PEQP_DESKT"/>
    <s v="PAL02"/>
    <x v="1"/>
    <x v="0"/>
  </r>
  <r>
    <s v="8000007956"/>
    <x v="0"/>
    <s v="LS06 Not Printing"/>
    <s v="Mr. Rob Siegele"/>
    <x v="15"/>
    <x v="2"/>
    <s v="02-22-2013 07:18:51"/>
    <s v="02-22-2013 07:18:51"/>
    <s v="04-19-2013 19:43:11"/>
    <s v="IMIS_PRNT_DRIVER"/>
    <s v="LSE04"/>
    <x v="3"/>
    <x v="0"/>
  </r>
  <r>
    <s v="7000008968"/>
    <x v="1"/>
    <s v="New Hire IT Equipment Request (C5182631)"/>
    <s v="Ms. Jonette Soller"/>
    <x v="26"/>
    <x v="2"/>
    <s v="02-21-2013 12:48:21"/>
    <s v="02-21-2013 12:48:21"/>
    <s v="04-20-2013 05:50:57"/>
    <s v="SRIS_PEQP_ORDR"/>
    <s v="PAL01"/>
    <x v="3"/>
    <x v="0"/>
  </r>
  <r>
    <s v="7000008981"/>
    <x v="1"/>
    <s v="Received equipment from TERM user"/>
    <s v="Gavin Henry"/>
    <x v="0"/>
    <x v="2"/>
    <s v="02-22-2013 10:17:52"/>
    <s v="02-22-2013 10:17:52"/>
    <s v="04-20-2013 05:44:36"/>
    <s v="SRIS_PEQP_ORDR"/>
    <s v="VAN02"/>
    <x v="3"/>
    <x v="0"/>
  </r>
  <r>
    <s v="8000007800"/>
    <x v="0"/>
    <s v="upgrade user to t530"/>
    <s v="Ms. Diana Busheva"/>
    <x v="16"/>
    <x v="2"/>
    <s v="02-22-2013 10:45:43"/>
    <s v="02-22-2013 10:45:43"/>
    <s v="05-31-2013 07:18:15"/>
    <s v="IMIS_PEQP_NOTEB"/>
    <s v="PAL01"/>
    <x v="1"/>
    <x v="0"/>
  </r>
  <r>
    <s v="7000008912"/>
    <x v="1"/>
    <s v="System Swap reimage with Windows 7 ver 2"/>
    <s v="Mr. Babu Balakrishnaiah"/>
    <x v="20"/>
    <x v="2"/>
    <s v="02-22-2013 16:45:15"/>
    <s v="02-22-2013 16:45:15"/>
    <s v="04-20-2013 03:07:49"/>
    <s v="SRIS_PEQP_DESKT_UPGR"/>
    <m/>
    <x v="3"/>
    <x v="0"/>
  </r>
  <r>
    <s v="7000008911"/>
    <x v="1"/>
    <s v="The user needs an image to install on hi"/>
    <s v="Yongqian Gao"/>
    <x v="14"/>
    <x v="2"/>
    <s v="02-13-2013 13:58:58"/>
    <s v="02-13-2013 13:58:58"/>
    <s v="04-20-2013 02:06:37"/>
    <s v="SRIS_APPL_OS_REIM"/>
    <s v="WTO01"/>
    <x v="3"/>
    <x v="0"/>
  </r>
  <r>
    <s v="7000008814"/>
    <x v="1"/>
    <s v="User is having problems installing the R"/>
    <s v="Mr. Rohit Venkataraman Balu"/>
    <x v="11"/>
    <x v="2"/>
    <s v="02-21-2013 09:46:43"/>
    <s v="02-21-2013 09:46:43"/>
    <s v="04-20-2013 04:29:41"/>
    <s v="SRIS_ACCSS_RA_SECID_NCRD"/>
    <s v="PAL03"/>
    <x v="3"/>
    <x v="0"/>
  </r>
  <r>
    <s v="8000007716"/>
    <x v="0"/>
    <s v="Desktop not working. Windows crashed rei"/>
    <s v="FERNANDO TOP SERVICE"/>
    <x v="17"/>
    <x v="2"/>
    <s v="02-22-2013 12:26:07"/>
    <s v="02-22-2013 12:26:07"/>
    <s v="05-31-2013 05:26:50"/>
    <s v="IMIS_PEQP_DESKT"/>
    <m/>
    <x v="1"/>
    <x v="0"/>
  </r>
  <r>
    <s v="8000007709"/>
    <x v="0"/>
    <s v="compliance for Anti-Virus software"/>
    <s v="Mr. Yue Fang"/>
    <x v="20"/>
    <x v="2"/>
    <s v="02-19-2013 16:02:36"/>
    <s v="02-19-2013 16:02:36"/>
    <s v="04-19-2013 19:33:13"/>
    <s v="IMIS_PRTSEC_AVIR_CLNT"/>
    <s v="PAL08"/>
    <x v="3"/>
    <x v="0"/>
  </r>
  <r>
    <s v="8000007765"/>
    <x v="0"/>
    <s v="Reimage on macbook air"/>
    <s v="Mr. Frank Stienhans"/>
    <x v="1"/>
    <x v="2"/>
    <s v="02-21-2013 16:04:09"/>
    <s v="02-21-2013 16:04:09"/>
    <s v="05-31-2013 06:31:37"/>
    <s v="IMIS_APPL_MACSW"/>
    <s v="PAL02"/>
    <x v="1"/>
    <x v="0"/>
  </r>
  <r>
    <s v="7000008690"/>
    <x v="1"/>
    <s v="Install Cygwin software"/>
    <s v="Ms. Rachael Tan"/>
    <x v="20"/>
    <x v="2"/>
    <s v="02-21-2013 11:44:36"/>
    <s v="02-21-2013 11:44:36"/>
    <s v="04-20-2013 05:05:32"/>
    <s v="SRIS_PEQP_ORDR"/>
    <s v="PAL07"/>
    <x v="3"/>
    <x v="0"/>
  </r>
  <r>
    <s v="8000007733"/>
    <x v="0"/>
    <s v="laptop battery is not charging."/>
    <s v="Mr. Paulo Junior"/>
    <x v="17"/>
    <x v="2"/>
    <s v="02-22-2013 12:19:56"/>
    <s v="02-22-2013 12:19:56"/>
    <s v="05-31-2013 06:30:08"/>
    <s v="IMIS_PEQP_NOTEB"/>
    <s v="SLE01"/>
    <x v="1"/>
    <x v="0"/>
  </r>
  <r>
    <s v="8000007693"/>
    <x v="0"/>
    <s v="Loaner Laptop for I007979 (Gertrud Beise"/>
    <s v="Ms. Gertrud Beisel"/>
    <x v="11"/>
    <x v="2"/>
    <s v="02-22-2013 14:04:53"/>
    <s v="02-22-2013 14:04:53"/>
    <s v="04-19-2013 23:48:55"/>
    <s v="IMIS_PEQP_NOTEB"/>
    <s v="PAL03"/>
    <x v="3"/>
    <x v="0"/>
  </r>
  <r>
    <s v="7000008697"/>
    <x v="1"/>
    <s v="Imaged new laptop with Win 7 and transfe"/>
    <s v="Mr. John Lee"/>
    <x v="25"/>
    <x v="2"/>
    <s v="02-22-2013 07:48:35"/>
    <s v="02-22-2013 07:48:35"/>
    <s v="04-20-2013 06:38:52"/>
    <s v="SRIS_PEQP_DESKT_UPGR"/>
    <s v="BOS01"/>
    <x v="3"/>
    <x v="0"/>
  </r>
  <r>
    <s v="7000008638"/>
    <x v="1"/>
    <s v="Imaged new laptop with Win 7 and transfe"/>
    <s v="Mr. Ed Dunne"/>
    <x v="25"/>
    <x v="2"/>
    <s v="02-22-2013 07:45:43"/>
    <s v="02-22-2013 07:45:43"/>
    <s v="04-20-2013 06:27:15"/>
    <s v="SRIS_PEQP_DESKT_UPGR"/>
    <s v="BOS03"/>
    <x v="3"/>
    <x v="0"/>
  </r>
  <r>
    <s v="8000007600"/>
    <x v="0"/>
    <s v="emails not coming in on macbook."/>
    <s v="Mr. Sendam Ravikumar"/>
    <x v="1"/>
    <x v="2"/>
    <s v="02-22-2013 12:04:36"/>
    <s v="02-22-2013 12:04:36"/>
    <s v="05-31-2013 06:36:31"/>
    <s v="IMIS_APPL_MACSW"/>
    <s v="LAT01"/>
    <x v="1"/>
    <x v="0"/>
  </r>
  <r>
    <s v="7000008530"/>
    <x v="1"/>
    <s v="Image a new MacBook"/>
    <s v="Mr. Armin Fakouhi"/>
    <x v="25"/>
    <x v="2"/>
    <s v="02-22-2013 07:40:43"/>
    <s v="02-22-2013 07:40:43"/>
    <s v="04-20-2013 06:17:07"/>
    <s v="SRIS_APPL_MACSW"/>
    <s v="BOS03"/>
    <x v="3"/>
    <x v="0"/>
  </r>
  <r>
    <s v="7000008641"/>
    <x v="1"/>
    <s v="[REIMAGE]|reimage system with Win 7 OS"/>
    <s v="Mr. Neal Bryant"/>
    <x v="8"/>
    <x v="2"/>
    <s v="02-22-2013 09:52:47"/>
    <s v="02-22-2013 09:52:47"/>
    <s v="05-31-2013 08:44:50"/>
    <s v="SRIS_APPL_OS_REIM"/>
    <m/>
    <x v="1"/>
    <x v="0"/>
  </r>
  <r>
    <s v="8000007594"/>
    <x v="0"/>
    <s v="Laptop not working"/>
    <s v="Ms. Nicole Saunders"/>
    <x v="8"/>
    <x v="2"/>
    <s v="01-31-2013 06:18:49"/>
    <s v="01-31-2013 06:18:49"/>
    <s v="04-19-2013 23:27:16"/>
    <s v="IMIS_PEQP_NOTEB"/>
    <m/>
    <x v="3"/>
    <x v="0"/>
  </r>
  <r>
    <s v="7000008584"/>
    <x v="1"/>
    <s v="Reimage MBP"/>
    <s v="Mr. Xiaojun Feng"/>
    <x v="5"/>
    <x v="2"/>
    <s v="02-22-2013 09:48:05"/>
    <s v="02-22-2013 09:48:05"/>
    <s v="04-20-2013 02:27:23"/>
    <s v="SRIS_PEQP_DESKT_MAC"/>
    <s v="PAL04"/>
    <x v="3"/>
    <x v="0"/>
  </r>
  <r>
    <s v="8000007479"/>
    <x v="0"/>
    <s v="Unable to install DS"/>
    <s v="Mr. Pat Nitti"/>
    <x v="0"/>
    <x v="2"/>
    <s v="02-22-2013 10:34:56"/>
    <s v="02-22-2013 10:34:56"/>
    <s v="05-31-2013 07:43:25"/>
    <s v="IMIS_APPL_OTHER_SWAP_GR"/>
    <s v="LSE04"/>
    <x v="1"/>
    <x v="0"/>
  </r>
  <r>
    <s v="7000008474"/>
    <x v="1"/>
    <s v="Loaner Laptop (T520) (02.21.13)"/>
    <s v="Ms. Cheryl Yee"/>
    <x v="8"/>
    <x v="2"/>
    <s v="02-19-2013 17:38:10"/>
    <s v="02-19-2013 17:38:10"/>
    <s v="04-20-2013 01:49:07"/>
    <s v="SRIS_PEQP_RENT"/>
    <s v="PAL02"/>
    <x v="3"/>
    <x v="0"/>
  </r>
  <r>
    <s v="7000008484"/>
    <x v="1"/>
    <s v="Reimage laptop system with Windows 7 ver"/>
    <s v="Mr. Yue Fang"/>
    <x v="20"/>
    <x v="2"/>
    <s v="02-22-2013 11:07:19"/>
    <s v="02-22-2013 11:07:19"/>
    <s v="05-31-2013 08:12:33"/>
    <s v="SRIS_PEQP_DESKT_UPGR"/>
    <s v="PAL08"/>
    <x v="1"/>
    <x v="0"/>
  </r>
  <r>
    <s v="7000008450"/>
    <x v="1"/>
    <s v="Transfer data from old system to new sys"/>
    <s v="Mr. Yue Fang"/>
    <x v="20"/>
    <x v="2"/>
    <s v="02-22-2013 11:06:45"/>
    <s v="02-22-2013 11:06:45"/>
    <s v="04-20-2013 03:39:26"/>
    <s v="SRIS_PEQP_ORDR"/>
    <s v="PAL08"/>
    <x v="3"/>
    <x v="0"/>
  </r>
  <r>
    <s v="7000008462"/>
    <x v="1"/>
    <s v="I need a team laptop reimaged"/>
    <s v="Mr. Nethaji Tummuru"/>
    <x v="2"/>
    <x v="2"/>
    <s v="02-21-2013 12:27:03"/>
    <s v="02-21-2013 12:27:03"/>
    <s v="04-20-2013 06:45:54"/>
    <s v="SRIS_APPL_OS_REIM"/>
    <m/>
    <x v="3"/>
    <x v="0"/>
  </r>
  <r>
    <s v="7000008451"/>
    <x v="1"/>
    <s v="Request for Upgrade (X230) (02.20.13)"/>
    <s v="Mr. DJ Paoni"/>
    <x v="12"/>
    <x v="2"/>
    <s v="02-20-2013 06:41:33"/>
    <s v="02-20-2013 06:41:33"/>
    <s v="04-20-2013 05:22:11"/>
    <s v="SRIS_PEQP_DESKT_UPGR"/>
    <m/>
    <x v="3"/>
    <x v="0"/>
  </r>
  <r>
    <s v="7000008402"/>
    <x v="1"/>
    <s v="Request for Upgrade (T530) (02.21.13)"/>
    <s v="Ms. Kathy Powell"/>
    <x v="12"/>
    <x v="2"/>
    <s v="02-20-2013 13:23:55"/>
    <s v="02-20-2013 13:23:55"/>
    <s v="04-20-2013 02:22:25"/>
    <s v="SRIS_PEQP_DESKT_UPGR"/>
    <m/>
    <x v="3"/>
    <x v="0"/>
  </r>
  <r>
    <s v="8000007364"/>
    <x v="0"/>
    <s v="Request to install SAP Tutor"/>
    <s v="Ms. Emily Sisneroz"/>
    <x v="24"/>
    <x v="2"/>
    <s v="02-19-2013 12:46:30"/>
    <s v="02-19-2013 12:46:30"/>
    <s v="05-31-2013 05:35:44"/>
    <s v="IMIS_APPL_SAP_STUT"/>
    <s v="PAL06"/>
    <x v="1"/>
    <x v="0"/>
  </r>
  <r>
    <s v="7000008374"/>
    <x v="1"/>
    <s v="Request for Upgrade (T430) (02.22.13)"/>
    <s v="Ms. Dolores Tolano"/>
    <x v="12"/>
    <x v="2"/>
    <s v="02-21-2013 07:18:59"/>
    <s v="02-21-2013 07:18:59"/>
    <s v="04-20-2013 02:19:20"/>
    <s v="SRIS_PEQP_DESKT_UPGR"/>
    <m/>
    <x v="3"/>
    <x v="0"/>
  </r>
  <r>
    <s v="7000008328"/>
    <x v="1"/>
    <s v="Hard drive crashed on desktop"/>
    <s v="Mr. Matthew Bedalov"/>
    <x v="0"/>
    <x v="2"/>
    <s v="02-22-2013 10:23:48"/>
    <s v="02-22-2013 10:23:48"/>
    <s v="05-31-2013 08:07:38"/>
    <s v="SRIS_APPL_OS_REIM"/>
    <s v="LSE04"/>
    <x v="1"/>
    <x v="0"/>
  </r>
  <r>
    <s v="7000008256"/>
    <x v="1"/>
    <s v="New Hire Request (02.25.13)"/>
    <s v="Philipp Skogstad"/>
    <x v="12"/>
    <x v="2"/>
    <s v="02-12-2013 16:33:37"/>
    <s v="02-12-2013 16:33:37"/>
    <s v="04-20-2013 03:58:58"/>
    <s v="SRIS_PEQP_ORDR"/>
    <s v="LAT01"/>
    <x v="3"/>
    <x v="0"/>
  </r>
  <r>
    <s v="7000007985"/>
    <x v="1"/>
    <s v="System Swap (T420) (HW)"/>
    <s v="Mr. David Parrish"/>
    <x v="8"/>
    <x v="2"/>
    <s v="02-20-2013 09:32:50"/>
    <s v="02-20-2013 09:32:50"/>
    <s v="04-20-2013 07:42:04"/>
    <s v="SRIS_APPL_OS_REIM"/>
    <s v="DEN01"/>
    <x v="3"/>
    <x v="0"/>
  </r>
  <r>
    <s v="8000006905"/>
    <x v="0"/>
    <s v="emails not coming in on macbook."/>
    <s v="Mr. Arun Somasundaram"/>
    <x v="1"/>
    <x v="2"/>
    <s v="02-21-2013 15:06:54"/>
    <s v="02-21-2013 15:06:54"/>
    <s v="05-31-2013 06:00:21"/>
    <s v="IMIS_APPL_MACSW"/>
    <s v="PAL02"/>
    <x v="1"/>
    <x v="0"/>
  </r>
  <r>
    <s v="7000007769"/>
    <x v="1"/>
    <s v="[REIMAGE]|reimage system with Win 7 OS"/>
    <s v="Mr. Travis Worthington"/>
    <x v="8"/>
    <x v="2"/>
    <s v="02-21-2013 14:46:18"/>
    <s v="02-21-2013 14:46:18"/>
    <s v="05-31-2013 08:22:39"/>
    <s v="SRIS_APPL_OS_REIM"/>
    <m/>
    <x v="1"/>
    <x v="0"/>
  </r>
  <r>
    <s v="8000006783"/>
    <x v="0"/>
    <s v="McAfee non-compliance on desktop"/>
    <s v="Tobias Winterhalter"/>
    <x v="0"/>
    <x v="2"/>
    <s v="02-21-2013 12:35:45"/>
    <s v="02-21-2013 12:35:45"/>
    <s v="04-19-2013 21:37:04"/>
    <s v="IMIS_PRTSEC_AVIR_CLNT"/>
    <s v="MON02"/>
    <x v="3"/>
    <x v="0"/>
  </r>
  <r>
    <s v="8000006669"/>
    <x v="0"/>
    <s v="battery needs to be replaced - buttons s"/>
    <s v="Mr. Rohit Kamath"/>
    <x v="2"/>
    <x v="2"/>
    <s v="02-20-2013 12:06:22"/>
    <s v="02-20-2013 12:06:22"/>
    <s v="04-20-2013 00:42:30"/>
    <s v="IMIS_APPL_OS_WIN7"/>
    <s v="PAL03"/>
    <x v="3"/>
    <x v="0"/>
  </r>
  <r>
    <s v="7000007594"/>
    <x v="1"/>
    <s v="Upgrade (T530)"/>
    <s v="Mr. Christian Viezens"/>
    <x v="8"/>
    <x v="2"/>
    <s v="02-21-2013 15:58:09"/>
    <s v="02-21-2013 15:58:09"/>
    <s v="05-31-2013 08:09:49"/>
    <s v="SRIS_PEQP_DESKT_UPGR"/>
    <s v="PAL02"/>
    <x v="1"/>
    <x v="0"/>
  </r>
  <r>
    <s v="8000006581"/>
    <x v="0"/>
    <s v="System Swap (T510) (SCCM)"/>
    <s v="Mr. Kirk Birckhead"/>
    <x v="26"/>
    <x v="2"/>
    <s v="02-19-2013 19:24:41"/>
    <s v="02-19-2013 19:24:41"/>
    <s v="04-20-2013 00:33:25"/>
    <s v="IMIS_CLNT_SCCM_CLNT"/>
    <m/>
    <x v="3"/>
    <x v="0"/>
  </r>
  <r>
    <s v="7000007516"/>
    <x v="1"/>
    <s v="User's Mac Air need to reimage"/>
    <s v="Mr. Bin Duan"/>
    <x v="19"/>
    <x v="2"/>
    <s v="02-21-2013 15:51:22"/>
    <s v="02-21-2013 15:51:22"/>
    <s v="05-31-2013 08:57:47"/>
    <s v="SRIS_APPL_MACSW"/>
    <s v="PAL07"/>
    <x v="1"/>
    <x v="0"/>
  </r>
  <r>
    <s v="7000007487"/>
    <x v="1"/>
    <s v="needs loaner laptop for training today a"/>
    <s v="Mr. Pedro Fernandes"/>
    <x v="28"/>
    <x v="2"/>
    <s v="02-21-2013 08:58:17"/>
    <s v="02-21-2013 08:58:17"/>
    <s v="04-20-2013 03:04:15"/>
    <s v="SRIS_PEQP_RENT"/>
    <s v="SLE01"/>
    <x v="3"/>
    <x v="0"/>
  </r>
  <r>
    <s v="7000007494"/>
    <x v="1"/>
    <s v="Cant change sap_all pwd on Mac"/>
    <s v="Ms. Natalia Shmoilova"/>
    <x v="19"/>
    <x v="2"/>
    <s v="02-21-2013 15:47:44"/>
    <s v="02-21-2013 15:47:44"/>
    <s v="05-31-2013 08:03:37"/>
    <s v="SRIS_APPL_MACSW"/>
    <s v="PAL03"/>
    <x v="1"/>
    <x v="0"/>
  </r>
  <r>
    <s v="7000007484"/>
    <x v="1"/>
    <s v="Setup MBP for Apple project"/>
    <s v="Mr. Akash Choudhary"/>
    <x v="5"/>
    <x v="2"/>
    <s v="02-21-2013 08:15:45"/>
    <s v="02-21-2013 08:15:45"/>
    <s v="04-20-2013 05:11:34"/>
    <s v="SRIS_APPL_MACSW"/>
    <m/>
    <x v="3"/>
    <x v="0"/>
  </r>
  <r>
    <s v="8000006420"/>
    <x v="0"/>
    <s v="Windows does not boot"/>
    <s v="Mr. David Hartley"/>
    <x v="27"/>
    <x v="2"/>
    <s v="02-18-2013 11:30:02"/>
    <s v="02-18-2013 11:30:02"/>
    <s v="05-31-2013 06:32:48"/>
    <s v="IMIS_APPL_OS_WIN7"/>
    <m/>
    <x v="1"/>
    <x v="0"/>
  </r>
  <r>
    <s v="7000007471"/>
    <x v="1"/>
    <s v="HP Display"/>
    <s v="Mr. Sam Dhillon"/>
    <x v="5"/>
    <x v="2"/>
    <s v="02-21-2013 10:56:12"/>
    <s v="02-21-2013 10:56:12"/>
    <s v="04-20-2013 05:03:19"/>
    <s v="SRIS_PEQP"/>
    <s v="PAL03"/>
    <x v="3"/>
    <x v="0"/>
  </r>
  <r>
    <s v="8000006504"/>
    <x v="0"/>
    <s v="macbook is not starting up. See the appl"/>
    <s v="Ms. Gita Kapur"/>
    <x v="19"/>
    <x v="2"/>
    <s v="02-19-2013 07:43:06"/>
    <s v="02-19-2013 07:43:06"/>
    <s v="04-19-2013 22:12:26"/>
    <s v="IMIS_APPL_MACSW"/>
    <s v="PAL08"/>
    <x v="3"/>
    <x v="0"/>
  </r>
  <r>
    <s v="8000006481"/>
    <x v="0"/>
    <s v="SAP GUI not working."/>
    <s v="Ms. Rani Goel"/>
    <x v="8"/>
    <x v="2"/>
    <s v="02-20-2013 11:49:07"/>
    <s v="02-20-2013 11:49:07"/>
    <s v="05-31-2013 07:38:49"/>
    <s v="IMIS_APPL_SAP_GUI"/>
    <s v="PAL05"/>
    <x v="1"/>
    <x v="0"/>
  </r>
  <r>
    <s v="7000007395"/>
    <x v="1"/>
    <s v="New Hire Request (02.26.13)"/>
    <s v="Mr. Patrick McCarthy"/>
    <x v="26"/>
    <x v="2"/>
    <s v="02-19-2013 05:42:04"/>
    <s v="02-19-2013 05:42:04"/>
    <s v="04-20-2013 07:59:20"/>
    <s v="SRIS_PEQP_ORDR"/>
    <s v="CHI03"/>
    <x v="3"/>
    <x v="0"/>
  </r>
  <r>
    <s v="7000007340"/>
    <x v="1"/>
    <s v="Setup MBP for Apple project"/>
    <s v="Mr. Wing Kee Chui"/>
    <x v="5"/>
    <x v="2"/>
    <s v="02-21-2013 08:12:00"/>
    <s v="02-21-2013 08:12:00"/>
    <s v="04-20-2013 02:28:30"/>
    <s v="SRIS_APPL_MACSW"/>
    <m/>
    <x v="3"/>
    <x v="0"/>
  </r>
  <r>
    <s v="8000006454"/>
    <x v="0"/>
    <s v="upgraded user to x230"/>
    <s v="Ms. Samantha Finnegan"/>
    <x v="16"/>
    <x v="2"/>
    <s v="02-21-2013 15:41:43"/>
    <s v="02-21-2013 15:41:43"/>
    <s v="05-31-2013 05:38:44"/>
    <s v="IMIS_PEQP_NOTEB"/>
    <s v="PAL05"/>
    <x v="1"/>
    <x v="0"/>
  </r>
  <r>
    <s v="7000007391"/>
    <x v="1"/>
    <s v="Loaner iPad (02.20.13) (2 Weeks)"/>
    <s v="Ms. Debbie Lei"/>
    <x v="24"/>
    <x v="2"/>
    <s v="02-19-2013 09:22:18"/>
    <s v="02-19-2013 09:22:18"/>
    <s v="04-20-2013 05:23:23"/>
    <s v="SRIS_PEQP_RENT"/>
    <s v="PAL04"/>
    <x v="3"/>
    <x v="0"/>
  </r>
  <r>
    <s v="7000007374"/>
    <x v="1"/>
    <s v="New Hardware Setup (Apple MBP)"/>
    <s v="Mr. Riccardo Spina"/>
    <x v="5"/>
    <x v="2"/>
    <s v="02-19-2013 15:34:38"/>
    <s v="02-19-2013 15:34:38"/>
    <s v="04-20-2013 05:20:22"/>
    <s v="SRIS_PEQP_ORDR"/>
    <s v="PAL03"/>
    <x v="3"/>
    <x v="0"/>
  </r>
  <r>
    <s v="8000006356"/>
    <x v="0"/>
    <s v="Cannot log to mac book"/>
    <s v="Mr. Cristiano Rosa"/>
    <x v="28"/>
    <x v="2"/>
    <s v="02-13-2013 10:16:03"/>
    <s v="02-13-2013 10:16:03"/>
    <s v="05-31-2013 06:36:15"/>
    <s v="IMIS_APPL_MACSW"/>
    <s v="SLE01"/>
    <x v="1"/>
    <x v="0"/>
  </r>
  <r>
    <s v="8000006270"/>
    <x v="0"/>
    <s v="System Swap ( BSOD )"/>
    <s v="Mr. Todd Johnston"/>
    <x v="1"/>
    <x v="2"/>
    <s v="02-21-2013 15:10:02"/>
    <s v="02-21-2013 15:10:02"/>
    <s v="05-31-2013 07:09:38"/>
    <s v="IMIS_PEQP_NOTEB"/>
    <m/>
    <x v="1"/>
    <x v="0"/>
  </r>
  <r>
    <s v="7000007316"/>
    <x v="1"/>
    <s v="Outlook Migration"/>
    <s v="Mr. Gregg Machacz"/>
    <x v="5"/>
    <x v="2"/>
    <s v="02-21-2013 09:56:48"/>
    <s v="02-21-2013 09:56:48"/>
    <s v="05-31-2013 07:49:28"/>
    <s v="SRIS_APPL_MACSW"/>
    <s v="PAL05"/>
    <x v="1"/>
    <x v="0"/>
  </r>
  <r>
    <s v="7000007279"/>
    <x v="1"/>
    <s v="Outlook Crashing"/>
    <s v="Mr. Sunder Ramesh"/>
    <x v="5"/>
    <x v="2"/>
    <s v="02-21-2013 09:55:27"/>
    <s v="02-21-2013 09:55:27"/>
    <s v="04-20-2013 01:43:50"/>
    <s v="SRIS_APPL_MACSW"/>
    <s v="PAL03"/>
    <x v="3"/>
    <x v="0"/>
  </r>
  <r>
    <s v="7000007168"/>
    <x v="1"/>
    <s v="Reimage MBP"/>
    <s v="Ms. Karman Lei"/>
    <x v="5"/>
    <x v="2"/>
    <s v="02-21-2013 09:46:42"/>
    <s v="02-21-2013 09:46:42"/>
    <s v="04-20-2013 06:53:17"/>
    <s v="SRIS_APPL_MACSW"/>
    <m/>
    <x v="3"/>
    <x v="0"/>
  </r>
  <r>
    <s v="7000007233"/>
    <x v="1"/>
    <s v="Need two Ipads for an event"/>
    <s v="Mr. Matheus Souza"/>
    <x v="17"/>
    <x v="2"/>
    <s v="02-20-2013 08:55:03"/>
    <s v="02-20-2013 08:55:03"/>
    <s v="04-20-2013 06:20:55"/>
    <s v="SRIS_PEQP_RENT"/>
    <s v="SLE01"/>
    <x v="3"/>
    <x v="0"/>
  </r>
  <r>
    <s v="7000007212"/>
    <x v="1"/>
    <s v="Transfer Data"/>
    <s v="Ms. Gail Moody-Byrd"/>
    <x v="5"/>
    <x v="2"/>
    <s v="02-21-2013 09:43:52"/>
    <s v="02-21-2013 09:43:52"/>
    <s v="05-31-2013 08:30:52"/>
    <s v="SRIS_APPL_MACSW"/>
    <s v="PAL02"/>
    <x v="1"/>
    <x v="0"/>
  </r>
  <r>
    <s v="7000007179"/>
    <x v="1"/>
    <s v="New Hire Request (02.26.13)"/>
    <s v="Mr. Tom Collett"/>
    <x v="26"/>
    <x v="2"/>
    <s v="02-18-2013 13:14:15"/>
    <s v="02-18-2013 13:14:15"/>
    <s v="04-20-2013 06:14:25"/>
    <s v="SRIS_PEQP_ORDR"/>
    <m/>
    <x v="3"/>
    <x v="0"/>
  </r>
  <r>
    <s v="7000007098"/>
    <x v="1"/>
    <s v="Reimage MBP"/>
    <s v="Mr. Jake Lee"/>
    <x v="5"/>
    <x v="2"/>
    <s v="02-21-2013 09:39:16"/>
    <s v="02-21-2013 09:39:16"/>
    <s v="04-20-2013 07:32:33"/>
    <s v="SRIS_APPL_MACSW"/>
    <m/>
    <x v="3"/>
    <x v="0"/>
  </r>
  <r>
    <s v="7000007058"/>
    <x v="1"/>
    <s v="User having issues with Apple Safari"/>
    <s v="Ms. Petra Ligthart"/>
    <x v="5"/>
    <x v="2"/>
    <s v="02-21-2013 09:37:26"/>
    <s v="02-21-2013 09:37:26"/>
    <s v="05-31-2013 08:40:18"/>
    <s v="SRIS_APPL_MACSW"/>
    <m/>
    <x v="1"/>
    <x v="0"/>
  </r>
  <r>
    <s v="8000006007"/>
    <x v="0"/>
    <s v="Laptop Lock Out."/>
    <s v="Mr. Jason Masner"/>
    <x v="12"/>
    <x v="2"/>
    <s v="02-19-2013 11:33:04"/>
    <s v="02-19-2013 11:33:04"/>
    <s v="05-31-2013 07:07:54"/>
    <s v="IMIS_PEQP_NOTEB"/>
    <m/>
    <x v="1"/>
    <x v="0"/>
  </r>
  <r>
    <s v="7000007008"/>
    <x v="1"/>
    <s v="New iPad 3"/>
    <s v="Mr. Marcus Meazzo"/>
    <x v="5"/>
    <x v="2"/>
    <s v="02-21-2013 09:24:18"/>
    <s v="02-21-2013 09:24:18"/>
    <s v="04-20-2013 06:32:02"/>
    <s v="SRIS_APPL_MACSW"/>
    <s v="LAT01"/>
    <x v="3"/>
    <x v="0"/>
  </r>
  <r>
    <s v="8000005528"/>
    <x v="0"/>
    <s v="Monitor Install for Cliff Simpson"/>
    <s v="Mr. Cliff Simpson"/>
    <x v="11"/>
    <x v="2"/>
    <s v="02-20-2013 09:14:59"/>
    <s v="02-20-2013 09:14:59"/>
    <s v="04-19-2013 22:57:02"/>
    <s v="IMIS_PEQP_MONIT"/>
    <s v="PAL03"/>
    <x v="3"/>
    <x v="0"/>
  </r>
  <r>
    <s v="7000006611"/>
    <x v="1"/>
    <s v="Loaner Laptop (T520) (2 Weeks)(10.8.12)"/>
    <s v="Mr. Sougata Dutta"/>
    <x v="9"/>
    <x v="2"/>
    <s v="10-03-2012 17:34:19"/>
    <s v="10-03-2012 17:34:19"/>
    <s v="04-20-2013 05:02:49"/>
    <s v="SRIS_PEQP_RENT"/>
    <s v="PAL03"/>
    <x v="3"/>
    <x v="0"/>
  </r>
  <r>
    <s v="8000005476"/>
    <x v="0"/>
    <s v="Windows not Genuine message, unable to l"/>
    <s v="Mr. Darren Rizzo"/>
    <x v="26"/>
    <x v="2"/>
    <s v="02-20-2013 09:11:06"/>
    <s v="02-20-2013 09:11:06"/>
    <s v="05-31-2013 05:34:46"/>
    <s v="IMIS_APPL_OS_WIN7"/>
    <m/>
    <x v="1"/>
    <x v="0"/>
  </r>
  <r>
    <s v="7000006554"/>
    <x v="1"/>
    <s v="Request for Upgrade (T530) (02.21.13)"/>
    <s v="Mr. Christian Viezens"/>
    <x v="26"/>
    <x v="2"/>
    <s v="02-18-2013 11:34:10"/>
    <s v="02-18-2013 11:34:10"/>
    <s v="04-20-2013 05:27:49"/>
    <s v="SRIS_PEQP_DESKT_UPGR"/>
    <s v="PAL02"/>
    <x v="3"/>
    <x v="0"/>
  </r>
  <r>
    <s v="7000006478"/>
    <x v="1"/>
    <s v="User wants to request a RSA securID card"/>
    <s v="Mr. Neal Bryant"/>
    <x v="1"/>
    <x v="2"/>
    <s v="02-18-2013 15:46:35"/>
    <s v="02-18-2013 15:46:35"/>
    <s v="04-20-2013 03:40:03"/>
    <s v="SRIS_ACCSS_RA_SECID_NCRD"/>
    <m/>
    <x v="3"/>
    <x v="0"/>
  </r>
  <r>
    <s v="8000005404"/>
    <x v="0"/>
    <s v="Blue screen - Laptop-"/>
    <s v="Mr. Ajay Balan"/>
    <x v="10"/>
    <x v="2"/>
    <s v="02-18-2013 07:55:43"/>
    <s v="02-18-2013 07:55:43"/>
    <s v="04-19-2013 21:02:56"/>
    <s v="IMIS_PEQP_NOTEB"/>
    <m/>
    <x v="3"/>
    <x v="0"/>
  </r>
  <r>
    <s v="8000005336"/>
    <x v="0"/>
    <s v="user cannot get to portal with ie"/>
    <s v="Mr. Adam Thier"/>
    <x v="16"/>
    <x v="2"/>
    <s v="02-20-2013 15:10:48"/>
    <s v="02-20-2013 15:10:48"/>
    <s v="05-31-2013 05:51:09"/>
    <s v="IMIS_PEQP_NOTEB"/>
    <s v="PAL08"/>
    <x v="1"/>
    <x v="0"/>
  </r>
  <r>
    <s v="8000005353"/>
    <x v="0"/>
    <s v="broken space bar on keyboard"/>
    <s v="Ms. Diane McSweeney"/>
    <x v="1"/>
    <x v="2"/>
    <s v="02-20-2013 12:26:39"/>
    <s v="02-20-2013 12:26:39"/>
    <s v="05-31-2013 07:04:28"/>
    <s v="IMIS_PEQP_NOTEB"/>
    <s v="PAL01"/>
    <x v="1"/>
    <x v="0"/>
  </r>
  <r>
    <s v="8000005318"/>
    <x v="0"/>
    <s v="ticket to image 13&quot; Macbook air."/>
    <s v="Ms. Ritika Suri"/>
    <x v="1"/>
    <x v="2"/>
    <s v="02-20-2013 15:04:59"/>
    <s v="02-20-2013 15:04:59"/>
    <s v="05-31-2013 07:02:18"/>
    <s v="IMIS_APPL_MACSW"/>
    <s v="PAL01"/>
    <x v="1"/>
    <x v="0"/>
  </r>
  <r>
    <s v="8000005241"/>
    <x v="0"/>
    <s v="Required the link to install printers"/>
    <s v="Ms. Kendra Vangundy"/>
    <x v="0"/>
    <x v="2"/>
    <s v="02-20-2013 11:51:00"/>
    <s v="02-20-2013 11:51:00"/>
    <s v="04-19-2013 23:18:42"/>
    <s v="IMIS_PRNT_DRIVER"/>
    <m/>
    <x v="3"/>
    <x v="0"/>
  </r>
  <r>
    <s v="8000005067"/>
    <x v="0"/>
    <s v="SSO not working on macbook."/>
    <s v="Ms. Mimi Spier"/>
    <x v="1"/>
    <x v="2"/>
    <s v="02-20-2013 17:02:27"/>
    <s v="02-20-2013 17:02:27"/>
    <s v="05-31-2013 05:37:21"/>
    <s v="IMIS_APPL_MACSW"/>
    <s v="PAL05"/>
    <x v="1"/>
    <x v="0"/>
  </r>
  <r>
    <s v="8000005024"/>
    <x v="0"/>
    <s v="Thinkpad malfunctioning"/>
    <s v="Ms. Rani Goel"/>
    <x v="2"/>
    <x v="2"/>
    <s v="02-06-2013 12:06:18"/>
    <s v="02-06-2013 12:06:18"/>
    <s v="04-19-2013 22:11:53"/>
    <s v="IMIS_PEQP_NOTEB"/>
    <s v="PAL05"/>
    <x v="3"/>
    <x v="0"/>
  </r>
  <r>
    <s v="7000006230"/>
    <x v="1"/>
    <s v="Request for Upgrade (X230) (02.22.13)"/>
    <s v="Mr. John Burton"/>
    <x v="12"/>
    <x v="2"/>
    <s v="02-19-2013 07:16:21"/>
    <s v="02-19-2013 07:16:21"/>
    <s v="04-20-2013 02:39:29"/>
    <s v="SRIS_PEQP_DESKT_UPGR"/>
    <s v="PAL08"/>
    <x v="3"/>
    <x v="0"/>
  </r>
  <r>
    <s v="8000004839"/>
    <x v="0"/>
    <s v="Migration is not conducted fully, I cann"/>
    <s v="Ms. Elena Hartlieb"/>
    <x v="1"/>
    <x v="2"/>
    <s v="02-20-2013 07:56:17"/>
    <s v="02-20-2013 07:56:17"/>
    <s v="04-19-2013 19:19:23"/>
    <s v="IMIS_APPL_MACSW"/>
    <s v="LAT01"/>
    <x v="3"/>
    <x v="0"/>
  </r>
  <r>
    <s v="7000006146"/>
    <x v="1"/>
    <s v="Reset PGDev Password"/>
    <s v="Mr. Rob Siegele"/>
    <x v="15"/>
    <x v="2"/>
    <s v="02-20-2013 13:44:11"/>
    <s v="02-20-2013 13:44:11"/>
    <s v="04-20-2013 02:51:48"/>
    <s v="SRIS_PEQP_ORDR"/>
    <s v="LSE04"/>
    <x v="3"/>
    <x v="0"/>
  </r>
  <r>
    <s v="8000004827"/>
    <x v="0"/>
    <s v="Migrate Mac to Exchange 2010"/>
    <s v="Ms. Siva Sabaretnam"/>
    <x v="11"/>
    <x v="2"/>
    <s v="02-20-2013 10:45:34"/>
    <s v="02-20-2013 10:45:34"/>
    <s v="05-31-2013 06:13:37"/>
    <s v="IMIS_PEQP_NOTEB_MAC"/>
    <s v="LAT01"/>
    <x v="1"/>
    <x v="0"/>
  </r>
  <r>
    <s v="7000006044"/>
    <x v="1"/>
    <s v="Monitor Install PO # 4502346231"/>
    <s v="Mr. Satish Iyer"/>
    <x v="1"/>
    <x v="2"/>
    <s v="02-18-2013 15:48:58"/>
    <s v="02-18-2013 15:48:58"/>
    <s v="04-20-2013 06:04:09"/>
    <s v="SRIS_PEQP_ORDR"/>
    <m/>
    <x v="3"/>
    <x v="0"/>
  </r>
  <r>
    <s v="8000004121"/>
    <x v="0"/>
    <s v="Password reset."/>
    <s v="Mr. Vivek Tiwari"/>
    <x v="24"/>
    <x v="2"/>
    <s v="02-19-2013 10:53:34"/>
    <s v="02-19-2013 10:53:34"/>
    <s v="03-22-2013 01:24:03"/>
    <s v="IMIS_PRTSEC_ENCR_HDD"/>
    <s v="PAL04"/>
    <x v="4"/>
    <x v="0"/>
  </r>
  <r>
    <s v="7000005370"/>
    <x v="1"/>
    <s v="Request for Upgrade (X230) (02.20.13)"/>
    <s v="Ms. Cheryl Jensen"/>
    <x v="12"/>
    <x v="2"/>
    <s v="02-18-2013 07:26:35"/>
    <s v="02-18-2013 07:26:35"/>
    <s v="03-22-2013 01:10:41"/>
    <s v="SRIS_PEQP_DESKT_UPGR"/>
    <s v="PAL02"/>
    <x v="4"/>
    <x v="0"/>
  </r>
  <r>
    <s v="7000005337"/>
    <x v="1"/>
    <s v="Request for Upgrade (X230) (02.20.13)"/>
    <s v="Mr. Dr. Oliver Conze"/>
    <x v="12"/>
    <x v="2"/>
    <s v="02-18-2013 07:20:01"/>
    <s v="02-18-2013 07:20:01"/>
    <s v="04-20-2013 02:48:39"/>
    <s v="SRIS_PEQP_ORDR"/>
    <s v="PAL04"/>
    <x v="3"/>
    <x v="0"/>
  </r>
  <r>
    <s v="7000005335"/>
    <x v="1"/>
    <s v="Request for Upgrade (X230) (02.22.13)"/>
    <s v="Mr. Vikas Lodha"/>
    <x v="12"/>
    <x v="2"/>
    <s v="02-18-2013 07:29:10"/>
    <s v="02-18-2013 07:29:10"/>
    <s v="03-22-2013 01:11:29"/>
    <s v="SRIS_PEQP_DESKT_UPGR"/>
    <s v="PAL07"/>
    <x v="4"/>
    <x v="0"/>
  </r>
  <r>
    <s v="8000004020"/>
    <x v="0"/>
    <s v="Wirelss not working"/>
    <s v="Ms. Gertrud Beisel"/>
    <x v="11"/>
    <x v="2"/>
    <s v="02-19-2013 14:57:53"/>
    <s v="02-19-2013 14:57:53"/>
    <s v="03-22-2013 01:16:51"/>
    <s v="IMIS_PEQP_NOTEB"/>
    <s v="PAL03"/>
    <x v="4"/>
    <x v="0"/>
  </r>
  <r>
    <s v="7000005364"/>
    <x v="1"/>
    <s v="Requesting a loaner monitor"/>
    <s v="Mr. Rajwinder Singh"/>
    <x v="19"/>
    <x v="2"/>
    <s v="02-19-2013 10:51:44"/>
    <s v="02-19-2013 10:51:44"/>
    <s v="04-20-2013 02:02:55"/>
    <s v="SRIS_PEQP_RENT"/>
    <s v="PAL07"/>
    <x v="3"/>
    <x v="0"/>
  </r>
  <r>
    <s v="8000003969"/>
    <x v="0"/>
    <s v="New C user"/>
    <s v="Ms. Christina Sosa"/>
    <x v="1"/>
    <x v="2"/>
    <s v="02-18-2013 15:03:40"/>
    <s v="02-18-2013 15:03:40"/>
    <s v="03-22-2013 01:20:15"/>
    <s v="IMIS_PEQP_NOTEB"/>
    <m/>
    <x v="4"/>
    <x v="0"/>
  </r>
  <r>
    <s v="7000005290"/>
    <x v="1"/>
    <s v="t410 keyboard replacement request"/>
    <s v="Mr. Gopinathan Thangavelu"/>
    <x v="24"/>
    <x v="2"/>
    <s v="02-18-2013 11:37:08"/>
    <s v="02-18-2013 11:37:08"/>
    <s v="04-20-2013 08:17:56"/>
    <s v="SRIS_PEQP_ORDR"/>
    <s v="PAL04"/>
    <x v="3"/>
    <x v="0"/>
  </r>
  <r>
    <s v="7000005227"/>
    <x v="1"/>
    <s v="Request for Upgrade (X230) (02.20.13)"/>
    <s v="Ms. Samantha Finnegan"/>
    <x v="26"/>
    <x v="2"/>
    <s v="02-18-2013 07:25:13"/>
    <s v="02-18-2013 07:25:13"/>
    <s v="03-22-2013 01:10:02"/>
    <s v="SRIS_PEQP_DESKT_UPGR"/>
    <s v="PAL05"/>
    <x v="4"/>
    <x v="0"/>
  </r>
  <r>
    <s v="8000003882"/>
    <x v="0"/>
    <s v="McAfee non-compliance on Vista VM"/>
    <s v="Ms. Lisa Voidets"/>
    <x v="0"/>
    <x v="2"/>
    <s v="02-19-2013 07:00:30"/>
    <s v="02-19-2013 07:00:30"/>
    <s v="03-22-2013 01:14:27"/>
    <s v="IMIS_PRTSEC_AVIR_CLNT"/>
    <m/>
    <x v="4"/>
    <x v="0"/>
  </r>
  <r>
    <s v="7000005178"/>
    <x v="1"/>
    <s v="image new T430 PC with Win7"/>
    <s v="Ms. Diane Teubner"/>
    <x v="23"/>
    <x v="2"/>
    <s v="02-19-2013 06:24:44"/>
    <s v="02-19-2013 06:24:44"/>
    <s v="03-22-2013 01:22:44"/>
    <s v="SRIS_PEQP_DESKT_UPGR"/>
    <s v="BOS3"/>
    <x v="4"/>
    <x v="0"/>
  </r>
  <r>
    <s v="7000005120"/>
    <x v="1"/>
    <s v="iPads for SAP Open"/>
    <s v="Ms. Kate Morgan"/>
    <x v="32"/>
    <x v="2"/>
    <s v="02-08-2013 11:20:11"/>
    <s v="02-08-2013 11:20:11"/>
    <s v="04-20-2013 02:29:12"/>
    <s v="SRIS_PEQP_RENT"/>
    <s v="PAL01"/>
    <x v="3"/>
    <x v="0"/>
  </r>
  <r>
    <s v="8000003728"/>
    <x v="0"/>
    <s v="Unable to project from my laptop to my m"/>
    <s v="Mr. Rajwinder Singh"/>
    <x v="19"/>
    <x v="2"/>
    <s v="02-18-2013 18:34:25"/>
    <s v="02-18-2013 18:34:25"/>
    <s v="03-22-2013 01:22:13"/>
    <s v="IMIS_PEQP_NOTEB"/>
    <s v="PAL07"/>
    <x v="4"/>
    <x v="0"/>
  </r>
  <r>
    <s v="7000005126"/>
    <x v="1"/>
    <s v="assign securid card"/>
    <s v="Mr. Michael Morel"/>
    <x v="8"/>
    <x v="2"/>
    <s v="02-19-2013 10:51:49"/>
    <s v="02-19-2013 10:51:49"/>
    <s v="04-20-2013 05:38:34"/>
    <s v="SRIS_ACCSS_RA_SECID_NCRD"/>
    <s v="PAL05"/>
    <x v="3"/>
    <x v="0"/>
  </r>
  <r>
    <s v="8000003771"/>
    <x v="0"/>
    <s v="unable to browse external sites"/>
    <s v="Mr. Michael Morel"/>
    <x v="8"/>
    <x v="2"/>
    <s v="02-19-2013 10:50:49"/>
    <s v="02-19-2013 10:50:49"/>
    <s v="03-22-2013 01:23:06"/>
    <s v="IMIS_APPL_IE_OBSOLETE"/>
    <s v="PAL02"/>
    <x v="4"/>
    <x v="0"/>
  </r>
  <r>
    <s v="8000003620"/>
    <x v="0"/>
    <s v="Problems with room reservation add-in"/>
    <s v="Mr. Mike Bouska"/>
    <x v="0"/>
    <x v="2"/>
    <s v="02-19-2013 06:55:22"/>
    <s v="02-19-2013 06:55:22"/>
    <s v="03-22-2013 01:13:14"/>
    <s v="IMIS_COMCHL_MAIL_VRES"/>
    <s v="LSE04"/>
    <x v="4"/>
    <x v="0"/>
  </r>
  <r>
    <s v="7000005056"/>
    <x v="1"/>
    <s v="Monitor Install PO # 4502351062"/>
    <s v="Mr. Riccardo Spina"/>
    <x v="5"/>
    <x v="2"/>
    <s v="02-18-2013 15:42:47"/>
    <s v="02-18-2013 15:42:47"/>
    <s v="04-20-2013 05:52:59"/>
    <s v="SRIS_PEQP_ORDR"/>
    <s v="PAL03"/>
    <x v="3"/>
    <x v="0"/>
  </r>
  <r>
    <s v="7000004994"/>
    <x v="1"/>
    <s v="Monitor Install PO # 4502352962"/>
    <s v="Mr. Marco De La Cuesta"/>
    <x v="1"/>
    <x v="2"/>
    <s v="02-18-2013 16:02:26"/>
    <s v="02-18-2013 16:02:26"/>
    <s v="04-20-2013 03:28:08"/>
    <s v="SRIS_PEQP_ORDR"/>
    <m/>
    <x v="3"/>
    <x v="0"/>
  </r>
  <r>
    <s v="8000003604"/>
    <x v="0"/>
    <s v="System Swap (T420) (Blue Screen)"/>
    <s v="Mr. Jeff Clarke"/>
    <x v="26"/>
    <x v="2"/>
    <s v="02-18-2013 15:05:35"/>
    <s v="02-18-2013 15:05:35"/>
    <s v="04-19-2013 19:39:47"/>
    <s v="IMIS_APPL_OS_WIN7"/>
    <s v="STA01"/>
    <x v="3"/>
    <x v="0"/>
  </r>
  <r>
    <s v="7000004926"/>
    <x v="1"/>
    <s v="Request for Upgrade (X230) (02.20.13)"/>
    <s v="Mr. Ryan Henderson"/>
    <x v="26"/>
    <x v="2"/>
    <s v="02-18-2013 07:21:36"/>
    <s v="02-18-2013 07:21:36"/>
    <s v="04-20-2013 06:06:57"/>
    <s v="SRIS_PEQP_DESKT_UPGR"/>
    <m/>
    <x v="3"/>
    <x v="0"/>
  </r>
  <r>
    <s v="7000004965"/>
    <x v="1"/>
    <s v="Monitor Install PO # 4502350918"/>
    <s v="Mr. Sam Dhillon"/>
    <x v="5"/>
    <x v="2"/>
    <s v="02-18-2013 16:05:10"/>
    <s v="02-18-2013 16:05:10"/>
    <s v="04-20-2013 06:06:56"/>
    <s v="SRIS_PEQP_ORDR"/>
    <s v="PAL03"/>
    <x v="3"/>
    <x v="0"/>
  </r>
  <r>
    <s v="8000003632"/>
    <x v="0"/>
    <s v="When the user saves a file it changes it"/>
    <s v="Ms. Marylyn Scott"/>
    <x v="24"/>
    <x v="2"/>
    <s v="01-17-2013 14:19:37"/>
    <s v="01-17-2013 14:19:37"/>
    <s v="03-22-2013 01:12:15"/>
    <s v="IMIS_APPL_MSOFF_2010"/>
    <s v="PAL06"/>
    <x v="4"/>
    <x v="0"/>
  </r>
  <r>
    <s v="8000003578"/>
    <x v="0"/>
    <s v="VPN Software/Access from SuccessFactors"/>
    <s v="Mr. John Deeran"/>
    <x v="22"/>
    <x v="2"/>
    <s v="02-14-2013 09:44:18"/>
    <s v="02-14-2013 09:44:18"/>
    <s v="03-22-2013 01:16:54"/>
    <s v="IMIS_PEQP_MONIT"/>
    <m/>
    <x v="4"/>
    <x v="0"/>
  </r>
  <r>
    <s v="8000003577"/>
    <x v="0"/>
    <s v="HDD Error mesage 2100"/>
    <s v="Mr. Cody Smith"/>
    <x v="26"/>
    <x v="2"/>
    <s v="02-19-2013 09:56:35"/>
    <s v="02-19-2013 09:56:35"/>
    <s v="05-31-2013 06:55:28"/>
    <s v="IMIS_PEQP_NOTEB"/>
    <m/>
    <x v="1"/>
    <x v="0"/>
  </r>
  <r>
    <s v="7000004932"/>
    <x v="1"/>
    <s v="Freezes at Thinkpad screen"/>
    <s v="Mr. Scott Gregory"/>
    <x v="26"/>
    <x v="2"/>
    <s v="02-19-2013 12:31:09"/>
    <s v="02-19-2013 12:31:09"/>
    <s v="04-20-2013 03:46:33"/>
    <s v="SRIS_PEQP_ORDR"/>
    <m/>
    <x v="3"/>
    <x v="0"/>
  </r>
  <r>
    <s v="7000004870"/>
    <x v="1"/>
    <s v="MS Visio 2010 need to reinstall"/>
    <s v="Mr. Scott Schiro"/>
    <x v="19"/>
    <x v="2"/>
    <s v="02-19-2013 15:56:18"/>
    <s v="02-19-2013 15:56:18"/>
    <s v="05-31-2013 08:11:43"/>
    <s v="SRIS_APPL_INST_PCK"/>
    <s v="PAL07"/>
    <x v="1"/>
    <x v="0"/>
  </r>
  <r>
    <s v="7000004911"/>
    <x v="1"/>
    <s v="System freeze from Hibernate mode"/>
    <s v="Mr. Scott Schiro"/>
    <x v="19"/>
    <x v="2"/>
    <s v="02-19-2013 15:52:19"/>
    <s v="02-19-2013 15:52:19"/>
    <s v="04-20-2013 06:35:02"/>
    <s v="SRIS_APPL_OS_REIM"/>
    <s v="PAL07"/>
    <x v="3"/>
    <x v="0"/>
  </r>
  <r>
    <s v="8000003552"/>
    <x v="0"/>
    <s v="The user is quarentined and cant connect"/>
    <s v="Ms. Vanishree Malagi"/>
    <x v="24"/>
    <x v="2"/>
    <s v="02-19-2013 14:31:46"/>
    <s v="02-19-2013 14:31:46"/>
    <s v="03-22-2013 01:15:30"/>
    <s v="IMIS_CLNT_SCCM_CLNT"/>
    <s v="PAL04"/>
    <x v="4"/>
    <x v="0"/>
  </r>
  <r>
    <s v="7000004819"/>
    <x v="1"/>
    <s v="Password reset issue"/>
    <s v="Ms. Yuxia Qiu"/>
    <x v="20"/>
    <x v="2"/>
    <s v="02-19-2013 15:36:42"/>
    <s v="02-19-2013 15:36:42"/>
    <s v="04-20-2013 02:32:58"/>
    <s v="SRIS_PEQP_ORDR"/>
    <s v="PAL04"/>
    <x v="3"/>
    <x v="0"/>
  </r>
  <r>
    <s v="7000004842"/>
    <x v="1"/>
    <s v="Install Backup software Iron Mountain"/>
    <s v="Mr. Prasad Shola"/>
    <x v="20"/>
    <x v="2"/>
    <s v="02-19-2013 15:35:29"/>
    <s v="02-19-2013 15:35:29"/>
    <s v="03-22-2013 01:18:07"/>
    <s v="SRIS_PEQP_DESKT_UPGR"/>
    <s v="PAL08"/>
    <x v="4"/>
    <x v="0"/>
  </r>
  <r>
    <s v="7000004778"/>
    <x v="1"/>
    <s v="Transfer data from old system to new sys"/>
    <s v="Mr. Prasad Shola"/>
    <x v="20"/>
    <x v="2"/>
    <s v="02-19-2013 15:34:28"/>
    <s v="02-19-2013 15:34:28"/>
    <s v="03-22-2013 01:18:33"/>
    <s v="SRIS_PEQP_DESKT_UPGR"/>
    <s v="PAL07"/>
    <x v="4"/>
    <x v="0"/>
  </r>
  <r>
    <s v="7000004764"/>
    <x v="1"/>
    <s v="Unable to access remote computer"/>
    <s v="Mr. Pradeep Panicker"/>
    <x v="16"/>
    <x v="2"/>
    <s v="01-28-2013 23:28:12"/>
    <s v="01-28-2013 23:28:12"/>
    <s v="04-20-2013 02:22:35"/>
    <s v="SRIS_PEQP_ORDR"/>
    <s v="PAL01"/>
    <x v="3"/>
    <x v="0"/>
  </r>
  <r>
    <s v="7000004742"/>
    <x v="1"/>
    <s v="New Hire(T510(2.18.13)"/>
    <s v="Ms. Jonette Soller"/>
    <x v="26"/>
    <x v="2"/>
    <s v="02-15-2013 13:24:00"/>
    <s v="02-15-2013 13:24:00"/>
    <s v="04-20-2013 01:46:09"/>
    <s v="SRIS_PEQP_ORDR"/>
    <s v="PAL01"/>
    <x v="3"/>
    <x v="0"/>
  </r>
  <r>
    <s v="8000003355"/>
    <x v="0"/>
    <s v="BSOD on D20 desktop"/>
    <s v="Mr. Frank Le"/>
    <x v="19"/>
    <x v="2"/>
    <s v="02-18-2013 09:48:28"/>
    <s v="02-18-2013 09:48:28"/>
    <s v="03-20-2013 23:45:55"/>
    <s v="IMIS_PEQP_DESKT"/>
    <s v="PAL07"/>
    <x v="4"/>
    <x v="0"/>
  </r>
  <r>
    <s v="7000004602"/>
    <x v="1"/>
    <s v="Certificates expired on Macbook Pro\"/>
    <s v="Mr. Yutong Zhao"/>
    <x v="19"/>
    <x v="2"/>
    <s v="02-18-2013 15:38:13"/>
    <s v="02-18-2013 15:38:13"/>
    <s v="05-31-2013 08:00:15"/>
    <s v="SRIS_APPL_MACSW"/>
    <s v="PAL08"/>
    <x v="1"/>
    <x v="0"/>
  </r>
  <r>
    <s v="8000003292"/>
    <x v="0"/>
    <s v="System Swap (T420) (HW)"/>
    <s v="Mr. Ken West"/>
    <x v="26"/>
    <x v="2"/>
    <s v="02-14-2013 10:17:28"/>
    <s v="02-14-2013 10:17:28"/>
    <s v="03-20-2013 23:44:44"/>
    <s v="IMIS_PEQP_NOTEB"/>
    <m/>
    <x v="4"/>
    <x v="0"/>
  </r>
  <r>
    <s v="7000004506"/>
    <x v="1"/>
    <s v="My notebook crashed..."/>
    <s v="Mr. Jose Martinez"/>
    <x v="26"/>
    <x v="2"/>
    <s v="01-16-2013 10:09:39"/>
    <s v="01-16-2013 10:09:39"/>
    <s v="04-20-2013 02:32:47"/>
    <s v="SRIS_PEQP_ORDR"/>
    <s v="ATL01"/>
    <x v="3"/>
    <x v="0"/>
  </r>
  <r>
    <s v="8000003124"/>
    <x v="0"/>
    <s v="My Lenovo Blue Screens a lot"/>
    <s v="Mr. Ken West"/>
    <x v="15"/>
    <x v="2"/>
    <s v="02-11-2013 06:44:49"/>
    <s v="02-11-2013 06:44:49"/>
    <s v="03-20-2013 23:34:56"/>
    <s v="IMIS_APPL_OS_WIN7"/>
    <m/>
    <x v="4"/>
    <x v="0"/>
  </r>
  <r>
    <s v="8000002937"/>
    <x v="0"/>
    <s v="New Hardware Setup (Apple MBP)"/>
    <s v="Ms. Dawn Crew"/>
    <x v="5"/>
    <x v="2"/>
    <s v="01-29-2013 19:05:31"/>
    <s v="01-29-2013 19:05:31"/>
    <s v="03-20-2013 23:34:10"/>
    <s v="IMIS_PEQP_NOTEB_MAC"/>
    <s v="PAL02"/>
    <x v="4"/>
    <x v="0"/>
  </r>
  <r>
    <s v="8000002888"/>
    <x v="0"/>
    <s v="New Hardware Setup (Apple MBP)"/>
    <s v="Mr. Marcus Meazzo"/>
    <x v="5"/>
    <x v="2"/>
    <s v="01-29-2013 09:43:13"/>
    <s v="01-29-2013 09:43:13"/>
    <s v="03-20-2013 23:33:45"/>
    <s v="IMIS_PEQP_NOTEB_MAC"/>
    <m/>
    <x v="4"/>
    <x v="0"/>
  </r>
  <r>
    <s v="8000002817"/>
    <x v="0"/>
    <s v="user needed to change password on pc for"/>
    <s v="Mr. Sajal Agarwal"/>
    <x v="16"/>
    <x v="2"/>
    <s v="02-18-2013 14:13:04"/>
    <s v="02-18-2013 14:13:04"/>
    <s v="03-20-2013 23:53:50"/>
    <s v="IMIS_PEQP_NOTEB"/>
    <s v="PAL01"/>
    <x v="4"/>
    <x v="0"/>
  </r>
  <r>
    <s v="7000004215"/>
    <x v="1"/>
    <s v="[Loaner Laptop] - X201"/>
    <s v="Mr. Dhruman Parmar"/>
    <x v="11"/>
    <x v="2"/>
    <s v="02-11-2013 11:21:37"/>
    <s v="02-11-2013 11:21:37"/>
    <s v="04-20-2013 02:02:46"/>
    <s v="SRIS_PEQP_RENT"/>
    <s v="PAL02"/>
    <x v="3"/>
    <x v="0"/>
  </r>
  <r>
    <s v="8000002791"/>
    <x v="0"/>
    <s v="Hardware issues with current laptop"/>
    <s v="Mr. Eric Seager"/>
    <x v="16"/>
    <x v="2"/>
    <s v="02-15-2013 13:04:21"/>
    <s v="02-15-2013 13:04:21"/>
    <s v="03-20-2013 23:43:02"/>
    <s v="IMIS_PEQP_NOTEB"/>
    <m/>
    <x v="4"/>
    <x v="0"/>
  </r>
  <r>
    <s v="8000002560"/>
    <x v="0"/>
    <s v="Laptop for New Contractor - Shraddha Gup"/>
    <s v="Mr. Shraddha Gupta"/>
    <x v="11"/>
    <x v="2"/>
    <s v="02-18-2013 13:43:03"/>
    <s v="02-18-2013 13:43:03"/>
    <s v="03-20-2013 23:54:17"/>
    <s v="IMIS_PEQP_NOTEB"/>
    <m/>
    <x v="4"/>
    <x v="0"/>
  </r>
  <r>
    <s v="8000002573"/>
    <x v="0"/>
    <s v="Laptop for New Contractor - Ravindra Kel"/>
    <s v="Mr. Ravindra Kelkar"/>
    <x v="11"/>
    <x v="2"/>
    <s v="02-18-2013 13:41:57"/>
    <s v="02-18-2013 13:41:57"/>
    <s v="03-20-2013 23:54:49"/>
    <s v="IMIS_PEQP_NOTEB"/>
    <m/>
    <x v="4"/>
    <x v="0"/>
  </r>
  <r>
    <s v="7000004073"/>
    <x v="1"/>
    <s v="iPad for Anil Babu Ankisettipalli"/>
    <s v="Mr. Anil Babu Ankisettipalli"/>
    <x v="11"/>
    <x v="2"/>
    <s v="02-18-2013 16:08:33"/>
    <s v="02-18-2013 16:08:33"/>
    <s v="04-20-2013 06:30:56"/>
    <s v="SRIS_PEQP_DLVR"/>
    <s v="PAL03"/>
    <x v="3"/>
    <x v="0"/>
  </r>
  <r>
    <s v="8000002495"/>
    <x v="0"/>
    <s v="User in not able to conect to exchange s"/>
    <s v="Ms. Asuman Suenbuel"/>
    <x v="1"/>
    <x v="2"/>
    <s v="02-18-2013 09:12:26"/>
    <s v="02-18-2013 09:12:26"/>
    <s v="03-20-2013 23:48:14"/>
    <s v="IMIS_APPL_MACSW"/>
    <s v="PAL01"/>
    <x v="4"/>
    <x v="0"/>
  </r>
  <r>
    <s v="7000003998"/>
    <x v="1"/>
    <s v="rent two sap laptop for c-user for next"/>
    <s v="Mr. Xiwei Zhou"/>
    <x v="26"/>
    <x v="2"/>
    <s v="02-15-2013 15:37:41"/>
    <s v="02-15-2013 15:37:41"/>
    <s v="04-20-2013 07:44:16"/>
    <s v="SRIS_PEQP_RENT"/>
    <s v="PAL03"/>
    <x v="3"/>
    <x v="0"/>
  </r>
  <r>
    <s v="7000003976"/>
    <x v="1"/>
    <s v="New Hire IT Equipment Request (C5185841)"/>
    <s v="Ms. Jonette Soller"/>
    <x v="26"/>
    <x v="2"/>
    <s v="02-15-2013 13:23:43"/>
    <s v="02-15-2013 13:23:43"/>
    <s v="04-20-2013 06:10:10"/>
    <s v="SRIS_PEQP_ORDR"/>
    <s v="PAL01"/>
    <x v="3"/>
    <x v="0"/>
  </r>
  <r>
    <s v="7000003991"/>
    <x v="1"/>
    <s v="I can't connect thru wired or WLAN"/>
    <s v="Mr. Nikhil Reddy"/>
    <x v="2"/>
    <x v="2"/>
    <s v="02-15-2013 14:45:10"/>
    <s v="02-15-2013 14:45:10"/>
    <s v="04-18-2013 20:29:57"/>
    <s v="SRIS_APPL_OS_REIM"/>
    <s v="PAL03"/>
    <x v="3"/>
    <x v="0"/>
  </r>
  <r>
    <s v="7000003934"/>
    <x v="1"/>
    <s v="I am getting a BSOD everytime I boot my"/>
    <s v="Ms. Gertrud Beisel"/>
    <x v="2"/>
    <x v="2"/>
    <s v="02-15-2013 14:47:44"/>
    <s v="02-15-2013 14:47:44"/>
    <s v="04-18-2013 20:22:16"/>
    <s v="SRIS_APPL_OS_REIM"/>
    <s v="PAL03"/>
    <x v="3"/>
    <x v="0"/>
  </r>
  <r>
    <s v="8000002268"/>
    <x v="0"/>
    <s v="Speech To Text Dictation Solution"/>
    <s v="Ms. Cathy Lato"/>
    <x v="10"/>
    <x v="2"/>
    <s v="02-12-2013 13:23:31"/>
    <s v="02-12-2013 13:23:31"/>
    <s v="03-20-2013 23:43:02"/>
    <s v="IMIS_APPL_OTHER_SWAP_GR"/>
    <m/>
    <x v="4"/>
    <x v="0"/>
  </r>
  <r>
    <s v="7000003750"/>
    <x v="1"/>
    <s v="Monitor Install PO # 4502342814"/>
    <s v="Mr. Bill Hubbard"/>
    <x v="19"/>
    <x v="2"/>
    <s v="02-06-2013 16:08:34"/>
    <s v="02-06-2013 16:08:34"/>
    <s v="04-18-2013 20:22:42"/>
    <s v="SRIS_PEQP_ORDR"/>
    <m/>
    <x v="3"/>
    <x v="0"/>
  </r>
  <r>
    <s v="7000003697"/>
    <x v="1"/>
    <s v="Laptop required"/>
    <s v="Mr. Alex Sevilla"/>
    <x v="17"/>
    <x v="2"/>
    <s v="02-14-2013 14:03:32"/>
    <s v="02-14-2013 14:03:32"/>
    <s v="04-18-2013 20:48:41"/>
    <s v="SRIS_PEQP_RENT"/>
    <s v="SLE01"/>
    <x v="3"/>
    <x v="0"/>
  </r>
  <r>
    <s v="8000001570"/>
    <x v="0"/>
    <s v="Error message when logging into CATS"/>
    <s v="Ms. Karen Neeb"/>
    <x v="0"/>
    <x v="2"/>
    <s v="02-15-2013 08:24:44"/>
    <s v="02-15-2013 08:24:44"/>
    <s v="03-20-2013 23:41:56"/>
    <s v="IMIS_APPL_SAP_GUI"/>
    <s v="LSE04"/>
    <x v="4"/>
    <x v="0"/>
  </r>
  <r>
    <s v="7000002953"/>
    <x v="1"/>
    <s v="user needs to get windows 8 on a virtual"/>
    <s v="Mr. Nikhil Mongha"/>
    <x v="16"/>
    <x v="2"/>
    <s v="12-07-2012 10:42:47"/>
    <s v="12-07-2012 10:42:47"/>
    <s v="04-18-2013 20:30:49"/>
    <s v="SRIS_PEQP_ORDR"/>
    <s v="WDC07"/>
    <x v="3"/>
    <x v="0"/>
  </r>
  <r>
    <s v="7000002719"/>
    <x v="1"/>
    <s v="unable to connect to wireless network"/>
    <s v="Mr. Darren Louie"/>
    <x v="8"/>
    <x v="2"/>
    <s v="02-15-2013 14:01:23"/>
    <s v="02-15-2013 14:01:23"/>
    <s v="04-18-2013 20:27:54"/>
    <s v="SRIS_NW_CLNT_WIFI"/>
    <s v="PAL02"/>
    <x v="3"/>
    <x v="0"/>
  </r>
  <r>
    <s v="8000000938"/>
    <x v="0"/>
    <s v="Duplicate meeting invites being sent fro"/>
    <s v="Mr. Roger Weeks"/>
    <x v="0"/>
    <x v="2"/>
    <s v="08-27-2012 14:04:58"/>
    <s v="08-27-2012 14:04:58"/>
    <s v="05-19-2013 21:35:13"/>
    <s v="IMIS_COMCHL_MAIL_VRES"/>
    <s v="LSE04"/>
    <x v="1"/>
    <x v="0"/>
  </r>
  <r>
    <s v="7000002571"/>
    <x v="1"/>
    <s v="Setup new MBP"/>
    <s v="Ms. Gail Moody-Byrd"/>
    <x v="5"/>
    <x v="2"/>
    <s v="02-14-2013 14:26:50"/>
    <s v="02-14-2013 14:26:50"/>
    <s v="04-18-2013 21:02:47"/>
    <s v="SRIS_APPL_MACSW"/>
    <s v="PAL02"/>
    <x v="3"/>
    <x v="0"/>
  </r>
  <r>
    <s v="7000002543"/>
    <x v="1"/>
    <s v="Re-image laptop for user"/>
    <s v="Mr. Pablo Silva"/>
    <x v="2"/>
    <x v="2"/>
    <s v="02-15-2013 13:47:15"/>
    <s v="02-15-2013 13:47:15"/>
    <s v="04-18-2013 21:01:35"/>
    <s v="SRIS_APPL_OS_REIM"/>
    <m/>
    <x v="3"/>
    <x v="0"/>
  </r>
  <r>
    <s v="8000000924"/>
    <x v="0"/>
    <s v="cannot delete meetings"/>
    <s v="Ms. Michele Tann"/>
    <x v="17"/>
    <x v="2"/>
    <s v="12-13-2012 09:50:31"/>
    <s v="12-13-2012 09:50:31"/>
    <s v="05-24-2013 19:33:39"/>
    <s v="IMIS_COMCHL_MAIL_VRES"/>
    <s v="SLE01"/>
    <x v="1"/>
    <x v="0"/>
  </r>
  <r>
    <s v="7000002373"/>
    <x v="1"/>
    <s v="McAfee system remediation"/>
    <s v="Ms. Namita Roy"/>
    <x v="20"/>
    <x v="2"/>
    <s v="02-14-2013 17:15:46"/>
    <s v="02-14-2013 17:15:46"/>
    <s v="04-18-2013 20:30:17"/>
    <s v="SRIS_PEQP_ORDR"/>
    <s v="PAL07"/>
    <x v="3"/>
    <x v="0"/>
  </r>
  <r>
    <s v="7000002287"/>
    <x v="1"/>
    <s v="Please send an M91p for Unix Installs an"/>
    <s v="Mr. Harold Brown"/>
    <x v="22"/>
    <x v="0"/>
    <s v="02-11-2013 14:40:05"/>
    <s v="02-11-2013 14:40:05"/>
    <s v="04-16-2013 11:17:59"/>
    <s v="SRIS_PEQP_ORDR"/>
    <s v="PAL07"/>
    <x v="3"/>
    <x v="0"/>
  </r>
  <r>
    <s v="7000002307"/>
    <x v="1"/>
    <s v="Assist user with password reset"/>
    <s v="ALTHEA GIRARD-BLAKEY"/>
    <x v="20"/>
    <x v="2"/>
    <s v="02-15-2013 09:06:28"/>
    <s v="02-15-2013 09:06:28"/>
    <s v="05-31-2013 09:07:22"/>
    <s v="SRIS_PEQP_ORDR"/>
    <m/>
    <x v="1"/>
    <x v="0"/>
  </r>
  <r>
    <s v="7000002283"/>
    <x v="1"/>
    <s v="Return MBP to IT"/>
    <s v="Mr. Alex Sorin"/>
    <x v="5"/>
    <x v="2"/>
    <s v="02-14-2013 13:13:01"/>
    <s v="02-14-2013 13:13:01"/>
    <s v="04-18-2013 20:12:06"/>
    <s v="SRIS_PEQP_DESKT_MAC"/>
    <s v="PAL07"/>
    <x v="3"/>
    <x v="0"/>
  </r>
  <r>
    <s v="7000002218"/>
    <x v="1"/>
    <s v="Unable to upgrade to the latest version"/>
    <s v="Mr. Tom Harron"/>
    <x v="0"/>
    <x v="2"/>
    <s v="02-15-2013 12:15:57"/>
    <s v="02-15-2013 12:15:57"/>
    <s v="05-31-2013 09:09:38"/>
    <s v="SRIS_APPL_OS_REIM"/>
    <m/>
    <x v="1"/>
    <x v="0"/>
  </r>
  <r>
    <s v="7000001768"/>
    <x v="1"/>
    <s v="Equipment Request (PAL-6) (MBP) (QTY 1)"/>
    <s v="Ms. Maria Amparo Boado"/>
    <x v="22"/>
    <x v="2"/>
    <s v="02-15-2013 08:29:59"/>
    <s v="02-15-2013 08:29:59"/>
    <s v="04-18-2013 21:36:33"/>
    <s v="SRIS_PEQP_ORDR"/>
    <s v="PAL06"/>
    <x v="3"/>
    <x v="0"/>
  </r>
  <r>
    <s v="7000001646"/>
    <x v="1"/>
    <s v="New Hire Request (02.19.13)"/>
    <s v="Ms. Valerie Smith"/>
    <x v="12"/>
    <x v="2"/>
    <s v="02-08-2013 07:30:27"/>
    <s v="02-08-2013 07:30:27"/>
    <s v="04-18-2013 22:00:43"/>
    <s v="SRIS_PEQP_ORDR"/>
    <m/>
    <x v="3"/>
    <x v="0"/>
  </r>
  <r>
    <s v="7000001663"/>
    <x v="1"/>
    <s v="SSO Certificates"/>
    <s v="Mr. Sunder Ramesh"/>
    <x v="5"/>
    <x v="2"/>
    <s v="02-13-2013 12:42:52"/>
    <s v="02-13-2013 12:42:52"/>
    <s v="04-18-2013 22:17:29"/>
    <s v="SRIS_APPL_MACSW"/>
    <s v="PAL03"/>
    <x v="3"/>
    <x v="0"/>
  </r>
  <r>
    <s v="7000001619"/>
    <x v="1"/>
    <s v="Incoming International Transfer Request"/>
    <s v="Mr. Dirk Wodtke"/>
    <x v="12"/>
    <x v="2"/>
    <s v="01-30-2013 11:49:14"/>
    <s v="01-30-2013 11:49:14"/>
    <s v="04-18-2013 22:16:44"/>
    <s v="SRIS_PEQP_ORDR"/>
    <s v="PAL06"/>
    <x v="3"/>
    <x v="0"/>
  </r>
  <r>
    <s v="7000001605"/>
    <x v="1"/>
    <s v="New Hire Request (02.18.13)"/>
    <s v="Mr. Dirk Wodtke"/>
    <x v="12"/>
    <x v="2"/>
    <s v="02-07-2013 13:59:11"/>
    <s v="02-07-2013 13:59:11"/>
    <s v="04-18-2013 21:24:05"/>
    <s v="SRIS_PEQP_ORDR"/>
    <s v="PAL06"/>
    <x v="3"/>
    <x v="0"/>
  </r>
  <r>
    <s v="7000001581"/>
    <x v="1"/>
    <s v="New Hire Request (02.18.13)"/>
    <s v="Ms. Siva Sabaretnam"/>
    <x v="12"/>
    <x v="2"/>
    <s v="02-07-2013 15:20:37"/>
    <s v="02-07-2013 15:20:37"/>
    <s v="04-18-2013 20:26:16"/>
    <s v="SRIS_PEQP_ORDR"/>
    <s v="LAT01"/>
    <x v="3"/>
    <x v="0"/>
  </r>
  <r>
    <s v="7000001555"/>
    <x v="1"/>
    <s v="New Hardware Setup (Apple MBP)"/>
    <s v="Ms. Terrie Broekemier"/>
    <x v="1"/>
    <x v="2"/>
    <s v="02-13-2013 14:47:35"/>
    <s v="02-13-2013 14:47:35"/>
    <s v="04-18-2013 20:25:47"/>
    <s v="SRIS_PEQP_ORDR"/>
    <m/>
    <x v="3"/>
    <x v="0"/>
  </r>
  <r>
    <s v="7000001542"/>
    <x v="1"/>
    <s v="Adobe Photoshop"/>
    <s v="Ms. Anna Blumovitz"/>
    <x v="5"/>
    <x v="2"/>
    <s v="02-14-2013 06:55:06"/>
    <s v="02-14-2013 06:55:06"/>
    <s v="04-18-2013 20:24:23"/>
    <s v="SRIS_APPL_MACSW"/>
    <m/>
    <x v="3"/>
    <x v="0"/>
  </r>
  <r>
    <s v="7000001525"/>
    <x v="1"/>
    <s v="Device is unable to read the cartridge d"/>
    <s v="Ms. Claudette Good-O'Neill"/>
    <x v="20"/>
    <x v="2"/>
    <s v="02-12-2013 12:56:30"/>
    <s v="02-12-2013 12:56:30"/>
    <s v="05-31-2013 07:57:15"/>
    <s v="SRIS_PRNT_DEVIC_TONR"/>
    <s v="PAL06"/>
    <x v="1"/>
    <x v="0"/>
  </r>
  <r>
    <s v="7000001506"/>
    <x v="1"/>
    <s v="Rehire Request (02.18.13)"/>
    <s v="Mr. Kevin Fay"/>
    <x v="12"/>
    <x v="2"/>
    <s v="02-08-2013 06:56:29"/>
    <s v="02-08-2013 06:56:29"/>
    <s v="04-18-2013 20:22:32"/>
    <s v="SRIS_PEQP_ORDR"/>
    <m/>
    <x v="3"/>
    <x v="0"/>
  </r>
  <r>
    <s v="7000001504"/>
    <x v="1"/>
    <s v="New MBP Setup"/>
    <s v="Ms. Anna Blumovitz"/>
    <x v="5"/>
    <x v="2"/>
    <s v="02-14-2013 06:52:32"/>
    <s v="02-14-2013 06:52:32"/>
    <s v="04-18-2013 20:21:40"/>
    <s v="SRIS_APPL_MACSW"/>
    <m/>
    <x v="3"/>
    <x v="0"/>
  </r>
  <r>
    <s v="7000001511"/>
    <x v="1"/>
    <s v="Incoming International Transfer Request"/>
    <s v="Ms. Christiane Ohlgart"/>
    <x v="12"/>
    <x v="2"/>
    <s v="01-30-2013 12:09:13"/>
    <s v="01-30-2013 12:09:13"/>
    <s v="04-18-2013 20:20:22"/>
    <s v="SRIS_PEQP_ORDR"/>
    <s v="PAL08"/>
    <x v="3"/>
    <x v="0"/>
  </r>
  <r>
    <s v="7000001353"/>
    <x v="1"/>
    <s v="McAfee AV remediation"/>
    <s v="Mr. Simon Lee"/>
    <x v="29"/>
    <x v="2"/>
    <s v="02-13-2013 13:57:30"/>
    <s v="02-13-2013 13:57:30"/>
    <s v="04-18-2013 21:44:09"/>
    <s v="SRIS_PEQP_ORDR"/>
    <s v="PAL03"/>
    <x v="3"/>
    <x v="0"/>
  </r>
  <r>
    <s v="7000001238"/>
    <x v="1"/>
    <s v="Re-image laptop for user"/>
    <s v="Mr. Fernando Nakano"/>
    <x v="2"/>
    <x v="2"/>
    <s v="02-13-2013 10:17:32"/>
    <s v="02-13-2013 10:17:32"/>
    <s v="04-18-2013 22:12:02"/>
    <s v="SRIS_APPL_OS_REIM"/>
    <m/>
    <x v="3"/>
    <x v="0"/>
  </r>
  <r>
    <s v="7000001257"/>
    <x v="1"/>
    <s v="New Hire IT Equipment Request (I823587 a"/>
    <s v="Ms. Pearl Bayot"/>
    <x v="22"/>
    <x v="2"/>
    <s v="02-14-2013 13:39:23"/>
    <s v="02-14-2013 13:39:23"/>
    <s v="04-20-2013 20:13:46"/>
    <s v="SRIS_PEQP_ORDR"/>
    <s v="PAL03"/>
    <x v="3"/>
    <x v="0"/>
  </r>
  <r>
    <s v="8000000719"/>
    <x v="0"/>
    <s v="Room Reservation plugin."/>
    <s v="Mr. Thomas Wong"/>
    <x v="4"/>
    <x v="17"/>
    <s v="10-31-2012 12:27:14"/>
    <s v="10-31-2012 12:27:14"/>
    <s v="04-26-2013 09:45:30"/>
    <s v="IMIS_COMCHL_MAIL_VRES"/>
    <s v="PAL05"/>
    <x v="3"/>
    <x v="0"/>
  </r>
  <r>
    <s v="7000001264"/>
    <x v="1"/>
    <s v="Re-image laptop for user"/>
    <s v="Mr. Luis Martinez"/>
    <x v="2"/>
    <x v="2"/>
    <s v="02-13-2013 10:18:34"/>
    <s v="02-13-2013 10:18:34"/>
    <s v="04-18-2013 22:06:29"/>
    <s v="SRIS_APPL_OS_REIM"/>
    <m/>
    <x v="3"/>
    <x v="0"/>
  </r>
  <r>
    <s v="7000001187"/>
    <x v="1"/>
    <s v="New Hire Request ***DUPLICATE TICKET***"/>
    <s v="Philipp Skogstad"/>
    <x v="22"/>
    <x v="2"/>
    <s v="02-14-2013 13:45:44"/>
    <s v="02-14-2013 13:45:44"/>
    <s v="04-28-2013 20:23:27"/>
    <s v="SRIS_PEQP_ORDR"/>
    <s v="LAT01"/>
    <x v="3"/>
    <x v="0"/>
  </r>
  <r>
    <s v="7000001218"/>
    <x v="1"/>
    <s v="New Hire Request (02.04.13)"/>
    <s v="Mr. William Gardella"/>
    <x v="12"/>
    <x v="2"/>
    <s v="01-24-2013 11:46:55"/>
    <s v="01-24-2013 11:46:55"/>
    <s v="04-18-2013 20:59:28"/>
    <s v="SRIS_PEQP_ORDR"/>
    <s v="PAL09"/>
    <x v="3"/>
    <x v="0"/>
  </r>
  <r>
    <s v="7000001142"/>
    <x v="1"/>
    <s v="UPDATE VPN ACCESS CREDENTIALS FOR IPAD"/>
    <s v="Ms. Teri Bean"/>
    <x v="16"/>
    <x v="2"/>
    <s v="01-15-2013 13:18:21"/>
    <s v="01-15-2013 13:18:21"/>
    <s v="04-18-2013 20:34:17"/>
    <s v="SRIS_PEQP_ORDR"/>
    <s v="IRV01"/>
    <x v="3"/>
    <x v="0"/>
  </r>
  <r>
    <s v="7000001154"/>
    <x v="1"/>
    <s v="Outlook creates and possibly sends doubl"/>
    <s v="Mr. Simon Shpilfoygel"/>
    <x v="16"/>
    <x v="2"/>
    <s v="09-24-2012 09:37:34"/>
    <s v="09-24-2012 09:37:34"/>
    <s v="05-22-2013 20:17:24"/>
    <s v="SRIS_PRTSEC_ENCR_MAIL"/>
    <s v="LAX01"/>
    <x v="1"/>
    <x v="0"/>
  </r>
  <r>
    <s v="7000001056"/>
    <x v="1"/>
    <s v="My desktop machine cannot be reached via"/>
    <s v="Mr. Mi Zhou"/>
    <x v="20"/>
    <x v="2"/>
    <s v="01-28-2013 09:45:26"/>
    <s v="01-28-2013 09:45:26"/>
    <s v="04-18-2013 20:42:33"/>
    <s v="SRIS_PEQP_ORDR"/>
    <s v="PAL07"/>
    <x v="3"/>
    <x v="0"/>
  </r>
  <r>
    <s v="8000000558"/>
    <x v="0"/>
    <s v="Cancelled Lombard VC room, but still sho"/>
    <s v="Ms. Stephanie Chang"/>
    <x v="8"/>
    <x v="2"/>
    <s v="09-26-2012 10:48:30"/>
    <s v="09-26-2012 10:48:30"/>
    <s v="04-08-2013 14:57:34"/>
    <s v="IMIS_COMCHL_MAIL_VRES"/>
    <s v="PAL02"/>
    <x v="3"/>
    <x v="0"/>
  </r>
  <r>
    <s v="8000000617"/>
    <x v="0"/>
    <s v="Cannot book a room with room reservation"/>
    <s v="Mr. Noli Dumlao"/>
    <x v="19"/>
    <x v="2"/>
    <s v="09-04-2012 11:16:59"/>
    <s v="09-04-2012 11:16:59"/>
    <s v="05-19-2013 19:56:34"/>
    <s v="IMIS_COMCHL_MAIL_VRES"/>
    <s v="PAL07"/>
    <x v="1"/>
    <x v="0"/>
  </r>
  <r>
    <s v="8000000494"/>
    <x v="0"/>
    <s v="Improvement: Room type &amp;quot;All&amp;quot;"/>
    <s v="Jonathan Viau"/>
    <x v="7"/>
    <x v="2"/>
    <s v="11-12-2012 04:52:30"/>
    <s v="11-12-2012 04:52:30"/>
    <s v="05-31-2013 07:16:11"/>
    <s v="IMIS_COMCHL_MAIL_VRES"/>
    <s v="MON20"/>
    <x v="1"/>
    <x v="0"/>
  </r>
  <r>
    <s v="8000000465"/>
    <x v="0"/>
    <s v="Room reservation - room not found."/>
    <s v="Ms. Judith Pina"/>
    <x v="4"/>
    <x v="2"/>
    <s v="10-22-2012 16:07:41"/>
    <s v="10-22-2012 16:07:41"/>
    <s v="05-31-2013 05:52:53"/>
    <s v="IMIS_COMCHL_MAIL_VRES"/>
    <s v="Dublin"/>
    <x v="1"/>
    <x v="0"/>
  </r>
  <r>
    <s v="8000000358"/>
    <x v="0"/>
    <s v="Please list PALD00497781A as exempt"/>
    <s v="Mr. Sergey Oboguev"/>
    <x v="24"/>
    <x v="2"/>
    <s v="10-24-2012 15:22:09"/>
    <s v="10-24-2012 15:22:09"/>
    <s v="05-19-2013 19:26:25"/>
    <s v="IMIS_PRTSEC_ENCR_MAIL"/>
    <s v="PAL06"/>
    <x v="1"/>
    <x v="0"/>
  </r>
  <r>
    <s v="7000000456"/>
    <x v="1"/>
    <s v="Laptop  issue - Lenovo X220"/>
    <s v="Mr. Erdal Celen"/>
    <x v="11"/>
    <x v="11"/>
    <s v="11-05-2012 03:40:32"/>
    <s v="11-05-2012 03:40:32"/>
    <s v="05-17-2013 00:26:54"/>
    <s v="SRIS_PEQP_RENT"/>
    <s v="PAL03"/>
    <x v="1"/>
    <x v="0"/>
  </r>
  <r>
    <s v="7000000418"/>
    <x v="1"/>
    <s v="user needs secureid card assigned to her"/>
    <s v="Ms. Vanessa Cusmich"/>
    <x v="21"/>
    <x v="0"/>
    <s v="01-08-2013 09:29:53"/>
    <s v="01-08-2013 09:29:53"/>
    <s v="04-22-2013 09:12:03"/>
    <s v="SRIS_ACCSS_RA_SECID_NCRD"/>
    <s v="MON02"/>
    <x v="3"/>
    <x v="0"/>
  </r>
  <r>
    <s v="7000000455"/>
    <x v="1"/>
    <s v="I need an upgrade on my SAP OS"/>
    <s v="Ms. Dina Blasi"/>
    <x v="2"/>
    <x v="2"/>
    <s v="02-12-2013 16:16:53"/>
    <s v="02-12-2013 16:16:53"/>
    <s v="04-18-2013 20:40:48"/>
    <s v="SRIS_APPL_OS_REIM"/>
    <m/>
    <x v="3"/>
    <x v="0"/>
  </r>
  <r>
    <s v="8000000275"/>
    <x v="0"/>
    <s v="User needs access to OSS"/>
    <s v="Ms. Carrie Lande"/>
    <x v="2"/>
    <x v="29"/>
    <s v="09-12-2012 16:24:18"/>
    <s v="09-12-2012 16:24:18"/>
    <s v="05-20-2013 08:18:20"/>
    <s v="IMIS_APPL_SAP_GUI"/>
    <s v="PAL03"/>
    <x v="1"/>
    <x v="0"/>
  </r>
  <r>
    <s v="7000000330"/>
    <x v="1"/>
    <s v="I still haven&amp;#39;t seen the VM Workstat"/>
    <s v="Mr. Frank Le"/>
    <x v="19"/>
    <x v="2"/>
    <s v="01-22-2013 10:05:53"/>
    <s v="01-22-2013 10:05:53"/>
    <s v="05-20-2013 04:36:18"/>
    <s v="SRIS_PEQP_ADVICE"/>
    <s v="PAL07"/>
    <x v="1"/>
    <x v="0"/>
  </r>
  <r>
    <s v="7000000265"/>
    <x v="1"/>
    <s v="New Hire Request ***DUPLICATE TICKET***"/>
    <s v="Philipp Skogstad"/>
    <x v="22"/>
    <x v="2"/>
    <s v="02-12-2013 16:33:55"/>
    <s v="02-12-2013 16:33:55"/>
    <s v="04-28-2013 20:23:29"/>
    <s v="SRIS_PEQP_ORDR"/>
    <s v="LAT01"/>
    <x v="3"/>
    <x v="0"/>
  </r>
  <r>
    <s v="8000000226"/>
    <x v="0"/>
    <s v="Receiving Duplicates for incoming emails"/>
    <s v="Mr. Scott Steadman"/>
    <x v="5"/>
    <x v="2"/>
    <s v="08-08-2012 13:01:27"/>
    <s v="08-08-2012 13:01:27"/>
    <s v="05-19-2013 22:20:57"/>
    <s v="IMIS_APPL_MACSW"/>
    <s v="PAL03"/>
    <x v="1"/>
    <x v="0"/>
  </r>
  <r>
    <s v="7000000208"/>
    <x v="1"/>
    <s v="Data Recovery"/>
    <s v="Mr. Wayne Applebaum"/>
    <x v="26"/>
    <x v="2"/>
    <s v="10-15-2012 08:47:07"/>
    <s v="10-15-2012 08:47:07"/>
    <s v="04-20-2013 19:57:42"/>
    <s v="SRIS_PEQP_ORDR"/>
    <m/>
    <x v="3"/>
    <x v="0"/>
  </r>
  <r>
    <s v="7000000283"/>
    <x v="1"/>
    <s v="Equipment Request (PAL-3) (T420) (QTY 2)"/>
    <s v="Mr. David Lee"/>
    <x v="22"/>
    <x v="2"/>
    <s v="01-23-2013 09:58:09"/>
    <s v="01-23-2013 09:58:09"/>
    <s v="05-20-2013 01:39:22"/>
    <s v="SRIS_PEQP_REP_NOTB"/>
    <s v="PAL03"/>
    <x v="1"/>
    <x v="0"/>
  </r>
  <r>
    <s v="7000000244"/>
    <x v="1"/>
    <s v="Cannot send email from YMQK_BW, but can"/>
    <s v="Michel Martin"/>
    <x v="21"/>
    <x v="2"/>
    <s v="01-25-2013 08:27:26"/>
    <s v="01-25-2013 08:27:26"/>
    <s v="05-08-2013 08:44:26"/>
    <s v="SRIS_PRNT_DEVIC_HW"/>
    <s v="MON03"/>
    <x v="1"/>
    <x v="0"/>
  </r>
  <r>
    <s v="7000000135"/>
    <x v="1"/>
    <s v="PO# 4502155584 - SW MSFT Visio Std. (lat"/>
    <s v="Mr. Charles Zhang"/>
    <x v="16"/>
    <x v="2"/>
    <s v="05-01-2012 21:04:03"/>
    <s v="05-01-2012 21:04:03"/>
    <s v="04-03-2013 10:41:33"/>
    <s v="SRIS_PEQP_ADVICE"/>
    <s v="LAX01"/>
    <x v="3"/>
    <x v="0"/>
  </r>
  <r>
    <s v="8000000152"/>
    <x v="0"/>
    <s v="Dublin - CA rooms not listed in RR Plugi"/>
    <s v="Ms. Judith Pina"/>
    <x v="4"/>
    <x v="2"/>
    <s v="09-14-2012 09:47:10"/>
    <s v="09-14-2012 09:47:10"/>
    <s v="05-19-2013 19:52:31"/>
    <s v="IMIS_COMCHL_MAIL_VRES"/>
    <s v="DUN01"/>
    <x v="1"/>
    <x v="0"/>
  </r>
  <r>
    <s v="8000000120"/>
    <x v="0"/>
    <s v="User cannot set the room reservation in"/>
    <s v="Mr. Thomas Wong"/>
    <x v="16"/>
    <x v="2"/>
    <s v="10-31-2012 12:21:04"/>
    <s v="10-31-2012 12:21:04"/>
    <s v="04-26-2013 09:46:22"/>
    <s v="IMIS_COMCHL_MAIL_VRES"/>
    <s v="PAL05"/>
    <x v="3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09">
  <r>
    <x v="0"/>
    <x v="0"/>
    <s v="Brittany Guillen"/>
    <s v="7000075052"/>
    <s v="LOANER 24&quot; LCD MONITOR (04.24.13)"/>
    <x v="0"/>
    <d v="2013-04-16T00:00:00"/>
    <n v="3"/>
    <n v="3"/>
    <n v="3"/>
    <s v="Confirmed"/>
    <s v="Service Request"/>
    <d v="2013-04-24T00:00:00"/>
    <d v="2013-05-25T00:00:00"/>
    <s v=""/>
    <x v="0"/>
    <x v="0"/>
    <x v="0"/>
    <d v="2013-05-01T00:00:00"/>
    <n v="1"/>
    <n v="1"/>
  </r>
  <r>
    <x v="0"/>
    <x v="0"/>
    <s v="Brittany Guillen"/>
    <s v="7000111823"/>
    <s v="MD EQUIPMENT VERIFICATION INQUIRY"/>
    <x v="1"/>
    <d v="2013-05-14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0"/>
    <x v="0"/>
    <s v="Brittany Guillen"/>
    <s v="7000135261"/>
    <s v="BOX TO RETURN EQUIPMENT"/>
    <x v="2"/>
    <d v="2013-05-30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Dan-Joe Lopez"/>
    <s v="7000049762"/>
    <s v="USERS PC INTERMITTENT BSODS, UPDATE ACHI"/>
    <x v="3"/>
    <d v="2013-03-28T00:00:00"/>
    <n v="2"/>
    <n v="3"/>
    <n v="3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Dan-Joe Lopez"/>
    <s v="7000049763"/>
    <s v="USER REQUEST RE-IMAGE FROM LIN TO WIN"/>
    <x v="3"/>
    <d v="2013-03-28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Dan-Joe Lopez"/>
    <s v="7000049765"/>
    <s v="USER REQUEST RE-IMAGE/REPAIR OF MACHINE"/>
    <x v="3"/>
    <d v="2013-03-28T00:00:00"/>
    <n v="3"/>
    <n v="3"/>
    <n v="4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Dan-Joe Lopez"/>
    <s v="7000050564"/>
    <s v="USER HAS REQUESTED A RE-IMAGE OF THE PC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Dan-Joe Lopez"/>
    <s v="7000050566"/>
    <s v="RE-IMAGE STOCK FOR RE-USE: 531623"/>
    <x v="3"/>
    <d v="2013-03-29T00:00:00"/>
    <n v="4"/>
    <n v="4"/>
    <n v="4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Dan-Joe Lopez"/>
    <s v="7000050567"/>
    <s v="RE-IMAGE STOCK FOR RE-USE: 531440"/>
    <x v="3"/>
    <d v="2013-03-29T00:00:00"/>
    <n v="4"/>
    <n v="4"/>
    <n v="4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Dan-Joe Lopez"/>
    <s v="7000050569"/>
    <s v="RE-IMAGE STOCK FOR RE-USE: 524806"/>
    <x v="3"/>
    <d v="2013-03-29T00:00:00"/>
    <n v="4"/>
    <n v="4"/>
    <n v="4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Dan-Joe Lopez"/>
    <s v="7000050570"/>
    <s v="RE-IMAGE STOCK FOR RE-USE: 531603"/>
    <x v="3"/>
    <d v="2013-03-29T00:00:00"/>
    <n v="4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Dan-Joe Lopez"/>
    <s v="7000050604"/>
    <s v="MIGRATE DATA FROM OLD DISK TO NEW PC"/>
    <x v="3"/>
    <d v="2013-03-29T00:00:00"/>
    <n v="2"/>
    <n v="3"/>
    <n v="3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Dan-Joe Lopez"/>
    <s v="7000050606"/>
    <s v="NO ACCESS BY HOTNAME ON PAL VPN"/>
    <x v="3"/>
    <d v="2013-03-29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Dan-Joe Lopez"/>
    <s v="7000050607"/>
    <s v="BSOD ON BOOT BAD_SYSTEM_CONFIG_INFO"/>
    <x v="3"/>
    <d v="2013-03-29T00:00:00"/>
    <n v="2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Dan-Joe Lopez"/>
    <s v="7000052075"/>
    <s v="CONNECTED BACKUP NOT WORKING"/>
    <x v="4"/>
    <d v="2013-04-01T00:00:00"/>
    <n v="2"/>
    <n v="3"/>
    <n v="3"/>
    <s v="Confirmed"/>
    <s v="Service Request"/>
    <d v="2013-04-01T00:00:00"/>
    <d v="2013-05-20T00:00:00"/>
    <s v=""/>
    <x v="0"/>
    <x v="0"/>
    <x v="0"/>
    <d v="2013-05-01T00:00:00"/>
    <n v="1"/>
    <n v="1"/>
  </r>
  <r>
    <x v="0"/>
    <x v="0"/>
    <s v="Dan-Joe Lopez"/>
    <s v="7000052076"/>
    <s v="LAPTOP WOULD NOT POWER ON, HARD RESET"/>
    <x v="4"/>
    <d v="2013-04-01T00:00:00"/>
    <n v="2"/>
    <n v="3"/>
    <n v="3"/>
    <s v="Confirmed"/>
    <s v="Service Request"/>
    <d v="2013-04-01T00:00:00"/>
    <d v="2013-05-20T00:00:00"/>
    <s v=""/>
    <x v="0"/>
    <x v="0"/>
    <x v="0"/>
    <d v="2013-05-01T00:00:00"/>
    <n v="1"/>
    <n v="1"/>
  </r>
  <r>
    <x v="0"/>
    <x v="0"/>
    <s v="Dan-Joe Lopez"/>
    <s v="7000052215"/>
    <s v="IMAGING SYSTEM FOR RETURN TO RE-USE"/>
    <x v="5"/>
    <d v="2013-04-01T00:00:00"/>
    <n v="4"/>
    <n v="4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n-Joe Lopez"/>
    <s v="7000052218"/>
    <s v="IMAGING SYSTEM FOR RE-USE STOCK"/>
    <x v="5"/>
    <d v="2013-04-01T00:00:00"/>
    <n v="4"/>
    <n v="4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n-Joe Lopez"/>
    <s v="7000052219"/>
    <s v="IMAGING SYSTEM FOR RE-USE STOCK"/>
    <x v="5"/>
    <d v="2013-04-01T00:00:00"/>
    <n v="4"/>
    <n v="4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n-Joe Lopez"/>
    <s v="7000052220"/>
    <s v="IMAGING SYSTEM FOR RE-USE STOCK"/>
    <x v="5"/>
    <d v="2013-04-01T00:00:00"/>
    <n v="4"/>
    <n v="4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n-Joe Lopez"/>
    <s v="7000052301"/>
    <s v="IMAGING SYSTEM FOR RE-USE STOCK"/>
    <x v="5"/>
    <d v="2013-04-01T00:00:00"/>
    <n v="4"/>
    <n v="4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n-Joe Lopez"/>
    <s v="7000052302"/>
    <s v="IMAGING SYSTEM FOR RE-USE STOCK"/>
    <x v="5"/>
    <d v="2013-04-01T00:00:00"/>
    <n v="4"/>
    <n v="4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n-Joe Lopez"/>
    <s v="7000054563"/>
    <s v="RULES SET UP FOR ANONYMOUS MAILBOX"/>
    <x v="6"/>
    <d v="2013-04-02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Dan-Joe Lopez"/>
    <s v="7000056238"/>
    <s v="LAPTOP WILL NOT BOOT, RE-IMAGE"/>
    <x v="6"/>
    <d v="2013-04-03T00:00:00"/>
    <n v="2"/>
    <n v="3"/>
    <n v="3"/>
    <s v="Confirmed"/>
    <s v="Service Request"/>
    <d v="2013-04-04T00:00:00"/>
    <d v="2013-05-20T00:00:00"/>
    <s v=""/>
    <x v="0"/>
    <x v="0"/>
    <x v="0"/>
    <d v="2013-05-01T00:00:00"/>
    <n v="1"/>
    <n v="1"/>
  </r>
  <r>
    <x v="0"/>
    <x v="0"/>
    <s v="Dan-Joe Lopez"/>
    <s v="7000058176"/>
    <s v="USER'S LAPTOP IS INTERMITTENT BSOD"/>
    <x v="7"/>
    <d v="2013-04-04T00:00:00"/>
    <n v="4"/>
    <n v="4"/>
    <n v="4"/>
    <s v="Confirmed"/>
    <s v="Service Request"/>
    <d v="2013-04-04T00:00:00"/>
    <d v="2013-04-04T00:00:00"/>
    <s v=""/>
    <x v="0"/>
    <x v="0"/>
    <x v="0"/>
    <d v="2013-04-01T00:00:00"/>
    <n v="1"/>
    <n v="1"/>
  </r>
  <r>
    <x v="0"/>
    <x v="0"/>
    <s v="Dan-Joe Lopez"/>
    <s v="7000058397"/>
    <s v="INTERMITTENT BSOD"/>
    <x v="7"/>
    <d v="2013-04-04T00:00:00"/>
    <n v="3"/>
    <n v="3"/>
    <n v="3"/>
    <s v="Confirmed"/>
    <s v="Service Request"/>
    <d v="2013-04-04T00:00:00"/>
    <d v="2013-05-20T00:00:00"/>
    <s v=""/>
    <x v="0"/>
    <x v="0"/>
    <x v="0"/>
    <d v="2013-05-01T00:00:00"/>
    <n v="1"/>
    <n v="1"/>
  </r>
  <r>
    <x v="0"/>
    <x v="0"/>
    <s v="Dan-Joe Lopez"/>
    <s v="7000060118"/>
    <s v="BSOD ON LAPTOP, REPLACING WITH X220"/>
    <x v="8"/>
    <d v="2013-04-05T00:00:00"/>
    <n v="2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Dan-Joe Lopez"/>
    <s v="7000062783"/>
    <s v="INTERMITTENT BSODS, UPDATED ACHI"/>
    <x v="9"/>
    <d v="2013-04-08T00:00:00"/>
    <n v="2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Dan-Joe Lopez"/>
    <s v="7000062866"/>
    <s v="UNABLE TO OPEN SRM FILES"/>
    <x v="10"/>
    <d v="2013-04-08T00:00:00"/>
    <n v="2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Dan-Joe Lopez"/>
    <s v="7000064756"/>
    <s v="USER UNABLE TO SCAN TO EMAIL"/>
    <x v="10"/>
    <d v="2013-04-09T00:00:00"/>
    <n v="3"/>
    <n v="4"/>
    <n v="4"/>
    <s v="Confirmed"/>
    <s v="Service Request"/>
    <d v="2013-04-09T00:00:00"/>
    <d v="2013-04-09T00:00:00"/>
    <s v=""/>
    <x v="0"/>
    <x v="0"/>
    <x v="0"/>
    <d v="2013-04-01T00:00:00"/>
    <n v="1"/>
    <n v="1"/>
  </r>
  <r>
    <x v="0"/>
    <x v="0"/>
    <s v="Dan-Joe Lopez"/>
    <s v="7000066616"/>
    <s v="GETS A BLACK SCREEN AFTER REBOOT"/>
    <x v="11"/>
    <d v="2013-04-10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Dan-Joe Lopez"/>
    <s v="7000068533"/>
    <s v="USER LAPTOP FREEZING, OST FILES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Dan-Joe Lopez"/>
    <s v="7000068539"/>
    <s v="HANGS, GENERAL UNEXPECTED BEHAVIOR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Dan-Joe Lopez"/>
    <s v="7000070534"/>
    <s v="LAPTOP WILL NOT BOOT, SYSTEM SWAP"/>
    <x v="13"/>
    <d v="2013-04-12T00:00:00"/>
    <n v="3"/>
    <n v="3"/>
    <n v="3"/>
    <s v="Confirmed"/>
    <s v="Service Request"/>
    <d v="2013-04-13T00:00:00"/>
    <d v="2013-04-13T00:00:00"/>
    <s v=""/>
    <x v="0"/>
    <x v="0"/>
    <x v="0"/>
    <d v="2013-04-01T00:00:00"/>
    <n v="1"/>
    <n v="1"/>
  </r>
  <r>
    <x v="0"/>
    <x v="0"/>
    <s v="Dan-Joe Lopez"/>
    <s v="7000074698"/>
    <s v="NEED TO INSTALL THE PRINTER"/>
    <x v="0"/>
    <d v="2013-04-16T00:00:00"/>
    <n v="3"/>
    <n v="3"/>
    <n v="3"/>
    <s v="Service provided"/>
    <s v="Service Request"/>
    <d v="2013-05-08T00:00:00"/>
    <s v=""/>
    <s v=""/>
    <x v="0"/>
    <x v="0"/>
    <x v="1"/>
    <s v=""/>
    <n v="1"/>
    <n v="0"/>
  </r>
  <r>
    <x v="0"/>
    <x v="0"/>
    <s v="Dan-Joe Lopez"/>
    <s v="7000076771"/>
    <s v="TEST CASE"/>
    <x v="14"/>
    <d v="2013-04-17T00:00:00"/>
    <n v="3"/>
    <n v="3"/>
    <n v="3"/>
    <s v="Confirmed"/>
    <s v="Service Request"/>
    <d v="2013-04-17T00:00:00"/>
    <d v="2013-04-17T00:00:00"/>
    <s v=""/>
    <x v="0"/>
    <x v="0"/>
    <x v="0"/>
    <d v="2013-04-01T00:00:00"/>
    <n v="1"/>
    <n v="1"/>
  </r>
  <r>
    <x v="0"/>
    <x v="0"/>
    <s v="Dan-Joe Lopez"/>
    <s v="7000076944"/>
    <s v="COMPUTER ISSUE"/>
    <x v="15"/>
    <d v="2013-04-17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Dan-Joe Lopez"/>
    <s v="7000087141"/>
    <s v="DATA MIGRATION FROM A SYB TO A SAP PC"/>
    <x v="16"/>
    <d v="2013-04-24T00:00:00"/>
    <n v="3"/>
    <n v="3"/>
    <n v="3"/>
    <s v="Service provided"/>
    <s v="Service Request"/>
    <d v="2013-05-28T00:00:00"/>
    <s v=""/>
    <s v=""/>
    <x v="0"/>
    <x v="0"/>
    <x v="1"/>
    <s v=""/>
    <n v="1"/>
    <n v="0"/>
  </r>
  <r>
    <x v="0"/>
    <x v="0"/>
    <s v="Dan-Joe Lopez"/>
    <s v="7000095367"/>
    <s v="HANA_QA IS NOT ACCESSIBLE"/>
    <x v="17"/>
    <d v="2013-04-30T00:00:00"/>
    <n v="1"/>
    <n v="3"/>
    <n v="3"/>
    <s v="Service provided"/>
    <s v="Service Request"/>
    <d v="2013-05-09T00:00:00"/>
    <s v=""/>
    <s v=""/>
    <x v="0"/>
    <x v="0"/>
    <x v="1"/>
    <s v=""/>
    <n v="1"/>
    <n v="0"/>
  </r>
  <r>
    <x v="0"/>
    <x v="0"/>
    <s v="Dan-Joe Lopez"/>
    <s v="7000095636"/>
    <s v="SERVER SECURITY REMEDIATION"/>
    <x v="18"/>
    <d v="2013-05-01T00:00:00"/>
    <n v="4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Dan-Joe Lopez"/>
    <s v="7000095706"/>
    <s v="SERVER SECURITY REMEDIATION"/>
    <x v="18"/>
    <d v="2013-05-01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0"/>
    <x v="0"/>
    <s v="Dan-Joe Lopez"/>
    <s v="7000096383"/>
    <s v="OPTIMIST  -- YOU MAY RETIRE THE SERVER"/>
    <x v="19"/>
    <d v="2013-05-01T00:00:00"/>
    <n v="4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Dan-Joe Lopez"/>
    <s v="7000103127"/>
    <s v="REBOOT SERVER DPM2008X64"/>
    <x v="20"/>
    <d v="2013-05-07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0"/>
    <x v="0"/>
    <s v="Dan-Joe Lopez"/>
    <s v="7000106735"/>
    <s v="LEGACY SYBASE SERVER RETURN"/>
    <x v="21"/>
    <d v="2013-05-08T00:00:00"/>
    <n v="4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Dan-Joe Lopez"/>
    <s v="7000122338"/>
    <s v="USER NEEDS A LAPTOP FOR 2 WEEKS ASAP"/>
    <x v="22"/>
    <d v="2013-05-21T00:00:00"/>
    <n v="1"/>
    <n v="3"/>
    <n v="3"/>
    <s v="Confirmed"/>
    <s v="Service Request"/>
    <s v=""/>
    <d v="2013-05-21T00:00:00"/>
    <s v="Confirmed wihtout Completion"/>
    <x v="1"/>
    <x v="0"/>
    <x v="2"/>
    <d v="2013-05-01T00:00:00"/>
    <n v="0"/>
    <n v="1"/>
  </r>
  <r>
    <x v="0"/>
    <x v="0"/>
    <s v="Dan-Joe Lopez"/>
    <s v="7000135481"/>
    <s v="SETUP LAPTOP FOR USER"/>
    <x v="2"/>
    <d v="2013-05-30T00:00:00"/>
    <n v="4"/>
    <n v="4"/>
    <n v="4"/>
    <s v="Service provided"/>
    <s v="Service Request"/>
    <d v="2013-05-30T00:00:00"/>
    <s v=""/>
    <s v=""/>
    <x v="1"/>
    <x v="0"/>
    <x v="1"/>
    <s v=""/>
    <n v="1"/>
    <n v="0"/>
  </r>
  <r>
    <x v="0"/>
    <x v="0"/>
    <s v="Dan-Joe Lopez"/>
    <s v="8000000152"/>
    <s v="DUBLIN - CA ROOMS NOT LISTED IN RR PLUGI"/>
    <x v="23"/>
    <d v="2012-09-14T00:00:00"/>
    <n v="2"/>
    <n v="2"/>
    <n v="3"/>
    <s v="Confirmed"/>
    <s v="Incident"/>
    <d v="2013-04-03T00:00:00"/>
    <d v="2013-05-20T00:00:00"/>
    <s v=""/>
    <x v="3"/>
    <x v="1"/>
    <x v="0"/>
    <d v="2013-05-01T00:00:00"/>
    <n v="1"/>
    <n v="1"/>
  </r>
  <r>
    <x v="0"/>
    <x v="0"/>
    <s v="Dan-Joe Lopez"/>
    <s v="8000000465"/>
    <s v="ROOM RESERVATION - ROOM NOT FOUND."/>
    <x v="24"/>
    <d v="2012-10-22T00:00:00"/>
    <n v="3"/>
    <n v="3"/>
    <n v="3"/>
    <s v="Confirmed"/>
    <s v="Incident"/>
    <d v="2013-04-12T00:00:00"/>
    <d v="2013-05-31T00:00:00"/>
    <s v=""/>
    <x v="4"/>
    <x v="1"/>
    <x v="0"/>
    <d v="2013-05-01T00:00:00"/>
    <n v="1"/>
    <n v="1"/>
  </r>
  <r>
    <x v="0"/>
    <x v="0"/>
    <s v="Dan-Joe Lopez"/>
    <s v="8000000643"/>
    <s v="CANNOT ACCESS SAP CONNECT URL FROM DUBLI"/>
    <x v="25"/>
    <d v="2013-01-28T00:00:00"/>
    <n v="4"/>
    <n v="4"/>
    <n v="4"/>
    <s v="Solution proposed"/>
    <s v="Incident"/>
    <d v="2013-05-08T00:00:00"/>
    <s v=""/>
    <s v=""/>
    <x v="5"/>
    <x v="0"/>
    <x v="1"/>
    <s v=""/>
    <n v="1"/>
    <n v="0"/>
  </r>
  <r>
    <x v="0"/>
    <x v="0"/>
    <s v="Dan-Joe Lopez"/>
    <s v="8000000719"/>
    <s v="ROOM RESERVATION PLUGIN."/>
    <x v="26"/>
    <d v="2012-10-31T00:00:00"/>
    <n v="3"/>
    <n v="3"/>
    <n v="3"/>
    <s v="Confirmed"/>
    <s v="Incident"/>
    <d v="2013-04-26T00:00:00"/>
    <d v="2013-04-26T00:00:00"/>
    <s v=""/>
    <x v="4"/>
    <x v="1"/>
    <x v="0"/>
    <d v="2013-04-01T00:00:00"/>
    <n v="1"/>
    <n v="1"/>
  </r>
  <r>
    <x v="0"/>
    <x v="0"/>
    <s v="Dan-Joe Lopez"/>
    <s v="8000014089"/>
    <s v="PLEASE UNRESERVE DUBLIN GOBI CONFERENCE"/>
    <x v="27"/>
    <d v="2013-01-22T00:00:00"/>
    <n v="3"/>
    <n v="3"/>
    <n v="3"/>
    <s v="Confirmed"/>
    <s v="Incident"/>
    <d v="2013-04-12T00:00:00"/>
    <d v="2013-05-31T00:00:00"/>
    <s v=""/>
    <x v="5"/>
    <x v="0"/>
    <x v="0"/>
    <d v="2013-05-01T00:00:00"/>
    <n v="1"/>
    <n v="1"/>
  </r>
  <r>
    <x v="0"/>
    <x v="0"/>
    <s v="Dan-Joe Lopez"/>
    <s v="8000021253"/>
    <s v="SECURITY LIBRARY ERROR FROM  CATS"/>
    <x v="28"/>
    <d v="2013-02-28T00:00:00"/>
    <n v="3"/>
    <n v="3"/>
    <n v="4"/>
    <s v="Solution proposed"/>
    <s v="Incident"/>
    <d v="2013-05-14T00:00:00"/>
    <s v=""/>
    <s v=""/>
    <x v="2"/>
    <x v="0"/>
    <x v="1"/>
    <s v=""/>
    <n v="1"/>
    <n v="0"/>
  </r>
  <r>
    <x v="0"/>
    <x v="0"/>
    <s v="Dan-Joe Lopez"/>
    <s v="8000031547"/>
    <s v="MAILBOX MIGRATION SCRIPT RUNNING EVERYTI"/>
    <x v="29"/>
    <d v="2013-03-15T00:00:00"/>
    <n v="3"/>
    <n v="3"/>
    <n v="3"/>
    <s v="Confirmed"/>
    <s v="Incident"/>
    <d v="2013-05-01T00:00:00"/>
    <d v="2013-06-01T00:00:00"/>
    <s v=""/>
    <x v="2"/>
    <x v="0"/>
    <x v="1"/>
    <d v="2013-06-01T00:00:00"/>
    <n v="1"/>
    <n v="1"/>
  </r>
  <r>
    <x v="0"/>
    <x v="0"/>
    <s v="Dan-Joe Lopez"/>
    <s v="8000036793"/>
    <s v="UNABLE TO ACCESS LINKS ON IE - OBJECT ER"/>
    <x v="30"/>
    <d v="2013-03-20T00:00:00"/>
    <n v="3"/>
    <n v="3"/>
    <n v="3"/>
    <s v="Confirmed"/>
    <s v="Incident"/>
    <d v="2013-04-12T00:00:00"/>
    <d v="2013-05-31T00:00:00"/>
    <s v=""/>
    <x v="2"/>
    <x v="0"/>
    <x v="0"/>
    <d v="2013-05-01T00:00:00"/>
    <n v="1"/>
    <n v="1"/>
  </r>
  <r>
    <x v="0"/>
    <x v="0"/>
    <s v="Dan-Joe Lopez"/>
    <s v="8000037252"/>
    <s v="LAPTOP NEARLY OUT OF DISC SPACE, CAN WE"/>
    <x v="30"/>
    <d v="2013-03-20T00:00:00"/>
    <n v="3"/>
    <n v="3"/>
    <n v="3"/>
    <s v="Confirmed"/>
    <s v="Incident"/>
    <d v="2013-04-06T00:00:00"/>
    <d v="2013-05-20T00:00:00"/>
    <s v=""/>
    <x v="2"/>
    <x v="0"/>
    <x v="0"/>
    <d v="2013-05-01T00:00:00"/>
    <n v="1"/>
    <n v="1"/>
  </r>
  <r>
    <x v="0"/>
    <x v="0"/>
    <s v="Dan-Joe Lopez"/>
    <s v="8000042615"/>
    <s v="MS. PROJECT DISPLAYS PICTURE LOGO"/>
    <x v="31"/>
    <d v="2013-03-13T00:00:00"/>
    <n v="2"/>
    <n v="3"/>
    <n v="3"/>
    <s v="Solution proposed"/>
    <s v="Incident"/>
    <d v="2013-05-15T00:00:00"/>
    <s v=""/>
    <s v=""/>
    <x v="2"/>
    <x v="0"/>
    <x v="1"/>
    <s v=""/>
    <n v="1"/>
    <n v="0"/>
  </r>
  <r>
    <x v="0"/>
    <x v="0"/>
    <s v="Dan-Joe Lopez"/>
    <s v="8000046998"/>
    <s v="CANNOT LOG INTO PC- ASKS FOR REPAIR"/>
    <x v="32"/>
    <d v="2013-03-25T00:00:00"/>
    <n v="2"/>
    <n v="3"/>
    <n v="2"/>
    <s v="Solution proposed"/>
    <s v="Incident"/>
    <d v="2013-04-29T00:00:00"/>
    <s v=""/>
    <s v=""/>
    <x v="2"/>
    <x v="0"/>
    <x v="0"/>
    <s v=""/>
    <n v="1"/>
    <n v="0"/>
  </r>
  <r>
    <x v="0"/>
    <x v="0"/>
    <s v="Dan-Joe Lopez"/>
    <s v="8000048364"/>
    <s v="PROBLEM CHOOSING A MEETING ROOM"/>
    <x v="32"/>
    <d v="2013-03-25T00:00:00"/>
    <n v="4"/>
    <n v="4"/>
    <n v="4"/>
    <s v="Confirmed"/>
    <s v="Incident"/>
    <d v="2013-04-05T00:00:00"/>
    <d v="2013-04-05T00:00:00"/>
    <s v=""/>
    <x v="2"/>
    <x v="0"/>
    <x v="0"/>
    <d v="2013-04-01T00:00:00"/>
    <n v="1"/>
    <n v="1"/>
  </r>
  <r>
    <x v="0"/>
    <x v="0"/>
    <s v="Dan-Joe Lopez"/>
    <s v="8000052091"/>
    <s v="CANNOT ACCESS SAP INTERNAL SITES"/>
    <x v="33"/>
    <d v="2013-03-26T00:00:00"/>
    <n v="3"/>
    <n v="3"/>
    <n v="3"/>
    <s v="Confirmed"/>
    <s v="Incident"/>
    <d v="2013-05-08T00:00:00"/>
    <d v="2013-05-23T00:00:00"/>
    <s v=""/>
    <x v="2"/>
    <x v="0"/>
    <x v="1"/>
    <d v="2013-05-01T00:00:00"/>
    <n v="1"/>
    <n v="1"/>
  </r>
  <r>
    <x v="0"/>
    <x v="0"/>
    <s v="Dan-Joe Lopez"/>
    <s v="8000055565"/>
    <s v="LAPTOP IS FREEZING AND BLUE SCREENING"/>
    <x v="34"/>
    <d v="2013-03-27T00:00:00"/>
    <n v="3"/>
    <n v="3"/>
    <n v="3"/>
    <s v="Confirmed"/>
    <s v="Incident"/>
    <d v="2013-04-03T00:00:00"/>
    <d v="2013-05-20T00:00:00"/>
    <s v=""/>
    <x v="2"/>
    <x v="0"/>
    <x v="0"/>
    <d v="2013-05-01T00:00:00"/>
    <n v="1"/>
    <n v="1"/>
  </r>
  <r>
    <x v="0"/>
    <x v="0"/>
    <s v="Dan-Joe Lopez"/>
    <s v="8000060833"/>
    <s v="INTERNET EXPLORER WONT OPEN NEW WINDOWS"/>
    <x v="3"/>
    <d v="2013-03-29T00:00:00"/>
    <n v="3"/>
    <n v="3"/>
    <n v="3"/>
    <s v="Confirmed"/>
    <s v="Incident"/>
    <d v="2013-04-04T00:00:00"/>
    <d v="2013-05-20T00:00:00"/>
    <s v=""/>
    <x v="2"/>
    <x v="0"/>
    <x v="0"/>
    <d v="2013-05-01T00:00:00"/>
    <n v="1"/>
    <n v="1"/>
  </r>
  <r>
    <x v="0"/>
    <x v="0"/>
    <s v="Dan-Joe Lopez"/>
    <s v="8000062794"/>
    <s v="REMOTE DESKTOP NOT WORKING WITH SAP PC"/>
    <x v="4"/>
    <d v="2013-04-01T00:00:00"/>
    <n v="2"/>
    <n v="2"/>
    <n v="3"/>
    <s v="Solution proposed"/>
    <s v="Incident"/>
    <d v="2013-05-15T00:00:00"/>
    <s v=""/>
    <s v=""/>
    <x v="0"/>
    <x v="0"/>
    <x v="1"/>
    <s v=""/>
    <n v="1"/>
    <n v="0"/>
  </r>
  <r>
    <x v="0"/>
    <x v="0"/>
    <s v="Dan-Joe Lopez"/>
    <s v="8000067244"/>
    <s v="LAPTOP IS FREEZING UP 1-2 TIMES PER DAY"/>
    <x v="5"/>
    <d v="2013-04-02T00:00:00"/>
    <n v="2"/>
    <n v="3"/>
    <n v="3"/>
    <s v="Confirmed"/>
    <s v="Incident"/>
    <d v="2013-04-09T00:00:00"/>
    <d v="2013-05-20T00:00:00"/>
    <s v=""/>
    <x v="0"/>
    <x v="0"/>
    <x v="0"/>
    <d v="2013-05-01T00:00:00"/>
    <n v="1"/>
    <n v="1"/>
  </r>
  <r>
    <x v="0"/>
    <x v="0"/>
    <s v="Dan-Joe Lopez"/>
    <s v="8000067269"/>
    <s v="LAPTOP WON'T START"/>
    <x v="5"/>
    <d v="2013-04-02T00:00:00"/>
    <n v="2"/>
    <n v="3"/>
    <n v="3"/>
    <s v="Confirmed"/>
    <s v="Incident"/>
    <d v="2013-04-03T00:00:00"/>
    <d v="2013-05-20T00:00:00"/>
    <s v=""/>
    <x v="0"/>
    <x v="0"/>
    <x v="0"/>
    <d v="2013-05-01T00:00:00"/>
    <n v="1"/>
    <n v="1"/>
  </r>
  <r>
    <x v="0"/>
    <x v="0"/>
    <s v="Dan-Joe Lopez"/>
    <s v="8000076990"/>
    <s v="BACKUPS FAILING ON MY LAPTOP"/>
    <x v="35"/>
    <d v="2013-04-05T00:00:00"/>
    <n v="4"/>
    <n v="4"/>
    <n v="4"/>
    <s v="Solution proposed"/>
    <s v="Incident"/>
    <d v="2013-04-30T00:00:00"/>
    <s v=""/>
    <s v=""/>
    <x v="0"/>
    <x v="0"/>
    <x v="0"/>
    <s v=""/>
    <n v="1"/>
    <n v="0"/>
  </r>
  <r>
    <x v="0"/>
    <x v="0"/>
    <s v="Dan-Joe Lopez"/>
    <s v="8000089333"/>
    <s v="CANT INSTAL PROGRAM FROM RAP"/>
    <x v="12"/>
    <d v="2013-04-10T00:00:00"/>
    <n v="2"/>
    <n v="3"/>
    <n v="3"/>
    <s v="Confirmed"/>
    <s v="Incident"/>
    <d v="2013-04-18T00:00:00"/>
    <d v="2013-05-20T00:00:00"/>
    <s v=""/>
    <x v="0"/>
    <x v="0"/>
    <x v="0"/>
    <d v="2013-05-01T00:00:00"/>
    <n v="1"/>
    <n v="1"/>
  </r>
  <r>
    <x v="0"/>
    <x v="0"/>
    <s v="Dan-Joe Lopez"/>
    <s v="8000095027"/>
    <s v="BSOD - CANNOT RESTART PC"/>
    <x v="36"/>
    <d v="2013-04-12T00:00:00"/>
    <n v="2"/>
    <n v="2"/>
    <n v="3"/>
    <s v="Confirmed"/>
    <s v="Incident"/>
    <d v="2013-04-15T00:00:00"/>
    <d v="2013-04-15T00:00:00"/>
    <s v=""/>
    <x v="0"/>
    <x v="0"/>
    <x v="0"/>
    <d v="2013-04-01T00:00:00"/>
    <n v="1"/>
    <n v="1"/>
  </r>
  <r>
    <x v="0"/>
    <x v="0"/>
    <s v="Dan-Joe Lopez"/>
    <s v="8000095030"/>
    <s v="CANNOT CONNECT GRP VIA WTS/ORP"/>
    <x v="36"/>
    <d v="2013-04-12T00:00:00"/>
    <n v="3"/>
    <n v="4"/>
    <n v="4"/>
    <s v="Confirmed"/>
    <s v="Incident"/>
    <d v="2013-04-20T00:00:00"/>
    <d v="2013-05-21T00:00:00"/>
    <s v=""/>
    <x v="0"/>
    <x v="0"/>
    <x v="0"/>
    <d v="2013-05-01T00:00:00"/>
    <n v="1"/>
    <n v="1"/>
  </r>
  <r>
    <x v="0"/>
    <x v="0"/>
    <s v="Dan-Joe Lopez"/>
    <s v="8000099018"/>
    <s v="HELP INSTALLING ADVERTISED APPLICATIONS"/>
    <x v="37"/>
    <d v="2013-04-15T00:00:00"/>
    <n v="2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0"/>
    <x v="0"/>
    <s v="Dan-Joe Lopez"/>
    <s v="8000102834"/>
    <s v="USER HAS CONNECTION ISSUES"/>
    <x v="0"/>
    <d v="2013-04-16T00:00:00"/>
    <n v="3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0"/>
    <x v="0"/>
    <s v="Dan-Joe Lopez"/>
    <s v="8000105241"/>
    <s v="WINDOWS FREEZING"/>
    <x v="14"/>
    <d v="2013-04-17T00:00:00"/>
    <n v="3"/>
    <n v="3"/>
    <n v="3"/>
    <s v="Confirmed"/>
    <s v="Incident"/>
    <d v="2013-04-17T00:00:00"/>
    <d v="2013-05-20T00:00:00"/>
    <s v=""/>
    <x v="0"/>
    <x v="0"/>
    <x v="0"/>
    <d v="2013-05-01T00:00:00"/>
    <n v="1"/>
    <n v="1"/>
  </r>
  <r>
    <x v="0"/>
    <x v="0"/>
    <s v="Dan-Joe Lopez"/>
    <s v="8000105708"/>
    <s v="PC HANGS AT WELCOME SCREEN"/>
    <x v="14"/>
    <d v="2013-04-17T00:00:00"/>
    <n v="2"/>
    <n v="3"/>
    <n v="3"/>
    <s v="Confirmed"/>
    <s v="Incident"/>
    <d v="2013-04-18T00:00:00"/>
    <d v="2013-04-18T00:00:00"/>
    <s v=""/>
    <x v="0"/>
    <x v="0"/>
    <x v="0"/>
    <d v="2013-04-01T00:00:00"/>
    <n v="1"/>
    <n v="1"/>
  </r>
  <r>
    <x v="0"/>
    <x v="0"/>
    <s v="Dan-Joe Lopez"/>
    <s v="8000106198"/>
    <s v="INSTRUCTION ON VPN USAGE"/>
    <x v="15"/>
    <d v="2013-04-17T00:00:00"/>
    <n v="4"/>
    <n v="4"/>
    <n v="4"/>
    <s v="Confirmed"/>
    <s v="Incident"/>
    <d v="2013-04-18T00:00:00"/>
    <d v="2013-04-18T00:00:00"/>
    <s v=""/>
    <x v="0"/>
    <x v="0"/>
    <x v="0"/>
    <d v="2013-04-01T00:00:00"/>
    <n v="1"/>
    <n v="1"/>
  </r>
  <r>
    <x v="0"/>
    <x v="0"/>
    <s v="Dan-Joe Lopez"/>
    <s v="8000109249"/>
    <s v="USER'S PC WILL NOT BOOT TO WIN OR WINRE"/>
    <x v="15"/>
    <d v="2013-04-18T00:00:00"/>
    <n v="2"/>
    <n v="3"/>
    <n v="3"/>
    <s v="Confirmed"/>
    <s v="Incident"/>
    <d v="2013-04-18T00:00:00"/>
    <d v="2013-04-18T00:00:00"/>
    <s v=""/>
    <x v="0"/>
    <x v="0"/>
    <x v="0"/>
    <d v="2013-04-01T00:00:00"/>
    <n v="1"/>
    <n v="1"/>
  </r>
  <r>
    <x v="0"/>
    <x v="0"/>
    <s v="Dan-Joe Lopez"/>
    <s v="8000109495"/>
    <s v="PC HANGING, FREEZING"/>
    <x v="15"/>
    <d v="2013-04-18T00:00:00"/>
    <n v="3"/>
    <n v="3"/>
    <n v="3"/>
    <s v="Confirmed"/>
    <s v="Incident"/>
    <d v="2013-04-18T00:00:00"/>
    <d v="2013-05-20T00:00:00"/>
    <s v=""/>
    <x v="0"/>
    <x v="0"/>
    <x v="0"/>
    <d v="2013-05-01T00:00:00"/>
    <n v="1"/>
    <n v="1"/>
  </r>
  <r>
    <x v="0"/>
    <x v="0"/>
    <s v="Dan-Joe Lopez"/>
    <s v="8000109496"/>
    <s v="PC HANGING, AND CANNOT RUN AV SCAN."/>
    <x v="15"/>
    <d v="2013-04-18T00:00:00"/>
    <n v="3"/>
    <n v="3"/>
    <n v="3"/>
    <s v="Solution proposed"/>
    <s v="Incident"/>
    <d v="2013-04-29T00:00:00"/>
    <s v=""/>
    <s v=""/>
    <x v="0"/>
    <x v="0"/>
    <x v="0"/>
    <s v=""/>
    <n v="1"/>
    <n v="0"/>
  </r>
  <r>
    <x v="0"/>
    <x v="0"/>
    <s v="Dan-Joe Lopez"/>
    <s v="8000111989"/>
    <s v="LAPTOP SWAP"/>
    <x v="38"/>
    <d v="2013-04-19T00:00:00"/>
    <n v="3"/>
    <n v="3"/>
    <n v="3"/>
    <s v="Confirmed"/>
    <s v="Incident"/>
    <d v="2013-04-19T00:00:00"/>
    <d v="2013-04-19T00:00:00"/>
    <s v=""/>
    <x v="0"/>
    <x v="0"/>
    <x v="0"/>
    <d v="2013-04-01T00:00:00"/>
    <n v="1"/>
    <n v="1"/>
  </r>
  <r>
    <x v="0"/>
    <x v="0"/>
    <s v="Dan-Joe Lopez"/>
    <s v="8000116380"/>
    <s v="UNABLE TO DELETE ANY EMAIL"/>
    <x v="39"/>
    <d v="2013-04-22T00:00:00"/>
    <n v="3"/>
    <n v="4"/>
    <n v="4"/>
    <s v="Confirmed"/>
    <s v="Incident"/>
    <d v="2013-05-08T00:00:00"/>
    <d v="2013-05-14T00:00:00"/>
    <s v=""/>
    <x v="0"/>
    <x v="0"/>
    <x v="1"/>
    <d v="2013-05-01T00:00:00"/>
    <n v="1"/>
    <n v="1"/>
  </r>
  <r>
    <x v="0"/>
    <x v="0"/>
    <s v="Dan-Joe Lopez"/>
    <s v="8000116746"/>
    <s v="FREEZING/HANGING UPDATED ACHI DRIVERS"/>
    <x v="39"/>
    <d v="2013-04-22T00:00:00"/>
    <n v="3"/>
    <n v="3"/>
    <n v="3"/>
    <s v="Confirmed"/>
    <s v="Incident"/>
    <d v="2013-04-29T00:00:00"/>
    <d v="2013-05-22T00:00:00"/>
    <s v=""/>
    <x v="0"/>
    <x v="0"/>
    <x v="0"/>
    <d v="2013-05-01T00:00:00"/>
    <n v="1"/>
    <n v="1"/>
  </r>
  <r>
    <x v="0"/>
    <x v="0"/>
    <s v="Dan-Joe Lopez"/>
    <s v="8000120179"/>
    <s v="COMPUTER FREEZES WHEN OUTLOOK OPENS."/>
    <x v="40"/>
    <d v="2013-04-23T00:00:00"/>
    <n v="3"/>
    <n v="3"/>
    <n v="3"/>
    <s v="Solution proposed"/>
    <s v="Incident"/>
    <d v="2013-05-08T00:00:00"/>
    <s v=""/>
    <s v=""/>
    <x v="0"/>
    <x v="0"/>
    <x v="1"/>
    <s v=""/>
    <n v="1"/>
    <n v="0"/>
  </r>
  <r>
    <x v="0"/>
    <x v="0"/>
    <s v="Dan-Joe Lopez"/>
    <s v="8000120225"/>
    <s v="GENERAL PROBLEMS IN LAPTOP"/>
    <x v="40"/>
    <d v="2013-04-23T00:00:00"/>
    <n v="3"/>
    <n v="3"/>
    <n v="3"/>
    <s v="Confirmed"/>
    <s v="Incident"/>
    <d v="2013-04-24T00:00:00"/>
    <d v="2013-04-24T00:00:00"/>
    <s v=""/>
    <x v="0"/>
    <x v="0"/>
    <x v="0"/>
    <d v="2013-04-01T00:00:00"/>
    <n v="1"/>
    <n v="1"/>
  </r>
  <r>
    <x v="0"/>
    <x v="0"/>
    <s v="Dan-Joe Lopez"/>
    <s v="8000120654"/>
    <s v="PC SLEEPING INSTEAD OF SHUTTING DOWN"/>
    <x v="16"/>
    <d v="2013-04-23T00:00:00"/>
    <n v="4"/>
    <n v="4"/>
    <n v="4"/>
    <s v="Confirmed"/>
    <s v="Incident"/>
    <d v="2013-04-24T00:00:00"/>
    <d v="2013-05-25T00:00:00"/>
    <s v=""/>
    <x v="0"/>
    <x v="0"/>
    <x v="0"/>
    <d v="2013-05-01T00:00:00"/>
    <n v="1"/>
    <n v="1"/>
  </r>
  <r>
    <x v="0"/>
    <x v="0"/>
    <s v="Dan-Joe Lopez"/>
    <s v="8000123851"/>
    <s v="MAILBOX FULL, SLEEP TIME TOO SHORT"/>
    <x v="16"/>
    <d v="2013-04-24T00:00:00"/>
    <n v="3"/>
    <n v="3"/>
    <n v="3"/>
    <s v="Confirmed"/>
    <s v="Incident"/>
    <d v="2013-04-24T00:00:00"/>
    <d v="2013-05-25T00:00:00"/>
    <s v=""/>
    <x v="0"/>
    <x v="0"/>
    <x v="0"/>
    <d v="2013-05-01T00:00:00"/>
    <n v="1"/>
    <n v="1"/>
  </r>
  <r>
    <x v="0"/>
    <x v="0"/>
    <s v="Dan-Joe Lopez"/>
    <s v="8000123853"/>
    <s v="FREEZING, OUTLOOK HANGS"/>
    <x v="16"/>
    <d v="2013-04-24T00:00:00"/>
    <n v="3"/>
    <n v="3"/>
    <n v="3"/>
    <s v="Confirmed"/>
    <s v="Incident"/>
    <d v="2013-04-24T00:00:00"/>
    <d v="2013-04-25T00:00:00"/>
    <s v=""/>
    <x v="0"/>
    <x v="0"/>
    <x v="0"/>
    <d v="2013-04-01T00:00:00"/>
    <n v="1"/>
    <n v="1"/>
  </r>
  <r>
    <x v="0"/>
    <x v="0"/>
    <s v="Dan-Joe Lopez"/>
    <s v="8000127130"/>
    <s v="MULTIPLE ERRORS, SWAPPING DEVICE"/>
    <x v="41"/>
    <d v="2013-04-25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0"/>
    <x v="0"/>
    <s v="Dan-Joe Lopez"/>
    <s v="8000127242"/>
    <s v="LAPTOP CRASHING"/>
    <x v="41"/>
    <d v="2013-04-25T00:00:00"/>
    <n v="2"/>
    <n v="3"/>
    <n v="3"/>
    <s v="Confirmed"/>
    <s v="Incident"/>
    <d v="2013-05-08T00:00:00"/>
    <d v="2013-05-08T00:00:00"/>
    <s v=""/>
    <x v="0"/>
    <x v="0"/>
    <x v="1"/>
    <d v="2013-05-01T00:00:00"/>
    <n v="1"/>
    <n v="1"/>
  </r>
  <r>
    <x v="0"/>
    <x v="0"/>
    <s v="Dan-Joe Lopez"/>
    <s v="8000130309"/>
    <s v="PC ON'T BOOT, REPLACING"/>
    <x v="42"/>
    <d v="2013-04-26T00:00:00"/>
    <n v="3"/>
    <n v="3"/>
    <n v="3"/>
    <s v="Solution proposed"/>
    <s v="Incident"/>
    <d v="2013-04-29T00:00:00"/>
    <s v=""/>
    <s v=""/>
    <x v="0"/>
    <x v="0"/>
    <x v="0"/>
    <s v=""/>
    <n v="1"/>
    <n v="0"/>
  </r>
  <r>
    <x v="0"/>
    <x v="0"/>
    <s v="Dan-Joe Lopez"/>
    <s v="8000130452"/>
    <s v="ACCESS REQUEST TO SYBASE PC"/>
    <x v="42"/>
    <d v="2013-04-26T00:00:00"/>
    <n v="3"/>
    <n v="3"/>
    <n v="3"/>
    <s v="Solution proposed"/>
    <s v="Incident"/>
    <d v="2013-05-08T00:00:00"/>
    <s v=""/>
    <s v=""/>
    <x v="0"/>
    <x v="0"/>
    <x v="1"/>
    <s v=""/>
    <n v="1"/>
    <n v="0"/>
  </r>
  <r>
    <x v="0"/>
    <x v="0"/>
    <s v="Dan-Joe Lopez"/>
    <s v="8000130469"/>
    <s v="SHARED CALENDAR SHOWING BUSY FROM OTHERS"/>
    <x v="42"/>
    <d v="2013-04-26T00:00:00"/>
    <n v="3"/>
    <n v="4"/>
    <n v="3"/>
    <s v="Confirmed"/>
    <s v="Incident"/>
    <d v="2013-05-02T00:00:00"/>
    <d v="2013-06-02T00:00:00"/>
    <s v=""/>
    <x v="0"/>
    <x v="0"/>
    <x v="1"/>
    <d v="2013-06-01T00:00:00"/>
    <n v="1"/>
    <n v="1"/>
  </r>
  <r>
    <x v="0"/>
    <x v="0"/>
    <s v="Dan-Joe Lopez"/>
    <s v="8000137989"/>
    <s v="CANNOT ACCESS MACROS IN EXCEL"/>
    <x v="17"/>
    <d v="2013-04-30T00:00:00"/>
    <n v="3"/>
    <n v="3"/>
    <n v="3"/>
    <s v="Confirmed"/>
    <s v="Incident"/>
    <d v="2013-04-30T00:00:00"/>
    <d v="2013-05-31T00:00:00"/>
    <s v=""/>
    <x v="0"/>
    <x v="0"/>
    <x v="0"/>
    <d v="2013-05-01T00:00:00"/>
    <n v="1"/>
    <n v="1"/>
  </r>
  <r>
    <x v="0"/>
    <x v="0"/>
    <s v="Dan-Joe Lopez"/>
    <s v="8000138026"/>
    <s v="APPLICATION NOT REGISTERED."/>
    <x v="17"/>
    <d v="2013-04-30T00:00:00"/>
    <n v="3"/>
    <n v="3"/>
    <n v="3"/>
    <s v="Solution proposed"/>
    <s v="Incident"/>
    <d v="2013-05-08T00:00:00"/>
    <s v=""/>
    <s v=""/>
    <x v="0"/>
    <x v="0"/>
    <x v="1"/>
    <s v=""/>
    <n v="1"/>
    <n v="0"/>
  </r>
  <r>
    <x v="0"/>
    <x v="0"/>
    <s v="Dan-Joe Lopez"/>
    <s v="8000138332"/>
    <s v="LAPTOP FREEZES DURING VIRUS SCAN"/>
    <x v="17"/>
    <d v="2013-04-30T00:00:00"/>
    <n v="2"/>
    <n v="3"/>
    <n v="3"/>
    <s v="Confirmed"/>
    <s v="Incident"/>
    <d v="2013-05-09T00:00:00"/>
    <d v="2013-05-09T00:00:00"/>
    <s v=""/>
    <x v="0"/>
    <x v="0"/>
    <x v="1"/>
    <d v="2013-05-01T00:00:00"/>
    <n v="1"/>
    <n v="1"/>
  </r>
  <r>
    <x v="0"/>
    <x v="0"/>
    <s v="Dan-Joe Lopez"/>
    <s v="8000138412"/>
    <s v="HAVE SYBASE LEGACY DESKTOP PICKED UP"/>
    <x v="18"/>
    <d v="2013-04-30T00:00:00"/>
    <n v="4"/>
    <n v="4"/>
    <n v="4"/>
    <s v="Confirmed"/>
    <s v="Incident"/>
    <d v="2013-05-02T00:00:00"/>
    <d v="2013-05-02T00:00:00"/>
    <s v=""/>
    <x v="1"/>
    <x v="0"/>
    <x v="1"/>
    <d v="2013-05-01T00:00:00"/>
    <n v="1"/>
    <n v="1"/>
  </r>
  <r>
    <x v="0"/>
    <x v="0"/>
    <s v="Dan-Joe Lopez"/>
    <s v="8000138425"/>
    <s v="BACKUPS NOT COMPLETING, REINSTALLED"/>
    <x v="18"/>
    <d v="2013-04-30T00:00:00"/>
    <n v="3"/>
    <n v="3"/>
    <n v="3"/>
    <s v="Confirmed"/>
    <s v="Incident"/>
    <d v="2013-05-01T00:00:00"/>
    <d v="2013-06-01T00:00:00"/>
    <s v=""/>
    <x v="1"/>
    <x v="0"/>
    <x v="1"/>
    <d v="2013-06-01T00:00:00"/>
    <n v="1"/>
    <n v="1"/>
  </r>
  <r>
    <x v="0"/>
    <x v="0"/>
    <s v="Dan-Joe Lopez"/>
    <s v="8000139231"/>
    <s v="UNUSUAL MESSAGE FROM HOTEL WIFI"/>
    <x v="18"/>
    <d v="2013-05-01T00:00:00"/>
    <n v="3"/>
    <n v="3"/>
    <n v="3"/>
    <s v="Confirmed"/>
    <s v="Incident"/>
    <d v="2013-05-01T00:00:00"/>
    <d v="2013-06-01T00:00:00"/>
    <s v=""/>
    <x v="1"/>
    <x v="0"/>
    <x v="1"/>
    <d v="2013-06-01T00:00:00"/>
    <n v="1"/>
    <n v="1"/>
  </r>
  <r>
    <x v="0"/>
    <x v="0"/>
    <s v="Dan-Joe Lopez"/>
    <s v="8000139297"/>
    <s v="TROUBLE GETTING TO SITE ON SAP-CORP WIFI"/>
    <x v="18"/>
    <d v="2013-05-01T00:00:00"/>
    <n v="3"/>
    <n v="3"/>
    <n v="3"/>
    <s v="Confirmed"/>
    <s v="Incident"/>
    <d v="2013-05-01T00:00:00"/>
    <d v="2013-05-01T00:00:00"/>
    <s v=""/>
    <x v="1"/>
    <x v="0"/>
    <x v="1"/>
    <d v="2013-05-01T00:00:00"/>
    <n v="1"/>
    <n v="1"/>
  </r>
  <r>
    <x v="0"/>
    <x v="0"/>
    <s v="Dan-Joe Lopez"/>
    <s v="8000139349"/>
    <s v="MULTIPLE PROMPTS FOR CERTIFICATE"/>
    <x v="18"/>
    <d v="2013-05-01T00:00:00"/>
    <n v="3"/>
    <n v="3"/>
    <n v="3"/>
    <s v="Confirmed"/>
    <s v="Incident"/>
    <d v="2013-05-01T00:00:00"/>
    <d v="2013-06-01T00:00:00"/>
    <s v=""/>
    <x v="1"/>
    <x v="0"/>
    <x v="1"/>
    <d v="2013-06-01T00:00:00"/>
    <n v="1"/>
    <n v="1"/>
  </r>
  <r>
    <x v="0"/>
    <x v="0"/>
    <s v="Dan-Joe Lopez"/>
    <s v="8000139477"/>
    <s v="OTHERS CAN'T SEE MY LYNC STATUS"/>
    <x v="18"/>
    <d v="2013-05-01T00:00:00"/>
    <n v="3"/>
    <n v="3"/>
    <n v="3"/>
    <s v="Solution proposed"/>
    <s v="Incident"/>
    <d v="2013-05-08T00:00:00"/>
    <s v=""/>
    <s v=""/>
    <x v="1"/>
    <x v="0"/>
    <x v="1"/>
    <s v=""/>
    <n v="1"/>
    <n v="0"/>
  </r>
  <r>
    <x v="0"/>
    <x v="0"/>
    <s v="Dan-Joe Lopez"/>
    <s v="8000143103"/>
    <s v="USER'S DISPLAY IS NOT WAKING, BLACK"/>
    <x v="43"/>
    <d v="2013-05-02T00:00:00"/>
    <n v="3"/>
    <n v="3"/>
    <n v="3"/>
    <s v="Confirmed"/>
    <s v="Incident"/>
    <d v="2013-05-03T00:00:00"/>
    <d v="2013-05-04T00:00:00"/>
    <s v=""/>
    <x v="1"/>
    <x v="0"/>
    <x v="1"/>
    <d v="2013-05-01T00:00:00"/>
    <n v="1"/>
    <n v="1"/>
  </r>
  <r>
    <x v="0"/>
    <x v="0"/>
    <s v="Dan-Joe Lopez"/>
    <s v="8000143105"/>
    <s v="REPEATING PROMPTS FOR EMAIL CREDENTIALS"/>
    <x v="43"/>
    <d v="2013-05-02T00:00:00"/>
    <n v="3"/>
    <n v="3"/>
    <n v="3"/>
    <s v="Confirmed"/>
    <s v="Incident"/>
    <d v="2013-05-03T00:00:00"/>
    <d v="2013-05-03T00:00:00"/>
    <s v=""/>
    <x v="1"/>
    <x v="0"/>
    <x v="1"/>
    <d v="2013-05-01T00:00:00"/>
    <n v="1"/>
    <n v="1"/>
  </r>
  <r>
    <x v="0"/>
    <x v="0"/>
    <s v="Dan-Joe Lopez"/>
    <s v="8000143107"/>
    <s v="OUTLOOK AUTOCOMPLETE DOESN'T SAVE ON CLS"/>
    <x v="43"/>
    <d v="2013-05-02T00:00:00"/>
    <n v="3"/>
    <n v="3"/>
    <n v="3"/>
    <s v="Confirmed"/>
    <s v="Incident"/>
    <d v="2013-05-03T00:00:00"/>
    <d v="2013-06-03T00:00:00"/>
    <s v=""/>
    <x v="1"/>
    <x v="0"/>
    <x v="1"/>
    <d v="2013-06-01T00:00:00"/>
    <n v="1"/>
    <n v="1"/>
  </r>
  <r>
    <x v="0"/>
    <x v="0"/>
    <s v="Dan-Joe Lopez"/>
    <s v="8000145731"/>
    <s v="LAPTOP WONO'T COMPLETELY BOOT, REPLACING"/>
    <x v="43"/>
    <d v="2013-05-03T00:00:00"/>
    <n v="1"/>
    <n v="3"/>
    <n v="3"/>
    <s v="Confirmed"/>
    <s v="Incident"/>
    <d v="2013-05-03T00:00:00"/>
    <d v="2013-06-03T00:00:00"/>
    <s v=""/>
    <x v="1"/>
    <x v="0"/>
    <x v="1"/>
    <d v="2013-06-01T00:00:00"/>
    <n v="1"/>
    <n v="1"/>
  </r>
  <r>
    <x v="0"/>
    <x v="0"/>
    <s v="Dan-Joe Lopez"/>
    <s v="8000145739"/>
    <s v="NON-REPRODUCABLE SCREEN DISTORTION"/>
    <x v="43"/>
    <d v="2013-05-03T00:00:00"/>
    <n v="4"/>
    <n v="4"/>
    <n v="4"/>
    <s v="Confirmed"/>
    <s v="Incident"/>
    <d v="2013-05-03T00:00:00"/>
    <d v="2013-06-03T00:00:00"/>
    <s v=""/>
    <x v="1"/>
    <x v="0"/>
    <x v="1"/>
    <d v="2013-06-01T00:00:00"/>
    <n v="1"/>
    <n v="1"/>
  </r>
  <r>
    <x v="0"/>
    <x v="0"/>
    <s v="Dan-Joe Lopez"/>
    <s v="8000145858"/>
    <s v="OUTLOOK STOPS RESPONDING - (NEW PROFILE)"/>
    <x v="43"/>
    <d v="2013-05-03T00:00:00"/>
    <n v="1"/>
    <n v="3"/>
    <n v="3"/>
    <s v="Author Action required"/>
    <s v="Incident"/>
    <s v=""/>
    <s v=""/>
    <s v=""/>
    <x v="1"/>
    <x v="0"/>
    <x v="2"/>
    <s v=""/>
    <n v="0"/>
    <n v="0"/>
  </r>
  <r>
    <x v="0"/>
    <x v="0"/>
    <s v="Dan-Joe Lopez"/>
    <s v="8000145914"/>
    <s v="OUTLOOK FREEZING, REBUILT OUTLOOK OST"/>
    <x v="43"/>
    <d v="2013-05-03T00:00:00"/>
    <n v="3"/>
    <n v="3"/>
    <n v="3"/>
    <s v="Confirmed"/>
    <s v="Incident"/>
    <d v="2013-05-03T00:00:00"/>
    <d v="2013-05-04T00:00:00"/>
    <s v=""/>
    <x v="1"/>
    <x v="0"/>
    <x v="1"/>
    <d v="2013-05-01T00:00:00"/>
    <n v="1"/>
    <n v="1"/>
  </r>
  <r>
    <x v="0"/>
    <x v="0"/>
    <s v="Dan-Joe Lopez"/>
    <s v="8000150052"/>
    <s v="CANNOT BOOU UP PC"/>
    <x v="44"/>
    <d v="2013-05-06T00:00:00"/>
    <n v="2"/>
    <n v="2"/>
    <n v="2"/>
    <s v="Solution proposed"/>
    <s v="Incident"/>
    <d v="2013-05-06T00:00:00"/>
    <s v=""/>
    <s v=""/>
    <x v="1"/>
    <x v="0"/>
    <x v="1"/>
    <s v=""/>
    <n v="1"/>
    <n v="0"/>
  </r>
  <r>
    <x v="0"/>
    <x v="0"/>
    <s v="Dan-Joe Lopez"/>
    <s v="8000150173"/>
    <s v="REPLACED LAPTOP"/>
    <x v="44"/>
    <d v="2013-05-06T00:00:00"/>
    <n v="3"/>
    <n v="3"/>
    <n v="3"/>
    <s v="Confirmed"/>
    <s v="Incident"/>
    <d v="2013-05-06T00:00:00"/>
    <d v="2013-05-06T00:00:00"/>
    <s v=""/>
    <x v="1"/>
    <x v="0"/>
    <x v="1"/>
    <d v="2013-05-01T00:00:00"/>
    <n v="1"/>
    <n v="1"/>
  </r>
  <r>
    <x v="0"/>
    <x v="0"/>
    <s v="Dan-Joe Lopez"/>
    <s v="8000150463"/>
    <s v="PC CRASHES -FREEZES"/>
    <x v="44"/>
    <d v="2013-05-06T00:00:00"/>
    <n v="2"/>
    <n v="3"/>
    <n v="3"/>
    <s v="Solution proposed"/>
    <s v="Incident"/>
    <d v="2013-05-07T00:00:00"/>
    <s v=""/>
    <s v=""/>
    <x v="1"/>
    <x v="0"/>
    <x v="1"/>
    <s v=""/>
    <n v="1"/>
    <n v="0"/>
  </r>
  <r>
    <x v="0"/>
    <x v="0"/>
    <s v="Dan-Joe Lopez"/>
    <s v="8000150596"/>
    <s v="BSOD AND TROUBLE WITH VPN"/>
    <x v="20"/>
    <d v="2013-05-06T00:00:00"/>
    <n v="3"/>
    <n v="3"/>
    <n v="3"/>
    <s v="Solution proposed"/>
    <s v="Incident"/>
    <d v="2013-05-07T00:00:00"/>
    <s v=""/>
    <s v=""/>
    <x v="1"/>
    <x v="0"/>
    <x v="1"/>
    <s v=""/>
    <n v="1"/>
    <n v="0"/>
  </r>
  <r>
    <x v="0"/>
    <x v="0"/>
    <s v="Dan-Joe Lopez"/>
    <s v="8000157381"/>
    <s v="OUTLOOK INDEXING IS VERY SLOW"/>
    <x v="21"/>
    <d v="2013-05-08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Dan-Joe Lopez"/>
    <s v="8000157386"/>
    <s v="VPN INTERMITTENTLY DROPS"/>
    <x v="21"/>
    <d v="2013-05-08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Dan-Joe Lopez"/>
    <s v="8000157448"/>
    <s v="REQUEST FOR LAB ACCESS: B3111 DUBLIN, CA"/>
    <x v="21"/>
    <d v="2013-05-09T00:00:00"/>
    <n v="4"/>
    <n v="4"/>
    <n v="4"/>
    <s v="Confirmed"/>
    <s v="Incident"/>
    <d v="2013-05-14T00:00:00"/>
    <d v="2013-05-15T00:00:00"/>
    <s v=""/>
    <x v="1"/>
    <x v="0"/>
    <x v="1"/>
    <d v="2013-05-01T00:00:00"/>
    <n v="1"/>
    <n v="1"/>
  </r>
  <r>
    <x v="0"/>
    <x v="0"/>
    <s v="Dan-Joe Lopez"/>
    <s v="8000159208"/>
    <s v="MAILBOX IS FULL"/>
    <x v="21"/>
    <d v="2013-05-09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Dan-Joe Lopez"/>
    <s v="8000159302"/>
    <s v="LAPTOP WON'T BOOT, REPLACING"/>
    <x v="21"/>
    <d v="2013-05-09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Dan-Joe Lopez"/>
    <s v="8000159304"/>
    <s v="LAPTOP WON'T BOPOT, REPLACING"/>
    <x v="21"/>
    <d v="2013-05-09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Dan-Joe Lopez"/>
    <s v="8000159660"/>
    <s v="TROUBLE ACCESSING CORP RESOURCES"/>
    <x v="45"/>
    <d v="2013-05-09T00:00:00"/>
    <n v="1"/>
    <n v="3"/>
    <n v="3"/>
    <s v="Solution proposed"/>
    <s v="Incident"/>
    <d v="2013-05-10T00:00:00"/>
    <s v=""/>
    <s v=""/>
    <x v="1"/>
    <x v="0"/>
    <x v="1"/>
    <s v=""/>
    <n v="1"/>
    <n v="0"/>
  </r>
  <r>
    <x v="0"/>
    <x v="0"/>
    <s v="Dan-Joe Lopez"/>
    <s v="8000159711"/>
    <s v="TROUBLE WITH ST1 IN SAP GUI"/>
    <x v="45"/>
    <d v="2013-05-09T00:00:00"/>
    <n v="3"/>
    <n v="3"/>
    <n v="3"/>
    <s v="Solution proposed"/>
    <s v="Incident"/>
    <d v="2013-05-10T00:00:00"/>
    <s v=""/>
    <s v=""/>
    <x v="1"/>
    <x v="0"/>
    <x v="1"/>
    <s v=""/>
    <n v="1"/>
    <n v="0"/>
  </r>
  <r>
    <x v="0"/>
    <x v="0"/>
    <s v="Dan-Joe Lopez"/>
    <s v="8000161848"/>
    <s v="OUTLOOK CALENDAR ISSUE"/>
    <x v="45"/>
    <d v="2013-05-10T00:00:00"/>
    <n v="3"/>
    <n v="3"/>
    <n v="3"/>
    <s v="Solution proposed"/>
    <s v="Incident"/>
    <d v="2013-05-13T00:00:00"/>
    <s v=""/>
    <s v=""/>
    <x v="1"/>
    <x v="0"/>
    <x v="1"/>
    <s v=""/>
    <n v="1"/>
    <n v="0"/>
  </r>
  <r>
    <x v="0"/>
    <x v="0"/>
    <s v="Dan-Joe Lopez"/>
    <s v="8000161962"/>
    <s v="HELP SETTING UP PRINTERS"/>
    <x v="46"/>
    <d v="2013-05-10T00:00:00"/>
    <n v="3"/>
    <n v="3"/>
    <n v="3"/>
    <s v="Solution proposed"/>
    <s v="Incident"/>
    <d v="2013-05-11T00:00:00"/>
    <s v=""/>
    <s v=""/>
    <x v="1"/>
    <x v="0"/>
    <x v="1"/>
    <s v=""/>
    <n v="1"/>
    <n v="0"/>
  </r>
  <r>
    <x v="0"/>
    <x v="0"/>
    <s v="Dan-Joe Lopez"/>
    <s v="8000161963"/>
    <s v="DEPLOY LICENSED S/W TO NEW PC"/>
    <x v="46"/>
    <d v="2013-05-10T00:00:00"/>
    <n v="3"/>
    <n v="3"/>
    <n v="3"/>
    <s v="Solution proposed"/>
    <s v="Incident"/>
    <d v="2013-05-11T00:00:00"/>
    <s v=""/>
    <s v=""/>
    <x v="1"/>
    <x v="0"/>
    <x v="1"/>
    <s v=""/>
    <n v="1"/>
    <n v="0"/>
  </r>
  <r>
    <x v="0"/>
    <x v="0"/>
    <s v="Dan-Joe Lopez"/>
    <s v="8000161964"/>
    <s v="ACROBAT NO LOADING DEFAULT SCANNER"/>
    <x v="46"/>
    <d v="2013-05-10T00:00:00"/>
    <n v="3"/>
    <n v="3"/>
    <n v="3"/>
    <s v="Solution proposed"/>
    <s v="Incident"/>
    <d v="2013-05-11T00:00:00"/>
    <s v=""/>
    <s v=""/>
    <x v="1"/>
    <x v="0"/>
    <x v="1"/>
    <s v=""/>
    <n v="1"/>
    <n v="0"/>
  </r>
  <r>
    <x v="0"/>
    <x v="0"/>
    <s v="Dan-Joe Lopez"/>
    <s v="8000169579"/>
    <s v="FREEZING, ERRORS, WON'T BACKUP"/>
    <x v="1"/>
    <d v="2013-05-14T00:00:00"/>
    <n v="3"/>
    <n v="3"/>
    <n v="3"/>
    <s v="Confirmed"/>
    <s v="Incident"/>
    <d v="2013-05-14T00:00:00"/>
    <d v="2013-05-14T00:00:00"/>
    <s v=""/>
    <x v="1"/>
    <x v="0"/>
    <x v="1"/>
    <d v="2013-05-01T00:00:00"/>
    <n v="1"/>
    <n v="1"/>
  </r>
  <r>
    <x v="0"/>
    <x v="0"/>
    <s v="Dan-Joe Lopez"/>
    <s v="8000169580"/>
    <s v="VRES TOOL CRASHED AND WAS DISABLED"/>
    <x v="1"/>
    <d v="2013-05-14T00:00:00"/>
    <n v="3"/>
    <n v="3"/>
    <n v="3"/>
    <s v="Confirmed"/>
    <s v="Incident"/>
    <d v="2013-05-14T00:00:00"/>
    <d v="2013-05-14T00:00:00"/>
    <s v=""/>
    <x v="1"/>
    <x v="0"/>
    <x v="1"/>
    <d v="2013-05-01T00:00:00"/>
    <n v="1"/>
    <n v="1"/>
  </r>
  <r>
    <x v="0"/>
    <x v="0"/>
    <s v="Dan-Joe Lopez"/>
    <s v="8000169681"/>
    <s v="KEYBOARD NOT WORKING TO LOGIN"/>
    <x v="1"/>
    <d v="2013-05-14T00:00:00"/>
    <n v="3"/>
    <n v="3"/>
    <n v="3"/>
    <s v="Solution proposed"/>
    <s v="Incident"/>
    <d v="2013-05-14T00:00:00"/>
    <s v=""/>
    <s v=""/>
    <x v="1"/>
    <x v="0"/>
    <x v="1"/>
    <s v=""/>
    <n v="1"/>
    <n v="0"/>
  </r>
  <r>
    <x v="0"/>
    <x v="0"/>
    <s v="Dan-Joe Lopez"/>
    <s v="8000169682"/>
    <s v="HOW TO ENABLE VIRTUALIZATION IN BIOS"/>
    <x v="1"/>
    <d v="2013-05-14T00:00:00"/>
    <n v="3"/>
    <n v="3"/>
    <n v="3"/>
    <s v="Solution proposed"/>
    <s v="Incident"/>
    <d v="2013-05-14T00:00:00"/>
    <s v=""/>
    <s v=""/>
    <x v="1"/>
    <x v="0"/>
    <x v="1"/>
    <s v=""/>
    <n v="1"/>
    <n v="0"/>
  </r>
  <r>
    <x v="0"/>
    <x v="0"/>
    <s v="Dan-Joe Lopez"/>
    <s v="8000173009"/>
    <s v="COMPUTER JUST RANDOMLY HANGS"/>
    <x v="47"/>
    <d v="2013-05-15T00:00:00"/>
    <n v="3"/>
    <n v="3"/>
    <n v="3"/>
    <s v="Solution proposed"/>
    <s v="Incident"/>
    <d v="2013-05-15T00:00:00"/>
    <s v=""/>
    <s v=""/>
    <x v="1"/>
    <x v="0"/>
    <x v="1"/>
    <s v=""/>
    <n v="1"/>
    <n v="0"/>
  </r>
  <r>
    <x v="0"/>
    <x v="0"/>
    <s v="Dan-Joe Lopez"/>
    <s v="8000173033"/>
    <s v="APCI INACCESSIBLE, FREEZING"/>
    <x v="47"/>
    <d v="2013-05-15T00:00:00"/>
    <n v="3"/>
    <n v="4"/>
    <n v="4"/>
    <s v="Confirmed"/>
    <s v="Incident"/>
    <d v="2013-05-15T00:00:00"/>
    <d v="2013-05-15T00:00:00"/>
    <s v=""/>
    <x v="1"/>
    <x v="0"/>
    <x v="1"/>
    <d v="2013-05-01T00:00:00"/>
    <n v="1"/>
    <n v="1"/>
  </r>
  <r>
    <x v="0"/>
    <x v="0"/>
    <s v="Dan-Joe Lopez"/>
    <s v="8000173125"/>
    <s v="LOANED LENOVO PSU"/>
    <x v="47"/>
    <d v="2013-05-15T00:00:00"/>
    <n v="3"/>
    <n v="3"/>
    <n v="3"/>
    <s v="Solution proposed"/>
    <s v="Incident"/>
    <d v="2013-05-18T00:00:00"/>
    <s v=""/>
    <s v=""/>
    <x v="1"/>
    <x v="0"/>
    <x v="1"/>
    <s v=""/>
    <n v="1"/>
    <n v="0"/>
  </r>
  <r>
    <x v="0"/>
    <x v="0"/>
    <s v="Dan-Joe Lopez"/>
    <s v="8000173332"/>
    <s v="HP Z820 WINDOWS - NO NETWORK ACCESS"/>
    <x v="48"/>
    <d v="2013-05-16T00:00:00"/>
    <n v="3"/>
    <n v="4"/>
    <n v="4"/>
    <s v="Solution proposed"/>
    <s v="Incident"/>
    <d v="2013-05-29T00:00:00"/>
    <s v=""/>
    <s v=""/>
    <x v="1"/>
    <x v="0"/>
    <x v="1"/>
    <s v=""/>
    <n v="1"/>
    <n v="0"/>
  </r>
  <r>
    <x v="0"/>
    <x v="0"/>
    <s v="Dan-Joe Lopez"/>
    <s v="8000178880"/>
    <s v="PDF ATTACHMENTS TRYING TO OPEN IN WORD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0"/>
    <x v="0"/>
    <s v="Dan-Joe Lopez"/>
    <s v="8000178998"/>
    <s v="FREEZING, HANGING, CRASHING, REPLACING"/>
    <x v="49"/>
    <d v="2013-05-17T00:00:00"/>
    <n v="3"/>
    <n v="3"/>
    <n v="3"/>
    <s v="Confirmed"/>
    <s v="Incident"/>
    <d v="2013-05-17T00:00:00"/>
    <d v="2013-05-17T00:00:00"/>
    <s v=""/>
    <x v="1"/>
    <x v="0"/>
    <x v="1"/>
    <d v="2013-05-01T00:00:00"/>
    <n v="1"/>
    <n v="1"/>
  </r>
  <r>
    <x v="0"/>
    <x v="0"/>
    <s v="Dan-Joe Lopez"/>
    <s v="8000179168"/>
    <s v="MULTIPLE ISSUES WITH VPN, HANGING, SWAP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0"/>
    <x v="0"/>
    <s v="Dan-Joe Lopez"/>
    <s v="8000179346"/>
    <s v="COOULD NOT ACCESS LYNC"/>
    <x v="50"/>
    <d v="2013-05-17T00:00:00"/>
    <n v="3"/>
    <n v="3"/>
    <n v="3"/>
    <s v="Solution proposed"/>
    <s v="Incident"/>
    <d v="2013-05-18T00:00:00"/>
    <s v=""/>
    <s v=""/>
    <x v="1"/>
    <x v="0"/>
    <x v="1"/>
    <s v=""/>
    <n v="1"/>
    <n v="0"/>
  </r>
  <r>
    <x v="0"/>
    <x v="0"/>
    <s v="Dan-Joe Lopez"/>
    <s v="8000179347"/>
    <s v="ERROR &quot;S&quot;, LOGGING ONTO ISP"/>
    <x v="50"/>
    <d v="2013-05-17T00:00:00"/>
    <n v="3"/>
    <n v="3"/>
    <n v="3"/>
    <s v="Confirmed"/>
    <s v="Incident"/>
    <d v="2013-05-18T00:00:00"/>
    <d v="2013-05-18T00:00:00"/>
    <s v=""/>
    <x v="1"/>
    <x v="0"/>
    <x v="1"/>
    <d v="2013-05-01T00:00:00"/>
    <n v="1"/>
    <n v="1"/>
  </r>
  <r>
    <x v="0"/>
    <x v="0"/>
    <s v="Dan-Joe Lopez"/>
    <s v="8000179348"/>
    <s v="ERRORS ON LAPTOP, HEALTH CHECK"/>
    <x v="50"/>
    <d v="2013-05-17T00:00:00"/>
    <n v="3"/>
    <n v="3"/>
    <n v="3"/>
    <s v="Confirmed"/>
    <s v="Incident"/>
    <d v="2013-05-18T00:00:00"/>
    <d v="2013-05-20T00:00:00"/>
    <s v=""/>
    <x v="1"/>
    <x v="0"/>
    <x v="1"/>
    <d v="2013-05-01T00:00:00"/>
    <n v="1"/>
    <n v="1"/>
  </r>
  <r>
    <x v="0"/>
    <x v="0"/>
    <s v="Dan-Joe Lopez"/>
    <s v="8000182002"/>
    <s v="ONENOTE NOT SYNCING PROPERLY"/>
    <x v="51"/>
    <d v="2013-05-20T00:00:00"/>
    <n v="4"/>
    <n v="4"/>
    <n v="4"/>
    <s v="Confirmed"/>
    <s v="Incident"/>
    <d v="2013-05-30T00:00:00"/>
    <d v="2013-05-30T00:00:00"/>
    <s v=""/>
    <x v="1"/>
    <x v="0"/>
    <x v="1"/>
    <d v="2013-05-01T00:00:00"/>
    <n v="1"/>
    <n v="1"/>
  </r>
  <r>
    <x v="0"/>
    <x v="0"/>
    <s v="Dan-Joe Lopez"/>
    <s v="8000182085"/>
    <s v="BSOD, UPDATED ACHI DRIVER"/>
    <x v="51"/>
    <d v="2013-05-20T00:00:00"/>
    <n v="3"/>
    <n v="3"/>
    <n v="3"/>
    <s v="Solution proposed"/>
    <s v="Incident"/>
    <d v="2013-05-20T00:00:00"/>
    <s v=""/>
    <s v=""/>
    <x v="1"/>
    <x v="0"/>
    <x v="1"/>
    <s v=""/>
    <n v="1"/>
    <n v="0"/>
  </r>
  <r>
    <x v="0"/>
    <x v="0"/>
    <s v="Dan-Joe Lopez"/>
    <s v="8000185681"/>
    <s v="FREEZING, ACHI ALREADY UPDATED, SWAP"/>
    <x v="22"/>
    <d v="2013-05-21T00:00:00"/>
    <n v="3"/>
    <n v="3"/>
    <n v="4"/>
    <s v="Solution proposed"/>
    <s v="Incident"/>
    <d v="2013-05-21T00:00:00"/>
    <s v=""/>
    <s v=""/>
    <x v="1"/>
    <x v="0"/>
    <x v="1"/>
    <s v=""/>
    <n v="1"/>
    <n v="0"/>
  </r>
  <r>
    <x v="0"/>
    <x v="0"/>
    <s v="Dan-Joe Lopez"/>
    <s v="8000189884"/>
    <s v="IMAGE AND DELIVER WORKSTATION"/>
    <x v="52"/>
    <d v="2013-05-22T00:00:00"/>
    <n v="3"/>
    <n v="4"/>
    <n v="4"/>
    <s v="Solution proposed"/>
    <s v="Incident"/>
    <d v="2013-05-22T00:00:00"/>
    <s v=""/>
    <s v=""/>
    <x v="1"/>
    <x v="0"/>
    <x v="1"/>
    <s v=""/>
    <n v="1"/>
    <n v="0"/>
  </r>
  <r>
    <x v="0"/>
    <x v="0"/>
    <s v="Dan-Joe Lopez"/>
    <s v="8000189885"/>
    <s v="IMAGE AND DELIVER WORKSTATION"/>
    <x v="52"/>
    <d v="2013-05-22T00:00:00"/>
    <n v="3"/>
    <n v="2"/>
    <n v="2"/>
    <s v="Solution proposed"/>
    <s v="Incident"/>
    <d v="2013-05-22T00:00:00"/>
    <s v=""/>
    <s v=""/>
    <x v="1"/>
    <x v="0"/>
    <x v="1"/>
    <s v=""/>
    <n v="1"/>
    <n v="0"/>
  </r>
  <r>
    <x v="0"/>
    <x v="0"/>
    <s v="Dan-Joe Lopez"/>
    <s v="8000203079"/>
    <s v="FREEZING/HANGING, UPDATED ACHI DRIVER"/>
    <x v="53"/>
    <d v="2013-05-28T00:00:00"/>
    <n v="3"/>
    <n v="3"/>
    <n v="3"/>
    <s v="Solution proposed"/>
    <s v="Incident"/>
    <d v="2013-05-28T00:00:00"/>
    <s v=""/>
    <s v=""/>
    <x v="1"/>
    <x v="0"/>
    <x v="1"/>
    <s v=""/>
    <n v="1"/>
    <n v="0"/>
  </r>
  <r>
    <x v="0"/>
    <x v="0"/>
    <s v="Dan-Joe Lopez"/>
    <s v="8000211306"/>
    <s v="USER'S LAPTOP HAS LINE ON SCREEN, SWAP"/>
    <x v="54"/>
    <d v="2013-05-31T00:00:00"/>
    <n v="3"/>
    <n v="4"/>
    <n v="4"/>
    <s v="Confirmed"/>
    <s v="Incident"/>
    <d v="2013-05-31T00:00:00"/>
    <d v="2013-06-01T00:00:00"/>
    <s v=""/>
    <x v="1"/>
    <x v="0"/>
    <x v="1"/>
    <d v="2013-06-01T00:00:00"/>
    <n v="1"/>
    <n v="1"/>
  </r>
  <r>
    <x v="0"/>
    <x v="0"/>
    <s v="David Lee"/>
    <s v="7000000456"/>
    <s v="LAPTOP  ISSUE - LENOVO X220"/>
    <x v="55"/>
    <d v="2012-11-05T00:00:00"/>
    <n v="2"/>
    <n v="2"/>
    <n v="2"/>
    <s v="Confirmed"/>
    <s v="Service Request"/>
    <d v="2013-05-16T00:00:00"/>
    <d v="2013-05-17T00:00:00"/>
    <s v=""/>
    <x v="6"/>
    <x v="1"/>
    <x v="1"/>
    <d v="2013-05-01T00:00:00"/>
    <n v="1"/>
    <n v="1"/>
  </r>
  <r>
    <x v="0"/>
    <x v="0"/>
    <s v="David Lee"/>
    <s v="7000004073"/>
    <s v="IPAD FOR ANIL BABU ANKISETTIPALLI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David Lee"/>
    <s v="7000004215"/>
    <s v="[LOANER LAPTOP] - X201"/>
    <x v="57"/>
    <d v="2013-02-1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David Lee"/>
    <s v="7000008814"/>
    <s v="USER IS HAVING PROBLEMS INSTALLING THE R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David Lee"/>
    <s v="7000010522"/>
    <s v="[REIMAGE LAPTOP] - LENOVO X220 TABLET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David Lee"/>
    <s v="7000012423"/>
    <s v="[LAPTOP UPGRADE] - ASSET# 535701 LENOVO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David Lee"/>
    <s v="7000014341"/>
    <s v="HAS LOANER LAPTOP ASSET 461175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David Lee"/>
    <s v="7000016151"/>
    <s v="[LOANER LAPTOP] - LENOVO X201"/>
    <x v="28"/>
    <d v="2013-03-01T00:00:00"/>
    <n v="3"/>
    <n v="3"/>
    <n v="3"/>
    <s v="Confirmed"/>
    <s v="Service Request"/>
    <d v="2013-03-20T00:00:00"/>
    <d v="2013-03-22T00:00:00"/>
    <s v=""/>
    <x v="2"/>
    <x v="0"/>
    <x v="3"/>
    <d v="2013-03-01T00:00:00"/>
    <n v="1"/>
    <n v="1"/>
  </r>
  <r>
    <x v="0"/>
    <x v="0"/>
    <s v="David Lee"/>
    <s v="7000018658"/>
    <s v="[LOANER LAPTOP] - LENOVO T500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David Lee"/>
    <s v="7000019559"/>
    <s v="[IT EQUIPMENT] - GALAXY TAB 2 FOR ALEKSA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David Lee"/>
    <s v="7000033186"/>
    <s v="WINDOWS 7 SOFTWARE INSTALL PO # 45023499"/>
    <x v="64"/>
    <d v="2013-03-14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David Lee"/>
    <s v="7000035292"/>
    <s v="UPGRADE TO WINDOWS 7 2.1"/>
    <x v="30"/>
    <d v="2013-03-20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David Lee"/>
    <s v="7000054111"/>
    <s v="EQUIPMENT RETURN - MACBOOK #520304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14"/>
    <s v="EQUIPMENT RETURN - LENOVO T510 # 484076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16"/>
    <s v="EQUIPMENT RETURN - LENOVO T520 #510960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17"/>
    <s v="REINSTALL WIRELESS DRIVER FOR HP ELITE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2"/>
    <s v="EQUIPMENT RETURN - MACBOOK AIR  #484076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3"/>
    <s v="EQUIPMENT RETURN - LENOVO T510 #486217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4"/>
    <s v="LAPTOP UPGRADE - #529588 LENOVO T520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5"/>
    <s v="EQUIPMENT RETURN - #483459 LENOVO X201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6"/>
    <s v="EQUIPMENT RETURN - #486699 LENOVO T410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8"/>
    <s v="SHELL SWAP #531853 TO #497732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189"/>
    <s v="EQUIPMENT RETURN - #466316 LENOVO T500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202"/>
    <s v="SHELL SWAP #486218 TO #481623"/>
    <x v="5"/>
    <d v="2013-04-02T00:00:00"/>
    <n v="3"/>
    <n v="3"/>
    <n v="4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David Lee"/>
    <s v="7000054204"/>
    <s v="CHANGE MACBOOK AIR PASSWORD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207"/>
    <s v="SYSTEM SWAP (8540P) (SSD)"/>
    <x v="5"/>
    <d v="2013-04-02T00:00:00"/>
    <n v="3"/>
    <n v="3"/>
    <n v="3"/>
    <s v="Service provided"/>
    <s v="Service Request"/>
    <d v="2013-05-08T00:00:00"/>
    <s v=""/>
    <s v=""/>
    <x v="0"/>
    <x v="0"/>
    <x v="1"/>
    <s v=""/>
    <n v="1"/>
    <n v="0"/>
  </r>
  <r>
    <x v="0"/>
    <x v="0"/>
    <s v="David Lee"/>
    <s v="7000054442"/>
    <s v="EQUIPMENT RETURN - #498439 HP 8540P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443"/>
    <s v="SHELL SWAP #498439 TO 495661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David Lee"/>
    <s v="7000054524"/>
    <s v="EQUIPMENT RETURN - #442023 HP 4250TN"/>
    <x v="6"/>
    <d v="2013-04-02T00:00:00"/>
    <n v="3"/>
    <n v="3"/>
    <n v="3"/>
    <s v="Confirmed"/>
    <s v="Service Request"/>
    <d v="2013-04-03T00:00:00"/>
    <d v="2013-05-20T00:00:00"/>
    <s v=""/>
    <x v="0"/>
    <x v="0"/>
    <x v="0"/>
    <d v="2013-05-01T00:00:00"/>
    <n v="1"/>
    <n v="1"/>
  </r>
  <r>
    <x v="0"/>
    <x v="0"/>
    <s v="David Lee"/>
    <s v="7000056585"/>
    <s v="REIMAGE MACBOOK #489935"/>
    <x v="7"/>
    <d v="2013-04-03T00:00:00"/>
    <n v="3"/>
    <n v="3"/>
    <n v="3"/>
    <s v="Confirmed"/>
    <s v="Service Request"/>
    <d v="2013-04-04T00:00:00"/>
    <d v="2013-05-20T00:00:00"/>
    <s v=""/>
    <x v="0"/>
    <x v="0"/>
    <x v="0"/>
    <d v="2013-05-01T00:00:00"/>
    <n v="1"/>
    <n v="1"/>
  </r>
  <r>
    <x v="0"/>
    <x v="0"/>
    <s v="David Lee"/>
    <s v="7000058404"/>
    <s v="MONITOR FOR JEDD GO"/>
    <x v="7"/>
    <d v="2013-04-04T00:00:00"/>
    <n v="3"/>
    <n v="3"/>
    <n v="3"/>
    <s v="Confirmed"/>
    <s v="Service Request"/>
    <d v="2013-04-04T00:00:00"/>
    <d v="2013-04-08T00:00:00"/>
    <s v=""/>
    <x v="0"/>
    <x v="0"/>
    <x v="0"/>
    <d v="2013-04-01T00:00:00"/>
    <n v="1"/>
    <n v="1"/>
  </r>
  <r>
    <x v="0"/>
    <x v="0"/>
    <s v="David Lee"/>
    <s v="7000058448"/>
    <s v="MACBOOK AIR FOR ELIAD GOLDWASSER"/>
    <x v="8"/>
    <d v="2013-04-04T00:00:00"/>
    <n v="3"/>
    <n v="3"/>
    <n v="3"/>
    <s v="Confirmed"/>
    <s v="Service Request"/>
    <d v="2013-04-05T00:00:00"/>
    <d v="2013-04-05T00:00:00"/>
    <s v=""/>
    <x v="0"/>
    <x v="0"/>
    <x v="0"/>
    <d v="2013-04-01T00:00:00"/>
    <n v="1"/>
    <n v="1"/>
  </r>
  <r>
    <x v="0"/>
    <x v="0"/>
    <s v="David Lee"/>
    <s v="7000059855"/>
    <s v="REIMAGE T510 - FAILED HARD DRIVE"/>
    <x v="8"/>
    <d v="2013-04-05T00:00:00"/>
    <n v="3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David Lee"/>
    <s v="7000060025"/>
    <s v="LAPTOP UPGRADE FOR ILMIRA MEYER #539689"/>
    <x v="8"/>
    <d v="2013-04-05T00:00:00"/>
    <n v="3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David Lee"/>
    <s v="7000062611"/>
    <s v="EQUIPMENT RETURN - #483416 LENOVO T510"/>
    <x v="9"/>
    <d v="2013-04-08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David Lee"/>
    <s v="7000062612"/>
    <s v="EQUIPMENT RETURN - #483189 LENOVO T510"/>
    <x v="9"/>
    <d v="2013-04-08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David Lee"/>
    <s v="7000062614"/>
    <s v="EQUIPMENT RETURN - #511562 LENOVO T520"/>
    <x v="9"/>
    <d v="2013-04-08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David Lee"/>
    <s v="7000062616"/>
    <s v="EQUIPMENT RETURN - #483144 LENOVO T510"/>
    <x v="9"/>
    <d v="2013-04-08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David Lee"/>
    <s v="7000064782"/>
    <s v="VIRUS INFECTION - FBI MONEYPAK VIRUS"/>
    <x v="11"/>
    <d v="2013-04-09T00:00:00"/>
    <n v="3"/>
    <n v="3"/>
    <n v="3"/>
    <s v="Confirmed"/>
    <s v="Service Request"/>
    <d v="2013-04-10T00:00:00"/>
    <d v="2013-05-20T00:00:00"/>
    <s v=""/>
    <x v="0"/>
    <x v="0"/>
    <x v="0"/>
    <d v="2013-05-01T00:00:00"/>
    <n v="1"/>
    <n v="1"/>
  </r>
  <r>
    <x v="0"/>
    <x v="0"/>
    <s v="David Lee"/>
    <s v="7000066829"/>
    <s v="MONITOR REASSIGN - HP 24&quot; #520180"/>
    <x v="11"/>
    <d v="2013-04-10T00:00:00"/>
    <n v="3"/>
    <n v="3"/>
    <n v="3"/>
    <s v="Confirmed"/>
    <s v="Service Request"/>
    <d v="2013-04-10T00:00:00"/>
    <d v="2013-05-20T00:00:00"/>
    <s v=""/>
    <x v="0"/>
    <x v="0"/>
    <x v="0"/>
    <d v="2013-05-01T00:00:00"/>
    <n v="1"/>
    <n v="1"/>
  </r>
  <r>
    <x v="0"/>
    <x v="0"/>
    <s v="David Lee"/>
    <s v="7000066948"/>
    <s v="DATA MIGRATION - T420 TO T430"/>
    <x v="12"/>
    <d v="2013-04-10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David Lee"/>
    <s v="7000068498"/>
    <s v="RESET SECURE ID CARD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David Lee"/>
    <s v="7000068772"/>
    <s v="INSTALL OFFICE 2010"/>
    <x v="36"/>
    <d v="2013-04-11T00:00:00"/>
    <n v="3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David Lee"/>
    <s v="7000070417"/>
    <s v="EQUIPMENT RETURN - #486044 LENOVO T410"/>
    <x v="13"/>
    <d v="2013-04-12T00:00:00"/>
    <n v="3"/>
    <n v="3"/>
    <n v="3"/>
    <s v="Confirmed"/>
    <s v="Service Request"/>
    <d v="2013-04-13T00:00:00"/>
    <d v="2013-05-20T00:00:00"/>
    <s v=""/>
    <x v="0"/>
    <x v="0"/>
    <x v="0"/>
    <d v="2013-05-01T00:00:00"/>
    <n v="1"/>
    <n v="1"/>
  </r>
  <r>
    <x v="0"/>
    <x v="0"/>
    <s v="David Lee"/>
    <s v="7000070419"/>
    <s v="LOANER LAPTOP - #486413 X201"/>
    <x v="13"/>
    <d v="2013-04-12T00:00:00"/>
    <n v="3"/>
    <n v="3"/>
    <n v="3"/>
    <s v="Confirmed"/>
    <s v="Service Request"/>
    <d v="2013-04-13T00:00:00"/>
    <d v="2013-05-20T00:00:00"/>
    <s v=""/>
    <x v="0"/>
    <x v="0"/>
    <x v="0"/>
    <d v="2013-05-01T00:00:00"/>
    <n v="1"/>
    <n v="1"/>
  </r>
  <r>
    <x v="0"/>
    <x v="0"/>
    <s v="David Lee"/>
    <s v="7000072896"/>
    <s v="VIRUS INFECTION - FBI MONEYPAK VIRUS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David Lee"/>
    <s v="7000072897"/>
    <s v="MONITOR FOR KASEM ABOTEL - #539913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David Lee"/>
    <s v="7000074822"/>
    <s v="EQUIPMENT RETURN - #494862 APPLE IPAD 2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David Lee"/>
    <s v="7000074823"/>
    <s v="EQUIPMENT RETURN - #486506 LENOVO T510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David Lee"/>
    <s v="7000074871"/>
    <s v="LOANER LAPTOP - #461175 LENOVO T500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David Lee"/>
    <s v="7000074981"/>
    <s v="UNABLE TO CONNECT TO THE NETWORK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David Lee"/>
    <s v="7000076748"/>
    <s v="SOFTWARE PUSH - MS PROJECT AND VISIO"/>
    <x v="14"/>
    <d v="2013-04-17T00:00:00"/>
    <n v="3"/>
    <n v="3"/>
    <n v="3"/>
    <s v="Confirmed"/>
    <s v="Service Request"/>
    <d v="2013-04-17T00:00:00"/>
    <d v="2013-04-17T00:00:00"/>
    <s v=""/>
    <x v="0"/>
    <x v="0"/>
    <x v="0"/>
    <d v="2013-04-01T00:00:00"/>
    <n v="1"/>
    <n v="1"/>
  </r>
  <r>
    <x v="0"/>
    <x v="0"/>
    <s v="David Lee"/>
    <s v="7000076842"/>
    <s v="MD EQUIPMENT VERIFICATION INQUIRY"/>
    <x v="14"/>
    <d v="2013-04-17T00:00:00"/>
    <n v="3"/>
    <n v="4"/>
    <n v="4"/>
    <s v="Service provided"/>
    <s v="Service Request"/>
    <d v="2013-05-08T00:00:00"/>
    <s v=""/>
    <s v=""/>
    <x v="0"/>
    <x v="0"/>
    <x v="1"/>
    <s v=""/>
    <n v="1"/>
    <n v="0"/>
  </r>
  <r>
    <x v="0"/>
    <x v="0"/>
    <s v="David Lee"/>
    <s v="7000082826"/>
    <s v="EQUIPMENT RETURN - #461010 LENOVO T61P"/>
    <x v="39"/>
    <d v="2013-04-22T00:00:00"/>
    <n v="3"/>
    <n v="3"/>
    <n v="3"/>
    <s v="Confirmed"/>
    <s v="Service Request"/>
    <d v="2013-04-22T00:00:00"/>
    <d v="2013-04-22T00:00:00"/>
    <s v=""/>
    <x v="0"/>
    <x v="0"/>
    <x v="0"/>
    <d v="2013-04-01T00:00:00"/>
    <n v="1"/>
    <n v="1"/>
  </r>
  <r>
    <x v="0"/>
    <x v="0"/>
    <s v="David Lee"/>
    <s v="7000083057"/>
    <s v="LAPTOP FOR NEW CONTRACTOR C5188947"/>
    <x v="39"/>
    <d v="2013-04-22T00:00:00"/>
    <n v="3"/>
    <n v="3"/>
    <n v="3"/>
    <s v="Confirmed"/>
    <s v="Service Request"/>
    <d v="2013-04-22T00:00:00"/>
    <d v="2013-05-23T00:00:00"/>
    <s v=""/>
    <x v="0"/>
    <x v="0"/>
    <x v="0"/>
    <d v="2013-05-01T00:00:00"/>
    <n v="1"/>
    <n v="1"/>
  </r>
  <r>
    <x v="0"/>
    <x v="0"/>
    <s v="David Lee"/>
    <s v="7000083217"/>
    <s v="LAPTOP FOR NEW CONTRACTOR C5188950"/>
    <x v="39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18"/>
    <s v="LAPTOP FOR NEW CONTRACTOR C5188948"/>
    <x v="40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19"/>
    <s v="LAPTOP FOR NEW CONTRACTOR C5147307"/>
    <x v="40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20"/>
    <s v="LAPTOP FOR NEW CONTRACTOR C5147303"/>
    <x v="40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31"/>
    <s v="CHANGE PASSWORD AND BOOT TO DESKTOP"/>
    <x v="40"/>
    <d v="2013-04-22T00:00:00"/>
    <n v="3"/>
    <n v="3"/>
    <n v="3"/>
    <s v="Confirmed"/>
    <s v="Service Request"/>
    <d v="2013-04-23T00:00:00"/>
    <d v="2013-04-23T00:00:00"/>
    <s v=""/>
    <x v="0"/>
    <x v="0"/>
    <x v="0"/>
    <d v="2013-04-01T00:00:00"/>
    <n v="1"/>
    <n v="1"/>
  </r>
  <r>
    <x v="0"/>
    <x v="0"/>
    <s v="David Lee"/>
    <s v="7000083232"/>
    <s v="EQUIPMENT RETURN - #511462 LENOVO T520"/>
    <x v="40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33"/>
    <s v="EQUIPMENT RETURN - #484352 LENOVO T510"/>
    <x v="40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34"/>
    <s v="EQUIPMENT RETURN - #510773 LENOVO T520"/>
    <x v="40"/>
    <d v="2013-04-2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3236"/>
    <s v="REIMAGE AND DATA TRANSFER"/>
    <x v="40"/>
    <d v="2013-04-22T00:00:00"/>
    <n v="3"/>
    <n v="3"/>
    <n v="3"/>
    <s v="Confirmed"/>
    <s v="Service Request"/>
    <d v="2013-04-23T00:00:00"/>
    <d v="2013-04-23T00:00:00"/>
    <s v=""/>
    <x v="0"/>
    <x v="0"/>
    <x v="0"/>
    <d v="2013-04-01T00:00:00"/>
    <n v="1"/>
    <n v="1"/>
  </r>
  <r>
    <x v="0"/>
    <x v="0"/>
    <s v="David Lee"/>
    <s v="7000083261"/>
    <s v="MD EQUIPMENT VERIFICATION INQUIRY #50787"/>
    <x v="40"/>
    <d v="2013-04-22T00:00:00"/>
    <n v="3"/>
    <n v="3"/>
    <n v="3"/>
    <s v="Service provided"/>
    <s v="Service Request"/>
    <d v="2013-05-08T00:00:00"/>
    <s v=""/>
    <s v=""/>
    <x v="0"/>
    <x v="0"/>
    <x v="1"/>
    <s v=""/>
    <n v="1"/>
    <n v="0"/>
  </r>
  <r>
    <x v="0"/>
    <x v="0"/>
    <s v="David Lee"/>
    <s v="7000085177"/>
    <s v="REINSTALL PERFORCE"/>
    <x v="40"/>
    <d v="2013-04-23T00:00:00"/>
    <n v="3"/>
    <n v="3"/>
    <n v="3"/>
    <s v="Confirmed"/>
    <s v="Service Request"/>
    <d v="2013-04-23T00:00:00"/>
    <d v="2013-04-24T00:00:00"/>
    <s v=""/>
    <x v="0"/>
    <x v="0"/>
    <x v="0"/>
    <d v="2013-04-01T00:00:00"/>
    <n v="1"/>
    <n v="1"/>
  </r>
  <r>
    <x v="0"/>
    <x v="0"/>
    <s v="David Lee"/>
    <s v="7000085178"/>
    <s v="INSTALL ADOBE SOFTWARE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5261"/>
    <s v="LAPTOP UPGRADE FOR I009118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David Lee"/>
    <s v="7000085444"/>
    <s v="MD EQUIPMENT VERIFICATION INQUIRY #50811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David Lee"/>
    <s v="7000085503"/>
    <s v="MD EQUIPMENT VERIFICATION INQUIRY"/>
    <x v="16"/>
    <d v="2013-04-24T00:00:00"/>
    <n v="4"/>
    <n v="4"/>
    <n v="4"/>
    <s v="Service provided"/>
    <s v="Service Request"/>
    <d v="2013-05-08T00:00:00"/>
    <s v=""/>
    <s v=""/>
    <x v="0"/>
    <x v="0"/>
    <x v="1"/>
    <s v=""/>
    <n v="1"/>
    <n v="0"/>
  </r>
  <r>
    <x v="0"/>
    <x v="0"/>
    <s v="David Lee"/>
    <s v="7000087105"/>
    <s v="LAPTOP UPGRADE FOR I812709"/>
    <x v="16"/>
    <d v="2013-04-24T00:00:00"/>
    <n v="3"/>
    <n v="3"/>
    <n v="3"/>
    <s v="Confirmed"/>
    <s v="Service Request"/>
    <d v="2013-04-24T00:00:00"/>
    <d v="2013-05-25T00:00:00"/>
    <s v=""/>
    <x v="0"/>
    <x v="0"/>
    <x v="0"/>
    <d v="2013-05-01T00:00:00"/>
    <n v="1"/>
    <n v="1"/>
  </r>
  <r>
    <x v="0"/>
    <x v="0"/>
    <s v="David Lee"/>
    <s v="7000087299"/>
    <s v="IPAD FOR I820517"/>
    <x v="16"/>
    <d v="2013-04-24T00:00:00"/>
    <n v="3"/>
    <n v="3"/>
    <n v="3"/>
    <s v="Confirmed"/>
    <s v="Service Request"/>
    <d v="2013-04-24T00:00:00"/>
    <d v="2013-05-25T00:00:00"/>
    <s v=""/>
    <x v="0"/>
    <x v="0"/>
    <x v="0"/>
    <d v="2013-05-01T00:00:00"/>
    <n v="1"/>
    <n v="1"/>
  </r>
  <r>
    <x v="0"/>
    <x v="0"/>
    <s v="David Lee"/>
    <s v="7000089068"/>
    <s v="EQUIPMENT RETURN - #484171 LENOVO T510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David Lee"/>
    <s v="7000089173"/>
    <s v="REQUEST SHELL SWAP - T430"/>
    <x v="41"/>
    <d v="2013-04-25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David Lee"/>
    <s v="7000089229"/>
    <s v="EQUIPMENT RETURN - #486431 IPAD 1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David Lee"/>
    <s v="7000089275"/>
    <s v="EQUIPMENT RETURN - #519417 LENOVO T510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David Lee"/>
    <s v="7000089278"/>
    <s v="EQUIPMENT RETURN - #492786 IPAD 2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David Lee"/>
    <s v="7000089377"/>
    <s v="RESET WTS"/>
    <x v="42"/>
    <d v="2013-04-25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David Lee"/>
    <s v="7000089378"/>
    <s v="RESET PIN FOR SECUREID"/>
    <x v="42"/>
    <d v="2013-04-25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David Lee"/>
    <s v="7000090920"/>
    <s v="MONITOR FOR D058738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David Lee"/>
    <s v="7000090993"/>
    <s v="EQUIPMENT RETURN - #484539 LENOVO T510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David Lee"/>
    <s v="7000091051"/>
    <s v="MONITOR FOR I818411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David Lee"/>
    <s v="7000091055"/>
    <s v="LAPTOP FOR C5167181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David Lee"/>
    <s v="7000095333"/>
    <s v="REIMAGE MACBOOK PRO FOR I838277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David Lee"/>
    <s v="7000095596"/>
    <s v="DATA TRANSFER FOR I808386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David Lee"/>
    <s v="7000095597"/>
    <s v="OUTLOOK 2010 UPGRADE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David Lee"/>
    <s v="7000095612"/>
    <s v="MD EQUIPMENT VERIFICATION INQUIRY #52472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David Lee"/>
    <s v="7000095613"/>
    <s v="MD EQUIPMENT VERIFICATION INQUIRY #52473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David Lee"/>
    <s v="7000096257"/>
    <s v="IPAD SETUP FOR I802327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David Lee"/>
    <s v="7000098210"/>
    <s v="LOANER LAPTOP FOR I816277"/>
    <x v="43"/>
    <d v="2013-05-02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David Lee"/>
    <s v="7000098251"/>
    <s v="SETUP RSA CARD FOR C5184648"/>
    <x v="43"/>
    <d v="2013-05-02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David Lee"/>
    <s v="7000099878"/>
    <s v="C TO I - DATA MIGRATION"/>
    <x v="43"/>
    <d v="2013-05-03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David Lee"/>
    <s v="7000102732"/>
    <s v="REENROLL IPAD AFARIA FOR I804709"/>
    <x v="20"/>
    <d v="2013-05-06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David Lee"/>
    <s v="7000104636"/>
    <s v="DVD DRIVE IS NOT RECOGNIZED BY WINDOWS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David Lee"/>
    <s v="7000104693"/>
    <s v="EQUIPMENT RETURN - #483198 LENOVO T510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David Lee"/>
    <s v="7000104694"/>
    <s v="LAPTOP UPGRADE FOR I813173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David Lee"/>
    <s v="7000104742"/>
    <s v="LAPTOP UPGRADE FOR I810623"/>
    <x v="65"/>
    <d v="2013-05-07T00:00:00"/>
    <n v="3"/>
    <n v="3"/>
    <n v="3"/>
    <s v="Confirmed"/>
    <s v="Service Request"/>
    <d v="2013-05-08T00:00:00"/>
    <d v="2013-05-08T00:00:00"/>
    <s v=""/>
    <x v="1"/>
    <x v="0"/>
    <x v="1"/>
    <d v="2013-05-01T00:00:00"/>
    <n v="1"/>
    <n v="1"/>
  </r>
  <r>
    <x v="0"/>
    <x v="0"/>
    <s v="David Lee"/>
    <s v="7000104743"/>
    <s v="EQUIPMENT RETURN - #473899 LENOVO T400"/>
    <x v="65"/>
    <d v="2013-05-07T00:00:00"/>
    <n v="3"/>
    <n v="3"/>
    <n v="3"/>
    <s v="Confirmed"/>
    <s v="Service Request"/>
    <d v="2013-05-08T00:00:00"/>
    <d v="2013-05-08T00:00:00"/>
    <s v=""/>
    <x v="1"/>
    <x v="0"/>
    <x v="1"/>
    <d v="2013-05-01T00:00:00"/>
    <n v="1"/>
    <n v="1"/>
  </r>
  <r>
    <x v="0"/>
    <x v="0"/>
    <s v="David Lee"/>
    <s v="7000104744"/>
    <s v="EQUIPMENT RETURN - #497584 IPAD 2"/>
    <x v="65"/>
    <d v="2013-05-07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David Lee"/>
    <s v="7000106449"/>
    <s v="UPGRADE TO INTERNET EXPLORTER 9"/>
    <x v="65"/>
    <d v="2013-05-08T00:00:00"/>
    <n v="3"/>
    <n v="3"/>
    <n v="3"/>
    <s v="Confirmed"/>
    <s v="Service Request"/>
    <d v="2013-05-08T00:00:00"/>
    <d v="2013-05-08T00:00:00"/>
    <s v=""/>
    <x v="1"/>
    <x v="0"/>
    <x v="1"/>
    <d v="2013-05-01T00:00:00"/>
    <n v="1"/>
    <n v="1"/>
  </r>
  <r>
    <x v="0"/>
    <x v="0"/>
    <s v="David Lee"/>
    <s v="7000106731"/>
    <s v="EQUIPMENT RETURN - #535688 LENOVO T430"/>
    <x v="21"/>
    <d v="2013-05-08T00:00:00"/>
    <n v="3"/>
    <n v="3"/>
    <n v="3"/>
    <s v="Confirmed"/>
    <s v="Service Request"/>
    <d v="2013-05-09T00:00:00"/>
    <d v="2013-05-09T00:00:00"/>
    <s v=""/>
    <x v="1"/>
    <x v="0"/>
    <x v="1"/>
    <d v="2013-05-01T00:00:00"/>
    <n v="1"/>
    <n v="1"/>
  </r>
  <r>
    <x v="0"/>
    <x v="0"/>
    <s v="David Lee"/>
    <s v="7000106732"/>
    <s v="SHELL SWAP FOR I818304"/>
    <x v="21"/>
    <d v="2013-05-08T00:00:00"/>
    <n v="3"/>
    <n v="3"/>
    <n v="3"/>
    <s v="Service provided"/>
    <s v="Service Request"/>
    <d v="2013-05-09T00:00:00"/>
    <s v=""/>
    <s v=""/>
    <x v="1"/>
    <x v="0"/>
    <x v="1"/>
    <s v=""/>
    <n v="1"/>
    <n v="0"/>
  </r>
  <r>
    <x v="0"/>
    <x v="0"/>
    <s v="David Lee"/>
    <s v="7000107800"/>
    <s v="REENROLL AFARIA ON IPAD2"/>
    <x v="21"/>
    <d v="2013-05-09T00:00:00"/>
    <n v="3"/>
    <n v="3"/>
    <n v="3"/>
    <s v="Confirmed"/>
    <s v="Service Request"/>
    <d v="2013-05-09T00:00:00"/>
    <d v="2013-05-09T00:00:00"/>
    <s v=""/>
    <x v="1"/>
    <x v="0"/>
    <x v="1"/>
    <d v="2013-05-01T00:00:00"/>
    <n v="1"/>
    <n v="1"/>
  </r>
  <r>
    <x v="0"/>
    <x v="0"/>
    <s v="David Lee"/>
    <s v="7000107973"/>
    <s v="MD EQUIPMENT VERIFICATION INQUIRY #52472"/>
    <x v="21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David Lee"/>
    <s v="7000108033"/>
    <s v="SAP PORTAL PAGES NOT LOADING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David Lee"/>
    <s v="7000108036"/>
    <s v="EQUIPMENT RETURN - #481607 IPAD1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David Lee"/>
    <s v="7000111550"/>
    <s v="EQUIPMENT RETURN - #486561 LENOVO T510"/>
    <x v="66"/>
    <d v="2013-05-13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David Lee"/>
    <s v="7000113562"/>
    <s v="EQUIPMENT RETURN - #484474 LENOVO T410"/>
    <x v="1"/>
    <d v="2013-05-14T00:00:00"/>
    <n v="3"/>
    <n v="3"/>
    <n v="3"/>
    <s v="Confirmed"/>
    <s v="Service Request"/>
    <d v="2013-05-14T00:00:00"/>
    <d v="2013-05-16T00:00:00"/>
    <s v=""/>
    <x v="1"/>
    <x v="0"/>
    <x v="1"/>
    <d v="2013-05-01T00:00:00"/>
    <n v="1"/>
    <n v="1"/>
  </r>
  <r>
    <x v="0"/>
    <x v="0"/>
    <s v="David Lee"/>
    <s v="7000113563"/>
    <s v="LAPTOP UPGRADE - #545111 LENOVO T430"/>
    <x v="1"/>
    <d v="2013-05-14T00:00:00"/>
    <n v="3"/>
    <n v="3"/>
    <n v="3"/>
    <s v="Confirmed"/>
    <s v="Service Request"/>
    <d v="2013-05-14T00:00:00"/>
    <d v="2013-05-16T00:00:00"/>
    <s v=""/>
    <x v="1"/>
    <x v="0"/>
    <x v="1"/>
    <d v="2013-05-01T00:00:00"/>
    <n v="1"/>
    <n v="1"/>
  </r>
  <r>
    <x v="0"/>
    <x v="0"/>
    <s v="David Lee"/>
    <s v="7000113617"/>
    <s v="EQUIPMENT RETURN - #481498 LENOVO T410"/>
    <x v="47"/>
    <d v="2013-05-14T00:00:00"/>
    <n v="3"/>
    <n v="3"/>
    <n v="3"/>
    <s v="Confirmed"/>
    <s v="Service Request"/>
    <d v="2013-05-15T00:00:00"/>
    <d v="2013-05-16T00:00:00"/>
    <s v=""/>
    <x v="1"/>
    <x v="0"/>
    <x v="1"/>
    <d v="2013-05-01T00:00:00"/>
    <n v="1"/>
    <n v="1"/>
  </r>
  <r>
    <x v="0"/>
    <x v="0"/>
    <s v="David Lee"/>
    <s v="7000113619"/>
    <s v="DATA TRANSFER FROM PC TO MACBOOK"/>
    <x v="47"/>
    <d v="2013-05-14T00:00:00"/>
    <n v="3"/>
    <n v="3"/>
    <n v="3"/>
    <s v="Confirmed"/>
    <s v="Service Request"/>
    <d v="2013-05-15T00:00:00"/>
    <d v="2013-05-16T00:00:00"/>
    <s v=""/>
    <x v="1"/>
    <x v="0"/>
    <x v="1"/>
    <d v="2013-05-01T00:00:00"/>
    <n v="1"/>
    <n v="1"/>
  </r>
  <r>
    <x v="0"/>
    <x v="0"/>
    <s v="David Lee"/>
    <s v="7000115596"/>
    <s v="QTY-3 MONITOR INSTALL PO # 4502410639"/>
    <x v="47"/>
    <d v="2013-05-15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David Lee"/>
    <s v="7000115616"/>
    <s v="LAPTOP UPGRADE - #533359 LENOVO T530"/>
    <x v="48"/>
    <d v="2013-05-15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David Lee"/>
    <s v="7000117229"/>
    <s v="CHANGE MAC PASSWORD"/>
    <x v="48"/>
    <d v="2013-05-16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David Lee"/>
    <s v="7000117404"/>
    <s v="LAPTOP UPGRADE - #545179 LENOVO T530"/>
    <x v="48"/>
    <d v="2013-05-16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David Lee"/>
    <s v="7000117474"/>
    <s v="MONITORS FOR I838677 AND I838706"/>
    <x v="48"/>
    <d v="2013-05-16T00:00:00"/>
    <n v="3"/>
    <n v="3"/>
    <n v="3"/>
    <s v="Confirmed"/>
    <s v="Service Request"/>
    <d v="2013-05-16T00:00:00"/>
    <d v="2013-05-17T00:00:00"/>
    <s v=""/>
    <x v="1"/>
    <x v="0"/>
    <x v="1"/>
    <d v="2013-05-01T00:00:00"/>
    <n v="1"/>
    <n v="1"/>
  </r>
  <r>
    <x v="0"/>
    <x v="0"/>
    <s v="David Lee"/>
    <s v="7000118898"/>
    <s v="NEW LAPTOP FOR I036330"/>
    <x v="49"/>
    <d v="2013-05-17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David Lee"/>
    <s v="7000122658"/>
    <s v="EQUIPMENT RETURN - #481570 LENOVO T410"/>
    <x v="22"/>
    <d v="2013-05-21T00:00:00"/>
    <n v="3"/>
    <n v="3"/>
    <n v="3"/>
    <s v="Confirmed"/>
    <s v="Service Request"/>
    <d v="2013-05-21T00:00:00"/>
    <d v="2013-05-21T00:00:00"/>
    <s v=""/>
    <x v="1"/>
    <x v="0"/>
    <x v="1"/>
    <d v="2013-05-01T00:00:00"/>
    <n v="1"/>
    <n v="1"/>
  </r>
  <r>
    <x v="0"/>
    <x v="0"/>
    <s v="David Lee"/>
    <s v="7000122660"/>
    <s v="LAPTOP UPGRADE - #539847 LENOVO T430"/>
    <x v="22"/>
    <d v="2013-05-21T00:00:00"/>
    <n v="3"/>
    <n v="3"/>
    <n v="3"/>
    <s v="Confirmed"/>
    <s v="Service Request"/>
    <d v="2013-05-21T00:00:00"/>
    <d v="2013-05-21T00:00:00"/>
    <s v=""/>
    <x v="1"/>
    <x v="0"/>
    <x v="1"/>
    <d v="2013-05-01T00:00:00"/>
    <n v="1"/>
    <n v="1"/>
  </r>
  <r>
    <x v="0"/>
    <x v="0"/>
    <s v="David Lee"/>
    <s v="7000122721"/>
    <s v="EQUIPMENT RETURN - #484194 LENOVO T410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David Lee"/>
    <s v="7000122725"/>
    <s v="PUSH VISIO AND PROJECT TO PALN00545170A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David Lee"/>
    <s v="7000122773"/>
    <s v="EQUIPMENT RETURN - #486801 LENOVO T410"/>
    <x v="52"/>
    <d v="2013-05-21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David Lee"/>
    <s v="7000131666"/>
    <s v="EQUIPMENT RETURN - #483513 MACBOOK PRO"/>
    <x v="53"/>
    <d v="2013-05-28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David Lee"/>
    <s v="7000131667"/>
    <s v="EQUIPMENT RETURN - #527302 IPAD3"/>
    <x v="53"/>
    <d v="2013-05-28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David Lee"/>
    <s v="7000131727"/>
    <s v="REIMAGE AND DATA TRANSFER"/>
    <x v="53"/>
    <d v="2013-05-28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David Lee"/>
    <s v="7000131729"/>
    <s v="EQUIPMENT RETURN - #486169 LENOVO T410"/>
    <x v="53"/>
    <d v="2013-05-28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David Lee"/>
    <s v="7000131730"/>
    <s v="REPLACEMENT T SERIES POWER ADAPTER 65W"/>
    <x v="53"/>
    <d v="2013-05-28T00:00:00"/>
    <n v="3"/>
    <n v="3"/>
    <n v="3"/>
    <s v="Confirmed"/>
    <s v="Service Request"/>
    <d v="2013-05-28T00:00:00"/>
    <d v="2013-05-28T00:00:00"/>
    <s v=""/>
    <x v="1"/>
    <x v="0"/>
    <x v="1"/>
    <d v="2013-05-01T00:00:00"/>
    <n v="1"/>
    <n v="1"/>
  </r>
  <r>
    <x v="0"/>
    <x v="0"/>
    <s v="David Lee"/>
    <s v="7000132015"/>
    <s v="INSTALL OPENTEXT EMAIL MANAGEMENT CLIENT"/>
    <x v="53"/>
    <d v="2013-05-28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David Lee"/>
    <s v="7000132045"/>
    <s v="REIMAGE + DATA TRANSFER"/>
    <x v="67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David Lee"/>
    <s v="7000132049"/>
    <s v="LOANER LAPTOP - X201"/>
    <x v="67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David Lee"/>
    <s v="7000135475"/>
    <s v="REIMAGE AND DATA TRANSFER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David Lee"/>
    <s v="7000135522"/>
    <s v="APPLE MACBOOK, RETINA"/>
    <x v="54"/>
    <d v="2013-05-30T00:00:00"/>
    <n v="3"/>
    <n v="3"/>
    <n v="3"/>
    <s v="Assigned"/>
    <s v="Service Request"/>
    <s v=""/>
    <s v=""/>
    <s v=""/>
    <x v="1"/>
    <x v="0"/>
    <x v="2"/>
    <s v=""/>
    <n v="0"/>
    <n v="0"/>
  </r>
  <r>
    <x v="0"/>
    <x v="0"/>
    <s v="David Lee"/>
    <s v="8000002560"/>
    <s v="LAPTOP FOR NEW CONTRACTOR - SHRADDHA GUP"/>
    <x v="68"/>
    <d v="2013-02-18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David Lee"/>
    <s v="8000002573"/>
    <s v="LAPTOP FOR NEW CONTRACTOR - RAVINDRA KEL"/>
    <x v="68"/>
    <d v="2013-02-18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David Lee"/>
    <s v="8000004020"/>
    <s v="WIRELSS NOT WORKING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David Lee"/>
    <s v="8000004827"/>
    <s v="MIGRATE MAC TO EXCHANGE 2010"/>
    <x v="69"/>
    <d v="2013-02-20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David Lee"/>
    <s v="8000005528"/>
    <s v="MONITOR INSTALL FOR CLIFF SIMPSON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07693"/>
    <s v="LOANER LAPTOP FOR I007979 (GERTRUD BEISE"/>
    <x v="61"/>
    <d v="2013-02-22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08017"/>
    <s v="NOT CONNECTING TO THE NETWORK"/>
    <x v="70"/>
    <d v="2013-02-1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David Lee"/>
    <s v="8000008978"/>
    <s v="LAPTOP WILL NOT BOOT COMPLETELY"/>
    <x v="71"/>
    <d v="2013-02-25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David Lee"/>
    <s v="8000009068"/>
    <s v="LAPTOP FOR NEW CONTRACTOR - RAJA POTHAPR"/>
    <x v="71"/>
    <d v="2013-02-25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09142"/>
    <s v="CANNOT HOLD A VPN CONNECTION"/>
    <x v="72"/>
    <d v="2013-02-17T00:00:00"/>
    <n v="3"/>
    <n v="3"/>
    <n v="3"/>
    <s v="Confirmed"/>
    <s v="Incident"/>
    <s v=""/>
    <d v="2013-04-20T00:00:00"/>
    <s v="Confirmed wihtout Completion"/>
    <x v="7"/>
    <x v="0"/>
    <x v="2"/>
    <d v="2013-04-01T00:00:00"/>
    <n v="0"/>
    <n v="1"/>
  </r>
  <r>
    <x v="0"/>
    <x v="0"/>
    <s v="David Lee"/>
    <s v="8000009453"/>
    <s v="CANNOT LOGIN INTO COMPUTER, RESCUE ACCOU"/>
    <x v="71"/>
    <d v="2013-02-25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David Lee"/>
    <s v="8000009490"/>
    <s v="LAPTOP FOR NEW CONTRACTOR - MICHAEL ROES"/>
    <x v="71"/>
    <d v="2013-02-25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09519"/>
    <s v="LAPTOP FOR NEW CONTRACTOR - MARKUS FISCH"/>
    <x v="71"/>
    <d v="2013-02-25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10520"/>
    <s v="LAPTOP FOR CONTRACTOR - VADIM IOFIS"/>
    <x v="59"/>
    <d v="2013-02-26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10796"/>
    <s v="LAPTOP FOR NEW CONTRACTOR - UWE MAGER"/>
    <x v="60"/>
    <d v="2013-02-27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10805"/>
    <s v="LAPTOP FOR NEW CONTRACTOR - KATRIN DEBER"/>
    <x v="60"/>
    <d v="2013-02-27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11648"/>
    <s v="LAPTOP SWAP"/>
    <x v="60"/>
    <d v="2013-02-27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David Lee"/>
    <s v="8000012295"/>
    <s v="MACBOOK SETUP FOR KARAN LULLA"/>
    <x v="73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David Lee"/>
    <s v="8000015709"/>
    <s v="LAPTOP FOR NEW CONTRACTOR - SURENDRA KAL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David Lee"/>
    <s v="8000015910"/>
    <s v="WINDOWS 7 VM ON MACBOOK PRO"/>
    <x v="75"/>
    <d v="2013-03-04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David Lee"/>
    <s v="8000019499"/>
    <s v="[SHELL SWAP] - LENOVO T410 - ASSET# 4895"/>
    <x v="63"/>
    <d v="2013-03-07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David Lee"/>
    <s v="8000020143"/>
    <s v="MONITOR INSTALL PO # 4502348716"/>
    <x v="63"/>
    <d v="2013-03-06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David Lee"/>
    <s v="8000021660"/>
    <s v="MAC SETUP FOR ELIAS JUNIOR MOREIRA"/>
    <x v="76"/>
    <d v="2013-03-09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David Lee"/>
    <s v="8000024833"/>
    <s v="USER GETTING A BLUE SCREEN ON NB"/>
    <x v="75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David Lee"/>
    <s v="8000025760"/>
    <s v="LAPTOP TRANSFER"/>
    <x v="31"/>
    <d v="2013-03-13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David Lee"/>
    <s v="8000031539"/>
    <s v="[SHELL SWAP] - LENOVO T410 ASSET# 539238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David Lee"/>
    <s v="8000034363"/>
    <s v="NETWORKS ERROR."/>
    <x v="78"/>
    <d v="2013-03-12T00:00:00"/>
    <n v="3"/>
    <n v="3"/>
    <n v="3"/>
    <s v="Confirmed"/>
    <s v="Incident"/>
    <s v=""/>
    <d v="2013-04-22T00:00:00"/>
    <s v="Confirmed wihtout Completion"/>
    <x v="2"/>
    <x v="0"/>
    <x v="2"/>
    <d v="2013-04-01T00:00:00"/>
    <n v="0"/>
    <n v="1"/>
  </r>
  <r>
    <x v="0"/>
    <x v="0"/>
    <s v="David Lee"/>
    <s v="8000044022"/>
    <s v="MONITOR INSTALL PO # 4502368088"/>
    <x v="30"/>
    <d v="2013-03-20T00:00:00"/>
    <n v="3"/>
    <n v="3"/>
    <n v="3"/>
    <s v="Confirmed"/>
    <s v="Incident"/>
    <d v="2013-03-24T00:00:00"/>
    <d v="2013-05-31T00:00:00"/>
    <s v=""/>
    <x v="2"/>
    <x v="0"/>
    <x v="3"/>
    <d v="2013-05-01T00:00:00"/>
    <n v="1"/>
    <n v="1"/>
  </r>
  <r>
    <x v="0"/>
    <x v="0"/>
    <s v="David Lee"/>
    <s v="8000052580"/>
    <s v="EQUIPMENT RETURN (LCD)"/>
    <x v="33"/>
    <d v="2013-03-26T00:00:00"/>
    <n v="3"/>
    <n v="3"/>
    <n v="3"/>
    <s v="Solution proposed"/>
    <s v="Incident"/>
    <d v="2013-05-08T00:00:00"/>
    <s v=""/>
    <s v=""/>
    <x v="2"/>
    <x v="0"/>
    <x v="1"/>
    <s v=""/>
    <n v="1"/>
    <n v="0"/>
  </r>
  <r>
    <x v="0"/>
    <x v="0"/>
    <s v="David Lee"/>
    <s v="8000095103"/>
    <s v="UNABLE TO PRINT USING HV3C_BW ON PAL03"/>
    <x v="36"/>
    <d v="2013-04-12T00:00:00"/>
    <n v="3"/>
    <n v="3"/>
    <n v="3"/>
    <s v="Solution proposed"/>
    <s v="Incident"/>
    <d v="2013-05-15T00:00:00"/>
    <s v=""/>
    <s v=""/>
    <x v="0"/>
    <x v="0"/>
    <x v="1"/>
    <s v=""/>
    <n v="1"/>
    <n v="0"/>
  </r>
  <r>
    <x v="0"/>
    <x v="0"/>
    <s v="David Lee"/>
    <s v="8000119693"/>
    <s v="MS PROJECT AND VISIO MISSING FROM LAPTOP"/>
    <x v="40"/>
    <d v="2013-04-23T00:00:00"/>
    <n v="1"/>
    <n v="3"/>
    <n v="3"/>
    <s v="Confirmed"/>
    <s v="Incident"/>
    <d v="2013-05-08T00:00:00"/>
    <d v="2013-05-08T00:00:00"/>
    <s v=""/>
    <x v="0"/>
    <x v="0"/>
    <x v="1"/>
    <d v="2013-05-01T00:00:00"/>
    <n v="1"/>
    <n v="1"/>
  </r>
  <r>
    <x v="0"/>
    <x v="0"/>
    <s v="David Lee"/>
    <s v="8000124082"/>
    <s v="YOU ARE TRYING TO  CONNECT TO A 802.1X-"/>
    <x v="16"/>
    <d v="2013-04-24T00:00:00"/>
    <n v="3"/>
    <n v="3"/>
    <n v="3"/>
    <s v="Author Action required"/>
    <s v="Incident"/>
    <s v=""/>
    <s v=""/>
    <s v=""/>
    <x v="0"/>
    <x v="0"/>
    <x v="2"/>
    <s v=""/>
    <n v="0"/>
    <n v="0"/>
  </r>
  <r>
    <x v="0"/>
    <x v="0"/>
    <s v="David Lee"/>
    <s v="8000130295"/>
    <s v="NO ACCESS TO OUTOOK OR LYNC"/>
    <x v="42"/>
    <d v="2013-04-26T00:00:00"/>
    <n v="3"/>
    <n v="3"/>
    <n v="3"/>
    <s v="Confirmed"/>
    <s v="Incident"/>
    <d v="2013-04-29T00:00:00"/>
    <d v="2013-05-30T00:00:00"/>
    <s v=""/>
    <x v="0"/>
    <x v="0"/>
    <x v="0"/>
    <d v="2013-05-01T00:00:00"/>
    <n v="1"/>
    <n v="1"/>
  </r>
  <r>
    <x v="0"/>
    <x v="0"/>
    <s v="David Lee"/>
    <s v="8000130591"/>
    <s v="REQUEST LAPTOP"/>
    <x v="42"/>
    <d v="2013-04-26T00:00:00"/>
    <n v="1"/>
    <n v="3"/>
    <n v="3"/>
    <s v="Confirmed"/>
    <s v="Incident"/>
    <d v="2013-05-08T00:00:00"/>
    <d v="2013-05-08T00:00:00"/>
    <s v=""/>
    <x v="0"/>
    <x v="0"/>
    <x v="1"/>
    <d v="2013-05-01T00:00:00"/>
    <n v="1"/>
    <n v="1"/>
  </r>
  <r>
    <x v="0"/>
    <x v="0"/>
    <s v="David Lee"/>
    <s v="8000139307"/>
    <s v="NEEDS TO KNOW HOW TO RECALL EMAILS"/>
    <x v="18"/>
    <d v="2013-05-01T00:00:00"/>
    <n v="3"/>
    <n v="3"/>
    <n v="3"/>
    <s v="Solution proposed"/>
    <s v="Incident"/>
    <d v="2013-05-06T00:00:00"/>
    <s v=""/>
    <s v=""/>
    <x v="1"/>
    <x v="0"/>
    <x v="1"/>
    <s v=""/>
    <n v="1"/>
    <n v="0"/>
  </r>
  <r>
    <x v="0"/>
    <x v="0"/>
    <s v="David Lee"/>
    <s v="8000145748"/>
    <s v="LAPTOP KEEPS CLOCKING, UNABLE TO WORK"/>
    <x v="43"/>
    <d v="2013-05-03T00:00:00"/>
    <n v="3"/>
    <n v="3"/>
    <n v="3"/>
    <s v="Solution proposed"/>
    <s v="Incident"/>
    <d v="2013-05-08T00:00:00"/>
    <s v=""/>
    <s v=""/>
    <x v="1"/>
    <x v="0"/>
    <x v="1"/>
    <s v=""/>
    <n v="1"/>
    <n v="0"/>
  </r>
  <r>
    <x v="0"/>
    <x v="0"/>
    <s v="David Lee"/>
    <s v="8000157459"/>
    <s v="NO SSO CERTIFICATE AVAILABLE"/>
    <x v="21"/>
    <d v="2013-05-09T00:00:00"/>
    <n v="3"/>
    <n v="3"/>
    <n v="3"/>
    <s v="Solution proposed"/>
    <s v="Incident"/>
    <d v="2013-05-14T00:00:00"/>
    <s v=""/>
    <s v=""/>
    <x v="1"/>
    <x v="0"/>
    <x v="1"/>
    <s v=""/>
    <n v="1"/>
    <n v="0"/>
  </r>
  <r>
    <x v="0"/>
    <x v="0"/>
    <s v="David Lee"/>
    <s v="8000169824"/>
    <s v="[PAL] WINDOWS 8 INSTALLATION FOR TESTING"/>
    <x v="1"/>
    <d v="2013-05-14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0"/>
    <x v="0"/>
    <s v="David Lee"/>
    <s v="8000176380"/>
    <s v="USER NEEDS NEW RSA CARD"/>
    <x v="48"/>
    <d v="2013-05-16T00:00:00"/>
    <n v="3"/>
    <n v="3"/>
    <n v="3"/>
    <s v="Solution proposed"/>
    <s v="Incident"/>
    <d v="2013-05-20T00:00:00"/>
    <s v=""/>
    <s v=""/>
    <x v="1"/>
    <x v="0"/>
    <x v="1"/>
    <s v=""/>
    <n v="1"/>
    <n v="0"/>
  </r>
  <r>
    <x v="0"/>
    <x v="0"/>
    <s v="David Lee"/>
    <s v="8000180158"/>
    <s v="ERROR MESSAGES ACCESSING THE INTERNET"/>
    <x v="51"/>
    <d v="2013-05-20T00:00:00"/>
    <n v="3"/>
    <n v="3"/>
    <n v="3"/>
    <s v="Confirmed"/>
    <s v="Incident"/>
    <d v="2013-05-22T00:00:00"/>
    <d v="2013-05-22T00:00:00"/>
    <s v=""/>
    <x v="1"/>
    <x v="0"/>
    <x v="1"/>
    <d v="2013-05-01T00:00:00"/>
    <n v="1"/>
    <n v="1"/>
  </r>
  <r>
    <x v="0"/>
    <x v="0"/>
    <s v="David Lee"/>
    <s v="8000185564"/>
    <s v="CANT CONNECT TO SAP CORP/WIFI"/>
    <x v="22"/>
    <d v="2013-05-21T00:00:00"/>
    <n v="3"/>
    <n v="3"/>
    <n v="3"/>
    <s v="Solution proposed"/>
    <s v="Incident"/>
    <d v="2013-05-21T00:00:00"/>
    <s v=""/>
    <s v=""/>
    <x v="1"/>
    <x v="0"/>
    <x v="1"/>
    <s v=""/>
    <n v="1"/>
    <n v="0"/>
  </r>
  <r>
    <x v="0"/>
    <x v="0"/>
    <s v="Debbie DeArmon"/>
    <s v="7000046081"/>
    <s v="USER NEEDS A MAC  FOR A MEETING"/>
    <x v="33"/>
    <d v="2013-03-26T00:00:00"/>
    <n v="2"/>
    <n v="2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Debbie DeArmon"/>
    <s v="7000060161"/>
    <s v="USER CHRISTOPER NICKEL-FELTON SAP EMAIL"/>
    <x v="35"/>
    <d v="2013-04-05T00:00:00"/>
    <n v="2"/>
    <n v="3"/>
    <n v="3"/>
    <s v="Assigned"/>
    <s v="Service Request"/>
    <s v=""/>
    <s v=""/>
    <s v=""/>
    <x v="0"/>
    <x v="0"/>
    <x v="2"/>
    <s v=""/>
    <n v="0"/>
    <n v="0"/>
  </r>
  <r>
    <x v="0"/>
    <x v="0"/>
    <s v="Emily Shannon"/>
    <s v="7000026800"/>
    <s v="TERMED EMPLOYEE NEEDS A BOX TO RETURN AS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Emily Shannon"/>
    <s v="7000026805"/>
    <s v="USER NEEDS TO RETURN IPAD,LAPTOP AND T-"/>
    <x v="75"/>
    <d v="2013-03-05T00:00:00"/>
    <n v="3"/>
    <n v="3"/>
    <n v="3"/>
    <s v="Confirmed"/>
    <s v="Service Request"/>
    <s v=""/>
    <d v="2013-04-20T00:00:00"/>
    <s v="Confirmed wihtout Completion"/>
    <x v="2"/>
    <x v="0"/>
    <x v="2"/>
    <d v="2013-04-01T00:00:00"/>
    <n v="0"/>
    <n v="1"/>
  </r>
  <r>
    <x v="0"/>
    <x v="0"/>
    <s v="Emily Shannon"/>
    <s v="8000019038"/>
    <s v="MONITOR INSTALL PO # 4502354862"/>
    <x v="60"/>
    <d v="2013-02-27T00:00:00"/>
    <n v="4"/>
    <n v="4"/>
    <n v="4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mily Shannon"/>
    <s v="8000044127"/>
    <s v="MONITOR INSTALL PO # 4502368074"/>
    <x v="30"/>
    <d v="2013-03-20T00:00:00"/>
    <n v="3"/>
    <n v="3"/>
    <n v="3"/>
    <s v="Confirmed"/>
    <s v="Incident"/>
    <d v="2013-05-15T00:00:00"/>
    <d v="2013-05-15T00:00:00"/>
    <s v=""/>
    <x v="2"/>
    <x v="0"/>
    <x v="1"/>
    <d v="2013-05-01T00:00:00"/>
    <n v="1"/>
    <n v="1"/>
  </r>
  <r>
    <x v="0"/>
    <x v="0"/>
    <s v="Emily Shannon"/>
    <s v="8000044201"/>
    <s v="MONITOR INSTALL PO # 4502375407"/>
    <x v="30"/>
    <d v="2013-03-20T00:00:00"/>
    <n v="3"/>
    <n v="3"/>
    <n v="3"/>
    <s v="Confirmed"/>
    <s v="Incident"/>
    <d v="2013-03-24T00:00:00"/>
    <d v="2013-05-31T00:00:00"/>
    <s v=""/>
    <x v="2"/>
    <x v="0"/>
    <x v="3"/>
    <d v="2013-05-01T00:00:00"/>
    <n v="1"/>
    <n v="1"/>
  </r>
  <r>
    <x v="0"/>
    <x v="0"/>
    <s v="Eric Sproch"/>
    <s v="7000001555"/>
    <s v="NEW HARDWARE SETUP (APPLE MBP)"/>
    <x v="79"/>
    <d v="2013-02-13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Eric Sproch"/>
    <s v="7000004994"/>
    <s v="MONITOR INSTALL PO # 4502352962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Eric Sproch"/>
    <s v="7000006044"/>
    <s v="MONITOR INSTALL PO # 4502346231"/>
    <x v="56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Eric Sproch"/>
    <s v="7000006478"/>
    <s v="USER WANTS TO REQUEST A RSA SECURID CARD"/>
    <x v="56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Eric Sproch"/>
    <s v="7000019377"/>
    <s v="MONITOR INSTALL PO # 4502356224"/>
    <x v="60"/>
    <d v="2013-02-27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Eric Sproch"/>
    <s v="7000019758"/>
    <s v="MONITOR INSTALL PO # 4502360725"/>
    <x v="63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Eric Sproch"/>
    <s v="7000022915"/>
    <s v="NEW HARDWARE SETUP (APPLE MBA)"/>
    <x v="62"/>
    <d v="2013-03-06T00:00:00"/>
    <n v="4"/>
    <n v="4"/>
    <n v="4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Eric Sproch"/>
    <s v="7000022982"/>
    <s v="NEW HIRE REQUEST (03.11.13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Eric Sproch"/>
    <s v="7000035439"/>
    <s v="MONITOR INSTALL PO # 4502372213"/>
    <x v="30"/>
    <d v="2013-03-20T00:00:00"/>
    <n v="3"/>
    <n v="3"/>
    <n v="3"/>
    <s v="Confirmed"/>
    <s v="Service Request"/>
    <d v="2013-03-28T00:00:00"/>
    <d v="2013-04-28T00:00:00"/>
    <s v=""/>
    <x v="2"/>
    <x v="0"/>
    <x v="3"/>
    <d v="2013-04-01T00:00:00"/>
    <n v="1"/>
    <n v="1"/>
  </r>
  <r>
    <x v="0"/>
    <x v="0"/>
    <s v="Eric Sproch"/>
    <s v="7000035468"/>
    <s v="MONITOR INSTALL PO # 4502373406"/>
    <x v="30"/>
    <d v="2013-03-20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Eric Sproch"/>
    <s v="7000035473"/>
    <s v="MONITOR INSTALL PO # 4502367014"/>
    <x v="30"/>
    <d v="2013-03-20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Eric Sproch"/>
    <s v="7000035483"/>
    <s v="MONITOR INSTALL PO # 4502373407"/>
    <x v="30"/>
    <d v="2013-03-20T00:00:00"/>
    <n v="3"/>
    <n v="3"/>
    <n v="3"/>
    <s v="Confirmed"/>
    <s v="Service Request"/>
    <d v="2013-03-21T00:00:00"/>
    <d v="2013-03-21T00:00:00"/>
    <s v=""/>
    <x v="2"/>
    <x v="0"/>
    <x v="3"/>
    <d v="2013-03-01T00:00:00"/>
    <n v="1"/>
    <n v="1"/>
  </r>
  <r>
    <x v="0"/>
    <x v="0"/>
    <s v="Eric Sproch"/>
    <s v="7000035528"/>
    <s v="MONITOR INSTALL PO # 4502373379"/>
    <x v="30"/>
    <d v="2013-03-20T00:00:00"/>
    <n v="3"/>
    <n v="3"/>
    <n v="3"/>
    <s v="Confirmed"/>
    <s v="Service Request"/>
    <d v="2013-04-02T00:00:00"/>
    <d v="2013-05-20T00:00:00"/>
    <s v=""/>
    <x v="2"/>
    <x v="0"/>
    <x v="0"/>
    <d v="2013-05-01T00:00:00"/>
    <n v="1"/>
    <n v="1"/>
  </r>
  <r>
    <x v="0"/>
    <x v="0"/>
    <s v="Eric Sproch"/>
    <s v="7000035535"/>
    <s v="MONITOR INSTALL PO # 4502373405"/>
    <x v="30"/>
    <d v="2013-03-20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Eric Sproch"/>
    <s v="7000043616"/>
    <s v="NEED MOUSE PAD"/>
    <x v="32"/>
    <d v="2013-03-25T00:00:00"/>
    <n v="3"/>
    <n v="3"/>
    <n v="3"/>
    <s v="Service provided"/>
    <s v="Service Request"/>
    <d v="2013-05-13T00:00:00"/>
    <s v=""/>
    <s v=""/>
    <x v="2"/>
    <x v="0"/>
    <x v="1"/>
    <s v=""/>
    <n v="1"/>
    <n v="0"/>
  </r>
  <r>
    <x v="0"/>
    <x v="0"/>
    <s v="Eric Sproch"/>
    <s v="7000046114"/>
    <s v="X230 UPGRADE FOR USER"/>
    <x v="33"/>
    <d v="2013-03-26T00:00:00"/>
    <n v="3"/>
    <n v="3"/>
    <n v="3"/>
    <s v="Confirmed"/>
    <s v="Service Request"/>
    <d v="2013-03-26T00:00:00"/>
    <d v="2013-03-26T00:00:00"/>
    <s v=""/>
    <x v="2"/>
    <x v="0"/>
    <x v="3"/>
    <d v="2013-03-01T00:00:00"/>
    <n v="1"/>
    <n v="1"/>
  </r>
  <r>
    <x v="0"/>
    <x v="0"/>
    <s v="Eric Sproch"/>
    <s v="7000046115"/>
    <s v="UPGRADE TO T430 FOR USER"/>
    <x v="33"/>
    <d v="2013-03-26T00:00:00"/>
    <n v="3"/>
    <n v="3"/>
    <n v="3"/>
    <s v="Confirmed"/>
    <s v="Service Request"/>
    <d v="2013-03-26T00:00:00"/>
    <d v="2013-04-27T00:00:00"/>
    <s v=""/>
    <x v="2"/>
    <x v="0"/>
    <x v="3"/>
    <d v="2013-04-01T00:00:00"/>
    <n v="1"/>
    <n v="1"/>
  </r>
  <r>
    <x v="0"/>
    <x v="0"/>
    <s v="Eric Sproch"/>
    <s v="7000046117"/>
    <s v="ENROLL IPAD IN AFARIA"/>
    <x v="33"/>
    <d v="2013-03-26T00:00:00"/>
    <n v="3"/>
    <n v="3"/>
    <n v="3"/>
    <s v="Confirmed"/>
    <s v="Service Request"/>
    <d v="2013-03-26T00:00:00"/>
    <d v="2013-04-27T00:00:00"/>
    <s v=""/>
    <x v="2"/>
    <x v="0"/>
    <x v="3"/>
    <d v="2013-04-01T00:00:00"/>
    <n v="1"/>
    <n v="1"/>
  </r>
  <r>
    <x v="0"/>
    <x v="0"/>
    <s v="Eric Sproch"/>
    <s v="7000046118"/>
    <s v="IMAGE MACBOOK AIR FOR USER"/>
    <x v="33"/>
    <d v="2013-03-26T00:00:00"/>
    <n v="3"/>
    <n v="3"/>
    <n v="3"/>
    <s v="Confirmed"/>
    <s v="Service Request"/>
    <d v="2013-03-26T00:00:00"/>
    <d v="2013-04-27T00:00:00"/>
    <s v=""/>
    <x v="2"/>
    <x v="0"/>
    <x v="3"/>
    <d v="2013-04-01T00:00:00"/>
    <n v="1"/>
    <n v="1"/>
  </r>
  <r>
    <x v="0"/>
    <x v="0"/>
    <s v="Eric Sproch"/>
    <s v="7000047367"/>
    <s v="USER NEEDS SW PUSHED"/>
    <x v="34"/>
    <d v="2013-03-27T00:00:00"/>
    <n v="2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Eric Sproch"/>
    <s v="7000049606"/>
    <s v="IMAGE MACBOOK FOR USER"/>
    <x v="80"/>
    <d v="2013-03-28T00:00:00"/>
    <n v="3"/>
    <n v="3"/>
    <n v="3"/>
    <s v="Confirmed"/>
    <s v="Service Request"/>
    <d v="2013-03-28T00:00:00"/>
    <d v="2013-03-28T00:00:00"/>
    <s v=""/>
    <x v="2"/>
    <x v="0"/>
    <x v="3"/>
    <d v="2013-03-01T00:00:00"/>
    <n v="1"/>
    <n v="1"/>
  </r>
  <r>
    <x v="0"/>
    <x v="0"/>
    <s v="Eric Sproch"/>
    <s v="7000049610"/>
    <s v="SYSTEM SWAP T420 ( BSOD )"/>
    <x v="80"/>
    <d v="2013-03-28T00:00:00"/>
    <n v="3"/>
    <n v="3"/>
    <n v="3"/>
    <s v="Confirmed"/>
    <s v="Service Request"/>
    <d v="2013-03-28T00:00:00"/>
    <d v="2013-04-28T00:00:00"/>
    <s v=""/>
    <x v="2"/>
    <x v="0"/>
    <x v="3"/>
    <d v="2013-04-01T00:00:00"/>
    <n v="1"/>
    <n v="1"/>
  </r>
  <r>
    <x v="0"/>
    <x v="0"/>
    <s v="Eric Sproch"/>
    <s v="7000054063"/>
    <s v="MACBOOK UPGRADE FOR USER I808910"/>
    <x v="5"/>
    <d v="2013-04-02T00:00:00"/>
    <n v="3"/>
    <n v="3"/>
    <n v="3"/>
    <s v="Confirmed"/>
    <s v="Service Request"/>
    <d v="2013-04-02T00:00:00"/>
    <d v="2013-04-03T00:00:00"/>
    <s v=""/>
    <x v="0"/>
    <x v="0"/>
    <x v="0"/>
    <d v="2013-04-01T00:00:00"/>
    <n v="1"/>
    <n v="1"/>
  </r>
  <r>
    <x v="0"/>
    <x v="0"/>
    <s v="Eric Sproch"/>
    <s v="7000054066"/>
    <s v="MACBOOK UPGRADE FOR USER I838001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Eric Sproch"/>
    <s v="7000054068"/>
    <s v="MACBOOK SETUP FOR NEWHIRE ERIC DU"/>
    <x v="5"/>
    <d v="2013-04-02T00:00:00"/>
    <n v="3"/>
    <n v="3"/>
    <n v="3"/>
    <s v="Confirmed"/>
    <s v="Service Request"/>
    <d v="2013-04-02T00:00:00"/>
    <d v="2013-04-04T00:00:00"/>
    <s v=""/>
    <x v="0"/>
    <x v="0"/>
    <x v="0"/>
    <d v="2013-04-01T00:00:00"/>
    <n v="1"/>
    <n v="1"/>
  </r>
  <r>
    <x v="0"/>
    <x v="0"/>
    <s v="Eric Sproch"/>
    <s v="7000054069"/>
    <s v="MACBOOK UPGRADE FOR USER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Eric Sproch"/>
    <s v="7000054102"/>
    <s v="X230T UPGRADE FOR USER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Eric Sproch"/>
    <s v="7000054199"/>
    <s v="LENOVO UPGRADE.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Eric Sproch"/>
    <s v="7000056390"/>
    <s v="SYSTEM SWAP T420"/>
    <x v="6"/>
    <d v="2013-04-03T00:00:00"/>
    <n v="3"/>
    <n v="3"/>
    <n v="3"/>
    <s v="Confirmed"/>
    <s v="Service Request"/>
    <d v="2013-04-03T00:00:00"/>
    <d v="2013-05-20T00:00:00"/>
    <s v=""/>
    <x v="0"/>
    <x v="0"/>
    <x v="0"/>
    <d v="2013-05-01T00:00:00"/>
    <n v="1"/>
    <n v="1"/>
  </r>
  <r>
    <x v="0"/>
    <x v="0"/>
    <s v="Eric Sproch"/>
    <s v="7000060154"/>
    <s v="SETUP RSA ON IPHONE."/>
    <x v="35"/>
    <d v="2013-04-05T00:00:00"/>
    <n v="3"/>
    <n v="3"/>
    <n v="3"/>
    <s v="Confirmed"/>
    <s v="Service Request"/>
    <d v="2013-04-06T00:00:00"/>
    <d v="2013-05-20T00:00:00"/>
    <s v=""/>
    <x v="0"/>
    <x v="0"/>
    <x v="0"/>
    <d v="2013-05-01T00:00:00"/>
    <n v="1"/>
    <n v="1"/>
  </r>
  <r>
    <x v="0"/>
    <x v="0"/>
    <s v="Eric Sproch"/>
    <s v="7000060155"/>
    <s v="SETUP MACBOOK"/>
    <x v="35"/>
    <d v="2013-04-05T00:00:00"/>
    <n v="3"/>
    <n v="3"/>
    <n v="3"/>
    <s v="Confirmed"/>
    <s v="Service Request"/>
    <d v="2013-04-06T00:00:00"/>
    <d v="2013-05-20T00:00:00"/>
    <s v=""/>
    <x v="0"/>
    <x v="0"/>
    <x v="0"/>
    <d v="2013-05-01T00:00:00"/>
    <n v="1"/>
    <n v="1"/>
  </r>
  <r>
    <x v="0"/>
    <x v="0"/>
    <s v="Eric Sproch"/>
    <s v="7000060156"/>
    <s v="SETUP IPAD"/>
    <x v="35"/>
    <d v="2013-04-05T00:00:00"/>
    <n v="3"/>
    <n v="3"/>
    <n v="3"/>
    <s v="Confirmed"/>
    <s v="Service Request"/>
    <d v="2013-04-06T00:00:00"/>
    <d v="2013-04-06T00:00:00"/>
    <s v=""/>
    <x v="0"/>
    <x v="0"/>
    <x v="0"/>
    <d v="2013-04-01T00:00:00"/>
    <n v="1"/>
    <n v="1"/>
  </r>
  <r>
    <x v="0"/>
    <x v="0"/>
    <s v="Eric Sproch"/>
    <s v="7000060164"/>
    <s v="NEW HARDWARE SETUP (MBA)"/>
    <x v="35"/>
    <d v="2013-04-05T00:00:00"/>
    <n v="4"/>
    <n v="4"/>
    <n v="4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Eric Sproch"/>
    <s v="7000064697"/>
    <s v="NEW HARDWARE SETUP (MBA)"/>
    <x v="10"/>
    <d v="2013-04-09T00:00:00"/>
    <n v="2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Eric Sproch"/>
    <s v="7000064724"/>
    <s v="NEW HARDWARE SETUP (MBA)"/>
    <x v="10"/>
    <d v="2013-04-09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Eric Sproch"/>
    <s v="7000072598"/>
    <s v="UPGRADE TO X230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Eric Sproch"/>
    <s v="7000072599"/>
    <s v="UPGRADE TO T530"/>
    <x v="37"/>
    <d v="2013-04-15T00:00:00"/>
    <n v="3"/>
    <n v="3"/>
    <n v="3"/>
    <s v="Confirmed"/>
    <s v="Service Request"/>
    <d v="2013-04-15T00:00:00"/>
    <d v="2013-04-15T00:00:00"/>
    <s v=""/>
    <x v="0"/>
    <x v="0"/>
    <x v="0"/>
    <d v="2013-04-01T00:00:00"/>
    <n v="1"/>
    <n v="1"/>
  </r>
  <r>
    <x v="0"/>
    <x v="0"/>
    <s v="Eric Sproch"/>
    <s v="7000072671"/>
    <s v="MACBOOK SETUP"/>
    <x v="37"/>
    <d v="2013-04-15T00:00:00"/>
    <n v="3"/>
    <n v="3"/>
    <n v="3"/>
    <s v="Confirmed"/>
    <s v="Service Request"/>
    <d v="2013-04-15T00:00:00"/>
    <d v="2013-04-20T00:00:00"/>
    <s v=""/>
    <x v="0"/>
    <x v="0"/>
    <x v="0"/>
    <d v="2013-04-01T00:00:00"/>
    <n v="1"/>
    <n v="1"/>
  </r>
  <r>
    <x v="0"/>
    <x v="0"/>
    <s v="Eric Sproch"/>
    <s v="7000072672"/>
    <s v="SYSTEM SWAP T430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Eric Sproch"/>
    <s v="7000072673"/>
    <s v="MACBOOK REIMAGE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Eric Sproch"/>
    <s v="7000072675"/>
    <s v="EMAILS NOT WORKING."/>
    <x v="37"/>
    <d v="2013-04-15T00:00:00"/>
    <n v="3"/>
    <n v="3"/>
    <n v="3"/>
    <s v="Confirmed"/>
    <s v="Service Request"/>
    <d v="2013-04-15T00:00:00"/>
    <d v="2013-04-15T00:00:00"/>
    <s v=""/>
    <x v="0"/>
    <x v="0"/>
    <x v="0"/>
    <d v="2013-04-01T00:00:00"/>
    <n v="1"/>
    <n v="1"/>
  </r>
  <r>
    <x v="0"/>
    <x v="0"/>
    <s v="Eric Sproch"/>
    <s v="7000072703"/>
    <s v="PC RENT"/>
    <x v="37"/>
    <d v="2013-04-15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Eric Sproch"/>
    <s v="7000072927"/>
    <s v="REIMAGE T420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Eric Sproch"/>
    <s v="7000076733"/>
    <s v="SYSTEM SWAP T420 ( LCD )"/>
    <x v="14"/>
    <d v="2013-04-17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Eric Sproch"/>
    <s v="7000076817"/>
    <s v="MACBOOK IMAGE"/>
    <x v="14"/>
    <d v="2013-04-17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Eric Sproch"/>
    <s v="7000076818"/>
    <s v="MACBOOK IMAGE"/>
    <x v="14"/>
    <d v="2013-04-17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Eric Sproch"/>
    <s v="7000076819"/>
    <s v="X230 UPGRADE"/>
    <x v="14"/>
    <d v="2013-04-17T00:00:00"/>
    <n v="3"/>
    <n v="3"/>
    <n v="3"/>
    <s v="Confirmed"/>
    <s v="Service Request"/>
    <d v="2013-04-17T00:00:00"/>
    <d v="2013-04-18T00:00:00"/>
    <s v=""/>
    <x v="0"/>
    <x v="0"/>
    <x v="0"/>
    <d v="2013-04-01T00:00:00"/>
    <n v="1"/>
    <n v="1"/>
  </r>
  <r>
    <x v="0"/>
    <x v="0"/>
    <s v="Eric Sproch"/>
    <s v="7000083129"/>
    <s v="NEW HARDWARE SETUP (MBA)"/>
    <x v="39"/>
    <d v="2013-04-22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Eric Sproch"/>
    <s v="7000083182"/>
    <s v="NEED TO RECON MACBOOK"/>
    <x v="39"/>
    <d v="2013-04-22T00:00:00"/>
    <n v="3"/>
    <n v="3"/>
    <n v="3"/>
    <s v="Confirmed"/>
    <s v="Service Request"/>
    <d v="2013-04-22T00:00:00"/>
    <d v="2013-05-23T00:00:00"/>
    <s v=""/>
    <x v="0"/>
    <x v="0"/>
    <x v="0"/>
    <d v="2013-05-01T00:00:00"/>
    <n v="1"/>
    <n v="1"/>
  </r>
  <r>
    <x v="0"/>
    <x v="0"/>
    <s v="Eric Sproch"/>
    <s v="7000083226"/>
    <s v="NEW HARDWARE SETUP (MBA)"/>
    <x v="40"/>
    <d v="2013-04-22T00:00:00"/>
    <n v="2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Eric Sproch"/>
    <s v="7000087249"/>
    <s v="MD EQUIPMENT VERIFICATION INQUIRY (WAIT)"/>
    <x v="16"/>
    <d v="2013-04-24T00:00:00"/>
    <n v="4"/>
    <n v="4"/>
    <n v="4"/>
    <s v="Author Action required"/>
    <s v="Service Request"/>
    <s v=""/>
    <s v=""/>
    <s v=""/>
    <x v="0"/>
    <x v="0"/>
    <x v="2"/>
    <s v=""/>
    <n v="0"/>
    <n v="0"/>
  </r>
  <r>
    <x v="0"/>
    <x v="0"/>
    <s v="Eric Sproch"/>
    <s v="7000091231"/>
    <s v="SYSTEM SWAP ( REIMAGE ) 4.26.2013"/>
    <x v="42"/>
    <d v="2013-04-26T00:00:00"/>
    <n v="3"/>
    <n v="3"/>
    <n v="3"/>
    <s v="Confirmed"/>
    <s v="Service Request"/>
    <d v="2013-04-26T00:00:00"/>
    <d v="2013-04-27T00:00:00"/>
    <s v=""/>
    <x v="0"/>
    <x v="0"/>
    <x v="0"/>
    <d v="2013-04-01T00:00:00"/>
    <n v="1"/>
    <n v="1"/>
  </r>
  <r>
    <x v="0"/>
    <x v="0"/>
    <s v="Eric Sproch"/>
    <s v="7000091234"/>
    <s v="T530 UPGRADE"/>
    <x v="42"/>
    <d v="2013-04-26T00:00:00"/>
    <n v="3"/>
    <n v="3"/>
    <n v="3"/>
    <s v="Confirmed"/>
    <s v="Service Request"/>
    <d v="2013-04-26T00:00:00"/>
    <d v="2013-04-29T00:00:00"/>
    <s v=""/>
    <x v="0"/>
    <x v="0"/>
    <x v="0"/>
    <d v="2013-04-01T00:00:00"/>
    <n v="1"/>
    <n v="1"/>
  </r>
  <r>
    <x v="0"/>
    <x v="0"/>
    <s v="Eric Sproch"/>
    <s v="7000093367"/>
    <s v="RETURN EQUIPMENT TO PALO ALTO IT"/>
    <x v="81"/>
    <d v="2013-04-29T00:00:00"/>
    <n v="3"/>
    <n v="3"/>
    <n v="3"/>
    <s v="Service provided"/>
    <s v="Service Request"/>
    <d v="2013-05-09T00:00:00"/>
    <s v=""/>
    <s v=""/>
    <x v="0"/>
    <x v="0"/>
    <x v="1"/>
    <s v=""/>
    <n v="1"/>
    <n v="0"/>
  </r>
  <r>
    <x v="0"/>
    <x v="0"/>
    <s v="Eric Sproch"/>
    <s v="7000093569"/>
    <s v="SOME EMAILS ARE NOT COMING IN"/>
    <x v="17"/>
    <d v="2013-04-29T00:00:00"/>
    <n v="3"/>
    <n v="3"/>
    <n v="3"/>
    <s v="Service provided"/>
    <s v="Service Request"/>
    <d v="2013-05-09T00:00:00"/>
    <s v=""/>
    <s v=""/>
    <x v="0"/>
    <x v="0"/>
    <x v="1"/>
    <s v=""/>
    <n v="1"/>
    <n v="0"/>
  </r>
  <r>
    <x v="0"/>
    <x v="0"/>
    <s v="Eric Sproch"/>
    <s v="7000095210"/>
    <s v="SYSTEM SWAP ( X220 ) BSOD &amp; DISK ERRORS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Eric Sproch"/>
    <s v="7000095247"/>
    <s v="MD EQUIPMENT VERIFICATION INQUIRY"/>
    <x v="17"/>
    <d v="2013-04-30T00:00:00"/>
    <n v="3"/>
    <n v="3"/>
    <n v="3"/>
    <s v="Service provided"/>
    <s v="Service Request"/>
    <d v="2013-05-16T00:00:00"/>
    <s v=""/>
    <s v=""/>
    <x v="0"/>
    <x v="0"/>
    <x v="1"/>
    <s v=""/>
    <n v="1"/>
    <n v="0"/>
  </r>
  <r>
    <x v="0"/>
    <x v="0"/>
    <s v="Eric Sproch"/>
    <s v="7000095508"/>
    <s v="NEW HARDWARE SETUP (MBP)"/>
    <x v="17"/>
    <d v="2013-04-30T00:00:00"/>
    <n v="3"/>
    <n v="3"/>
    <n v="3"/>
    <s v="Service provided"/>
    <s v="Service Request"/>
    <d v="2013-05-13T00:00:00"/>
    <s v=""/>
    <s v=""/>
    <x v="0"/>
    <x v="0"/>
    <x v="1"/>
    <s v=""/>
    <n v="1"/>
    <n v="0"/>
  </r>
  <r>
    <x v="0"/>
    <x v="0"/>
    <s v="Eric Sproch"/>
    <s v="7000095561"/>
    <s v="UPGRADE TO X230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Eric Sproch"/>
    <s v="7000096255"/>
    <s v="MD EQUIPMENT VERIFICATION INQUIRY"/>
    <x v="18"/>
    <d v="2013-05-01T00:00:00"/>
    <n v="4"/>
    <n v="4"/>
    <n v="3"/>
    <s v="Service provided"/>
    <s v="Service Request"/>
    <d v="2013-05-09T00:00:00"/>
    <s v=""/>
    <s v=""/>
    <x v="1"/>
    <x v="0"/>
    <x v="1"/>
    <s v=""/>
    <n v="1"/>
    <n v="0"/>
  </r>
  <r>
    <x v="0"/>
    <x v="0"/>
    <s v="Eric Sproch"/>
    <s v="7000104679"/>
    <s v="NEW HARDWARE SETUP (MBA)"/>
    <x v="20"/>
    <d v="2013-05-07T00:00:00"/>
    <n v="2"/>
    <n v="2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Eric Sproch"/>
    <s v="7000104904"/>
    <s v="MD EQUIPMENT VERIFICATION INQUIRY #52052"/>
    <x v="65"/>
    <d v="2013-05-08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Eric Sproch"/>
    <s v="7000106460"/>
    <s v="MD EQUIPMENT VERIFICATION INQUIRY"/>
    <x v="65"/>
    <d v="2013-05-08T00:00:00"/>
    <n v="3"/>
    <n v="3"/>
    <n v="3"/>
    <s v="Confirmed"/>
    <s v="Service Request"/>
    <d v="2013-05-09T00:00:00"/>
    <d v="2013-05-09T00:00:00"/>
    <s v=""/>
    <x v="1"/>
    <x v="0"/>
    <x v="1"/>
    <d v="2013-05-01T00:00:00"/>
    <n v="1"/>
    <n v="1"/>
  </r>
  <r>
    <x v="0"/>
    <x v="0"/>
    <s v="Eric Sproch"/>
    <s v="7000107587"/>
    <s v="NEW HARDWARE SETUP (MBA)"/>
    <x v="21"/>
    <d v="2013-05-09T00:00:00"/>
    <n v="4"/>
    <n v="4"/>
    <n v="4"/>
    <s v="Service provided"/>
    <s v="Service Request"/>
    <d v="2013-05-13T00:00:00"/>
    <s v=""/>
    <s v=""/>
    <x v="1"/>
    <x v="0"/>
    <x v="1"/>
    <s v=""/>
    <n v="1"/>
    <n v="0"/>
  </r>
  <r>
    <x v="0"/>
    <x v="0"/>
    <s v="Eric Sproch"/>
    <s v="7000108010"/>
    <s v="MD EQUIPMENT VERIFICATION INQUIRY"/>
    <x v="45"/>
    <d v="2013-05-10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Eric Sproch"/>
    <s v="7000111714"/>
    <s v="REIMAGE MACBOOK FOR USER"/>
    <x v="66"/>
    <d v="2013-05-13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Eric Sproch"/>
    <s v="7000111716"/>
    <s v="USER UPGRADE TO ASSET 539289"/>
    <x v="66"/>
    <d v="2013-05-13T00:00:00"/>
    <n v="3"/>
    <n v="3"/>
    <n v="3"/>
    <s v="Confirmed"/>
    <s v="Service Request"/>
    <d v="2013-05-13T00:00:00"/>
    <d v="2013-05-14T00:00:00"/>
    <s v=""/>
    <x v="1"/>
    <x v="0"/>
    <x v="1"/>
    <d v="2013-05-01T00:00:00"/>
    <n v="1"/>
    <n v="1"/>
  </r>
  <r>
    <x v="0"/>
    <x v="0"/>
    <s v="Eric Sproch"/>
    <s v="7000111718"/>
    <s v="SETUP ASSET 539292 FOR USER"/>
    <x v="66"/>
    <d v="2013-05-13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Eric Sproch"/>
    <s v="7000112696"/>
    <s v="MD EQUIPMENT VERIFICATION INQUIRY #49868"/>
    <x v="1"/>
    <d v="2013-05-14T00:00:00"/>
    <n v="4"/>
    <n v="4"/>
    <n v="4"/>
    <s v="Service provided"/>
    <s v="Service Request"/>
    <d v="2013-05-14T00:00:00"/>
    <s v=""/>
    <s v=""/>
    <x v="1"/>
    <x v="0"/>
    <x v="1"/>
    <s v=""/>
    <n v="1"/>
    <n v="0"/>
  </r>
  <r>
    <x v="0"/>
    <x v="0"/>
    <s v="Eric Sproch"/>
    <s v="7000113477"/>
    <s v="REQUEST FOR UPGRADE T530"/>
    <x v="1"/>
    <d v="2013-05-14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0"/>
    <x v="0"/>
    <s v="Eric Sproch"/>
    <s v="7000113478"/>
    <s v="SYSTEM SWAP ( T530 )"/>
    <x v="1"/>
    <d v="2013-05-14T00:00:00"/>
    <n v="3"/>
    <n v="3"/>
    <n v="3"/>
    <s v="Confirmed"/>
    <s v="Service Request"/>
    <d v="2013-05-14T00:00:00"/>
    <d v="2013-05-17T00:00:00"/>
    <s v=""/>
    <x v="1"/>
    <x v="0"/>
    <x v="1"/>
    <d v="2013-05-01T00:00:00"/>
    <n v="1"/>
    <n v="1"/>
  </r>
  <r>
    <x v="0"/>
    <x v="0"/>
    <s v="Eric Sproch"/>
    <s v="7000113533"/>
    <s v="MD EQUIPMENT VERIFICATION INQUIRY"/>
    <x v="1"/>
    <d v="2013-05-14T00:00:00"/>
    <n v="4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Eric Sproch"/>
    <s v="7000113569"/>
    <s v="MD EQUIPMENT VERIFICATION INQUIRY #40778"/>
    <x v="47"/>
    <d v="2013-05-14T00:00:00"/>
    <n v="4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Eric Sproch"/>
    <s v="7000117265"/>
    <s v="NEW HARDWARE SETUP (MBP)"/>
    <x v="48"/>
    <d v="2013-05-16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Eric Sproch"/>
    <s v="7000119082"/>
    <s v="USER WILL BE TRASNFERED TO I NUMBER"/>
    <x v="49"/>
    <d v="2013-05-17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0"/>
    <x v="0"/>
    <s v="Eric Sproch"/>
    <s v="7000122779"/>
    <s v="NEW HARDWARE SETUP (MBP)"/>
    <x v="52"/>
    <d v="2013-05-22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Eric Sproch"/>
    <s v="7000126180"/>
    <s v="SYSTEM SWAP (FREEZING OS) X220"/>
    <x v="82"/>
    <d v="2013-05-23T00:00:00"/>
    <n v="3"/>
    <n v="3"/>
    <n v="3"/>
    <s v="Confirmed"/>
    <s v="Service Request"/>
    <d v="2013-05-23T00:00:00"/>
    <d v="2013-05-23T00:00:00"/>
    <s v=""/>
    <x v="1"/>
    <x v="0"/>
    <x v="1"/>
    <d v="2013-05-01T00:00:00"/>
    <n v="1"/>
    <n v="1"/>
  </r>
  <r>
    <x v="0"/>
    <x v="0"/>
    <s v="Eric Sproch"/>
    <s v="7000126281"/>
    <s v="REIMAGE MACBOOK TO MOUNTAIN LION."/>
    <x v="82"/>
    <d v="2013-05-23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Eric Sproch"/>
    <s v="7000126348"/>
    <s v="POWER CORD AVAILABLE"/>
    <x v="82"/>
    <d v="2013-05-23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Eric Sproch"/>
    <s v="7000126518"/>
    <s v="NEW NOTEBOOK KEYS THAT ARE NOT WORKING"/>
    <x v="83"/>
    <d v="2013-05-23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Eric Sproch"/>
    <s v="7000126531"/>
    <s v="UPGRADE FOR T530 LAPTOP"/>
    <x v="82"/>
    <d v="2013-05-23T00:00:00"/>
    <n v="3"/>
    <n v="3"/>
    <n v="3"/>
    <s v="Confirmed"/>
    <s v="Service Request"/>
    <d v="2013-05-23T00:00:00"/>
    <d v="2013-05-24T00:00:00"/>
    <s v=""/>
    <x v="1"/>
    <x v="0"/>
    <x v="1"/>
    <d v="2013-05-01T00:00:00"/>
    <n v="1"/>
    <n v="1"/>
  </r>
  <r>
    <x v="0"/>
    <x v="0"/>
    <s v="Eric Sproch"/>
    <s v="7000126533"/>
    <s v="T410 REIMAGE TO SAP WIN 7 2.2"/>
    <x v="82"/>
    <d v="2013-05-23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Eric Sproch"/>
    <s v="7000131984"/>
    <s v="MACBOOK SETUP FOR NEWHIRE."/>
    <x v="53"/>
    <d v="2013-05-28T00:00:00"/>
    <n v="3"/>
    <n v="3"/>
    <n v="3"/>
    <s v="Service provided"/>
    <s v="Service Request"/>
    <d v="2013-05-28T00:00:00"/>
    <s v=""/>
    <s v=""/>
    <x v="1"/>
    <x v="0"/>
    <x v="1"/>
    <s v=""/>
    <n v="1"/>
    <n v="0"/>
  </r>
  <r>
    <x v="0"/>
    <x v="0"/>
    <s v="Eric Sproch"/>
    <s v="7000133926"/>
    <s v="NEW HARDWARE SETUP (MBP)"/>
    <x v="67"/>
    <d v="2013-05-29T00:00:00"/>
    <n v="3"/>
    <n v="3"/>
    <n v="3"/>
    <s v="Author Action required"/>
    <s v="Service Request"/>
    <s v=""/>
    <s v=""/>
    <s v=""/>
    <x v="1"/>
    <x v="0"/>
    <x v="2"/>
    <s v=""/>
    <n v="0"/>
    <n v="0"/>
  </r>
  <r>
    <x v="0"/>
    <x v="0"/>
    <s v="Eric Sproch"/>
    <s v="7000135362"/>
    <s v="MACBOOK CANNOT GET ON NETWORK.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Eric Sproch"/>
    <s v="7000135363"/>
    <s v="MACBOOK REIMAGE.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Eric Sproch"/>
    <s v="7000137067"/>
    <s v="DATA TRANSFER FROM X230"/>
    <x v="54"/>
    <d v="2013-05-31T00:00:00"/>
    <n v="3"/>
    <n v="3"/>
    <n v="3"/>
    <s v="Service provided"/>
    <s v="Service Request"/>
    <d v="2013-05-31T00:00:00"/>
    <d v="2013-06-03T00:00:00"/>
    <s v=""/>
    <x v="1"/>
    <x v="0"/>
    <x v="1"/>
    <d v="2013-06-01T00:00:00"/>
    <n v="1"/>
    <n v="1"/>
  </r>
  <r>
    <x v="0"/>
    <x v="0"/>
    <s v="Eric Sproch"/>
    <s v="7000137174"/>
    <s v="T430 UPGRADE FROM T510"/>
    <x v="54"/>
    <d v="2013-05-31T00:00:00"/>
    <n v="3"/>
    <n v="3"/>
    <n v="3"/>
    <s v="Confirmed"/>
    <s v="Service Request"/>
    <d v="2013-05-31T00:00:00"/>
    <d v="2013-05-31T00:00:00"/>
    <s v=""/>
    <x v="1"/>
    <x v="0"/>
    <x v="1"/>
    <d v="2013-05-01T00:00:00"/>
    <n v="1"/>
    <n v="1"/>
  </r>
  <r>
    <x v="0"/>
    <x v="0"/>
    <s v="Eric Sproch"/>
    <s v="7000137176"/>
    <s v="MACBOOK IMAGE FOR USER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Eric Sproch"/>
    <s v="8000002495"/>
    <s v="USER IN NOT ABLE TO CONECT TO EXCHANGE S"/>
    <x v="68"/>
    <d v="2013-02-18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Eric Sproch"/>
    <s v="8000003969"/>
    <s v="NEW C USER"/>
    <x v="56"/>
    <d v="2013-02-18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Eric Sproch"/>
    <s v="8000004839"/>
    <s v="MIGRATION IS NOT CONDUCTED FULLY, I CANN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Eric Sproch"/>
    <s v="8000005067"/>
    <s v="SSO NOT WORKING ON MACBOOK."/>
    <x v="58"/>
    <d v="2013-02-21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5318"/>
    <s v="TICKET TO IMAGE 13&quot; MACBOOK AIR."/>
    <x v="58"/>
    <d v="2013-02-20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5353"/>
    <s v="BROKEN SPACE BAR ON KEYBOARD"/>
    <x v="69"/>
    <d v="2013-02-20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6270"/>
    <s v="SYSTEM SWAP ( BSOD )"/>
    <x v="61"/>
    <d v="2013-02-21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6905"/>
    <s v="EMAILS NOT COMING IN ON MACBOOK."/>
    <x v="61"/>
    <d v="2013-02-21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7600"/>
    <s v="EMAILS NOT COMING IN ON MACBOOK.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7765"/>
    <s v="REIMAGE ON MACBOOK AIR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8014"/>
    <s v="REIMAGE ON MACBOOK AIR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09544"/>
    <s v="MACBOOK NOT ON DOMAIN."/>
    <x v="59"/>
    <d v="2013-02-26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10154"/>
    <s v="EXTERNAL SITES WON'T OPEN."/>
    <x v="61"/>
    <d v="2013-02-22T00:00:00"/>
    <n v="4"/>
    <n v="4"/>
    <n v="4"/>
    <s v="Solution proposed"/>
    <s v="Incident"/>
    <d v="2013-05-17T00:00:00"/>
    <s v=""/>
    <s v=""/>
    <x v="7"/>
    <x v="0"/>
    <x v="1"/>
    <s v=""/>
    <n v="1"/>
    <n v="0"/>
  </r>
  <r>
    <x v="0"/>
    <x v="0"/>
    <s v="Eric Sproch"/>
    <s v="8000012835"/>
    <s v="OUTLOOK KEEPS CRASHING AND PROMPTS TO RE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Eric Sproch"/>
    <s v="8000012850"/>
    <s v="WIRELESS ISSUE"/>
    <x v="56"/>
    <d v="2013-02-19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Eric Sproch"/>
    <s v="8000016263"/>
    <s v="SYSTEM SWAP ( BSOD ) X220 LAPTOP"/>
    <x v="75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17636"/>
    <s v="UPGRADE TO NEW MACBOOK PRO"/>
    <x v="62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0121"/>
    <s v="UPGRADE TO X230"/>
    <x v="63"/>
    <d v="2013-03-07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3302"/>
    <s v="KEYCHAIN CORRUPTED ON MACBOOK AIR."/>
    <x v="84"/>
    <d v="2013-03-11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3447"/>
    <s v="REIMAGE T420 LAPTOP"/>
    <x v="84"/>
    <d v="2013-03-11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4228"/>
    <s v="USER UPGRADE FOR X230"/>
    <x v="78"/>
    <d v="2013-03-12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6250"/>
    <s v="LENOVO KEYBOARD NOT WORKING."/>
    <x v="31"/>
    <d v="2013-03-13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7018"/>
    <s v="USER UPGRADE FOR X230"/>
    <x v="64"/>
    <d v="2013-03-14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7694"/>
    <s v="UNABLE TO CONNECT TO WIRELESS INTERNET C"/>
    <x v="31"/>
    <d v="2013-03-13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28664"/>
    <s v="USER UPGRADE FOR X230"/>
    <x v="29"/>
    <d v="2013-03-1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31791"/>
    <s v="USER RECEIVING NEW MACBOOK"/>
    <x v="77"/>
    <d v="2013-03-18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32618"/>
    <s v="NWBC DOES NOT WORK IN THE CITRIX SYSTEM"/>
    <x v="77"/>
    <d v="2013-03-18T00:00:00"/>
    <n v="2"/>
    <n v="2"/>
    <n v="2"/>
    <s v="Solution proposed"/>
    <s v="Incident"/>
    <d v="2013-05-13T00:00:00"/>
    <s v=""/>
    <s v=""/>
    <x v="2"/>
    <x v="0"/>
    <x v="1"/>
    <s v=""/>
    <n v="1"/>
    <n v="0"/>
  </r>
  <r>
    <x v="0"/>
    <x v="0"/>
    <s v="Eric Sproch"/>
    <s v="8000033467"/>
    <s v="USER RECEIVING NEW MACBOOK"/>
    <x v="85"/>
    <d v="2013-03-18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36842"/>
    <s v="HARD DRIVE RUNNING OUT OF SPACE"/>
    <x v="30"/>
    <d v="2013-03-20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Eric Sproch"/>
    <s v="8000036905"/>
    <s v="T420 WILL NOT BOOT UP."/>
    <x v="30"/>
    <d v="2013-03-20T00:00:00"/>
    <n v="3"/>
    <n v="3"/>
    <n v="3"/>
    <s v="Confirmed"/>
    <s v="Incident"/>
    <d v="2013-03-20T00:00:00"/>
    <d v="2013-03-21T00:00:00"/>
    <s v=""/>
    <x v="2"/>
    <x v="0"/>
    <x v="3"/>
    <d v="2013-03-01T00:00:00"/>
    <n v="1"/>
    <n v="1"/>
  </r>
  <r>
    <x v="0"/>
    <x v="0"/>
    <s v="Eric Sproch"/>
    <s v="8000039360"/>
    <s v="CANNOT ACCESS MY EMAIL IN OUTLOOK"/>
    <x v="86"/>
    <d v="2013-03-21T00:00:00"/>
    <n v="4"/>
    <n v="3"/>
    <n v="4"/>
    <s v="Solution proposed"/>
    <s v="Incident"/>
    <d v="2013-05-17T00:00:00"/>
    <s v=""/>
    <s v=""/>
    <x v="2"/>
    <x v="0"/>
    <x v="1"/>
    <s v=""/>
    <n v="1"/>
    <n v="0"/>
  </r>
  <r>
    <x v="0"/>
    <x v="0"/>
    <s v="Eric Sproch"/>
    <s v="8000041603"/>
    <s v="ROOM RESERVATION"/>
    <x v="86"/>
    <d v="2013-03-21T00:00:00"/>
    <n v="3"/>
    <n v="3"/>
    <n v="3"/>
    <s v="Solution proposed"/>
    <s v="Incident"/>
    <d v="2013-05-14T00:00:00"/>
    <s v=""/>
    <s v=""/>
    <x v="2"/>
    <x v="0"/>
    <x v="1"/>
    <s v=""/>
    <n v="1"/>
    <n v="0"/>
  </r>
  <r>
    <x v="0"/>
    <x v="0"/>
    <s v="Eric Sproch"/>
    <s v="8000043114"/>
    <s v="BUSSINES EXPLORER TOOL NOT WORKING ON IP"/>
    <x v="87"/>
    <d v="2013-03-22T00:00:00"/>
    <n v="3"/>
    <n v="3"/>
    <n v="3"/>
    <s v="Solution proposed"/>
    <s v="Incident"/>
    <d v="2013-05-16T00:00:00"/>
    <s v=""/>
    <s v=""/>
    <x v="2"/>
    <x v="0"/>
    <x v="1"/>
    <s v=""/>
    <n v="1"/>
    <n v="0"/>
  </r>
  <r>
    <x v="0"/>
    <x v="0"/>
    <s v="Eric Sproch"/>
    <s v="8000047148"/>
    <s v="QUARENTINE ERROR MESSAGE"/>
    <x v="32"/>
    <d v="2013-03-25T00:00:00"/>
    <n v="3"/>
    <n v="3"/>
    <n v="3"/>
    <s v="Solution proposed"/>
    <s v="Incident"/>
    <d v="2013-05-14T00:00:00"/>
    <s v=""/>
    <s v=""/>
    <x v="2"/>
    <x v="0"/>
    <x v="1"/>
    <s v=""/>
    <n v="1"/>
    <n v="0"/>
  </r>
  <r>
    <x v="0"/>
    <x v="0"/>
    <s v="Eric Sproch"/>
    <s v="8000048056"/>
    <s v="NO,NO;US: O INTERNET CARD"/>
    <x v="32"/>
    <d v="2013-03-25T00:00:00"/>
    <n v="4"/>
    <n v="4"/>
    <n v="4"/>
    <s v="Solution proposed"/>
    <s v="Incident"/>
    <d v="2013-05-20T00:00:00"/>
    <s v=""/>
    <s v=""/>
    <x v="2"/>
    <x v="0"/>
    <x v="1"/>
    <s v=""/>
    <n v="1"/>
    <n v="0"/>
  </r>
  <r>
    <x v="0"/>
    <x v="0"/>
    <s v="Eric Sproch"/>
    <s v="8000048588"/>
    <s v="PROBLEMS RUNNING ADVERTISED PROGRAMS"/>
    <x v="32"/>
    <d v="2013-03-25T00:00:00"/>
    <n v="3"/>
    <n v="3"/>
    <n v="3"/>
    <s v="Solution proposed"/>
    <s v="Incident"/>
    <d v="2013-05-14T00:00:00"/>
    <s v=""/>
    <s v=""/>
    <x v="2"/>
    <x v="0"/>
    <x v="1"/>
    <s v=""/>
    <n v="1"/>
    <n v="0"/>
  </r>
  <r>
    <x v="0"/>
    <x v="0"/>
    <s v="Eric Sproch"/>
    <s v="8000052513"/>
    <s v="EMAILS BOUNCING"/>
    <x v="33"/>
    <d v="2013-03-26T00:00:00"/>
    <n v="1"/>
    <n v="3"/>
    <n v="2"/>
    <s v="Confirmed"/>
    <s v="Incident"/>
    <d v="2013-04-29T00:00:00"/>
    <d v="2013-04-30T00:00:00"/>
    <s v=""/>
    <x v="2"/>
    <x v="0"/>
    <x v="0"/>
    <d v="2013-04-01T00:00:00"/>
    <n v="1"/>
    <n v="1"/>
  </r>
  <r>
    <x v="0"/>
    <x v="0"/>
    <s v="Eric Sproch"/>
    <s v="8000055437"/>
    <s v="MOUSE IS NOT MOVING OR COMPUTER FREZEED"/>
    <x v="34"/>
    <d v="2013-03-27T00:00:00"/>
    <n v="3"/>
    <n v="3"/>
    <n v="3"/>
    <s v="Solution proposed"/>
    <s v="Incident"/>
    <d v="2013-05-14T00:00:00"/>
    <s v=""/>
    <s v=""/>
    <x v="2"/>
    <x v="0"/>
    <x v="1"/>
    <s v=""/>
    <n v="1"/>
    <n v="0"/>
  </r>
  <r>
    <x v="0"/>
    <x v="0"/>
    <s v="Eric Sproch"/>
    <s v="8000059309"/>
    <s v="REQUEST TO KEEP EQUIPMENT FOR I TO C #"/>
    <x v="80"/>
    <d v="2013-03-28T00:00:00"/>
    <n v="3"/>
    <n v="4"/>
    <n v="4"/>
    <s v="Solution proposed"/>
    <s v="Incident"/>
    <d v="2013-05-14T00:00:00"/>
    <s v=""/>
    <s v=""/>
    <x v="2"/>
    <x v="0"/>
    <x v="1"/>
    <s v=""/>
    <n v="1"/>
    <n v="0"/>
  </r>
  <r>
    <x v="0"/>
    <x v="0"/>
    <s v="Eric Sproch"/>
    <s v="8000063310"/>
    <s v="CANNOT CONNECT TO INTERNET ACCESS"/>
    <x v="4"/>
    <d v="2013-04-01T00:00:00"/>
    <n v="3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Eric Sproch"/>
    <s v="8000063933"/>
    <s v="MAC BOOK CANNOT BE STARTED UP"/>
    <x v="5"/>
    <d v="2013-04-02T00:00:00"/>
    <n v="3"/>
    <n v="3"/>
    <n v="3"/>
    <s v="Solution proposed"/>
    <s v="Incident"/>
    <d v="2013-05-16T00:00:00"/>
    <s v=""/>
    <s v=""/>
    <x v="0"/>
    <x v="0"/>
    <x v="1"/>
    <s v=""/>
    <n v="1"/>
    <n v="0"/>
  </r>
  <r>
    <x v="0"/>
    <x v="0"/>
    <s v="Eric Sproch"/>
    <s v="8000076212"/>
    <s v="CCUDAT DOWN (CROSSGATENET.COM"/>
    <x v="8"/>
    <d v="2013-04-05T00:00:00"/>
    <n v="4"/>
    <n v="3"/>
    <n v="4"/>
    <s v="Solution proposed"/>
    <s v="Incident"/>
    <d v="2013-05-16T00:00:00"/>
    <s v=""/>
    <s v=""/>
    <x v="0"/>
    <x v="0"/>
    <x v="1"/>
    <s v=""/>
    <n v="1"/>
    <n v="0"/>
  </r>
  <r>
    <x v="0"/>
    <x v="0"/>
    <s v="Eric Sproch"/>
    <s v="8000081775"/>
    <s v="MACBOOK PO 4502389365"/>
    <x v="9"/>
    <d v="2013-04-08T00:00:00"/>
    <n v="3"/>
    <n v="3"/>
    <n v="3"/>
    <s v="Confirmed"/>
    <s v="Incident"/>
    <d v="2013-04-18T00:00:00"/>
    <d v="2013-05-20T00:00:00"/>
    <s v=""/>
    <x v="0"/>
    <x v="0"/>
    <x v="0"/>
    <d v="2013-05-01T00:00:00"/>
    <n v="1"/>
    <n v="1"/>
  </r>
  <r>
    <x v="0"/>
    <x v="0"/>
    <s v="Eric Sproch"/>
    <s v="8000088921"/>
    <s v="SPACEBAR ON LAPTOP NOT WORKING"/>
    <x v="11"/>
    <d v="2013-04-10T00:00:00"/>
    <n v="4"/>
    <n v="4"/>
    <n v="4"/>
    <s v="Solution proposed"/>
    <s v="Incident"/>
    <d v="2013-04-29T00:00:00"/>
    <s v=""/>
    <s v=""/>
    <x v="0"/>
    <x v="0"/>
    <x v="0"/>
    <s v=""/>
    <n v="1"/>
    <n v="0"/>
  </r>
  <r>
    <x v="0"/>
    <x v="0"/>
    <s v="Eric Sproch"/>
    <s v="8000098682"/>
    <s v="SOUND ON MUTE, UNABLE TO CHANGE IT."/>
    <x v="37"/>
    <d v="2013-04-15T00:00:00"/>
    <n v="3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0"/>
    <x v="0"/>
    <s v="Eric Sproch"/>
    <s v="8000099457"/>
    <s v="NEED VISIO AND PROJECT ON WINDOWS 7 VM"/>
    <x v="0"/>
    <d v="2013-04-15T00:00:00"/>
    <n v="4"/>
    <n v="4"/>
    <n v="4"/>
    <s v="Solution proposed"/>
    <s v="Incident"/>
    <d v="2013-05-28T00:00:00"/>
    <s v=""/>
    <s v=""/>
    <x v="0"/>
    <x v="0"/>
    <x v="1"/>
    <s v=""/>
    <n v="1"/>
    <n v="0"/>
  </r>
  <r>
    <x v="0"/>
    <x v="0"/>
    <s v="Eric Sproch"/>
    <s v="8000102851"/>
    <s v="NEED TO INSTALL OMNIGRAFFLE PRO"/>
    <x v="0"/>
    <d v="2013-04-16T00:00:00"/>
    <n v="3"/>
    <n v="3"/>
    <n v="4"/>
    <s v="Confirmed"/>
    <s v="Incident"/>
    <d v="2013-04-22T00:00:00"/>
    <d v="2013-05-23T00:00:00"/>
    <s v=""/>
    <x v="0"/>
    <x v="0"/>
    <x v="0"/>
    <d v="2013-05-01T00:00:00"/>
    <n v="1"/>
    <n v="1"/>
  </r>
  <r>
    <x v="0"/>
    <x v="0"/>
    <s v="Eric Sproch"/>
    <s v="8000123996"/>
    <s v="PASSWORD RESET ISSUES."/>
    <x v="16"/>
    <d v="2013-04-24T00:00:00"/>
    <n v="3"/>
    <n v="3"/>
    <n v="3"/>
    <s v="Solution proposed"/>
    <s v="Incident"/>
    <d v="2013-05-09T00:00:00"/>
    <s v=""/>
    <s v=""/>
    <x v="0"/>
    <x v="0"/>
    <x v="1"/>
    <s v=""/>
    <n v="1"/>
    <n v="0"/>
  </r>
  <r>
    <x v="0"/>
    <x v="0"/>
    <s v="Eric Sproch"/>
    <s v="8000125279"/>
    <s v="RUN ADVERTISED PROGRAMS EMPTY"/>
    <x v="16"/>
    <d v="2013-04-25T00:00:00"/>
    <n v="3"/>
    <n v="3"/>
    <n v="3"/>
    <s v="Solution proposed"/>
    <s v="Incident"/>
    <d v="2013-05-15T00:00:00"/>
    <s v=""/>
    <s v=""/>
    <x v="0"/>
    <x v="0"/>
    <x v="1"/>
    <s v=""/>
    <n v="1"/>
    <n v="0"/>
  </r>
  <r>
    <x v="0"/>
    <x v="0"/>
    <s v="Eric Sproch"/>
    <s v="8000127385"/>
    <s v="IE PAGE CANNOT BE DISPLAYED WHEN IN VPN"/>
    <x v="41"/>
    <d v="2013-04-25T00:00:00"/>
    <n v="3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Eric Sproch"/>
    <s v="8000127530"/>
    <s v="LOW MEMORY SPACE"/>
    <x v="42"/>
    <d v="2013-04-25T00:00:00"/>
    <n v="4"/>
    <n v="4"/>
    <n v="4"/>
    <s v="Solution proposed"/>
    <s v="Incident"/>
    <d v="2013-05-30T00:00:00"/>
    <s v=""/>
    <s v=""/>
    <x v="0"/>
    <x v="0"/>
    <x v="1"/>
    <s v=""/>
    <n v="1"/>
    <n v="0"/>
  </r>
  <r>
    <x v="0"/>
    <x v="0"/>
    <s v="Eric Sproch"/>
    <s v="8000130550"/>
    <s v="KEYBOARD AND MOUSE WORKING RAMDOMLY"/>
    <x v="88"/>
    <d v="2013-04-26T00:00:00"/>
    <n v="4"/>
    <n v="4"/>
    <n v="4"/>
    <s v="Solution proposed"/>
    <s v="Incident"/>
    <d v="2013-05-14T00:00:00"/>
    <s v=""/>
    <s v=""/>
    <x v="0"/>
    <x v="0"/>
    <x v="1"/>
    <s v=""/>
    <n v="1"/>
    <n v="0"/>
  </r>
  <r>
    <x v="0"/>
    <x v="0"/>
    <s v="Eric Sproch"/>
    <s v="8000134812"/>
    <s v="OUTLOOK FAILS TO START"/>
    <x v="81"/>
    <d v="2013-04-29T00:00:00"/>
    <n v="4"/>
    <n v="4"/>
    <n v="4"/>
    <s v="Solution proposed"/>
    <s v="Incident"/>
    <d v="2013-05-31T00:00:00"/>
    <s v=""/>
    <s v=""/>
    <x v="0"/>
    <x v="0"/>
    <x v="1"/>
    <s v=""/>
    <n v="1"/>
    <n v="0"/>
  </r>
  <r>
    <x v="0"/>
    <x v="0"/>
    <s v="Eric Sproch"/>
    <s v="8000134814"/>
    <s v="NEED HELP ASAP! OUTLOOK FAILING TO START"/>
    <x v="81"/>
    <d v="2013-04-29T00:00:00"/>
    <n v="3"/>
    <n v="3"/>
    <n v="3"/>
    <s v="Solution proposed"/>
    <s v="Incident"/>
    <d v="2013-05-09T00:00:00"/>
    <s v=""/>
    <s v=""/>
    <x v="0"/>
    <x v="0"/>
    <x v="1"/>
    <s v=""/>
    <n v="1"/>
    <n v="0"/>
  </r>
  <r>
    <x v="0"/>
    <x v="0"/>
    <s v="Eric Sproch"/>
    <s v="8000153216"/>
    <s v="SRM NOT WORKING PROPERLY"/>
    <x v="20"/>
    <d v="2013-05-07T00:00:00"/>
    <n v="4"/>
    <n v="4"/>
    <n v="4"/>
    <s v="Solution proposed"/>
    <s v="Incident"/>
    <d v="2013-05-31T00:00:00"/>
    <s v=""/>
    <s v=""/>
    <x v="1"/>
    <x v="0"/>
    <x v="1"/>
    <s v=""/>
    <n v="1"/>
    <n v="0"/>
  </r>
  <r>
    <x v="0"/>
    <x v="0"/>
    <s v="Eric Sproch"/>
    <s v="8000153676"/>
    <s v="LAPTOP NOT PERFORMING WELL, SEVERAL ISSU"/>
    <x v="20"/>
    <d v="2013-05-07T00:00:00"/>
    <n v="2"/>
    <n v="3"/>
    <n v="3"/>
    <s v="Confirmed"/>
    <s v="Incident"/>
    <d v="2013-05-24T00:00:00"/>
    <d v="2013-05-24T00:00:00"/>
    <s v=""/>
    <x v="1"/>
    <x v="0"/>
    <x v="1"/>
    <d v="2013-05-01T00:00:00"/>
    <n v="1"/>
    <n v="1"/>
  </r>
  <r>
    <x v="0"/>
    <x v="0"/>
    <s v="Eric Sproch"/>
    <s v="8000153853"/>
    <s v="VPN DROPPING CONNECTION"/>
    <x v="20"/>
    <d v="2013-05-07T00:00:00"/>
    <n v="3"/>
    <n v="3"/>
    <n v="3"/>
    <s v="Solution proposed"/>
    <s v="Incident"/>
    <d v="2013-05-14T00:00:00"/>
    <s v=""/>
    <s v=""/>
    <x v="1"/>
    <x v="0"/>
    <x v="1"/>
    <s v=""/>
    <n v="1"/>
    <n v="0"/>
  </r>
  <r>
    <x v="0"/>
    <x v="0"/>
    <s v="Eric Sproch"/>
    <s v="8000156298"/>
    <s v="USER GOT BSOD - START ERROR"/>
    <x v="65"/>
    <d v="2013-05-08T00:00:00"/>
    <n v="1"/>
    <n v="2"/>
    <n v="2"/>
    <s v="Solution proposed"/>
    <s v="Incident"/>
    <d v="2013-05-09T00:00:00"/>
    <s v=""/>
    <s v=""/>
    <x v="1"/>
    <x v="0"/>
    <x v="1"/>
    <s v=""/>
    <n v="1"/>
    <n v="0"/>
  </r>
  <r>
    <x v="0"/>
    <x v="0"/>
    <s v="Eric Sproch"/>
    <s v="8000167426"/>
    <s v="CANNOT USE WINDOWS 7 ANY MORE"/>
    <x v="1"/>
    <d v="2013-05-14T00:00:00"/>
    <n v="4"/>
    <n v="4"/>
    <n v="4"/>
    <s v="Confirmed"/>
    <s v="Incident"/>
    <d v="2013-05-14T00:00:00"/>
    <d v="2013-05-14T00:00:00"/>
    <s v=""/>
    <x v="1"/>
    <x v="0"/>
    <x v="1"/>
    <d v="2013-05-01T00:00:00"/>
    <n v="1"/>
    <n v="1"/>
  </r>
  <r>
    <x v="0"/>
    <x v="0"/>
    <s v="Eric Sproch"/>
    <s v="8000178827"/>
    <s v="CAN'T ACCESS CORPORATE PORTAL - CERTIFIC"/>
    <x v="49"/>
    <d v="2013-05-17T00:00:00"/>
    <n v="3"/>
    <n v="3"/>
    <n v="4"/>
    <s v="Confirmed"/>
    <s v="Incident"/>
    <s v=""/>
    <d v="2013-05-28T00:00:00"/>
    <s v="Confirmed wihtout Completion"/>
    <x v="1"/>
    <x v="0"/>
    <x v="2"/>
    <d v="2013-05-01T00:00:00"/>
    <n v="0"/>
    <n v="1"/>
  </r>
  <r>
    <x v="0"/>
    <x v="0"/>
    <s v="Eric Sproch"/>
    <s v="8000179351"/>
    <s v="UNABLE TO BACKUP AFTER REIMAGE"/>
    <x v="50"/>
    <d v="2013-05-17T00:00:00"/>
    <n v="3"/>
    <n v="3"/>
    <n v="3"/>
    <s v="Solution proposed"/>
    <s v="Incident"/>
    <d v="2013-05-28T00:00:00"/>
    <s v=""/>
    <s v=""/>
    <x v="1"/>
    <x v="0"/>
    <x v="1"/>
    <s v=""/>
    <n v="1"/>
    <n v="0"/>
  </r>
  <r>
    <x v="0"/>
    <x v="0"/>
    <s v="Eric Sproch"/>
    <s v="8000189424"/>
    <s v="OUTLOOK IS NOT COMING UP MAC"/>
    <x v="52"/>
    <d v="2013-05-22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0"/>
    <x v="0"/>
    <s v="Eric Sproch"/>
    <s v="8000192592"/>
    <s v="KEYBOARD MALFUNCTIONS"/>
    <x v="82"/>
    <d v="2013-05-23T00:00:00"/>
    <n v="3"/>
    <n v="3"/>
    <n v="3"/>
    <s v="Confirmed"/>
    <s v="Incident"/>
    <d v="2013-05-29T00:00:00"/>
    <d v="2013-05-29T00:00:00"/>
    <s v=""/>
    <x v="1"/>
    <x v="0"/>
    <x v="1"/>
    <d v="2013-05-01T00:00:00"/>
    <n v="1"/>
    <n v="1"/>
  </r>
  <r>
    <x v="0"/>
    <x v="0"/>
    <s v="Eric Sproch"/>
    <s v="8000195674"/>
    <s v="WHAT IS THE STATUS OF TICKET #0000333423"/>
    <x v="89"/>
    <d v="2013-05-24T00:00:00"/>
    <n v="3"/>
    <n v="3"/>
    <n v="3"/>
    <s v="Solution proposed"/>
    <s v="Incident"/>
    <d v="2013-05-28T00:00:00"/>
    <s v=""/>
    <s v=""/>
    <x v="1"/>
    <x v="0"/>
    <x v="1"/>
    <s v=""/>
    <n v="1"/>
    <n v="0"/>
  </r>
  <r>
    <x v="0"/>
    <x v="0"/>
    <s v="Eric Sproch"/>
    <s v="8000199223"/>
    <s v="CLIENT MIGRATION TOOL WONT RECOGNIZE IP"/>
    <x v="90"/>
    <d v="2013-05-27T00:00:00"/>
    <n v="3"/>
    <n v="3"/>
    <n v="3"/>
    <s v="Solution proposed"/>
    <s v="Incident"/>
    <d v="2013-05-28T00:00:00"/>
    <s v=""/>
    <s v=""/>
    <x v="1"/>
    <x v="0"/>
    <x v="1"/>
    <s v=""/>
    <n v="1"/>
    <n v="0"/>
  </r>
  <r>
    <x v="0"/>
    <x v="0"/>
    <s v="Eric Sproch"/>
    <s v="8000203119"/>
    <s v="VPN ISSUES"/>
    <x v="53"/>
    <d v="2013-05-28T00:00:00"/>
    <n v="3"/>
    <n v="3"/>
    <n v="3"/>
    <s v="Author Action required"/>
    <s v="Incident"/>
    <s v=""/>
    <s v=""/>
    <s v=""/>
    <x v="1"/>
    <x v="0"/>
    <x v="2"/>
    <s v=""/>
    <n v="0"/>
    <n v="0"/>
  </r>
  <r>
    <x v="0"/>
    <x v="0"/>
    <s v="Gregg Souza"/>
    <s v="7000001142"/>
    <s v="UPDATE VPN ACCESS CREDENTIALS FOR IPAD"/>
    <x v="91"/>
    <d v="2013-01-15T00:00:00"/>
    <n v="3"/>
    <n v="3"/>
    <n v="3"/>
    <s v="Confirmed"/>
    <s v="Service Request"/>
    <d v="2013-03-19T00:00:00"/>
    <d v="2013-04-19T00:00:00"/>
    <s v=""/>
    <x v="5"/>
    <x v="0"/>
    <x v="3"/>
    <d v="2013-04-01T00:00:00"/>
    <n v="1"/>
    <n v="1"/>
  </r>
  <r>
    <x v="0"/>
    <x v="0"/>
    <s v="Gregg Souza"/>
    <s v="7000001154"/>
    <s v="OUTLOOK CREATES AND POSSIBLY SENDS DOUBL"/>
    <x v="92"/>
    <d v="2012-09-24T00:00:00"/>
    <n v="3"/>
    <n v="3"/>
    <n v="3"/>
    <s v="Confirmed"/>
    <s v="Service Request"/>
    <d v="2013-04-22T00:00:00"/>
    <d v="2013-05-23T00:00:00"/>
    <s v=""/>
    <x v="3"/>
    <x v="1"/>
    <x v="0"/>
    <d v="2013-05-01T00:00:00"/>
    <n v="1"/>
    <n v="1"/>
  </r>
  <r>
    <x v="0"/>
    <x v="0"/>
    <s v="Gregg Souza"/>
    <s v="7000002953"/>
    <s v="USER NEEDS TO GET WINDOWS 8 ON A VIRTUAL"/>
    <x v="93"/>
    <d v="2012-12-07T00:00:00"/>
    <n v="3"/>
    <n v="3"/>
    <n v="3"/>
    <s v="Confirmed"/>
    <s v="Service Request"/>
    <d v="2013-03-19T00:00:00"/>
    <d v="2013-04-19T00:00:00"/>
    <s v=""/>
    <x v="8"/>
    <x v="1"/>
    <x v="3"/>
    <d v="2013-04-01T00:00:00"/>
    <n v="1"/>
    <n v="1"/>
  </r>
  <r>
    <x v="0"/>
    <x v="0"/>
    <s v="Gregg Souza"/>
    <s v="7000004764"/>
    <s v="UNABLE TO ACCESS REMOTE COMPUTER"/>
    <x v="94"/>
    <d v="2013-01-29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Gregg Souza"/>
    <s v="7000010178"/>
    <s v="USER IS UNABLE TO OPEN OLD ATTACHMENTS"/>
    <x v="27"/>
    <d v="2013-01-22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Gregg Souza"/>
    <s v="7000017485"/>
    <s v="IE KEEPS HANGING"/>
    <x v="95"/>
    <d v="2013-02-05T00:00:00"/>
    <n v="3"/>
    <n v="3"/>
    <n v="3"/>
    <s v="Confirmed"/>
    <s v="Service Request"/>
    <d v="2013-04-19T00:00:00"/>
    <d v="2013-05-20T00:00:00"/>
    <s v=""/>
    <x v="7"/>
    <x v="0"/>
    <x v="0"/>
    <d v="2013-05-01T00:00:00"/>
    <n v="1"/>
    <n v="1"/>
  </r>
  <r>
    <x v="0"/>
    <x v="0"/>
    <s v="Gregg Souza"/>
    <s v="7000021189"/>
    <s v="MONITOR INSTALL PO # 4502356507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Gregg Souza"/>
    <s v="7000022507"/>
    <s v="THE USER DOMAIN ACCOUNT GETS LOCKED BY I"/>
    <x v="95"/>
    <d v="2013-02-05T00:00:00"/>
    <n v="2"/>
    <n v="2"/>
    <n v="2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Gregg Souza"/>
    <s v="7000023804"/>
    <s v="MONITOR INSTALL PO # 4502360714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Gregg Souza"/>
    <s v="7000025150"/>
    <s v="COMPLIANCE ERROR WHEN ACCESSING INTERNET"/>
    <x v="96"/>
    <d v="2013-01-18T00:00:00"/>
    <n v="3"/>
    <n v="3"/>
    <n v="3"/>
    <s v="Confirmed"/>
    <s v="Service Request"/>
    <d v="2013-04-22T00:00:00"/>
    <d v="2013-05-23T00:00:00"/>
    <s v=""/>
    <x v="5"/>
    <x v="0"/>
    <x v="0"/>
    <d v="2013-05-01T00:00:00"/>
    <n v="1"/>
    <n v="1"/>
  </r>
  <r>
    <x v="0"/>
    <x v="0"/>
    <s v="Gregg Souza"/>
    <s v="7000030770"/>
    <s v="INTERNET ADAPTER NOT WORKING"/>
    <x v="28"/>
    <d v="2013-03-01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Gregg Souza"/>
    <s v="7000044042"/>
    <s v="UPGRADE USER TO X230T"/>
    <x v="32"/>
    <d v="2013-03-25T00:00:00"/>
    <n v="3"/>
    <n v="3"/>
    <n v="3"/>
    <s v="Confirmed"/>
    <s v="Service Request"/>
    <d v="2013-03-25T00:00:00"/>
    <d v="2013-04-25T00:00:00"/>
    <s v=""/>
    <x v="2"/>
    <x v="0"/>
    <x v="3"/>
    <d v="2013-04-01T00:00:00"/>
    <n v="1"/>
    <n v="1"/>
  </r>
  <r>
    <x v="0"/>
    <x v="0"/>
    <s v="Gregg Souza"/>
    <s v="7000049639"/>
    <s v="UPGRADE USER TO X230"/>
    <x v="80"/>
    <d v="2013-03-28T00:00:00"/>
    <n v="3"/>
    <n v="3"/>
    <n v="3"/>
    <s v="Confirmed"/>
    <s v="Service Request"/>
    <d v="2013-03-28T00:00:00"/>
    <d v="2013-04-28T00:00:00"/>
    <s v=""/>
    <x v="2"/>
    <x v="0"/>
    <x v="3"/>
    <d v="2013-04-01T00:00:00"/>
    <n v="1"/>
    <n v="1"/>
  </r>
  <r>
    <x v="0"/>
    <x v="0"/>
    <s v="Gregg Souza"/>
    <s v="7000050595"/>
    <s v="USER HAS PGP SYNCH ERROR ON T400"/>
    <x v="3"/>
    <d v="2013-03-29T00:00:00"/>
    <n v="3"/>
    <n v="3"/>
    <n v="3"/>
    <s v="Confirmed"/>
    <s v="Service Request"/>
    <d v="2013-03-29T00:00:00"/>
    <d v="2013-04-09T00:00:00"/>
    <s v=""/>
    <x v="2"/>
    <x v="0"/>
    <x v="3"/>
    <d v="2013-04-01T00:00:00"/>
    <n v="1"/>
    <n v="1"/>
  </r>
  <r>
    <x v="0"/>
    <x v="0"/>
    <s v="Gregg Souza"/>
    <s v="7000050596"/>
    <s v="INSTALL NEW 24&quot; MONITOR"/>
    <x v="3"/>
    <d v="2013-03-29T00:00:00"/>
    <n v="3"/>
    <n v="3"/>
    <n v="3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Gregg Souza"/>
    <s v="7000050597"/>
    <s v="INSTALL NEW 24&quot; MONITOR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Gregg Souza"/>
    <s v="7000050598"/>
    <s v="U[PGRADE USER TO T530"/>
    <x v="3"/>
    <d v="2013-03-29T00:00:00"/>
    <n v="3"/>
    <n v="3"/>
    <n v="3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Gregg Souza"/>
    <s v="7000050689"/>
    <s v="LENOVO T510 - GETTING STUCK KEY ERROR 53"/>
    <x v="97"/>
    <d v="2013-03-30T00:00:00"/>
    <n v="2"/>
    <n v="3"/>
    <n v="3"/>
    <s v="Confirmed"/>
    <s v="Service Request"/>
    <d v="2013-05-30T00:00:00"/>
    <d v="2013-05-30T00:00:00"/>
    <s v=""/>
    <x v="2"/>
    <x v="0"/>
    <x v="1"/>
    <d v="2013-05-01T00:00:00"/>
    <n v="1"/>
    <n v="1"/>
  </r>
  <r>
    <x v="0"/>
    <x v="0"/>
    <s v="Gregg Souza"/>
    <s v="7000052012"/>
    <s v="TEST TICKET"/>
    <x v="4"/>
    <d v="2013-04-01T00:00:00"/>
    <n v="3"/>
    <n v="3"/>
    <n v="3"/>
    <s v="Confirmed"/>
    <s v="Service Request"/>
    <d v="2013-04-01T00:00:00"/>
    <d v="2013-04-01T00:00:00"/>
    <s v=""/>
    <x v="0"/>
    <x v="0"/>
    <x v="0"/>
    <d v="2013-04-01T00:00:00"/>
    <n v="1"/>
    <n v="1"/>
  </r>
  <r>
    <x v="0"/>
    <x v="0"/>
    <s v="Gregg Souza"/>
    <s v="7000052232"/>
    <s v="LIVELINK NOT ALLOWING RETRIEVE OF ATTACH"/>
    <x v="4"/>
    <d v="2013-04-01T00:00:00"/>
    <n v="3"/>
    <n v="3"/>
    <n v="3"/>
    <s v="Service provided"/>
    <s v="Service Request"/>
    <d v="2013-05-18T00:00:00"/>
    <s v=""/>
    <s v=""/>
    <x v="0"/>
    <x v="0"/>
    <x v="1"/>
    <s v=""/>
    <n v="1"/>
    <n v="0"/>
  </r>
  <r>
    <x v="0"/>
    <x v="0"/>
    <s v="Gregg Souza"/>
    <s v="7000074866"/>
    <s v="UPGRADE USER TO NEW T430"/>
    <x v="0"/>
    <d v="2013-04-16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Gregg Souza"/>
    <s v="7000076694"/>
    <s v="PLEASE REDEPLOY MINDMANAGER PRO"/>
    <x v="14"/>
    <d v="2013-04-17T00:00:00"/>
    <n v="3"/>
    <n v="2"/>
    <n v="2"/>
    <s v="Confirmed"/>
    <s v="Service Request"/>
    <d v="2013-05-01T00:00:00"/>
    <d v="2013-06-01T00:00:00"/>
    <s v=""/>
    <x v="0"/>
    <x v="0"/>
    <x v="1"/>
    <d v="2013-06-01T00:00:00"/>
    <n v="1"/>
    <n v="1"/>
  </r>
  <r>
    <x v="0"/>
    <x v="0"/>
    <s v="Gregg Souza"/>
    <s v="7000084787"/>
    <s v="NEEDS TO SEND EQUIPMENT BACK ( WAITING )"/>
    <x v="40"/>
    <d v="2013-04-23T00:00:00"/>
    <n v="3"/>
    <n v="3"/>
    <n v="3"/>
    <s v="Service provided"/>
    <s v="Service Request"/>
    <d v="2013-05-30T00:00:00"/>
    <s v=""/>
    <s v=""/>
    <x v="0"/>
    <x v="0"/>
    <x v="1"/>
    <s v=""/>
    <n v="1"/>
    <n v="0"/>
  </r>
  <r>
    <x v="0"/>
    <x v="0"/>
    <s v="Gregg Souza"/>
    <s v="7000094795"/>
    <s v="USER REQUESTED RE-IMAGE"/>
    <x v="17"/>
    <d v="2013-04-30T00:00:00"/>
    <n v="3"/>
    <n v="3"/>
    <n v="3"/>
    <s v="Confirmed"/>
    <s v="Service Request"/>
    <d v="2013-04-30T00:00:00"/>
    <d v="2013-04-30T00:00:00"/>
    <s v=""/>
    <x v="0"/>
    <x v="0"/>
    <x v="0"/>
    <d v="2013-04-01T00:00:00"/>
    <n v="1"/>
    <n v="1"/>
  </r>
  <r>
    <x v="0"/>
    <x v="0"/>
    <s v="Gregg Souza"/>
    <s v="7000094798"/>
    <s v="FORESCOUT REMEDIATION"/>
    <x v="17"/>
    <d v="2013-04-30T00:00:00"/>
    <n v="3"/>
    <n v="2"/>
    <n v="2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Gregg Souza"/>
    <s v="7000094891"/>
    <s v="FORESCOUT REMEDIATION"/>
    <x v="17"/>
    <d v="2013-04-30T00:00:00"/>
    <n v="3"/>
    <n v="3"/>
    <n v="3"/>
    <s v="Confirmed"/>
    <s v="Service Request"/>
    <d v="2013-04-30T00:00:00"/>
    <d v="2013-05-09T00:00:00"/>
    <s v=""/>
    <x v="0"/>
    <x v="0"/>
    <x v="0"/>
    <d v="2013-05-01T00:00:00"/>
    <n v="1"/>
    <n v="1"/>
  </r>
  <r>
    <x v="0"/>
    <x v="0"/>
    <s v="Gregg Souza"/>
    <s v="7000094893"/>
    <s v="FORESCOUT REMEDIATION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Gregg Souza"/>
    <s v="7000094894"/>
    <s v="SYSTEM SWAP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Gregg Souza"/>
    <s v="7000094895"/>
    <s v="SYSTEM SWAP"/>
    <x v="17"/>
    <d v="2013-04-30T00:00:00"/>
    <n v="3"/>
    <n v="3"/>
    <n v="3"/>
    <s v="Confirmed"/>
    <s v="Service Request"/>
    <d v="2013-05-01T00:00:00"/>
    <d v="2013-05-01T00:00:00"/>
    <s v=""/>
    <x v="0"/>
    <x v="0"/>
    <x v="1"/>
    <d v="2013-05-01T00:00:00"/>
    <n v="1"/>
    <n v="1"/>
  </r>
  <r>
    <x v="0"/>
    <x v="0"/>
    <s v="Gregg Souza"/>
    <s v="7000094897"/>
    <s v="INTERNET EXPLORER ISSUES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Gregg Souza"/>
    <s v="7000094899"/>
    <s v="USERS KB BROKEN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Gregg Souza"/>
    <s v="7000096376"/>
    <s v="CAN YOU PLEASE CONFIRM MY LOGIN/PASSWORD"/>
    <x v="19"/>
    <d v="2013-05-01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Gregg Souza"/>
    <s v="7000108955"/>
    <s v="USER NEEDS TO INSTALL SAP GUI"/>
    <x v="45"/>
    <d v="2013-05-1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Gregg Souza"/>
    <s v="7000113265"/>
    <s v="HARD DISK REQUEST"/>
    <x v="1"/>
    <d v="2013-05-14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Gregg Souza"/>
    <s v="7000127844"/>
    <s v="MD EQUIPMENT VERIFICATION INQUIRY"/>
    <x v="83"/>
    <d v="2013-05-24T00:00:00"/>
    <n v="2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Gregg Souza"/>
    <s v="7000133775"/>
    <s v="RE IMAGE."/>
    <x v="67"/>
    <d v="2013-05-29T00:00:00"/>
    <n v="3"/>
    <n v="3"/>
    <n v="3"/>
    <s v="Author Action required"/>
    <s v="Service Request"/>
    <s v=""/>
    <s v=""/>
    <s v=""/>
    <x v="1"/>
    <x v="0"/>
    <x v="2"/>
    <s v=""/>
    <n v="0"/>
    <n v="0"/>
  </r>
  <r>
    <x v="0"/>
    <x v="0"/>
    <s v="Gregg Souza"/>
    <s v="8000000120"/>
    <s v="USER CANNOT SET THE ROOM RESERVATION IN"/>
    <x v="26"/>
    <d v="2012-10-31T00:00:00"/>
    <n v="3"/>
    <n v="3"/>
    <n v="3"/>
    <s v="Confirmed"/>
    <s v="Incident"/>
    <s v=""/>
    <d v="2013-04-26T00:00:00"/>
    <s v="Confirmed wihtout Completion"/>
    <x v="4"/>
    <x v="1"/>
    <x v="2"/>
    <d v="2013-04-01T00:00:00"/>
    <n v="0"/>
    <n v="1"/>
  </r>
  <r>
    <x v="0"/>
    <x v="0"/>
    <s v="Gregg Souza"/>
    <s v="8000002791"/>
    <s v="HARDWARE ISSUES WITH CURRENT LAPTOP"/>
    <x v="98"/>
    <d v="2013-02-15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Gregg Souza"/>
    <s v="8000002817"/>
    <s v="USER NEEDED TO CHANGE PASSWORD ON PC FOR"/>
    <x v="68"/>
    <d v="2013-02-18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Gregg Souza"/>
    <s v="8000005336"/>
    <s v="USER CANNOT GET TO PORTAL WITH IE"/>
    <x v="58"/>
    <d v="2013-02-20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Gregg Souza"/>
    <s v="8000006454"/>
    <s v="UPGRADED USER TO X230"/>
    <x v="61"/>
    <d v="2013-02-21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Gregg Souza"/>
    <s v="8000007800"/>
    <s v="UPGRADE USER TO T530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Gregg Souza"/>
    <s v="8000007918"/>
    <s v="IMAGE HP Z600 WITH 2008 ENTERPRISE SERVE"/>
    <x v="61"/>
    <d v="2013-02-22T00:00:00"/>
    <n v="3"/>
    <n v="3"/>
    <n v="3"/>
    <s v="Confirmed"/>
    <s v="Incident"/>
    <d v="2013-03-20T00:00:00"/>
    <d v="2013-05-23T00:00:00"/>
    <s v=""/>
    <x v="7"/>
    <x v="0"/>
    <x v="3"/>
    <d v="2013-05-01T00:00:00"/>
    <n v="1"/>
    <n v="1"/>
  </r>
  <r>
    <x v="0"/>
    <x v="0"/>
    <s v="Gregg Souza"/>
    <s v="8000007970"/>
    <s v="PGP KEYS FAIL TO SYNCH ON T510"/>
    <x v="61"/>
    <d v="2013-02-21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Gregg Souza"/>
    <s v="8000011958"/>
    <s v="PALN00486272A - LAPTOP GETTING INTERMITT"/>
    <x v="56"/>
    <d v="2013-02-19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Gregg Souza"/>
    <s v="8000012678"/>
    <s v="USER HAVING PROBLEMS WITH THE CERTIFICAT"/>
    <x v="71"/>
    <d v="2013-02-25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Gregg Souza"/>
    <s v="8000012764"/>
    <s v="THE MACHINE DOESNT BOOT UP."/>
    <x v="71"/>
    <d v="2013-02-25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Gregg Souza"/>
    <s v="8000013503"/>
    <s v="SERVER WINT RECONGICE PC"/>
    <x v="73"/>
    <d v="2013-02-28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Gregg Souza"/>
    <s v="8000015705"/>
    <s v="SYSTEM PERFORMANCE TOO SOW."/>
    <x v="74"/>
    <d v="2013-03-04T00:00:00"/>
    <n v="3"/>
    <n v="3"/>
    <n v="3"/>
    <s v="Confirmed"/>
    <s v="Incident"/>
    <s v=""/>
    <d v="2013-04-20T00:00:00"/>
    <s v="Confirmed wihtout Completion"/>
    <x v="2"/>
    <x v="0"/>
    <x v="2"/>
    <d v="2013-04-01T00:00:00"/>
    <n v="0"/>
    <n v="1"/>
  </r>
  <r>
    <x v="0"/>
    <x v="0"/>
    <s v="Gregg Souza"/>
    <s v="8000017549"/>
    <s v="I NEED AN APPOINTMENT TO RETURN MY LAPTO"/>
    <x v="73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Gregg Souza"/>
    <s v="8000022877"/>
    <s v="NEED X220 TO REPLACE WATER PIL DAMAGED S"/>
    <x v="84"/>
    <d v="2013-03-11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Gregg Souza"/>
    <s v="8000023065"/>
    <s v="X220 HAS BROKEN LCD"/>
    <x v="84"/>
    <d v="2013-03-11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Gregg Souza"/>
    <s v="8000023241"/>
    <s v="USER IS NO ACCES THE RACCOUNT IN VIRTUAL"/>
    <x v="59"/>
    <d v="2013-02-26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Gregg Souza"/>
    <s v="8000024674"/>
    <s v="OPEN TEXT WON'T WORK."/>
    <x v="62"/>
    <d v="2013-03-06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Gregg Souza"/>
    <s v="8000024685"/>
    <s v="USER CANNOT START WINDOWS - HANGS INSTAR"/>
    <x v="63"/>
    <d v="2013-03-07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Gregg Souza"/>
    <s v="8000025599"/>
    <s v="USER NEEDS TO OPEN APPS FROM SYSCO"/>
    <x v="63"/>
    <d v="2013-03-07T00:00:00"/>
    <n v="2"/>
    <n v="2"/>
    <n v="2"/>
    <s v="Solution proposed"/>
    <s v="Incident"/>
    <d v="2013-05-31T00:00:00"/>
    <s v=""/>
    <s v=""/>
    <x v="2"/>
    <x v="0"/>
    <x v="1"/>
    <s v=""/>
    <n v="1"/>
    <n v="0"/>
  </r>
  <r>
    <x v="0"/>
    <x v="0"/>
    <s v="Gregg Souza"/>
    <s v="8000030964"/>
    <s v="HTTP WATCH MISSING FROM RUN ADVERTISED P"/>
    <x v="29"/>
    <d v="2013-03-1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Gregg Souza"/>
    <s v="8000030991"/>
    <s v="DUAL MONITOR SET UP"/>
    <x v="77"/>
    <d v="2013-03-18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Gregg Souza"/>
    <s v="8000031626"/>
    <s v="SUDDENLY ENCRYPTED HW"/>
    <x v="78"/>
    <d v="2013-03-12T00:00:00"/>
    <n v="4"/>
    <n v="4"/>
    <n v="4"/>
    <s v="Solution proposed"/>
    <s v="Incident"/>
    <d v="2013-04-29T00:00:00"/>
    <s v=""/>
    <s v=""/>
    <x v="2"/>
    <x v="0"/>
    <x v="0"/>
    <s v=""/>
    <n v="1"/>
    <n v="0"/>
  </r>
  <r>
    <x v="0"/>
    <x v="0"/>
    <s v="Gregg Souza"/>
    <s v="8000033338"/>
    <s v="IE ISSUES | NEW USER PROFILE"/>
    <x v="77"/>
    <d v="2013-03-18T00:00:00"/>
    <n v="3"/>
    <n v="3"/>
    <n v="3"/>
    <s v="Confirmed"/>
    <s v="Incident"/>
    <d v="2013-05-01T00:00:00"/>
    <d v="2013-06-01T00:00:00"/>
    <s v=""/>
    <x v="2"/>
    <x v="0"/>
    <x v="1"/>
    <d v="2013-06-01T00:00:00"/>
    <n v="1"/>
    <n v="1"/>
  </r>
  <r>
    <x v="0"/>
    <x v="0"/>
    <s v="Gregg Souza"/>
    <s v="8000034020"/>
    <s v="USER CANNOT OPEN OUTLOOK/PORTAL LINK/CER"/>
    <x v="85"/>
    <d v="2013-03-19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Gregg Souza"/>
    <s v="8000034103"/>
    <s v="NEW POWER CORD FOR LAPTOP"/>
    <x v="85"/>
    <d v="2013-03-19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0"/>
    <x v="0"/>
    <s v="Gregg Souza"/>
    <s v="8000034106"/>
    <s v="DOUBLE CONTACTS IN OUTLOOK"/>
    <x v="85"/>
    <d v="2013-03-19T00:00:00"/>
    <n v="3"/>
    <n v="3"/>
    <n v="3"/>
    <s v="Confirmed"/>
    <s v="Incident"/>
    <d v="2013-04-24T00:00:00"/>
    <d v="2013-05-25T00:00:00"/>
    <s v=""/>
    <x v="2"/>
    <x v="0"/>
    <x v="0"/>
    <d v="2013-05-01T00:00:00"/>
    <n v="1"/>
    <n v="1"/>
  </r>
  <r>
    <x v="0"/>
    <x v="0"/>
    <s v="Gregg Souza"/>
    <s v="8000034348"/>
    <s v="HOST NOT COMPLIANCE ERROR WHEN TRYING TO"/>
    <x v="85"/>
    <d v="2013-03-19T00:00:00"/>
    <n v="3"/>
    <n v="3"/>
    <n v="4"/>
    <s v="Solution proposed"/>
    <s v="Incident"/>
    <d v="2013-04-29T00:00:00"/>
    <s v=""/>
    <s v=""/>
    <x v="2"/>
    <x v="0"/>
    <x v="0"/>
    <s v=""/>
    <n v="1"/>
    <n v="0"/>
  </r>
  <r>
    <x v="0"/>
    <x v="0"/>
    <s v="Gregg Souza"/>
    <s v="8000034528"/>
    <s v="UNSTABLE VPN CONNECTION"/>
    <x v="85"/>
    <d v="2013-03-19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Gregg Souza"/>
    <s v="8000034564"/>
    <s v="CANNOT CONNECT TO VPN"/>
    <x v="85"/>
    <d v="2013-03-19T00:00:00"/>
    <n v="3"/>
    <n v="3"/>
    <n v="3"/>
    <s v="Confirmed"/>
    <s v="Incident"/>
    <d v="2013-03-22T00:00:00"/>
    <d v="2013-04-22T00:00:00"/>
    <s v=""/>
    <x v="2"/>
    <x v="0"/>
    <x v="3"/>
    <d v="2013-04-01T00:00:00"/>
    <n v="1"/>
    <n v="1"/>
  </r>
  <r>
    <x v="0"/>
    <x v="0"/>
    <s v="Gregg Souza"/>
    <s v="8000036548"/>
    <s v="LAPTOP NOT WORKING"/>
    <x v="30"/>
    <d v="2013-03-20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Gregg Souza"/>
    <s v="8000038623"/>
    <s v="SOME DISTRIBUTION LISTS (DL) DO NOT APPE"/>
    <x v="28"/>
    <d v="2013-03-01T00:00:00"/>
    <n v="2"/>
    <n v="2"/>
    <n v="2"/>
    <s v="Confirmed"/>
    <s v="Incident"/>
    <d v="2013-04-19T00:00:00"/>
    <d v="2013-05-20T00:00:00"/>
    <s v=""/>
    <x v="2"/>
    <x v="0"/>
    <x v="0"/>
    <d v="2013-05-01T00:00:00"/>
    <n v="1"/>
    <n v="1"/>
  </r>
  <r>
    <x v="0"/>
    <x v="0"/>
    <s v="Gregg Souza"/>
    <s v="8000039953"/>
    <s v="T410 BLUE SCREENS CONSTANTLY"/>
    <x v="86"/>
    <d v="2013-03-21T00:00:00"/>
    <n v="3"/>
    <n v="3"/>
    <n v="3"/>
    <s v="Confirmed"/>
    <s v="Incident"/>
    <d v="2013-03-22T00:00:00"/>
    <d v="2013-05-31T00:00:00"/>
    <s v=""/>
    <x v="2"/>
    <x v="0"/>
    <x v="3"/>
    <d v="2013-05-01T00:00:00"/>
    <n v="1"/>
    <n v="1"/>
  </r>
  <r>
    <x v="0"/>
    <x v="0"/>
    <s v="Gregg Souza"/>
    <s v="8000039971"/>
    <s v="USER T410 RUNNING SLOW"/>
    <x v="86"/>
    <d v="2013-03-21T00:00:00"/>
    <n v="3"/>
    <n v="3"/>
    <n v="3"/>
    <s v="Confirmed"/>
    <s v="Incident"/>
    <d v="2013-03-22T00:00:00"/>
    <d v="2013-03-22T00:00:00"/>
    <s v=""/>
    <x v="2"/>
    <x v="0"/>
    <x v="3"/>
    <d v="2013-03-01T00:00:00"/>
    <n v="1"/>
    <n v="1"/>
  </r>
  <r>
    <x v="0"/>
    <x v="0"/>
    <s v="Gregg Souza"/>
    <s v="8000041745"/>
    <s v="USER INSTALED UPDATES  - BSOD - PC CRASH"/>
    <x v="87"/>
    <d v="2013-03-22T00:00:00"/>
    <n v="3"/>
    <n v="3"/>
    <n v="3"/>
    <s v="Confirmed"/>
    <s v="Incident"/>
    <d v="2013-04-02T00:00:00"/>
    <d v="2013-04-02T00:00:00"/>
    <s v=""/>
    <x v="2"/>
    <x v="0"/>
    <x v="0"/>
    <d v="2013-04-01T00:00:00"/>
    <n v="1"/>
    <n v="1"/>
  </r>
  <r>
    <x v="0"/>
    <x v="0"/>
    <s v="Gregg Souza"/>
    <s v="8000042416"/>
    <s v="UPGRADED TO X230T"/>
    <x v="87"/>
    <d v="2013-03-22T00:00:00"/>
    <n v="3"/>
    <n v="3"/>
    <n v="3"/>
    <s v="Confirmed"/>
    <s v="Incident"/>
    <d v="2013-03-23T00:00:00"/>
    <d v="2013-05-31T00:00:00"/>
    <s v=""/>
    <x v="2"/>
    <x v="0"/>
    <x v="3"/>
    <d v="2013-05-01T00:00:00"/>
    <n v="1"/>
    <n v="1"/>
  </r>
  <r>
    <x v="0"/>
    <x v="0"/>
    <s v="Gregg Souza"/>
    <s v="8000043115"/>
    <s v="BLUE WINDOWS ERROR SCREEN"/>
    <x v="87"/>
    <d v="2013-03-22T00:00:00"/>
    <n v="3"/>
    <n v="3"/>
    <n v="3"/>
    <s v="Confirmed"/>
    <s v="Incident"/>
    <d v="2013-03-26T00:00:00"/>
    <d v="2013-03-27T00:00:00"/>
    <s v=""/>
    <x v="2"/>
    <x v="0"/>
    <x v="3"/>
    <d v="2013-03-01T00:00:00"/>
    <n v="1"/>
    <n v="1"/>
  </r>
  <r>
    <x v="0"/>
    <x v="0"/>
    <s v="Gregg Souza"/>
    <s v="8000043495"/>
    <s v="OPEN ACCESS FROM CAMBRIDGE OFFICE TO SUC"/>
    <x v="99"/>
    <d v="2013-01-31T00:00:00"/>
    <n v="4"/>
    <n v="4"/>
    <n v="4"/>
    <s v="Confirmed"/>
    <s v="Incident"/>
    <d v="2013-03-23T00:00:00"/>
    <d v="2013-05-31T00:00:00"/>
    <s v=""/>
    <x v="5"/>
    <x v="0"/>
    <x v="3"/>
    <d v="2013-05-01T00:00:00"/>
    <n v="1"/>
    <n v="1"/>
  </r>
  <r>
    <x v="0"/>
    <x v="0"/>
    <s v="Gregg Souza"/>
    <s v="8000044198"/>
    <s v="SMS TAB IN CALENDAR"/>
    <x v="61"/>
    <d v="2013-02-22T00:00:00"/>
    <n v="3"/>
    <n v="3"/>
    <n v="3"/>
    <s v="Confirmed"/>
    <s v="Incident"/>
    <d v="2013-04-04T00:00:00"/>
    <d v="2013-04-17T00:00:00"/>
    <s v=""/>
    <x v="7"/>
    <x v="0"/>
    <x v="0"/>
    <d v="2013-04-01T00:00:00"/>
    <n v="1"/>
    <n v="1"/>
  </r>
  <r>
    <x v="0"/>
    <x v="0"/>
    <s v="Gregg Souza"/>
    <s v="8000047999"/>
    <s v="UNABLE TO CONNECT TO THE SAP WIFI"/>
    <x v="32"/>
    <d v="2013-03-25T00:00:00"/>
    <n v="3"/>
    <n v="3"/>
    <n v="3"/>
    <s v="Solution proposed"/>
    <s v="Incident"/>
    <d v="2013-05-13T00:00:00"/>
    <s v=""/>
    <s v=""/>
    <x v="2"/>
    <x v="0"/>
    <x v="1"/>
    <s v=""/>
    <n v="1"/>
    <n v="0"/>
  </r>
  <r>
    <x v="0"/>
    <x v="0"/>
    <s v="Gregg Souza"/>
    <s v="8000055653"/>
    <s v="AFTER UPDATES  -PC HANGS"/>
    <x v="34"/>
    <d v="2013-03-27T00:00:00"/>
    <n v="2"/>
    <n v="3"/>
    <n v="3"/>
    <s v="Solution proposed"/>
    <s v="Incident"/>
    <d v="2013-04-29T00:00:00"/>
    <s v=""/>
    <s v=""/>
    <x v="2"/>
    <x v="0"/>
    <x v="0"/>
    <s v=""/>
    <n v="1"/>
    <n v="0"/>
  </r>
  <r>
    <x v="0"/>
    <x v="0"/>
    <s v="Gregg Souza"/>
    <s v="8000058234"/>
    <s v="UNABLE TO LOGIN TO PGP LOGIN  SCREEN"/>
    <x v="80"/>
    <d v="2013-03-28T00:00:00"/>
    <n v="3"/>
    <n v="4"/>
    <n v="4"/>
    <s v="Confirmed"/>
    <s v="Incident"/>
    <d v="2013-03-29T00:00:00"/>
    <d v="2013-04-09T00:00:00"/>
    <s v=""/>
    <x v="2"/>
    <x v="0"/>
    <x v="3"/>
    <d v="2013-04-01T00:00:00"/>
    <n v="1"/>
    <n v="1"/>
  </r>
  <r>
    <x v="0"/>
    <x v="0"/>
    <s v="Gregg Souza"/>
    <s v="8000060624"/>
    <s v="COMPUTER IS NOT TURNING ON"/>
    <x v="3"/>
    <d v="2013-03-29T00:00:00"/>
    <n v="3"/>
    <n v="3"/>
    <n v="3"/>
    <s v="Confirmed"/>
    <s v="Incident"/>
    <d v="2013-04-01T00:00:00"/>
    <d v="2013-05-20T00:00:00"/>
    <s v=""/>
    <x v="2"/>
    <x v="0"/>
    <x v="0"/>
    <d v="2013-05-01T00:00:00"/>
    <n v="1"/>
    <n v="1"/>
  </r>
  <r>
    <x v="0"/>
    <x v="0"/>
    <s v="Gregg Souza"/>
    <s v="8000063378"/>
    <s v="USER NEEDS TO GET PC CHECKED AT PAL LOCA"/>
    <x v="4"/>
    <d v="2013-04-01T00:00:00"/>
    <n v="3"/>
    <n v="2"/>
    <n v="2"/>
    <s v="Confirmed"/>
    <s v="Incident"/>
    <s v=""/>
    <d v="2013-04-19T00:00:00"/>
    <s v="Confirmed wihtout Completion"/>
    <x v="0"/>
    <x v="0"/>
    <x v="2"/>
    <d v="2013-04-01T00:00:00"/>
    <n v="0"/>
    <n v="1"/>
  </r>
  <r>
    <x v="0"/>
    <x v="0"/>
    <s v="Gregg Souza"/>
    <s v="8000073815"/>
    <s v="DATA MIGRATION PROCESS"/>
    <x v="7"/>
    <d v="2013-04-04T00:00:00"/>
    <n v="3"/>
    <n v="4"/>
    <n v="4"/>
    <s v="Confirmed"/>
    <s v="Incident"/>
    <d v="2013-04-05T00:00:00"/>
    <d v="2013-04-05T00:00:00"/>
    <s v=""/>
    <x v="0"/>
    <x v="0"/>
    <x v="0"/>
    <d v="2013-04-01T00:00:00"/>
    <n v="1"/>
    <n v="1"/>
  </r>
  <r>
    <x v="0"/>
    <x v="0"/>
    <s v="Gregg Souza"/>
    <s v="8000081940"/>
    <s v="WINDOWS 8, UNABLE TO OPEN IE AS ADMIN"/>
    <x v="9"/>
    <d v="2013-04-08T00:00:00"/>
    <n v="3"/>
    <n v="3"/>
    <n v="3"/>
    <s v="Solution proposed"/>
    <s v="Incident"/>
    <d v="2013-05-24T00:00:00"/>
    <s v=""/>
    <s v=""/>
    <x v="0"/>
    <x v="0"/>
    <x v="1"/>
    <s v=""/>
    <n v="1"/>
    <n v="0"/>
  </r>
  <r>
    <x v="0"/>
    <x v="0"/>
    <s v="Gregg Souza"/>
    <s v="8000085420"/>
    <s v="OLD MONITOR USED BY A COLLEAGUE"/>
    <x v="10"/>
    <d v="2013-04-09T00:00:00"/>
    <n v="4"/>
    <n v="4"/>
    <n v="4"/>
    <s v="Solution proposed"/>
    <s v="Incident"/>
    <d v="2013-05-29T00:00:00"/>
    <s v=""/>
    <s v=""/>
    <x v="0"/>
    <x v="0"/>
    <x v="1"/>
    <s v=""/>
    <n v="1"/>
    <n v="0"/>
  </r>
  <r>
    <x v="0"/>
    <x v="0"/>
    <s v="Gregg Souza"/>
    <s v="8000088948"/>
    <s v="ACCESS DENIED"/>
    <x v="11"/>
    <d v="2013-04-10T00:00:00"/>
    <n v="2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0"/>
    <x v="0"/>
    <s v="Gregg Souza"/>
    <s v="8000092355"/>
    <s v="SMS IN OUTLOOK"/>
    <x v="36"/>
    <d v="2013-04-11T00:00:00"/>
    <n v="3"/>
    <n v="3"/>
    <n v="3"/>
    <s v="Confirmed"/>
    <s v="Incident"/>
    <d v="2013-04-19T00:00:00"/>
    <d v="2013-04-22T00:00:00"/>
    <s v=""/>
    <x v="0"/>
    <x v="0"/>
    <x v="0"/>
    <d v="2013-04-01T00:00:00"/>
    <n v="1"/>
    <n v="1"/>
  </r>
  <r>
    <x v="0"/>
    <x v="0"/>
    <s v="Gregg Souza"/>
    <s v="8000094883"/>
    <s v="&quot;C5188717&quot; WILL REFLECT IN THE SAP CORPO"/>
    <x v="36"/>
    <d v="2013-04-12T00:00:00"/>
    <n v="1"/>
    <n v="3"/>
    <n v="3"/>
    <s v="Confirmed"/>
    <s v="Incident"/>
    <d v="2013-04-19T00:00:00"/>
    <d v="2013-05-20T00:00:00"/>
    <s v=""/>
    <x v="0"/>
    <x v="0"/>
    <x v="0"/>
    <d v="2013-05-01T00:00:00"/>
    <n v="1"/>
    <n v="1"/>
  </r>
  <r>
    <x v="0"/>
    <x v="0"/>
    <s v="Gregg Souza"/>
    <s v="8000099612"/>
    <s v="COULD NOT ACCESS TO WINDOWS DESKTOP"/>
    <x v="0"/>
    <d v="2013-04-16T00:00:00"/>
    <n v="2"/>
    <n v="3"/>
    <n v="2"/>
    <s v="Author Action required"/>
    <s v="Incident"/>
    <s v=""/>
    <s v=""/>
    <s v=""/>
    <x v="0"/>
    <x v="0"/>
    <x v="2"/>
    <s v=""/>
    <n v="0"/>
    <n v="0"/>
  </r>
  <r>
    <x v="0"/>
    <x v="0"/>
    <s v="Gregg Souza"/>
    <s v="8000102667"/>
    <s v="CAN NOT LOG TO THE PORTAL REMOTELY"/>
    <x v="0"/>
    <d v="2013-04-16T00:00:00"/>
    <n v="3"/>
    <n v="3"/>
    <n v="3"/>
    <s v="Solution proposed"/>
    <s v="Incident"/>
    <d v="2013-05-24T00:00:00"/>
    <s v=""/>
    <s v=""/>
    <x v="0"/>
    <x v="0"/>
    <x v="1"/>
    <s v=""/>
    <n v="1"/>
    <n v="0"/>
  </r>
  <r>
    <x v="0"/>
    <x v="0"/>
    <s v="Gregg Souza"/>
    <s v="8000102937"/>
    <s v="CLIENT  IS AFFECTING NETWORK SECURITY"/>
    <x v="14"/>
    <d v="2013-04-16T00:00:00"/>
    <n v="1"/>
    <n v="1"/>
    <n v="1"/>
    <s v="Confirmed"/>
    <s v="Incident"/>
    <d v="2013-04-19T00:00:00"/>
    <d v="2013-05-20T00:00:00"/>
    <s v=""/>
    <x v="0"/>
    <x v="0"/>
    <x v="0"/>
    <d v="2013-05-01T00:00:00"/>
    <n v="1"/>
    <n v="1"/>
  </r>
  <r>
    <x v="0"/>
    <x v="0"/>
    <s v="Gregg Souza"/>
    <s v="8000102940"/>
    <s v="VC BOOKING REQUEST ISSUES"/>
    <x v="14"/>
    <d v="2013-04-16T00:00:00"/>
    <n v="2"/>
    <n v="3"/>
    <n v="3"/>
    <s v="Confirmed"/>
    <s v="Incident"/>
    <d v="2013-05-01T00:00:00"/>
    <d v="2013-06-01T00:00:00"/>
    <s v=""/>
    <x v="0"/>
    <x v="0"/>
    <x v="1"/>
    <d v="2013-06-01T00:00:00"/>
    <n v="1"/>
    <n v="1"/>
  </r>
  <r>
    <x v="0"/>
    <x v="0"/>
    <s v="Gregg Souza"/>
    <s v="8000103533"/>
    <s v="AUTONOMY CONNECTED BACKUP NEVER FINISHES"/>
    <x v="0"/>
    <d v="2013-04-17T00:00:00"/>
    <n v="3"/>
    <n v="3"/>
    <n v="3"/>
    <s v="Confirmed"/>
    <s v="Incident"/>
    <d v="2013-04-30T00:00:00"/>
    <d v="2013-05-31T00:00:00"/>
    <s v=""/>
    <x v="0"/>
    <x v="0"/>
    <x v="0"/>
    <d v="2013-05-01T00:00:00"/>
    <n v="1"/>
    <n v="1"/>
  </r>
  <r>
    <x v="0"/>
    <x v="0"/>
    <s v="Gregg Souza"/>
    <s v="8000117142"/>
    <s v="SOFTWARE UPDATE CONTINUOSLY REPEATING"/>
    <x v="40"/>
    <d v="2013-04-23T00:00:00"/>
    <n v="3"/>
    <n v="3"/>
    <n v="4"/>
    <s v="Confirmed"/>
    <s v="Incident"/>
    <d v="2013-05-17T00:00:00"/>
    <d v="2013-05-17T00:00:00"/>
    <s v=""/>
    <x v="0"/>
    <x v="0"/>
    <x v="1"/>
    <d v="2013-05-01T00:00:00"/>
    <n v="1"/>
    <n v="1"/>
  </r>
  <r>
    <x v="0"/>
    <x v="0"/>
    <s v="Gregg Souza"/>
    <s v="8000120293"/>
    <s v="SSO CREDENTIALS NOT COMMING UP."/>
    <x v="40"/>
    <d v="2013-04-23T00:00:00"/>
    <n v="2"/>
    <n v="2"/>
    <n v="2"/>
    <s v="Solution proposed"/>
    <s v="Incident"/>
    <d v="2013-05-30T00:00:00"/>
    <s v=""/>
    <s v=""/>
    <x v="0"/>
    <x v="0"/>
    <x v="1"/>
    <s v=""/>
    <n v="1"/>
    <n v="0"/>
  </r>
  <r>
    <x v="0"/>
    <x v="0"/>
    <s v="Gregg Souza"/>
    <s v="8000123916"/>
    <s v="NOT ABLE TO CONNECT TO VPN"/>
    <x v="16"/>
    <d v="2013-04-24T00:00:00"/>
    <n v="2"/>
    <n v="3"/>
    <n v="2"/>
    <s v="Confirmed"/>
    <s v="Incident"/>
    <d v="2013-05-01T00:00:00"/>
    <d v="2013-06-01T00:00:00"/>
    <s v=""/>
    <x v="0"/>
    <x v="0"/>
    <x v="1"/>
    <d v="2013-06-01T00:00:00"/>
    <n v="1"/>
    <n v="1"/>
  </r>
  <r>
    <x v="0"/>
    <x v="0"/>
    <s v="Gregg Souza"/>
    <s v="8000124141"/>
    <s v="VOICE MAIL, ISSUES WITH CRM OPP AND SALE"/>
    <x v="41"/>
    <d v="2013-04-24T00:00:00"/>
    <n v="3"/>
    <n v="3"/>
    <n v="3"/>
    <s v="Author Action required"/>
    <s v="Incident"/>
    <s v=""/>
    <s v=""/>
    <s v=""/>
    <x v="0"/>
    <x v="0"/>
    <x v="2"/>
    <s v=""/>
    <n v="0"/>
    <n v="0"/>
  </r>
  <r>
    <x v="0"/>
    <x v="0"/>
    <s v="Gregg Souza"/>
    <s v="8000137735"/>
    <s v="LAPTOP ISSUE ( WAITING )"/>
    <x v="17"/>
    <d v="2013-04-30T00:00:00"/>
    <n v="3"/>
    <n v="3"/>
    <n v="3"/>
    <s v="Author Action required"/>
    <s v="Incident"/>
    <s v=""/>
    <s v=""/>
    <s v=""/>
    <x v="0"/>
    <x v="0"/>
    <x v="2"/>
    <s v=""/>
    <n v="0"/>
    <n v="0"/>
  </r>
  <r>
    <x v="0"/>
    <x v="0"/>
    <s v="Gregg Souza"/>
    <s v="8000150726"/>
    <s v="SCREEN FREEZE WHEN ORDERING DEVICE"/>
    <x v="20"/>
    <d v="2013-05-07T00:00:00"/>
    <n v="2"/>
    <n v="3"/>
    <n v="3"/>
    <s v="Assigned"/>
    <s v="Incident"/>
    <d v="2013-06-03T00:00:00"/>
    <d v="2013-06-03T00:00:00"/>
    <s v=""/>
    <x v="1"/>
    <x v="0"/>
    <x v="4"/>
    <d v="2013-06-01T00:00:00"/>
    <n v="1"/>
    <n v="1"/>
  </r>
  <r>
    <x v="0"/>
    <x v="0"/>
    <s v="Gregg Souza"/>
    <s v="8000157287"/>
    <s v="USER CANCEL ROOM RESERVATION BUT ROOM ST"/>
    <x v="65"/>
    <d v="2013-05-08T00:00:00"/>
    <n v="3"/>
    <n v="3"/>
    <n v="3"/>
    <s v="Closed / Processed"/>
    <s v="Incident"/>
    <s v=""/>
    <d v="2013-05-29T00:00:00"/>
    <s v="Confirmed wihtout Completion"/>
    <x v="1"/>
    <x v="0"/>
    <x v="2"/>
    <d v="2013-05-01T00:00:00"/>
    <n v="0"/>
    <n v="1"/>
  </r>
  <r>
    <x v="0"/>
    <x v="0"/>
    <s v="Gregg Souza"/>
    <s v="8000157433"/>
    <s v="INSTALL LINGUANEXT SOFTWARE &amp; DICTIONARY"/>
    <x v="21"/>
    <d v="2013-05-08T00:00:00"/>
    <n v="2"/>
    <n v="3"/>
    <n v="3"/>
    <s v="Solution proposed"/>
    <s v="Incident"/>
    <d v="2013-05-16T00:00:00"/>
    <s v=""/>
    <s v=""/>
    <x v="1"/>
    <x v="0"/>
    <x v="1"/>
    <s v=""/>
    <n v="1"/>
    <n v="0"/>
  </r>
  <r>
    <x v="0"/>
    <x v="0"/>
    <s v="Gregg Souza"/>
    <s v="8000176218"/>
    <s v="CANNOT CONNECT PC TO CORP ACCESS"/>
    <x v="48"/>
    <d v="2013-05-16T00:00:00"/>
    <n v="3"/>
    <n v="4"/>
    <n v="4"/>
    <s v="Confirmed"/>
    <s v="Incident"/>
    <d v="2013-05-17T00:00:00"/>
    <d v="2013-05-17T00:00:00"/>
    <s v=""/>
    <x v="1"/>
    <x v="0"/>
    <x v="1"/>
    <d v="2013-05-01T00:00:00"/>
    <n v="1"/>
    <n v="1"/>
  </r>
  <r>
    <x v="0"/>
    <x v="0"/>
    <s v="Gregg Souza"/>
    <s v="8000176313"/>
    <s v="SAP IT PUSHED JAVA UPDATE FAILURE"/>
    <x v="48"/>
    <d v="2013-05-16T00:00:00"/>
    <n v="3"/>
    <n v="4"/>
    <n v="4"/>
    <s v="Author Action required"/>
    <s v="Incident"/>
    <s v=""/>
    <s v=""/>
    <s v=""/>
    <x v="1"/>
    <x v="0"/>
    <x v="2"/>
    <s v=""/>
    <n v="0"/>
    <n v="0"/>
  </r>
  <r>
    <x v="0"/>
    <x v="0"/>
    <s v="Gregg Souza"/>
    <s v="8000179235"/>
    <s v="PGP SCREE LOCKED"/>
    <x v="49"/>
    <d v="2013-05-17T00:00:00"/>
    <n v="3"/>
    <n v="3"/>
    <n v="3"/>
    <s v="Solution proposed"/>
    <s v="Incident"/>
    <d v="2013-05-24T00:00:00"/>
    <s v=""/>
    <s v=""/>
    <x v="1"/>
    <x v="0"/>
    <x v="1"/>
    <s v=""/>
    <n v="1"/>
    <n v="0"/>
  </r>
  <r>
    <x v="0"/>
    <x v="0"/>
    <s v="Gregg Souza"/>
    <s v="8000180046"/>
    <s v="SAP VPN"/>
    <x v="51"/>
    <d v="2013-05-20T00:00:00"/>
    <n v="2"/>
    <n v="3"/>
    <n v="3"/>
    <s v="Author Action required"/>
    <s v="Incident"/>
    <s v=""/>
    <s v=""/>
    <s v=""/>
    <x v="1"/>
    <x v="0"/>
    <x v="2"/>
    <s v=""/>
    <n v="0"/>
    <n v="0"/>
  </r>
  <r>
    <x v="0"/>
    <x v="0"/>
    <s v="Gregg Souza"/>
    <s v="8000181939"/>
    <s v="BATTERY NOT CHARGING"/>
    <x v="51"/>
    <d v="2013-05-20T00:00:00"/>
    <n v="2"/>
    <n v="3"/>
    <n v="3"/>
    <s v="Confirmed"/>
    <s v="Incident"/>
    <d v="2013-05-23T00:00:00"/>
    <d v="2013-05-29T00:00:00"/>
    <s v=""/>
    <x v="1"/>
    <x v="0"/>
    <x v="1"/>
    <d v="2013-05-01T00:00:00"/>
    <n v="1"/>
    <n v="1"/>
  </r>
  <r>
    <x v="0"/>
    <x v="0"/>
    <s v="Gregg Souza"/>
    <s v="8000186243"/>
    <s v="RAM FOR LAPTOP UPGRADE - PO 4502416486"/>
    <x v="22"/>
    <d v="2013-05-21T00:00:00"/>
    <n v="4"/>
    <n v="4"/>
    <n v="4"/>
    <s v="Solution proposed"/>
    <s v="Incident"/>
    <d v="2013-05-31T00:00:00"/>
    <s v=""/>
    <s v=""/>
    <x v="1"/>
    <x v="0"/>
    <x v="1"/>
    <s v=""/>
    <n v="1"/>
    <n v="0"/>
  </r>
  <r>
    <x v="0"/>
    <x v="0"/>
    <s v="Gregg Souza"/>
    <s v="8000189142"/>
    <s v="UNABLE TO CONNECT TO THE AMERICAS WTS"/>
    <x v="52"/>
    <d v="2013-05-22T00:00:00"/>
    <n v="3"/>
    <n v="3"/>
    <n v="3"/>
    <s v="Author Action required"/>
    <s v="Incident"/>
    <d v="2013-06-03T00:00:00"/>
    <d v="2013-06-03T00:00:00"/>
    <s v=""/>
    <x v="1"/>
    <x v="0"/>
    <x v="4"/>
    <d v="2013-06-01T00:00:00"/>
    <n v="1"/>
    <n v="1"/>
  </r>
  <r>
    <x v="0"/>
    <x v="0"/>
    <s v="Gregg Souza"/>
    <s v="8000190298"/>
    <s v="BARE METAL INSTALL OF WIN IMAGE 7.2.1"/>
    <x v="82"/>
    <d v="2013-05-23T00:00:00"/>
    <n v="3"/>
    <n v="3"/>
    <n v="3"/>
    <s v="Author Action required"/>
    <s v="Incident"/>
    <s v=""/>
    <s v=""/>
    <s v=""/>
    <x v="1"/>
    <x v="0"/>
    <x v="2"/>
    <s v=""/>
    <n v="0"/>
    <n v="0"/>
  </r>
  <r>
    <x v="0"/>
    <x v="0"/>
    <s v="Gregg Souza"/>
    <s v="8000202286"/>
    <s v="UPDATE FAILS: RE-IMAGE OR SWAP LAPTOP"/>
    <x v="53"/>
    <d v="2013-05-28T00:00:00"/>
    <n v="2"/>
    <n v="3"/>
    <n v="3"/>
    <s v="Assigned"/>
    <s v="Incident"/>
    <s v=""/>
    <s v=""/>
    <s v=""/>
    <x v="1"/>
    <x v="0"/>
    <x v="2"/>
    <s v=""/>
    <n v="0"/>
    <n v="0"/>
  </r>
  <r>
    <x v="0"/>
    <x v="0"/>
    <s v="Gregg Souza"/>
    <s v="8000211506"/>
    <s v="SYSTEM RECOVERY OPITONS"/>
    <x v="54"/>
    <d v="2013-05-31T00:00:00"/>
    <n v="3"/>
    <n v="3"/>
    <n v="4"/>
    <s v="In process"/>
    <s v="Incident"/>
    <s v=""/>
    <s v=""/>
    <s v=""/>
    <x v="1"/>
    <x v="0"/>
    <x v="2"/>
    <s v=""/>
    <n v="0"/>
    <n v="0"/>
  </r>
  <r>
    <x v="0"/>
    <x v="0"/>
    <s v="Harold Brown"/>
    <s v="7000001056"/>
    <s v="MY DESKTOP MACHINE CANNOT BE REACHED VIA"/>
    <x v="25"/>
    <d v="2013-01-28T00:00:00"/>
    <n v="4"/>
    <n v="4"/>
    <n v="4"/>
    <s v="Confirmed"/>
    <s v="Service Request"/>
    <d v="2013-03-19T00:00:00"/>
    <d v="2013-04-19T00:00:00"/>
    <s v=""/>
    <x v="5"/>
    <x v="0"/>
    <x v="3"/>
    <d v="2013-04-01T00:00:00"/>
    <n v="1"/>
    <n v="1"/>
  </r>
  <r>
    <x v="0"/>
    <x v="0"/>
    <s v="Harold Brown"/>
    <s v="7000001525"/>
    <s v="DEVICE IS UNABLE TO READ THE CARTRIDGE D"/>
    <x v="70"/>
    <d v="2013-02-12T00:00:00"/>
    <n v="3"/>
    <n v="3"/>
    <n v="3"/>
    <s v="Confirmed"/>
    <s v="Service Request"/>
    <d v="2013-03-19T00:00:00"/>
    <d v="2013-05-31T00:00:00"/>
    <s v=""/>
    <x v="7"/>
    <x v="0"/>
    <x v="3"/>
    <d v="2013-05-01T00:00:00"/>
    <n v="1"/>
    <n v="1"/>
  </r>
  <r>
    <x v="0"/>
    <x v="0"/>
    <s v="Harold Brown"/>
    <s v="7000002307"/>
    <s v="ASSIST USER WITH PASSWORD RESET"/>
    <x v="98"/>
    <d v="2013-02-15T00:00:00"/>
    <n v="3"/>
    <n v="3"/>
    <n v="3"/>
    <s v="Confirmed"/>
    <s v="Service Request"/>
    <d v="2013-03-19T00:00:00"/>
    <d v="2013-05-31T00:00:00"/>
    <s v=""/>
    <x v="7"/>
    <x v="0"/>
    <x v="3"/>
    <d v="2013-05-01T00:00:00"/>
    <n v="1"/>
    <n v="1"/>
  </r>
  <r>
    <x v="0"/>
    <x v="0"/>
    <s v="Harold Brown"/>
    <s v="7000002373"/>
    <s v="MCAFEE SYSTEM REMEDIATION"/>
    <x v="98"/>
    <d v="2013-02-15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Harold Brown"/>
    <s v="7000004778"/>
    <s v="TRANSFER DATA FROM OLD SYSTEM TO NEW SYS"/>
    <x v="69"/>
    <d v="2013-02-19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0"/>
    <x v="0"/>
    <s v="Harold Brown"/>
    <s v="7000004819"/>
    <s v="PASSWORD RESET ISSUE"/>
    <x v="69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04842"/>
    <s v="INSTALL BACKUP SOFTWARE IRON MOUNTAIN"/>
    <x v="69"/>
    <d v="2013-02-19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0"/>
    <x v="0"/>
    <s v="Harold Brown"/>
    <s v="7000008450"/>
    <s v="TRANSFER DATA FROM OLD SYSTEM TO NEW SYS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08484"/>
    <s v="REIMAGE LAPTOP SYSTEM WITH WINDOWS 7 VER"/>
    <x v="61"/>
    <d v="2013-02-22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Harold Brown"/>
    <s v="7000008690"/>
    <s v="INSTALL CYGWIN SOFTWARE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08912"/>
    <s v="SYSTEM SWAP REIMAGE WITH WINDOWS 7 VER 2"/>
    <x v="100"/>
    <d v="2013-02-23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09177"/>
    <s v="TRANSFER DATA FROM OLD SYSTEM TO NEW SYS"/>
    <x v="100"/>
    <d v="2013-02-23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12069"/>
    <s v="NEW LAPTOP DATA MIGRATION--C TO I TRANSF"/>
    <x v="101"/>
    <d v="2013-02-05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12080"/>
    <s v="HANA STUDIO NOT WORKING AFTER JAVA UPDA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12144"/>
    <s v="INSTALL MSFT SYSTEMBUILDER LAT.VERS. WIN"/>
    <x v="61"/>
    <d v="2013-02-22T00:00:00"/>
    <n v="4"/>
    <n v="4"/>
    <n v="4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Harold Brown"/>
    <s v="7000012497"/>
    <s v="TRANSFER DATA FROM OLD SYSTEM TO NEW SYS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14568"/>
    <s v="NEW HARDWARE SETUP (APPLE MBP)"/>
    <x v="60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arold Brown"/>
    <s v="7000021174"/>
    <s v="LOANER LAPTOP (T520) (03.08.13)"/>
    <x v="62"/>
    <d v="2013-03-05T00:00:00"/>
    <n v="3"/>
    <n v="3"/>
    <n v="3"/>
    <s v="Confirmed"/>
    <s v="Service Request"/>
    <d v="2013-03-20T00:00:00"/>
    <d v="2013-03-22T00:00:00"/>
    <s v=""/>
    <x v="2"/>
    <x v="0"/>
    <x v="3"/>
    <d v="2013-03-01T00:00:00"/>
    <n v="1"/>
    <n v="1"/>
  </r>
  <r>
    <x v="0"/>
    <x v="0"/>
    <s v="Harold Brown"/>
    <s v="7000021192"/>
    <s v="WINDOWS 7 PRO SOFTWARE INSTALL PO # 4502"/>
    <x v="63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arold Brown"/>
    <s v="7000024816"/>
    <s v="LOANER LAPTOP (T520) (QTY 5)"/>
    <x v="63"/>
    <d v="2013-03-07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arold Brown"/>
    <s v="7000025070"/>
    <s v="REIMAGE LAPTOP SYSTEM WITH WINDOWS 7 VER"/>
    <x v="31"/>
    <d v="2013-03-12T00:00:00"/>
    <n v="3"/>
    <n v="3"/>
    <n v="3"/>
    <s v="Confirmed"/>
    <s v="Service Request"/>
    <d v="2013-03-20T00:00:00"/>
    <d v="2013-03-22T00:00:00"/>
    <s v=""/>
    <x v="2"/>
    <x v="0"/>
    <x v="3"/>
    <d v="2013-03-01T00:00:00"/>
    <n v="1"/>
    <n v="1"/>
  </r>
  <r>
    <x v="0"/>
    <x v="0"/>
    <s v="Harold Brown"/>
    <s v="7000025083"/>
    <s v="TRANSFER DATA FROM OLD SYSTEM TO NEW SYS"/>
    <x v="31"/>
    <d v="2013-03-12T00:00:00"/>
    <n v="3"/>
    <n v="3"/>
    <n v="3"/>
    <s v="Confirmed"/>
    <s v="Service Request"/>
    <d v="2013-03-20T00:00:00"/>
    <d v="2013-03-22T00:00:00"/>
    <s v=""/>
    <x v="2"/>
    <x v="0"/>
    <x v="3"/>
    <d v="2013-03-01T00:00:00"/>
    <n v="1"/>
    <n v="1"/>
  </r>
  <r>
    <x v="0"/>
    <x v="0"/>
    <s v="Harold Brown"/>
    <s v="7000025105"/>
    <s v="REIMAGE LAPTOP SYSTEM WITH WINDOWS 7 VER"/>
    <x v="31"/>
    <d v="2013-03-12T00:00:00"/>
    <n v="3"/>
    <n v="3"/>
    <n v="3"/>
    <s v="Confirmed"/>
    <s v="Service Request"/>
    <d v="2013-03-20T00:00:00"/>
    <d v="2013-04-16T00:00:00"/>
    <s v=""/>
    <x v="2"/>
    <x v="0"/>
    <x v="3"/>
    <d v="2013-04-01T00:00:00"/>
    <n v="1"/>
    <n v="1"/>
  </r>
  <r>
    <x v="0"/>
    <x v="0"/>
    <s v="Harold Brown"/>
    <s v="7000025122"/>
    <s v="RETURN LOANER LAPTOP TO LSC"/>
    <x v="31"/>
    <d v="2013-03-12T00:00:00"/>
    <n v="3"/>
    <n v="3"/>
    <n v="3"/>
    <s v="Confirmed"/>
    <s v="Service Request"/>
    <d v="2013-03-20T00:00:00"/>
    <d v="2013-03-22T00:00:00"/>
    <s v=""/>
    <x v="2"/>
    <x v="0"/>
    <x v="3"/>
    <d v="2013-03-01T00:00:00"/>
    <n v="1"/>
    <n v="1"/>
  </r>
  <r>
    <x v="0"/>
    <x v="0"/>
    <s v="Harold Brown"/>
    <s v="7000028218"/>
    <s v="+  MD EQUIPMENT VERIFICATION INQUIRY"/>
    <x v="31"/>
    <d v="2013-03-13T00:00:00"/>
    <n v="2"/>
    <n v="2"/>
    <n v="2"/>
    <s v="Confirmed"/>
    <s v="Service Request"/>
    <d v="2013-05-29T00:00:00"/>
    <d v="2013-05-31T00:00:00"/>
    <s v=""/>
    <x v="2"/>
    <x v="0"/>
    <x v="1"/>
    <d v="2013-05-01T00:00:00"/>
    <n v="1"/>
    <n v="1"/>
  </r>
  <r>
    <x v="0"/>
    <x v="0"/>
    <s v="Harold Brown"/>
    <s v="7000033344"/>
    <s v="TRANSFER DATA FROM OLD SYSTEM TO NEW SYS"/>
    <x v="85"/>
    <d v="2013-03-1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arold Brown"/>
    <s v="7000033461"/>
    <s v="ISSUED LOANER T510 LAPTOP POWER SUPPLY T"/>
    <x v="85"/>
    <d v="2013-03-19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arold Brown"/>
    <s v="7000033822"/>
    <s v="LOANER LAPTOP (T520) (03.11.13)"/>
    <x v="63"/>
    <d v="2013-03-07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Harold Brown"/>
    <s v="7000035819"/>
    <s v="TRANSFER DATA FROM OLD SYSTEM TO NEW SYS"/>
    <x v="30"/>
    <d v="2013-03-20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Harold Brown"/>
    <s v="7000035839"/>
    <s v="REIMAGE LAPTOP SYSTEM WITH WINDOWS 7 VER"/>
    <x v="30"/>
    <d v="2013-03-20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Harold Brown"/>
    <s v="7000037547"/>
    <s v="LOANER LAPTOP (MAC) (3 MONTHS)"/>
    <x v="86"/>
    <d v="2013-03-21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arold Brown"/>
    <s v="7000037929"/>
    <s v="UPGRADE SYSTEM DRIVERS TO RESTORE VIDEO"/>
    <x v="87"/>
    <d v="2013-03-21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Harold Brown"/>
    <s v="7000037938"/>
    <s v="REIMAGE LAPTOP SYSTEM WITH WINDOWS 7 VER"/>
    <x v="87"/>
    <d v="2013-03-21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Harold Brown"/>
    <s v="7000037952"/>
    <s v="PRINTER HV5D NEEDS A SERVICE CALL"/>
    <x v="87"/>
    <d v="2013-03-22T00:00:00"/>
    <n v="3"/>
    <n v="3"/>
    <n v="3"/>
    <s v="Confirmed"/>
    <s v="Service Request"/>
    <d v="2013-03-23T00:00:00"/>
    <d v="2013-03-25T00:00:00"/>
    <s v=""/>
    <x v="2"/>
    <x v="0"/>
    <x v="3"/>
    <d v="2013-03-01T00:00:00"/>
    <n v="1"/>
    <n v="1"/>
  </r>
  <r>
    <x v="0"/>
    <x v="0"/>
    <s v="Harold Brown"/>
    <s v="7000040749"/>
    <s v="SETUP APPLE LAPTOP EMAIL AND APPS FOR US"/>
    <x v="102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arold Brown"/>
    <s v="7000040806"/>
    <s v="INSTALL MISSING WINDOWS UPDATES TO REPAI"/>
    <x v="102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arold Brown"/>
    <s v="7000058304"/>
    <s v="NEW HIRE IT EQUIPMENT REQUEST (C5187942)"/>
    <x v="7"/>
    <d v="2013-04-04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Harold Brown"/>
    <s v="7000070485"/>
    <s v="INSTALL NEW HARD DRIVE IN DESKTOP"/>
    <x v="36"/>
    <d v="2013-04-12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Harold Brown"/>
    <s v="7000074720"/>
    <s v="WIN 7 VM"/>
    <x v="0"/>
    <d v="2013-04-16T00:00:00"/>
    <n v="2"/>
    <n v="3"/>
    <n v="3"/>
    <s v="Confirmed"/>
    <s v="Service Request"/>
    <s v=""/>
    <d v="2013-05-08T00:00:00"/>
    <s v="Confirmed wihtout Completion"/>
    <x v="0"/>
    <x v="0"/>
    <x v="2"/>
    <d v="2013-05-01T00:00:00"/>
    <n v="0"/>
    <n v="1"/>
  </r>
  <r>
    <x v="0"/>
    <x v="0"/>
    <s v="Harold Brown"/>
    <s v="7000083143"/>
    <s v="NEW HARDWARE SETUP (MBP)"/>
    <x v="39"/>
    <d v="2013-04-22T00:00:00"/>
    <n v="2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Harold Brown"/>
    <s v="7000088860"/>
    <s v="INSTALL MSFT SYSTEMBUILDER LAT.VERS"/>
    <x v="41"/>
    <d v="2013-04-25T00:00:00"/>
    <n v="3"/>
    <n v="3"/>
    <n v="3"/>
    <s v="In process"/>
    <s v="Service Request"/>
    <s v=""/>
    <s v=""/>
    <s v=""/>
    <x v="0"/>
    <x v="0"/>
    <x v="2"/>
    <s v=""/>
    <n v="0"/>
    <n v="0"/>
  </r>
  <r>
    <x v="0"/>
    <x v="0"/>
    <s v="Harold Brown"/>
    <s v="7000089373"/>
    <s v="USER NEEDS SP 1 INSTALLED IN HIS W7 PC"/>
    <x v="42"/>
    <d v="2013-04-25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Harold Brown"/>
    <s v="7000091245"/>
    <s v="NEW HARDWARE SETUP (MBP)"/>
    <x v="88"/>
    <d v="2013-04-26T00:00:00"/>
    <n v="2"/>
    <n v="3"/>
    <n v="3"/>
    <s v="Confirmed"/>
    <s v="Service Request"/>
    <d v="2013-05-08T00:00:00"/>
    <d v="2013-05-08T00:00:00"/>
    <s v=""/>
    <x v="0"/>
    <x v="0"/>
    <x v="1"/>
    <d v="2013-05-01T00:00:00"/>
    <n v="1"/>
    <n v="1"/>
  </r>
  <r>
    <x v="0"/>
    <x v="0"/>
    <s v="Harold Brown"/>
    <s v="7000095306"/>
    <s v="CANNOT PRINT"/>
    <x v="17"/>
    <d v="2013-04-30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Harold Brown"/>
    <s v="7000096129"/>
    <s v="MD EQUIPMENT VERIFICATION INQUIRY"/>
    <x v="18"/>
    <d v="2013-05-01T00:00:00"/>
    <n v="3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Harold Brown"/>
    <s v="7000098064"/>
    <s v="SYSTEM SWAP NEEDED FOR T530"/>
    <x v="19"/>
    <d v="2013-05-02T00:00:00"/>
    <n v="3"/>
    <n v="3"/>
    <n v="3"/>
    <s v="Confirmed"/>
    <s v="Service Request"/>
    <d v="2013-05-08T00:00:00"/>
    <d v="2013-05-08T00:00:00"/>
    <s v=""/>
    <x v="1"/>
    <x v="0"/>
    <x v="1"/>
    <d v="2013-05-01T00:00:00"/>
    <n v="1"/>
    <n v="1"/>
  </r>
  <r>
    <x v="0"/>
    <x v="0"/>
    <s v="Harold Brown"/>
    <s v="7000098253"/>
    <s v="UPGRADE LAPTOP TO NEWER MODEL"/>
    <x v="43"/>
    <d v="2013-05-02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Harold Brown"/>
    <s v="7000098254"/>
    <s v="UPGRADE LAPTOP TO NEWER VERSION"/>
    <x v="43"/>
    <d v="2013-05-02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Harold Brown"/>
    <s v="7000099494"/>
    <s v="GSL-GERÄT WURDE HEUTE IM SHOP ABGEGEBEN"/>
    <x v="43"/>
    <d v="2013-05-03T00:00:00"/>
    <n v="4"/>
    <n v="4"/>
    <n v="4"/>
    <s v="Confirmed"/>
    <s v="Service Request"/>
    <d v="2013-05-08T00:00:00"/>
    <d v="2013-05-08T00:00:00"/>
    <s v=""/>
    <x v="1"/>
    <x v="0"/>
    <x v="1"/>
    <d v="2013-05-01T00:00:00"/>
    <n v="1"/>
    <n v="1"/>
  </r>
  <r>
    <x v="0"/>
    <x v="0"/>
    <s v="Harold Brown"/>
    <s v="7000100132"/>
    <s v="NEED LOANER LAPTOP"/>
    <x v="103"/>
    <d v="2013-05-04T00:00:00"/>
    <n v="4"/>
    <n v="4"/>
    <n v="4"/>
    <s v="Service provided"/>
    <s v="Service Request"/>
    <d v="2013-05-08T00:00:00"/>
    <s v=""/>
    <s v=""/>
    <x v="1"/>
    <x v="0"/>
    <x v="1"/>
    <s v=""/>
    <n v="1"/>
    <n v="0"/>
  </r>
  <r>
    <x v="0"/>
    <x v="0"/>
    <s v="Harold Brown"/>
    <s v="7000106268"/>
    <s v="MD EQUIPMENT VERIFICATION INQUIRY"/>
    <x v="65"/>
    <d v="2013-05-08T00:00:00"/>
    <n v="3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Harold Brown"/>
    <s v="7000108050"/>
    <s v="REPLACE KEYBOARD"/>
    <x v="45"/>
    <d v="2013-05-10T00:00:00"/>
    <n v="4"/>
    <n v="4"/>
    <n v="4"/>
    <s v="Confirmed"/>
    <s v="Service Request"/>
    <d v="2013-05-15T00:00:00"/>
    <d v="2013-05-16T00:00:00"/>
    <s v=""/>
    <x v="1"/>
    <x v="0"/>
    <x v="1"/>
    <d v="2013-05-01T00:00:00"/>
    <n v="1"/>
    <n v="1"/>
  </r>
  <r>
    <x v="0"/>
    <x v="0"/>
    <s v="Harold Brown"/>
    <s v="7000115442"/>
    <s v="PLEASE REIMAGE SYSTEM WITH WIN 7 2.1"/>
    <x v="47"/>
    <d v="2013-05-15T00:00:00"/>
    <n v="4"/>
    <n v="4"/>
    <n v="4"/>
    <s v="Confirmed"/>
    <s v="Service Request"/>
    <d v="2013-05-16T00:00:00"/>
    <d v="2013-05-16T00:00:00"/>
    <s v=""/>
    <x v="1"/>
    <x v="0"/>
    <x v="1"/>
    <d v="2013-05-01T00:00:00"/>
    <n v="1"/>
    <n v="1"/>
  </r>
  <r>
    <x v="0"/>
    <x v="0"/>
    <s v="Harold Brown"/>
    <s v="7000115444"/>
    <s v="IMAGE Z620 DESKTOP WITH LINUX 2.1"/>
    <x v="47"/>
    <d v="2013-05-15T00:00:00"/>
    <n v="3"/>
    <n v="3"/>
    <n v="3"/>
    <s v="Service provided"/>
    <s v="Service Request"/>
    <d v="2013-05-18T00:00:00"/>
    <s v=""/>
    <s v=""/>
    <x v="1"/>
    <x v="0"/>
    <x v="1"/>
    <s v=""/>
    <n v="1"/>
    <n v="0"/>
  </r>
  <r>
    <x v="0"/>
    <x v="0"/>
    <s v="Harold Brown"/>
    <s v="7000131235"/>
    <s v="MD EQUIPMENT VERIFICATION INQUIRY"/>
    <x v="53"/>
    <d v="2013-05-28T00:00:00"/>
    <n v="3"/>
    <n v="3"/>
    <n v="4"/>
    <s v="Service provided"/>
    <s v="Service Request"/>
    <d v="2013-05-29T00:00:00"/>
    <s v=""/>
    <s v=""/>
    <x v="1"/>
    <x v="0"/>
    <x v="1"/>
    <s v=""/>
    <n v="1"/>
    <n v="0"/>
  </r>
  <r>
    <x v="0"/>
    <x v="0"/>
    <s v="Harold Brown"/>
    <s v="7000131657"/>
    <s v="MD EQUIPMENT VERIFICATION INQUIRY"/>
    <x v="53"/>
    <d v="2013-05-28T00:00:00"/>
    <n v="3"/>
    <n v="4"/>
    <n v="4"/>
    <s v="Service provided"/>
    <s v="Service Request"/>
    <d v="2013-05-29T00:00:00"/>
    <s v=""/>
    <s v=""/>
    <x v="1"/>
    <x v="0"/>
    <x v="1"/>
    <s v=""/>
    <n v="1"/>
    <n v="0"/>
  </r>
  <r>
    <x v="0"/>
    <x v="0"/>
    <s v="Harold Brown"/>
    <s v="7000131980"/>
    <s v="MD EQUIPMENT VERIFICATION INQUIRY #53948"/>
    <x v="53"/>
    <d v="2013-05-28T00:00:00"/>
    <n v="2"/>
    <n v="3"/>
    <n v="3"/>
    <s v="In process"/>
    <s v="Service Request"/>
    <s v=""/>
    <s v=""/>
    <s v=""/>
    <x v="1"/>
    <x v="0"/>
    <x v="2"/>
    <s v=""/>
    <n v="0"/>
    <n v="0"/>
  </r>
  <r>
    <x v="0"/>
    <x v="0"/>
    <s v="Harold Brown"/>
    <s v="7000133771"/>
    <s v="MONITOR INSTALL PO # 4502415378"/>
    <x v="67"/>
    <d v="2013-05-29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arold Brown"/>
    <s v="8000007709"/>
    <s v="COMPLIANCE FOR ANTI-VIRUS SOFTWARE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Harold Brown"/>
    <s v="8000055415"/>
    <s v="FUSER ERROR  50.1"/>
    <x v="34"/>
    <d v="2013-03-27T00:00:00"/>
    <n v="2"/>
    <n v="3"/>
    <n v="2"/>
    <s v="Confirmed"/>
    <s v="Incident"/>
    <d v="2013-04-11T00:00:00"/>
    <d v="2013-05-20T00:00:00"/>
    <s v=""/>
    <x v="2"/>
    <x v="0"/>
    <x v="0"/>
    <d v="2013-05-01T00:00:00"/>
    <n v="1"/>
    <n v="1"/>
  </r>
  <r>
    <x v="0"/>
    <x v="0"/>
    <s v="Harold Brown"/>
    <s v="8000134555"/>
    <s v="NEW MONITOR REQUIRED."/>
    <x v="81"/>
    <d v="2013-04-29T00:00:00"/>
    <n v="3"/>
    <n v="2"/>
    <n v="2"/>
    <s v="Confirmed"/>
    <s v="Incident"/>
    <d v="2013-04-30T00:00:00"/>
    <d v="2013-05-31T00:00:00"/>
    <s v=""/>
    <x v="0"/>
    <x v="0"/>
    <x v="0"/>
    <d v="2013-05-01T00:00:00"/>
    <n v="1"/>
    <n v="1"/>
  </r>
  <r>
    <x v="0"/>
    <x v="0"/>
    <s v="Harold Brown"/>
    <s v="8000159514"/>
    <s v="WINDOWS FAILED TO RESTART"/>
    <x v="21"/>
    <d v="2013-05-09T00:00:00"/>
    <n v="1"/>
    <n v="3"/>
    <n v="3"/>
    <s v="Confirmed"/>
    <s v="Incident"/>
    <s v=""/>
    <d v="2013-05-15T00:00:00"/>
    <s v="Confirmed wihtout Completion"/>
    <x v="1"/>
    <x v="0"/>
    <x v="2"/>
    <d v="2013-05-01T00:00:00"/>
    <n v="0"/>
    <n v="1"/>
  </r>
  <r>
    <x v="0"/>
    <x v="0"/>
    <s v="Harold Brown"/>
    <s v="8000169989"/>
    <s v="MULTIPLE DOCS."/>
    <x v="47"/>
    <d v="2013-05-14T00:00:00"/>
    <n v="2"/>
    <n v="3"/>
    <n v="3"/>
    <s v="Solution proposed"/>
    <s v="Incident"/>
    <d v="2013-05-17T00:00:00"/>
    <s v=""/>
    <s v=""/>
    <x v="1"/>
    <x v="0"/>
    <x v="1"/>
    <s v=""/>
    <n v="1"/>
    <n v="0"/>
  </r>
  <r>
    <x v="0"/>
    <x v="0"/>
    <s v="Harold Brown"/>
    <s v="8000194960"/>
    <s v="MULTIPLE USERS INABILITY TO CONNECT"/>
    <x v="82"/>
    <d v="2013-05-24T00:00:00"/>
    <n v="3"/>
    <n v="2"/>
    <n v="3"/>
    <s v="Solution proposed"/>
    <s v="Incident"/>
    <d v="2013-05-24T00:00:00"/>
    <s v=""/>
    <s v=""/>
    <x v="1"/>
    <x v="0"/>
    <x v="1"/>
    <s v=""/>
    <n v="1"/>
    <n v="0"/>
  </r>
  <r>
    <x v="0"/>
    <x v="0"/>
    <s v="Harold Brown"/>
    <s v="8000206143"/>
    <s v="CANNOT CNNECT TO WIFI"/>
    <x v="67"/>
    <d v="2013-05-29T00:00:00"/>
    <n v="2"/>
    <n v="3"/>
    <n v="3"/>
    <s v="Author Action required"/>
    <s v="Incident"/>
    <s v=""/>
    <s v=""/>
    <s v=""/>
    <x v="1"/>
    <x v="0"/>
    <x v="2"/>
    <s v=""/>
    <n v="0"/>
    <n v="0"/>
  </r>
  <r>
    <x v="0"/>
    <x v="0"/>
    <s v="Henry Flores"/>
    <s v="7000001218"/>
    <s v="NEW HIRE REQUEST (02.04.13)"/>
    <x v="104"/>
    <d v="2013-01-24T00:00:00"/>
    <n v="3"/>
    <n v="3"/>
    <n v="3"/>
    <s v="Confirmed"/>
    <s v="Service Request"/>
    <d v="2013-03-19T00:00:00"/>
    <d v="2013-04-19T00:00:00"/>
    <s v=""/>
    <x v="5"/>
    <x v="0"/>
    <x v="3"/>
    <d v="2013-04-01T00:00:00"/>
    <n v="1"/>
    <n v="1"/>
  </r>
  <r>
    <x v="0"/>
    <x v="0"/>
    <s v="Henry Flores"/>
    <s v="7000001506"/>
    <s v="REHIRE REQUEST (02.18.13)"/>
    <x v="105"/>
    <d v="2013-02-08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Henry Flores"/>
    <s v="7000001511"/>
    <s v="INCOMING INTERNATIONAL TRANSFER REQUEST"/>
    <x v="106"/>
    <d v="2013-01-30T00:00:00"/>
    <n v="3"/>
    <n v="3"/>
    <n v="3"/>
    <s v="Confirmed"/>
    <s v="Service Request"/>
    <d v="2013-03-19T00:00:00"/>
    <d v="2013-04-19T00:00:00"/>
    <s v=""/>
    <x v="5"/>
    <x v="0"/>
    <x v="3"/>
    <d v="2013-04-01T00:00:00"/>
    <n v="1"/>
    <n v="1"/>
  </r>
  <r>
    <x v="0"/>
    <x v="0"/>
    <s v="Henry Flores"/>
    <s v="7000001581"/>
    <s v="NEW HIRE REQUEST (02.18.13)"/>
    <x v="105"/>
    <d v="2013-02-07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Henry Flores"/>
    <s v="7000001605"/>
    <s v="NEW HIRE REQUEST (02.18.13)"/>
    <x v="107"/>
    <d v="2013-02-07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Henry Flores"/>
    <s v="7000001619"/>
    <s v="INCOMING INTERNATIONAL TRANSFER REQUEST"/>
    <x v="106"/>
    <d v="2013-01-30T00:00:00"/>
    <n v="3"/>
    <n v="3"/>
    <n v="3"/>
    <s v="Confirmed"/>
    <s v="Service Request"/>
    <d v="2013-03-19T00:00:00"/>
    <d v="2013-04-19T00:00:00"/>
    <s v=""/>
    <x v="5"/>
    <x v="0"/>
    <x v="3"/>
    <d v="2013-04-01T00:00:00"/>
    <n v="1"/>
    <n v="1"/>
  </r>
  <r>
    <x v="0"/>
    <x v="0"/>
    <s v="Henry Flores"/>
    <s v="7000001646"/>
    <s v="NEW HIRE REQUEST (02.19.13)"/>
    <x v="105"/>
    <d v="2013-02-08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Henry Flores"/>
    <s v="7000005335"/>
    <s v="REQUEST FOR UPGRADE (X230) (02.22.13)"/>
    <x v="68"/>
    <d v="2013-02-18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0"/>
    <x v="0"/>
    <s v="Henry Flores"/>
    <s v="7000005337"/>
    <s v="REQUEST FOR UPGRADE (X230) (02.20.13)"/>
    <x v="68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05370"/>
    <s v="REQUEST FOR UPGRADE (X230) (02.20.13)"/>
    <x v="68"/>
    <d v="2013-02-18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0"/>
    <x v="0"/>
    <s v="Henry Flores"/>
    <s v="7000006230"/>
    <s v="REQUEST FOR UPGRADE (X230) (02.22.13)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08256"/>
    <s v="NEW HIRE REQUEST (02.25.13)"/>
    <x v="79"/>
    <d v="2013-02-13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08374"/>
    <s v="REQUEST FOR UPGRADE (T430) (02.22.13)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08402"/>
    <s v="REQUEST FOR UPGRADE (T530) (02.21.13)"/>
    <x v="69"/>
    <d v="2013-02-20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08451"/>
    <s v="REQUEST FOR UPGRADE (X230) (02.20.13)"/>
    <x v="69"/>
    <d v="2013-02-20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09597"/>
    <s v="NEW HIRE REQUEST (02.26.13)"/>
    <x v="56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0037"/>
    <s v="REQUEST FOR UPGRADE (T430) (03.01.13)"/>
    <x v="98"/>
    <d v="2013-02-1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0196"/>
    <s v="REQUEST FOR UPGRADE (T530) (02.27.13)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0270"/>
    <s v="REQUEST FOR UPGRADE (X230) (02.27.13)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1415"/>
    <s v="REQUEST FOR UPGRADE (T430) (02.28.13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2032"/>
    <s v="REQUEST FOR UPGRADE (X230) (02.28.13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2099"/>
    <s v="LOANER LAPTOP (T520) (03.04.13)"/>
    <x v="59"/>
    <d v="2013-02-26T00:00:00"/>
    <n v="3"/>
    <n v="3"/>
    <n v="3"/>
    <s v="Confirmed"/>
    <s v="Service Request"/>
    <d v="2013-03-20T00:00:00"/>
    <d v="2013-03-21T00:00:00"/>
    <s v=""/>
    <x v="7"/>
    <x v="0"/>
    <x v="3"/>
    <d v="2013-03-01T00:00:00"/>
    <n v="1"/>
    <n v="1"/>
  </r>
  <r>
    <x v="0"/>
    <x v="0"/>
    <s v="Henry Flores"/>
    <s v="7000014264"/>
    <s v="NEW HIRE REQUEST (03.04.13)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4273"/>
    <s v="INCOMING INTERNATIONAL TRANSFER REQUEST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4285"/>
    <s v="INCOMING INTERNATIONAL TRANSFER REQUEST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4704"/>
    <s v="SYSTEM SWAP(T520)(SW)(2.23.13)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5738"/>
    <s v="NEW HARDWARE SETUP (T430) (03.01.13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5775"/>
    <s v="REQUEST FOR UPGRADE (X230) (03.05.13)"/>
    <x v="28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5795"/>
    <s v="REQUEST FOR UPGRADE (X230) (03.06.13)"/>
    <x v="28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5834"/>
    <s v="REQUEST FOR UPGRADE (T430) (03.05.13)"/>
    <x v="28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5846"/>
    <s v="REQUEST FOR UPGRADE (X230) (03.04.13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17224"/>
    <s v="REQUEST FOR UPGRADE (T530) (03.06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7285"/>
    <s v="REQUEST FOR UPGRADE (X230) (03.06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7425"/>
    <s v="REHIRE REQUEST (03.04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7445"/>
    <s v="REQUEST FOR UPGRADE (T430) (03.12.13)"/>
    <x v="28"/>
    <d v="2013-02-2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18286"/>
    <s v="REQUEST FOR UPGRADE (T530) (03.07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0004"/>
    <s v="LOANER LAPTOP (T520) (03.11.13)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0620"/>
    <s v="NEW HIRE REQUEST (03.11.13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20651"/>
    <s v="NEW HIRE REQUEST (03.11.13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20868"/>
    <s v="NEW HIRE REQUEST (03.25.13)"/>
    <x v="108"/>
    <d v="2013-03-08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enry Flores"/>
    <s v="7000020876"/>
    <s v="NEW HIRE REQUEST (03.25.13)"/>
    <x v="108"/>
    <d v="2013-03-08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Henry Flores"/>
    <s v="7000020965"/>
    <s v="NEW HIRE REQUEST (03.26.13)"/>
    <x v="108"/>
    <d v="2013-03-08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enry Flores"/>
    <s v="7000020994"/>
    <s v="NEW HIRE REQUEST (03.11.13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Henry Flores"/>
    <s v="7000021133"/>
    <s v="BLUE SCREEN NEED A SYSTEM SWAP T510 TYPE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763"/>
    <s v="REQUEST FOR UPGRADE (X230)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788"/>
    <s v="REQUEST FOR UPGRADE (T430) (03.11.13)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844"/>
    <s v="NEW HIRE REQUEST (03.11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872"/>
    <s v="REQUEST FOR UPGRADE (X230) (03.13.13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875"/>
    <s v="REQUEST FOR UPGRADE (T530) (03.13.13)"/>
    <x v="84"/>
    <d v="2013-03-11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Henry Flores"/>
    <s v="7000022924"/>
    <s v="REQUEST FOR UPGRADE (X230) (03.13.13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938"/>
    <s v="REQUEST FOR UPGRADE (X230) (03.13.13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2991"/>
    <s v="REQUEST FOR UPGRADE (X230) (03.14.13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3013"/>
    <s v="REQUEST FOR UPGRADE (X230) (03.13.13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3942"/>
    <s v="INCOMING INTERNATIONAL TRANSFER REQUEST"/>
    <x v="78"/>
    <d v="2013-03-12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24636"/>
    <s v="INCOMING INTERNATIONAL TRANSFER REQUEST"/>
    <x v="31"/>
    <d v="2013-03-13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24978"/>
    <s v="INCOMING INTERNATIONAL TRANSFER REQUEST"/>
    <x v="31"/>
    <d v="2013-03-13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25197"/>
    <s v="NEW HIRE IT EQUIPMENT REQUEST (C5187376)"/>
    <x v="108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5568"/>
    <s v="INCOMING INTERNATIONAL TRANSFER REQUEST"/>
    <x v="64"/>
    <d v="2013-03-13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26399"/>
    <s v="NEW HIRE REQUEST (04.8.13)"/>
    <x v="74"/>
    <d v="2013-03-04T00:00:00"/>
    <n v="3"/>
    <n v="3"/>
    <n v="3"/>
    <s v="Confirmed"/>
    <s v="Service Request"/>
    <d v="2013-04-05T00:00:00"/>
    <d v="2013-05-20T00:00:00"/>
    <s v=""/>
    <x v="2"/>
    <x v="0"/>
    <x v="0"/>
    <d v="2013-05-01T00:00:00"/>
    <n v="1"/>
    <n v="1"/>
  </r>
  <r>
    <x v="0"/>
    <x v="0"/>
    <s v="Henry Flores"/>
    <s v="7000027718"/>
    <s v="NEW HIRE REQUEST (03.19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7820"/>
    <s v="NEW HIRE REQUEST (03.19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7870"/>
    <s v="LOANER LAPTOP (T520) (03.19.13)"/>
    <x v="78"/>
    <d v="2013-03-12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Henry Flores"/>
    <s v="7000028040"/>
    <s v="REHIRE REQUEST (03.18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8274"/>
    <s v="REHIRE REQUEST (03.18.13)"/>
    <x v="31"/>
    <d v="2013-03-13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8448"/>
    <s v="NEW HIRE REQUEST (03.18.13)"/>
    <x v="76"/>
    <d v="2013-03-0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29906"/>
    <s v="REPLACEMENT FOR THE KEYBOARD NEEDED"/>
    <x v="64"/>
    <d v="2013-03-14T00:00:00"/>
    <n v="2"/>
    <n v="2"/>
    <n v="2"/>
    <s v="Confirmed"/>
    <s v="Service Request"/>
    <d v="2013-03-20T00:00:00"/>
    <d v="2013-03-20T00:00:00"/>
    <s v=""/>
    <x v="2"/>
    <x v="0"/>
    <x v="3"/>
    <d v="2013-03-01T00:00:00"/>
    <n v="1"/>
    <n v="1"/>
  </r>
  <r>
    <x v="0"/>
    <x v="0"/>
    <s v="Henry Flores"/>
    <s v="7000030286"/>
    <s v="REQUEST FOR UPGRADE (T530) (03.20.13)"/>
    <x v="77"/>
    <d v="2013-03-1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30387"/>
    <s v="NEW HIRE REQUEST (03.25.13)"/>
    <x v="77"/>
    <d v="2013-03-18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enry Flores"/>
    <s v="7000032879"/>
    <s v="REQUEST FOR UPGRADE (T530) (03.20.13)"/>
    <x v="85"/>
    <d v="2013-03-1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33243"/>
    <s v="CANNOT GET VALID IP ADRESS ON NEWLY IMAG"/>
    <x v="85"/>
    <d v="2013-03-1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33333"/>
    <s v="INCOMING INTERNATIONAL TRANSFER REQUEST"/>
    <x v="85"/>
    <d v="2013-03-1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33812"/>
    <s v="REQUEST FOR UPGRADE (T530) (03.20.13)"/>
    <x v="77"/>
    <d v="2013-03-1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Henry Flores"/>
    <s v="7000034984"/>
    <s v="REHIRE REQUEST (03.25.13)"/>
    <x v="30"/>
    <d v="2013-03-20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Henry Flores"/>
    <s v="7000035287"/>
    <s v="REQUEST FOR UPGRADE (T430) (03.25.13)"/>
    <x v="30"/>
    <d v="2013-03-20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enry Flores"/>
    <s v="7000037791"/>
    <s v="REQUEST FOR UPGRADE (X230) (03.26.13)"/>
    <x v="86"/>
    <d v="2013-03-21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Henry Flores"/>
    <s v="7000040092"/>
    <s v="REQUEST FOR UPGRADE (T430) (03.28.13)"/>
    <x v="87"/>
    <d v="2013-03-22T00:00:00"/>
    <n v="3"/>
    <n v="3"/>
    <n v="3"/>
    <s v="Confirmed"/>
    <s v="Service Request"/>
    <d v="2013-03-27T00:00:00"/>
    <d v="2013-03-28T00:00:00"/>
    <s v=""/>
    <x v="2"/>
    <x v="0"/>
    <x v="3"/>
    <d v="2013-03-01T00:00:00"/>
    <n v="1"/>
    <n v="1"/>
  </r>
  <r>
    <x v="0"/>
    <x v="0"/>
    <s v="Henry Flores"/>
    <s v="7000040157"/>
    <s v="REQUEST FOR UPGRADE (X230) (03.27.13)"/>
    <x v="87"/>
    <d v="2013-03-22T00:00:00"/>
    <n v="3"/>
    <n v="3"/>
    <n v="3"/>
    <s v="Confirmed"/>
    <s v="Service Request"/>
    <d v="2013-03-27T00:00:00"/>
    <d v="2013-04-27T00:00:00"/>
    <s v=""/>
    <x v="2"/>
    <x v="0"/>
    <x v="3"/>
    <d v="2013-04-01T00:00:00"/>
    <n v="1"/>
    <n v="1"/>
  </r>
  <r>
    <x v="0"/>
    <x v="0"/>
    <s v="Henry Flores"/>
    <s v="7000040201"/>
    <s v="REQUEST FOR UPGRADE (T430) (03.28.13)"/>
    <x v="87"/>
    <d v="2013-03-22T00:00:00"/>
    <n v="3"/>
    <n v="3"/>
    <n v="3"/>
    <s v="Confirmed"/>
    <s v="Service Request"/>
    <d v="2013-03-27T00:00:00"/>
    <d v="2013-04-27T00:00:00"/>
    <s v=""/>
    <x v="2"/>
    <x v="0"/>
    <x v="3"/>
    <d v="2013-04-01T00:00:00"/>
    <n v="1"/>
    <n v="1"/>
  </r>
  <r>
    <x v="0"/>
    <x v="0"/>
    <s v="Henry Flores"/>
    <s v="7000040387"/>
    <s v="REQUEST FOR UPGRADE (X230) (03.27.13)"/>
    <x v="87"/>
    <d v="2013-03-22T00:00:00"/>
    <n v="3"/>
    <n v="3"/>
    <n v="3"/>
    <s v="Confirmed"/>
    <s v="Service Request"/>
    <d v="2013-03-27T00:00:00"/>
    <d v="2013-04-27T00:00:00"/>
    <s v=""/>
    <x v="2"/>
    <x v="0"/>
    <x v="3"/>
    <d v="2013-04-01T00:00:00"/>
    <n v="1"/>
    <n v="1"/>
  </r>
  <r>
    <x v="0"/>
    <x v="0"/>
    <s v="Henry Flores"/>
    <s v="7000040792"/>
    <s v="NEED LOANER LAPTOP TO REPLACE RETURNED L"/>
    <x v="102"/>
    <d v="2013-03-22T00:00:00"/>
    <n v="3"/>
    <n v="3"/>
    <n v="3"/>
    <s v="Confirmed"/>
    <s v="Service Request"/>
    <d v="2013-03-26T00:00:00"/>
    <d v="2013-04-27T00:00:00"/>
    <s v=""/>
    <x v="2"/>
    <x v="0"/>
    <x v="3"/>
    <d v="2013-04-01T00:00:00"/>
    <n v="1"/>
    <n v="1"/>
  </r>
  <r>
    <x v="0"/>
    <x v="0"/>
    <s v="Henry Flores"/>
    <s v="7000043763"/>
    <s v="NEW HIRE REQUEST (04.01.13)"/>
    <x v="32"/>
    <d v="2013-03-25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43889"/>
    <s v="INTL TRANSFER REQUEST"/>
    <x v="32"/>
    <d v="2013-03-25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44000"/>
    <s v="REQUEST FOR UPGRADE (X230) (03.27.13)"/>
    <x v="32"/>
    <d v="2013-03-25T00:00:00"/>
    <n v="3"/>
    <n v="4"/>
    <n v="3"/>
    <s v="Confirmed"/>
    <s v="Service Request"/>
    <d v="2013-03-26T00:00:00"/>
    <d v="2013-04-27T00:00:00"/>
    <s v=""/>
    <x v="2"/>
    <x v="0"/>
    <x v="3"/>
    <d v="2013-04-01T00:00:00"/>
    <n v="1"/>
    <n v="1"/>
  </r>
  <r>
    <x v="0"/>
    <x v="0"/>
    <s v="Henry Flores"/>
    <s v="7000045782"/>
    <s v="NEW HIRE IT EQUIPMENT REQUEST (C5188089)"/>
    <x v="33"/>
    <d v="2013-03-26T00:00:00"/>
    <n v="2"/>
    <n v="3"/>
    <n v="3"/>
    <s v="Confirmed"/>
    <s v="Service Request"/>
    <d v="2013-03-27T00:00:00"/>
    <d v="2013-04-27T00:00:00"/>
    <s v=""/>
    <x v="2"/>
    <x v="0"/>
    <x v="3"/>
    <d v="2013-04-01T00:00:00"/>
    <n v="1"/>
    <n v="1"/>
  </r>
  <r>
    <x v="0"/>
    <x v="0"/>
    <s v="Henry Flores"/>
    <s v="7000047985"/>
    <s v="NEW HIRE IT EQUIPMENT REQUEST (C5178772)"/>
    <x v="80"/>
    <d v="2013-03-27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Henry Flores"/>
    <s v="7000049331"/>
    <s v="NEW HIRE REQUEST (04.09.13)"/>
    <x v="80"/>
    <d v="2013-03-28T00:00:00"/>
    <n v="3"/>
    <n v="3"/>
    <n v="3"/>
    <s v="Confirmed"/>
    <s v="Service Request"/>
    <d v="2013-04-05T00:00:00"/>
    <d v="2013-05-20T00:00:00"/>
    <s v=""/>
    <x v="2"/>
    <x v="0"/>
    <x v="0"/>
    <d v="2013-05-01T00:00:00"/>
    <n v="1"/>
    <n v="1"/>
  </r>
  <r>
    <x v="0"/>
    <x v="0"/>
    <s v="Henry Flores"/>
    <s v="7000049501"/>
    <s v="REHIRE REQUEST (04.09.13)"/>
    <x v="80"/>
    <d v="2013-03-28T00:00:00"/>
    <n v="3"/>
    <n v="3"/>
    <n v="3"/>
    <s v="Confirmed"/>
    <s v="Service Request"/>
    <d v="2013-04-06T00:00:00"/>
    <d v="2013-05-20T00:00:00"/>
    <s v=""/>
    <x v="2"/>
    <x v="0"/>
    <x v="0"/>
    <d v="2013-05-01T00:00:00"/>
    <n v="1"/>
    <n v="1"/>
  </r>
  <r>
    <x v="0"/>
    <x v="0"/>
    <s v="Henry Flores"/>
    <s v="7000049553"/>
    <s v="REHIRE REQUEST (04.22.13)"/>
    <x v="80"/>
    <d v="2013-03-28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0"/>
    <x v="0"/>
    <s v="Henry Flores"/>
    <s v="7000049579"/>
    <s v="LOANER LAPTOPS (PAL1) (QTY4) (05.06.13)"/>
    <x v="80"/>
    <d v="2013-03-28T00:00:00"/>
    <n v="3"/>
    <n v="4"/>
    <n v="4"/>
    <s v="Confirmed"/>
    <s v="Service Request"/>
    <d v="2013-05-01T00:00:00"/>
    <d v="2013-06-01T00:00:00"/>
    <s v=""/>
    <x v="2"/>
    <x v="0"/>
    <x v="1"/>
    <d v="2013-06-01T00:00:00"/>
    <n v="1"/>
    <n v="1"/>
  </r>
  <r>
    <x v="0"/>
    <x v="0"/>
    <s v="Henry Flores"/>
    <s v="7000049749"/>
    <s v="INTL TRANSFER REQUEST (04.08.13)"/>
    <x v="3"/>
    <d v="2013-03-29T00:00:00"/>
    <n v="3"/>
    <n v="3"/>
    <n v="3"/>
    <s v="Confirmed"/>
    <s v="Service Request"/>
    <d v="2013-04-17T00:00:00"/>
    <d v="2013-05-20T00:00:00"/>
    <s v=""/>
    <x v="2"/>
    <x v="0"/>
    <x v="0"/>
    <d v="2013-05-01T00:00:00"/>
    <n v="1"/>
    <n v="1"/>
  </r>
  <r>
    <x v="0"/>
    <x v="0"/>
    <s v="Henry Flores"/>
    <s v="7000054178"/>
    <s v="NEW HIRE REQUEST (04.22.13)"/>
    <x v="5"/>
    <d v="2013-04-02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Henry Flores"/>
    <s v="7000060012"/>
    <s v="NEW HIRE REQUEST (04.16.13)"/>
    <x v="8"/>
    <d v="2013-04-05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Henry Flores"/>
    <s v="7000062831"/>
    <s v="LOANER LAPTOP (T520)"/>
    <x v="9"/>
    <d v="2013-04-08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Henry Flores"/>
    <s v="7000072797"/>
    <s v="SYSTEM SWAP (T520) (HW)"/>
    <x v="37"/>
    <d v="2013-04-15T00:00:00"/>
    <n v="1"/>
    <n v="3"/>
    <n v="2"/>
    <s v="Confirmed"/>
    <s v="Service Request"/>
    <d v="2013-04-29T00:00:00"/>
    <d v="2013-05-30T00:00:00"/>
    <s v=""/>
    <x v="0"/>
    <x v="0"/>
    <x v="0"/>
    <d v="2013-05-01T00:00:00"/>
    <n v="1"/>
    <n v="1"/>
  </r>
  <r>
    <x v="0"/>
    <x v="0"/>
    <s v="Henry Flores"/>
    <s v="7000073041"/>
    <s v="INTL TRANSFER REQUEST (05.01.13)"/>
    <x v="0"/>
    <d v="2013-04-15T00:00:00"/>
    <n v="3"/>
    <n v="3"/>
    <n v="3"/>
    <s v="Service provided"/>
    <s v="Service Request"/>
    <d v="2013-05-07T00:00:00"/>
    <s v=""/>
    <s v=""/>
    <x v="0"/>
    <x v="0"/>
    <x v="1"/>
    <s v=""/>
    <n v="1"/>
    <n v="0"/>
  </r>
  <r>
    <x v="0"/>
    <x v="0"/>
    <s v="Henry Flores"/>
    <s v="7000076843"/>
    <s v="NEED LAPTOP FOR RAJEN IYER C5147307"/>
    <x v="14"/>
    <d v="2013-04-17T00:00:00"/>
    <n v="2"/>
    <n v="3"/>
    <n v="3"/>
    <s v="Confirmed"/>
    <s v="Service Request"/>
    <d v="2013-04-19T00:00:00"/>
    <d v="2013-05-14T00:00:00"/>
    <s v=""/>
    <x v="0"/>
    <x v="0"/>
    <x v="0"/>
    <d v="2013-05-01T00:00:00"/>
    <n v="1"/>
    <n v="1"/>
  </r>
  <r>
    <x v="0"/>
    <x v="0"/>
    <s v="Henry Flores"/>
    <s v="7000080689"/>
    <s v="LOANER LAPTOP (8540P) (04.22.13)"/>
    <x v="109"/>
    <d v="2013-04-19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Henry Flores"/>
    <s v="7000082832"/>
    <s v="REQUEST FOR LOANER LAPTOP (T410)"/>
    <x v="39"/>
    <d v="2013-04-22T00:00:00"/>
    <n v="3"/>
    <n v="3"/>
    <n v="3"/>
    <s v="Confirmed"/>
    <s v="Service Request"/>
    <d v="2013-04-23T00:00:00"/>
    <d v="2013-05-31T00:00:00"/>
    <s v=""/>
    <x v="0"/>
    <x v="0"/>
    <x v="0"/>
    <d v="2013-05-01T00:00:00"/>
    <n v="1"/>
    <n v="1"/>
  </r>
  <r>
    <x v="0"/>
    <x v="0"/>
    <s v="Henry Flores"/>
    <s v="7000089140"/>
    <s v="NEW HIRE REQUEST (04.29.13)"/>
    <x v="41"/>
    <d v="2013-04-25T00:00:00"/>
    <n v="3"/>
    <n v="3"/>
    <n v="3"/>
    <s v="In process"/>
    <s v="Service Request"/>
    <s v=""/>
    <s v=""/>
    <s v=""/>
    <x v="0"/>
    <x v="0"/>
    <x v="2"/>
    <s v=""/>
    <n v="0"/>
    <n v="0"/>
  </r>
  <r>
    <x v="0"/>
    <x v="0"/>
    <s v="Henry Flores"/>
    <s v="7000093537"/>
    <s v="SYSTEM SWAP (T510)"/>
    <x v="81"/>
    <d v="2013-04-29T00:00:00"/>
    <n v="3"/>
    <n v="3"/>
    <n v="3"/>
    <s v="Confirmed"/>
    <s v="Service Request"/>
    <d v="2013-05-01T00:00:00"/>
    <d v="2013-05-01T00:00:00"/>
    <s v=""/>
    <x v="0"/>
    <x v="0"/>
    <x v="1"/>
    <d v="2013-05-01T00:00:00"/>
    <n v="1"/>
    <n v="1"/>
  </r>
  <r>
    <x v="0"/>
    <x v="0"/>
    <s v="Henry Flores"/>
    <s v="7000096028"/>
    <s v="NEW HIRE IT EQUIPMENT REQUEST (C5190063)"/>
    <x v="18"/>
    <d v="2013-05-01T00:00:00"/>
    <n v="3"/>
    <n v="3"/>
    <n v="3"/>
    <s v="Service provided"/>
    <s v="Service Request"/>
    <d v="2013-05-11T00:00:00"/>
    <s v=""/>
    <s v=""/>
    <x v="1"/>
    <x v="0"/>
    <x v="1"/>
    <s v=""/>
    <n v="1"/>
    <n v="0"/>
  </r>
  <r>
    <x v="0"/>
    <x v="0"/>
    <s v="Henry Flores"/>
    <s v="7000109131"/>
    <s v="LOANER LAPTOP (T520) (QTY1) (PAL04)"/>
    <x v="45"/>
    <d v="2013-05-10T00:00:00"/>
    <n v="2"/>
    <n v="3"/>
    <n v="3"/>
    <s v="Service provided"/>
    <s v="Service Request"/>
    <d v="2013-05-11T00:00:00"/>
    <s v=""/>
    <s v=""/>
    <x v="1"/>
    <x v="0"/>
    <x v="1"/>
    <s v=""/>
    <n v="1"/>
    <n v="0"/>
  </r>
  <r>
    <x v="0"/>
    <x v="0"/>
    <s v="Henry Flores"/>
    <s v="7000111096"/>
    <s v="NEW HIRE REQUEST (05.21.13)"/>
    <x v="66"/>
    <d v="2013-05-13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Henry Flores"/>
    <s v="7000111725"/>
    <s v="NEW HIRE REQUEST (05.28.13)"/>
    <x v="66"/>
    <d v="2013-05-13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enry Flores"/>
    <s v="7000111801"/>
    <s v="NEW HIRE REQUEST (05.20.13)"/>
    <x v="1"/>
    <d v="2013-05-13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Henry Flores"/>
    <s v="7000115235"/>
    <s v="REQUEST FOR UPGRADE (X230) (05.17.13)"/>
    <x v="47"/>
    <d v="2013-05-15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Henry Flores"/>
    <s v="7000115282"/>
    <s v="REQUEST FOR UPGRADE (T530) (05.17.13)"/>
    <x v="47"/>
    <d v="2013-05-15T00:00:00"/>
    <n v="3"/>
    <n v="3"/>
    <n v="3"/>
    <s v="Confirmed"/>
    <s v="Service Request"/>
    <d v="2013-05-17T00:00:00"/>
    <d v="2013-05-18T00:00:00"/>
    <s v=""/>
    <x v="1"/>
    <x v="0"/>
    <x v="1"/>
    <d v="2013-05-01T00:00:00"/>
    <n v="1"/>
    <n v="1"/>
  </r>
  <r>
    <x v="0"/>
    <x v="0"/>
    <s v="Henry Flores"/>
    <s v="7000115621"/>
    <s v="LOANER LAPTOP (T520) (05.20.13)"/>
    <x v="47"/>
    <d v="2013-05-15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Henry Flores"/>
    <s v="7000117105"/>
    <s v="NEW HIRE REQUEST (06.03.13)"/>
    <x v="48"/>
    <d v="2013-05-16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enry Flores"/>
    <s v="7000117436"/>
    <s v="NEW HIRE REQUEST (06.03.13)"/>
    <x v="48"/>
    <d v="2013-05-16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enry Flores"/>
    <s v="7000117521"/>
    <s v="NEW HIRE REQUEST (06.03.13)"/>
    <x v="49"/>
    <d v="2013-05-16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Henry Flores"/>
    <s v="7000120349"/>
    <s v="NEW HIRE REQUEST (06.03.13)"/>
    <x v="51"/>
    <d v="2013-05-20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enry Flores"/>
    <s v="7000120382"/>
    <s v="NEW HIRE REQUEST (06.04.13)"/>
    <x v="51"/>
    <d v="2013-05-2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Henry Flores"/>
    <s v="7000120433"/>
    <s v="REQUEST FOR UPGRADE (8540P)"/>
    <x v="51"/>
    <d v="2013-05-2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Henry Flores"/>
    <s v="7000120434"/>
    <s v="REQUEST FOR UPGRADE (8540P)"/>
    <x v="51"/>
    <d v="2013-05-2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Henry Flores"/>
    <s v="7000120458"/>
    <s v="REHIRE REQUEST (06.04.13)"/>
    <x v="51"/>
    <d v="2013-05-2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Henry Flores"/>
    <s v="7000122196"/>
    <s v="NEW HARDWARE SETUP (M92P) (05.23.13)"/>
    <x v="22"/>
    <d v="2013-05-21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Henry Flores"/>
    <s v="7000122536"/>
    <s v="NEW HIRE REQUEST (06.03.13)"/>
    <x v="22"/>
    <d v="2013-05-21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enry Flores"/>
    <s v="7000122563"/>
    <s v="NEW HIRE REQUEST (05.28.13)"/>
    <x v="22"/>
    <d v="2013-05-21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057"/>
    <s v="NEW HIRE REQUEST (06.04.13)"/>
    <x v="52"/>
    <d v="2013-05-22T00:00:00"/>
    <n v="3"/>
    <n v="3"/>
    <n v="3"/>
    <s v="Service provided"/>
    <s v="Service Request"/>
    <d v="2013-05-31T00:00:00"/>
    <d v="2013-06-03T00:00:00"/>
    <s v=""/>
    <x v="1"/>
    <x v="0"/>
    <x v="1"/>
    <d v="2013-06-01T00:00:00"/>
    <n v="1"/>
    <n v="1"/>
  </r>
  <r>
    <x v="0"/>
    <x v="0"/>
    <s v="Henry Flores"/>
    <s v="7000124236"/>
    <s v="REQUEST FOR UPGRADE (T5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271"/>
    <s v="REQUEST FOR UPGRADE (T4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275"/>
    <s v="REQUEST FOR UPGRADE (T4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356"/>
    <s v="REQUEST FOR UPGRADE (X2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397"/>
    <s v="REQUEST FOR UPGRADE (X230T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428"/>
    <s v="REQUEST FOR UPGRADE (T430) (05.28.13)"/>
    <x v="52"/>
    <d v="2013-05-22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24539"/>
    <s v="REQUEST FOR UPGRADE (T5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Henry Flores"/>
    <s v="7000124585"/>
    <s v="REQUEST FOR UPGRADE (T430) (05.28.13)"/>
    <x v="52"/>
    <d v="2013-05-22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26190"/>
    <s v="REQUEST FOR UPGRADE (X230) (05.28.13)"/>
    <x v="82"/>
    <d v="2013-05-23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26266"/>
    <s v="REQUEST FOR UPGRADE (T430) (05.28.13)"/>
    <x v="82"/>
    <d v="2013-05-23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26304"/>
    <s v="MARKETING ALL HANDS- NEED EVENT LAPTOPS"/>
    <x v="82"/>
    <d v="2013-05-23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Henry Flores"/>
    <s v="7000126400"/>
    <s v="INTL TRANSFER REQUEST (06.01.13)"/>
    <x v="83"/>
    <d v="2013-05-24T00:00:00"/>
    <n v="3"/>
    <n v="3"/>
    <n v="3"/>
    <s v="Confirmed"/>
    <s v="Service Request"/>
    <d v="2013-05-31T00:00:00"/>
    <d v="2013-05-31T00:00:00"/>
    <s v=""/>
    <x v="1"/>
    <x v="0"/>
    <x v="1"/>
    <d v="2013-05-01T00:00:00"/>
    <n v="1"/>
    <n v="1"/>
  </r>
  <r>
    <x v="0"/>
    <x v="0"/>
    <s v="Henry Flores"/>
    <s v="7000131556"/>
    <s v="REQUEST FOR UPGRADE (T430) (05.30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31575"/>
    <s v="REQUEST FOR UPGRADE (T530) (05.31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31579"/>
    <s v="REQUEST FOR UPGRADE (X230) (05.30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31593"/>
    <s v="REQUEST FOR UPGRADE (X230) (05.30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Henry Flores"/>
    <s v="7000131619"/>
    <s v="NEW HIRE IT EQUIPMENT REQUEST (C-USERS)"/>
    <x v="53"/>
    <d v="2013-05-28T00:00:00"/>
    <n v="2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Henry Flores"/>
    <s v="7000131678"/>
    <s v="BAD MEMORY STICK ON SYSTEM"/>
    <x v="53"/>
    <d v="2013-05-28T00:00:00"/>
    <n v="3"/>
    <n v="4"/>
    <n v="4"/>
    <s v="In process"/>
    <s v="Service Request"/>
    <s v=""/>
    <s v=""/>
    <s v=""/>
    <x v="1"/>
    <x v="0"/>
    <x v="2"/>
    <s v=""/>
    <n v="0"/>
    <n v="0"/>
  </r>
  <r>
    <x v="0"/>
    <x v="0"/>
    <s v="Henry Flores"/>
    <s v="7000131903"/>
    <s v="REHIRE REQUEST (06.03.13)"/>
    <x v="53"/>
    <d v="2013-05-28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Henry Flores"/>
    <s v="7000133534"/>
    <s v="REQUEST FOR UPGRADE (T430) (05.31.13)"/>
    <x v="67"/>
    <d v="2013-05-29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Henry Flores"/>
    <s v="7000134201"/>
    <s v="LOANER LAPTOP (06.05.13) (QTY 3)"/>
    <x v="2"/>
    <d v="2013-05-30T00:00:00"/>
    <n v="2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Henry Flores"/>
    <s v="7000135025"/>
    <s v="REQUEST FOR UPGRADE (T530) (05.27.13)"/>
    <x v="2"/>
    <d v="2013-05-30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Henry Flores"/>
    <s v="8000006007"/>
    <s v="LAPTOP LOCK OUT."/>
    <x v="56"/>
    <d v="2013-02-19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Henry Flores"/>
    <s v="8000017203"/>
    <s v="SYSTEM SWAP (X220) (VPN)"/>
    <x v="58"/>
    <d v="2013-02-21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Henry Flores"/>
    <s v="8000018296"/>
    <s v="SYSTEM SWAP (T410) (VPN)"/>
    <x v="28"/>
    <d v="2013-03-0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18377"/>
    <s v="SYSTEM SWAP (T420) (HW)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20650"/>
    <s v="NEW LAPTOP HAS A BAD BACKSPACE KEY"/>
    <x v="62"/>
    <d v="2013-03-05T00:00:00"/>
    <n v="2"/>
    <n v="2"/>
    <n v="2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21221"/>
    <s v="SYSTEM SWAP (T410) (PHYSICAL DAMAGE)"/>
    <x v="63"/>
    <d v="2013-03-07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21354"/>
    <s v="SYSTEM SWAP (T410) (HW)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22919"/>
    <s v="SYSTEM SWAP (T410) (BLUE SCREEN)"/>
    <x v="108"/>
    <d v="2013-03-0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23091"/>
    <s v="SYSTEM SWAP (X220) (HW)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Henry Flores"/>
    <s v="8000025833"/>
    <s v="REQUIRE LOANER LAPTOP"/>
    <x v="78"/>
    <d v="2013-03-12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Henry Flores"/>
    <s v="8000030688"/>
    <s v="SYSTEM SWAP (2560P) (PHYSICAL DAMAGE)"/>
    <x v="29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30931"/>
    <s v="SYSTEM SWAP (T410) (OS)"/>
    <x v="63"/>
    <d v="2013-03-07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33983"/>
    <s v="SYSTEM SWAP (T410) (HW)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Henry Flores"/>
    <s v="8000044186"/>
    <s v="SYSTEM SWAP (X220) (RE-IMAGE)"/>
    <x v="87"/>
    <d v="2013-03-22T00:00:00"/>
    <n v="3"/>
    <n v="3"/>
    <n v="3"/>
    <s v="Confirmed"/>
    <s v="Incident"/>
    <d v="2013-03-24T00:00:00"/>
    <d v="2013-04-01T00:00:00"/>
    <s v=""/>
    <x v="2"/>
    <x v="0"/>
    <x v="3"/>
    <d v="2013-04-01T00:00:00"/>
    <n v="1"/>
    <n v="1"/>
  </r>
  <r>
    <x v="0"/>
    <x v="0"/>
    <s v="Henry Flores"/>
    <s v="8000195478"/>
    <s v="SYSTEM SWAP (T410) (FAN)"/>
    <x v="83"/>
    <d v="2013-05-24T00:00:00"/>
    <n v="3"/>
    <n v="3"/>
    <n v="3"/>
    <s v="In process"/>
    <s v="Incident"/>
    <s v=""/>
    <s v=""/>
    <s v=""/>
    <x v="1"/>
    <x v="0"/>
    <x v="2"/>
    <s v=""/>
    <n v="0"/>
    <n v="0"/>
  </r>
  <r>
    <x v="0"/>
    <x v="0"/>
    <s v="Jake Barradas"/>
    <s v="7000000208"/>
    <s v="DATA RECOVERY"/>
    <x v="110"/>
    <d v="2012-10-15T00:00:00"/>
    <n v="3"/>
    <n v="3"/>
    <n v="3"/>
    <s v="Confirmed"/>
    <s v="Service Request"/>
    <d v="2013-03-21T00:00:00"/>
    <d v="2013-04-21T00:00:00"/>
    <s v=""/>
    <x v="4"/>
    <x v="1"/>
    <x v="3"/>
    <d v="2013-04-01T00:00:00"/>
    <n v="1"/>
    <n v="1"/>
  </r>
  <r>
    <x v="0"/>
    <x v="0"/>
    <s v="Jake Barradas"/>
    <s v="7000003976"/>
    <s v="NEW HIRE IT EQUIPMENT REQUEST (C5185841)"/>
    <x v="98"/>
    <d v="2013-02-1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3998"/>
    <s v="RENT TWO SAP LAPTOP FOR C-USER FOR NEXT"/>
    <x v="111"/>
    <d v="2013-02-1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4506"/>
    <s v="MY NOTEBOOK CRASHED..."/>
    <x v="112"/>
    <d v="2013-01-16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Jake Barradas"/>
    <s v="7000004742"/>
    <s v="NEW HIRE(T510(2.18.13)"/>
    <x v="98"/>
    <d v="2013-02-1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4926"/>
    <s v="REQUEST FOR UPGRADE (X230) (02.20.13)"/>
    <x v="68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4932"/>
    <s v="FREEZES AT THINKPAD SCREEN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5227"/>
    <s v="REQUEST FOR UPGRADE (X230) (02.20.13)"/>
    <x v="68"/>
    <d v="2013-02-18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0"/>
    <x v="0"/>
    <s v="Jake Barradas"/>
    <s v="7000006554"/>
    <s v="REQUEST FOR UPGRADE (T530) (02.21.13)"/>
    <x v="68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7179"/>
    <s v="NEW HIRE REQUEST (02.26.13)"/>
    <x v="68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7395"/>
    <s v="NEW HIRE REQUEST (02.26.13)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8968"/>
    <s v="NEW HIRE IT EQUIPMENT REQUEST (C5182631)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09625"/>
    <s v="NEW HIRE REQUEST (02.25.13)"/>
    <x v="70"/>
    <d v="2013-02-1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0194"/>
    <s v="REHIRE REQUEST (02.25.13)"/>
    <x v="70"/>
    <d v="2013-02-1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1191"/>
    <s v="NEW HIRE IT EQUIPMENT REQUEST FOR 4 C-US"/>
    <x v="105"/>
    <d v="2013-02-0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1310"/>
    <s v="REQUEST FOR UPGRADE (X230) (02.27.13)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1363"/>
    <s v="REQUEST FOR UPGRADE (X230) (02.26.13)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2425"/>
    <s v="REQUEST A REPLACEMENT FOR T410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265"/>
    <s v="INCOMING INTERNATIONAL TRANSFER REQUEST"/>
    <x v="59"/>
    <d v="2013-02-26T00:00:00"/>
    <n v="3"/>
    <n v="3"/>
    <n v="3"/>
    <s v="Confirmed"/>
    <s v="Service Request"/>
    <d v="2013-04-25T00:00:00"/>
    <d v="2013-05-26T00:00:00"/>
    <s v=""/>
    <x v="7"/>
    <x v="0"/>
    <x v="0"/>
    <d v="2013-05-01T00:00:00"/>
    <n v="1"/>
    <n v="1"/>
  </r>
  <r>
    <x v="0"/>
    <x v="0"/>
    <s v="Jake Barradas"/>
    <s v="7000013350"/>
    <s v="REHIRE REQUEST (02.25.13)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477"/>
    <s v="EQUIPMENT REQUEST (PAL-1) (X220) (QTY 1)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555"/>
    <s v="EQUIPMENT REQUEST (PAL-1) (T410) (QTY 1)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574"/>
    <s v="EQUIPMENT REQUEST (PAL-1) (T510) (QTY 1)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592"/>
    <s v="REHIRE REQUEST (03.05.13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595"/>
    <s v="INCOMING INTERNATIONAL TRANSFER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599"/>
    <s v="NEW HIRE REQUEST (03.05.13)"/>
    <x v="73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3662"/>
    <s v="NEW HIRE REQUEST (03.05.13)"/>
    <x v="70"/>
    <d v="2013-02-1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4416"/>
    <s v="STOLEN LAPTOP (T410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4637"/>
    <s v="REQEUST TO GET A REPLACEMENT PC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5973"/>
    <s v="INCOMING INTERNATIONAL TRANSFER REQUEST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5977"/>
    <s v="INCOMING INTERNATIONAL TRANSFER REQUEST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6089"/>
    <s v="NEW HIRE IT EQUIPMENT REQUEST (C5186710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6307"/>
    <s v="REQUEST FOR UPGRADE (T530) (03.06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7658"/>
    <s v="STOLEN LAPTOP (T410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7720"/>
    <s v="REQUEST FOR UPGRADE (T530) (03.08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7747"/>
    <s v="REQUEST FOR UPGRADE (X230) (03.08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7806"/>
    <s v="REQUEST FOR UPGRADE (T530) (03.06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8397"/>
    <s v="EQUIPMENT REQUEST (PAL-3) (T410) (QTY 2)"/>
    <x v="62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8884"/>
    <s v="NEW HIRE IT EQUIPMENT REQUEST (C5186809)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9220"/>
    <s v="INCOMING INTERNATIONAL TRANSFER REQUEST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19521"/>
    <s v="REQUEST FOR UPGRADE (X230)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19665"/>
    <s v="REQUEST FOR UPGRADE (X230) (03.08.13)"/>
    <x v="62"/>
    <d v="2013-03-06T00:00:00"/>
    <n v="3"/>
    <n v="3"/>
    <n v="3"/>
    <s v="Confirmed"/>
    <s v="Service Request"/>
    <d v="2013-03-20T00:00:00"/>
    <d v="2013-04-02T00:00:00"/>
    <s v=""/>
    <x v="2"/>
    <x v="0"/>
    <x v="3"/>
    <d v="2013-04-01T00:00:00"/>
    <n v="1"/>
    <n v="1"/>
  </r>
  <r>
    <x v="0"/>
    <x v="0"/>
    <s v="Jake Barradas"/>
    <s v="7000019668"/>
    <s v="REQUEST FOR UPGRADE (T530) (03.08.13)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0606"/>
    <s v="NEW HIRE REQUEST (03.25.13)"/>
    <x v="108"/>
    <d v="2013-03-08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ake Barradas"/>
    <s v="7000022445"/>
    <s v="USER IS HAVING BSOD - HD FAILURES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2523"/>
    <s v="NEW HIRE REQUEST (03.25.13)"/>
    <x v="84"/>
    <d v="2013-03-11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ake Barradas"/>
    <s v="7000022618"/>
    <s v="REQUEST FOR UPGRADE (X230) (03.12.13)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3913"/>
    <s v="INCOMING INTERNATIONAL TRANSFER REQUEST"/>
    <x v="78"/>
    <d v="2013-03-12T00:00:00"/>
    <n v="3"/>
    <n v="3"/>
    <n v="3"/>
    <s v="Confirmed"/>
    <s v="Service Request"/>
    <d v="2013-04-01T00:00:00"/>
    <d v="2013-04-02T00:00:00"/>
    <s v=""/>
    <x v="2"/>
    <x v="0"/>
    <x v="0"/>
    <d v="2013-04-01T00:00:00"/>
    <n v="1"/>
    <n v="1"/>
  </r>
  <r>
    <x v="0"/>
    <x v="0"/>
    <s v="Jake Barradas"/>
    <s v="7000024376"/>
    <s v="REHIRE REQUEST (04.01.13)"/>
    <x v="78"/>
    <d v="2013-03-12T00:00:00"/>
    <n v="3"/>
    <n v="3"/>
    <n v="3"/>
    <s v="Confirmed"/>
    <s v="Service Request"/>
    <d v="2013-04-01T00:00:00"/>
    <d v="2013-05-20T00:00:00"/>
    <s v=""/>
    <x v="2"/>
    <x v="0"/>
    <x v="0"/>
    <d v="2013-05-01T00:00:00"/>
    <n v="1"/>
    <n v="1"/>
  </r>
  <r>
    <x v="0"/>
    <x v="0"/>
    <s v="Jake Barradas"/>
    <s v="7000024505"/>
    <s v="NEW HIRE REQUEST (04.02.13)"/>
    <x v="78"/>
    <d v="2013-03-12T00:00:00"/>
    <n v="3"/>
    <n v="3"/>
    <n v="3"/>
    <s v="Confirmed"/>
    <s v="Service Request"/>
    <d v="2013-04-01T00:00:00"/>
    <d v="2013-05-20T00:00:00"/>
    <s v=""/>
    <x v="2"/>
    <x v="0"/>
    <x v="0"/>
    <d v="2013-05-01T00:00:00"/>
    <n v="1"/>
    <n v="1"/>
  </r>
  <r>
    <x v="0"/>
    <x v="0"/>
    <s v="Jake Barradas"/>
    <s v="7000025940"/>
    <s v="INCOMING INTERNATIONAL TRANSFER REQUEST"/>
    <x v="64"/>
    <d v="2013-03-14T00:00:00"/>
    <n v="3"/>
    <n v="3"/>
    <n v="3"/>
    <s v="Confirmed"/>
    <s v="Service Request"/>
    <d v="2013-04-15T00:00:00"/>
    <d v="2013-05-20T00:00:00"/>
    <s v=""/>
    <x v="2"/>
    <x v="0"/>
    <x v="0"/>
    <d v="2013-05-01T00:00:00"/>
    <n v="1"/>
    <n v="1"/>
  </r>
  <r>
    <x v="0"/>
    <x v="0"/>
    <s v="Jake Barradas"/>
    <s v="7000026630"/>
    <s v="REHIRE REQUEST (03.22.13)"/>
    <x v="108"/>
    <d v="2013-03-08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Jake Barradas"/>
    <s v="7000028023"/>
    <s v="REHIRE REQUEST (03.19.13)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8158"/>
    <s v="NEW HIRE REQUEST (04.01.13)"/>
    <x v="29"/>
    <d v="2013-03-15T00:00:00"/>
    <n v="3"/>
    <n v="3"/>
    <n v="3"/>
    <s v="Confirmed"/>
    <s v="Service Request"/>
    <d v="2013-04-01T00:00:00"/>
    <d v="2013-05-20T00:00:00"/>
    <s v=""/>
    <x v="2"/>
    <x v="0"/>
    <x v="0"/>
    <d v="2013-05-01T00:00:00"/>
    <n v="1"/>
    <n v="1"/>
  </r>
  <r>
    <x v="0"/>
    <x v="0"/>
    <s v="Jake Barradas"/>
    <s v="7000028187"/>
    <s v="INCOMING INTERNATIONAL TRANSFER REQUEST"/>
    <x v="113"/>
    <d v="2013-01-08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Jake Barradas"/>
    <s v="7000028674"/>
    <s v="PLEASE IMAGE LAPTOP FOR JOE FUSTER &amp; NAN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9824"/>
    <s v="NEW HIRE REQUEST (03.18.13)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9829"/>
    <s v="NEW HIRE REQUEST (03.18.13)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29833"/>
    <s v="REQUEST FOR UPGRADE (X230) (03.22.13)"/>
    <x v="77"/>
    <d v="2013-03-18T00:00:00"/>
    <n v="3"/>
    <n v="3"/>
    <n v="3"/>
    <s v="Assigned"/>
    <s v="Service Request"/>
    <s v=""/>
    <s v=""/>
    <s v=""/>
    <x v="2"/>
    <x v="0"/>
    <x v="2"/>
    <s v=""/>
    <n v="0"/>
    <n v="0"/>
  </r>
  <r>
    <x v="0"/>
    <x v="0"/>
    <s v="Jake Barradas"/>
    <s v="7000029880"/>
    <s v="REQUEST FOR UPGRADE (X230) (03.25.13)"/>
    <x v="77"/>
    <d v="2013-03-18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ake Barradas"/>
    <s v="7000030071"/>
    <s v="NEW HIRE IT EQUIPMENT REQUEST (C5187551)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0246"/>
    <s v="NEW HIRE IT EQUIPMENT REQUEST (C5187284)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0775"/>
    <s v="REQUEST FOR UPGRADE (X230) (03.21.13)"/>
    <x v="77"/>
    <d v="2013-03-18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Jake Barradas"/>
    <s v="7000031010"/>
    <s v="NEW HIRE IT EQUIPMENT REQUEST (4 C-USERS"/>
    <x v="108"/>
    <d v="2013-03-07T00:00:00"/>
    <n v="3"/>
    <n v="3"/>
    <n v="3"/>
    <s v="In process"/>
    <s v="Service Request"/>
    <s v=""/>
    <s v=""/>
    <s v=""/>
    <x v="2"/>
    <x v="0"/>
    <x v="2"/>
    <s v=""/>
    <n v="0"/>
    <n v="0"/>
  </r>
  <r>
    <x v="0"/>
    <x v="0"/>
    <s v="Jake Barradas"/>
    <s v="7000031072"/>
    <s v="INCOMING INTERNATIONAL TRANSFER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ake Barradas"/>
    <s v="7000031138"/>
    <s v="NEW HIRE REQUEST (03.18.13)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3119"/>
    <s v="LOANER LAPTOP (T520) (03.19.13)"/>
    <x v="77"/>
    <d v="2013-03-1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3316"/>
    <s v="NEW HIRE IT EQUIPMENT REQUEST (C5187178)"/>
    <x v="85"/>
    <d v="2013-03-19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Jake Barradas"/>
    <s v="7000033331"/>
    <s v="REQUEST FOR UPGRADE (T530) (03.20.13)"/>
    <x v="77"/>
    <d v="2013-03-1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3376"/>
    <s v="REQUEST FOR UPGRADE (T530) (03.21.13)"/>
    <x v="85"/>
    <d v="2013-03-19T00:00:00"/>
    <n v="3"/>
    <n v="3"/>
    <n v="3"/>
    <s v="Assigned"/>
    <s v="Service Request"/>
    <s v=""/>
    <s v=""/>
    <s v=""/>
    <x v="2"/>
    <x v="0"/>
    <x v="2"/>
    <s v=""/>
    <n v="0"/>
    <n v="0"/>
  </r>
  <r>
    <x v="0"/>
    <x v="0"/>
    <s v="Jake Barradas"/>
    <s v="7000033536"/>
    <s v="REQUEST FOR UPGRADE (T530) (03.21.13)"/>
    <x v="85"/>
    <d v="2013-03-19T00:00:00"/>
    <n v="3"/>
    <n v="3"/>
    <n v="3"/>
    <s v="Assigned"/>
    <s v="Service Request"/>
    <s v=""/>
    <s v=""/>
    <s v=""/>
    <x v="2"/>
    <x v="0"/>
    <x v="2"/>
    <s v=""/>
    <n v="0"/>
    <n v="0"/>
  </r>
  <r>
    <x v="0"/>
    <x v="0"/>
    <s v="Jake Barradas"/>
    <s v="7000033617"/>
    <s v="EQUIPMENT REQUEST (PAL-3) (T520) (QTY 2)"/>
    <x v="85"/>
    <d v="2013-03-1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3647"/>
    <s v="EQUIPMENT REQUEST (PAL-3) (T510) (QTY 2)"/>
    <x v="85"/>
    <d v="2013-03-1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ake Barradas"/>
    <s v="7000033798"/>
    <s v="NEW HIRE REQUEST (04.02.13)"/>
    <x v="30"/>
    <d v="2013-03-20T00:00:00"/>
    <n v="3"/>
    <n v="3"/>
    <n v="3"/>
    <s v="Confirmed"/>
    <s v="Service Request"/>
    <d v="2013-04-01T00:00:00"/>
    <d v="2013-05-20T00:00:00"/>
    <s v=""/>
    <x v="2"/>
    <x v="0"/>
    <x v="0"/>
    <d v="2013-05-01T00:00:00"/>
    <n v="1"/>
    <n v="1"/>
  </r>
  <r>
    <x v="0"/>
    <x v="0"/>
    <s v="Jake Barradas"/>
    <s v="7000033883"/>
    <s v="REHIRE REQUEST (03.25.13)"/>
    <x v="30"/>
    <d v="2013-03-20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ake Barradas"/>
    <s v="7000035745"/>
    <s v="NEW HIRE REQUEST (04.01.13)"/>
    <x v="30"/>
    <d v="2013-03-20T00:00:00"/>
    <n v="3"/>
    <n v="3"/>
    <n v="3"/>
    <s v="Confirmed"/>
    <s v="Service Request"/>
    <d v="2013-04-01T00:00:00"/>
    <d v="2013-05-20T00:00:00"/>
    <s v=""/>
    <x v="2"/>
    <x v="0"/>
    <x v="0"/>
    <d v="2013-05-01T00:00:00"/>
    <n v="1"/>
    <n v="1"/>
  </r>
  <r>
    <x v="0"/>
    <x v="0"/>
    <s v="Jake Barradas"/>
    <s v="7000035833"/>
    <s v="REQUEST FOR UPGRADE (X230) (03.25.13)"/>
    <x v="86"/>
    <d v="2013-03-20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ake Barradas"/>
    <s v="7000037415"/>
    <s v="REQUEST FOR UPGRADE (X230) (03.25.13)"/>
    <x v="86"/>
    <d v="2013-03-21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ake Barradas"/>
    <s v="7000043886"/>
    <s v="REHIRE REQUEST"/>
    <x v="32"/>
    <d v="2013-03-25T00:00:00"/>
    <n v="3"/>
    <n v="3"/>
    <n v="3"/>
    <s v="Confirmed"/>
    <s v="Service Request"/>
    <d v="2013-03-26T00:00:00"/>
    <d v="2013-04-27T00:00:00"/>
    <s v=""/>
    <x v="2"/>
    <x v="0"/>
    <x v="3"/>
    <d v="2013-04-01T00:00:00"/>
    <n v="1"/>
    <n v="1"/>
  </r>
  <r>
    <x v="0"/>
    <x v="0"/>
    <s v="Jake Barradas"/>
    <s v="7000045490"/>
    <s v="LOANER LAPTOPS (QTY 7) (04.05.13)"/>
    <x v="33"/>
    <d v="2013-03-26T00:00:00"/>
    <n v="3"/>
    <n v="3"/>
    <n v="3"/>
    <s v="Confirmed"/>
    <s v="Service Request"/>
    <d v="2013-04-04T00:00:00"/>
    <d v="2013-05-20T00:00:00"/>
    <s v=""/>
    <x v="2"/>
    <x v="0"/>
    <x v="0"/>
    <d v="2013-05-01T00:00:00"/>
    <n v="1"/>
    <n v="1"/>
  </r>
  <r>
    <x v="0"/>
    <x v="0"/>
    <s v="Jake Barradas"/>
    <s v="7000045565"/>
    <s v="REQUEST FOR UPGRADE (T530) (04.01.13)"/>
    <x v="33"/>
    <d v="2013-03-26T00:00:00"/>
    <n v="4"/>
    <n v="4"/>
    <n v="3"/>
    <s v="Confirmed"/>
    <s v="Service Request"/>
    <d v="2013-04-04T00:00:00"/>
    <d v="2013-05-20T00:00:00"/>
    <s v=""/>
    <x v="2"/>
    <x v="0"/>
    <x v="0"/>
    <d v="2013-05-01T00:00:00"/>
    <n v="1"/>
    <n v="1"/>
  </r>
  <r>
    <x v="0"/>
    <x v="0"/>
    <s v="Jake Barradas"/>
    <s v="7000045772"/>
    <s v="NEW HIRE IT EQUIPMENT REQUEST (C5186283)"/>
    <x v="33"/>
    <d v="2013-03-26T00:00:00"/>
    <n v="3"/>
    <n v="4"/>
    <n v="3"/>
    <s v="Confirmed"/>
    <s v="Service Request"/>
    <d v="2013-03-27T00:00:00"/>
    <d v="2013-04-27T00:00:00"/>
    <s v=""/>
    <x v="2"/>
    <x v="0"/>
    <x v="3"/>
    <d v="2013-04-01T00:00:00"/>
    <n v="1"/>
    <n v="1"/>
  </r>
  <r>
    <x v="0"/>
    <x v="0"/>
    <s v="Jake Barradas"/>
    <s v="7000049394"/>
    <s v="NEW HIRE REQUEST (04.09.13)"/>
    <x v="80"/>
    <d v="2013-03-28T00:00:00"/>
    <n v="3"/>
    <n v="3"/>
    <n v="3"/>
    <s v="Confirmed"/>
    <s v="Service Request"/>
    <d v="2013-04-05T00:00:00"/>
    <d v="2013-05-20T00:00:00"/>
    <s v=""/>
    <x v="2"/>
    <x v="0"/>
    <x v="0"/>
    <d v="2013-05-01T00:00:00"/>
    <n v="1"/>
    <n v="1"/>
  </r>
  <r>
    <x v="0"/>
    <x v="0"/>
    <s v="Jake Barradas"/>
    <s v="7000049441"/>
    <s v="NEW HIRE REQUEST (04.08.13)"/>
    <x v="80"/>
    <d v="2013-03-28T00:00:00"/>
    <n v="3"/>
    <n v="3"/>
    <n v="3"/>
    <s v="Confirmed"/>
    <s v="Service Request"/>
    <d v="2013-04-08T00:00:00"/>
    <d v="2013-05-20T00:00:00"/>
    <s v=""/>
    <x v="2"/>
    <x v="0"/>
    <x v="0"/>
    <d v="2013-05-01T00:00:00"/>
    <n v="1"/>
    <n v="1"/>
  </r>
  <r>
    <x v="0"/>
    <x v="0"/>
    <s v="Jake Barradas"/>
    <s v="7000049666"/>
    <s v="INTL TRANSFER REQUEST (04.16.13)"/>
    <x v="80"/>
    <d v="2013-03-28T00:00:00"/>
    <n v="3"/>
    <n v="3"/>
    <n v="3"/>
    <s v="Confirmed"/>
    <s v="Service Request"/>
    <d v="2013-04-15T00:00:00"/>
    <d v="2013-05-20T00:00:00"/>
    <s v=""/>
    <x v="2"/>
    <x v="0"/>
    <x v="0"/>
    <d v="2013-05-01T00:00:00"/>
    <n v="1"/>
    <n v="1"/>
  </r>
  <r>
    <x v="0"/>
    <x v="0"/>
    <s v="Jake Barradas"/>
    <s v="7000049690"/>
    <s v="INTL TRANSFER REQUEST (04.16.13)"/>
    <x v="80"/>
    <d v="2013-03-28T00:00:00"/>
    <n v="3"/>
    <n v="3"/>
    <n v="3"/>
    <s v="Confirmed"/>
    <s v="Service Request"/>
    <d v="2013-04-08T00:00:00"/>
    <d v="2013-05-20T00:00:00"/>
    <s v=""/>
    <x v="2"/>
    <x v="0"/>
    <x v="0"/>
    <d v="2013-05-01T00:00:00"/>
    <n v="1"/>
    <n v="1"/>
  </r>
  <r>
    <x v="0"/>
    <x v="0"/>
    <s v="Jake Barradas"/>
    <s v="7000050697"/>
    <s v="NEW HIRE REQUEST (04.15.13)"/>
    <x v="4"/>
    <d v="2013-04-01T00:00:00"/>
    <n v="3"/>
    <n v="3"/>
    <n v="3"/>
    <s v="Confirmed"/>
    <s v="Service Request"/>
    <d v="2013-04-15T00:00:00"/>
    <d v="2013-04-15T00:00:00"/>
    <s v=""/>
    <x v="0"/>
    <x v="0"/>
    <x v="0"/>
    <d v="2013-04-01T00:00:00"/>
    <n v="1"/>
    <n v="1"/>
  </r>
  <r>
    <x v="0"/>
    <x v="0"/>
    <s v="Jake Barradas"/>
    <s v="7000052813"/>
    <s v="NEW HIRE REQUEST (04.16.13)"/>
    <x v="5"/>
    <d v="2013-04-02T00:00:00"/>
    <n v="4"/>
    <n v="4"/>
    <n v="4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Jake Barradas"/>
    <s v="7000054121"/>
    <s v="NEW HIRE REQUEST (04.16.13)"/>
    <x v="5"/>
    <d v="2013-04-02T00:00:00"/>
    <n v="3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Jake Barradas"/>
    <s v="7000054126"/>
    <s v="NEW HIRE REQUEST (04.16.13)"/>
    <x v="5"/>
    <d v="2013-04-02T00:00:00"/>
    <n v="3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Jake Barradas"/>
    <s v="7000058689"/>
    <s v="NEW HIRE IT EQUIPMENT REQUEST (C5188262)"/>
    <x v="8"/>
    <d v="2013-04-05T00:00:00"/>
    <n v="2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Jake Barradas"/>
    <s v="7000059873"/>
    <s v="REHIRE REQUEST (04.29.13)"/>
    <x v="8"/>
    <d v="2013-04-05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0"/>
    <x v="0"/>
    <s v="Jake Barradas"/>
    <s v="7000062624"/>
    <s v="ORDERING A LAPTOP FOR A CONTRACTOR"/>
    <x v="9"/>
    <d v="2013-04-08T00:00:00"/>
    <n v="3"/>
    <n v="2"/>
    <n v="4"/>
    <s v="Confirmed"/>
    <s v="Service Request"/>
    <d v="2013-04-13T00:00:00"/>
    <d v="2013-05-20T00:00:00"/>
    <s v=""/>
    <x v="0"/>
    <x v="0"/>
    <x v="0"/>
    <d v="2013-05-01T00:00:00"/>
    <n v="1"/>
    <n v="1"/>
  </r>
  <r>
    <x v="0"/>
    <x v="0"/>
    <s v="Jake Barradas"/>
    <s v="7000075100"/>
    <s v="NEED LAPTOP FOR ANANTH MANJAPRA C5188948"/>
    <x v="14"/>
    <d v="2013-04-16T00:00:00"/>
    <n v="2"/>
    <n v="3"/>
    <n v="3"/>
    <s v="Confirmed"/>
    <s v="Service Request"/>
    <d v="2013-04-19T00:00:00"/>
    <d v="2013-04-22T00:00:00"/>
    <s v=""/>
    <x v="0"/>
    <x v="0"/>
    <x v="0"/>
    <d v="2013-04-01T00:00:00"/>
    <n v="1"/>
    <n v="1"/>
  </r>
  <r>
    <x v="0"/>
    <x v="0"/>
    <s v="Jake Barradas"/>
    <s v="7000075161"/>
    <s v="NEED LAPTOP FOR CHRIS KLEIN C5188947"/>
    <x v="14"/>
    <d v="2013-04-16T00:00:00"/>
    <n v="2"/>
    <n v="3"/>
    <n v="3"/>
    <s v="Confirmed"/>
    <s v="Service Request"/>
    <d v="2013-04-19T00:00:00"/>
    <d v="2013-05-14T00:00:00"/>
    <s v=""/>
    <x v="0"/>
    <x v="0"/>
    <x v="0"/>
    <d v="2013-05-01T00:00:00"/>
    <n v="1"/>
    <n v="1"/>
  </r>
  <r>
    <x v="0"/>
    <x v="0"/>
    <s v="Jake Barradas"/>
    <s v="7000076844"/>
    <s v="NEED LAPTOP FOR AMIT KAMBLE C5147303"/>
    <x v="14"/>
    <d v="2013-04-17T00:00:00"/>
    <n v="2"/>
    <n v="3"/>
    <n v="3"/>
    <s v="Confirmed"/>
    <s v="Service Request"/>
    <d v="2013-04-19T00:00:00"/>
    <d v="2013-05-14T00:00:00"/>
    <s v=""/>
    <x v="0"/>
    <x v="0"/>
    <x v="0"/>
    <d v="2013-05-01T00:00:00"/>
    <n v="1"/>
    <n v="1"/>
  </r>
  <r>
    <x v="0"/>
    <x v="0"/>
    <s v="Jake Barradas"/>
    <s v="7000095572"/>
    <s v="REHIRE REQUEST (05.21.13)"/>
    <x v="17"/>
    <d v="2013-04-30T00:00:00"/>
    <n v="3"/>
    <n v="3"/>
    <n v="3"/>
    <s v="Service provided"/>
    <s v="Service Request"/>
    <d v="2013-05-17T00:00:00"/>
    <s v=""/>
    <s v=""/>
    <x v="0"/>
    <x v="0"/>
    <x v="1"/>
    <s v=""/>
    <n v="1"/>
    <n v="0"/>
  </r>
  <r>
    <x v="0"/>
    <x v="0"/>
    <s v="Jake Barradas"/>
    <s v="7000096026"/>
    <s v="NEW HIRE IT EQUIPMENT REQUEST (C5190062)"/>
    <x v="18"/>
    <d v="2013-05-01T00:00:00"/>
    <n v="3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Jake Barradas"/>
    <s v="7000111729"/>
    <s v="C-I TRANSFER REQUEST (05.21.13)"/>
    <x v="66"/>
    <d v="2013-05-13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Jake Barradas"/>
    <s v="7000111804"/>
    <s v="NEW HIRE REQUEST (05.20.13)"/>
    <x v="1"/>
    <d v="2013-05-13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Jake Barradas"/>
    <s v="7000113373"/>
    <s v="REQUEST FOR UPGRADE (T530) (05.16.13)"/>
    <x v="1"/>
    <d v="2013-05-14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Jake Barradas"/>
    <s v="7000113567"/>
    <s v="NEW HIRE IT EQUIPMENT REQUEST (C5190624)"/>
    <x v="47"/>
    <d v="2013-05-14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Jake Barradas"/>
    <s v="7000115149"/>
    <s v="REQUEST FOR UPGRADE (X230) (05.17.13)"/>
    <x v="47"/>
    <d v="2013-05-15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Jake Barradas"/>
    <s v="7000115232"/>
    <s v="REQUEST FOR UPGRADE (T530) (05.17.13)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Jake Barradas"/>
    <s v="7000115236"/>
    <s v="REQUEST FOR UPGRADE (X230) (05.20.13)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Jake Barradas"/>
    <s v="7000117321"/>
    <s v="INTL TRANSFER REQUEST (05.16.13)"/>
    <x v="48"/>
    <d v="2013-05-16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Jake Barradas"/>
    <s v="7000117345"/>
    <s v="NEW HIRE REQUEST (06.03.13)"/>
    <x v="48"/>
    <d v="2013-05-16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Jake Barradas"/>
    <s v="7000119073"/>
    <s v="NEW HIRE IT EQUIPMENT REQUEST (C5190620)"/>
    <x v="49"/>
    <d v="2013-05-17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Jake Barradas"/>
    <s v="7000120437"/>
    <s v="REQUEST FOR UPGRADE (8540P)"/>
    <x v="51"/>
    <d v="2013-05-20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20438"/>
    <s v="REQUEST FOR UPGRADE (8540P)"/>
    <x v="51"/>
    <d v="2013-05-20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20439"/>
    <s v="REQUEST FOR UPGRADE (8540P)"/>
    <x v="51"/>
    <d v="2013-05-20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20440"/>
    <s v="REQUEST FOR UPGRADE (8540P)"/>
    <x v="51"/>
    <d v="2013-05-20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22570"/>
    <s v="NEW HIRE REQUEST (06.04.13)"/>
    <x v="22"/>
    <d v="2013-05-2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Jake Barradas"/>
    <s v="7000124239"/>
    <s v="REQUEST FOR UPGRADE (T4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ake Barradas"/>
    <s v="7000124272"/>
    <s v="REQUEST FOR UPGRADE (T430) (05.24.13)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Jake Barradas"/>
    <s v="7000124278"/>
    <s v="REQUEST FOR UPGRADE (X2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ake Barradas"/>
    <s v="7000124317"/>
    <s v="REQUEST FOR UPGRADE (T430) (05.24.13)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Jake Barradas"/>
    <s v="7000124319"/>
    <s v="REQUEST FOR UPGRADE (T430) (05.29.13)"/>
    <x v="52"/>
    <d v="2013-05-22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24400"/>
    <s v="REQUEST FOR UPGRADE (X230) (05.24.13)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Jake Barradas"/>
    <s v="7000124480"/>
    <s v="REQUEST FOR UPGRADE (T530) (05.24.13)"/>
    <x v="52"/>
    <d v="2013-05-22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ake Barradas"/>
    <s v="7000124655"/>
    <s v="REQUEST FOR UPGRADE (X230) (05.29.13)"/>
    <x v="52"/>
    <d v="2013-05-22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28047"/>
    <s v="REQUEST FOR UPGRADE (T430) (06.04.13)"/>
    <x v="83"/>
    <d v="2013-05-24T00:00:00"/>
    <n v="3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Jake Barradas"/>
    <s v="7000131559"/>
    <s v="REQUEST FOR UPGRADE (X230 (05.30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31560"/>
    <s v="REQUEST FOR UPGRADE (X230) (05.30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31572"/>
    <s v="REQUEST FOR UPGRADE (X230) (05.30.13)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ake Barradas"/>
    <s v="7000131595"/>
    <s v="REQUEST FOR UPGRADE (T530) (06.03.13)"/>
    <x v="53"/>
    <d v="2013-05-28T00:00:00"/>
    <n v="3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Jake Barradas"/>
    <s v="7000131597"/>
    <s v="REQUEST FOR UPGRADE (T530) (06.03.13)"/>
    <x v="53"/>
    <d v="2013-05-28T00:00:00"/>
    <n v="3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Jake Barradas"/>
    <s v="7000134071"/>
    <s v="LOANER LAPTOP (05.31.13) (QTY 3) (PAL02)"/>
    <x v="67"/>
    <d v="2013-05-29T00:00:00"/>
    <n v="2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Jake Barradas"/>
    <s v="7000134981"/>
    <s v="REQUEST FOR UPGRADE (8570W) (05.27.13)"/>
    <x v="2"/>
    <d v="2013-05-30T00:00:00"/>
    <n v="3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Jake Barradas"/>
    <s v="7000137087"/>
    <s v="LONG TERM LOANER LAPTOP REQUEST"/>
    <x v="54"/>
    <d v="2013-05-31T00:00:00"/>
    <n v="2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Jake Barradas"/>
    <s v="7000137093"/>
    <s v="INTL TRANSFER REQUEST (06.01.13)"/>
    <x v="54"/>
    <d v="2013-05-31T00:00:00"/>
    <n v="3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Jake Barradas"/>
    <s v="8000003292"/>
    <s v="SYSTEM SWAP (T420) (HW)"/>
    <x v="114"/>
    <d v="2013-02-14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Jake Barradas"/>
    <s v="8000003577"/>
    <s v="HDD ERROR MESAGE 2100"/>
    <x v="56"/>
    <d v="2013-02-19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Jake Barradas"/>
    <s v="8000003604"/>
    <s v="SYSTEM SWAP (T420) (BLUE SCREEN)"/>
    <x v="56"/>
    <d v="2013-02-18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05476"/>
    <s v="WINDOWS NOT GENUINE MESSAGE, UNABLE TO L"/>
    <x v="69"/>
    <d v="2013-02-20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Jake Barradas"/>
    <s v="8000006581"/>
    <s v="SYSTEM SWAP (T510) (SCCM)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08121"/>
    <s v="SYSTEM SWAP (T420) (BLUE SCREEN)"/>
    <x v="61"/>
    <d v="2013-02-22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08132"/>
    <s v="USER GOT BSOD .UNMOUNTABLE BOOT VOLUME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Jake Barradas"/>
    <s v="8000010383"/>
    <s v="BIG-IP EDGE CLIENT VERY SLOW IN CONNECTI"/>
    <x v="95"/>
    <d v="2013-02-05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11612"/>
    <s v="REQUEST FOR LARGER LAPTOP (T510)"/>
    <x v="59"/>
    <d v="2013-02-26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11908"/>
    <s v="SYSTEM SWAP (T420) (VPN)"/>
    <x v="58"/>
    <d v="2013-02-21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13167"/>
    <s v="SYSTEM SWAP (T420) (HW)"/>
    <x v="73"/>
    <d v="2013-02-28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ake Barradas"/>
    <s v="8000014382"/>
    <s v="SYSTEM SWAP (T520) (SW)"/>
    <x v="28"/>
    <d v="2013-03-0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15880"/>
    <s v="SYSTEM SWAP (T410) (PHYSICAL DAMAGE)"/>
    <x v="28"/>
    <d v="2013-03-0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16170"/>
    <s v="COULD NOT CONNECT TO THE VPN"/>
    <x v="28"/>
    <d v="2013-03-0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17738"/>
    <s v="SYSTEM SWAP (T410) (PHYSICAL DAMAGE)"/>
    <x v="75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17753"/>
    <s v="SYSTEM SWAP (T420) (HW)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18533"/>
    <s v="INTERNAL ERROR 7"/>
    <x v="62"/>
    <d v="2013-03-06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Jake Barradas"/>
    <s v="8000020698"/>
    <s v="SYSTEM SWAP (T510) (OS)"/>
    <x v="60"/>
    <d v="2013-02-27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Jake Barradas"/>
    <s v="8000021017"/>
    <s v="BLUE SCREEN ON LAPTOP - LAPTOP SWAP"/>
    <x v="63"/>
    <d v="2013-03-07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Jake Barradas"/>
    <s v="8000021018"/>
    <s v="SYSTEM SWAP (T420) (HW)"/>
    <x v="62"/>
    <d v="2013-03-06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24240"/>
    <s v="USER HAS BLUE SCREENS"/>
    <x v="84"/>
    <d v="2013-03-11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Jake Barradas"/>
    <s v="8000026995"/>
    <s v="UNABLE TO CONNECT TO ISP"/>
    <x v="115"/>
    <d v="2013-01-23T00:00:00"/>
    <n v="3"/>
    <n v="3"/>
    <n v="3"/>
    <s v="Confirmed"/>
    <s v="Incident"/>
    <d v="2013-03-20T00:00:00"/>
    <d v="2013-05-31T00:00:00"/>
    <s v=""/>
    <x v="5"/>
    <x v="0"/>
    <x v="3"/>
    <d v="2013-05-01T00:00:00"/>
    <n v="1"/>
    <n v="1"/>
  </r>
  <r>
    <x v="0"/>
    <x v="0"/>
    <s v="Jake Barradas"/>
    <s v="8000027146"/>
    <s v="SYSTEM SWAP (T410) (PHYSICAL DAMAGE)"/>
    <x v="78"/>
    <d v="2013-03-12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27265"/>
    <s v="SYSTEM SWAP 3/15/2013"/>
    <x v="84"/>
    <d v="2013-03-1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27968"/>
    <s v="LAPTOP KEAYBOARD NOT WORKING PROPERLY"/>
    <x v="31"/>
    <d v="2013-03-13T00:00:00"/>
    <n v="3"/>
    <n v="3"/>
    <n v="3"/>
    <s v="Confirmed"/>
    <s v="Incident"/>
    <d v="2013-03-22T00:00:00"/>
    <d v="2013-04-22T00:00:00"/>
    <s v=""/>
    <x v="2"/>
    <x v="0"/>
    <x v="3"/>
    <d v="2013-04-01T00:00:00"/>
    <n v="1"/>
    <n v="1"/>
  </r>
  <r>
    <x v="0"/>
    <x v="0"/>
    <s v="Jake Barradas"/>
    <s v="8000031016"/>
    <s v="SYSTEM SWAP (T510) (OS)"/>
    <x v="78"/>
    <d v="2013-03-12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0"/>
    <x v="0"/>
    <s v="Jake Barradas"/>
    <s v="8000033591"/>
    <s v="SYSTEM SWAP (T410) (VPN)"/>
    <x v="29"/>
    <d v="2013-03-15T00:00:00"/>
    <n v="3"/>
    <n v="3"/>
    <n v="3"/>
    <s v="Confirmed"/>
    <s v="Incident"/>
    <d v="2013-03-20T00:00:00"/>
    <d v="2013-03-21T00:00:00"/>
    <s v=""/>
    <x v="2"/>
    <x v="0"/>
    <x v="3"/>
    <d v="2013-03-01T00:00:00"/>
    <n v="1"/>
    <n v="1"/>
  </r>
  <r>
    <x v="0"/>
    <x v="0"/>
    <s v="Jake Barradas"/>
    <s v="8000034286"/>
    <s v="SYSTEM SWAP (T420) (PHYSICAL DAMAGE)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ake Barradas"/>
    <s v="8000034732"/>
    <s v="SODA SPILLED ON LAPTOP, WILL NOT POWER O"/>
    <x v="85"/>
    <d v="2013-03-19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Jake Barradas"/>
    <s v="8000047175"/>
    <s v="SYSTEM SWAP (T410) (HW)"/>
    <x v="32"/>
    <d v="2013-03-25T00:00:00"/>
    <n v="2"/>
    <n v="3"/>
    <n v="3"/>
    <s v="Solution proposed"/>
    <s v="Incident"/>
    <d v="2013-04-29T00:00:00"/>
    <s v=""/>
    <s v=""/>
    <x v="2"/>
    <x v="0"/>
    <x v="0"/>
    <s v=""/>
    <n v="1"/>
    <n v="0"/>
  </r>
  <r>
    <x v="0"/>
    <x v="0"/>
    <s v="Jake Barradas"/>
    <s v="8000048199"/>
    <s v="USER HAS NO SCREEN DISPLAY"/>
    <x v="32"/>
    <d v="2013-03-25T00:00:00"/>
    <n v="3"/>
    <n v="3"/>
    <n v="3"/>
    <s v="Solution proposed"/>
    <s v="Incident"/>
    <d v="2013-04-29T00:00:00"/>
    <s v=""/>
    <s v=""/>
    <x v="2"/>
    <x v="0"/>
    <x v="0"/>
    <s v=""/>
    <n v="1"/>
    <n v="0"/>
  </r>
  <r>
    <x v="0"/>
    <x v="0"/>
    <s v="Jerry Kirkpatrick"/>
    <s v="8000042228"/>
    <s v="NEWNOTEBOOK REQUIRED"/>
    <x v="87"/>
    <d v="2013-03-22T00:00:00"/>
    <n v="2"/>
    <n v="2"/>
    <n v="2"/>
    <s v="Confirmed"/>
    <s v="Incident"/>
    <s v=""/>
    <d v="2013-03-27T00:00:00"/>
    <s v="Confirmed wihtout Completion"/>
    <x v="2"/>
    <x v="0"/>
    <x v="2"/>
    <d v="2013-03-01T00:00:00"/>
    <n v="0"/>
    <n v="1"/>
  </r>
  <r>
    <x v="0"/>
    <x v="0"/>
    <s v="Jim Warmuth"/>
    <s v="7000000455"/>
    <s v="I NEED AN UPGRADE ON MY SAP OS"/>
    <x v="79"/>
    <d v="2013-02-13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im Warmuth"/>
    <s v="7000001238"/>
    <s v="RE-IMAGE LAPTOP FOR USER"/>
    <x v="79"/>
    <d v="2013-02-13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im Warmuth"/>
    <s v="7000001264"/>
    <s v="RE-IMAGE LAPTOP FOR USER"/>
    <x v="79"/>
    <d v="2013-02-13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im Warmuth"/>
    <s v="7000002543"/>
    <s v="RE-IMAGE LAPTOP FOR USER"/>
    <x v="98"/>
    <d v="2013-02-15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im Warmuth"/>
    <s v="7000003934"/>
    <s v="I AM GETTING A BSOD EVERYTIME I BOOT MY"/>
    <x v="98"/>
    <d v="2013-02-15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im Warmuth"/>
    <s v="7000003991"/>
    <s v="I CAN'T CONNECT THRU WIRED OR WLAN"/>
    <x v="98"/>
    <d v="2013-02-15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im Warmuth"/>
    <s v="7000008462"/>
    <s v="I NEED A TEAM LAPTOP REIMAGED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im Warmuth"/>
    <s v="7000011322"/>
    <s v="SETUP NEW LAPTOP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im Warmuth"/>
    <s v="7000012107"/>
    <s v="MY MAC LAPTOP WON'T BOOT UP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im Warmuth"/>
    <s v="7000017885"/>
    <s v="PROBLEM WITH LYNC REQUIRES A REIMAGE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im Warmuth"/>
    <s v="7000020527"/>
    <s v="DO YOU HAVE A LICENSE KEY FOR VMFUSION T"/>
    <x v="60"/>
    <d v="2013-02-27T00:00:00"/>
    <n v="3"/>
    <n v="3"/>
    <n v="3"/>
    <s v="Confirmed"/>
    <s v="Service Request"/>
    <d v="2013-03-20T00:00:00"/>
    <d v="2013-03-21T00:00:00"/>
    <s v=""/>
    <x v="7"/>
    <x v="0"/>
    <x v="3"/>
    <d v="2013-03-01T00:00:00"/>
    <n v="1"/>
    <n v="1"/>
  </r>
  <r>
    <x v="0"/>
    <x v="0"/>
    <s v="Jim Warmuth"/>
    <s v="7000027888"/>
    <s v="FINISHED IMAGING LAPTOP FOR I808726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im Warmuth"/>
    <s v="7000033748"/>
    <s v="NEW HARDWARE SETUP (APPLE MBA)"/>
    <x v="76"/>
    <d v="2013-03-09T00:00:00"/>
    <n v="4"/>
    <n v="4"/>
    <n v="4"/>
    <s v="Confirmed"/>
    <s v="Service Request"/>
    <s v=""/>
    <s v=""/>
    <s v=""/>
    <x v="2"/>
    <x v="0"/>
    <x v="2"/>
    <s v=""/>
    <n v="0"/>
    <n v="0"/>
  </r>
  <r>
    <x v="0"/>
    <x v="0"/>
    <s v="Jim Warmuth"/>
    <s v="7000037368"/>
    <s v="REQUEST FOR UPGRADE (X230) (03.26.13)"/>
    <x v="86"/>
    <d v="2013-03-21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im Warmuth"/>
    <s v="7000040739"/>
    <s v="I CAN'T SEE MY FILES IN MY DOCUMENTS"/>
    <x v="87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Jim Warmuth"/>
    <s v="7000041806"/>
    <s v="NEED TO REPLACE T510 LAPTOP"/>
    <x v="30"/>
    <d v="2013-03-19T00:00:00"/>
    <n v="4"/>
    <n v="4"/>
    <n v="4"/>
    <s v="Confirmed"/>
    <s v="Service Request"/>
    <d v="2013-03-24T00:00:00"/>
    <d v="2013-04-24T00:00:00"/>
    <s v=""/>
    <x v="2"/>
    <x v="0"/>
    <x v="3"/>
    <d v="2013-04-01T00:00:00"/>
    <n v="1"/>
    <n v="1"/>
  </r>
  <r>
    <x v="0"/>
    <x v="0"/>
    <s v="Jim Warmuth"/>
    <s v="7000051884"/>
    <s v="LOANER REQUEST (IPAD 3)"/>
    <x v="4"/>
    <d v="2013-04-01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Jim Warmuth"/>
    <s v="7000054153"/>
    <s v="UNABLE TO SEARCH IN OUTLOOK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Jim Warmuth"/>
    <s v="7000054508"/>
    <s v="LAPTOP IS HOT AND SHUTTING DOWN RANDOMLY"/>
    <x v="6"/>
    <d v="2013-04-02T00:00:00"/>
    <n v="3"/>
    <n v="3"/>
    <n v="3"/>
    <s v="Confirmed"/>
    <s v="Service Request"/>
    <d v="2013-04-03T00:00:00"/>
    <d v="2013-05-20T00:00:00"/>
    <s v=""/>
    <x v="0"/>
    <x v="0"/>
    <x v="0"/>
    <d v="2013-05-01T00:00:00"/>
    <n v="1"/>
    <n v="1"/>
  </r>
  <r>
    <x v="0"/>
    <x v="0"/>
    <s v="Jim Warmuth"/>
    <s v="7000060077"/>
    <s v="NEW HARDWARE SETUP (MBP)"/>
    <x v="8"/>
    <d v="2013-04-05T00:00:00"/>
    <n v="2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Jim Warmuth"/>
    <s v="7000060101"/>
    <s v="NEW HARDWARE SETUP (MBP)"/>
    <x v="8"/>
    <d v="2013-04-05T00:00:00"/>
    <n v="2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Jim Warmuth"/>
    <s v="7000068657"/>
    <s v="LOANER LAPTOP (T520)"/>
    <x v="12"/>
    <d v="2013-04-11T00:00:00"/>
    <n v="1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Jim Warmuth"/>
    <s v="7000072859"/>
    <s v="NEED NEW LAPTOP FOR C5189251"/>
    <x v="37"/>
    <d v="2013-04-15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Jim Warmuth"/>
    <s v="7000086042"/>
    <s v="+ MD EQUIPMENT VERIFICATION INQUIRY #489"/>
    <x v="16"/>
    <d v="2013-04-24T00:00:00"/>
    <n v="4"/>
    <n v="4"/>
    <n v="3"/>
    <s v="Author Action required"/>
    <s v="Service Request"/>
    <s v=""/>
    <s v=""/>
    <s v=""/>
    <x v="0"/>
    <x v="0"/>
    <x v="2"/>
    <s v=""/>
    <n v="0"/>
    <n v="0"/>
  </r>
  <r>
    <x v="0"/>
    <x v="0"/>
    <s v="Jim Warmuth"/>
    <s v="7000086044"/>
    <s v="+ MD EQUIPMENT VERIFICATION INQUIRY #527"/>
    <x v="16"/>
    <d v="2013-04-24T00:00:00"/>
    <n v="4"/>
    <n v="4"/>
    <n v="4"/>
    <s v="Author Action required"/>
    <s v="Service Request"/>
    <s v=""/>
    <s v=""/>
    <s v=""/>
    <x v="0"/>
    <x v="0"/>
    <x v="2"/>
    <s v=""/>
    <n v="0"/>
    <n v="0"/>
  </r>
  <r>
    <x v="0"/>
    <x v="0"/>
    <s v="Jim Warmuth"/>
    <s v="7000086045"/>
    <s v="+ MD EQUIPMENT VERIFICATION INQUIRY #535"/>
    <x v="16"/>
    <d v="2013-04-24T00:00:00"/>
    <n v="4"/>
    <n v="4"/>
    <n v="4"/>
    <s v="Author Action required"/>
    <s v="Service Request"/>
    <s v=""/>
    <s v=""/>
    <s v=""/>
    <x v="0"/>
    <x v="0"/>
    <x v="2"/>
    <s v=""/>
    <n v="0"/>
    <n v="0"/>
  </r>
  <r>
    <x v="0"/>
    <x v="0"/>
    <s v="Jim Warmuth"/>
    <s v="7000088971"/>
    <s v="EMAIL RECEIVED, TWO EQUIPMENTS."/>
    <x v="41"/>
    <d v="2013-04-25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Jim Warmuth"/>
    <s v="7000089123"/>
    <s v="LAPTOP WON'T BOOT CORRECTLY"/>
    <x v="41"/>
    <d v="2013-04-25T00:00:00"/>
    <n v="2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Jim Warmuth"/>
    <s v="7000089336"/>
    <s v="MS UPDATES ARE NOT INSTALLING PROPERLY"/>
    <x v="41"/>
    <d v="2013-04-25T00:00:00"/>
    <n v="3"/>
    <n v="3"/>
    <n v="3"/>
    <s v="Confirmed"/>
    <s v="Service Request"/>
    <d v="2013-04-25T00:00:00"/>
    <d v="2013-04-26T00:00:00"/>
    <s v=""/>
    <x v="0"/>
    <x v="0"/>
    <x v="0"/>
    <d v="2013-04-01T00:00:00"/>
    <n v="1"/>
    <n v="1"/>
  </r>
  <r>
    <x v="0"/>
    <x v="0"/>
    <s v="Jim Warmuth"/>
    <s v="7000091104"/>
    <s v="REIMAGE MAC LAPTOP"/>
    <x v="42"/>
    <d v="2013-04-26T00:00:00"/>
    <n v="3"/>
    <n v="3"/>
    <n v="3"/>
    <s v="Confirmed"/>
    <s v="Service Request"/>
    <d v="2013-04-26T00:00:00"/>
    <d v="2013-04-26T00:00:00"/>
    <s v=""/>
    <x v="0"/>
    <x v="0"/>
    <x v="0"/>
    <d v="2013-04-01T00:00:00"/>
    <n v="1"/>
    <n v="1"/>
  </r>
  <r>
    <x v="0"/>
    <x v="0"/>
    <s v="Jim Warmuth"/>
    <s v="7000091105"/>
    <s v="SETUP NEW LCD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Jim Warmuth"/>
    <s v="7000093352"/>
    <s v="CERTIFICATE POPUP WHILE ON LAN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0"/>
    <x v="0"/>
    <s v="Jim Warmuth"/>
    <s v="7000093545"/>
    <s v="ADOBE UPDATE WON'T INSTALL"/>
    <x v="81"/>
    <d v="2013-04-29T00:00:00"/>
    <n v="3"/>
    <n v="3"/>
    <n v="3"/>
    <s v="Confirmed"/>
    <s v="Service Request"/>
    <d v="2013-04-29T00:00:00"/>
    <d v="2013-04-29T00:00:00"/>
    <s v=""/>
    <x v="0"/>
    <x v="0"/>
    <x v="0"/>
    <d v="2013-04-01T00:00:00"/>
    <n v="1"/>
    <n v="1"/>
  </r>
  <r>
    <x v="0"/>
    <x v="0"/>
    <s v="Jim Warmuth"/>
    <s v="7000095589"/>
    <s v="KEYBOARD KEYS STUCK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Jim Warmuth"/>
    <s v="7000095590"/>
    <s v="UNABLE TO GET EXTERNAL INTERNET ACCESS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Jim Warmuth"/>
    <s v="7000096071"/>
    <s v="MD EQUIPMENT VERIFICATION INQUIRY"/>
    <x v="18"/>
    <d v="2013-05-01T00:00:00"/>
    <n v="2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Jim Warmuth"/>
    <s v="7000097854"/>
    <s v="SETUP NEW LAPTOP"/>
    <x v="19"/>
    <d v="2013-05-02T00:00:00"/>
    <n v="3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Jim Warmuth"/>
    <s v="7000098221"/>
    <s v="OPENING NETWORKED FILES IS VERY SLOW"/>
    <x v="19"/>
    <d v="2013-05-02T00:00:00"/>
    <n v="3"/>
    <n v="3"/>
    <n v="3"/>
    <s v="Confirmed"/>
    <s v="Service Request"/>
    <d v="2013-05-02T00:00:00"/>
    <d v="2013-05-02T00:00:00"/>
    <s v=""/>
    <x v="1"/>
    <x v="0"/>
    <x v="1"/>
    <d v="2013-05-01T00:00:00"/>
    <n v="1"/>
    <n v="1"/>
  </r>
  <r>
    <x v="0"/>
    <x v="0"/>
    <s v="Jim Warmuth"/>
    <s v="7000098222"/>
    <s v="I GET A SECURITY POPUP IN IE"/>
    <x v="19"/>
    <d v="2013-05-02T00:00:00"/>
    <n v="3"/>
    <n v="3"/>
    <n v="3"/>
    <s v="Confirmed"/>
    <s v="Service Request"/>
    <d v="2013-05-02T00:00:00"/>
    <d v="2013-05-03T00:00:00"/>
    <s v=""/>
    <x v="1"/>
    <x v="0"/>
    <x v="1"/>
    <d v="2013-05-01T00:00:00"/>
    <n v="1"/>
    <n v="1"/>
  </r>
  <r>
    <x v="0"/>
    <x v="0"/>
    <s v="Jim Warmuth"/>
    <s v="7000104242"/>
    <s v="BSOD ON LAPTOP - WON'T BOOT UP"/>
    <x v="20"/>
    <d v="2013-05-07T00:00:00"/>
    <n v="3"/>
    <n v="3"/>
    <n v="3"/>
    <s v="Confirmed"/>
    <s v="Service Request"/>
    <d v="2013-05-07T00:00:00"/>
    <d v="2013-05-08T00:00:00"/>
    <s v=""/>
    <x v="1"/>
    <x v="0"/>
    <x v="1"/>
    <d v="2013-05-01T00:00:00"/>
    <n v="1"/>
    <n v="1"/>
  </r>
  <r>
    <x v="0"/>
    <x v="0"/>
    <s v="Jim Warmuth"/>
    <s v="7000104350"/>
    <s v="MD EQUIPMENT VERIFICATION INQUIRY"/>
    <x v="20"/>
    <d v="2013-05-07T00:00:00"/>
    <n v="2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Jim Warmuth"/>
    <s v="7000104686"/>
    <s v="BSOD 8 TIMES IN THE LAST 2 MONTHS"/>
    <x v="65"/>
    <d v="2013-05-07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Jim Warmuth"/>
    <s v="7000104688"/>
    <s v="LAPTOP HANGS AND REBOOTS RANDOMLY"/>
    <x v="65"/>
    <d v="2013-05-07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Jim Warmuth"/>
    <s v="7000106548"/>
    <s v="LAPTOP REPLACEMENT BATTERY"/>
    <x v="65"/>
    <d v="2013-05-08T00:00:00"/>
    <n v="2"/>
    <n v="3"/>
    <n v="3"/>
    <s v="Service provided"/>
    <s v="Service Request"/>
    <d v="2013-05-09T00:00:00"/>
    <s v=""/>
    <s v=""/>
    <x v="1"/>
    <x v="0"/>
    <x v="1"/>
    <s v=""/>
    <n v="1"/>
    <n v="0"/>
  </r>
  <r>
    <x v="0"/>
    <x v="0"/>
    <s v="Jim Warmuth"/>
    <s v="7000107949"/>
    <s v="IE 9 WON'T RUN FILES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Jim Warmuth"/>
    <s v="7000108031"/>
    <s v="MY LAPTOP IS QUARANTINED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Jim Warmuth"/>
    <s v="7000109178"/>
    <s v="I CAN'T LOGON TO SAP-CORP WIRELESS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Jim Warmuth"/>
    <s v="7000109322"/>
    <s v="RAP IS NOT WORKING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Jim Warmuth"/>
    <s v="7000111616"/>
    <s v="SETUP LAPTOP FOR NEW HIRE"/>
    <x v="66"/>
    <d v="2013-05-13T00:00:00"/>
    <n v="3"/>
    <n v="3"/>
    <n v="3"/>
    <s v="Confirmed"/>
    <s v="Service Request"/>
    <d v="2013-05-13T00:00:00"/>
    <d v="2013-05-13T00:00:00"/>
    <s v=""/>
    <x v="1"/>
    <x v="0"/>
    <x v="1"/>
    <d v="2013-05-01T00:00:00"/>
    <n v="1"/>
    <n v="1"/>
  </r>
  <r>
    <x v="0"/>
    <x v="0"/>
    <s v="Jim Warmuth"/>
    <s v="7000111617"/>
    <s v="INSTALL WIN 8 ON SAMSUNG TABLET"/>
    <x v="66"/>
    <d v="2013-05-13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Jim Warmuth"/>
    <s v="7000115548"/>
    <s v="UNABLE TO CONNECT TO CLOUD FROM GUEST-WI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Jim Warmuth"/>
    <s v="7000115594"/>
    <s v="MONITOR INSTALL PO # 4502413442"/>
    <x v="47"/>
    <d v="2013-05-15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17220"/>
    <s v="LAPTOP WON'T BOOT UP"/>
    <x v="48"/>
    <d v="2013-05-16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Jim Warmuth"/>
    <s v="7000120403"/>
    <s v="OUTLOOK HANGS (NOT RESPONDING)"/>
    <x v="51"/>
    <d v="2013-05-20T00:00:00"/>
    <n v="3"/>
    <n v="3"/>
    <n v="3"/>
    <s v="Confirmed"/>
    <s v="Service Request"/>
    <d v="2013-05-20T00:00:00"/>
    <d v="2013-05-20T00:00:00"/>
    <s v=""/>
    <x v="1"/>
    <x v="0"/>
    <x v="1"/>
    <d v="2013-05-01T00:00:00"/>
    <n v="1"/>
    <n v="1"/>
  </r>
  <r>
    <x v="0"/>
    <x v="0"/>
    <s v="Jim Warmuth"/>
    <s v="7000120404"/>
    <s v="ORACLE PUSH NOT INSTALLING"/>
    <x v="51"/>
    <d v="2013-05-20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Jim Warmuth"/>
    <s v="7000120542"/>
    <s v="I CAN'T CONNECT TO THE NETWORK"/>
    <x v="51"/>
    <d v="2013-05-20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Jim Warmuth"/>
    <s v="7000120544"/>
    <s v="SETUP LAPTOP FOR NEW HIRE"/>
    <x v="51"/>
    <d v="2013-05-20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Jim Warmuth"/>
    <s v="7000120616"/>
    <s v="MY LAPTOP IS QUARANTINED"/>
    <x v="51"/>
    <d v="2013-05-20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Jim Warmuth"/>
    <s v="7000120620"/>
    <s v="SETUP NEW LCD"/>
    <x v="51"/>
    <d v="2013-05-20T00:00:00"/>
    <n v="3"/>
    <n v="3"/>
    <n v="3"/>
    <s v="Confirmed"/>
    <s v="Service Request"/>
    <d v="2013-05-20T00:00:00"/>
    <d v="2013-05-21T00:00:00"/>
    <s v=""/>
    <x v="1"/>
    <x v="0"/>
    <x v="1"/>
    <d v="2013-05-01T00:00:00"/>
    <n v="1"/>
    <n v="1"/>
  </r>
  <r>
    <x v="0"/>
    <x v="0"/>
    <s v="Jim Warmuth"/>
    <s v="7000122742"/>
    <s v="MD EQUIPMENT VERIFICATION INQUIRY"/>
    <x v="22"/>
    <d v="2013-05-21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24535"/>
    <s v="VM: USER NEEDS SOFTWARE RE-INSTALLED"/>
    <x v="52"/>
    <d v="2013-05-22T00:00:00"/>
    <n v="3"/>
    <n v="4"/>
    <n v="4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24687"/>
    <s v="GETTING CERTIFICATE POPUPS IN SAFARI"/>
    <x v="82"/>
    <d v="2013-05-22T00:00:00"/>
    <n v="2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4690"/>
    <s v="UPGRADE OS TO 2.1 IMAGE"/>
    <x v="82"/>
    <d v="2013-05-22T00:00:00"/>
    <n v="3"/>
    <n v="3"/>
    <n v="3"/>
    <s v="Confirmed"/>
    <s v="Service Request"/>
    <d v="2013-05-24T00:00:00"/>
    <d v="2013-05-28T00:00:00"/>
    <s v=""/>
    <x v="1"/>
    <x v="0"/>
    <x v="1"/>
    <d v="2013-05-01T00:00:00"/>
    <n v="1"/>
    <n v="1"/>
  </r>
  <r>
    <x v="0"/>
    <x v="0"/>
    <s v="Jim Warmuth"/>
    <s v="7000126099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166"/>
    <s v="NEW-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167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169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170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176"/>
    <s v="USER HAVE THE COMPUTER FOR OVER 3 YEARS."/>
    <x v="82"/>
    <d v="2013-05-23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26211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12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13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14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15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17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19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20"/>
    <s v="NEW HIRE ORIENTATION"/>
    <x v="82"/>
    <d v="2013-05-23T00:00:00"/>
    <n v="3"/>
    <n v="3"/>
    <n v="3"/>
    <s v="Confirmed"/>
    <s v="Service Request"/>
    <d v="2013-05-23T00:00:00"/>
    <d v="2013-05-23T00:00:00"/>
    <s v=""/>
    <x v="1"/>
    <x v="0"/>
    <x v="1"/>
    <d v="2013-05-01T00:00:00"/>
    <n v="1"/>
    <n v="1"/>
  </r>
  <r>
    <x v="0"/>
    <x v="0"/>
    <s v="Jim Warmuth"/>
    <s v="7000126241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42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43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44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6245"/>
    <s v="NEW HIRE ORIENTATION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im Warmuth"/>
    <s v="7000127863"/>
    <s v="MY LAPTOP IS QUARENTINED"/>
    <x v="83"/>
    <d v="2013-05-24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27864"/>
    <s v="USER UNABLE TO RUN SCCM REMOTELY"/>
    <x v="83"/>
    <d v="2013-05-24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27909"/>
    <s v="MD EQUIPMENT VERIFICATION INQUIRY"/>
    <x v="83"/>
    <d v="2013-05-24T00:00:00"/>
    <n v="3"/>
    <n v="3"/>
    <n v="4"/>
    <s v="Service provided"/>
    <s v="Service Request"/>
    <d v="2013-05-29T00:00:00"/>
    <s v=""/>
    <s v=""/>
    <x v="1"/>
    <x v="0"/>
    <x v="1"/>
    <s v=""/>
    <n v="1"/>
    <n v="0"/>
  </r>
  <r>
    <x v="0"/>
    <x v="0"/>
    <s v="Jim Warmuth"/>
    <s v="7000127959"/>
    <s v="REPLACEMENT KB FOR ASSET 515104"/>
    <x v="83"/>
    <d v="2013-05-24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28046"/>
    <s v="BACKUP APP IS NOT WORKING"/>
    <x v="83"/>
    <d v="2013-05-24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Jim Warmuth"/>
    <s v="7000131985"/>
    <s v="IPAD IS NOT CONNECTING TO WI-FI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im Warmuth"/>
    <s v="7000132071"/>
    <s v="MY PASSWORDS ARE NOT SYNCHED"/>
    <x v="67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Jim Warmuth"/>
    <s v="7000133739"/>
    <s v="MONITOR INSTALL PO # 4502415464"/>
    <x v="67"/>
    <d v="2013-05-29T00:00:00"/>
    <n v="3"/>
    <n v="3"/>
    <n v="3"/>
    <s v="Author Action required"/>
    <s v="Service Request"/>
    <s v=""/>
    <s v=""/>
    <s v=""/>
    <x v="1"/>
    <x v="0"/>
    <x v="2"/>
    <s v=""/>
    <n v="0"/>
    <n v="0"/>
  </r>
  <r>
    <x v="0"/>
    <x v="0"/>
    <s v="Jim Warmuth"/>
    <s v="7000133855"/>
    <s v="MY LAPTOP IS QUARANTINED"/>
    <x v="67"/>
    <d v="2013-05-29T00:00:00"/>
    <n v="3"/>
    <n v="3"/>
    <n v="3"/>
    <s v="Confirmed"/>
    <s v="Service Request"/>
    <d v="2013-05-29T00:00:00"/>
    <d v="2013-05-29T00:00:00"/>
    <s v=""/>
    <x v="1"/>
    <x v="0"/>
    <x v="1"/>
    <d v="2013-05-01T00:00:00"/>
    <n v="1"/>
    <n v="1"/>
  </r>
  <r>
    <x v="0"/>
    <x v="0"/>
    <s v="Jim Warmuth"/>
    <s v="7000134116"/>
    <s v="I THINK I HAVE A VIRUS ON MY LAPTOP"/>
    <x v="2"/>
    <d v="2013-05-29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Jim Warmuth"/>
    <s v="7000135144"/>
    <s v="SETUP NEW LAPTOP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Jim Warmuth"/>
    <s v="7000135271"/>
    <s v="SETUP NEW LAPTOP"/>
    <x v="2"/>
    <d v="2013-05-30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0"/>
    <x v="0"/>
    <s v="Jim Warmuth"/>
    <s v="7000137044"/>
    <s v="I HAVE A VIRUS ON MY LAPTOP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Jim Warmuth"/>
    <s v="7000137045"/>
    <s v="HAVING ISSUES WITH MY IE BROWSER"/>
    <x v="54"/>
    <d v="2013-05-31T00:00:00"/>
    <n v="3"/>
    <n v="3"/>
    <n v="3"/>
    <s v="Confirmed"/>
    <s v="Service Request"/>
    <d v="2013-05-31T00:00:00"/>
    <d v="2013-05-31T00:00:00"/>
    <s v=""/>
    <x v="1"/>
    <x v="0"/>
    <x v="1"/>
    <d v="2013-05-01T00:00:00"/>
    <n v="1"/>
    <n v="1"/>
  </r>
  <r>
    <x v="0"/>
    <x v="0"/>
    <s v="Jim Warmuth"/>
    <s v="7000137046"/>
    <s v="INSTALL LARGER SSD DRIVE AND OS"/>
    <x v="54"/>
    <d v="2013-05-31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Jim Warmuth"/>
    <s v="8000000275"/>
    <s v="USER NEEDS ACCESS TO OSS"/>
    <x v="116"/>
    <d v="2012-09-12T00:00:00"/>
    <n v="3"/>
    <n v="2"/>
    <n v="2"/>
    <s v="Confirmed"/>
    <s v="Incident"/>
    <d v="2013-05-20T00:00:00"/>
    <d v="2013-05-20T00:00:00"/>
    <s v=""/>
    <x v="3"/>
    <x v="1"/>
    <x v="1"/>
    <d v="2013-05-01T00:00:00"/>
    <n v="1"/>
    <n v="1"/>
  </r>
  <r>
    <x v="0"/>
    <x v="0"/>
    <s v="Jim Warmuth"/>
    <s v="8000000789"/>
    <s v="IN REGARDS TO IT TICKET NUMBER: 01200615"/>
    <x v="114"/>
    <d v="2013-02-14T00:00:00"/>
    <n v="3"/>
    <n v="3"/>
    <n v="3"/>
    <s v="Solution proposed"/>
    <s v="Incident"/>
    <d v="2013-04-29T00:00:00"/>
    <s v=""/>
    <s v=""/>
    <x v="7"/>
    <x v="0"/>
    <x v="0"/>
    <s v=""/>
    <n v="1"/>
    <n v="0"/>
  </r>
  <r>
    <x v="0"/>
    <x v="0"/>
    <s v="Jim Warmuth"/>
    <s v="8000005024"/>
    <s v="THINKPAD MALFUNCTIONING"/>
    <x v="101"/>
    <d v="2013-02-06T00:00:00"/>
    <n v="4"/>
    <n v="4"/>
    <n v="4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im Warmuth"/>
    <s v="8000006669"/>
    <s v="BATTERY NEEDS TO BE REPLACED - BUTTONS S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im Warmuth"/>
    <s v="8000011536"/>
    <s v="I NEED HELP SETTING UP PRINTERS ON MY MA"/>
    <x v="60"/>
    <d v="2013-02-27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im Warmuth"/>
    <s v="8000011628"/>
    <s v="LOANER LAPTOP - ASSET 461175"/>
    <x v="60"/>
    <d v="2013-02-26T00:00:00"/>
    <n v="4"/>
    <n v="4"/>
    <n v="4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Jim Warmuth"/>
    <s v="8000014281"/>
    <s v="USER NEEDS A NEW POWER SUPPLY"/>
    <x v="28"/>
    <d v="2013-03-0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17864"/>
    <s v="MONITOR ON DOCKING STATION IS NOT WORKIN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19703"/>
    <s v="I NEED HELP INSTALLING THINK-CELL"/>
    <x v="63"/>
    <d v="2013-03-07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19945"/>
    <s v="WTS CONNECTION."/>
    <x v="75"/>
    <d v="2013-03-0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1464"/>
    <s v="MY SCREEN GOES BLACK WHEN I UNDOCK"/>
    <x v="76"/>
    <d v="2013-03-09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2543"/>
    <s v="MEMORY UPGRADE PO # 4502360822"/>
    <x v="63"/>
    <d v="2013-03-06T00:00:00"/>
    <n v="4"/>
    <n v="4"/>
    <n v="4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4720"/>
    <s v="MY WIRELESS WON'T CONNECT"/>
    <x v="78"/>
    <d v="2013-03-12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7250"/>
    <s v="I LOST MY RSA CARD"/>
    <x v="29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7679"/>
    <s v="MS UPDATES ARE NOT INSTALLING - POSSIBLY"/>
    <x v="108"/>
    <d v="2013-03-08T00:00:00"/>
    <n v="4"/>
    <n v="4"/>
    <n v="4"/>
    <s v="Confirmed"/>
    <s v="Incident"/>
    <d v="2013-03-20T00:00:00"/>
    <d v="2013-03-21T00:00:00"/>
    <s v=""/>
    <x v="2"/>
    <x v="0"/>
    <x v="3"/>
    <d v="2013-03-01T00:00:00"/>
    <n v="1"/>
    <n v="1"/>
  </r>
  <r>
    <x v="0"/>
    <x v="0"/>
    <s v="Jim Warmuth"/>
    <s v="8000027711"/>
    <s v="LOANER LAPTOP - ASSET 492708"/>
    <x v="64"/>
    <d v="2013-03-14T00:00:00"/>
    <n v="4"/>
    <n v="4"/>
    <n v="4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8650"/>
    <s v="RSA CARD IS NO LONGER WORKING"/>
    <x v="29"/>
    <d v="2013-03-1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28752"/>
    <s v="LOANER AC ADAPTER"/>
    <x v="78"/>
    <d v="2013-03-12T00:00:00"/>
    <n v="4"/>
    <n v="4"/>
    <n v="4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31311"/>
    <s v="LIMITED DISK SPACE"/>
    <x v="31"/>
    <d v="2013-03-13T00:00:00"/>
    <n v="4"/>
    <n v="4"/>
    <n v="4"/>
    <s v="Confirmed"/>
    <s v="Incident"/>
    <d v="2013-03-20T00:00:00"/>
    <d v="2013-03-20T00:00:00"/>
    <s v=""/>
    <x v="2"/>
    <x v="0"/>
    <x v="3"/>
    <d v="2013-03-01T00:00:00"/>
    <n v="1"/>
    <n v="1"/>
  </r>
  <r>
    <x v="0"/>
    <x v="0"/>
    <s v="Jim Warmuth"/>
    <s v="8000034031"/>
    <s v="USER CANNOT CONNECT TO THE VPN"/>
    <x v="31"/>
    <d v="2013-03-13T00:00:00"/>
    <n v="4"/>
    <n v="4"/>
    <n v="4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im Warmuth"/>
    <s v="8000039090"/>
    <s v="MONITOR INSTALL PO # 4502369245"/>
    <x v="30"/>
    <d v="2013-03-20T00:00:00"/>
    <n v="3"/>
    <n v="3"/>
    <n v="3"/>
    <s v="Confirmed"/>
    <s v="Incident"/>
    <d v="2013-03-21T00:00:00"/>
    <d v="2013-03-22T00:00:00"/>
    <s v=""/>
    <x v="2"/>
    <x v="0"/>
    <x v="3"/>
    <d v="2013-03-01T00:00:00"/>
    <n v="1"/>
    <n v="1"/>
  </r>
  <r>
    <x v="0"/>
    <x v="0"/>
    <s v="Jim Warmuth"/>
    <s v="8000039209"/>
    <s v="RE-INSTALL VISIO 2010 IN NEW MACHINE"/>
    <x v="30"/>
    <d v="2013-03-20T00:00:00"/>
    <n v="3"/>
    <n v="3"/>
    <n v="3"/>
    <s v="Confirmed"/>
    <s v="Incident"/>
    <d v="2013-03-21T00:00:00"/>
    <d v="2013-03-21T00:00:00"/>
    <s v=""/>
    <x v="2"/>
    <x v="0"/>
    <x v="3"/>
    <d v="2013-03-01T00:00:00"/>
    <n v="1"/>
    <n v="1"/>
  </r>
  <r>
    <x v="0"/>
    <x v="0"/>
    <s v="Jim Warmuth"/>
    <s v="8000039546"/>
    <s v="USER CANNOT CONNECT TO VPN"/>
    <x v="86"/>
    <d v="2013-03-21T00:00:00"/>
    <n v="4"/>
    <n v="4"/>
    <n v="4"/>
    <s v="Confirmed"/>
    <s v="Incident"/>
    <d v="2013-03-22T00:00:00"/>
    <d v="2013-04-22T00:00:00"/>
    <s v=""/>
    <x v="2"/>
    <x v="0"/>
    <x v="3"/>
    <d v="2013-04-01T00:00:00"/>
    <n v="1"/>
    <n v="1"/>
  </r>
  <r>
    <x v="0"/>
    <x v="0"/>
    <s v="Jim Warmuth"/>
    <s v="8000039830"/>
    <s v="MY LAPTOP SCREEN GOES BLACK WHEN I UNDOC"/>
    <x v="86"/>
    <d v="2013-03-21T00:00:00"/>
    <n v="3"/>
    <n v="3"/>
    <n v="3"/>
    <s v="Confirmed"/>
    <s v="Incident"/>
    <d v="2013-03-22T00:00:00"/>
    <d v="2013-03-22T00:00:00"/>
    <s v=""/>
    <x v="2"/>
    <x v="0"/>
    <x v="3"/>
    <d v="2013-03-01T00:00:00"/>
    <n v="1"/>
    <n v="1"/>
  </r>
  <r>
    <x v="0"/>
    <x v="0"/>
    <s v="Jim Warmuth"/>
    <s v="8000042498"/>
    <s v="RE-INSTALL ADOBE PRO IN NEW MACHINE"/>
    <x v="87"/>
    <d v="2013-03-22T00:00:00"/>
    <n v="3"/>
    <n v="3"/>
    <n v="3"/>
    <s v="Confirmed"/>
    <s v="Incident"/>
    <d v="2013-03-23T00:00:00"/>
    <d v="2013-04-23T00:00:00"/>
    <s v=""/>
    <x v="2"/>
    <x v="0"/>
    <x v="3"/>
    <d v="2013-04-01T00:00:00"/>
    <n v="1"/>
    <n v="1"/>
  </r>
  <r>
    <x v="0"/>
    <x v="0"/>
    <s v="Jim Warmuth"/>
    <s v="8000066850"/>
    <s v="POWER PLUGIN FAILED"/>
    <x v="5"/>
    <d v="2013-04-02T00:00:00"/>
    <n v="3"/>
    <n v="3"/>
    <n v="3"/>
    <s v="Confirmed"/>
    <s v="Incident"/>
    <d v="2013-04-24T00:00:00"/>
    <d v="2013-04-24T00:00:00"/>
    <s v=""/>
    <x v="0"/>
    <x v="0"/>
    <x v="0"/>
    <d v="2013-04-01T00:00:00"/>
    <n v="1"/>
    <n v="1"/>
  </r>
  <r>
    <x v="0"/>
    <x v="0"/>
    <s v="Jim Warmuth"/>
    <s v="8000067670"/>
    <s v="SPOTLIGHT NOT INDEXING"/>
    <x v="6"/>
    <d v="2013-04-03T00:00:00"/>
    <n v="3"/>
    <n v="3"/>
    <n v="3"/>
    <s v="Confirmed"/>
    <s v="Incident"/>
    <d v="2013-04-18T00:00:00"/>
    <d v="2013-05-20T00:00:00"/>
    <s v=""/>
    <x v="0"/>
    <x v="0"/>
    <x v="0"/>
    <d v="2013-05-01T00:00:00"/>
    <n v="1"/>
    <n v="1"/>
  </r>
  <r>
    <x v="0"/>
    <x v="0"/>
    <s v="Jim Warmuth"/>
    <s v="8000071046"/>
    <s v="DUPLICATE VC BOOKING IN OUTLOOK"/>
    <x v="7"/>
    <d v="2013-04-03T00:00:00"/>
    <n v="3"/>
    <n v="3"/>
    <n v="3"/>
    <s v="Confirmed"/>
    <s v="Incident"/>
    <d v="2013-05-01T00:00:00"/>
    <d v="2013-06-01T00:00:00"/>
    <s v=""/>
    <x v="0"/>
    <x v="0"/>
    <x v="1"/>
    <d v="2013-06-01T00:00:00"/>
    <n v="1"/>
    <n v="1"/>
  </r>
  <r>
    <x v="0"/>
    <x v="0"/>
    <s v="Jim Warmuth"/>
    <s v="8000081710"/>
    <s v="USER CANNOT START PC"/>
    <x v="9"/>
    <d v="2013-04-08T00:00:00"/>
    <n v="2"/>
    <n v="3"/>
    <n v="2"/>
    <s v="Confirmed"/>
    <s v="Incident"/>
    <d v="2013-04-18T00:00:00"/>
    <d v="2013-05-20T00:00:00"/>
    <s v=""/>
    <x v="0"/>
    <x v="0"/>
    <x v="0"/>
    <d v="2013-05-01T00:00:00"/>
    <n v="1"/>
    <n v="1"/>
  </r>
  <r>
    <x v="0"/>
    <x v="0"/>
    <s v="Jim Warmuth"/>
    <s v="8000085350"/>
    <s v="CANNOT RECALL ON OUTLOOK"/>
    <x v="10"/>
    <d v="2013-04-09T00:00:00"/>
    <n v="3"/>
    <n v="3"/>
    <n v="3"/>
    <s v="Confirmed"/>
    <s v="Incident"/>
    <d v="2013-04-11T00:00:00"/>
    <d v="2013-04-11T00:00:00"/>
    <s v=""/>
    <x v="0"/>
    <x v="0"/>
    <x v="0"/>
    <d v="2013-04-01T00:00:00"/>
    <n v="1"/>
    <n v="1"/>
  </r>
  <r>
    <x v="0"/>
    <x v="0"/>
    <s v="Jim Warmuth"/>
    <s v="8000091152"/>
    <s v="SYSTEM ERROR WITH PAL03/01/31.125 SAN FR"/>
    <x v="9"/>
    <d v="2013-04-11T00:00:00"/>
    <n v="2"/>
    <n v="2"/>
    <n v="2"/>
    <s v="Confirmed"/>
    <s v="Incident"/>
    <d v="2013-04-19T00:00:00"/>
    <d v="2013-05-20T00:00:00"/>
    <s v=""/>
    <x v="0"/>
    <x v="0"/>
    <x v="0"/>
    <d v="2013-05-01T00:00:00"/>
    <n v="1"/>
    <n v="1"/>
  </r>
  <r>
    <x v="0"/>
    <x v="0"/>
    <s v="Jim Warmuth"/>
    <s v="8000116168"/>
    <s v="NOT ABLE TO RUNN THE SNAGIT"/>
    <x v="39"/>
    <d v="2013-04-22T00:00:00"/>
    <n v="3"/>
    <n v="3"/>
    <n v="3"/>
    <s v="Confirmed"/>
    <s v="Incident"/>
    <d v="2013-05-02T00:00:00"/>
    <d v="2013-05-03T00:00:00"/>
    <s v=""/>
    <x v="0"/>
    <x v="0"/>
    <x v="1"/>
    <d v="2013-05-01T00:00:00"/>
    <n v="1"/>
    <n v="1"/>
  </r>
  <r>
    <x v="0"/>
    <x v="0"/>
    <s v="Jim Warmuth"/>
    <s v="8000116391"/>
    <s v="UNABLE TO ACCESS THE INTERNET"/>
    <x v="39"/>
    <d v="2013-04-22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0"/>
    <x v="0"/>
    <s v="Jim Warmuth"/>
    <s v="8000123773"/>
    <s v="OUTLOOK SYNC HAS FREQUENT ISSUES"/>
    <x v="16"/>
    <d v="2013-04-24T00:00:00"/>
    <n v="2"/>
    <n v="3"/>
    <n v="3"/>
    <s v="Confirmed"/>
    <s v="Incident"/>
    <d v="2013-05-01T00:00:00"/>
    <d v="2013-06-01T00:00:00"/>
    <s v=""/>
    <x v="0"/>
    <x v="0"/>
    <x v="1"/>
    <d v="2013-06-01T00:00:00"/>
    <n v="1"/>
    <n v="1"/>
  </r>
  <r>
    <x v="0"/>
    <x v="0"/>
    <s v="Jim Warmuth"/>
    <s v="8000124343"/>
    <s v="CANNOT ACCESS WINDOWS OS"/>
    <x v="41"/>
    <d v="2013-04-25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0"/>
    <x v="0"/>
    <s v="Jim Warmuth"/>
    <s v="8000127591"/>
    <s v="LAPTOP HANG. CAN'T DO ANYTHING."/>
    <x v="42"/>
    <d v="2013-04-26T00:00:00"/>
    <n v="2"/>
    <n v="3"/>
    <n v="3"/>
    <s v="Confirmed"/>
    <s v="Incident"/>
    <d v="2013-04-29T00:00:00"/>
    <d v="2013-05-30T00:00:00"/>
    <s v=""/>
    <x v="0"/>
    <x v="0"/>
    <x v="0"/>
    <d v="2013-05-01T00:00:00"/>
    <n v="1"/>
    <n v="1"/>
  </r>
  <r>
    <x v="0"/>
    <x v="0"/>
    <s v="Jim Warmuth"/>
    <s v="8000129538"/>
    <s v="VM - LAPTOP BATTERY ISSUE"/>
    <x v="42"/>
    <d v="2013-04-26T00:00:00"/>
    <n v="3"/>
    <n v="3"/>
    <n v="3"/>
    <s v="Confirmed"/>
    <s v="Incident"/>
    <d v="2013-05-01T00:00:00"/>
    <d v="2013-05-01T00:00:00"/>
    <s v=""/>
    <x v="0"/>
    <x v="0"/>
    <x v="1"/>
    <d v="2013-05-01T00:00:00"/>
    <n v="1"/>
    <n v="1"/>
  </r>
  <r>
    <x v="0"/>
    <x v="0"/>
    <s v="Jim Warmuth"/>
    <s v="8000134494"/>
    <s v="REQUIRE OS UPGRADE ON LAPTOP"/>
    <x v="81"/>
    <d v="2013-04-29T00:00:00"/>
    <n v="3"/>
    <n v="3"/>
    <n v="3"/>
    <s v="Confirmed"/>
    <s v="Incident"/>
    <d v="2013-05-30T00:00:00"/>
    <d v="2013-05-30T00:00:00"/>
    <s v=""/>
    <x v="0"/>
    <x v="0"/>
    <x v="1"/>
    <d v="2013-05-01T00:00:00"/>
    <n v="1"/>
    <n v="1"/>
  </r>
  <r>
    <x v="0"/>
    <x v="0"/>
    <s v="Jim Warmuth"/>
    <s v="8000138046"/>
    <s v="POSSIBILITY TO UPGRADE RAM ON T520"/>
    <x v="17"/>
    <d v="2013-04-30T00:00:00"/>
    <n v="2"/>
    <n v="3"/>
    <n v="3"/>
    <s v="Confirmed"/>
    <s v="Incident"/>
    <d v="2013-05-02T00:00:00"/>
    <d v="2013-05-22T00:00:00"/>
    <s v=""/>
    <x v="0"/>
    <x v="0"/>
    <x v="1"/>
    <d v="2013-05-01T00:00:00"/>
    <n v="1"/>
    <n v="1"/>
  </r>
  <r>
    <x v="0"/>
    <x v="0"/>
    <s v="Jim Warmuth"/>
    <s v="8000150072"/>
    <s v="FREQUENTLY DROPPED FROM THE VPN"/>
    <x v="44"/>
    <d v="2013-05-06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Jim Warmuth"/>
    <s v="8000166083"/>
    <s v="MONITOR REPLACEMENT REQUEST"/>
    <x v="66"/>
    <d v="2013-05-13T00:00:00"/>
    <n v="3"/>
    <n v="3"/>
    <n v="3"/>
    <s v="Solution proposed"/>
    <s v="Incident"/>
    <d v="2013-05-14T00:00:00"/>
    <s v=""/>
    <s v=""/>
    <x v="1"/>
    <x v="0"/>
    <x v="1"/>
    <s v=""/>
    <n v="1"/>
    <n v="0"/>
  </r>
  <r>
    <x v="0"/>
    <x v="0"/>
    <s v="Jim Warmuth"/>
    <s v="8000186090"/>
    <s v="USER'S EXTERNAL MONITOR IS FLICKERING"/>
    <x v="22"/>
    <d v="2013-05-21T00:00:00"/>
    <n v="3"/>
    <n v="3"/>
    <n v="3"/>
    <s v="Solution proposed"/>
    <s v="Incident"/>
    <d v="2013-05-29T00:00:00"/>
    <s v=""/>
    <s v=""/>
    <x v="1"/>
    <x v="0"/>
    <x v="1"/>
    <s v=""/>
    <n v="1"/>
    <n v="0"/>
  </r>
  <r>
    <x v="0"/>
    <x v="0"/>
    <s v="Joel Adams"/>
    <s v="7000001353"/>
    <s v="MCAFEE AV REMEDIATION"/>
    <x v="79"/>
    <d v="2013-02-13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Joel Adams"/>
    <s v="7000009158"/>
    <s v="T420 SWAP NEEDED SSD BAD"/>
    <x v="117"/>
    <d v="2013-01-04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Joel Adams"/>
    <s v="7000009994"/>
    <s v="OUTLOOK MIGRATION HELP"/>
    <x v="71"/>
    <d v="2013-02-25T00:00:00"/>
    <n v="3"/>
    <n v="3"/>
    <n v="3"/>
    <s v="Confirmed"/>
    <s v="Service Request"/>
    <d v="2013-03-20T00:00:00"/>
    <d v="2013-03-20T00:00:00"/>
    <s v=""/>
    <x v="7"/>
    <x v="0"/>
    <x v="3"/>
    <d v="2013-03-01T00:00:00"/>
    <n v="1"/>
    <n v="1"/>
  </r>
  <r>
    <x v="0"/>
    <x v="0"/>
    <s v="Joel Adams"/>
    <s v="7000016080"/>
    <s v="NEW HARDWARE SETUP (APPLE MBA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oel Adams"/>
    <s v="7000018134"/>
    <s v="ASSISTANCE WITH PLASMA DISPLAY,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oel Adams"/>
    <s v="7000022229"/>
    <s v="NEW HARDWARE SETUP (APPLE MBP)"/>
    <x v="73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oel Adams"/>
    <s v="7000022233"/>
    <s v="WINDOWS 7 ENTERPRISE ACTIVATION"/>
    <x v="118"/>
    <d v="2013-01-18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Joel Adams"/>
    <s v="7000023029"/>
    <s v="MONITOR INSTALL PO # 4502358642"/>
    <x v="63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oel Adams"/>
    <s v="7000023083"/>
    <s v="MONITOR INSTALL PO # 4502363849"/>
    <x v="63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oel Adams"/>
    <s v="7000025010"/>
    <s v="NEW HARDWARE SETUP (APPLE MBP)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Joel Adams"/>
    <s v="7000025076"/>
    <s v="VMWARE DEPLOYMENT WIZARD PROBLEM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oel Adams"/>
    <s v="7000025093"/>
    <s v="PGP CANNOT SEND ENCRYPTED EMAIL TO EXTER"/>
    <x v="119"/>
    <d v="2013-02-0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Joel Adams"/>
    <s v="7000030768"/>
    <s v="NEW HARDWARE SETUP (MBA) [CL]"/>
    <x v="77"/>
    <d v="2013-03-18T00:00:00"/>
    <n v="4"/>
    <n v="4"/>
    <n v="4"/>
    <s v="Service provided"/>
    <s v="Service Request"/>
    <d v="2013-05-23T00:00:00"/>
    <s v=""/>
    <s v=""/>
    <x v="2"/>
    <x v="0"/>
    <x v="1"/>
    <s v=""/>
    <n v="1"/>
    <n v="0"/>
  </r>
  <r>
    <x v="0"/>
    <x v="0"/>
    <s v="Joel Adams"/>
    <s v="7000040358"/>
    <s v="ASSISTANCE WITH ERRORS"/>
    <x v="87"/>
    <d v="2013-03-22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Joel Adams"/>
    <s v="7000041946"/>
    <s v="NEW HARDWARE SETUP (APPLE MBP)"/>
    <x v="29"/>
    <d v="2013-03-15T00:00:00"/>
    <n v="3"/>
    <n v="3"/>
    <n v="3"/>
    <s v="Confirmed"/>
    <s v="Service Request"/>
    <d v="2013-04-03T00:00:00"/>
    <d v="2013-04-03T00:00:00"/>
    <s v=""/>
    <x v="2"/>
    <x v="0"/>
    <x v="0"/>
    <d v="2013-04-01T00:00:00"/>
    <n v="1"/>
    <n v="1"/>
  </r>
  <r>
    <x v="0"/>
    <x v="0"/>
    <s v="Joel Adams"/>
    <s v="7000054255"/>
    <s v="NEW HARDWARE SETUP (MBA) [CL]"/>
    <x v="5"/>
    <d v="2013-04-02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Joel Adams"/>
    <s v="7000054432"/>
    <s v="NEW HARDWARE SETUP (MBP) [CL]"/>
    <x v="5"/>
    <d v="2013-04-02T00:00:00"/>
    <n v="2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Joel Adams"/>
    <s v="7000056294"/>
    <s v="NEW HARDWARE SETUP (MBP) [CL]"/>
    <x v="6"/>
    <d v="2013-04-03T00:00:00"/>
    <n v="1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Joel Adams"/>
    <s v="7000062826"/>
    <s v="NEW HARDWARE SETUP (MBP) [CL]"/>
    <x v="10"/>
    <d v="2013-04-08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Joel Adams"/>
    <s v="7000073014"/>
    <s v="NEW HARDWARE SETUP (MBA) (CL)"/>
    <x v="37"/>
    <d v="2013-04-15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Joel Adams"/>
    <s v="7000083181"/>
    <s v="NEW HARDWARE SETUP (MBP) (CL)"/>
    <x v="39"/>
    <d v="2013-04-22T00:00:00"/>
    <n v="2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Joel Adams"/>
    <s v="7000100107"/>
    <s v="NEW MACBOOK FAN MAKING LOUD NOISES (CL)"/>
    <x v="103"/>
    <d v="2013-05-03T00:00:00"/>
    <n v="2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Joel Adams"/>
    <s v="7000104441"/>
    <s v="LAPTOP LOCKING UP [CL]"/>
    <x v="20"/>
    <d v="2013-05-07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0"/>
    <x v="0"/>
    <s v="Joel Adams"/>
    <s v="7000119110"/>
    <s v="LAN CONNECTION PROBLEMS [CL]"/>
    <x v="49"/>
    <d v="2013-05-17T00:00:00"/>
    <n v="2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Joel Adams"/>
    <s v="7000124721"/>
    <s v="M91P NEED NEW HDD (ON HOLD USER OOO)"/>
    <x v="82"/>
    <d v="2013-05-22T00:00:00"/>
    <n v="4"/>
    <n v="4"/>
    <n v="4"/>
    <s v="In process"/>
    <s v="Service Request"/>
    <s v=""/>
    <s v=""/>
    <s v=""/>
    <x v="1"/>
    <x v="0"/>
    <x v="2"/>
    <s v=""/>
    <n v="0"/>
    <n v="0"/>
  </r>
  <r>
    <x v="0"/>
    <x v="0"/>
    <s v="Joel Adams"/>
    <s v="8000011959"/>
    <s v="NEEDS INSTALL A PRINTER, MAC [CL]"/>
    <x v="71"/>
    <d v="2013-02-25T00:00:00"/>
    <n v="3"/>
    <n v="3"/>
    <n v="3"/>
    <s v="Confirmed"/>
    <s v="Incident"/>
    <d v="2013-03-20T00:00:00"/>
    <d v="2013-05-22T00:00:00"/>
    <s v=""/>
    <x v="7"/>
    <x v="0"/>
    <x v="3"/>
    <d v="2013-05-01T00:00:00"/>
    <n v="1"/>
    <n v="1"/>
  </r>
  <r>
    <x v="0"/>
    <x v="0"/>
    <s v="Joel Adams"/>
    <s v="8000023287"/>
    <s v="INSTALL ADOBE ACROBAT PRO EN WIN [CL]"/>
    <x v="62"/>
    <d v="2013-03-06T00:00:00"/>
    <n v="3"/>
    <n v="3"/>
    <n v="3"/>
    <s v="Confirmed"/>
    <s v="Incident"/>
    <d v="2013-05-30T00:00:00"/>
    <d v="2013-05-30T00:00:00"/>
    <s v=""/>
    <x v="2"/>
    <x v="0"/>
    <x v="1"/>
    <d v="2013-05-01T00:00:00"/>
    <n v="1"/>
    <n v="1"/>
  </r>
  <r>
    <x v="0"/>
    <x v="0"/>
    <s v="Joel Adams"/>
    <s v="8000025640"/>
    <s v="NEW HARDWARE SETUP (APPLE MBP)"/>
    <x v="63"/>
    <d v="2013-03-07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Joel Adams"/>
    <s v="8000030923"/>
    <s v="NEW HARDWARE SETUP (APPLE MBA)"/>
    <x v="29"/>
    <d v="2013-03-15T00:00:00"/>
    <n v="3"/>
    <n v="3"/>
    <n v="3"/>
    <s v="Confirmed"/>
    <s v="Incident"/>
    <d v="2013-04-15T00:00:00"/>
    <d v="2013-05-20T00:00:00"/>
    <s v=""/>
    <x v="2"/>
    <x v="0"/>
    <x v="0"/>
    <d v="2013-05-01T00:00:00"/>
    <n v="1"/>
    <n v="1"/>
  </r>
  <r>
    <x v="0"/>
    <x v="0"/>
    <s v="Joel Adams"/>
    <s v="8000042296"/>
    <s v="LIMITED CONNECTIVITY WITH F5  [AA]"/>
    <x v="87"/>
    <d v="2013-03-22T00:00:00"/>
    <n v="3"/>
    <n v="4"/>
    <n v="4"/>
    <s v="Author Action required"/>
    <s v="Incident"/>
    <s v=""/>
    <s v=""/>
    <s v=""/>
    <x v="2"/>
    <x v="0"/>
    <x v="2"/>
    <s v=""/>
    <n v="0"/>
    <n v="0"/>
  </r>
  <r>
    <x v="0"/>
    <x v="0"/>
    <s v="Joel Adams"/>
    <s v="8000044162"/>
    <s v="NEED HELP TO RE-IMAGE MACBOOK"/>
    <x v="30"/>
    <d v="2013-03-20T00:00:00"/>
    <n v="3"/>
    <n v="3"/>
    <n v="3"/>
    <s v="Confirmed"/>
    <s v="Incident"/>
    <d v="2013-04-03T00:00:00"/>
    <d v="2013-05-20T00:00:00"/>
    <s v=""/>
    <x v="2"/>
    <x v="0"/>
    <x v="0"/>
    <d v="2013-05-01T00:00:00"/>
    <n v="1"/>
    <n v="1"/>
  </r>
  <r>
    <x v="0"/>
    <x v="0"/>
    <s v="Joel Adams"/>
    <s v="8000044423"/>
    <s v="NEW HARDWARE SETUP (APPLE MBA)"/>
    <x v="30"/>
    <d v="2013-03-20T00:00:00"/>
    <n v="3"/>
    <n v="3"/>
    <n v="3"/>
    <s v="Confirmed"/>
    <s v="Incident"/>
    <d v="2013-04-03T00:00:00"/>
    <d v="2013-04-04T00:00:00"/>
    <s v=""/>
    <x v="2"/>
    <x v="0"/>
    <x v="0"/>
    <d v="2013-04-01T00:00:00"/>
    <n v="1"/>
    <n v="1"/>
  </r>
  <r>
    <x v="0"/>
    <x v="0"/>
    <s v="Joel Adams"/>
    <s v="8000059164"/>
    <s v="F5 CANNOT CONNECT"/>
    <x v="80"/>
    <d v="2013-03-28T00:00:00"/>
    <n v="2"/>
    <n v="3"/>
    <n v="3"/>
    <s v="Confirmed"/>
    <s v="Incident"/>
    <d v="2013-04-15T00:00:00"/>
    <d v="2013-05-20T00:00:00"/>
    <s v=""/>
    <x v="2"/>
    <x v="0"/>
    <x v="0"/>
    <d v="2013-05-01T00:00:00"/>
    <n v="1"/>
    <n v="1"/>
  </r>
  <r>
    <x v="0"/>
    <x v="0"/>
    <s v="Joel Adams"/>
    <s v="8000060753"/>
    <s v="USER CANNOT LOGIN TO SITES WITH SSO [CL]"/>
    <x v="3"/>
    <d v="2013-03-29T00:00:00"/>
    <n v="4"/>
    <n v="4"/>
    <n v="4"/>
    <s v="Solution proposed"/>
    <s v="Incident"/>
    <d v="2013-05-23T00:00:00"/>
    <s v=""/>
    <s v=""/>
    <x v="2"/>
    <x v="0"/>
    <x v="1"/>
    <s v=""/>
    <n v="1"/>
    <n v="0"/>
  </r>
  <r>
    <x v="0"/>
    <x v="0"/>
    <s v="Joel Adams"/>
    <s v="8000065856"/>
    <s v="MACBOOKPRO RETINA LAPTOP- ADOBE CONNECT"/>
    <x v="5"/>
    <d v="2013-04-02T00:00:00"/>
    <n v="2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0"/>
    <x v="0"/>
    <s v="Joel Adams"/>
    <s v="8000074223"/>
    <s v="I CANNOT ACCESS MY LAPTOP FROM HOME"/>
    <x v="7"/>
    <d v="2013-04-04T00:00:00"/>
    <n v="2"/>
    <n v="3"/>
    <n v="2"/>
    <s v="Confirmed"/>
    <s v="Incident"/>
    <d v="2013-04-15T00:00:00"/>
    <d v="2013-05-20T00:00:00"/>
    <s v=""/>
    <x v="0"/>
    <x v="0"/>
    <x v="0"/>
    <d v="2013-05-01T00:00:00"/>
    <n v="1"/>
    <n v="1"/>
  </r>
  <r>
    <x v="0"/>
    <x v="0"/>
    <s v="Joel Adams"/>
    <s v="8000108731"/>
    <s v="CANNOT BOOT PC - SYSTEM RECOVERY (CL)"/>
    <x v="15"/>
    <d v="2013-04-18T00:00:00"/>
    <n v="2"/>
    <n v="2"/>
    <n v="2"/>
    <s v="Solution proposed"/>
    <s v="Incident"/>
    <d v="2013-05-14T00:00:00"/>
    <s v=""/>
    <s v=""/>
    <x v="0"/>
    <x v="0"/>
    <x v="1"/>
    <s v=""/>
    <n v="1"/>
    <n v="0"/>
  </r>
  <r>
    <x v="0"/>
    <x v="0"/>
    <s v="Joel Adams"/>
    <s v="8000116366"/>
    <s v="IMIS_PREQP (CL)"/>
    <x v="39"/>
    <d v="2013-04-22T00:00:00"/>
    <n v="2"/>
    <n v="3"/>
    <n v="3"/>
    <s v="Confirmed"/>
    <s v="Incident"/>
    <s v=""/>
    <d v="2013-05-22T00:00:00"/>
    <s v="Confirmed wihtout Completion"/>
    <x v="0"/>
    <x v="0"/>
    <x v="2"/>
    <d v="2013-05-01T00:00:00"/>
    <n v="0"/>
    <n v="1"/>
  </r>
  <r>
    <x v="0"/>
    <x v="0"/>
    <s v="Joel Adams"/>
    <s v="8000134936"/>
    <s v="UNABLE TO USE ROOM RES ON WTS [CL]"/>
    <x v="17"/>
    <d v="2013-04-29T00:00:00"/>
    <n v="3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Joel Adams"/>
    <s v="8000159608"/>
    <s v="UNABLE TO ACCESS WEB EMAIL (AA)"/>
    <x v="45"/>
    <d v="2013-05-09T00:00:00"/>
    <n v="2"/>
    <n v="3"/>
    <n v="3"/>
    <s v="In process"/>
    <s v="Incident"/>
    <s v=""/>
    <s v=""/>
    <s v=""/>
    <x v="1"/>
    <x v="0"/>
    <x v="2"/>
    <s v=""/>
    <n v="0"/>
    <n v="0"/>
  </r>
  <r>
    <x v="0"/>
    <x v="0"/>
    <s v="Joel Adams"/>
    <s v="8000170041"/>
    <s v="INCORRECT AVAILABILITY STATUS [AA]"/>
    <x v="47"/>
    <d v="2013-05-14T00:00:00"/>
    <n v="4"/>
    <n v="4"/>
    <n v="4"/>
    <s v="Assigned"/>
    <s v="Incident"/>
    <s v=""/>
    <s v=""/>
    <s v=""/>
    <x v="1"/>
    <x v="0"/>
    <x v="2"/>
    <s v=""/>
    <n v="0"/>
    <n v="0"/>
  </r>
  <r>
    <x v="0"/>
    <x v="0"/>
    <s v="Joel Adams"/>
    <s v="8000172812"/>
    <s v="PC  PLACED INTO QUARANTINE NETWORK (AA)"/>
    <x v="47"/>
    <d v="2013-05-15T00:00:00"/>
    <n v="3"/>
    <n v="3"/>
    <n v="3"/>
    <s v="In process"/>
    <s v="Incident"/>
    <s v=""/>
    <s v=""/>
    <s v=""/>
    <x v="1"/>
    <x v="0"/>
    <x v="2"/>
    <s v=""/>
    <n v="0"/>
    <n v="0"/>
  </r>
  <r>
    <x v="0"/>
    <x v="0"/>
    <s v="Joel Adams"/>
    <s v="8000189922"/>
    <s v="PRINTER IS NOT TAKING PASSWORD [CL]"/>
    <x v="52"/>
    <d v="2013-05-22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0"/>
    <x v="0"/>
    <s v="Joel Adams"/>
    <s v="8000203783"/>
    <s v="MS PROJECT 2007 INSTALLATION"/>
    <x v="53"/>
    <d v="2013-05-29T00:00:00"/>
    <n v="3"/>
    <n v="2"/>
    <n v="2"/>
    <s v="Assigned"/>
    <s v="Incident"/>
    <s v=""/>
    <s v=""/>
    <s v=""/>
    <x v="1"/>
    <x v="0"/>
    <x v="2"/>
    <s v=""/>
    <n v="0"/>
    <n v="0"/>
  </r>
  <r>
    <x v="0"/>
    <x v="0"/>
    <s v="Lazum Naung"/>
    <s v="7000000330"/>
    <s v="I STILL HAVEN&amp;#39;T SEEN THE VM WORKSTAT"/>
    <x v="27"/>
    <d v="2013-01-22T00:00:00"/>
    <n v="3"/>
    <n v="3"/>
    <n v="3"/>
    <s v="Confirmed"/>
    <s v="Service Request"/>
    <d v="2013-04-05T00:00:00"/>
    <d v="2013-05-20T00:00:00"/>
    <s v=""/>
    <x v="5"/>
    <x v="0"/>
    <x v="0"/>
    <d v="2013-05-01T00:00:00"/>
    <n v="1"/>
    <n v="1"/>
  </r>
  <r>
    <x v="0"/>
    <x v="0"/>
    <s v="Lazum Naung"/>
    <s v="7000003750"/>
    <s v="MONITOR INSTALL PO # 4502342814"/>
    <x v="107"/>
    <d v="2013-02-07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Lazum Naung"/>
    <s v="7000004602"/>
    <s v="CERTIFICATES EXPIRED ON MACBOOK PRO\"/>
    <x v="56"/>
    <d v="2013-02-18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Lazum Naung"/>
    <s v="7000004870"/>
    <s v="MS VISIO 2010 NEED TO REINSTALL"/>
    <x v="69"/>
    <d v="2013-02-19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Lazum Naung"/>
    <s v="7000004911"/>
    <s v="SYSTEM FREEZE FROM HIBERNATE MODE"/>
    <x v="69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05364"/>
    <s v="REQUESTING A LOANER MONITOR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07494"/>
    <s v="CANT CHANGE SAP_ALL PWD ON MAC"/>
    <x v="61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Lazum Naung"/>
    <s v="7000007516"/>
    <s v="USER'S MAC AIR NEED TO REIMAGE"/>
    <x v="61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Lazum Naung"/>
    <s v="7000010360"/>
    <s v="MEMORY UPGRADE PO # 4502357021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11493"/>
    <s v="MONITOR INSTALL PO # 4502346370 / 450234"/>
    <x v="56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12153"/>
    <s v="ASSISTING MAIL EXCHANGE MIGRATION ON MAC"/>
    <x v="60"/>
    <d v="2013-02-27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Lazum Naung"/>
    <s v="7000013326"/>
    <s v="MAIL MIGRATION ON MAC AND VM IMAGE"/>
    <x v="73"/>
    <d v="2013-02-28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Lazum Naung"/>
    <s v="7000013451"/>
    <s v="ASSISTING USER ON DATA TRANSFER TO NEW P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14448"/>
    <s v="NEW HARDWARE SETUP (APPLE MBP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14535"/>
    <s v="MONITOR INSTALL PO # 4502357546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azum Naung"/>
    <s v="7000021304"/>
    <s v="MAC AIR NEED TO REIMAGE AND CONFIGURE"/>
    <x v="76"/>
    <d v="2013-03-0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Lazum Naung"/>
    <s v="7000023933"/>
    <s v="NEW HARDWARE SETUP (APPLE MBP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Lazum Naung"/>
    <s v="7000024585"/>
    <s v="ASSISTING USER TO CONFIGURE UPG T530 LAP"/>
    <x v="78"/>
    <d v="2013-03-12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Lazum Naung"/>
    <s v="7000028430"/>
    <s v="MONITOR INSTALL PO # 4502363001"/>
    <x v="63"/>
    <d v="2013-03-06T00:00:00"/>
    <n v="3"/>
    <n v="3"/>
    <n v="3"/>
    <s v="Confirmed"/>
    <s v="Service Request"/>
    <d v="2013-03-20T00:00:00"/>
    <d v="2013-03-20T00:00:00"/>
    <s v=""/>
    <x v="2"/>
    <x v="0"/>
    <x v="3"/>
    <d v="2013-03-01T00:00:00"/>
    <n v="1"/>
    <n v="1"/>
  </r>
  <r>
    <x v="0"/>
    <x v="0"/>
    <s v="Lazum Naung"/>
    <s v="7000030056"/>
    <s v="REQUESTING A REPLACEMNT MBP (NON-RETINA)"/>
    <x v="28"/>
    <d v="2013-03-01T00:00:00"/>
    <n v="3"/>
    <n v="3"/>
    <n v="3"/>
    <s v="Confirmed"/>
    <s v="Service Request"/>
    <d v="2013-04-02T00:00:00"/>
    <d v="2013-05-20T00:00:00"/>
    <s v=""/>
    <x v="2"/>
    <x v="0"/>
    <x v="0"/>
    <d v="2013-05-01T00:00:00"/>
    <n v="1"/>
    <n v="1"/>
  </r>
  <r>
    <x v="0"/>
    <x v="0"/>
    <s v="Lazum Naung"/>
    <s v="7000030579"/>
    <s v="MONITOR INSTALL PO # 4502364899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Lazum Naung"/>
    <s v="7000030910"/>
    <s v="NEED MULTIPLE REMOTE DEKTOP/LOGIN USER L"/>
    <x v="77"/>
    <d v="2013-03-18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Lazum Naung"/>
    <s v="7000035476"/>
    <s v="REQUESTING REIMAGE WIN 08 SERVER ENTERPR"/>
    <x v="30"/>
    <d v="2013-03-20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Lazum Naung"/>
    <s v="7000035484"/>
    <s v="MONITOR INSTALL PO # 4502368009"/>
    <x v="30"/>
    <d v="2013-03-20T00:00:00"/>
    <n v="3"/>
    <n v="3"/>
    <n v="3"/>
    <s v="Confirmed"/>
    <s v="Service Request"/>
    <d v="2013-04-01T00:00:00"/>
    <d v="2013-05-20T00:00:00"/>
    <s v=""/>
    <x v="2"/>
    <x v="0"/>
    <x v="0"/>
    <d v="2013-05-01T00:00:00"/>
    <n v="1"/>
    <n v="1"/>
  </r>
  <r>
    <x v="0"/>
    <x v="0"/>
    <s v="Lazum Naung"/>
    <s v="7000035500"/>
    <s v="MONITOR INSTALL PO # 4502368085"/>
    <x v="30"/>
    <d v="2013-03-20T00:00:00"/>
    <n v="3"/>
    <n v="3"/>
    <n v="3"/>
    <s v="Confirmed"/>
    <s v="Service Request"/>
    <d v="2013-03-22T00:00:00"/>
    <d v="2013-03-22T00:00:00"/>
    <s v=""/>
    <x v="2"/>
    <x v="0"/>
    <x v="3"/>
    <d v="2013-03-01T00:00:00"/>
    <n v="1"/>
    <n v="1"/>
  </r>
  <r>
    <x v="0"/>
    <x v="0"/>
    <s v="Lazum Naung"/>
    <s v="7000040840"/>
    <s v="NEED TO SETUP CITRIX ON WIN 2008 SERVER"/>
    <x v="87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Lazum Naung"/>
    <s v="7000040841"/>
    <s v="NEED TO SETUP PRINTER ON MACBOOK PRO"/>
    <x v="87"/>
    <d v="2013-03-22T00:00:00"/>
    <n v="3"/>
    <n v="3"/>
    <n v="3"/>
    <s v="Confirmed"/>
    <s v="Service Request"/>
    <d v="2013-03-23T00:00:00"/>
    <d v="2013-05-31T00:00:00"/>
    <s v=""/>
    <x v="2"/>
    <x v="0"/>
    <x v="3"/>
    <d v="2013-05-01T00:00:00"/>
    <n v="1"/>
    <n v="1"/>
  </r>
  <r>
    <x v="0"/>
    <x v="0"/>
    <s v="Lazum Naung"/>
    <s v="7000048954"/>
    <s v="INSTALL MSFT SYSTEMBUILDER LAT.VERS"/>
    <x v="80"/>
    <d v="2013-03-28T00:00:00"/>
    <n v="3"/>
    <n v="3"/>
    <n v="3"/>
    <s v="Service provided"/>
    <s v="Service Request"/>
    <d v="2013-05-26T00:00:00"/>
    <s v=""/>
    <s v=""/>
    <x v="2"/>
    <x v="0"/>
    <x v="1"/>
    <s v=""/>
    <n v="1"/>
    <n v="0"/>
  </r>
  <r>
    <x v="0"/>
    <x v="0"/>
    <s v="Lazum Naung"/>
    <s v="7000050385"/>
    <s v="INSTALL MSFT SYSTEMBUILDER LAT.VERS."/>
    <x v="3"/>
    <d v="2013-03-29T00:00:00"/>
    <n v="3"/>
    <n v="3"/>
    <n v="3"/>
    <s v="Confirmed"/>
    <s v="Service Request"/>
    <d v="2013-04-25T00:00:00"/>
    <d v="2013-05-26T00:00:00"/>
    <s v=""/>
    <x v="2"/>
    <x v="0"/>
    <x v="0"/>
    <d v="2013-05-01T00:00:00"/>
    <n v="1"/>
    <n v="1"/>
  </r>
  <r>
    <x v="0"/>
    <x v="0"/>
    <s v="Lazum Naung"/>
    <s v="7000062707"/>
    <s v="PC REQUEST FOR USER"/>
    <x v="9"/>
    <d v="2013-04-08T00:00:00"/>
    <n v="3"/>
    <n v="4"/>
    <n v="4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Lazum Naung"/>
    <s v="7000064555"/>
    <s v="NEW HARDWARE SETUP (MBA)"/>
    <x v="10"/>
    <d v="2013-04-09T00:00:00"/>
    <n v="2"/>
    <n v="3"/>
    <n v="3"/>
    <s v="Confirmed"/>
    <s v="Service Request"/>
    <s v=""/>
    <d v="2013-04-16T00:00:00"/>
    <s v="Confirmed wihtout Completion"/>
    <x v="0"/>
    <x v="0"/>
    <x v="2"/>
    <d v="2013-04-01T00:00:00"/>
    <n v="0"/>
    <n v="1"/>
  </r>
  <r>
    <x v="0"/>
    <x v="0"/>
    <s v="Lazum Naung"/>
    <s v="7000080639"/>
    <s v="GOT THIS ERROR MESSAGE"/>
    <x v="109"/>
    <d v="2013-04-19T00:00:00"/>
    <n v="2"/>
    <n v="3"/>
    <n v="3"/>
    <s v="Service provided"/>
    <s v="Service Request"/>
    <d v="2013-05-26T00:00:00"/>
    <s v=""/>
    <s v=""/>
    <x v="0"/>
    <x v="0"/>
    <x v="1"/>
    <s v=""/>
    <n v="1"/>
    <n v="0"/>
  </r>
  <r>
    <x v="0"/>
    <x v="0"/>
    <s v="Lazum Naung"/>
    <s v="7000091199"/>
    <s v="LOANER LAPTOP (MBP) (05.06.13)"/>
    <x v="88"/>
    <d v="2013-04-27T00:00:00"/>
    <n v="3"/>
    <n v="3"/>
    <n v="3"/>
    <s v="Service provided"/>
    <s v="Service Request"/>
    <d v="2013-05-10T00:00:00"/>
    <s v=""/>
    <s v=""/>
    <x v="0"/>
    <x v="0"/>
    <x v="1"/>
    <s v=""/>
    <n v="1"/>
    <n v="0"/>
  </r>
  <r>
    <x v="0"/>
    <x v="0"/>
    <s v="Lazum Naung"/>
    <s v="7000099944"/>
    <s v="MD EQUIPMENT VERIFICATION INQUIRY"/>
    <x v="43"/>
    <d v="2013-05-03T00:00:00"/>
    <n v="2"/>
    <n v="4"/>
    <n v="4"/>
    <s v="Service provided"/>
    <s v="Service Request"/>
    <d v="2013-05-10T00:00:00"/>
    <s v=""/>
    <s v=""/>
    <x v="1"/>
    <x v="0"/>
    <x v="1"/>
    <s v=""/>
    <n v="1"/>
    <n v="0"/>
  </r>
  <r>
    <x v="0"/>
    <x v="0"/>
    <s v="Lazum Naung"/>
    <s v="7000104649"/>
    <s v="NEW HARDWARE SETUP (MBP)"/>
    <x v="20"/>
    <d v="2013-05-07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Lazum Naung"/>
    <s v="7000105583"/>
    <s v="CANNOT SEND EMAIL TO PALOALTO ASSET TEAM"/>
    <x v="65"/>
    <d v="2013-05-08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Lazum Naung"/>
    <s v="7000106713"/>
    <s v="NEED A REPLACEMENT X220 LAPTOP"/>
    <x v="65"/>
    <d v="2013-05-08T00:00:00"/>
    <n v="3"/>
    <n v="3"/>
    <n v="3"/>
    <s v="Confirmed"/>
    <s v="Service Request"/>
    <d v="2013-05-11T00:00:00"/>
    <d v="2013-05-11T00:00:00"/>
    <s v=""/>
    <x v="1"/>
    <x v="0"/>
    <x v="1"/>
    <d v="2013-05-01T00:00:00"/>
    <n v="1"/>
    <n v="1"/>
  </r>
  <r>
    <x v="0"/>
    <x v="0"/>
    <s v="Lazum Naung"/>
    <s v="7000108011"/>
    <s v="WAITING FOR FULFILLMENT OF PO # 45024007"/>
    <x v="45"/>
    <d v="2013-05-09T00:00:00"/>
    <n v="2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0"/>
    <x v="0"/>
    <s v="Lazum Naung"/>
    <s v="7000108925"/>
    <s v="PO # 4502400713 STATUS"/>
    <x v="45"/>
    <d v="2013-05-10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0"/>
    <x v="0"/>
    <s v="Lazum Naung"/>
    <s v="7000115443"/>
    <s v="IMAGE Z620 WITH LINUX 11.2"/>
    <x v="47"/>
    <d v="2013-05-15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Lazum Naung"/>
    <s v="7000115591"/>
    <s v="MONITOR INSTALL PO # 4502411139"/>
    <x v="47"/>
    <d v="2013-05-15T00:00:00"/>
    <n v="3"/>
    <n v="4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Lazum Naung"/>
    <s v="7000115632"/>
    <s v="MONITOR INSTALL PO # 4502411418"/>
    <x v="47"/>
    <d v="2013-05-15T00:00:00"/>
    <n v="3"/>
    <n v="3"/>
    <n v="3"/>
    <s v="Confirmed"/>
    <s v="Service Request"/>
    <d v="2013-05-21T00:00:00"/>
    <d v="2013-05-21T00:00:00"/>
    <s v=""/>
    <x v="1"/>
    <x v="0"/>
    <x v="1"/>
    <d v="2013-05-01T00:00:00"/>
    <n v="1"/>
    <n v="1"/>
  </r>
  <r>
    <x v="0"/>
    <x v="0"/>
    <s v="Lazum Naung"/>
    <s v="7000133738"/>
    <s v="MONITOR INSTALL PO # 4502420758"/>
    <x v="67"/>
    <d v="2013-05-29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Lazum Naung"/>
    <s v="7000133773"/>
    <s v="MONITOR INSTALL PO # 4502415439"/>
    <x v="67"/>
    <d v="2013-05-29T00:00:00"/>
    <n v="3"/>
    <n v="3"/>
    <n v="3"/>
    <s v="Author Action required"/>
    <s v="Service Request"/>
    <s v=""/>
    <s v=""/>
    <s v=""/>
    <x v="1"/>
    <x v="0"/>
    <x v="2"/>
    <s v=""/>
    <n v="0"/>
    <n v="0"/>
  </r>
  <r>
    <x v="0"/>
    <x v="0"/>
    <s v="Lazum Naung"/>
    <s v="7000133777"/>
    <s v="MONITOR INSTALL PO # 4502415969"/>
    <x v="67"/>
    <d v="2013-05-29T00:00:00"/>
    <n v="3"/>
    <n v="3"/>
    <n v="4"/>
    <s v="In process"/>
    <s v="Service Request"/>
    <s v=""/>
    <s v=""/>
    <s v=""/>
    <x v="1"/>
    <x v="0"/>
    <x v="2"/>
    <s v=""/>
    <n v="0"/>
    <n v="0"/>
  </r>
  <r>
    <x v="0"/>
    <x v="0"/>
    <s v="Lazum Naung"/>
    <s v="7000135471"/>
    <s v="MONITOR INSTALL PO# 4502415378"/>
    <x v="2"/>
    <d v="2013-05-30T00:00:00"/>
    <n v="4"/>
    <n v="4"/>
    <n v="4"/>
    <s v="Service provided"/>
    <s v="Service Request"/>
    <d v="2013-05-30T00:00:00"/>
    <s v=""/>
    <s v=""/>
    <x v="1"/>
    <x v="0"/>
    <x v="1"/>
    <s v=""/>
    <n v="1"/>
    <n v="0"/>
  </r>
  <r>
    <x v="0"/>
    <x v="0"/>
    <s v="Lazum Naung"/>
    <s v="8000000617"/>
    <s v="CANNOT BOOK A ROOM WITH ROOM RESERVATION"/>
    <x v="120"/>
    <d v="2012-09-04T00:00:00"/>
    <n v="3"/>
    <n v="3"/>
    <n v="3"/>
    <s v="Confirmed"/>
    <s v="Incident"/>
    <d v="2013-04-19T00:00:00"/>
    <d v="2013-05-20T00:00:00"/>
    <s v=""/>
    <x v="3"/>
    <x v="1"/>
    <x v="0"/>
    <d v="2013-05-01T00:00:00"/>
    <n v="1"/>
    <n v="1"/>
  </r>
  <r>
    <x v="0"/>
    <x v="0"/>
    <s v="Lazum Naung"/>
    <s v="8000003355"/>
    <s v="BSOD ON D20 DESKTOP"/>
    <x v="68"/>
    <d v="2013-02-18T00:00:00"/>
    <n v="3"/>
    <n v="3"/>
    <n v="3"/>
    <s v="Confirmed"/>
    <s v="Incident"/>
    <d v="2013-03-20T00:00:00"/>
    <d v="2013-03-21T00:00:00"/>
    <s v=""/>
    <x v="7"/>
    <x v="0"/>
    <x v="3"/>
    <d v="2013-03-01T00:00:00"/>
    <n v="1"/>
    <n v="1"/>
  </r>
  <r>
    <x v="0"/>
    <x v="0"/>
    <s v="Lazum Naung"/>
    <s v="8000003728"/>
    <s v="UNABLE TO PROJECT FROM MY LAPTOP TO MY M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Lazum Naung"/>
    <s v="8000006504"/>
    <s v="MACBOOK IS NOT STARTING UP. SEE THE APPL"/>
    <x v="56"/>
    <d v="2013-02-19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Lazum Naung"/>
    <s v="8000010767"/>
    <s v="USER CANNOT LOGIN IN BUSINESS PROJECT PL"/>
    <x v="59"/>
    <d v="2013-02-26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Lazum Naung"/>
    <s v="8000011722"/>
    <s v="WIN08 R2 SYSTEM BSOD DUE TO GRAPHIC CARD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Lazum Naung"/>
    <s v="8000011927"/>
    <s v="HARD DRIVE BAD SECTORS CRASHED."/>
    <x v="60"/>
    <d v="2013-02-27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Lazum Naung"/>
    <s v="8000012789"/>
    <s v="SYSTEM FREEZE AND BSOD"/>
    <x v="73"/>
    <d v="2013-02-28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Lazum Naung"/>
    <s v="8000012988"/>
    <s v="EXMIG THE MIGRATION FAILED ON OUTLOOK"/>
    <x v="71"/>
    <d v="2013-02-25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Lazum Naung"/>
    <s v="8000013098"/>
    <s v="SAP GUI CONFIGURATION FILE BROKEN"/>
    <x v="73"/>
    <d v="2013-02-28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Lazum Naung"/>
    <s v="8000018058"/>
    <s v="MY LAPTOP ALWAYS SWITCHES OFF WITHOUT WA"/>
    <x v="121"/>
    <d v="2013-03-02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azum Naung"/>
    <s v="8000021571"/>
    <s v="KEYBOARD SPEAKER MUTE BUTTON FAILED"/>
    <x v="76"/>
    <d v="2013-03-09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azum Naung"/>
    <s v="8000025742"/>
    <s v="RETURN OLD MACBOOK ASSET 440852"/>
    <x v="31"/>
    <d v="2013-03-13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azum Naung"/>
    <s v="8000026014"/>
    <s v="PGP NOT WORKING ON WTS"/>
    <x v="108"/>
    <d v="2013-03-08T00:00:00"/>
    <n v="3"/>
    <n v="3"/>
    <n v="3"/>
    <s v="Confirmed"/>
    <s v="Incident"/>
    <d v="2013-04-20T00:00:00"/>
    <d v="2013-04-20T00:00:00"/>
    <s v=""/>
    <x v="2"/>
    <x v="0"/>
    <x v="0"/>
    <d v="2013-04-01T00:00:00"/>
    <n v="1"/>
    <n v="1"/>
  </r>
  <r>
    <x v="0"/>
    <x v="0"/>
    <s v="Lazum Naung"/>
    <s v="8000027120"/>
    <s v="NEED ASSISTANCE ON AV REMEDIATION"/>
    <x v="64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azum Naung"/>
    <s v="8000027502"/>
    <s v="SYSTEM BLUE SCREEN AND OUTLOOK CRASHED"/>
    <x v="64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azum Naung"/>
    <s v="8000027843"/>
    <s v="MCAFEE SCAN CANT TURN ON"/>
    <x v="64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azum Naung"/>
    <s v="8000042429"/>
    <s v="USER WIRELESS FAILED"/>
    <x v="87"/>
    <d v="2013-03-22T00:00:00"/>
    <n v="3"/>
    <n v="3"/>
    <n v="3"/>
    <s v="Confirmed"/>
    <s v="Incident"/>
    <d v="2013-03-23T00:00:00"/>
    <d v="2013-04-23T00:00:00"/>
    <s v=""/>
    <x v="2"/>
    <x v="0"/>
    <x v="3"/>
    <d v="2013-04-01T00:00:00"/>
    <n v="1"/>
    <n v="1"/>
  </r>
  <r>
    <x v="0"/>
    <x v="0"/>
    <s v="Lazum Naung"/>
    <s v="8000042563"/>
    <s v="MCAFEE NEED TO REMEDIATE FOR COMPLIANCE"/>
    <x v="87"/>
    <d v="2013-03-22T00:00:00"/>
    <n v="3"/>
    <n v="3"/>
    <n v="3"/>
    <s v="Confirmed"/>
    <s v="Incident"/>
    <d v="2013-03-23T00:00:00"/>
    <d v="2013-04-23T00:00:00"/>
    <s v=""/>
    <x v="2"/>
    <x v="0"/>
    <x v="3"/>
    <d v="2013-04-01T00:00:00"/>
    <n v="1"/>
    <n v="1"/>
  </r>
  <r>
    <x v="0"/>
    <x v="0"/>
    <s v="Lazum Naung"/>
    <s v="8000085859"/>
    <s v="DELETED DISTRIBUTION LIST"/>
    <x v="11"/>
    <d v="2013-04-10T00:00:00"/>
    <n v="3"/>
    <n v="3"/>
    <n v="3"/>
    <s v="Author Action required"/>
    <s v="Incident"/>
    <s v=""/>
    <s v=""/>
    <s v=""/>
    <x v="0"/>
    <x v="0"/>
    <x v="2"/>
    <s v=""/>
    <n v="0"/>
    <n v="0"/>
  </r>
  <r>
    <x v="0"/>
    <x v="0"/>
    <s v="Lazum Naung"/>
    <s v="8000109770"/>
    <s v="NEED VM FOR MAC."/>
    <x v="38"/>
    <d v="2013-04-19T00:00:00"/>
    <n v="2"/>
    <n v="3"/>
    <n v="3"/>
    <s v="Confirmed"/>
    <s v="Incident"/>
    <s v=""/>
    <d v="2013-05-08T00:00:00"/>
    <s v="Confirmed wihtout Completion"/>
    <x v="0"/>
    <x v="0"/>
    <x v="2"/>
    <d v="2013-05-01T00:00:00"/>
    <n v="0"/>
    <n v="1"/>
  </r>
  <r>
    <x v="0"/>
    <x v="0"/>
    <s v="Lazum Naung"/>
    <s v="8000132390"/>
    <s v="UNABLE TO CREATE SHORTCUT FOR E17 AND E9"/>
    <x v="81"/>
    <d v="2013-04-29T00:00:00"/>
    <n v="2"/>
    <n v="3"/>
    <n v="3"/>
    <s v="Solution proposed"/>
    <s v="Incident"/>
    <d v="2013-05-30T00:00:00"/>
    <s v=""/>
    <s v=""/>
    <x v="0"/>
    <x v="0"/>
    <x v="1"/>
    <s v=""/>
    <n v="1"/>
    <n v="0"/>
  </r>
  <r>
    <x v="0"/>
    <x v="0"/>
    <s v="Lazum Naung"/>
    <s v="8000170548"/>
    <s v="COULD NOT CONNECT TO VPN PROPERLY"/>
    <x v="47"/>
    <d v="2013-05-15T00:00:00"/>
    <n v="3"/>
    <n v="3"/>
    <n v="3"/>
    <s v="Solution proposed"/>
    <s v="Incident"/>
    <d v="2013-05-16T00:00:00"/>
    <s v=""/>
    <s v=""/>
    <x v="1"/>
    <x v="0"/>
    <x v="1"/>
    <s v=""/>
    <n v="1"/>
    <n v="0"/>
  </r>
  <r>
    <x v="0"/>
    <x v="0"/>
    <s v="Lazum Naung"/>
    <s v="8000179538"/>
    <s v="NOT CLEAR ABOUT CERTIFICATES"/>
    <x v="122"/>
    <d v="2013-05-18T00:00:00"/>
    <n v="4"/>
    <n v="4"/>
    <n v="4"/>
    <s v="Author Action required"/>
    <s v="Incident"/>
    <s v=""/>
    <s v=""/>
    <s v=""/>
    <x v="1"/>
    <x v="0"/>
    <x v="2"/>
    <s v=""/>
    <n v="0"/>
    <n v="0"/>
  </r>
  <r>
    <x v="0"/>
    <x v="0"/>
    <s v="Luke Richards"/>
    <s v="7000006611"/>
    <s v="LOANER LAPTOP (T520) (2 WEEKS)(10.8.12)"/>
    <x v="123"/>
    <d v="2012-10-04T00:00:00"/>
    <n v="4"/>
    <n v="4"/>
    <n v="4"/>
    <s v="Confirmed"/>
    <s v="Service Request"/>
    <d v="2013-03-20T00:00:00"/>
    <d v="2013-04-20T00:00:00"/>
    <s v=""/>
    <x v="4"/>
    <x v="1"/>
    <x v="3"/>
    <d v="2013-04-01T00:00:00"/>
    <n v="1"/>
    <n v="1"/>
  </r>
  <r>
    <x v="0"/>
    <x v="0"/>
    <s v="Luke Richards"/>
    <s v="7000016329"/>
    <s v="NEW HARDWARE SETUP (APPLE MBP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Luke Richards"/>
    <s v="7000019819"/>
    <s v="MONITOR INSTALL PO # 4502358779"/>
    <x v="63"/>
    <d v="2013-03-06T00:00:00"/>
    <n v="4"/>
    <n v="4"/>
    <n v="4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Luke Richards"/>
    <s v="7000022699"/>
    <s v="NEW HARDWARE SETUP (APPLE MBP)"/>
    <x v="28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Luke Richards"/>
    <s v="7000030688"/>
    <s v="THE USER CANT CONNECT TO VPN ON MAC."/>
    <x v="60"/>
    <d v="2013-02-27T00:00:00"/>
    <n v="4"/>
    <n v="4"/>
    <n v="4"/>
    <s v="Confirmed"/>
    <s v="Service Request"/>
    <d v="2013-03-21T00:00:00"/>
    <d v="2013-04-21T00:00:00"/>
    <s v=""/>
    <x v="7"/>
    <x v="0"/>
    <x v="3"/>
    <d v="2013-04-01T00:00:00"/>
    <n v="1"/>
    <n v="1"/>
  </r>
  <r>
    <x v="0"/>
    <x v="0"/>
    <s v="Luke Richards"/>
    <s v="7000074667"/>
    <s v="MD EQUIPMENT VERIFICATION INQUIRY"/>
    <x v="0"/>
    <d v="2013-04-16T00:00:00"/>
    <n v="3"/>
    <n v="4"/>
    <n v="4"/>
    <s v="Service provided"/>
    <s v="Service Request"/>
    <d v="2013-05-14T00:00:00"/>
    <s v=""/>
    <s v=""/>
    <x v="0"/>
    <x v="0"/>
    <x v="1"/>
    <s v=""/>
    <n v="1"/>
    <n v="0"/>
  </r>
  <r>
    <x v="0"/>
    <x v="0"/>
    <s v="Luke Richards"/>
    <s v="7000078873"/>
    <s v="LAPTOP COMPUTER"/>
    <x v="38"/>
    <d v="2013-04-18T00:00:00"/>
    <n v="3"/>
    <n v="3"/>
    <n v="3"/>
    <s v="Confirmed"/>
    <s v="Service Request"/>
    <d v="2013-05-14T00:00:00"/>
    <d v="2013-05-14T00:00:00"/>
    <s v=""/>
    <x v="0"/>
    <x v="0"/>
    <x v="1"/>
    <d v="2013-05-01T00:00:00"/>
    <n v="1"/>
    <n v="1"/>
  </r>
  <r>
    <x v="0"/>
    <x v="0"/>
    <s v="Luke Richards"/>
    <s v="7000083203"/>
    <s v="NEW HARDWARE SETUP (MBP)"/>
    <x v="39"/>
    <d v="2013-04-22T00:00:00"/>
    <n v="2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Luke Richards"/>
    <s v="7000085221"/>
    <s v="MD EQUIPMENT VERIFICATION INQUIRY"/>
    <x v="40"/>
    <d v="2013-04-23T00:00:00"/>
    <n v="3"/>
    <n v="4"/>
    <n v="4"/>
    <s v="Confirmed"/>
    <s v="Service Request"/>
    <d v="2013-05-14T00:00:00"/>
    <d v="2013-05-14T00:00:00"/>
    <s v=""/>
    <x v="0"/>
    <x v="0"/>
    <x v="1"/>
    <d v="2013-05-01T00:00:00"/>
    <n v="1"/>
    <n v="1"/>
  </r>
  <r>
    <x v="0"/>
    <x v="0"/>
    <s v="Luke Richards"/>
    <s v="7000098179"/>
    <s v="ADLBE CONNECT ADD IN"/>
    <x v="19"/>
    <d v="2013-05-02T00:00:00"/>
    <n v="3"/>
    <n v="3"/>
    <n v="3"/>
    <s v="Confirmed"/>
    <s v="Service Request"/>
    <d v="2013-05-14T00:00:00"/>
    <d v="2013-05-14T00:00:00"/>
    <s v=""/>
    <x v="1"/>
    <x v="0"/>
    <x v="1"/>
    <d v="2013-05-01T00:00:00"/>
    <n v="1"/>
    <n v="1"/>
  </r>
  <r>
    <x v="0"/>
    <x v="0"/>
    <s v="Luke Richards"/>
    <s v="7000104386"/>
    <s v="MD EQUIPMENT VERIFICATION INQUIRY"/>
    <x v="20"/>
    <d v="2013-05-07T00:00:00"/>
    <n v="4"/>
    <n v="4"/>
    <n v="4"/>
    <s v="Service provided"/>
    <s v="Service Request"/>
    <d v="2013-05-14T00:00:00"/>
    <s v=""/>
    <s v=""/>
    <x v="1"/>
    <x v="0"/>
    <x v="1"/>
    <s v=""/>
    <n v="1"/>
    <n v="0"/>
  </r>
  <r>
    <x v="0"/>
    <x v="0"/>
    <s v="Luke Richards"/>
    <s v="7000104642"/>
    <s v="NEW HARDWARE SETUP (MBP)"/>
    <x v="20"/>
    <d v="2013-05-07T00:00:00"/>
    <n v="3"/>
    <n v="3"/>
    <n v="3"/>
    <s v="Confirmed"/>
    <s v="Service Request"/>
    <d v="2013-05-23T00:00:00"/>
    <d v="2013-05-24T00:00:00"/>
    <s v=""/>
    <x v="1"/>
    <x v="0"/>
    <x v="1"/>
    <d v="2013-05-01T00:00:00"/>
    <n v="1"/>
    <n v="1"/>
  </r>
  <r>
    <x v="0"/>
    <x v="0"/>
    <s v="Luke Richards"/>
    <s v="7000104787"/>
    <s v="NEW LAPTOP KEYBOARD NEEDED (X220)"/>
    <x v="65"/>
    <d v="2013-05-07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Luke Richards"/>
    <s v="7000127960"/>
    <s v="MD EQUIPMENT VERIFICATION INQUIRY"/>
    <x v="83"/>
    <d v="2013-05-24T00:00:00"/>
    <n v="1"/>
    <s v="#"/>
    <s v="#"/>
    <s v="New"/>
    <s v="Service Request"/>
    <s v=""/>
    <s v=""/>
    <s v=""/>
    <x v="1"/>
    <x v="0"/>
    <x v="2"/>
    <s v=""/>
    <n v="0"/>
    <n v="0"/>
  </r>
  <r>
    <x v="0"/>
    <x v="0"/>
    <s v="Luke Richards"/>
    <s v="7000134001"/>
    <s v="WINDOWS VIRTUAL MACHINE REQUIRED ON MAC"/>
    <x v="67"/>
    <d v="2013-05-29T00:00:00"/>
    <n v="3"/>
    <n v="3"/>
    <n v="3"/>
    <s v="Confirmed"/>
    <s v="Service Request"/>
    <d v="2013-05-30T00:00:00"/>
    <d v="2013-05-31T00:00:00"/>
    <s v=""/>
    <x v="1"/>
    <x v="0"/>
    <x v="1"/>
    <d v="2013-05-01T00:00:00"/>
    <n v="1"/>
    <n v="1"/>
  </r>
  <r>
    <x v="0"/>
    <x v="0"/>
    <s v="Luke Richards"/>
    <s v="8000005992"/>
    <s v="SAFARI QUITS UNEXPECTEDLY"/>
    <x v="98"/>
    <d v="2013-02-15T00:00:00"/>
    <n v="3"/>
    <n v="3"/>
    <n v="3"/>
    <s v="Solution proposed"/>
    <s v="Incident"/>
    <d v="2013-05-17T00:00:00"/>
    <s v=""/>
    <s v=""/>
    <x v="7"/>
    <x v="0"/>
    <x v="1"/>
    <s v=""/>
    <n v="1"/>
    <n v="0"/>
  </r>
  <r>
    <x v="0"/>
    <x v="0"/>
    <s v="Luke Richards"/>
    <s v="8000016269"/>
    <s v="UPDATES FAILED"/>
    <x v="56"/>
    <d v="2013-02-19T00:00:00"/>
    <n v="4"/>
    <n v="4"/>
    <n v="4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Luke Richards"/>
    <s v="8000019593"/>
    <s v="CANNOT ACCESS LOCALHOST 8084"/>
    <x v="60"/>
    <d v="2013-02-27T00:00:00"/>
    <n v="4"/>
    <n v="4"/>
    <n v="4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Luke Richards"/>
    <s v="8000026281"/>
    <s v="IE FREEZES, WHEN OPENING GOODS AND SERVI"/>
    <x v="78"/>
    <d v="2013-03-12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uke Richards"/>
    <s v="8000026310"/>
    <s v="MONITOR INSTALL PO # 4502340109 (42.17)"/>
    <x v="107"/>
    <d v="2013-02-0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Luke Richards"/>
    <s v="8000027836"/>
    <s v="CAN'T ACCESS INTERNAL (DKOM) WEBSITE"/>
    <x v="64"/>
    <d v="2013-03-14T00:00:00"/>
    <n v="2"/>
    <n v="2"/>
    <n v="2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Luke Richards"/>
    <s v="8000031306"/>
    <s v="MICROSOFT UPDATES FAIL TO INSTALL"/>
    <x v="75"/>
    <d v="2013-03-05T00:00:00"/>
    <n v="4"/>
    <n v="4"/>
    <n v="4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Luke Richards"/>
    <s v="8000033556"/>
    <s v="BIG-IP EDGE IS NOT LONGER WORKING"/>
    <x v="78"/>
    <d v="2013-03-12T00:00:00"/>
    <n v="3"/>
    <n v="3"/>
    <n v="3"/>
    <s v="Solution proposed"/>
    <s v="Incident"/>
    <d v="2013-05-14T00:00:00"/>
    <s v=""/>
    <s v=""/>
    <x v="2"/>
    <x v="0"/>
    <x v="1"/>
    <s v=""/>
    <n v="1"/>
    <n v="0"/>
  </r>
  <r>
    <x v="0"/>
    <x v="0"/>
    <s v="Luke Richards"/>
    <s v="8000036976"/>
    <s v="MAC WIFI ERROR."/>
    <x v="30"/>
    <d v="2013-03-20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0"/>
    <x v="0"/>
    <s v="Luke Richards"/>
    <s v="8000056168"/>
    <s v="CAN NOT LOGON TO ISP"/>
    <x v="80"/>
    <d v="2013-03-28T00:00:00"/>
    <n v="1"/>
    <n v="3"/>
    <n v="3"/>
    <s v="Solution proposed"/>
    <s v="Incident"/>
    <d v="2013-05-15T00:00:00"/>
    <s v=""/>
    <s v=""/>
    <x v="2"/>
    <x v="0"/>
    <x v="1"/>
    <s v=""/>
    <n v="1"/>
    <n v="0"/>
  </r>
  <r>
    <x v="0"/>
    <x v="0"/>
    <s v="Luke Richards"/>
    <s v="8000081856"/>
    <s v="UNABLE TO PRINT AT THE OFFICE."/>
    <x v="9"/>
    <d v="2013-04-08T00:00:00"/>
    <n v="2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Luke Richards"/>
    <s v="8000092242"/>
    <s v="UNABLE TO SYNCH EMAIL ON IPAD"/>
    <x v="12"/>
    <d v="2013-04-11T00:00:00"/>
    <n v="3"/>
    <n v="3"/>
    <n v="3"/>
    <s v="Solution proposed"/>
    <s v="Incident"/>
    <d v="2013-05-15T00:00:00"/>
    <s v=""/>
    <s v=""/>
    <x v="0"/>
    <x v="0"/>
    <x v="1"/>
    <s v=""/>
    <n v="1"/>
    <n v="0"/>
  </r>
  <r>
    <x v="0"/>
    <x v="0"/>
    <s v="Luke Richards"/>
    <s v="8000098717"/>
    <s v="NEW HIRE IT EQUIPMENT REQUEST"/>
    <x v="37"/>
    <d v="2013-04-15T00:00:00"/>
    <n v="1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Luke Richards"/>
    <s v="8000109246"/>
    <s v="WINDOWS 7 OS UPGRADE/REPAIR"/>
    <x v="15"/>
    <d v="2013-04-18T00:00:00"/>
    <n v="3"/>
    <n v="3"/>
    <n v="3"/>
    <s v="Author Action required"/>
    <s v="Incident"/>
    <s v=""/>
    <s v=""/>
    <s v=""/>
    <x v="0"/>
    <x v="0"/>
    <x v="2"/>
    <s v=""/>
    <n v="0"/>
    <n v="0"/>
  </r>
  <r>
    <x v="0"/>
    <x v="0"/>
    <s v="Luke Richards"/>
    <s v="8000112033"/>
    <s v="COMPUTER NOT COMPLIAT, MCAFEE NOT UPDATE"/>
    <x v="38"/>
    <d v="2013-04-19T00:00:00"/>
    <n v="3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Luke Richards"/>
    <s v="8000116633"/>
    <s v="AVAILABILITY NOT VISIBLE IN CALENDAR"/>
    <x v="39"/>
    <d v="2013-04-22T00:00:00"/>
    <n v="3"/>
    <n v="3"/>
    <n v="3"/>
    <s v="Confirmed"/>
    <s v="Incident"/>
    <d v="2013-05-14T00:00:00"/>
    <d v="2013-05-14T00:00:00"/>
    <s v=""/>
    <x v="0"/>
    <x v="0"/>
    <x v="1"/>
    <d v="2013-05-01T00:00:00"/>
    <n v="1"/>
    <n v="1"/>
  </r>
  <r>
    <x v="0"/>
    <x v="0"/>
    <s v="Luke Richards"/>
    <s v="8000127143"/>
    <s v="CONFIGURATION MANAGER ISSUES"/>
    <x v="41"/>
    <d v="2013-04-25T00:00:00"/>
    <n v="1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Luke Richards"/>
    <s v="8000139251"/>
    <s v="BLUE SCREEN BIG IP PROBLEMS"/>
    <x v="18"/>
    <d v="2013-05-01T00:00:00"/>
    <n v="3"/>
    <n v="3"/>
    <n v="3"/>
    <s v="Confirmed"/>
    <s v="Incident"/>
    <d v="2013-05-14T00:00:00"/>
    <d v="2013-05-15T00:00:00"/>
    <s v=""/>
    <x v="1"/>
    <x v="0"/>
    <x v="1"/>
    <d v="2013-05-01T00:00:00"/>
    <n v="1"/>
    <n v="1"/>
  </r>
  <r>
    <x v="0"/>
    <x v="0"/>
    <s v="Luke Richards"/>
    <s v="8000139440"/>
    <s v="MAC SSO CERT EXPIRED"/>
    <x v="18"/>
    <d v="2013-05-01T00:00:00"/>
    <n v="2"/>
    <n v="3"/>
    <n v="3"/>
    <s v="Confirmed"/>
    <s v="Incident"/>
    <s v=""/>
    <d v="2013-05-14T00:00:00"/>
    <s v="Confirmed wihtout Completion"/>
    <x v="1"/>
    <x v="0"/>
    <x v="2"/>
    <d v="2013-05-01T00:00:00"/>
    <n v="0"/>
    <n v="1"/>
  </r>
  <r>
    <x v="0"/>
    <x v="0"/>
    <s v="Luke Richards"/>
    <s v="8000161770"/>
    <s v="RETURN DESKTOP"/>
    <x v="45"/>
    <d v="2013-05-10T00:00:00"/>
    <n v="3"/>
    <n v="4"/>
    <n v="4"/>
    <s v="Solution proposed"/>
    <s v="Incident"/>
    <d v="2013-05-17T00:00:00"/>
    <s v=""/>
    <s v=""/>
    <x v="1"/>
    <x v="0"/>
    <x v="1"/>
    <s v=""/>
    <n v="1"/>
    <n v="0"/>
  </r>
  <r>
    <x v="0"/>
    <x v="0"/>
    <s v="Luke Richards"/>
    <s v="8000178608"/>
    <s v="LOCKED ACCOUNT"/>
    <x v="49"/>
    <d v="2013-05-17T00:00:00"/>
    <n v="1"/>
    <n v="3"/>
    <n v="3"/>
    <s v="Confirmed"/>
    <s v="Incident"/>
    <d v="2013-05-28T00:00:00"/>
    <d v="2013-05-28T00:00:00"/>
    <s v=""/>
    <x v="1"/>
    <x v="0"/>
    <x v="1"/>
    <d v="2013-05-01T00:00:00"/>
    <n v="1"/>
    <n v="1"/>
  </r>
  <r>
    <x v="0"/>
    <x v="0"/>
    <s v="Luke Richards"/>
    <s v="8000185608"/>
    <s v="UNCLEAR ABOUT BIG IP EDGE CLIENT"/>
    <x v="22"/>
    <d v="2013-05-21T00:00:00"/>
    <n v="4"/>
    <n v="4"/>
    <n v="4"/>
    <s v="For Review"/>
    <s v="Incident"/>
    <s v=""/>
    <s v=""/>
    <s v=""/>
    <x v="1"/>
    <x v="0"/>
    <x v="2"/>
    <s v=""/>
    <n v="0"/>
    <n v="0"/>
  </r>
  <r>
    <x v="0"/>
    <x v="0"/>
    <s v="Luke Richards"/>
    <s v="8000206671"/>
    <s v="VPN - LOGON SCRIPT ISSUES"/>
    <x v="2"/>
    <d v="2013-05-30T00:00:00"/>
    <n v="3"/>
    <n v="3"/>
    <n v="3"/>
    <s v="Assigned"/>
    <s v="Incident"/>
    <s v=""/>
    <s v=""/>
    <s v=""/>
    <x v="1"/>
    <x v="0"/>
    <x v="2"/>
    <s v=""/>
    <n v="0"/>
    <n v="0"/>
  </r>
  <r>
    <x v="0"/>
    <x v="0"/>
    <s v="Luke Richards"/>
    <s v="8000211296"/>
    <s v="NO SOUND WHEN CONN TO DOCK STATION"/>
    <x v="54"/>
    <d v="2013-05-31T00:00:00"/>
    <n v="3"/>
    <n v="3"/>
    <n v="3"/>
    <s v="Assigned"/>
    <s v="Incident"/>
    <s v=""/>
    <s v=""/>
    <s v=""/>
    <x v="1"/>
    <x v="0"/>
    <x v="2"/>
    <s v=""/>
    <n v="0"/>
    <n v="0"/>
  </r>
  <r>
    <x v="0"/>
    <x v="0"/>
    <s v="Maria Amparo Boado"/>
    <s v="7000005290"/>
    <s v="T410 KEYBOARD REPLACEMENT REQUEST"/>
    <x v="68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aria Amparo Boado"/>
    <s v="7000007391"/>
    <s v="LOANER IPAD (02.20.13) (2 WEEKS)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aria Amparo Boado"/>
    <s v="7000014494"/>
    <s v="RETURNING EQUIPMENT"/>
    <x v="121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14526"/>
    <s v="REQUEST TO GET A NEW SECURID CARD FOR RE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aria Amparo Boado"/>
    <s v="7000014536"/>
    <s v="RETURNING EQUIPMENT"/>
    <x v="121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18072"/>
    <s v="RETURNING EQUIPMENT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19888"/>
    <s v="RETURNED EQUIPMENT"/>
    <x v="108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20728"/>
    <s v="DEPLOY LOANER LAPTOP ASSET 511107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20737"/>
    <s v="UPGRADE LAPTOP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21023"/>
    <s v="MONITOR INSTALL PO # 4502358779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21205"/>
    <s v="LONG TERM LOANER LAPTOP (T520)"/>
    <x v="99"/>
    <d v="2013-01-31T00:00:00"/>
    <n v="3"/>
    <n v="3"/>
    <n v="3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Maria Amparo Boado"/>
    <s v="7000027968"/>
    <s v="DATA TRANSFER FOR A SYSTEM SWAP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28220"/>
    <s v="DATA TRANSFER FOR A SYSTEM SWAP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33597"/>
    <s v="NEW HARDWARE SETUP (APPLE MBP)"/>
    <x v="85"/>
    <d v="2013-03-19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Maria Amparo Boado"/>
    <s v="7000035429"/>
    <s v="MONITOR INSTALL PO # 4502365928"/>
    <x v="30"/>
    <d v="2013-03-20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Maria Amparo Boado"/>
    <s v="7000035462"/>
    <s v="MONITOR INSTALL PO # 4502365899"/>
    <x v="30"/>
    <d v="2013-03-20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Maria Amparo Boado"/>
    <s v="7000035465"/>
    <s v="RETURNING LOANER EQUIPMENT"/>
    <x v="30"/>
    <d v="2013-03-20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aria Amparo Boado"/>
    <s v="7000049627"/>
    <s v="LOANER IPAD (1 WEEK)"/>
    <x v="80"/>
    <d v="2013-03-28T00:00:00"/>
    <n v="3"/>
    <n v="3"/>
    <n v="3"/>
    <s v="Confirmed"/>
    <s v="Service Request"/>
    <d v="2013-03-28T00:00:00"/>
    <d v="2013-03-28T00:00:00"/>
    <s v=""/>
    <x v="2"/>
    <x v="0"/>
    <x v="3"/>
    <d v="2013-03-01T00:00:00"/>
    <n v="1"/>
    <n v="1"/>
  </r>
  <r>
    <x v="0"/>
    <x v="0"/>
    <s v="Maria Amparo Boado"/>
    <s v="7000050462"/>
    <s v="LOANER IPAD (QTY 5)"/>
    <x v="3"/>
    <d v="2013-03-29T00:00:00"/>
    <n v="3"/>
    <n v="3"/>
    <n v="3"/>
    <s v="Confirmed"/>
    <s v="Service Request"/>
    <d v="2013-04-05T00:00:00"/>
    <d v="2013-05-20T00:00:00"/>
    <s v=""/>
    <x v="2"/>
    <x v="0"/>
    <x v="0"/>
    <d v="2013-05-01T00:00:00"/>
    <n v="1"/>
    <n v="1"/>
  </r>
  <r>
    <x v="0"/>
    <x v="0"/>
    <s v="Maria Amparo Boado"/>
    <s v="7000051771"/>
    <s v="I NEED TO UPGRADE MY RAM BY 8GB LAPTOP"/>
    <x v="3"/>
    <d v="2013-04-01T00:00:00"/>
    <n v="2"/>
    <n v="3"/>
    <n v="3"/>
    <s v="Confirmed"/>
    <s v="Service Request"/>
    <d v="2013-04-02T00:00:00"/>
    <d v="2013-04-10T00:00:00"/>
    <s v=""/>
    <x v="2"/>
    <x v="0"/>
    <x v="0"/>
    <d v="2013-04-01T00:00:00"/>
    <n v="1"/>
    <n v="1"/>
  </r>
  <r>
    <x v="0"/>
    <x v="0"/>
    <s v="Maria Amparo Boado"/>
    <s v="7000052129"/>
    <s v="D.WALKER NEEDS RSA CARD"/>
    <x v="4"/>
    <d v="2013-04-01T00:00:00"/>
    <n v="2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Maria Amparo Boado"/>
    <s v="7000056057"/>
    <s v="NEW HARDWARE SETUP (MBP)"/>
    <x v="6"/>
    <d v="2013-04-03T00:00:00"/>
    <n v="3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Maria Amparo Boado"/>
    <s v="7000060121"/>
    <s v="NEW HARDWARE SETUP (MBP)"/>
    <x v="8"/>
    <d v="2013-04-05T00:00:00"/>
    <n v="3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Maria Amparo Boado"/>
    <s v="7000062653"/>
    <s v="WHEN WILL MY NEW LAPTOP ARRIVE?"/>
    <x v="9"/>
    <d v="2013-04-08T00:00:00"/>
    <n v="3"/>
    <n v="4"/>
    <n v="4"/>
    <s v="Confirmed"/>
    <s v="Service Request"/>
    <d v="2013-05-09T00:00:00"/>
    <d v="2013-05-24T00:00:00"/>
    <s v=""/>
    <x v="0"/>
    <x v="0"/>
    <x v="1"/>
    <d v="2013-05-01T00:00:00"/>
    <n v="1"/>
    <n v="1"/>
  </r>
  <r>
    <x v="0"/>
    <x v="0"/>
    <s v="Maria Amparo Boado"/>
    <s v="7000062856"/>
    <s v="NEW HARDWARE SETUP (MBP)"/>
    <x v="10"/>
    <d v="2013-04-08T00:00:00"/>
    <n v="3"/>
    <n v="3"/>
    <n v="3"/>
    <s v="Confirmed"/>
    <s v="Service Request"/>
    <d v="2013-04-11T00:00:00"/>
    <d v="2013-04-11T00:00:00"/>
    <s v=""/>
    <x v="0"/>
    <x v="0"/>
    <x v="0"/>
    <d v="2013-04-01T00:00:00"/>
    <n v="1"/>
    <n v="1"/>
  </r>
  <r>
    <x v="0"/>
    <x v="0"/>
    <s v="Maria Amparo Boado"/>
    <s v="7000062885"/>
    <s v="NEW HARDWARE SETUP (MBP)"/>
    <x v="10"/>
    <d v="2013-04-09T00:00:00"/>
    <n v="3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Maria Amparo Boado"/>
    <s v="7000064426"/>
    <s v="NEED TO TRANSFER DATA FROM OLD PC"/>
    <x v="10"/>
    <d v="2013-04-09T00:00:00"/>
    <n v="2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Maria Amparo Boado"/>
    <s v="7000066883"/>
    <s v="LAPTOP UPGRADE"/>
    <x v="11"/>
    <d v="2013-04-10T00:00:00"/>
    <n v="2"/>
    <n v="3"/>
    <n v="3"/>
    <s v="Confirmed"/>
    <s v="Service Request"/>
    <d v="2013-04-11T00:00:00"/>
    <d v="2013-04-11T00:00:00"/>
    <s v=""/>
    <x v="0"/>
    <x v="0"/>
    <x v="0"/>
    <d v="2013-04-01T00:00:00"/>
    <n v="1"/>
    <n v="1"/>
  </r>
  <r>
    <x v="0"/>
    <x v="0"/>
    <s v="Maria Amparo Boado"/>
    <s v="7000076740"/>
    <s v="CONNECTED BACKUP ON PC DOES NOT WOK"/>
    <x v="14"/>
    <d v="2013-04-17T00:00:00"/>
    <n v="2"/>
    <n v="3"/>
    <n v="3"/>
    <s v="Service provided"/>
    <s v="Service Request"/>
    <d v="2013-05-17T00:00:00"/>
    <s v=""/>
    <s v=""/>
    <x v="0"/>
    <x v="0"/>
    <x v="1"/>
    <s v=""/>
    <n v="1"/>
    <n v="0"/>
  </r>
  <r>
    <x v="0"/>
    <x v="0"/>
    <s v="Maria Amparo Boado"/>
    <s v="7000080517"/>
    <s v="PUSH SW"/>
    <x v="38"/>
    <d v="2013-04-19T00:00:00"/>
    <n v="2"/>
    <n v="3"/>
    <n v="3"/>
    <s v="Service provided"/>
    <s v="Service Request"/>
    <d v="2013-05-17T00:00:00"/>
    <s v=""/>
    <s v=""/>
    <x v="0"/>
    <x v="0"/>
    <x v="1"/>
    <s v=""/>
    <n v="1"/>
    <n v="0"/>
  </r>
  <r>
    <x v="0"/>
    <x v="0"/>
    <s v="Maria Amparo Boado"/>
    <s v="7000080882"/>
    <s v="NEED NEW  BATTERY FOR MY T410"/>
    <x v="124"/>
    <d v="2013-04-21T00:00:00"/>
    <n v="3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Maria Amparo Boado"/>
    <s v="7000082232"/>
    <s v="CHECKING ON SOFTWARE UPGRADE OPPORTUNITY"/>
    <x v="39"/>
    <d v="2013-04-22T00:00:00"/>
    <n v="2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Maria Amparo Boado"/>
    <s v="7000086961"/>
    <s v="MD EQUIPMENT VERIFICATION INQUIRY"/>
    <x v="16"/>
    <d v="2013-04-24T00:00:00"/>
    <n v="2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Maria Amparo Boado"/>
    <s v="7000089216"/>
    <s v="ORDER SOFT TOKEN FOR BB10"/>
    <x v="41"/>
    <d v="2013-04-25T00:00:00"/>
    <n v="3"/>
    <n v="4"/>
    <n v="4"/>
    <s v="Service provided"/>
    <s v="Service Request"/>
    <d v="2013-05-17T00:00:00"/>
    <s v=""/>
    <s v=""/>
    <x v="0"/>
    <x v="0"/>
    <x v="1"/>
    <s v=""/>
    <n v="1"/>
    <n v="0"/>
  </r>
  <r>
    <x v="0"/>
    <x v="0"/>
    <s v="Maria Amparo Boado"/>
    <s v="7000091011"/>
    <s v="MD EQUIPMENT VERIFICATION INQUIRY #48628"/>
    <x v="42"/>
    <d v="2013-04-26T00:00:00"/>
    <n v="3"/>
    <n v="3"/>
    <n v="3"/>
    <s v="Confirmed"/>
    <s v="Service Request"/>
    <s v=""/>
    <d v="2013-05-15T00:00:00"/>
    <s v="Confirmed wihtout Completion"/>
    <x v="0"/>
    <x v="0"/>
    <x v="2"/>
    <d v="2013-05-01T00:00:00"/>
    <n v="0"/>
    <n v="1"/>
  </r>
  <r>
    <x v="0"/>
    <x v="0"/>
    <s v="Maria Amparo Boado"/>
    <s v="7000093599"/>
    <s v="TRANSFER DATA TO UPGRADE LAPTOP"/>
    <x v="17"/>
    <d v="2013-04-29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Maria Amparo Boado"/>
    <s v="7000095258"/>
    <s v="RETURNING IPAD 489388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Maria Amparo Boado"/>
    <s v="7000096166"/>
    <s v="DISTRIBUTED UPGRADE 539828"/>
    <x v="18"/>
    <d v="2013-05-01T00:00:00"/>
    <n v="3"/>
    <n v="3"/>
    <n v="3"/>
    <s v="Confirmed"/>
    <s v="Service Request"/>
    <d v="2013-05-01T00:00:00"/>
    <d v="2013-05-01T00:00:00"/>
    <s v=""/>
    <x v="1"/>
    <x v="0"/>
    <x v="1"/>
    <d v="2013-05-01T00:00:00"/>
    <n v="1"/>
    <n v="1"/>
  </r>
  <r>
    <x v="0"/>
    <x v="0"/>
    <s v="Maria Amparo Boado"/>
    <s v="7000096167"/>
    <s v="TRANSFER DATA TO 539371"/>
    <x v="18"/>
    <d v="2013-05-01T00:00:00"/>
    <n v="3"/>
    <n v="3"/>
    <n v="3"/>
    <s v="Confirmed"/>
    <s v="Service Request"/>
    <d v="2013-05-01T00:00:00"/>
    <d v="2013-05-01T00:00:00"/>
    <s v=""/>
    <x v="1"/>
    <x v="0"/>
    <x v="1"/>
    <d v="2013-05-01T00:00:00"/>
    <n v="1"/>
    <n v="1"/>
  </r>
  <r>
    <x v="0"/>
    <x v="0"/>
    <s v="Maria Amparo Boado"/>
    <s v="7000096168"/>
    <s v="RETURNING ASSET 511099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Maria Amparo Boado"/>
    <s v="7000096169"/>
    <s v="RETURNING LAPTOP"/>
    <x v="18"/>
    <d v="2013-05-01T00:00:00"/>
    <n v="3"/>
    <n v="3"/>
    <n v="3"/>
    <s v="Confirmed"/>
    <s v="Service Request"/>
    <d v="2013-05-09T00:00:00"/>
    <d v="2013-05-09T00:00:00"/>
    <s v=""/>
    <x v="1"/>
    <x v="0"/>
    <x v="1"/>
    <d v="2013-05-01T00:00:00"/>
    <n v="1"/>
    <n v="1"/>
  </r>
  <r>
    <x v="0"/>
    <x v="0"/>
    <s v="Maria Amparo Boado"/>
    <s v="7000096170"/>
    <s v="RETURNING T410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Maria Amparo Boado"/>
    <s v="7000096177"/>
    <s v="TRANFER DATA TO NEW COMPUTER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Maria Amparo Boado"/>
    <s v="7000096268"/>
    <s v="BLUE SCREENS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Maria Amparo Boado"/>
    <s v="7000096303"/>
    <s v="TRANSFER DATA FROM 481623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Maria Amparo Boado"/>
    <s v="7000096305"/>
    <s v="DATA TRANSFER TO UPGRADE"/>
    <x v="18"/>
    <d v="2013-05-01T00:00:00"/>
    <n v="3"/>
    <n v="3"/>
    <n v="3"/>
    <s v="Confirmed"/>
    <s v="Service Request"/>
    <d v="2013-05-01T00:00:00"/>
    <d v="2013-05-01T00:00:00"/>
    <s v=""/>
    <x v="1"/>
    <x v="0"/>
    <x v="1"/>
    <d v="2013-05-01T00:00:00"/>
    <n v="1"/>
    <n v="1"/>
  </r>
  <r>
    <x v="0"/>
    <x v="0"/>
    <s v="Maria Amparo Boado"/>
    <s v="7000096306"/>
    <s v="REPLACE KEYBOARD ON T510"/>
    <x v="18"/>
    <d v="2013-05-01T00:00:00"/>
    <n v="3"/>
    <n v="3"/>
    <n v="3"/>
    <s v="Confirmed"/>
    <s v="Service Request"/>
    <d v="2013-05-09T00:00:00"/>
    <d v="2013-05-10T00:00:00"/>
    <s v=""/>
    <x v="1"/>
    <x v="0"/>
    <x v="1"/>
    <d v="2013-05-01T00:00:00"/>
    <n v="1"/>
    <n v="1"/>
  </r>
  <r>
    <x v="0"/>
    <x v="0"/>
    <s v="Maria Amparo Boado"/>
    <s v="7000102312"/>
    <s v="MD EQUIPMENT VERIFICATION INQUIRY"/>
    <x v="44"/>
    <d v="2013-05-06T00:00:00"/>
    <n v="4"/>
    <n v="4"/>
    <n v="4"/>
    <s v="Confirmed"/>
    <s v="Service Request"/>
    <d v="2013-05-22T00:00:00"/>
    <d v="2013-05-22T00:00:00"/>
    <s v=""/>
    <x v="1"/>
    <x v="0"/>
    <x v="1"/>
    <d v="2013-05-01T00:00:00"/>
    <n v="1"/>
    <n v="1"/>
  </r>
  <r>
    <x v="0"/>
    <x v="0"/>
    <s v="Maria Amparo Boado"/>
    <s v="7000104312"/>
    <s v="MD EQUIPMENT VERIFICATION INQUIRY"/>
    <x v="20"/>
    <d v="2013-05-07T00:00:00"/>
    <n v="3"/>
    <n v="3"/>
    <n v="3"/>
    <s v="Confirmed"/>
    <s v="Service Request"/>
    <d v="2013-05-09T00:00:00"/>
    <d v="2013-05-09T00:00:00"/>
    <s v=""/>
    <x v="1"/>
    <x v="0"/>
    <x v="1"/>
    <d v="2013-05-01T00:00:00"/>
    <n v="1"/>
    <n v="1"/>
  </r>
  <r>
    <x v="0"/>
    <x v="0"/>
    <s v="Maria Amparo Boado"/>
    <s v="7000106758"/>
    <s v="DELIVER UPGRADE"/>
    <x v="21"/>
    <d v="2013-05-08T00:00:00"/>
    <n v="3"/>
    <n v="3"/>
    <n v="3"/>
    <s v="Confirmed"/>
    <s v="Service Request"/>
    <d v="2013-05-09T00:00:00"/>
    <d v="2013-05-24T00:00:00"/>
    <s v=""/>
    <x v="1"/>
    <x v="0"/>
    <x v="1"/>
    <d v="2013-05-01T00:00:00"/>
    <n v="1"/>
    <n v="1"/>
  </r>
  <r>
    <x v="0"/>
    <x v="0"/>
    <s v="Maria Amparo Boado"/>
    <s v="7000111655"/>
    <s v="MD EQUIPMENT VERIFICATION INQUIRY #60236"/>
    <x v="66"/>
    <d v="2013-05-13T00:00:00"/>
    <n v="2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Maria Amparo Boado"/>
    <s v="7000115600"/>
    <s v="MONITOR INSTALL PO # 4502412406"/>
    <x v="47"/>
    <d v="2013-05-15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Maria Amparo Boado"/>
    <s v="7000120420"/>
    <s v="MD EQUIPMENT VERIFICATION INQUIRY"/>
    <x v="51"/>
    <d v="2013-05-20T00:00:00"/>
    <n v="2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Maria Amparo Boado"/>
    <s v="7000122391"/>
    <s v="MD EQUIPMENT VERIFICATION INQUIRY #48919"/>
    <x v="22"/>
    <d v="2013-05-21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Maria Amparo Boado"/>
    <s v="7000137147"/>
    <s v="RETURNING 493614"/>
    <x v="125"/>
    <d v="2013-05-31T00:00:00"/>
    <n v="3"/>
    <n v="3"/>
    <n v="3"/>
    <s v="Service provided"/>
    <s v="Service Request"/>
    <d v="2013-06-01T00:00:00"/>
    <s v=""/>
    <s v=""/>
    <x v="9"/>
    <x v="0"/>
    <x v="4"/>
    <s v=""/>
    <n v="1"/>
    <n v="0"/>
  </r>
  <r>
    <x v="0"/>
    <x v="0"/>
    <s v="Maria Amparo Boado"/>
    <s v="7000137148"/>
    <s v="UPGRADE HP 8540 P"/>
    <x v="125"/>
    <d v="2013-05-31T00:00:00"/>
    <n v="3"/>
    <n v="3"/>
    <n v="3"/>
    <s v="Service provided"/>
    <s v="Service Request"/>
    <d v="2013-06-01T00:00:00"/>
    <s v=""/>
    <s v=""/>
    <x v="9"/>
    <x v="0"/>
    <x v="4"/>
    <s v=""/>
    <n v="1"/>
    <n v="0"/>
  </r>
  <r>
    <x v="0"/>
    <x v="0"/>
    <s v="Maria Amparo Boado"/>
    <s v="7000137261"/>
    <s v="RETURN EQUIPMENT"/>
    <x v="125"/>
    <d v="2013-05-31T00:00:00"/>
    <n v="3"/>
    <n v="3"/>
    <n v="3"/>
    <s v="Service provided"/>
    <s v="Service Request"/>
    <d v="2013-06-01T00:00:00"/>
    <s v=""/>
    <s v=""/>
    <x v="9"/>
    <x v="0"/>
    <x v="4"/>
    <s v=""/>
    <n v="1"/>
    <n v="0"/>
  </r>
  <r>
    <x v="0"/>
    <x v="0"/>
    <s v="Maria Amparo Boado"/>
    <s v="8000000358"/>
    <s v="PLEASE LIST PALD00497781A AS EXEMPT"/>
    <x v="126"/>
    <d v="2012-10-24T00:00:00"/>
    <n v="3"/>
    <n v="3"/>
    <n v="3"/>
    <s v="Confirmed"/>
    <s v="Incident"/>
    <d v="2013-04-02T00:00:00"/>
    <d v="2013-05-20T00:00:00"/>
    <s v=""/>
    <x v="4"/>
    <x v="1"/>
    <x v="0"/>
    <d v="2013-05-01T00:00:00"/>
    <n v="1"/>
    <n v="1"/>
  </r>
  <r>
    <x v="0"/>
    <x v="0"/>
    <s v="Maria Amparo Boado"/>
    <s v="8000003552"/>
    <s v="THE USER IS QUARENTINED AND CANT CONNECT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Maria Amparo Boado"/>
    <s v="8000003632"/>
    <s v="WHEN THE USER SAVES A FILE IT CHANGES IT"/>
    <x v="127"/>
    <d v="2013-01-17T00:00:00"/>
    <n v="3"/>
    <n v="3"/>
    <n v="3"/>
    <s v="Confirmed"/>
    <s v="Incident"/>
    <d v="2013-03-20T00:00:00"/>
    <d v="2013-03-22T00:00:00"/>
    <s v=""/>
    <x v="5"/>
    <x v="0"/>
    <x v="3"/>
    <d v="2013-03-01T00:00:00"/>
    <n v="1"/>
    <n v="1"/>
  </r>
  <r>
    <x v="0"/>
    <x v="0"/>
    <s v="Maria Amparo Boado"/>
    <s v="8000004121"/>
    <s v="PASSWORD RESET.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Maria Amparo Boado"/>
    <s v="8000007364"/>
    <s v="REQUEST TO INSTALL SAP TUTOR"/>
    <x v="56"/>
    <d v="2013-02-19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Maria Amparo Boado"/>
    <s v="8000011707"/>
    <s v="NO PROGRAMS AVAILABLE IN SAP LOG ON"/>
    <x v="98"/>
    <d v="2013-02-15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Maria Amparo Boado"/>
    <s v="8000014223"/>
    <s v="NEED DBI TO SERIAL ADAPTER"/>
    <x v="59"/>
    <d v="2013-02-26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Maria Amparo Boado"/>
    <s v="8000017474"/>
    <s v="MAC: CATSXT INSTRUCTIONS"/>
    <x v="128"/>
    <d v="2013-02-01T00:00:00"/>
    <n v="3"/>
    <n v="3"/>
    <n v="3"/>
    <s v="Confirmed"/>
    <s v="Incident"/>
    <d v="2013-04-03T00:00:00"/>
    <d v="2013-04-03T00:00:00"/>
    <s v=""/>
    <x v="7"/>
    <x v="0"/>
    <x v="0"/>
    <d v="2013-04-01T00:00:00"/>
    <n v="1"/>
    <n v="1"/>
  </r>
  <r>
    <x v="0"/>
    <x v="0"/>
    <s v="Maria Amparo Boado"/>
    <s v="8000021238"/>
    <s v="USER BATTERY IS NOT WORKING"/>
    <x v="62"/>
    <d v="2013-03-06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Maria Amparo Boado"/>
    <s v="8000021292"/>
    <s v="BLUE SCREEN WILL NOT BOOT UP"/>
    <x v="108"/>
    <d v="2013-03-0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Maria Amparo Boado"/>
    <s v="8000028634"/>
    <s v="CAN'T VPN"/>
    <x v="29"/>
    <d v="2013-03-1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Maria Amparo Boado"/>
    <s v="8000031305"/>
    <s v="REASSIGN MACBOOK ASSET # 492750"/>
    <x v="29"/>
    <d v="2013-03-15T00:00:00"/>
    <n v="3"/>
    <n v="3"/>
    <n v="3"/>
    <s v="Confirmed"/>
    <s v="Incident"/>
    <d v="2013-03-25T00:00:00"/>
    <d v="2013-04-25T00:00:00"/>
    <s v=""/>
    <x v="2"/>
    <x v="0"/>
    <x v="3"/>
    <d v="2013-04-01T00:00:00"/>
    <n v="1"/>
    <n v="1"/>
  </r>
  <r>
    <x v="0"/>
    <x v="0"/>
    <s v="Maria Amparo Boado"/>
    <s v="8000033733"/>
    <s v="JAVA BASED SAPGUI ON MAC GETS SNC ERROR"/>
    <x v="77"/>
    <d v="2013-03-18T00:00:00"/>
    <n v="2"/>
    <n v="2"/>
    <n v="2"/>
    <s v="Solution proposed"/>
    <s v="Incident"/>
    <d v="2013-05-17T00:00:00"/>
    <s v=""/>
    <s v=""/>
    <x v="2"/>
    <x v="0"/>
    <x v="1"/>
    <s v=""/>
    <n v="1"/>
    <n v="0"/>
  </r>
  <r>
    <x v="0"/>
    <x v="0"/>
    <s v="Maria Amparo Boado"/>
    <s v="8000036728"/>
    <s v="HARDWARE RETURN POWER ADAPTER"/>
    <x v="30"/>
    <d v="2013-03-20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0"/>
    <x v="0"/>
    <s v="Maria Amparo Boado"/>
    <s v="8000037249"/>
    <s v="MIGRATION SCRIPT LOOPING ON LAPTOP"/>
    <x v="86"/>
    <d v="2013-03-20T00:00:00"/>
    <n v="3"/>
    <n v="3"/>
    <n v="3"/>
    <s v="Confirmed"/>
    <s v="Incident"/>
    <s v=""/>
    <d v="2013-04-25T00:00:00"/>
    <s v="Confirmed wihtout Completion"/>
    <x v="2"/>
    <x v="0"/>
    <x v="2"/>
    <d v="2013-04-01T00:00:00"/>
    <n v="0"/>
    <n v="1"/>
  </r>
  <r>
    <x v="0"/>
    <x v="0"/>
    <s v="Maria Amparo Boado"/>
    <s v="8000039490"/>
    <s v="EXPERIENCED A BLUE SCREEN OF DEATH"/>
    <x v="30"/>
    <d v="2013-03-20T00:00:00"/>
    <n v="3"/>
    <n v="3"/>
    <n v="3"/>
    <s v="Confirmed"/>
    <s v="Incident"/>
    <d v="2013-03-23T00:00:00"/>
    <d v="2013-04-23T00:00:00"/>
    <s v=""/>
    <x v="2"/>
    <x v="0"/>
    <x v="3"/>
    <d v="2013-04-01T00:00:00"/>
    <n v="1"/>
    <n v="1"/>
  </r>
  <r>
    <x v="0"/>
    <x v="0"/>
    <s v="Maria Amparo Boado"/>
    <s v="8000042564"/>
    <s v="SCREEN IS FLICKERING"/>
    <x v="87"/>
    <d v="2013-03-22T00:00:00"/>
    <n v="3"/>
    <n v="3"/>
    <n v="3"/>
    <s v="Confirmed"/>
    <s v="Incident"/>
    <d v="2013-04-04T00:00:00"/>
    <d v="2013-05-20T00:00:00"/>
    <s v=""/>
    <x v="2"/>
    <x v="0"/>
    <x v="0"/>
    <d v="2013-05-01T00:00:00"/>
    <n v="1"/>
    <n v="1"/>
  </r>
  <r>
    <x v="0"/>
    <x v="0"/>
    <s v="Maria Amparo Boado"/>
    <s v="8000052060"/>
    <s v="SYSTEM POWERS ON W/NO DISPLAY"/>
    <x v="33"/>
    <d v="2013-03-26T00:00:00"/>
    <n v="3"/>
    <n v="3"/>
    <n v="3"/>
    <s v="Confirmed"/>
    <s v="Incident"/>
    <d v="2013-04-16T00:00:00"/>
    <d v="2013-04-16T00:00:00"/>
    <s v=""/>
    <x v="2"/>
    <x v="0"/>
    <x v="0"/>
    <d v="2013-04-01T00:00:00"/>
    <n v="1"/>
    <n v="1"/>
  </r>
  <r>
    <x v="0"/>
    <x v="0"/>
    <s v="Maria Amparo Boado"/>
    <s v="8000052716"/>
    <s v="TRANSFER EQUI 413245 TO CC"/>
    <x v="33"/>
    <d v="2013-03-26T00:00:00"/>
    <n v="3"/>
    <n v="3"/>
    <n v="3"/>
    <s v="Confirmed"/>
    <s v="Incident"/>
    <d v="2013-04-06T00:00:00"/>
    <d v="2013-05-20T00:00:00"/>
    <s v=""/>
    <x v="2"/>
    <x v="0"/>
    <x v="0"/>
    <d v="2013-05-01T00:00:00"/>
    <n v="1"/>
    <n v="1"/>
  </r>
  <r>
    <x v="0"/>
    <x v="0"/>
    <s v="Maria Amparo Boado"/>
    <s v="8000055215"/>
    <s v="USER CANNOT CONNECT TO THE NETWORK"/>
    <x v="34"/>
    <d v="2013-03-27T00:00:00"/>
    <n v="3"/>
    <n v="3"/>
    <n v="3"/>
    <s v="Confirmed"/>
    <s v="Incident"/>
    <d v="2013-04-02T00:00:00"/>
    <d v="2013-05-20T00:00:00"/>
    <s v=""/>
    <x v="2"/>
    <x v="0"/>
    <x v="0"/>
    <d v="2013-05-01T00:00:00"/>
    <n v="1"/>
    <n v="1"/>
  </r>
  <r>
    <x v="0"/>
    <x v="0"/>
    <s v="Maria Amparo Boado"/>
    <s v="8000055376"/>
    <s v="HOW TO RESET SAP ALL PASSWORD ON OS X"/>
    <x v="34"/>
    <d v="2013-03-27T00:00:00"/>
    <n v="3"/>
    <n v="3"/>
    <n v="3"/>
    <s v="Confirmed"/>
    <s v="Incident"/>
    <d v="2013-05-02T00:00:00"/>
    <d v="2013-06-02T00:00:00"/>
    <s v=""/>
    <x v="2"/>
    <x v="0"/>
    <x v="1"/>
    <d v="2013-06-01T00:00:00"/>
    <n v="1"/>
    <n v="1"/>
  </r>
  <r>
    <x v="0"/>
    <x v="0"/>
    <s v="Maria Amparo Boado"/>
    <s v="8000056047"/>
    <s v="ACCESS ILIFE IN SELF SERVICE (MAC)"/>
    <x v="34"/>
    <d v="2013-03-27T00:00:00"/>
    <n v="2"/>
    <n v="3"/>
    <n v="3"/>
    <s v="Solution proposed"/>
    <s v="Incident"/>
    <d v="2013-05-17T00:00:00"/>
    <s v=""/>
    <s v=""/>
    <x v="2"/>
    <x v="0"/>
    <x v="1"/>
    <s v=""/>
    <n v="1"/>
    <n v="0"/>
  </r>
  <r>
    <x v="0"/>
    <x v="0"/>
    <s v="Maria Amparo Boado"/>
    <s v="8000063521"/>
    <s v="NETWORK CONNECTIVITY SLOW DOWN APPLICTN"/>
    <x v="4"/>
    <d v="2013-04-01T00:00:00"/>
    <n v="1"/>
    <n v="3"/>
    <n v="3"/>
    <s v="Confirmed"/>
    <s v="Incident"/>
    <s v=""/>
    <d v="2013-04-16T00:00:00"/>
    <s v="Confirmed wihtout Completion"/>
    <x v="0"/>
    <x v="0"/>
    <x v="2"/>
    <d v="2013-04-01T00:00:00"/>
    <n v="0"/>
    <n v="1"/>
  </r>
  <r>
    <x v="0"/>
    <x v="0"/>
    <s v="Maria Amparo Boado"/>
    <s v="8000069934"/>
    <s v="EXCEL LINKS AND CERTAIN URLS NOT WORKING"/>
    <x v="6"/>
    <d v="2013-04-03T00:00:00"/>
    <n v="3"/>
    <n v="3"/>
    <n v="3"/>
    <s v="Confirmed"/>
    <s v="Incident"/>
    <d v="2013-04-11T00:00:00"/>
    <d v="2013-04-11T00:00:00"/>
    <s v=""/>
    <x v="0"/>
    <x v="0"/>
    <x v="0"/>
    <d v="2013-04-01T00:00:00"/>
    <n v="1"/>
    <n v="1"/>
  </r>
  <r>
    <x v="0"/>
    <x v="0"/>
    <s v="Maria Amparo Boado"/>
    <s v="8000081875"/>
    <s v="HP MOITOR NOT WORKING"/>
    <x v="9"/>
    <d v="2013-04-08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0"/>
    <x v="0"/>
    <s v="Maria Amparo Boado"/>
    <s v="8000081971"/>
    <s v="ROOM RESERVATION"/>
    <x v="9"/>
    <d v="2013-04-08T00:00:00"/>
    <n v="3"/>
    <n v="3"/>
    <n v="3"/>
    <s v="Confirmed"/>
    <s v="Incident"/>
    <d v="2013-05-22T00:00:00"/>
    <d v="2013-05-22T00:00:00"/>
    <s v=""/>
    <x v="0"/>
    <x v="0"/>
    <x v="1"/>
    <d v="2013-05-01T00:00:00"/>
    <n v="1"/>
    <n v="1"/>
  </r>
  <r>
    <x v="0"/>
    <x v="0"/>
    <s v="Maria Amparo Boado"/>
    <s v="8000085900"/>
    <s v="CANNOT PRINT ANYMORE"/>
    <x v="11"/>
    <d v="2013-04-10T00:00:00"/>
    <n v="3"/>
    <n v="3"/>
    <n v="3"/>
    <s v="Confirmed"/>
    <s v="Incident"/>
    <d v="2013-04-15T00:00:00"/>
    <d v="2013-05-01T00:00:00"/>
    <s v=""/>
    <x v="0"/>
    <x v="0"/>
    <x v="0"/>
    <d v="2013-05-01T00:00:00"/>
    <n v="1"/>
    <n v="1"/>
  </r>
  <r>
    <x v="0"/>
    <x v="0"/>
    <s v="Maria Amparo Boado"/>
    <s v="8000099110"/>
    <s v="INTERNET EXPLORER HUNGS"/>
    <x v="37"/>
    <d v="2013-04-15T00:00:00"/>
    <n v="3"/>
    <n v="3"/>
    <n v="3"/>
    <s v="Solution proposed"/>
    <s v="Incident"/>
    <d v="2013-05-17T00:00:00"/>
    <s v=""/>
    <s v=""/>
    <x v="0"/>
    <x v="0"/>
    <x v="1"/>
    <s v=""/>
    <n v="1"/>
    <n v="0"/>
  </r>
  <r>
    <x v="0"/>
    <x v="0"/>
    <s v="Maria Amparo Boado"/>
    <s v="8000127158"/>
    <s v="NEW LAPTOP REQUEST FOR C-USER"/>
    <x v="41"/>
    <d v="2013-04-25T00:00:00"/>
    <n v="2"/>
    <n v="3"/>
    <n v="3"/>
    <s v="Confirmed"/>
    <s v="Incident"/>
    <d v="2013-05-02T00:00:00"/>
    <d v="2013-06-02T00:00:00"/>
    <s v=""/>
    <x v="0"/>
    <x v="0"/>
    <x v="1"/>
    <d v="2013-06-01T00:00:00"/>
    <n v="1"/>
    <n v="1"/>
  </r>
  <r>
    <x v="0"/>
    <x v="0"/>
    <s v="Maria Amparo Boado"/>
    <s v="8000130095"/>
    <s v="CONNECTED TO OFFICE WIFI, WITHOUT CONNEC"/>
    <x v="42"/>
    <d v="2013-04-26T00:00:00"/>
    <n v="3"/>
    <n v="3"/>
    <n v="3"/>
    <s v="Confirmed"/>
    <s v="Incident"/>
    <d v="2013-05-02T00:00:00"/>
    <d v="2013-05-02T00:00:00"/>
    <s v=""/>
    <x v="0"/>
    <x v="0"/>
    <x v="1"/>
    <d v="2013-05-01T00:00:00"/>
    <n v="1"/>
    <n v="1"/>
  </r>
  <r>
    <x v="0"/>
    <x v="0"/>
    <s v="Maria Amparo Boado"/>
    <s v="8000130378"/>
    <s v="DIRECTACCESS NOT WORKING"/>
    <x v="42"/>
    <d v="2013-04-26T00:00:00"/>
    <n v="2"/>
    <n v="3"/>
    <n v="3"/>
    <s v="Solution proposed"/>
    <s v="Incident"/>
    <d v="2013-05-24T00:00:00"/>
    <s v=""/>
    <s v=""/>
    <x v="0"/>
    <x v="0"/>
    <x v="1"/>
    <s v=""/>
    <n v="1"/>
    <n v="0"/>
  </r>
  <r>
    <x v="0"/>
    <x v="0"/>
    <s v="Maria Amparo Boado"/>
    <s v="8000138580"/>
    <s v="INCREASE THE CAPACITY OF MY HARDDISK"/>
    <x v="18"/>
    <d v="2013-05-01T00:00:00"/>
    <n v="1"/>
    <n v="3"/>
    <n v="3"/>
    <s v="Solution proposed"/>
    <s v="Incident"/>
    <d v="2013-05-09T00:00:00"/>
    <s v=""/>
    <s v=""/>
    <x v="1"/>
    <x v="0"/>
    <x v="1"/>
    <s v=""/>
    <n v="1"/>
    <n v="0"/>
  </r>
  <r>
    <x v="0"/>
    <x v="0"/>
    <s v="Michael Woolsey"/>
    <s v="7000000265"/>
    <s v="NEW HIRE REQUEST ***DUPLICATE TICKET***"/>
    <x v="79"/>
    <d v="2013-02-13T00:00:00"/>
    <n v="3"/>
    <n v="3"/>
    <n v="3"/>
    <s v="Confirmed"/>
    <s v="Service Request"/>
    <d v="2013-03-29T00:00:00"/>
    <d v="2013-04-29T00:00:00"/>
    <s v=""/>
    <x v="7"/>
    <x v="0"/>
    <x v="3"/>
    <d v="2013-04-01T00:00:00"/>
    <n v="1"/>
    <n v="1"/>
  </r>
  <r>
    <x v="0"/>
    <x v="0"/>
    <s v="Michael Woolsey"/>
    <s v="7000000283"/>
    <s v="EQUIPMENT REQUEST (PAL-3) (T420) (QTY 2)"/>
    <x v="115"/>
    <d v="2013-01-23T00:00:00"/>
    <n v="3"/>
    <n v="4"/>
    <n v="3"/>
    <s v="Confirmed"/>
    <s v="Service Request"/>
    <d v="2013-04-17T00:00:00"/>
    <d v="2013-05-20T00:00:00"/>
    <s v=""/>
    <x v="5"/>
    <x v="0"/>
    <x v="0"/>
    <d v="2013-05-01T00:00:00"/>
    <n v="1"/>
    <n v="1"/>
  </r>
  <r>
    <x v="0"/>
    <x v="0"/>
    <s v="Michael Woolsey"/>
    <s v="7000001187"/>
    <s v="NEW HIRE REQUEST ***DUPLICATE TICKET***"/>
    <x v="114"/>
    <d v="2013-02-14T00:00:00"/>
    <n v="3"/>
    <n v="3"/>
    <n v="3"/>
    <s v="Confirmed"/>
    <s v="Service Request"/>
    <d v="2013-03-29T00:00:00"/>
    <d v="2013-04-29T00:00:00"/>
    <s v=""/>
    <x v="7"/>
    <x v="0"/>
    <x v="3"/>
    <d v="2013-04-01T00:00:00"/>
    <n v="1"/>
    <n v="1"/>
  </r>
  <r>
    <x v="0"/>
    <x v="0"/>
    <s v="Michael Woolsey"/>
    <s v="7000001257"/>
    <s v="NEW HIRE IT EQUIPMENT REQUEST (I823587 A"/>
    <x v="114"/>
    <d v="2013-02-14T00:00:00"/>
    <n v="3"/>
    <n v="3"/>
    <n v="3"/>
    <s v="Confirmed"/>
    <s v="Service Request"/>
    <d v="2013-03-21T00:00:00"/>
    <d v="2013-04-21T00:00:00"/>
    <s v=""/>
    <x v="7"/>
    <x v="0"/>
    <x v="3"/>
    <d v="2013-04-01T00:00:00"/>
    <n v="1"/>
    <n v="1"/>
  </r>
  <r>
    <x v="0"/>
    <x v="0"/>
    <s v="Michael Woolsey"/>
    <s v="7000001768"/>
    <s v="EQUIPMENT REQUEST (PAL-6) (MBP) (QTY 1)"/>
    <x v="98"/>
    <d v="2013-02-15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Michael Woolsey"/>
    <s v="7000002287"/>
    <s v="PLEASE SEND AN M91P FOR UNIX INSTALLS AN"/>
    <x v="57"/>
    <d v="2013-02-11T00:00:00"/>
    <n v="3"/>
    <n v="3"/>
    <n v="3"/>
    <s v="Confirmed"/>
    <s v="Service Request"/>
    <d v="2013-03-19T00:00:00"/>
    <d v="2013-04-16T00:00:00"/>
    <s v=""/>
    <x v="7"/>
    <x v="0"/>
    <x v="3"/>
    <d v="2013-04-01T00:00:00"/>
    <n v="1"/>
    <n v="1"/>
  </r>
  <r>
    <x v="0"/>
    <x v="0"/>
    <s v="Michael Woolsey"/>
    <s v="7000011054"/>
    <s v="EVENT LAPTOP RETURN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ichael Woolsey"/>
    <s v="7000011173"/>
    <s v="EVENT LAPTOP RETURN 511464 AND 511442"/>
    <x v="100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ichael Woolsey"/>
    <s v="7000013230"/>
    <s v="REHIRE REQUEST ***DUPLICATE TICKET***"/>
    <x v="70"/>
    <d v="2013-02-1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ichael Woolsey"/>
    <s v="7000014853"/>
    <s v="LOANER HAS BEEN RETURNED 2/15/13"/>
    <x v="111"/>
    <d v="2013-02-1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Michael Woolsey"/>
    <s v="7000019713"/>
    <s v="LOANER LAPTOP (APPLE MBP) (QTY 5)"/>
    <x v="117"/>
    <d v="2013-01-04T00:00:00"/>
    <n v="4"/>
    <n v="4"/>
    <n v="4"/>
    <s v="Confirmed"/>
    <s v="Service Request"/>
    <d v="2013-03-20T00:00:00"/>
    <d v="2013-04-20T00:00:00"/>
    <s v=""/>
    <x v="5"/>
    <x v="0"/>
    <x v="3"/>
    <d v="2013-04-01T00:00:00"/>
    <n v="1"/>
    <n v="1"/>
  </r>
  <r>
    <x v="0"/>
    <x v="0"/>
    <s v="Michael Woolsey"/>
    <s v="7000020588"/>
    <s v="EQUIPMENT REQUEST (PAL-5) (T420) (QTY 1)"/>
    <x v="28"/>
    <d v="2013-03-01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Michael Woolsey"/>
    <s v="7000022402"/>
    <s v="EQUIPMENT REQUEST (PAL-1) (T420) (QTY 1)"/>
    <x v="84"/>
    <d v="2013-03-11T00:00:00"/>
    <n v="3"/>
    <n v="3"/>
    <n v="3"/>
    <s v="Confirmed"/>
    <s v="Service Request"/>
    <d v="2013-04-17T00:00:00"/>
    <d v="2013-05-20T00:00:00"/>
    <s v=""/>
    <x v="2"/>
    <x v="0"/>
    <x v="0"/>
    <d v="2013-05-01T00:00:00"/>
    <n v="1"/>
    <n v="1"/>
  </r>
  <r>
    <x v="0"/>
    <x v="0"/>
    <s v="Michael Woolsey"/>
    <s v="7000022589"/>
    <s v="EQUIPMENT REQUEST (PAL-1) (X220) (QTY 2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ichael Woolsey"/>
    <s v="7000027598"/>
    <s v="REHIRE REQUEST"/>
    <x v="64"/>
    <d v="2013-03-1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Michael Woolsey"/>
    <s v="7000033317"/>
    <s v="EVENT LAPTOP RETURN"/>
    <x v="85"/>
    <d v="2013-03-19T00:00:00"/>
    <n v="3"/>
    <n v="3"/>
    <n v="3"/>
    <s v="Confirmed"/>
    <s v="Service Request"/>
    <d v="2013-03-21T00:00:00"/>
    <d v="2013-03-21T00:00:00"/>
    <s v=""/>
    <x v="2"/>
    <x v="0"/>
    <x v="3"/>
    <d v="2013-03-01T00:00:00"/>
    <n v="1"/>
    <n v="1"/>
  </r>
  <r>
    <x v="0"/>
    <x v="0"/>
    <s v="Michael Woolsey"/>
    <s v="7000037529"/>
    <s v="REQUEST FOR STOCK (T420)  **DUP TICKET**"/>
    <x v="86"/>
    <d v="2013-03-21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Michael Woolsey"/>
    <s v="7000037584"/>
    <s v="EQUIPMENT REQUEST (PAL-1) (T410) (QTY 2)"/>
    <x v="86"/>
    <d v="2013-03-21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Michael Woolsey"/>
    <s v="7000037614"/>
    <s v="NEED 1 T520 FOR PAL-1 IT STOCK"/>
    <x v="86"/>
    <d v="2013-03-21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Michael Woolsey"/>
    <s v="7000045847"/>
    <s v="WOULD LIKE TO RETURN ASSET 453386"/>
    <x v="33"/>
    <d v="2013-03-26T00:00:00"/>
    <n v="4"/>
    <n v="4"/>
    <n v="4"/>
    <s v="Confirmed"/>
    <s v="Service Request"/>
    <d v="2013-04-15T00:00:00"/>
    <d v="2013-05-20T00:00:00"/>
    <s v=""/>
    <x v="2"/>
    <x v="0"/>
    <x v="0"/>
    <d v="2013-05-01T00:00:00"/>
    <n v="1"/>
    <n v="1"/>
  </r>
  <r>
    <x v="0"/>
    <x v="0"/>
    <s v="Michael Woolsey"/>
    <s v="7000049735"/>
    <s v="INTL TRANSFER REQUEST (04.16.13)"/>
    <x v="3"/>
    <d v="2013-03-28T00:00:00"/>
    <n v="3"/>
    <n v="3"/>
    <n v="3"/>
    <s v="Confirmed"/>
    <s v="Service Request"/>
    <d v="2013-04-24T00:00:00"/>
    <d v="2013-05-25T00:00:00"/>
    <s v=""/>
    <x v="2"/>
    <x v="0"/>
    <x v="0"/>
    <d v="2013-05-01T00:00:00"/>
    <n v="1"/>
    <n v="1"/>
  </r>
  <r>
    <x v="0"/>
    <x v="0"/>
    <s v="Michael Woolsey"/>
    <s v="7000070075"/>
    <s v="EVENT LAPTOP RETURN"/>
    <x v="36"/>
    <d v="2013-04-12T00:00:00"/>
    <n v="4"/>
    <n v="4"/>
    <n v="4"/>
    <s v="Confirmed"/>
    <s v="Service Request"/>
    <d v="2013-04-15T00:00:00"/>
    <d v="2013-04-15T00:00:00"/>
    <s v=""/>
    <x v="0"/>
    <x v="0"/>
    <x v="0"/>
    <d v="2013-04-01T00:00:00"/>
    <n v="1"/>
    <n v="1"/>
  </r>
  <r>
    <x v="0"/>
    <x v="0"/>
    <s v="Michael Woolsey"/>
    <s v="7000072977"/>
    <s v="INTL TRANSFER REQUEST (05.01.13)"/>
    <x v="0"/>
    <d v="2013-04-15T00:00:00"/>
    <n v="3"/>
    <n v="3"/>
    <n v="3"/>
    <s v="Service provided"/>
    <s v="Service Request"/>
    <d v="2013-05-13T00:00:00"/>
    <s v=""/>
    <s v=""/>
    <x v="0"/>
    <x v="0"/>
    <x v="1"/>
    <s v=""/>
    <n v="1"/>
    <n v="0"/>
  </r>
  <r>
    <x v="0"/>
    <x v="0"/>
    <s v="Michael Woolsey"/>
    <s v="7000074893"/>
    <s v="EQUIPMENT REQUEST (X220) (QTY1) (PAL1)"/>
    <x v="0"/>
    <d v="2013-04-16T00:00:00"/>
    <n v="4"/>
    <n v="4"/>
    <n v="4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Michael Woolsey"/>
    <s v="7000074894"/>
    <s v="EQUIPMENT REQUEST (X230) (QTY1) (PAL1)"/>
    <x v="0"/>
    <d v="2013-04-16T00:00:00"/>
    <n v="4"/>
    <n v="4"/>
    <n v="4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Michael Woolsey"/>
    <s v="7000074896"/>
    <s v="EQUIPMENT REQUEST (T430) (QTY1) (PAL1)"/>
    <x v="0"/>
    <d v="2013-04-16T00:00:00"/>
    <n v="4"/>
    <n v="4"/>
    <n v="4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Michael Woolsey"/>
    <s v="7000074897"/>
    <s v="EQUIPMENT REQUEST (T510) (QTY1) (PAL1)"/>
    <x v="0"/>
    <d v="2013-04-16T00:00:00"/>
    <n v="4"/>
    <n v="4"/>
    <n v="4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Michael Woolsey"/>
    <s v="7000074898"/>
    <s v="EQUIPMENT REQUEST (T530) (QTY1) (PAL1)"/>
    <x v="0"/>
    <d v="2013-04-16T00:00:00"/>
    <n v="4"/>
    <n v="4"/>
    <n v="4"/>
    <s v="Confirmed"/>
    <s v="Service Request"/>
    <d v="2013-04-17T00:00:00"/>
    <d v="2013-05-20T00:00:00"/>
    <s v=""/>
    <x v="0"/>
    <x v="0"/>
    <x v="0"/>
    <d v="2013-05-01T00:00:00"/>
    <n v="1"/>
    <n v="1"/>
  </r>
  <r>
    <x v="0"/>
    <x v="0"/>
    <s v="Michael Woolsey"/>
    <s v="7000075211"/>
    <s v="NEW HIRE REQUEST *DUPLICATE TICKET*"/>
    <x v="14"/>
    <d v="2013-04-17T00:00:00"/>
    <n v="3"/>
    <n v="3"/>
    <n v="3"/>
    <s v="Service provided"/>
    <s v="Service Request"/>
    <d v="2013-05-13T00:00:00"/>
    <s v=""/>
    <s v=""/>
    <x v="0"/>
    <x v="0"/>
    <x v="1"/>
    <s v=""/>
    <n v="1"/>
    <n v="0"/>
  </r>
  <r>
    <x v="0"/>
    <x v="0"/>
    <s v="Michael Woolsey"/>
    <s v="7000078816"/>
    <s v="INTL TRANSFER REQUEST *DUPLICATE TICKET*"/>
    <x v="15"/>
    <d v="2013-04-18T00:00:00"/>
    <n v="3"/>
    <n v="3"/>
    <n v="3"/>
    <s v="Service provided"/>
    <s v="Service Request"/>
    <d v="2013-05-13T00:00:00"/>
    <s v=""/>
    <s v=""/>
    <x v="0"/>
    <x v="0"/>
    <x v="1"/>
    <s v=""/>
    <n v="1"/>
    <n v="0"/>
  </r>
  <r>
    <x v="0"/>
    <x v="0"/>
    <s v="Michael Woolsey"/>
    <s v="7000078884"/>
    <s v="REHIRE REQUEST *DUPLICATE TICKET*"/>
    <x v="38"/>
    <d v="2013-04-18T00:00:00"/>
    <n v="3"/>
    <n v="3"/>
    <n v="3"/>
    <s v="Confirmed"/>
    <s v="Service Request"/>
    <d v="2013-05-03T00:00:00"/>
    <d v="2013-06-03T00:00:00"/>
    <s v=""/>
    <x v="0"/>
    <x v="0"/>
    <x v="1"/>
    <d v="2013-06-01T00:00:00"/>
    <n v="1"/>
    <n v="1"/>
  </r>
  <r>
    <x v="0"/>
    <x v="0"/>
    <s v="Michael Woolsey"/>
    <s v="7000081001"/>
    <s v="CANCEL: LOANER LAPTOP (8540P) (04.30.13)"/>
    <x v="39"/>
    <d v="2013-04-21T00:00:00"/>
    <n v="2"/>
    <n v="3"/>
    <n v="3"/>
    <s v="Confirmed"/>
    <s v="Service Request"/>
    <d v="2013-04-24T00:00:00"/>
    <d v="2013-05-25T00:00:00"/>
    <s v=""/>
    <x v="0"/>
    <x v="0"/>
    <x v="0"/>
    <d v="2013-05-01T00:00:00"/>
    <n v="1"/>
    <n v="1"/>
  </r>
  <r>
    <x v="0"/>
    <x v="0"/>
    <s v="Michael Woolsey"/>
    <s v="7000084960"/>
    <s v="EQUIPMENT REQUEST (X230) (QTY1) (PAL-1)"/>
    <x v="40"/>
    <d v="2013-04-23T00:00:00"/>
    <n v="4"/>
    <n v="4"/>
    <n v="4"/>
    <s v="Confirmed"/>
    <s v="Service Request"/>
    <d v="2013-04-24T00:00:00"/>
    <d v="2013-05-25T00:00:00"/>
    <s v=""/>
    <x v="0"/>
    <x v="0"/>
    <x v="0"/>
    <d v="2013-05-01T00:00:00"/>
    <n v="1"/>
    <n v="1"/>
  </r>
  <r>
    <x v="0"/>
    <x v="0"/>
    <s v="Michael Woolsey"/>
    <s v="7000089069"/>
    <s v="EQUIPMENT REQUEST (T430) (QTY2) (PAL03)"/>
    <x v="41"/>
    <d v="2013-04-25T00:00:00"/>
    <n v="3"/>
    <n v="4"/>
    <n v="4"/>
    <s v="Confirmed"/>
    <s v="Service Request"/>
    <d v="2013-05-03T00:00:00"/>
    <d v="2013-06-03T00:00:00"/>
    <s v=""/>
    <x v="0"/>
    <x v="0"/>
    <x v="1"/>
    <d v="2013-06-01T00:00:00"/>
    <n v="1"/>
    <n v="1"/>
  </r>
  <r>
    <x v="0"/>
    <x v="0"/>
    <s v="Michael Woolsey"/>
    <s v="7000089172"/>
    <s v="EQUIPMENT REQUEST (T520) (QTY2) (PAL03)"/>
    <x v="41"/>
    <d v="2013-04-25T00:00:00"/>
    <n v="3"/>
    <n v="3"/>
    <n v="3"/>
    <s v="Confirmed"/>
    <s v="Service Request"/>
    <d v="2013-05-03T00:00:00"/>
    <d v="2013-06-03T00:00:00"/>
    <s v=""/>
    <x v="0"/>
    <x v="0"/>
    <x v="1"/>
    <d v="2013-06-01T00:00:00"/>
    <n v="1"/>
    <n v="1"/>
  </r>
  <r>
    <x v="0"/>
    <x v="0"/>
    <s v="Michael Woolsey"/>
    <s v="7000089319"/>
    <s v="NEW HIRE REQUEST *DUPLICATE TICKET*"/>
    <x v="42"/>
    <d v="2013-04-25T00:00:00"/>
    <n v="3"/>
    <n v="3"/>
    <n v="3"/>
    <s v="Service provided"/>
    <s v="Service Request"/>
    <d v="2013-05-23T00:00:00"/>
    <s v=""/>
    <s v=""/>
    <x v="0"/>
    <x v="0"/>
    <x v="1"/>
    <s v=""/>
    <n v="1"/>
    <n v="0"/>
  </r>
  <r>
    <x v="0"/>
    <x v="0"/>
    <s v="Michael Woolsey"/>
    <s v="7000091208"/>
    <s v="NEW HIRE REQUEST *DUPLICATE TICKET*"/>
    <x v="88"/>
    <d v="2013-04-26T00:00:00"/>
    <n v="3"/>
    <n v="3"/>
    <n v="3"/>
    <s v="Service provided"/>
    <s v="Service Request"/>
    <d v="2013-05-13T00:00:00"/>
    <s v=""/>
    <s v=""/>
    <x v="0"/>
    <x v="0"/>
    <x v="1"/>
    <s v=""/>
    <n v="1"/>
    <n v="0"/>
  </r>
  <r>
    <x v="0"/>
    <x v="0"/>
    <s v="Michael Woolsey"/>
    <s v="7000098193"/>
    <s v="NEW HIRE REQUEST *DUPLICATE TICKET*"/>
    <x v="43"/>
    <d v="2013-05-02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Michael Woolsey"/>
    <s v="7000098205"/>
    <s v="EVENT IPAD RETURN"/>
    <x v="19"/>
    <d v="2013-05-02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Michael Woolsey"/>
    <s v="7000104639"/>
    <s v="PRESS EVENT LAPTOP RETURN"/>
    <x v="20"/>
    <d v="2013-05-07T00:00:00"/>
    <n v="4"/>
    <n v="4"/>
    <n v="4"/>
    <s v="Service provided"/>
    <s v="Service Request"/>
    <d v="2013-05-10T00:00:00"/>
    <s v=""/>
    <s v=""/>
    <x v="1"/>
    <x v="0"/>
    <x v="1"/>
    <s v=""/>
    <n v="1"/>
    <n v="0"/>
  </r>
  <r>
    <x v="0"/>
    <x v="0"/>
    <s v="Michael Woolsey"/>
    <s v="7000106658"/>
    <s v="EQUIPMENT REQUEST (T430) (QTY2) (PAL03)"/>
    <x v="65"/>
    <d v="2013-05-08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Michael Woolsey"/>
    <s v="7000109122"/>
    <s v="EQUIPMENT REQUEST (T430) (QTY1) (PAL01)"/>
    <x v="45"/>
    <d v="2013-05-10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Michael Woolsey"/>
    <s v="7000109123"/>
    <s v="EQUIPMENT REQUEST (X220) (QTY1) (PAL01)"/>
    <x v="45"/>
    <d v="2013-05-10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Michael Woolsey"/>
    <s v="7000109128"/>
    <s v="EQUIPMENT REQUEST (X201) (QTY1) (PAL01)"/>
    <x v="45"/>
    <d v="2013-05-10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0"/>
    <x v="0"/>
    <s v="Michael Woolsey"/>
    <s v="7000109176"/>
    <s v="UPGRADE LENOVO T61 NB PALN00458595A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Michael Woolsey"/>
    <s v="7000117437"/>
    <s v="NEW HIRE REQUEST (06.03.13)"/>
    <x v="48"/>
    <d v="2013-05-16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17522"/>
    <s v="NEW HIRE REQUEST *DUPLICATE TICKET*"/>
    <x v="49"/>
    <d v="2013-05-16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19077"/>
    <s v="NEW HIRE IT EQUIPMENT REQUEST (C5190619)"/>
    <x v="49"/>
    <d v="2013-05-17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19216"/>
    <s v="NEW HIRE REQUEST (06.03.13)"/>
    <x v="51"/>
    <d v="2013-05-20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0385"/>
    <s v="REHIRE REQUEST (06.03.13)"/>
    <x v="51"/>
    <d v="2013-05-20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0801"/>
    <s v="[EXEC] REQUEST FOR UPGRADE - T530"/>
    <x v="22"/>
    <d v="2013-05-20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0802"/>
    <s v="REQUEST FOR UPGRADE - X220"/>
    <x v="22"/>
    <d v="2013-05-20T00:00:00"/>
    <n v="3"/>
    <n v="4"/>
    <n v="4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0805"/>
    <s v="REQUEST FOR UPGRADE - X220"/>
    <x v="22"/>
    <d v="2013-05-20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2668"/>
    <s v="MACBOOK LOANER"/>
    <x v="22"/>
    <d v="2013-05-21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Michael Woolsey"/>
    <s v="7000124324"/>
    <s v="EVENT LAPTOP RETURN"/>
    <x v="52"/>
    <d v="2013-05-22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Michael Woolsey"/>
    <s v="7000124688"/>
    <s v="EQUIPMENT REQUEST (T420) (T520) (QTY1)"/>
    <x v="82"/>
    <d v="2013-05-22T00:00:00"/>
    <n v="4"/>
    <n v="4"/>
    <n v="4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5210"/>
    <s v="NEW HIRE REQUEST (06.03.13)"/>
    <x v="82"/>
    <d v="2013-05-23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26333"/>
    <s v="INTL TRANSFER REQUEST (06.01.13)"/>
    <x v="82"/>
    <d v="2013-05-23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26396"/>
    <s v="NEW HIRE REQUEST (06.10.13)"/>
    <x v="83"/>
    <d v="2013-05-24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0237"/>
    <s v="NEW HIRE REQUEST (06.03.13)"/>
    <x v="53"/>
    <d v="2013-05-28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0"/>
    <x v="0"/>
    <s v="Michael Woolsey"/>
    <s v="7000131663"/>
    <s v="LOANER LAPTOPS (T520) (QTY 3) (06.20.13)"/>
    <x v="53"/>
    <d v="2013-05-28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1736"/>
    <s v="NEW HIRE REQUEST (06.10.13)"/>
    <x v="53"/>
    <d v="2013-05-28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1740"/>
    <s v="NEW HIRE REQUEST (06.10.13)"/>
    <x v="53"/>
    <d v="2013-05-28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1837"/>
    <s v="NEW HIRE REQUEST (06.11.13)"/>
    <x v="53"/>
    <d v="2013-05-28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1840"/>
    <s v="NEW HIRE REQUEST (06.10.13)"/>
    <x v="53"/>
    <d v="2013-05-28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1910"/>
    <s v="NEW HIRE REQUEST (06.03.13)"/>
    <x v="53"/>
    <d v="2013-05-28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2808"/>
    <s v="NEW HIRE REQUEST (06.11.13)"/>
    <x v="67"/>
    <d v="2013-05-29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4220"/>
    <s v="INTL TRANSFER REQUEST (06.17.13)"/>
    <x v="2"/>
    <d v="2013-05-30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4987"/>
    <s v="REQUEST FOR UPGRADE (X230) (06.10.13)"/>
    <x v="2"/>
    <d v="2013-05-30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5021"/>
    <s v="REQUEST FOR UPGRADE (8570W) (05.27.13)"/>
    <x v="2"/>
    <d v="2013-05-30T00:00:00"/>
    <n v="3"/>
    <n v="3"/>
    <n v="3"/>
    <s v="Service provided"/>
    <s v="Service Request"/>
    <d v="2013-06-01T00:00:00"/>
    <s v=""/>
    <s v=""/>
    <x v="1"/>
    <x v="0"/>
    <x v="4"/>
    <s v=""/>
    <n v="1"/>
    <n v="0"/>
  </r>
  <r>
    <x v="0"/>
    <x v="0"/>
    <s v="Michael Woolsey"/>
    <s v="7000135088"/>
    <s v="NEW HIRE REQUEST (06.10.13)"/>
    <x v="2"/>
    <d v="2013-05-30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5419"/>
    <s v="REQUEST FOR UPGRADE (T530) (06.13.13)"/>
    <x v="2"/>
    <d v="2013-05-30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6972"/>
    <s v="NEW HIRE REQUEST (06.17.13)"/>
    <x v="54"/>
    <d v="2013-05-31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7072"/>
    <s v="MACBOOK FOR 1839085"/>
    <x v="54"/>
    <d v="2013-05-31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7101"/>
    <s v="NEW HIRE REQUEST (06.18.13)"/>
    <x v="54"/>
    <d v="2013-05-31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7000137105"/>
    <s v="NEW HIRE REQUEST (06.18.13)"/>
    <x v="54"/>
    <d v="2013-05-31T00:00:00"/>
    <n v="3"/>
    <n v="3"/>
    <n v="3"/>
    <s v="In process"/>
    <s v="Service Request"/>
    <s v=""/>
    <s v=""/>
    <s v=""/>
    <x v="1"/>
    <x v="0"/>
    <x v="2"/>
    <s v=""/>
    <n v="0"/>
    <n v="0"/>
  </r>
  <r>
    <x v="0"/>
    <x v="0"/>
    <s v="Michael Woolsey"/>
    <s v="8000003578"/>
    <s v="VPN SOFTWARE/ACCESS FROM SUCCESSFACTORS"/>
    <x v="114"/>
    <d v="2013-02-14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Michael Woolsey"/>
    <s v="8000024695"/>
    <s v="EQUIPMENT REQUEST - THINKPAD T520 (1) -"/>
    <x v="78"/>
    <d v="2013-03-12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Michael Woolsey"/>
    <s v="8000099007"/>
    <s v="NEEDS KEYBOARD REPLACEMENT"/>
    <x v="37"/>
    <d v="2013-04-15T00:00:00"/>
    <n v="2"/>
    <n v="3"/>
    <n v="4"/>
    <s v="Confirmed"/>
    <s v="Incident"/>
    <d v="2013-05-03T00:00:00"/>
    <d v="2013-05-03T00:00:00"/>
    <s v=""/>
    <x v="0"/>
    <x v="0"/>
    <x v="1"/>
    <d v="2013-05-01T00:00:00"/>
    <n v="1"/>
    <n v="1"/>
  </r>
  <r>
    <x v="0"/>
    <x v="0"/>
    <s v="Michael Woolsey"/>
    <s v="8000161737"/>
    <s v="NEED LOANER LAPTOP FOR NEW PALO ALTO EMP"/>
    <x v="45"/>
    <d v="2013-05-10T00:00:00"/>
    <n v="2"/>
    <n v="3"/>
    <n v="3"/>
    <s v="Confirmed"/>
    <s v="Incident"/>
    <d v="2013-05-17T00:00:00"/>
    <d v="2013-05-17T00:00:00"/>
    <s v=""/>
    <x v="1"/>
    <x v="0"/>
    <x v="1"/>
    <d v="2013-05-01T00:00:00"/>
    <n v="1"/>
    <n v="1"/>
  </r>
  <r>
    <x v="0"/>
    <x v="0"/>
    <s v="Michael Woolsey"/>
    <s v="8000175954"/>
    <s v="EQUIPMENT REQUEST (T530) (QTY1) (PAL03)"/>
    <x v="48"/>
    <d v="2013-05-16T00:00:00"/>
    <n v="3"/>
    <n v="3"/>
    <n v="3"/>
    <s v="Solution proposed"/>
    <s v="Incident"/>
    <d v="2013-05-20T00:00:00"/>
    <s v=""/>
    <s v=""/>
    <x v="1"/>
    <x v="0"/>
    <x v="1"/>
    <s v=""/>
    <n v="1"/>
    <n v="0"/>
  </r>
  <r>
    <x v="0"/>
    <x v="0"/>
    <s v="Nahira Yadegar"/>
    <s v="7000026407"/>
    <s v="MSC-SYSTEM IS ARIBA ISSUED HARDWARE"/>
    <x v="129"/>
    <d v="2013-01-10T00:00:00"/>
    <n v="3"/>
    <n v="3"/>
    <n v="4"/>
    <s v="Confirmed"/>
    <s v="Service Request"/>
    <s v=""/>
    <d v="2013-05-14T00:00:00"/>
    <s v="Confirmed wihtout Completion"/>
    <x v="5"/>
    <x v="0"/>
    <x v="2"/>
    <d v="2013-05-01T00:00:00"/>
    <n v="0"/>
    <n v="1"/>
  </r>
  <r>
    <x v="0"/>
    <x v="0"/>
    <s v="Nahira Yadegar"/>
    <s v="7000049705"/>
    <s v="THIS IS A TEST TICKET"/>
    <x v="80"/>
    <d v="2013-03-28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ahira Yadegar"/>
    <s v="8000034025"/>
    <s v="NEW HIPS INSTALLATION HAS CAUSED LOT OF"/>
    <x v="29"/>
    <d v="2013-03-15T00:00:00"/>
    <n v="4"/>
    <n v="4"/>
    <n v="4"/>
    <s v="Solution proposed"/>
    <s v="Incident"/>
    <d v="2013-05-20T00:00:00"/>
    <s v=""/>
    <s v=""/>
    <x v="2"/>
    <x v="0"/>
    <x v="1"/>
    <s v=""/>
    <n v="1"/>
    <n v="0"/>
  </r>
  <r>
    <x v="0"/>
    <x v="0"/>
    <s v="Nahira Yadegar"/>
    <s v="8000034095"/>
    <s v="I AM RECEIVING ERRORS FOLLOWING A PGP UP"/>
    <x v="29"/>
    <d v="2013-03-15T00:00:00"/>
    <n v="3"/>
    <n v="3"/>
    <n v="3"/>
    <s v="Confirmed"/>
    <s v="Incident"/>
    <s v=""/>
    <d v="2013-04-19T00:00:00"/>
    <s v="Confirmed wihtout Completion"/>
    <x v="2"/>
    <x v="0"/>
    <x v="2"/>
    <d v="2013-04-01T00:00:00"/>
    <n v="0"/>
    <n v="1"/>
  </r>
  <r>
    <x v="0"/>
    <x v="0"/>
    <s v="Nahira Yadegar"/>
    <s v="8000034533"/>
    <s v="SPEAKER ISSUE"/>
    <x v="77"/>
    <d v="2013-03-18T00:00:00"/>
    <n v="3"/>
    <n v="3"/>
    <n v="3"/>
    <s v="Solution proposed"/>
    <s v="Incident"/>
    <d v="2013-05-20T00:00:00"/>
    <s v=""/>
    <s v=""/>
    <x v="2"/>
    <x v="0"/>
    <x v="1"/>
    <s v=""/>
    <n v="1"/>
    <n v="0"/>
  </r>
  <r>
    <x v="0"/>
    <x v="0"/>
    <s v="Nahira Yadegar"/>
    <s v="8000055488"/>
    <s v="C-USER UNABLE TO LOG INTO STUDIO IN WTS"/>
    <x v="34"/>
    <d v="2013-03-27T00:00:00"/>
    <n v="4"/>
    <n v="4"/>
    <n v="4"/>
    <s v="Solution proposed"/>
    <s v="Incident"/>
    <d v="2013-05-23T00:00:00"/>
    <s v=""/>
    <s v=""/>
    <x v="2"/>
    <x v="0"/>
    <x v="1"/>
    <s v=""/>
    <n v="1"/>
    <n v="0"/>
  </r>
  <r>
    <x v="0"/>
    <x v="0"/>
    <s v="Nahira Yadegar"/>
    <s v="8000092202"/>
    <s v="PROBLEMS WITH OUTLOOK (AA)"/>
    <x v="12"/>
    <d v="2013-04-11T00:00:00"/>
    <n v="2"/>
    <n v="2"/>
    <n v="2"/>
    <s v="Solution proposed"/>
    <s v="Incident"/>
    <d v="2013-05-31T00:00:00"/>
    <s v=""/>
    <s v=""/>
    <x v="0"/>
    <x v="0"/>
    <x v="1"/>
    <s v=""/>
    <n v="1"/>
    <n v="0"/>
  </r>
  <r>
    <x v="0"/>
    <x v="0"/>
    <s v="Nick Tingey"/>
    <s v="7000072855"/>
    <s v="PC IS DEAD"/>
    <x v="37"/>
    <d v="2013-04-15T00:00:00"/>
    <n v="2"/>
    <n v="3"/>
    <n v="3"/>
    <s v="Confirmed"/>
    <s v="Service Request"/>
    <d v="2013-04-24T00:00:00"/>
    <d v="2013-05-25T00:00:00"/>
    <s v=""/>
    <x v="0"/>
    <x v="0"/>
    <x v="0"/>
    <d v="2013-05-01T00:00:00"/>
    <n v="1"/>
    <n v="1"/>
  </r>
  <r>
    <x v="0"/>
    <x v="0"/>
    <s v="Nick Tingey"/>
    <s v="8000023298"/>
    <s v="CAN'T ACCESS THE IE."/>
    <x v="60"/>
    <d v="2013-02-27T00:00:00"/>
    <n v="4"/>
    <n v="4"/>
    <n v="4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7000002719"/>
    <s v="UNABLE TO CONNECT TO WIRELESS NETWORK"/>
    <x v="98"/>
    <d v="2013-02-15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Nilay Patel"/>
    <s v="7000005126"/>
    <s v="ASSIGN SECURID CARD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Nilay Patel"/>
    <s v="7000007594"/>
    <s v="UPGRADE (T530)"/>
    <x v="61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Nilay Patel"/>
    <s v="7000007769"/>
    <s v="[REIMAGE]|REIMAGE SYSTEM WITH WIN 7 OS"/>
    <x v="58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Nilay Patel"/>
    <s v="7000007985"/>
    <s v="SYSTEM SWAP (T420) (HW)"/>
    <x v="69"/>
    <d v="2013-02-20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Nilay Patel"/>
    <s v="7000008474"/>
    <s v="LOANER LAPTOP (T520) (02.21.13)"/>
    <x v="69"/>
    <d v="2013-02-20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Nilay Patel"/>
    <s v="7000008641"/>
    <s v="[REIMAGE]|REIMAGE SYSTEM WITH WIN 7 OS"/>
    <x v="61"/>
    <d v="2013-02-22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Nilay Patel"/>
    <s v="7000013564"/>
    <s v="[REIMAGE]|REIMAGE SYSTEM WITH WIN 7 OS"/>
    <x v="73"/>
    <d v="2013-02-28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Nilay Patel"/>
    <s v="7000013586"/>
    <s v="[REIMAGE]|REIMAGE SYSTEM WITH WIN 7 OS"/>
    <x v="73"/>
    <d v="2013-02-28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Nilay Patel"/>
    <s v="7000014415"/>
    <s v="UPGRADE (X230)"/>
    <x v="28"/>
    <d v="2013-03-01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4683"/>
    <s v="SHELL SWAP (X230)"/>
    <x v="121"/>
    <d v="2013-03-02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5847"/>
    <s v="CITRIX ISSUE"/>
    <x v="73"/>
    <d v="2013-02-28T00:00:00"/>
    <n v="2"/>
    <n v="2"/>
    <n v="2"/>
    <s v="Confirmed"/>
    <s v="Service Request"/>
    <d v="2013-04-22T00:00:00"/>
    <d v="2013-05-23T00:00:00"/>
    <s v=""/>
    <x v="7"/>
    <x v="0"/>
    <x v="0"/>
    <d v="2013-05-01T00:00:00"/>
    <n v="1"/>
    <n v="1"/>
  </r>
  <r>
    <x v="0"/>
    <x v="0"/>
    <s v="Nilay Patel"/>
    <s v="7000017328"/>
    <s v="UPGRADE (T530)"/>
    <x v="75"/>
    <d v="2013-03-0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7696"/>
    <s v="UPGRADE (X230)"/>
    <x v="62"/>
    <d v="2013-03-0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7734"/>
    <s v="[REIMAGE]|REIMAGE SYSTEM WITH WIN 7 OS"/>
    <x v="62"/>
    <d v="2013-03-0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7801"/>
    <s v="[REIMAGE]|REIMAGE SYSTEM WITH WIN 7 OS"/>
    <x v="62"/>
    <d v="2013-03-0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8053"/>
    <s v="UPGRADE (T530)"/>
    <x v="75"/>
    <d v="2013-03-0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18643"/>
    <s v="UPGRADE (X230)"/>
    <x v="62"/>
    <d v="2013-03-06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0677"/>
    <s v="UPGRADE (X230)"/>
    <x v="63"/>
    <d v="2013-03-07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0765"/>
    <s v="[LOANER_LT]|LOANER LAPTOP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Nilay Patel"/>
    <s v="7000022396"/>
    <s v="[REIMAGE]|REIMAGE SYSTEM WITH WIN 7 OS"/>
    <x v="78"/>
    <d v="2013-03-11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2722"/>
    <s v="ISSUE NEW SECURID CARD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Nilay Patel"/>
    <s v="7000023679"/>
    <s v="[REIMAGE]|REIMAGE SYSTEM WITH WIN 7 2.1"/>
    <x v="78"/>
    <d v="2013-03-12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3719"/>
    <s v="UPGRADE (X230)"/>
    <x v="78"/>
    <d v="2013-03-12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3752"/>
    <s v="ASSIGN SECURID CARD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Nilay Patel"/>
    <s v="7000026379"/>
    <s v="UPGRADE (X230)"/>
    <x v="64"/>
    <d v="2013-03-14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6473"/>
    <s v="[REIMAGE]|REIMAGE SYSTEM WITH WIN 7 2.1"/>
    <x v="64"/>
    <d v="2013-03-14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26662"/>
    <s v="[LOANER_LT]|LOANER LAPTOP REQUEST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Nilay Patel"/>
    <s v="7000030657"/>
    <s v="[REIMAGE]|REIMAGE SYSTEM WITH WIN 7 2.1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32940"/>
    <s v="[REIMAGE]|REIMAGE SYSTEM WITH WIN 7 2.1"/>
    <x v="85"/>
    <d v="2013-03-19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33026"/>
    <s v="UPGRADE (X230)"/>
    <x v="85"/>
    <d v="2013-03-19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0"/>
    <x v="0"/>
    <s v="Nilay Patel"/>
    <s v="7000033623"/>
    <s v="[REIMAGE]|REIMAGE SYSTEM WITH WIN 7 2.1"/>
    <x v="85"/>
    <d v="2013-03-19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Nilay Patel"/>
    <s v="7000035698"/>
    <s v="UPGRADE (T530)"/>
    <x v="30"/>
    <d v="2013-03-20T00:00:00"/>
    <n v="3"/>
    <n v="3"/>
    <n v="3"/>
    <s v="Confirmed"/>
    <s v="Service Request"/>
    <d v="2013-03-21T00:00:00"/>
    <d v="2013-05-31T00:00:00"/>
    <s v=""/>
    <x v="2"/>
    <x v="0"/>
    <x v="3"/>
    <d v="2013-05-01T00:00:00"/>
    <n v="1"/>
    <n v="1"/>
  </r>
  <r>
    <x v="0"/>
    <x v="0"/>
    <s v="Nilay Patel"/>
    <s v="7000037766"/>
    <s v="[REIMAGE]|REIMAGE SYSTEM WITH WIN 7 2.1"/>
    <x v="86"/>
    <d v="2013-03-21T00:00:00"/>
    <n v="3"/>
    <n v="3"/>
    <n v="3"/>
    <s v="Confirmed"/>
    <s v="Service Request"/>
    <d v="2013-03-23T00:00:00"/>
    <d v="2013-05-31T00:00:00"/>
    <s v=""/>
    <x v="2"/>
    <x v="0"/>
    <x v="3"/>
    <d v="2013-05-01T00:00:00"/>
    <n v="1"/>
    <n v="1"/>
  </r>
  <r>
    <x v="0"/>
    <x v="0"/>
    <s v="Nilay Patel"/>
    <s v="7000037895"/>
    <s v="[REIMAGE]|REIMAGE SYSTEM WITH WIN 7 2.1"/>
    <x v="86"/>
    <d v="2013-03-21T00:00:00"/>
    <n v="3"/>
    <n v="3"/>
    <n v="3"/>
    <s v="Confirmed"/>
    <s v="Service Request"/>
    <d v="2013-03-22T00:00:00"/>
    <d v="2013-05-31T00:00:00"/>
    <s v=""/>
    <x v="2"/>
    <x v="0"/>
    <x v="3"/>
    <d v="2013-05-01T00:00:00"/>
    <n v="1"/>
    <n v="1"/>
  </r>
  <r>
    <x v="0"/>
    <x v="0"/>
    <s v="Nilay Patel"/>
    <s v="7000050482"/>
    <s v="BORROW LAPTOP POWER ADAPTER"/>
    <x v="3"/>
    <d v="2013-03-29T00:00:00"/>
    <n v="4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84"/>
    <s v="NHO"/>
    <x v="3"/>
    <d v="2013-03-29T00:00:00"/>
    <n v="3"/>
    <n v="4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85"/>
    <s v="UNABLE TO LOGIN TO ISP"/>
    <x v="3"/>
    <d v="2013-03-29T00:00:00"/>
    <n v="3"/>
    <n v="4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86"/>
    <s v="NOT RECEIVING EMAILS ON IPHONE"/>
    <x v="3"/>
    <d v="2013-03-29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87"/>
    <s v="UPGRADE (X230)"/>
    <x v="3"/>
    <d v="2013-03-29T00:00:00"/>
    <n v="3"/>
    <n v="4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88"/>
    <s v="SHELL SWAP (T430) (HARDWARE ISSUES)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89"/>
    <s v="SHELL SWAP (T510) (HARDWARE ISSUE)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490"/>
    <s v="LAPTOP KEYBOARD REPLACEMENT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21"/>
    <s v="[REIMAGE]|LAPTOP REIMAGE WIN 7 2.1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23"/>
    <s v="[REIMAGE]|LAPTOP REIMAGE WIN 7 2.1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24"/>
    <s v="UNABLE TO LOGIN TO LYNC ON MACBOOK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28"/>
    <s v="VPN CONNECTIVITY ISSUES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1"/>
    <s v="[NHO]|ASSIST WITH LAPTOP SETUP"/>
    <x v="3"/>
    <d v="2013-03-29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2"/>
    <s v="OUTLOOK ISSUES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4"/>
    <s v="REMOVE DIRECT ACCESS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5"/>
    <s v="[SW_INSTALL]|MS OFFICE 2010"/>
    <x v="3"/>
    <d v="2013-03-29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6"/>
    <s v="UPGRADE (X230T)"/>
    <x v="3"/>
    <d v="2013-03-29T00:00:00"/>
    <n v="3"/>
    <n v="4"/>
    <n v="4"/>
    <s v="Confirmed"/>
    <s v="Service Request"/>
    <d v="2013-03-29T00:00:00"/>
    <d v="2013-03-29T00:00:00"/>
    <s v=""/>
    <x v="2"/>
    <x v="0"/>
    <x v="3"/>
    <d v="2013-03-01T00:00:00"/>
    <n v="1"/>
    <n v="1"/>
  </r>
  <r>
    <x v="0"/>
    <x v="0"/>
    <s v="Nilay Patel"/>
    <s v="7000050557"/>
    <s v="REPLACE LAPTOP KEYBOARD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8"/>
    <s v="UPGRADE (X230T)"/>
    <x v="3"/>
    <d v="2013-03-29T00:00:00"/>
    <n v="3"/>
    <n v="3"/>
    <n v="3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559"/>
    <s v="UPGRADE (T430)"/>
    <x v="3"/>
    <d v="2013-03-29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654"/>
    <s v="SHELL SWAP"/>
    <x v="3"/>
    <d v="2013-03-29T00:00:00"/>
    <n v="3"/>
    <n v="4"/>
    <n v="4"/>
    <s v="Confirmed"/>
    <s v="Service Request"/>
    <d v="2013-03-29T00:00:00"/>
    <d v="2013-04-29T00:00:00"/>
    <s v=""/>
    <x v="2"/>
    <x v="0"/>
    <x v="3"/>
    <d v="2013-04-01T00:00:00"/>
    <n v="1"/>
    <n v="1"/>
  </r>
  <r>
    <x v="0"/>
    <x v="0"/>
    <s v="Nilay Patel"/>
    <s v="7000050655"/>
    <s v="I TO C CONVERSION"/>
    <x v="3"/>
    <d v="2013-03-29T00:00:00"/>
    <n v="3"/>
    <n v="4"/>
    <n v="4"/>
    <s v="Confirmed"/>
    <s v="Service Request"/>
    <d v="2013-03-29T00:00:00"/>
    <d v="2013-04-01T00:00:00"/>
    <s v=""/>
    <x v="2"/>
    <x v="0"/>
    <x v="3"/>
    <d v="2013-04-01T00:00:00"/>
    <n v="1"/>
    <n v="1"/>
  </r>
  <r>
    <x v="0"/>
    <x v="0"/>
    <s v="Nilay Patel"/>
    <s v="7000050657"/>
    <s v="I TO C COVERSION"/>
    <x v="3"/>
    <d v="2013-03-29T00:00:00"/>
    <n v="3"/>
    <n v="4"/>
    <n v="4"/>
    <s v="Confirmed"/>
    <s v="Service Request"/>
    <d v="2013-03-29T00:00:00"/>
    <d v="2013-04-09T00:00:00"/>
    <s v=""/>
    <x v="2"/>
    <x v="0"/>
    <x v="3"/>
    <d v="2013-04-01T00:00:00"/>
    <n v="1"/>
    <n v="1"/>
  </r>
  <r>
    <x v="0"/>
    <x v="0"/>
    <s v="Nilay Patel"/>
    <s v="7000051981"/>
    <s v="[REIMAGE]|REIMAGE LAPTOP WITH WIN 7 2.1"/>
    <x v="4"/>
    <d v="2013-04-01T00:00:00"/>
    <n v="3"/>
    <n v="3"/>
    <n v="3"/>
    <s v="Confirmed"/>
    <s v="Service Request"/>
    <d v="2013-04-01T00:00:00"/>
    <d v="2013-04-02T00:00:00"/>
    <s v=""/>
    <x v="0"/>
    <x v="0"/>
    <x v="0"/>
    <d v="2013-04-01T00:00:00"/>
    <n v="1"/>
    <n v="1"/>
  </r>
  <r>
    <x v="0"/>
    <x v="0"/>
    <s v="Nilay Patel"/>
    <s v="7000051982"/>
    <s v="VPN CONNECTIVITY ISSUES"/>
    <x v="4"/>
    <d v="2013-04-01T00:00:00"/>
    <n v="3"/>
    <n v="3"/>
    <n v="3"/>
    <s v="Confirmed"/>
    <s v="Service Request"/>
    <d v="2013-04-01T00:00:00"/>
    <d v="2013-05-20T00:00:00"/>
    <s v=""/>
    <x v="0"/>
    <x v="0"/>
    <x v="0"/>
    <d v="2013-05-01T00:00:00"/>
    <n v="1"/>
    <n v="1"/>
  </r>
  <r>
    <x v="0"/>
    <x v="0"/>
    <s v="Nilay Patel"/>
    <s v="7000051983"/>
    <s v="VPN CONNECTIVITY ISSUES FROM HOME"/>
    <x v="4"/>
    <d v="2013-04-01T00:00:00"/>
    <n v="3"/>
    <n v="3"/>
    <n v="3"/>
    <s v="Confirmed"/>
    <s v="Service Request"/>
    <d v="2013-04-01T00:00:00"/>
    <d v="2013-05-20T00:00:00"/>
    <s v=""/>
    <x v="0"/>
    <x v="0"/>
    <x v="0"/>
    <d v="2013-05-01T00:00:00"/>
    <n v="1"/>
    <n v="1"/>
  </r>
  <r>
    <x v="0"/>
    <x v="0"/>
    <s v="Nilay Patel"/>
    <s v="7000056312"/>
    <s v="USER UNABLE TO USE WINDOWS SEARCH"/>
    <x v="6"/>
    <d v="2013-04-03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0"/>
    <x v="0"/>
    <s v="Nilay Patel"/>
    <s v="7000056314"/>
    <s v="MIGRATION ISSUES"/>
    <x v="6"/>
    <d v="2013-04-03T00:00:00"/>
    <n v="3"/>
    <n v="4"/>
    <n v="4"/>
    <s v="Confirmed"/>
    <s v="Service Request"/>
    <d v="2013-04-09T00:00:00"/>
    <d v="2013-04-09T00:00:00"/>
    <s v=""/>
    <x v="0"/>
    <x v="0"/>
    <x v="0"/>
    <d v="2013-04-01T00:00:00"/>
    <n v="1"/>
    <n v="1"/>
  </r>
  <r>
    <x v="0"/>
    <x v="0"/>
    <s v="Nilay Patel"/>
    <s v="7000056575"/>
    <s v="[REIMAGE]|REIMAGE LAPTOP WITH WIN 7 2.1"/>
    <x v="7"/>
    <d v="2013-04-03T00:00:00"/>
    <n v="3"/>
    <n v="3"/>
    <n v="3"/>
    <s v="Confirmed"/>
    <s v="Service Request"/>
    <d v="2013-04-04T00:00:00"/>
    <d v="2013-05-20T00:00:00"/>
    <s v=""/>
    <x v="0"/>
    <x v="0"/>
    <x v="0"/>
    <d v="2013-05-01T00:00:00"/>
    <n v="1"/>
    <n v="1"/>
  </r>
  <r>
    <x v="0"/>
    <x v="0"/>
    <s v="Nilay Patel"/>
    <s v="7000056576"/>
    <s v="[LOANER_LT]|LOANER LAPTOP REQUEST"/>
    <x v="7"/>
    <d v="2013-04-03T00:00:00"/>
    <n v="4"/>
    <n v="4"/>
    <n v="4"/>
    <s v="Confirmed"/>
    <s v="Service Request"/>
    <d v="2013-04-04T00:00:00"/>
    <d v="2013-05-20T00:00:00"/>
    <s v=""/>
    <x v="0"/>
    <x v="0"/>
    <x v="0"/>
    <d v="2013-05-01T00:00:00"/>
    <n v="1"/>
    <n v="1"/>
  </r>
  <r>
    <x v="0"/>
    <x v="0"/>
    <s v="Nilay Patel"/>
    <s v="7000060054"/>
    <s v="UPGRADE (T430)"/>
    <x v="8"/>
    <d v="2013-04-05T00:00:00"/>
    <n v="3"/>
    <n v="4"/>
    <n v="4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Nilay Patel"/>
    <s v="7000060055"/>
    <s v="LAPTOP KEYBOARD REPLACEMENT (T420)"/>
    <x v="8"/>
    <d v="2013-04-05T00:00:00"/>
    <n v="3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Nilay Patel"/>
    <s v="7000060056"/>
    <s v="WINDOWS NOT GENUINE MESSAGE"/>
    <x v="8"/>
    <d v="2013-04-05T00:00:00"/>
    <n v="3"/>
    <n v="3"/>
    <n v="3"/>
    <s v="Confirmed"/>
    <s v="Service Request"/>
    <d v="2013-04-05T00:00:00"/>
    <d v="2013-04-09T00:00:00"/>
    <s v=""/>
    <x v="0"/>
    <x v="0"/>
    <x v="0"/>
    <d v="2013-04-01T00:00:00"/>
    <n v="1"/>
    <n v="1"/>
  </r>
  <r>
    <x v="0"/>
    <x v="0"/>
    <s v="Nilay Patel"/>
    <s v="7000060135"/>
    <s v="NO INTERNET ACCESS"/>
    <x v="35"/>
    <d v="2013-04-05T00:00:00"/>
    <n v="3"/>
    <n v="3"/>
    <n v="3"/>
    <s v="Confirmed"/>
    <s v="Service Request"/>
    <d v="2013-04-06T00:00:00"/>
    <d v="2013-04-10T00:00:00"/>
    <s v=""/>
    <x v="0"/>
    <x v="0"/>
    <x v="0"/>
    <d v="2013-04-01T00:00:00"/>
    <n v="1"/>
    <n v="1"/>
  </r>
  <r>
    <x v="0"/>
    <x v="0"/>
    <s v="Nilay Patel"/>
    <s v="7000060136"/>
    <s v="UPGRADE (T530)"/>
    <x v="35"/>
    <d v="2013-04-05T00:00:00"/>
    <n v="3"/>
    <n v="4"/>
    <n v="4"/>
    <s v="Confirmed"/>
    <s v="Service Request"/>
    <d v="2013-04-06T00:00:00"/>
    <d v="2013-04-06T00:00:00"/>
    <s v=""/>
    <x v="0"/>
    <x v="0"/>
    <x v="0"/>
    <d v="2013-04-01T00:00:00"/>
    <n v="1"/>
    <n v="1"/>
  </r>
  <r>
    <x v="0"/>
    <x v="0"/>
    <s v="Nilay Patel"/>
    <s v="7000060137"/>
    <s v="UPGRADE (T430)"/>
    <x v="35"/>
    <d v="2013-04-05T00:00:00"/>
    <n v="3"/>
    <n v="3"/>
    <n v="3"/>
    <s v="Confirmed"/>
    <s v="Service Request"/>
    <d v="2013-04-06T00:00:00"/>
    <d v="2013-05-20T00:00:00"/>
    <s v=""/>
    <x v="0"/>
    <x v="0"/>
    <x v="0"/>
    <d v="2013-05-01T00:00:00"/>
    <n v="1"/>
    <n v="1"/>
  </r>
  <r>
    <x v="0"/>
    <x v="0"/>
    <s v="Nilay Patel"/>
    <s v="7000060138"/>
    <s v="DATA TRANSFER REQUEST"/>
    <x v="35"/>
    <d v="2013-04-05T00:00:00"/>
    <n v="3"/>
    <n v="4"/>
    <n v="4"/>
    <s v="Confirmed"/>
    <s v="Service Request"/>
    <d v="2013-04-06T00:00:00"/>
    <d v="2013-05-20T00:00:00"/>
    <s v=""/>
    <x v="0"/>
    <x v="0"/>
    <x v="0"/>
    <d v="2013-05-01T00:00:00"/>
    <n v="1"/>
    <n v="1"/>
  </r>
  <r>
    <x v="0"/>
    <x v="0"/>
    <s v="Nilay Patel"/>
    <s v="7000060139"/>
    <s v="SET PIN FOR NEW SECURID CARD"/>
    <x v="35"/>
    <d v="2013-04-05T00:00:00"/>
    <n v="3"/>
    <n v="3"/>
    <n v="3"/>
    <s v="Confirmed"/>
    <s v="Service Request"/>
    <d v="2013-04-06T00:00:00"/>
    <d v="2013-05-20T00:00:00"/>
    <s v=""/>
    <x v="0"/>
    <x v="0"/>
    <x v="0"/>
    <d v="2013-05-01T00:00:00"/>
    <n v="1"/>
    <n v="1"/>
  </r>
  <r>
    <x v="0"/>
    <x v="0"/>
    <s v="Nilay Patel"/>
    <s v="7000062765"/>
    <s v="UNABLE TO CONFIGURE OUTLOOK ON IPHONE"/>
    <x v="9"/>
    <d v="2013-04-08T00:00:00"/>
    <n v="2"/>
    <n v="3"/>
    <n v="3"/>
    <s v="Confirmed"/>
    <s v="Service Request"/>
    <d v="2013-04-10T00:00:00"/>
    <d v="2013-05-20T00:00:00"/>
    <s v=""/>
    <x v="0"/>
    <x v="0"/>
    <x v="0"/>
    <d v="2013-05-01T00:00:00"/>
    <n v="1"/>
    <n v="1"/>
  </r>
  <r>
    <x v="0"/>
    <x v="0"/>
    <s v="Nilay Patel"/>
    <s v="7000062852"/>
    <s v="RESET SECURID CARD"/>
    <x v="10"/>
    <d v="2013-04-08T00:00:00"/>
    <n v="2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Nilay Patel"/>
    <s v="7000062855"/>
    <s v="UNABLE TO USER SHOPPING TOOL"/>
    <x v="10"/>
    <d v="2013-04-08T00:00:00"/>
    <n v="3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Nilay Patel"/>
    <s v="7000064538"/>
    <s v="MD EQUIPMENT VERIFICATION INQUIRY"/>
    <x v="10"/>
    <d v="2013-04-09T00:00:00"/>
    <n v="3"/>
    <n v="3"/>
    <n v="3"/>
    <s v="Confirmed"/>
    <s v="Service Request"/>
    <d v="2013-04-22T00:00:00"/>
    <d v="2013-04-22T00:00:00"/>
    <s v=""/>
    <x v="0"/>
    <x v="0"/>
    <x v="0"/>
    <d v="2013-04-01T00:00:00"/>
    <n v="1"/>
    <n v="1"/>
  </r>
  <r>
    <x v="0"/>
    <x v="0"/>
    <s v="Nilay Patel"/>
    <s v="7000064823"/>
    <s v="PROBLEMS SYNCING IPHONE WITH ITUNES"/>
    <x v="10"/>
    <d v="2013-04-09T00:00:00"/>
    <n v="3"/>
    <n v="3"/>
    <n v="3"/>
    <s v="Confirmed"/>
    <s v="Service Request"/>
    <d v="2013-04-10T00:00:00"/>
    <d v="2013-04-10T00:00:00"/>
    <s v=""/>
    <x v="0"/>
    <x v="0"/>
    <x v="0"/>
    <d v="2013-04-01T00:00:00"/>
    <n v="1"/>
    <n v="1"/>
  </r>
  <r>
    <x v="0"/>
    <x v="0"/>
    <s v="Nilay Patel"/>
    <s v="7000064824"/>
    <s v="UNABLE TO ENTER EXPENSES"/>
    <x v="11"/>
    <d v="2013-04-09T00:00:00"/>
    <n v="3"/>
    <n v="3"/>
    <n v="3"/>
    <s v="Confirmed"/>
    <s v="Service Request"/>
    <d v="2013-04-10T00:00:00"/>
    <d v="2013-05-20T00:00:00"/>
    <s v=""/>
    <x v="0"/>
    <x v="0"/>
    <x v="0"/>
    <d v="2013-05-01T00:00:00"/>
    <n v="1"/>
    <n v="1"/>
  </r>
  <r>
    <x v="0"/>
    <x v="0"/>
    <s v="Nilay Patel"/>
    <s v="7000067001"/>
    <s v="[REIMAGE]|REIMAGE SYSTEM WITH WIN 7 2.1"/>
    <x v="12"/>
    <d v="2013-04-10T00:00:00"/>
    <n v="3"/>
    <n v="4"/>
    <n v="4"/>
    <s v="Confirmed"/>
    <s v="Service Request"/>
    <d v="2013-04-11T00:00:00"/>
    <d v="2013-05-17T00:00:00"/>
    <s v=""/>
    <x v="0"/>
    <x v="0"/>
    <x v="0"/>
    <d v="2013-05-01T00:00:00"/>
    <n v="1"/>
    <n v="1"/>
  </r>
  <r>
    <x v="0"/>
    <x v="0"/>
    <s v="Nilay Patel"/>
    <s v="7000067002"/>
    <s v="NOT RECEIVING NEW EMAILS"/>
    <x v="12"/>
    <d v="2013-04-10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Nilay Patel"/>
    <s v="7000067003"/>
    <s v="PERFORM DATA TRANSFER PROCESS"/>
    <x v="12"/>
    <d v="2013-04-10T00:00:00"/>
    <n v="3"/>
    <n v="4"/>
    <n v="4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Nilay Patel"/>
    <s v="7000067004"/>
    <s v="UNABLE TO CONNECT TO GUEST WIRELESS"/>
    <x v="12"/>
    <d v="2013-04-10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Nilay Patel"/>
    <s v="7000068523"/>
    <s v="SECURITY OFFICE DESKTOP REPLACEMENT (2)"/>
    <x v="12"/>
    <d v="2013-04-11T00:00:00"/>
    <n v="4"/>
    <n v="4"/>
    <n v="4"/>
    <s v="Service provided"/>
    <s v="Service Request"/>
    <d v="2013-05-15T00:00:00"/>
    <s v=""/>
    <s v=""/>
    <x v="0"/>
    <x v="0"/>
    <x v="1"/>
    <s v=""/>
    <n v="1"/>
    <n v="0"/>
  </r>
  <r>
    <x v="0"/>
    <x v="0"/>
    <s v="Nilay Patel"/>
    <s v="7000070448"/>
    <s v="UNABLE TO CONNECT TO WIFI"/>
    <x v="13"/>
    <d v="2013-04-12T00:00:00"/>
    <n v="3"/>
    <n v="3"/>
    <n v="3"/>
    <s v="Confirmed"/>
    <s v="Service Request"/>
    <d v="2013-04-13T00:00:00"/>
    <d v="2013-05-20T00:00:00"/>
    <s v=""/>
    <x v="0"/>
    <x v="0"/>
    <x v="0"/>
    <d v="2013-05-01T00:00:00"/>
    <n v="1"/>
    <n v="1"/>
  </r>
  <r>
    <x v="0"/>
    <x v="0"/>
    <s v="Nilay Patel"/>
    <s v="7000070449"/>
    <s v="CONFIGURE NEW PRINTER"/>
    <x v="13"/>
    <d v="2013-04-12T00:00:00"/>
    <n v="4"/>
    <n v="4"/>
    <n v="4"/>
    <s v="Confirmed"/>
    <s v="Service Request"/>
    <d v="2013-04-13T00:00:00"/>
    <d v="2013-05-20T00:00:00"/>
    <s v=""/>
    <x v="0"/>
    <x v="0"/>
    <x v="0"/>
    <d v="2013-05-01T00:00:00"/>
    <n v="1"/>
    <n v="1"/>
  </r>
  <r>
    <x v="0"/>
    <x v="0"/>
    <s v="Nilay Patel"/>
    <s v="7000072851"/>
    <s v="MD EQUIPMENT VERIFICATION INQUIRY #48952"/>
    <x v="37"/>
    <d v="2013-04-15T00:00:00"/>
    <n v="3"/>
    <n v="4"/>
    <n v="4"/>
    <s v="Confirmed"/>
    <s v="Service Request"/>
    <d v="2013-04-22T00:00:00"/>
    <d v="2013-05-23T00:00:00"/>
    <s v=""/>
    <x v="0"/>
    <x v="0"/>
    <x v="0"/>
    <d v="2013-05-01T00:00:00"/>
    <n v="1"/>
    <n v="1"/>
  </r>
  <r>
    <x v="0"/>
    <x v="0"/>
    <s v="Nilay Patel"/>
    <s v="7000072866"/>
    <s v="LAPTOP T410 FAN ERROR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Nilay Patel"/>
    <s v="7000072867"/>
    <s v="[REIMAGE]|IMAGE LAPTOP WITH WIN 7 2.1 OS"/>
    <x v="37"/>
    <d v="2013-04-15T00:00:00"/>
    <n v="3"/>
    <n v="4"/>
    <n v="4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Nilay Patel"/>
    <s v="7000072868"/>
    <s v="[LOANER_LT]|BORROW LOANER LAPTOP"/>
    <x v="37"/>
    <d v="2013-04-15T00:00:00"/>
    <n v="3"/>
    <n v="4"/>
    <n v="4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Nilay Patel"/>
    <s v="7000072870"/>
    <s v="[LOANER_LT]|BORROW LOANER LAPTOP"/>
    <x v="37"/>
    <d v="2013-04-15T00:00:00"/>
    <n v="3"/>
    <n v="4"/>
    <n v="4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Nilay Patel"/>
    <s v="7000074767"/>
    <s v="MONITOR INSTALL"/>
    <x v="0"/>
    <d v="2013-04-16T00:00:00"/>
    <n v="3"/>
    <n v="4"/>
    <n v="4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Nilay Patel"/>
    <s v="7000074863"/>
    <s v="UNABLE TO CONNECT TO THE GUEST NETWORK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Nilay Patel"/>
    <s v="7000074865"/>
    <s v="[LOANER_LT]|BORROW LOANER LAPTOP"/>
    <x v="0"/>
    <d v="2013-04-16T00:00:00"/>
    <n v="3"/>
    <n v="4"/>
    <n v="4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Nilay Patel"/>
    <s v="7000075028"/>
    <s v="ASSIGN SECURID CARD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Nilay Patel"/>
    <s v="7000078746"/>
    <s v="UNABLE TO GET NETWORK CONNECTION WIRED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48"/>
    <s v="LAPTOP DOESN'T BOOT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93"/>
    <s v="UNABLE TO BROWSE SOME SITES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94"/>
    <s v="COMPLIANCE ISSUE ON LAPTOP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95"/>
    <s v="DUAL MONITORS NOT WORKING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96"/>
    <s v="OUTLOOK CALENDAR ISSUES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98"/>
    <s v="CHECK PERFORMANCE OF SYSTEM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799"/>
    <s v="NETWORK CONNECTION ISSUES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Nilay Patel"/>
    <s v="7000078809"/>
    <s v="[SW_INSTALL]|MS OFFICE 2010"/>
    <x v="38"/>
    <d v="2013-04-18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Nilay Patel"/>
    <s v="7000078810"/>
    <s v="DUAL MONITOR ISSUE"/>
    <x v="38"/>
    <d v="2013-04-18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Nilay Patel"/>
    <s v="7000078901"/>
    <s v="UPGRADE (X230)"/>
    <x v="38"/>
    <d v="2013-04-18T00:00:00"/>
    <n v="3"/>
    <n v="3"/>
    <n v="3"/>
    <s v="Confirmed"/>
    <s v="Service Request"/>
    <d v="2013-04-19T00:00:00"/>
    <d v="2013-04-19T00:00:00"/>
    <s v=""/>
    <x v="0"/>
    <x v="0"/>
    <x v="0"/>
    <d v="2013-04-01T00:00:00"/>
    <n v="1"/>
    <n v="1"/>
  </r>
  <r>
    <x v="0"/>
    <x v="0"/>
    <s v="Nilay Patel"/>
    <s v="7000084860"/>
    <s v="NEW HARDWARE SETUP (M90P)"/>
    <x v="40"/>
    <d v="2013-04-23T00:00:00"/>
    <n v="4"/>
    <n v="4"/>
    <n v="4"/>
    <s v="Confirmed"/>
    <s v="Service Request"/>
    <d v="2013-05-01T00:00:00"/>
    <d v="2013-06-01T00:00:00"/>
    <s v=""/>
    <x v="0"/>
    <x v="0"/>
    <x v="1"/>
    <d v="2013-06-01T00:00:00"/>
    <n v="1"/>
    <n v="1"/>
  </r>
  <r>
    <x v="0"/>
    <x v="0"/>
    <s v="Nilay Patel"/>
    <s v="7000085074"/>
    <s v="UPGRADE (X230)"/>
    <x v="40"/>
    <d v="2013-04-23T00:00:00"/>
    <n v="3"/>
    <n v="4"/>
    <n v="4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078"/>
    <s v="UPGRADE (X230)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079"/>
    <s v="[REIMAGE]|REIMAGE LAPTOP WITH WIN 7 2.1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191"/>
    <s v="UNABLE TO GAIN NETWORK ACCESS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192"/>
    <s v="UNABLE TO ACCESS PORTAL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193"/>
    <s v="UNABLE TO CONNECT TO THE NETWORK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194"/>
    <s v="OUTLOOK CRASHING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198"/>
    <s v="CHECK SYSTEM FOR VIRUS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199"/>
    <s v="UNABLE TO CONNECT TO NETWORK"/>
    <x v="40"/>
    <d v="2013-04-23T00:00:00"/>
    <n v="3"/>
    <n v="3"/>
    <n v="4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200"/>
    <s v="CAN'T CONNECT TO NETWORK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241"/>
    <s v="[REIMAGE]|REIMAGE SYSTEM WITH WIN 7 2.1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243"/>
    <s v="UNABLE TO RUN ITUNES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245"/>
    <s v="UNABLE TO CONNECT TO THE NETWORK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5246"/>
    <s v="UNABLE TO ACCESS PORTAL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Nilay Patel"/>
    <s v="7000087297"/>
    <s v="MD EQUIPMENT VERIFICATION INQUIRY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199"/>
    <s v="[REIMAGE]|REIMAGE LAPTOP WITN WIN 7 2.1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283"/>
    <s v="OUTLOOK CRASHES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285"/>
    <s v="UNABLE TO CONNECT TO WIRELESS NETWORK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286"/>
    <s v="UNABLE TO CONNECT TO THE NETWORK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287"/>
    <s v="UPGRADE (X230)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289"/>
    <s v="VIEW OF EMAIL MESSAGE FONT LARGE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89292"/>
    <s v="CHECK PERFORMANCE OF LAPTOP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Nilay Patel"/>
    <s v="7000090934"/>
    <s v="NEED TO GET LAPTOP REIMAGED"/>
    <x v="42"/>
    <d v="2013-04-26T00:00:00"/>
    <n v="2"/>
    <n v="3"/>
    <n v="3"/>
    <s v="Confirmed"/>
    <s v="Service Request"/>
    <d v="2013-05-01T00:00:00"/>
    <d v="2013-06-01T00:00:00"/>
    <s v=""/>
    <x v="0"/>
    <x v="0"/>
    <x v="1"/>
    <d v="2013-06-01T00:00:00"/>
    <n v="1"/>
    <n v="1"/>
  </r>
  <r>
    <x v="0"/>
    <x v="0"/>
    <s v="Nilay Patel"/>
    <s v="7000091052"/>
    <s v="UNABLE TO SEARCH IN OUTLLOOK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Nilay Patel"/>
    <s v="7000091053"/>
    <s v="ROOM RESERVATION TOOL ISSUE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Nilay Patel"/>
    <s v="7000091239"/>
    <s v="UPGRADE (X230)"/>
    <x v="42"/>
    <d v="2013-04-26T00:00:00"/>
    <n v="3"/>
    <n v="4"/>
    <n v="4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Nilay Patel"/>
    <s v="7000091251"/>
    <s v="NEW MONITOR INSTALL"/>
    <x v="42"/>
    <d v="2013-04-26T00:00:00"/>
    <n v="4"/>
    <n v="4"/>
    <n v="4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Nilay Patel"/>
    <s v="7000095226"/>
    <s v="[NHO]|NEW HIRE ORIENTATION"/>
    <x v="17"/>
    <d v="2013-04-30T00:00:00"/>
    <n v="3"/>
    <n v="4"/>
    <n v="4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Nilay Patel"/>
    <s v="7000095228"/>
    <s v="[NHO]|NEW HIRE ORIENTATION"/>
    <x v="17"/>
    <d v="2013-04-30T00:00:00"/>
    <n v="3"/>
    <n v="4"/>
    <n v="4"/>
    <s v="Service provided"/>
    <s v="Service Request"/>
    <d v="2013-05-24T00:00:00"/>
    <s v=""/>
    <s v=""/>
    <x v="0"/>
    <x v="0"/>
    <x v="1"/>
    <s v=""/>
    <n v="1"/>
    <n v="0"/>
  </r>
  <r>
    <x v="0"/>
    <x v="0"/>
    <s v="Nilay Patel"/>
    <s v="7000095430"/>
    <s v="MD EQUIPMENT VERIFICATION INQUIRY"/>
    <x v="17"/>
    <d v="2013-04-30T00:00:00"/>
    <n v="3"/>
    <n v="3"/>
    <n v="3"/>
    <s v="Confirmed"/>
    <s v="Service Request"/>
    <d v="2013-05-22T00:00:00"/>
    <d v="2013-05-23T00:00:00"/>
    <s v=""/>
    <x v="0"/>
    <x v="0"/>
    <x v="1"/>
    <d v="2013-05-01T00:00:00"/>
    <n v="1"/>
    <n v="1"/>
  </r>
  <r>
    <x v="0"/>
    <x v="0"/>
    <s v="Nilay Patel"/>
    <s v="7000095593"/>
    <s v="LAPTOP COMPUTER WILL NOT CONNECT TO CORP"/>
    <x v="17"/>
    <d v="2013-04-30T00:00:00"/>
    <n v="3"/>
    <n v="3"/>
    <n v="3"/>
    <s v="Confirmed"/>
    <s v="Service Request"/>
    <d v="2013-05-17T00:00:00"/>
    <d v="2013-05-17T00:00:00"/>
    <s v=""/>
    <x v="0"/>
    <x v="0"/>
    <x v="1"/>
    <d v="2013-05-01T00:00:00"/>
    <n v="1"/>
    <n v="1"/>
  </r>
  <r>
    <x v="0"/>
    <x v="0"/>
    <s v="Nilay Patel"/>
    <s v="7000095622"/>
    <s v="[NHO]|NEW HIRE ORIENTATION"/>
    <x v="18"/>
    <d v="2013-04-30T00:00:00"/>
    <n v="3"/>
    <n v="4"/>
    <n v="4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24"/>
    <s v="[NHO]|NEW HIRE ORIENTATION"/>
    <x v="18"/>
    <d v="2013-04-30T00:00:00"/>
    <n v="3"/>
    <n v="4"/>
    <n v="4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25"/>
    <s v="[NHO]|NEW HIRE ORIENTATION"/>
    <x v="18"/>
    <d v="2013-04-30T00:00:00"/>
    <n v="3"/>
    <n v="4"/>
    <n v="4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26"/>
    <s v="[NHO]|NEW HIRE ORIENTATION"/>
    <x v="18"/>
    <d v="2013-04-30T00:00:00"/>
    <n v="3"/>
    <n v="4"/>
    <n v="4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27"/>
    <s v="ISSUES WITH LAPTOP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28"/>
    <s v="PERFORMANCE ISSUES WITH LAPTOP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29"/>
    <s v="UNABLE TO SEND EMAILS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5651"/>
    <s v="ASSIGN SECUR ID CARD"/>
    <x v="18"/>
    <d v="2013-04-30T00:00:00"/>
    <n v="3"/>
    <n v="4"/>
    <n v="4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6333"/>
    <s v="UNABLE TO OPEN OUTLOOK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Nilay Patel"/>
    <s v="7000096334"/>
    <s v="UNABLE TO CONNECT REMOTELY"/>
    <x v="18"/>
    <d v="2013-05-01T00:00:00"/>
    <n v="3"/>
    <n v="3"/>
    <n v="3"/>
    <s v="Confirmed"/>
    <s v="Service Request"/>
    <d v="2013-05-01T00:00:00"/>
    <d v="2013-05-01T00:00:00"/>
    <s v=""/>
    <x v="1"/>
    <x v="0"/>
    <x v="1"/>
    <d v="2013-05-01T00:00:00"/>
    <n v="1"/>
    <n v="1"/>
  </r>
  <r>
    <x v="0"/>
    <x v="0"/>
    <s v="Nilay Patel"/>
    <s v="7000096419"/>
    <s v="JOIN TABLET TO DOMAIN, ADD USER AS ADMIN"/>
    <x v="19"/>
    <d v="2013-05-01T00:00:00"/>
    <n v="3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Nilay Patel"/>
    <s v="7000096420"/>
    <s v="[REIMAGE]|REIMAGE LAPTOP WITH WIN 7 2.1"/>
    <x v="19"/>
    <d v="2013-05-01T00:00:00"/>
    <n v="3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Nilay Patel"/>
    <s v="7000096431"/>
    <s v="UPGRADE (T430)"/>
    <x v="19"/>
    <d v="2013-05-01T00:00:00"/>
    <n v="3"/>
    <n v="4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Nilay Patel"/>
    <s v="7000098163"/>
    <s v="[REIMAGE]|REIMAGE LAPTOP WITH WIN 7 2.1"/>
    <x v="19"/>
    <d v="2013-05-02T00:00:00"/>
    <n v="3"/>
    <n v="4"/>
    <n v="4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Nilay Patel"/>
    <s v="7000098164"/>
    <s v="ASSIGN SECURID CARD"/>
    <x v="19"/>
    <d v="2013-05-02T00:00:00"/>
    <n v="3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0"/>
    <x v="0"/>
    <s v="Nilay Patel"/>
    <s v="7000098166"/>
    <s v="NOT RECEIVING EMAILS"/>
    <x v="19"/>
    <d v="2013-05-02T00:00:00"/>
    <n v="3"/>
    <n v="3"/>
    <n v="3"/>
    <s v="Confirmed"/>
    <s v="Service Request"/>
    <d v="2013-05-02T00:00:00"/>
    <d v="2013-05-02T00:00:00"/>
    <s v=""/>
    <x v="1"/>
    <x v="0"/>
    <x v="1"/>
    <d v="2013-05-01T00:00:00"/>
    <n v="1"/>
    <n v="1"/>
  </r>
  <r>
    <x v="0"/>
    <x v="0"/>
    <s v="Nilay Patel"/>
    <s v="7000098167"/>
    <s v="UPGRADE (X230T)"/>
    <x v="19"/>
    <d v="2013-05-02T00:00:00"/>
    <n v="3"/>
    <n v="4"/>
    <n v="4"/>
    <s v="Confirmed"/>
    <s v="Service Request"/>
    <d v="2013-05-02T00:00:00"/>
    <d v="2013-05-03T00:00:00"/>
    <s v=""/>
    <x v="1"/>
    <x v="0"/>
    <x v="1"/>
    <d v="2013-05-01T00:00:00"/>
    <n v="1"/>
    <n v="1"/>
  </r>
  <r>
    <x v="0"/>
    <x v="0"/>
    <s v="Nilay Patel"/>
    <s v="7000098245"/>
    <s v="UNABLE TO RUN VMWARE WORKSTATION"/>
    <x v="43"/>
    <d v="2013-05-02T00:00:00"/>
    <n v="3"/>
    <n v="3"/>
    <n v="3"/>
    <s v="Confirmed"/>
    <s v="Service Request"/>
    <d v="2013-05-03T00:00:00"/>
    <d v="2013-05-03T00:00:00"/>
    <s v=""/>
    <x v="1"/>
    <x v="0"/>
    <x v="1"/>
    <d v="2013-05-01T00:00:00"/>
    <n v="1"/>
    <n v="1"/>
  </r>
  <r>
    <x v="0"/>
    <x v="0"/>
    <s v="Nilay Patel"/>
    <s v="7000100006"/>
    <s v="[NHO]|NEW HIRE ORIENTATION"/>
    <x v="43"/>
    <d v="2013-05-03T00:00:00"/>
    <n v="3"/>
    <n v="4"/>
    <n v="4"/>
    <s v="Confirmed"/>
    <s v="Service Request"/>
    <d v="2013-05-03T00:00:00"/>
    <d v="2013-05-03T00:00:00"/>
    <s v=""/>
    <x v="1"/>
    <x v="0"/>
    <x v="1"/>
    <d v="2013-05-01T00:00:00"/>
    <n v="1"/>
    <n v="1"/>
  </r>
  <r>
    <x v="0"/>
    <x v="0"/>
    <s v="Nilay Patel"/>
    <s v="7000100008"/>
    <s v="[NHO]|NEW HIRE ORIENTATION"/>
    <x v="43"/>
    <d v="2013-05-03T00:00:00"/>
    <n v="3"/>
    <n v="4"/>
    <n v="4"/>
    <s v="Confirmed"/>
    <s v="Service Request"/>
    <d v="2013-05-03T00:00:00"/>
    <d v="2013-05-03T00:00:00"/>
    <s v=""/>
    <x v="1"/>
    <x v="0"/>
    <x v="1"/>
    <d v="2013-05-01T00:00:00"/>
    <n v="1"/>
    <n v="1"/>
  </r>
  <r>
    <x v="0"/>
    <x v="0"/>
    <s v="Nilay Patel"/>
    <s v="7000100009"/>
    <s v="[NHO]|NEW HIRE ORIENTATION"/>
    <x v="43"/>
    <d v="2013-05-03T00:00:00"/>
    <n v="3"/>
    <n v="4"/>
    <n v="4"/>
    <s v="Confirmed"/>
    <s v="Service Request"/>
    <d v="2013-05-03T00:00:00"/>
    <d v="2013-05-03T00:00:00"/>
    <s v=""/>
    <x v="1"/>
    <x v="0"/>
    <x v="1"/>
    <d v="2013-05-01T00:00:00"/>
    <n v="1"/>
    <n v="1"/>
  </r>
  <r>
    <x v="0"/>
    <x v="0"/>
    <s v="Nilay Patel"/>
    <s v="7000100010"/>
    <s v="[NHO]|NEW HIRE ORIENTATION"/>
    <x v="43"/>
    <d v="2013-05-03T00:00:00"/>
    <n v="3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Nilay Patel"/>
    <s v="7000100021"/>
    <s v="[NHO]|NEW HIRE ORIENTATION"/>
    <x v="43"/>
    <d v="2013-05-03T00:00:00"/>
    <n v="3"/>
    <n v="4"/>
    <n v="4"/>
    <s v="Confirmed"/>
    <s v="Service Request"/>
    <d v="2013-05-03T00:00:00"/>
    <d v="2013-05-04T00:00:00"/>
    <s v=""/>
    <x v="1"/>
    <x v="0"/>
    <x v="1"/>
    <d v="2013-05-01T00:00:00"/>
    <n v="1"/>
    <n v="1"/>
  </r>
  <r>
    <x v="0"/>
    <x v="0"/>
    <s v="Nilay Patel"/>
    <s v="7000100022"/>
    <s v="[NHO]|NEW HIRE ORIENTATION"/>
    <x v="43"/>
    <d v="2013-05-03T00:00:00"/>
    <n v="3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Nilay Patel"/>
    <s v="7000100023"/>
    <s v="[NHO]|NEW HIRE ORIENTATION"/>
    <x v="43"/>
    <d v="2013-05-03T00:00:00"/>
    <n v="3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Nilay Patel"/>
    <s v="7000100024"/>
    <s v="[NHO]|NEW HIRE ORIENTATION"/>
    <x v="43"/>
    <d v="2013-05-03T00:00:00"/>
    <n v="3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Nilay Patel"/>
    <s v="7000100026"/>
    <s v="CHECK IE SETTINGS ON SYSTEM"/>
    <x v="43"/>
    <d v="2013-05-03T00:00:00"/>
    <n v="3"/>
    <n v="3"/>
    <n v="3"/>
    <s v="Confirmed"/>
    <s v="Service Request"/>
    <d v="2013-05-03T00:00:00"/>
    <d v="2013-05-03T00:00:00"/>
    <s v=""/>
    <x v="1"/>
    <x v="0"/>
    <x v="1"/>
    <d v="2013-05-01T00:00:00"/>
    <n v="1"/>
    <n v="1"/>
  </r>
  <r>
    <x v="0"/>
    <x v="0"/>
    <s v="Nilay Patel"/>
    <s v="7000106234"/>
    <s v="APPLY IMAGE UPDATE ON LAPTOP"/>
    <x v="65"/>
    <d v="2013-05-08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Nilay Patel"/>
    <s v="7000106235"/>
    <s v="UPGRADE (X230)"/>
    <x v="65"/>
    <d v="2013-05-08T00:00:00"/>
    <n v="3"/>
    <n v="4"/>
    <n v="4"/>
    <s v="Service provided"/>
    <s v="Service Request"/>
    <d v="2013-05-08T00:00:00"/>
    <s v=""/>
    <s v=""/>
    <x v="1"/>
    <x v="0"/>
    <x v="1"/>
    <s v=""/>
    <n v="1"/>
    <n v="0"/>
  </r>
  <r>
    <x v="0"/>
    <x v="0"/>
    <s v="Nilay Patel"/>
    <s v="7000106236"/>
    <s v="DEPLOY (X230)"/>
    <x v="65"/>
    <d v="2013-05-08T00:00:00"/>
    <n v="3"/>
    <n v="4"/>
    <n v="4"/>
    <s v="Service provided"/>
    <s v="Service Request"/>
    <d v="2013-05-08T00:00:00"/>
    <s v=""/>
    <s v=""/>
    <x v="1"/>
    <x v="0"/>
    <x v="1"/>
    <s v=""/>
    <n v="1"/>
    <n v="0"/>
  </r>
  <r>
    <x v="0"/>
    <x v="0"/>
    <s v="Nilay Patel"/>
    <s v="7000106598"/>
    <s v="UPGRADE (X230)"/>
    <x v="65"/>
    <d v="2013-05-08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Nilay Patel"/>
    <s v="7000106722"/>
    <s v="DATA TRANSFER PROCESS"/>
    <x v="21"/>
    <d v="2013-05-08T00:00:00"/>
    <n v="3"/>
    <n v="3"/>
    <n v="3"/>
    <s v="Service provided"/>
    <s v="Service Request"/>
    <d v="2013-05-09T00:00:00"/>
    <s v=""/>
    <s v=""/>
    <x v="1"/>
    <x v="0"/>
    <x v="1"/>
    <s v=""/>
    <n v="1"/>
    <n v="0"/>
  </r>
  <r>
    <x v="0"/>
    <x v="0"/>
    <s v="Nilay Patel"/>
    <s v="7000106738"/>
    <s v="POWER CHARGER NOT LONGER WORKING"/>
    <x v="21"/>
    <d v="2013-05-08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Nilay Patel"/>
    <s v="7000107775"/>
    <s v="MD EQUIPMENT VERIFICATION INQUIRY"/>
    <x v="21"/>
    <d v="2013-05-09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0"/>
    <x v="0"/>
    <s v="Nilay Patel"/>
    <s v="7000107956"/>
    <s v="LAPTOP REPLACEMENT (X230)"/>
    <x v="21"/>
    <d v="2013-05-09T00:00:00"/>
    <n v="3"/>
    <n v="3"/>
    <n v="3"/>
    <s v="Service provided"/>
    <s v="Service Request"/>
    <d v="2013-05-09T00:00:00"/>
    <s v=""/>
    <s v=""/>
    <x v="1"/>
    <x v="0"/>
    <x v="1"/>
    <s v=""/>
    <n v="1"/>
    <n v="0"/>
  </r>
  <r>
    <x v="0"/>
    <x v="0"/>
    <s v="Nilay Patel"/>
    <s v="7000107957"/>
    <s v="UPGRADE (T530)"/>
    <x v="21"/>
    <d v="2013-05-09T00:00:00"/>
    <n v="3"/>
    <n v="3"/>
    <n v="3"/>
    <s v="Service provided"/>
    <s v="Service Request"/>
    <d v="2013-05-09T00:00:00"/>
    <s v=""/>
    <s v=""/>
    <x v="1"/>
    <x v="0"/>
    <x v="1"/>
    <s v=""/>
    <n v="1"/>
    <n v="0"/>
  </r>
  <r>
    <x v="0"/>
    <x v="0"/>
    <s v="Nilay Patel"/>
    <s v="7000108023"/>
    <s v="[REIMAGE]|REIMAGE LAPTOP WITH WIN 7 2.1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Nilay Patel"/>
    <s v="7000108024"/>
    <s v="UPGRADE (X230)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Nilay Patel"/>
    <s v="7000109073"/>
    <s v="ACTIVATE USERS SECURID CARD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Nilay Patel"/>
    <s v="7000111543"/>
    <s v="CANNOT SEND ENCRYPTED EMAIL"/>
    <x v="66"/>
    <d v="2013-05-13T00:00:00"/>
    <n v="2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Nilay Patel"/>
    <s v="7000115374"/>
    <s v="SHELL SWAP (T430)"/>
    <x v="47"/>
    <d v="2013-05-15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0"/>
    <x v="0"/>
    <s v="Nilay Patel"/>
    <s v="7000115375"/>
    <s v="SETUP USER WITH T520"/>
    <x v="47"/>
    <d v="2013-05-15T00:00:00"/>
    <n v="3"/>
    <n v="4"/>
    <n v="4"/>
    <s v="Service provided"/>
    <s v="Service Request"/>
    <d v="2013-05-15T00:00:00"/>
    <s v=""/>
    <s v=""/>
    <x v="1"/>
    <x v="0"/>
    <x v="1"/>
    <s v=""/>
    <n v="1"/>
    <n v="0"/>
  </r>
  <r>
    <x v="0"/>
    <x v="0"/>
    <s v="Nilay Patel"/>
    <s v="7000115378"/>
    <s v="REASSIGN ANOTHER SECURID CARD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Nilay Patel"/>
    <s v="7000115542"/>
    <s v="UPGRADE (T430)"/>
    <x v="47"/>
    <d v="2013-05-15T00:00:00"/>
    <n v="3"/>
    <n v="4"/>
    <n v="4"/>
    <s v="Confirmed"/>
    <s v="Service Request"/>
    <d v="2013-05-15T00:00:00"/>
    <d v="2013-05-15T00:00:00"/>
    <s v=""/>
    <x v="1"/>
    <x v="0"/>
    <x v="1"/>
    <d v="2013-05-01T00:00:00"/>
    <n v="1"/>
    <n v="1"/>
  </r>
  <r>
    <x v="0"/>
    <x v="0"/>
    <s v="Nilay Patel"/>
    <s v="7000115593"/>
    <s v="MONITOR INSTALL PO # 4502411591"/>
    <x v="47"/>
    <d v="2013-05-15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Nilay Patel"/>
    <s v="7000115631"/>
    <s v="MONITOR INSTALL PO # 4502412332"/>
    <x v="47"/>
    <d v="2013-05-15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Nilay Patel"/>
    <s v="7000115642"/>
    <s v="UPGRADE (T530)"/>
    <x v="48"/>
    <d v="2013-05-15T00:00:00"/>
    <n v="3"/>
    <n v="4"/>
    <n v="4"/>
    <s v="Service provided"/>
    <s v="Service Request"/>
    <d v="2013-05-16T00:00:00"/>
    <s v=""/>
    <s v=""/>
    <x v="1"/>
    <x v="0"/>
    <x v="1"/>
    <s v=""/>
    <n v="1"/>
    <n v="0"/>
  </r>
  <r>
    <x v="0"/>
    <x v="0"/>
    <s v="Nilay Patel"/>
    <s v="7000117392"/>
    <s v="ISSUE WITH ROOM RESERVATION TOOL"/>
    <x v="48"/>
    <d v="2013-05-16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Nilay Patel"/>
    <s v="7000117399"/>
    <s v="[REIMAGE]|REIMAGE LAPTOP WITH WIN 7 2.1"/>
    <x v="48"/>
    <d v="2013-05-16T00:00:00"/>
    <n v="3"/>
    <n v="3"/>
    <n v="3"/>
    <s v="Service provided"/>
    <s v="Service Request"/>
    <d v="2013-05-16T00:00:00"/>
    <s v=""/>
    <s v=""/>
    <x v="1"/>
    <x v="0"/>
    <x v="1"/>
    <s v=""/>
    <n v="1"/>
    <n v="0"/>
  </r>
  <r>
    <x v="0"/>
    <x v="0"/>
    <s v="Nilay Patel"/>
    <s v="7000117400"/>
    <s v="ASSISTANCE WITH SETUP OF DUAL MONITORS"/>
    <x v="48"/>
    <d v="2013-05-16T00:00:00"/>
    <n v="3"/>
    <n v="4"/>
    <n v="4"/>
    <s v="Service provided"/>
    <s v="Service Request"/>
    <d v="2013-05-16T00:00:00"/>
    <s v=""/>
    <s v=""/>
    <x v="1"/>
    <x v="0"/>
    <x v="1"/>
    <s v=""/>
    <n v="1"/>
    <n v="0"/>
  </r>
  <r>
    <x v="0"/>
    <x v="0"/>
    <s v="Nilay Patel"/>
    <s v="7000117482"/>
    <s v="UPGRADE (X230)"/>
    <x v="48"/>
    <d v="2013-05-16T00:00:00"/>
    <n v="3"/>
    <n v="3"/>
    <n v="3"/>
    <s v="Confirmed"/>
    <s v="Service Request"/>
    <d v="2013-05-16T00:00:00"/>
    <d v="2013-05-24T00:00:00"/>
    <s v=""/>
    <x v="1"/>
    <x v="0"/>
    <x v="1"/>
    <d v="2013-05-01T00:00:00"/>
    <n v="1"/>
    <n v="1"/>
  </r>
  <r>
    <x v="0"/>
    <x v="0"/>
    <s v="Nilay Patel"/>
    <s v="7000117486"/>
    <s v="UPGRADE (X230T)"/>
    <x v="49"/>
    <d v="2013-05-16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Nilay Patel"/>
    <s v="7000117487"/>
    <s v="[REIMAGE]|SHELL SWAP/REIMAGE"/>
    <x v="49"/>
    <d v="2013-05-16T00:00:00"/>
    <n v="3"/>
    <n v="3"/>
    <n v="3"/>
    <s v="Confirmed"/>
    <s v="Service Request"/>
    <d v="2013-05-17T00:00:00"/>
    <d v="2013-05-20T00:00:00"/>
    <s v=""/>
    <x v="1"/>
    <x v="0"/>
    <x v="1"/>
    <d v="2013-05-01T00:00:00"/>
    <n v="1"/>
    <n v="1"/>
  </r>
  <r>
    <x v="0"/>
    <x v="0"/>
    <s v="Nilay Patel"/>
    <s v="7000117490"/>
    <s v="CONFIGURE SAPVENTURES.COM EMAIL ALIAS"/>
    <x v="49"/>
    <d v="2013-05-16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Nilay Patel"/>
    <s v="7000119059"/>
    <s v="[REIMAGE]|REIMAGE LAPTOP WITH WIN 7 2.1"/>
    <x v="49"/>
    <d v="2013-05-17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Nilay Patel"/>
    <s v="7000120474"/>
    <s v="UPGRADE (T530)"/>
    <x v="51"/>
    <d v="2013-05-20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Nilay Patel"/>
    <s v="7000122648"/>
    <s v="[REIMAGE]|REIMAGE LAPTOP WITH WIN 7 2.1"/>
    <x v="22"/>
    <d v="2013-05-21T00:00:00"/>
    <n v="3"/>
    <n v="4"/>
    <n v="4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649"/>
    <s v="UPGRADE (X230)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650"/>
    <s v="ACTIVATE SECURID CARD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731"/>
    <s v="ACTIVATE SECURID CARD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732"/>
    <s v="BACKUP DATA FROM LAPTOP"/>
    <x v="22"/>
    <d v="2013-05-21T00:00:00"/>
    <n v="3"/>
    <n v="4"/>
    <n v="4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733"/>
    <s v="[REIMAGE]|REIMAGE OF WIN 7 2.1 OS"/>
    <x v="22"/>
    <d v="2013-05-21T00:00:00"/>
    <n v="3"/>
    <n v="3"/>
    <n v="3"/>
    <s v="Confirmed"/>
    <s v="Service Request"/>
    <d v="2013-05-21T00:00:00"/>
    <d v="2013-05-21T00:00:00"/>
    <s v=""/>
    <x v="1"/>
    <x v="0"/>
    <x v="1"/>
    <d v="2013-05-01T00:00:00"/>
    <n v="1"/>
    <n v="1"/>
  </r>
  <r>
    <x v="0"/>
    <x v="0"/>
    <s v="Nilay Patel"/>
    <s v="7000122734"/>
    <s v="FAN ERROR ON LAPTOP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735"/>
    <s v="[SW_INSTALL]|PDF XCHANGE PRO"/>
    <x v="22"/>
    <d v="2013-05-21T00:00:00"/>
    <n v="3"/>
    <n v="3"/>
    <n v="3"/>
    <s v="Service provided"/>
    <s v="Service Request"/>
    <d v="2013-05-21T00:00:00"/>
    <s v=""/>
    <s v=""/>
    <x v="1"/>
    <x v="0"/>
    <x v="1"/>
    <s v=""/>
    <n v="1"/>
    <n v="0"/>
  </r>
  <r>
    <x v="0"/>
    <x v="0"/>
    <s v="Nilay Patel"/>
    <s v="7000122736"/>
    <s v="CHECK PERFORMANCE OF SYSTEM"/>
    <x v="22"/>
    <d v="2013-05-21T00:00:00"/>
    <n v="3"/>
    <n v="4"/>
    <n v="4"/>
    <s v="Confirmed"/>
    <s v="Service Request"/>
    <d v="2013-05-21T00:00:00"/>
    <d v="2013-05-22T00:00:00"/>
    <s v=""/>
    <x v="1"/>
    <x v="0"/>
    <x v="1"/>
    <d v="2013-05-01T00:00:00"/>
    <n v="1"/>
    <n v="1"/>
  </r>
  <r>
    <x v="0"/>
    <x v="0"/>
    <s v="Nilay Patel"/>
    <s v="7000122782"/>
    <s v="LOANER IPAD (2 WEEKS)"/>
    <x v="52"/>
    <d v="2013-05-21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Nilay Patel"/>
    <s v="7000124250"/>
    <s v="MD EQUIPMENT VERIFICATION INQUIRY"/>
    <x v="52"/>
    <d v="2013-05-22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Nilay Patel"/>
    <s v="7000124632"/>
    <s v="DEPLOY/INSTALL MONITOR"/>
    <x v="52"/>
    <d v="2013-05-22T00:00:00"/>
    <n v="3"/>
    <n v="4"/>
    <n v="4"/>
    <s v="Service provided"/>
    <s v="Service Request"/>
    <d v="2013-05-22T00:00:00"/>
    <s v=""/>
    <s v=""/>
    <x v="1"/>
    <x v="0"/>
    <x v="1"/>
    <s v=""/>
    <n v="1"/>
    <n v="0"/>
  </r>
  <r>
    <x v="0"/>
    <x v="0"/>
    <s v="Nilay Patel"/>
    <s v="7000124681"/>
    <s v="DEPLOY (X230)"/>
    <x v="52"/>
    <d v="2013-05-22T00:00:00"/>
    <n v="3"/>
    <n v="4"/>
    <n v="4"/>
    <s v="Service provided"/>
    <s v="Service Request"/>
    <d v="2013-05-22T00:00:00"/>
    <s v=""/>
    <s v=""/>
    <x v="1"/>
    <x v="0"/>
    <x v="1"/>
    <s v=""/>
    <n v="1"/>
    <n v="0"/>
  </r>
  <r>
    <x v="0"/>
    <x v="0"/>
    <s v="Nilay Patel"/>
    <s v="7000133735"/>
    <s v="MONITOR INSTALL PO # 4502418793"/>
    <x v="67"/>
    <d v="2013-05-29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Nilay Patel"/>
    <s v="7000133774"/>
    <s v="MONITOR INSTALL PO # 4502413769"/>
    <x v="67"/>
    <d v="2013-05-29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Nilay Patel"/>
    <s v="7000133828"/>
    <s v="UNABLE TO CONNECT TO EXCHANGE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Nilay Patel"/>
    <s v="7000133830"/>
    <s v="UNABLE TO CONNECT VIA VPN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Nilay Patel"/>
    <s v="7000133871"/>
    <s v="UNABLE TO LOGIN TO ISP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Nilay Patel"/>
    <s v="7000134067"/>
    <s v="LAPTOP NETWORK CONNECTIVITY ISSUES"/>
    <x v="67"/>
    <d v="2013-05-29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0"/>
    <x v="0"/>
    <s v="Nilay Patel"/>
    <s v="7000134069"/>
    <s v="[REIMAGE]|REIMAGE LAPTOP WITH WIN 7 2.1"/>
    <x v="2"/>
    <d v="2013-05-29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Nilay Patel"/>
    <s v="7000135177"/>
    <s v="ASSIGN SECURID CARD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Nilay Patel"/>
    <s v="7000135505"/>
    <s v="UNABLE TO GET WIFI CONNECTION"/>
    <x v="54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Nilay Patel"/>
    <s v="7000135506"/>
    <s v="[REIMAGE]|REIMAGE SYSTEM WITH WIN 7 2.1"/>
    <x v="54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Nilay Patel"/>
    <s v="7000135508"/>
    <s v="UPGRADE (T430)"/>
    <x v="54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Nilay Patel"/>
    <s v="7000135509"/>
    <s v="[REIMAGE]|REIMAGE LAPTOP WITH WIN 7 2.1"/>
    <x v="54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Nilay Patel"/>
    <s v="7000136897"/>
    <s v="SNAGIT APP DOESN'T WORK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Nilay Patel"/>
    <s v="8000000558"/>
    <s v="CANCELLED LOMBARD VC ROOM, BUT STILL SHO"/>
    <x v="130"/>
    <d v="2012-09-26T00:00:00"/>
    <n v="3"/>
    <n v="3"/>
    <n v="3"/>
    <s v="Confirmed"/>
    <s v="Incident"/>
    <d v="2013-04-08T00:00:00"/>
    <d v="2013-04-08T00:00:00"/>
    <s v=""/>
    <x v="3"/>
    <x v="1"/>
    <x v="0"/>
    <d v="2013-04-01T00:00:00"/>
    <n v="1"/>
    <n v="1"/>
  </r>
  <r>
    <x v="0"/>
    <x v="0"/>
    <s v="Nilay Patel"/>
    <s v="8000003771"/>
    <s v="UNABLE TO BROWSE EXTERNAL SITES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0"/>
    <x v="0"/>
    <s v="Nilay Patel"/>
    <s v="8000006481"/>
    <s v="SAP GUI NOT WORKING."/>
    <x v="69"/>
    <d v="2013-02-20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07594"/>
    <s v="LAPTOP NOT WORKING"/>
    <x v="99"/>
    <d v="2013-01-31T00:00:00"/>
    <n v="4"/>
    <n v="4"/>
    <n v="4"/>
    <s v="Confirmed"/>
    <s v="Incident"/>
    <d v="2013-03-20T00:00:00"/>
    <d v="2013-04-20T00:00:00"/>
    <s v=""/>
    <x v="5"/>
    <x v="0"/>
    <x v="3"/>
    <d v="2013-04-01T00:00:00"/>
    <n v="1"/>
    <n v="1"/>
  </r>
  <r>
    <x v="0"/>
    <x v="0"/>
    <s v="Nilay Patel"/>
    <s v="8000011979"/>
    <s v="PERFORMANCE ISSUES WITH LAPTOP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12051"/>
    <s v="PERFORMANCE ISSUES WITH LAPTOP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12730"/>
    <s v="LAPTOP ISSUES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12892"/>
    <s v="SRM PO# 4502358642"/>
    <x v="59"/>
    <d v="2013-02-26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Nilay Patel"/>
    <s v="8000013116"/>
    <s v="[LOANER_LT]|BORROW LOANER LAPTOP"/>
    <x v="73"/>
    <d v="2013-02-28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14414"/>
    <s v="BACKUP DATA OFF HDD PRIOR TO REIMAGE"/>
    <x v="121"/>
    <d v="2013-03-02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14542"/>
    <s v="MONITOR INSTALL PO # 4502338421(23.310)"/>
    <x v="107"/>
    <d v="2013-02-0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18981"/>
    <s v="SHELL SWAP (T420)"/>
    <x v="62"/>
    <d v="2013-03-06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19952"/>
    <s v="MONITOR INSTALL PO # 4502356150(23.361)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19995"/>
    <s v="ERROR CONECTING TO THE VPN."/>
    <x v="62"/>
    <d v="2013-03-05T00:00:00"/>
    <n v="2"/>
    <n v="2"/>
    <n v="2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Nilay Patel"/>
    <s v="8000020203"/>
    <s v="LAPTOP UPGRADE"/>
    <x v="75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21312"/>
    <s v="BACKUP KEVIN'S OLD LAPTOP TO EXTERNAL DR"/>
    <x v="76"/>
    <d v="2013-03-08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24071"/>
    <s v="INTERNET WON´T CONNECT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Nilay Patel"/>
    <s v="8000025317"/>
    <s v="HARD DRIVE AND DVD WRITER INSTALL PO # 4"/>
    <x v="63"/>
    <d v="2013-03-06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27257"/>
    <s v="[SW_INSTALL]|INSTALL PDF XCHANGE PRO"/>
    <x v="64"/>
    <d v="2013-03-14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27485"/>
    <s v="HARD DRIVE INSTALL PO # 4502356018"/>
    <x v="31"/>
    <d v="2013-03-13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30941"/>
    <s v="INDEXING ISSUES IN OUTLOOK"/>
    <x v="77"/>
    <d v="2013-03-18T00:00:00"/>
    <n v="3"/>
    <n v="3"/>
    <n v="3"/>
    <s v="Confirmed"/>
    <s v="Incident"/>
    <d v="2013-04-08T00:00:00"/>
    <d v="2013-05-20T00:00:00"/>
    <s v=""/>
    <x v="2"/>
    <x v="0"/>
    <x v="0"/>
    <d v="2013-05-01T00:00:00"/>
    <n v="1"/>
    <n v="1"/>
  </r>
  <r>
    <x v="0"/>
    <x v="0"/>
    <s v="Nilay Patel"/>
    <s v="8000031456"/>
    <s v="USER IS UNABLE TO START WINDOWS SEARCH"/>
    <x v="77"/>
    <d v="2013-03-18T00:00:00"/>
    <n v="3"/>
    <n v="3"/>
    <n v="3"/>
    <s v="Confirmed"/>
    <s v="Incident"/>
    <d v="2013-04-08T00:00:00"/>
    <d v="2013-05-20T00:00:00"/>
    <s v=""/>
    <x v="2"/>
    <x v="0"/>
    <x v="0"/>
    <d v="2013-05-01T00:00:00"/>
    <n v="1"/>
    <n v="1"/>
  </r>
  <r>
    <x v="0"/>
    <x v="0"/>
    <s v="Nilay Patel"/>
    <s v="8000034035"/>
    <s v="LAPTOP EQUIPMENT FOR C5186816"/>
    <x v="85"/>
    <d v="2013-03-19T00:00:00"/>
    <n v="3"/>
    <n v="3"/>
    <n v="3"/>
    <s v="Confirmed"/>
    <s v="Incident"/>
    <d v="2013-03-20T00:00:00"/>
    <d v="2013-03-21T00:00:00"/>
    <s v=""/>
    <x v="2"/>
    <x v="0"/>
    <x v="3"/>
    <d v="2013-03-01T00:00:00"/>
    <n v="1"/>
    <n v="1"/>
  </r>
  <r>
    <x v="0"/>
    <x v="0"/>
    <s v="Nilay Patel"/>
    <s v="8000034036"/>
    <s v="FAN ERROR AT STAR UP."/>
    <x v="61"/>
    <d v="2013-02-22T00:00:00"/>
    <n v="4"/>
    <n v="4"/>
    <n v="4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Nilay Patel"/>
    <s v="8000034178"/>
    <s v="2ND MONITOR NOT WORKING"/>
    <x v="78"/>
    <d v="2013-03-12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34338"/>
    <s v="SHELL SWAP (T420)"/>
    <x v="85"/>
    <d v="2013-03-19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0"/>
    <x v="0"/>
    <s v="Nilay Patel"/>
    <s v="8000034597"/>
    <s v="BLUETOOTH MOUSE ISSUE"/>
    <x v="30"/>
    <d v="2013-03-19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0"/>
    <x v="0"/>
    <s v="Nilay Patel"/>
    <s v="8000037179"/>
    <s v="SHELL SWAP (T420)"/>
    <x v="30"/>
    <d v="2013-03-20T00:00:00"/>
    <n v="3"/>
    <n v="3"/>
    <n v="3"/>
    <s v="Confirmed"/>
    <s v="Incident"/>
    <d v="2013-03-21T00:00:00"/>
    <d v="2013-05-31T00:00:00"/>
    <s v=""/>
    <x v="2"/>
    <x v="0"/>
    <x v="3"/>
    <d v="2013-05-01T00:00:00"/>
    <n v="1"/>
    <n v="1"/>
  </r>
  <r>
    <x v="0"/>
    <x v="0"/>
    <s v="Nilay Patel"/>
    <s v="8000037306"/>
    <s v="DISPLAY CABLE"/>
    <x v="86"/>
    <d v="2013-03-20T00:00:00"/>
    <n v="3"/>
    <n v="3"/>
    <n v="3"/>
    <s v="Confirmed"/>
    <s v="Incident"/>
    <d v="2013-04-08T00:00:00"/>
    <d v="2013-04-09T00:00:00"/>
    <s v=""/>
    <x v="2"/>
    <x v="0"/>
    <x v="0"/>
    <d v="2013-04-01T00:00:00"/>
    <n v="1"/>
    <n v="1"/>
  </r>
  <r>
    <x v="0"/>
    <x v="0"/>
    <s v="Nilay Patel"/>
    <s v="8000039877"/>
    <s v="INTERNET/NETWORK ACCESS ISSUES"/>
    <x v="86"/>
    <d v="2013-03-21T00:00:00"/>
    <n v="3"/>
    <n v="3"/>
    <n v="3"/>
    <s v="Confirmed"/>
    <s v="Incident"/>
    <d v="2013-03-22T00:00:00"/>
    <d v="2013-05-31T00:00:00"/>
    <s v=""/>
    <x v="2"/>
    <x v="0"/>
    <x v="3"/>
    <d v="2013-05-01T00:00:00"/>
    <n v="1"/>
    <n v="1"/>
  </r>
  <r>
    <x v="0"/>
    <x v="0"/>
    <s v="Nilay Patel"/>
    <s v="8000042289"/>
    <s v="SHELL SWAP (T410)"/>
    <x v="87"/>
    <d v="2013-03-22T00:00:00"/>
    <n v="3"/>
    <n v="3"/>
    <n v="3"/>
    <s v="Confirmed"/>
    <s v="Incident"/>
    <d v="2013-03-23T00:00:00"/>
    <d v="2013-05-31T00:00:00"/>
    <s v=""/>
    <x v="2"/>
    <x v="0"/>
    <x v="3"/>
    <d v="2013-05-01T00:00:00"/>
    <n v="1"/>
    <n v="1"/>
  </r>
  <r>
    <x v="0"/>
    <x v="0"/>
    <s v="Nilay Patel"/>
    <s v="8000047964"/>
    <s v="REQUEST KEYBOARD AND MONITOR MOUNT, NEW"/>
    <x v="32"/>
    <d v="2013-03-25T00:00:00"/>
    <n v="3"/>
    <n v="4"/>
    <n v="4"/>
    <s v="Confirmed"/>
    <s v="Incident"/>
    <d v="2013-04-08T00:00:00"/>
    <d v="2013-04-08T00:00:00"/>
    <s v=""/>
    <x v="2"/>
    <x v="0"/>
    <x v="0"/>
    <d v="2013-04-01T00:00:00"/>
    <n v="1"/>
    <n v="1"/>
  </r>
  <r>
    <x v="0"/>
    <x v="0"/>
    <s v="Nilay Patel"/>
    <s v="8000052628"/>
    <s v="PGP DISK IS LOCKED"/>
    <x v="33"/>
    <d v="2013-03-26T00:00:00"/>
    <n v="2"/>
    <n v="3"/>
    <n v="2"/>
    <s v="Confirmed"/>
    <s v="Incident"/>
    <d v="2013-04-22T00:00:00"/>
    <d v="2013-05-23T00:00:00"/>
    <s v=""/>
    <x v="2"/>
    <x v="0"/>
    <x v="0"/>
    <d v="2013-05-01T00:00:00"/>
    <n v="1"/>
    <n v="1"/>
  </r>
  <r>
    <x v="0"/>
    <x v="0"/>
    <s v="Nilay Patel"/>
    <s v="8000052745"/>
    <s v="CANNOT GET MAIL, RE-INSTALLED SSO"/>
    <x v="34"/>
    <d v="2013-03-26T00:00:00"/>
    <n v="3"/>
    <n v="3"/>
    <n v="3"/>
    <s v="Confirmed"/>
    <s v="Incident"/>
    <d v="2013-04-11T00:00:00"/>
    <d v="2013-05-20T00:00:00"/>
    <s v=""/>
    <x v="2"/>
    <x v="0"/>
    <x v="0"/>
    <d v="2013-05-01T00:00:00"/>
    <n v="1"/>
    <n v="1"/>
  </r>
  <r>
    <x v="0"/>
    <x v="0"/>
    <s v="Nilay Patel"/>
    <s v="8000062853"/>
    <s v="[REIMAGE]|QUARANTINED PC"/>
    <x v="4"/>
    <d v="2013-04-01T00:00:00"/>
    <n v="2"/>
    <n v="3"/>
    <n v="3"/>
    <s v="Confirmed"/>
    <s v="Incident"/>
    <d v="2013-04-04T00:00:00"/>
    <d v="2013-05-20T00:00:00"/>
    <s v=""/>
    <x v="0"/>
    <x v="0"/>
    <x v="0"/>
    <d v="2013-05-01T00:00:00"/>
    <n v="1"/>
    <n v="1"/>
  </r>
  <r>
    <x v="0"/>
    <x v="0"/>
    <s v="Nilay Patel"/>
    <s v="8000063278"/>
    <s v="COMPUTER IS NOT BOOTING UP"/>
    <x v="4"/>
    <d v="2013-04-01T00:00:00"/>
    <n v="3"/>
    <n v="3"/>
    <n v="3"/>
    <s v="Confirmed"/>
    <s v="Incident"/>
    <d v="2013-04-08T00:00:00"/>
    <d v="2013-04-08T00:00:00"/>
    <s v=""/>
    <x v="0"/>
    <x v="0"/>
    <x v="0"/>
    <d v="2013-04-01T00:00:00"/>
    <n v="1"/>
    <n v="1"/>
  </r>
  <r>
    <x v="0"/>
    <x v="0"/>
    <s v="Nilay Patel"/>
    <s v="8000067270"/>
    <s v="UNABLE TO CONNECT TO THE WIRED LAN"/>
    <x v="5"/>
    <d v="2013-04-02T00:00:00"/>
    <n v="3"/>
    <n v="3"/>
    <n v="3"/>
    <s v="Confirmed"/>
    <s v="Incident"/>
    <d v="2013-04-08T00:00:00"/>
    <d v="2013-05-20T00:00:00"/>
    <s v=""/>
    <x v="0"/>
    <x v="0"/>
    <x v="0"/>
    <d v="2013-05-01T00:00:00"/>
    <n v="1"/>
    <n v="1"/>
  </r>
  <r>
    <x v="0"/>
    <x v="0"/>
    <s v="Nilay Patel"/>
    <s v="8000070772"/>
    <s v="PRINTERS NOT WORKING IN PAL05"/>
    <x v="6"/>
    <d v="2013-04-03T00:00:00"/>
    <n v="3"/>
    <n v="2"/>
    <n v="3"/>
    <s v="Confirmed"/>
    <s v="Incident"/>
    <d v="2013-04-22T00:00:00"/>
    <d v="2013-04-22T00:00:00"/>
    <s v=""/>
    <x v="0"/>
    <x v="0"/>
    <x v="0"/>
    <d v="2013-04-01T00:00:00"/>
    <n v="1"/>
    <n v="1"/>
  </r>
  <r>
    <x v="0"/>
    <x v="0"/>
    <s v="Nilay Patel"/>
    <s v="8000070974"/>
    <s v="KEEP LAPTOP"/>
    <x v="6"/>
    <d v="2013-04-03T00:00:00"/>
    <n v="2"/>
    <n v="3"/>
    <n v="3"/>
    <s v="Confirmed"/>
    <s v="Incident"/>
    <d v="2013-04-08T00:00:00"/>
    <d v="2013-05-20T00:00:00"/>
    <s v=""/>
    <x v="0"/>
    <x v="0"/>
    <x v="0"/>
    <d v="2013-05-01T00:00:00"/>
    <n v="1"/>
    <n v="1"/>
  </r>
  <r>
    <x v="0"/>
    <x v="0"/>
    <s v="Nilay Patel"/>
    <s v="8000101945"/>
    <s v="VOICEMAIL"/>
    <x v="0"/>
    <d v="2013-04-16T00:00:00"/>
    <n v="2"/>
    <n v="3"/>
    <n v="3"/>
    <s v="Solution proposed"/>
    <s v="Incident"/>
    <d v="2013-05-08T00:00:00"/>
    <s v=""/>
    <s v=""/>
    <x v="0"/>
    <x v="0"/>
    <x v="1"/>
    <s v=""/>
    <n v="1"/>
    <n v="0"/>
  </r>
  <r>
    <x v="0"/>
    <x v="0"/>
    <s v="Nilay Patel"/>
    <s v="8000111977"/>
    <s v="WINDOWS SEARCH  IS NOT RUNNING (AA)"/>
    <x v="38"/>
    <d v="2013-04-19T00:00:00"/>
    <n v="1"/>
    <n v="3"/>
    <n v="2"/>
    <s v="For Review"/>
    <s v="Incident"/>
    <d v="2013-06-03T00:00:00"/>
    <s v=""/>
    <s v=""/>
    <x v="0"/>
    <x v="0"/>
    <x v="4"/>
    <s v=""/>
    <n v="1"/>
    <n v="0"/>
  </r>
  <r>
    <x v="0"/>
    <x v="0"/>
    <s v="Nilay Patel"/>
    <s v="8000116698"/>
    <s v="ROOM RESERVATION PLUG-IN ERROR"/>
    <x v="39"/>
    <d v="2013-04-22T00:00:00"/>
    <n v="3"/>
    <n v="3"/>
    <n v="3"/>
    <s v="Confirmed"/>
    <s v="Incident"/>
    <d v="2013-05-08T00:00:00"/>
    <d v="2013-05-22T00:00:00"/>
    <s v=""/>
    <x v="0"/>
    <x v="0"/>
    <x v="1"/>
    <d v="2013-05-01T00:00:00"/>
    <n v="1"/>
    <n v="1"/>
  </r>
  <r>
    <x v="0"/>
    <x v="0"/>
    <s v="Nilay Patel"/>
    <s v="8000120126"/>
    <s v="LAPTOP FREEZES EVERY TWO OR THREE DAYS"/>
    <x v="40"/>
    <d v="2013-04-23T00:00:00"/>
    <n v="3"/>
    <n v="3"/>
    <n v="3"/>
    <s v="Solution proposed"/>
    <s v="Incident"/>
    <d v="2013-05-08T00:00:00"/>
    <s v=""/>
    <s v=""/>
    <x v="0"/>
    <x v="0"/>
    <x v="1"/>
    <s v=""/>
    <n v="1"/>
    <n v="0"/>
  </r>
  <r>
    <x v="0"/>
    <x v="0"/>
    <s v="Nilay Patel"/>
    <s v="8000123670"/>
    <s v="NEED NEW BATTERY FOR LAPTOP"/>
    <x v="16"/>
    <d v="2013-04-24T00:00:00"/>
    <n v="4"/>
    <n v="4"/>
    <n v="4"/>
    <s v="Confirmed"/>
    <s v="Incident"/>
    <d v="2013-05-01T00:00:00"/>
    <d v="2013-06-01T00:00:00"/>
    <s v=""/>
    <x v="0"/>
    <x v="0"/>
    <x v="1"/>
    <d v="2013-06-01T00:00:00"/>
    <n v="1"/>
    <n v="1"/>
  </r>
  <r>
    <x v="0"/>
    <x v="0"/>
    <s v="Nilay Patel"/>
    <s v="8000134503"/>
    <s v="WINDOWS CERTIFICATE WARNINGS ISSUES."/>
    <x v="81"/>
    <d v="2013-04-29T00:00:00"/>
    <n v="2"/>
    <n v="3"/>
    <n v="2"/>
    <s v="Confirmed"/>
    <s v="Incident"/>
    <d v="2013-05-02T00:00:00"/>
    <d v="2013-06-02T00:00:00"/>
    <s v=""/>
    <x v="0"/>
    <x v="0"/>
    <x v="1"/>
    <d v="2013-06-01T00:00:00"/>
    <n v="1"/>
    <n v="1"/>
  </r>
  <r>
    <x v="0"/>
    <x v="0"/>
    <s v="Nilay Patel"/>
    <s v="8000137916"/>
    <s v="CHANGE OUTLOOK LOCATION"/>
    <x v="17"/>
    <d v="2013-04-30T00:00:00"/>
    <n v="3"/>
    <n v="3"/>
    <n v="3"/>
    <s v="Solution proposed"/>
    <s v="Incident"/>
    <d v="2013-05-09T00:00:00"/>
    <s v=""/>
    <s v=""/>
    <x v="0"/>
    <x v="0"/>
    <x v="1"/>
    <s v=""/>
    <n v="1"/>
    <n v="0"/>
  </r>
  <r>
    <x v="0"/>
    <x v="0"/>
    <s v="Nilay Patel"/>
    <s v="8000138390"/>
    <s v="BLACK SCREEN OCCURS ON LAPTOP"/>
    <x v="18"/>
    <d v="2013-05-01T00:00:00"/>
    <n v="3"/>
    <n v="3"/>
    <n v="3"/>
    <s v="Confirmed"/>
    <s v="Incident"/>
    <d v="2013-05-08T00:00:00"/>
    <d v="2013-05-16T00:00:00"/>
    <s v=""/>
    <x v="1"/>
    <x v="0"/>
    <x v="1"/>
    <d v="2013-05-01T00:00:00"/>
    <n v="1"/>
    <n v="1"/>
  </r>
  <r>
    <x v="0"/>
    <x v="0"/>
    <s v="Nilay Patel"/>
    <s v="8000139322"/>
    <s v="ERROR IN BOOT, CANT FINDE BOOT DRIVE"/>
    <x v="18"/>
    <d v="2013-05-01T00:00:00"/>
    <n v="3"/>
    <n v="3"/>
    <n v="3"/>
    <s v="Confirmed"/>
    <s v="Incident"/>
    <d v="2013-05-08T00:00:00"/>
    <d v="2013-05-16T00:00:00"/>
    <s v=""/>
    <x v="1"/>
    <x v="0"/>
    <x v="1"/>
    <d v="2013-05-01T00:00:00"/>
    <n v="1"/>
    <n v="1"/>
  </r>
  <r>
    <x v="0"/>
    <x v="0"/>
    <s v="Nilay Patel"/>
    <s v="8000149666"/>
    <s v="PC NOT BOOTING"/>
    <x v="44"/>
    <d v="2013-05-06T00:00:00"/>
    <n v="3"/>
    <n v="3"/>
    <n v="3"/>
    <s v="Solution proposed"/>
    <s v="Incident"/>
    <d v="2013-05-15T00:00:00"/>
    <s v=""/>
    <s v=""/>
    <x v="1"/>
    <x v="0"/>
    <x v="1"/>
    <s v=""/>
    <n v="1"/>
    <n v="0"/>
  </r>
  <r>
    <x v="0"/>
    <x v="0"/>
    <s v="Nilay Patel"/>
    <s v="8000179114"/>
    <s v="CANNOT ACCESS VPN"/>
    <x v="49"/>
    <d v="2013-05-17T00:00:00"/>
    <n v="3"/>
    <n v="3"/>
    <n v="3"/>
    <s v="In process"/>
    <s v="Incident"/>
    <s v=""/>
    <s v=""/>
    <s v=""/>
    <x v="1"/>
    <x v="0"/>
    <x v="2"/>
    <s v=""/>
    <n v="0"/>
    <n v="0"/>
  </r>
  <r>
    <x v="0"/>
    <x v="0"/>
    <s v="Nilay Patel"/>
    <s v="8000192818"/>
    <s v="ERROR WITH DOCKING STATION"/>
    <x v="82"/>
    <d v="2013-05-23T00:00:00"/>
    <n v="3"/>
    <n v="3"/>
    <n v="3"/>
    <s v="Solution proposed"/>
    <s v="Incident"/>
    <d v="2013-05-30T00:00:00"/>
    <s v=""/>
    <s v=""/>
    <x v="1"/>
    <x v="0"/>
    <x v="1"/>
    <s v=""/>
    <n v="1"/>
    <n v="0"/>
  </r>
  <r>
    <x v="0"/>
    <x v="0"/>
    <s v="Nilay Patel"/>
    <s v="8000192828"/>
    <s v="MONITOR DOES NOT DETECT SIGNAL"/>
    <x v="82"/>
    <d v="2013-05-23T00:00:00"/>
    <n v="2"/>
    <n v="3"/>
    <n v="3"/>
    <s v="Solution proposed"/>
    <s v="Incident"/>
    <d v="2013-05-31T00:00:00"/>
    <s v=""/>
    <s v=""/>
    <x v="1"/>
    <x v="0"/>
    <x v="1"/>
    <s v=""/>
    <n v="1"/>
    <n v="0"/>
  </r>
  <r>
    <x v="0"/>
    <x v="0"/>
    <s v="Nilay Patel"/>
    <s v="8000203050"/>
    <s v="ROOM RESERVATION PLUGIN ERROR"/>
    <x v="53"/>
    <d v="2013-05-28T00:00:00"/>
    <n v="3"/>
    <n v="3"/>
    <n v="3"/>
    <s v="In process"/>
    <s v="Incident"/>
    <s v=""/>
    <s v=""/>
    <s v=""/>
    <x v="1"/>
    <x v="0"/>
    <x v="2"/>
    <s v=""/>
    <n v="0"/>
    <n v="0"/>
  </r>
  <r>
    <x v="0"/>
    <x v="0"/>
    <s v="Paul Tatum"/>
    <s v="7000001504"/>
    <s v="NEW MBP SETUP"/>
    <x v="114"/>
    <d v="2013-02-14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Paul Tatum"/>
    <s v="7000001542"/>
    <s v="ADOBE PHOTOSHOP"/>
    <x v="114"/>
    <d v="2013-02-14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Paul Tatum"/>
    <s v="7000001663"/>
    <s v="SSO CERTIFICATES"/>
    <x v="79"/>
    <d v="2013-02-13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Paul Tatum"/>
    <s v="7000002283"/>
    <s v="RETURN MBP TO IT"/>
    <x v="114"/>
    <d v="2013-02-14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Paul Tatum"/>
    <s v="7000002571"/>
    <s v="SETUP NEW MBP"/>
    <x v="114"/>
    <d v="2013-02-14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0"/>
    <x v="0"/>
    <s v="Paul Tatum"/>
    <s v="7000004965"/>
    <s v="MONITOR INSTALL PO # 4502350918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5056"/>
    <s v="MONITOR INSTALL PO # 4502351062"/>
    <x v="56"/>
    <d v="2013-02-1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008"/>
    <s v="NEW IPAD 3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058"/>
    <s v="USER HAVING ISSUES WITH APPLE SAFARI"/>
    <x v="58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Paul Tatum"/>
    <s v="7000007098"/>
    <s v="REIMAGE MBP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168"/>
    <s v="REIMAGE MBP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212"/>
    <s v="TRANSFER DATA"/>
    <x v="58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Paul Tatum"/>
    <s v="7000007279"/>
    <s v="OUTLOOK CRASHING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316"/>
    <s v="OUTLOOK MIGRATION"/>
    <x v="58"/>
    <d v="2013-02-21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0"/>
    <x v="0"/>
    <s v="Paul Tatum"/>
    <s v="7000007340"/>
    <s v="SETUP MBP FOR APPLE PROJECT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374"/>
    <s v="NEW HARDWARE SETUP (APPLE MBP)"/>
    <x v="69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471"/>
    <s v="HP DISPLAY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7484"/>
    <s v="SETUP MBP FOR APPLE PROJECT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08584"/>
    <s v="REIMAGE MBP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1168"/>
    <s v="[UNABLE TO LOG BACK IN] NEW HARDWARE SET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1210"/>
    <s v="REIMAGE  REQUEST FOR MACBOOK PRO"/>
    <x v="69"/>
    <d v="2013-02-20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2887"/>
    <s v="EXCHANGE MIGRATION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006"/>
    <s v="REIMAGE MBP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111"/>
    <s v="SETUP MBP FOR APPLE PROJECT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121"/>
    <s v="SETUP MBP FOR APPLE PROJECT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147"/>
    <s v="REIMAGE MBP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235"/>
    <s v="EXCHANGE MIGRATION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260"/>
    <s v="NEW HARDWARE SETUP (APPLE MBP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328"/>
    <s v="NEW HARDWARE SETUP (APPLE MBP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336"/>
    <s v="NEW HARDWARE SETUP (APPLE MBP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516"/>
    <s v="NEW HARDWARE SETUP (APPLE MBP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519"/>
    <s v="NEW HARDWARE SETUP (APPLE MBP)"/>
    <x v="60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539"/>
    <s v="NEW HARDWARE SETUP (APPLE MBP)"/>
    <x v="73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606"/>
    <s v="NEW IPAD 4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3631"/>
    <s v="NEW HARDWARE SETUP (APPLE MBP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4410"/>
    <s v="NEW HARDWARE SETUP (APPLE MBP)"/>
    <x v="60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6230"/>
    <s v="NEW HARDWARE SETUP (APPLE MBA)"/>
    <x v="28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6269"/>
    <s v="NEW HARDWARE SETUP (APPLE MBP)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6274"/>
    <s v="NEW HARDWARE SETUP (APPLE MBP)"/>
    <x v="59"/>
    <d v="2013-02-26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7174"/>
    <s v="SOFTWARE INSTALL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196"/>
    <s v="VMWARE INSTALL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198"/>
    <s v="SETUP NEW MBP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202"/>
    <s v="SOFTWARE INSTALL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215"/>
    <s v="APPLE PROJECT MBP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233"/>
    <s v="VMWARE INSTALL"/>
    <x v="75"/>
    <d v="2013-03-0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552"/>
    <s v="NEW HARDWARE SETUP (APPLE MBP)"/>
    <x v="131"/>
    <d v="2013-03-03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624"/>
    <s v="NEW HARDWARE SETUP (APPLE MBP)"/>
    <x v="28"/>
    <d v="2013-03-0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17689"/>
    <s v="MONITOR INSTALL PO # 4502357625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Paul Tatum"/>
    <s v="7000019393"/>
    <s v="SOFTWARE CONFIGARATION"/>
    <x v="63"/>
    <d v="2013-03-07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19940"/>
    <s v="MBP-R REPAIR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0122"/>
    <s v="APPLE EQUIPMENT"/>
    <x v="63"/>
    <d v="2013-03-07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0842"/>
    <s v="SOFTWARE CONFIGARATION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0931"/>
    <s v="VMWARE INSTALL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142"/>
    <s v="SETUP NEW MBP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169"/>
    <s v="VMWARE INSTALL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175"/>
    <s v="SETUP NEW MBP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195"/>
    <s v="SELF SERVICE NOT RUNNING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283"/>
    <s v="REIMAGE MBP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441"/>
    <s v="SOFTWARE CONFIGARATION"/>
    <x v="78"/>
    <d v="2013-03-12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3507"/>
    <s v="NEW HARDWARE SETUP (APPLE MBA)"/>
    <x v="76"/>
    <d v="2013-03-09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732"/>
    <s v="SOFTWARE CONFIGARATION"/>
    <x v="78"/>
    <d v="2013-03-12T00:00:00"/>
    <n v="3"/>
    <n v="3"/>
    <n v="3"/>
    <s v="Confirmed"/>
    <s v="Service Request"/>
    <d v="2013-03-20T00:00:00"/>
    <d v="2013-03-20T00:00:00"/>
    <s v=""/>
    <x v="2"/>
    <x v="0"/>
    <x v="3"/>
    <d v="2013-03-01T00:00:00"/>
    <n v="1"/>
    <n v="1"/>
  </r>
  <r>
    <x v="0"/>
    <x v="0"/>
    <s v="Paul Tatum"/>
    <s v="7000023883"/>
    <s v="SOFTWARE CONFIGARATION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904"/>
    <s v="VMWARE INSTALL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3988"/>
    <s v="SETUP NEW MBP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4041"/>
    <s v="EVALUATE MAC PRO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4108"/>
    <s v="VMWARE INSTALL"/>
    <x v="78"/>
    <d v="2013-03-12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4433"/>
    <s v="NEW HARDWARE SETUP (APPLE MBP)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4988"/>
    <s v="INSTALLATION OF WIN7 ON A MAC (SEE LONG"/>
    <x v="69"/>
    <d v="2013-02-20T00:00:00"/>
    <n v="3"/>
    <n v="3"/>
    <n v="3"/>
    <s v="Confirmed"/>
    <s v="Service Request"/>
    <d v="2013-03-20T00:00:00"/>
    <d v="2013-03-20T00:00:00"/>
    <s v=""/>
    <x v="7"/>
    <x v="0"/>
    <x v="3"/>
    <d v="2013-03-01T00:00:00"/>
    <n v="1"/>
    <n v="1"/>
  </r>
  <r>
    <x v="0"/>
    <x v="0"/>
    <s v="Paul Tatum"/>
    <s v="7000025000"/>
    <s v="MBP REIMAGE"/>
    <x v="31"/>
    <d v="2013-03-13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7528"/>
    <s v="TRANSFER DATA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27854"/>
    <s v="ADOBE SOFTWARE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7869"/>
    <s v="ADOBE SOFTWARE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7999"/>
    <s v="ADOBE SOFTWARE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8081"/>
    <s v="ADOBE SOFTWARE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8119"/>
    <s v="ADOBE SOFTWARE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28642"/>
    <s v="SAP SSO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32776"/>
    <s v="NEW HARDWARE SETUP (APPLE MBP)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0"/>
    <x v="0"/>
    <s v="Paul Tatum"/>
    <s v="7000033110"/>
    <s v="MBP CRASHING"/>
    <x v="85"/>
    <d v="2013-03-19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0"/>
    <x v="0"/>
    <s v="Paul Tatum"/>
    <s v="7000033353"/>
    <s v="VMWARE ADMIN"/>
    <x v="85"/>
    <d v="2013-03-19T00:00:00"/>
    <n v="3"/>
    <n v="3"/>
    <n v="3"/>
    <s v="Confirmed"/>
    <s v="Service Request"/>
    <d v="2013-03-20T00:00:00"/>
    <d v="2013-03-20T00:00:00"/>
    <s v=""/>
    <x v="2"/>
    <x v="0"/>
    <x v="3"/>
    <d v="2013-03-01T00:00:00"/>
    <n v="1"/>
    <n v="1"/>
  </r>
  <r>
    <x v="0"/>
    <x v="0"/>
    <s v="Paul Tatum"/>
    <s v="7000033556"/>
    <s v="SAP IMAGE UPGRADE REQUEST"/>
    <x v="85"/>
    <d v="2013-03-19T00:00:00"/>
    <n v="3"/>
    <n v="3"/>
    <n v="3"/>
    <s v="Confirmed"/>
    <s v="Service Request"/>
    <d v="2013-04-05T00:00:00"/>
    <d v="2013-05-20T00:00:00"/>
    <s v=""/>
    <x v="2"/>
    <x v="0"/>
    <x v="0"/>
    <d v="2013-05-01T00:00:00"/>
    <n v="1"/>
    <n v="1"/>
  </r>
  <r>
    <x v="0"/>
    <x v="0"/>
    <s v="Paul Tatum"/>
    <s v="7000033701"/>
    <s v="NEW HARDWARE SETUP (APPLE MBP)"/>
    <x v="85"/>
    <d v="2013-03-19T00:00:00"/>
    <n v="3"/>
    <n v="3"/>
    <n v="3"/>
    <s v="Confirmed"/>
    <s v="Service Request"/>
    <d v="2013-03-21T00:00:00"/>
    <d v="2013-04-21T00:00:00"/>
    <s v=""/>
    <x v="2"/>
    <x v="0"/>
    <x v="3"/>
    <d v="2013-04-01T00:00:00"/>
    <n v="1"/>
    <n v="1"/>
  </r>
  <r>
    <x v="0"/>
    <x v="0"/>
    <s v="Paul Tatum"/>
    <s v="7000033763"/>
    <s v="NEW HARDWARE SETUP (APPLE MBP)"/>
    <x v="30"/>
    <d v="2013-03-19T00:00:00"/>
    <n v="3"/>
    <n v="3"/>
    <n v="3"/>
    <s v="Service provided"/>
    <s v="Service Request"/>
    <d v="2013-05-17T00:00:00"/>
    <s v=""/>
    <s v=""/>
    <x v="2"/>
    <x v="0"/>
    <x v="1"/>
    <s v=""/>
    <n v="1"/>
    <n v="0"/>
  </r>
  <r>
    <x v="0"/>
    <x v="0"/>
    <s v="Paul Tatum"/>
    <s v="7000037477"/>
    <s v="LOANER LAPTOP (MAC) (5 WEEKS)"/>
    <x v="86"/>
    <d v="2013-03-21T00:00:00"/>
    <n v="3"/>
    <n v="3"/>
    <n v="3"/>
    <s v="Confirmed"/>
    <s v="Service Request"/>
    <d v="2013-03-22T00:00:00"/>
    <d v="2013-03-22T00:00:00"/>
    <s v=""/>
    <x v="2"/>
    <x v="0"/>
    <x v="3"/>
    <d v="2013-03-01T00:00:00"/>
    <n v="1"/>
    <n v="1"/>
  </r>
  <r>
    <x v="0"/>
    <x v="0"/>
    <s v="Paul Tatum"/>
    <s v="7000040070"/>
    <s v="SYSTEM SOFTWARE"/>
    <x v="87"/>
    <d v="2013-03-22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Paul Tatum"/>
    <s v="7000040097"/>
    <s v="MS OUTLOOK"/>
    <x v="87"/>
    <d v="2013-03-22T00:00:00"/>
    <n v="3"/>
    <n v="3"/>
    <n v="3"/>
    <s v="Confirmed"/>
    <s v="Service Request"/>
    <d v="2013-03-22T00:00:00"/>
    <d v="2013-05-31T00:00:00"/>
    <s v=""/>
    <x v="2"/>
    <x v="0"/>
    <x v="3"/>
    <d v="2013-05-01T00:00:00"/>
    <n v="1"/>
    <n v="1"/>
  </r>
  <r>
    <x v="0"/>
    <x v="0"/>
    <s v="Paul Tatum"/>
    <s v="7000040117"/>
    <s v="SYSTEM SOFTWARE"/>
    <x v="87"/>
    <d v="2013-03-22T00:00:00"/>
    <n v="3"/>
    <n v="3"/>
    <n v="3"/>
    <s v="Confirmed"/>
    <s v="Service Request"/>
    <d v="2013-03-22T00:00:00"/>
    <d v="2013-03-22T00:00:00"/>
    <s v=""/>
    <x v="2"/>
    <x v="0"/>
    <x v="3"/>
    <d v="2013-03-01T00:00:00"/>
    <n v="1"/>
    <n v="1"/>
  </r>
  <r>
    <x v="0"/>
    <x v="0"/>
    <s v="Paul Tatum"/>
    <s v="7000040162"/>
    <s v="LOST NETWORK"/>
    <x v="87"/>
    <d v="2013-03-22T00:00:00"/>
    <n v="3"/>
    <n v="3"/>
    <n v="3"/>
    <s v="Confirmed"/>
    <s v="Service Request"/>
    <d v="2013-03-22T00:00:00"/>
    <d v="2013-05-31T00:00:00"/>
    <s v=""/>
    <x v="2"/>
    <x v="0"/>
    <x v="3"/>
    <d v="2013-05-01T00:00:00"/>
    <n v="1"/>
    <n v="1"/>
  </r>
  <r>
    <x v="0"/>
    <x v="0"/>
    <s v="Paul Tatum"/>
    <s v="7000040214"/>
    <s v="OUTLOOK"/>
    <x v="87"/>
    <d v="2013-03-22T00:00:00"/>
    <n v="3"/>
    <n v="3"/>
    <n v="3"/>
    <s v="Confirmed"/>
    <s v="Service Request"/>
    <d v="2013-03-22T00:00:00"/>
    <d v="2013-03-22T00:00:00"/>
    <s v=""/>
    <x v="2"/>
    <x v="0"/>
    <x v="3"/>
    <d v="2013-03-01T00:00:00"/>
    <n v="1"/>
    <n v="1"/>
  </r>
  <r>
    <x v="0"/>
    <x v="0"/>
    <s v="Paul Tatum"/>
    <s v="7000040238"/>
    <s v="SYSTEM SOFTWARE"/>
    <x v="87"/>
    <d v="2013-03-22T00:00:00"/>
    <n v="3"/>
    <n v="3"/>
    <n v="3"/>
    <s v="Confirmed"/>
    <s v="Service Request"/>
    <d v="2013-03-22T00:00:00"/>
    <d v="2013-04-22T00:00:00"/>
    <s v=""/>
    <x v="2"/>
    <x v="0"/>
    <x v="3"/>
    <d v="2013-04-01T00:00:00"/>
    <n v="1"/>
    <n v="1"/>
  </r>
  <r>
    <x v="0"/>
    <x v="0"/>
    <s v="Paul Tatum"/>
    <s v="7000040690"/>
    <s v="REIMAGE MBP"/>
    <x v="87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Paul Tatum"/>
    <s v="7000040727"/>
    <s v="REIMAGE MBP"/>
    <x v="87"/>
    <d v="2013-03-22T00:00:00"/>
    <n v="3"/>
    <n v="3"/>
    <n v="3"/>
    <s v="Confirmed"/>
    <s v="Service Request"/>
    <d v="2013-03-23T00:00:00"/>
    <d v="2013-03-28T00:00:00"/>
    <s v=""/>
    <x v="2"/>
    <x v="0"/>
    <x v="3"/>
    <d v="2013-03-01T00:00:00"/>
    <n v="1"/>
    <n v="1"/>
  </r>
  <r>
    <x v="0"/>
    <x v="0"/>
    <s v="Paul Tatum"/>
    <s v="7000040827"/>
    <s v="RECEIVED BACK FROM APPLE REPAIR"/>
    <x v="87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Paul Tatum"/>
    <s v="7000040862"/>
    <s v="VMWARE 5.0.2"/>
    <x v="87"/>
    <d v="2013-03-22T00:00:00"/>
    <n v="3"/>
    <n v="3"/>
    <n v="3"/>
    <s v="Confirmed"/>
    <s v="Service Request"/>
    <d v="2013-03-23T00:00:00"/>
    <d v="2013-04-23T00:00:00"/>
    <s v=""/>
    <x v="2"/>
    <x v="0"/>
    <x v="3"/>
    <d v="2013-04-01T00:00:00"/>
    <n v="1"/>
    <n v="1"/>
  </r>
  <r>
    <x v="0"/>
    <x v="0"/>
    <s v="Paul Tatum"/>
    <s v="7000045712"/>
    <s v="CAN'T USE CITRIX RECEIVER ON MAC"/>
    <x v="33"/>
    <d v="2013-03-26T00:00:00"/>
    <n v="3"/>
    <n v="4"/>
    <n v="4"/>
    <s v="Confirmed"/>
    <s v="Service Request"/>
    <d v="2013-04-26T00:00:00"/>
    <d v="2013-05-27T00:00:00"/>
    <s v=""/>
    <x v="2"/>
    <x v="0"/>
    <x v="0"/>
    <d v="2013-05-01T00:00:00"/>
    <n v="1"/>
    <n v="1"/>
  </r>
  <r>
    <x v="0"/>
    <x v="0"/>
    <s v="Paul Tatum"/>
    <s v="7000049751"/>
    <s v="NEW HARDWARE SETUP (MBP)"/>
    <x v="3"/>
    <d v="2013-03-28T00:00:00"/>
    <n v="3"/>
    <n v="3"/>
    <n v="3"/>
    <s v="Service provided"/>
    <s v="Service Request"/>
    <d v="2013-05-14T00:00:00"/>
    <s v=""/>
    <s v=""/>
    <x v="2"/>
    <x v="0"/>
    <x v="1"/>
    <s v=""/>
    <n v="1"/>
    <n v="0"/>
  </r>
  <r>
    <x v="0"/>
    <x v="0"/>
    <s v="Paul Tatum"/>
    <s v="7000054108"/>
    <s v="APPLE PROJECT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193"/>
    <s v="APPLE PROJECT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194"/>
    <s v="WTS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196"/>
    <s v="RETURN MBP FROM APPLE PROJECT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211"/>
    <s v="ADD NEW USER TO ACCOUNTS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213"/>
    <s v="ADOBE PHOTOSHOP CS6"/>
    <x v="5"/>
    <d v="2013-04-02T00:00:00"/>
    <n v="3"/>
    <n v="3"/>
    <n v="3"/>
    <s v="Confirmed"/>
    <s v="Service Request"/>
    <d v="2013-04-02T00:00:00"/>
    <d v="2013-05-31T00:00:00"/>
    <s v=""/>
    <x v="0"/>
    <x v="0"/>
    <x v="0"/>
    <d v="2013-05-01T00:00:00"/>
    <n v="1"/>
    <n v="1"/>
  </r>
  <r>
    <x v="0"/>
    <x v="0"/>
    <s v="Paul Tatum"/>
    <s v="7000054214"/>
    <s v="ADOBE ILLISTRATOR CS6"/>
    <x v="5"/>
    <d v="2013-04-02T00:00:00"/>
    <n v="3"/>
    <n v="3"/>
    <n v="3"/>
    <s v="Confirmed"/>
    <s v="Service Request"/>
    <d v="2013-04-02T00:00:00"/>
    <d v="2013-05-31T00:00:00"/>
    <s v=""/>
    <x v="0"/>
    <x v="0"/>
    <x v="0"/>
    <d v="2013-05-01T00:00:00"/>
    <n v="1"/>
    <n v="1"/>
  </r>
  <r>
    <x v="0"/>
    <x v="0"/>
    <s v="Paul Tatum"/>
    <s v="7000054215"/>
    <s v="SETUP WTS"/>
    <x v="5"/>
    <d v="2013-04-02T00:00:00"/>
    <n v="3"/>
    <n v="3"/>
    <n v="3"/>
    <s v="Confirmed"/>
    <s v="Service Request"/>
    <d v="2013-04-02T00:00:00"/>
    <d v="2013-05-31T00:00:00"/>
    <s v=""/>
    <x v="0"/>
    <x v="0"/>
    <x v="0"/>
    <d v="2013-05-01T00:00:00"/>
    <n v="1"/>
    <n v="1"/>
  </r>
  <r>
    <x v="0"/>
    <x v="0"/>
    <s v="Paul Tatum"/>
    <s v="7000054217"/>
    <s v="IMAGE IMAC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220"/>
    <s v="WTS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232"/>
    <s v="INDEXING"/>
    <x v="5"/>
    <d v="2013-04-02T00:00:00"/>
    <n v="3"/>
    <n v="3"/>
    <n v="3"/>
    <s v="Confirmed"/>
    <s v="Service Request"/>
    <d v="2013-04-02T00:00:00"/>
    <d v="2013-04-02T00:00:00"/>
    <s v=""/>
    <x v="0"/>
    <x v="0"/>
    <x v="0"/>
    <d v="2013-04-01T00:00:00"/>
    <n v="1"/>
    <n v="1"/>
  </r>
  <r>
    <x v="0"/>
    <x v="0"/>
    <s v="Paul Tatum"/>
    <s v="7000054237"/>
    <s v="VMWARE 5.0.2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239"/>
    <s v="ADOBE CS6 SUITE"/>
    <x v="5"/>
    <d v="2013-04-02T00:00:00"/>
    <n v="3"/>
    <n v="3"/>
    <n v="3"/>
    <s v="Confirmed"/>
    <s v="Service Request"/>
    <d v="2013-04-02T00:00:00"/>
    <d v="2013-04-05T00:00:00"/>
    <s v=""/>
    <x v="0"/>
    <x v="0"/>
    <x v="0"/>
    <d v="2013-04-01T00:00:00"/>
    <n v="1"/>
    <n v="1"/>
  </r>
  <r>
    <x v="0"/>
    <x v="0"/>
    <s v="Paul Tatum"/>
    <s v="7000054254"/>
    <s v="NEW HARDWARE SETUP (MBA)"/>
    <x v="5"/>
    <d v="2013-04-02T00:00:00"/>
    <n v="3"/>
    <n v="3"/>
    <n v="3"/>
    <s v="Confirmed"/>
    <s v="Service Request"/>
    <d v="2013-04-04T00:00:00"/>
    <d v="2013-05-20T00:00:00"/>
    <s v=""/>
    <x v="0"/>
    <x v="0"/>
    <x v="0"/>
    <d v="2013-05-01T00:00:00"/>
    <n v="1"/>
    <n v="1"/>
  </r>
  <r>
    <x v="0"/>
    <x v="0"/>
    <s v="Paul Tatum"/>
    <s v="7000054299"/>
    <s v="VMWARE 5.0.2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00"/>
    <s v="VMWARE 5.0.2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41"/>
    <s v="CAPTURD .OLM FILE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43"/>
    <s v="REIMAGE MBP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48"/>
    <s v="SYSTEM OS CORRECTIONS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61"/>
    <s v="NEW MBP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68"/>
    <s v="APPLE PROJECT"/>
    <x v="5"/>
    <d v="2013-04-02T00:00:00"/>
    <n v="3"/>
    <n v="3"/>
    <n v="3"/>
    <s v="Confirmed"/>
    <s v="Service Request"/>
    <d v="2013-04-02T00:00:00"/>
    <d v="2013-05-20T00:00:00"/>
    <s v=""/>
    <x v="0"/>
    <x v="0"/>
    <x v="0"/>
    <d v="2013-05-01T00:00:00"/>
    <n v="1"/>
    <n v="1"/>
  </r>
  <r>
    <x v="0"/>
    <x v="0"/>
    <s v="Paul Tatum"/>
    <s v="7000054389"/>
    <s v="NEW HARDWARE SETUP (MBP)"/>
    <x v="5"/>
    <d v="2013-04-02T00:00:00"/>
    <n v="2"/>
    <n v="3"/>
    <n v="3"/>
    <s v="Confirmed"/>
    <s v="Service Request"/>
    <d v="2013-04-03T00:00:00"/>
    <d v="2013-05-20T00:00:00"/>
    <s v=""/>
    <x v="0"/>
    <x v="0"/>
    <x v="0"/>
    <d v="2013-05-01T00:00:00"/>
    <n v="1"/>
    <n v="1"/>
  </r>
  <r>
    <x v="0"/>
    <x v="0"/>
    <s v="Paul Tatum"/>
    <s v="7000056386"/>
    <s v="SSO CERTIFICATE"/>
    <x v="6"/>
    <d v="2013-04-03T00:00:00"/>
    <n v="3"/>
    <n v="3"/>
    <n v="3"/>
    <s v="Confirmed"/>
    <s v="Service Request"/>
    <d v="2013-04-03T00:00:00"/>
    <d v="2013-05-20T00:00:00"/>
    <s v=""/>
    <x v="0"/>
    <x v="0"/>
    <x v="0"/>
    <d v="2013-05-01T00:00:00"/>
    <n v="1"/>
    <n v="1"/>
  </r>
  <r>
    <x v="0"/>
    <x v="0"/>
    <s v="Paul Tatum"/>
    <s v="7000056561"/>
    <s v="UNABLE TO PRINT"/>
    <x v="6"/>
    <d v="2013-04-03T00:00:00"/>
    <n v="3"/>
    <n v="3"/>
    <n v="3"/>
    <s v="Confirmed"/>
    <s v="Service Request"/>
    <d v="2013-04-03T00:00:00"/>
    <d v="2013-05-20T00:00:00"/>
    <s v=""/>
    <x v="0"/>
    <x v="0"/>
    <x v="0"/>
    <d v="2013-05-01T00:00:00"/>
    <n v="1"/>
    <n v="1"/>
  </r>
  <r>
    <x v="0"/>
    <x v="0"/>
    <s v="Paul Tatum"/>
    <s v="7000058121"/>
    <s v="REIMAGE MBP"/>
    <x v="7"/>
    <d v="2013-04-04T00:00:00"/>
    <n v="3"/>
    <n v="3"/>
    <n v="3"/>
    <s v="Confirmed"/>
    <s v="Service Request"/>
    <d v="2013-04-04T00:00:00"/>
    <d v="2013-04-05T00:00:00"/>
    <s v=""/>
    <x v="0"/>
    <x v="0"/>
    <x v="0"/>
    <d v="2013-04-01T00:00:00"/>
    <n v="1"/>
    <n v="1"/>
  </r>
  <r>
    <x v="0"/>
    <x v="0"/>
    <s v="Paul Tatum"/>
    <s v="7000058125"/>
    <s v="MBP CRASHING"/>
    <x v="7"/>
    <d v="2013-04-04T00:00:00"/>
    <n v="3"/>
    <n v="3"/>
    <n v="3"/>
    <s v="Confirmed"/>
    <s v="Service Request"/>
    <d v="2013-04-04T00:00:00"/>
    <d v="2013-04-05T00:00:00"/>
    <s v=""/>
    <x v="0"/>
    <x v="0"/>
    <x v="0"/>
    <d v="2013-04-01T00:00:00"/>
    <n v="1"/>
    <n v="1"/>
  </r>
  <r>
    <x v="0"/>
    <x v="0"/>
    <s v="Paul Tatum"/>
    <s v="7000059586"/>
    <s v="MBP RE-IMAGE"/>
    <x v="8"/>
    <d v="2013-04-05T00:00:00"/>
    <n v="3"/>
    <n v="3"/>
    <n v="3"/>
    <s v="Confirmed"/>
    <s v="Service Request"/>
    <d v="2013-04-05T00:00:00"/>
    <d v="2013-04-05T00:00:00"/>
    <s v=""/>
    <x v="0"/>
    <x v="0"/>
    <x v="0"/>
    <d v="2013-04-01T00:00:00"/>
    <n v="1"/>
    <n v="1"/>
  </r>
  <r>
    <x v="0"/>
    <x v="0"/>
    <s v="Paul Tatum"/>
    <s v="7000059976"/>
    <s v="PROBLEMS WITH ADOBE CONNECT"/>
    <x v="8"/>
    <d v="2013-04-05T00:00:00"/>
    <n v="3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0"/>
    <x v="0"/>
    <s v="Paul Tatum"/>
    <s v="7000060027"/>
    <s v="NEW HARDWARE SETUP (MBP)"/>
    <x v="8"/>
    <d v="2013-04-05T00:00:00"/>
    <n v="2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Paul Tatum"/>
    <s v="7000062833"/>
    <s v="NEW HARDWARE SETUP (MBP)"/>
    <x v="10"/>
    <d v="2013-04-08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4361"/>
    <s v="VMWARE"/>
    <x v="10"/>
    <d v="2013-04-09T00:00:00"/>
    <n v="3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Paul Tatum"/>
    <s v="7000064616"/>
    <s v="NEW HARDWARE SETUP (MBA) (AHW)"/>
    <x v="10"/>
    <d v="2013-04-09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Paul Tatum"/>
    <s v="7000064617"/>
    <s v="INDEXING"/>
    <x v="10"/>
    <d v="2013-04-09T00:00:00"/>
    <n v="3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Paul Tatum"/>
    <s v="7000064618"/>
    <s v="WINDOWS 7/VMWARE"/>
    <x v="10"/>
    <d v="2013-04-09T00:00:00"/>
    <n v="3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0"/>
    <x v="0"/>
    <s v="Paul Tatum"/>
    <s v="7000065098"/>
    <s v="NEW HARDWARE SETUP (MBP)"/>
    <x v="11"/>
    <d v="2013-04-10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7956"/>
    <s v="UNABLE TO PRINT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7958"/>
    <s v="VMWARE 5.0.2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8035"/>
    <s v="VMWARE 5.0.2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8037"/>
    <s v="WINDOWS 7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8038"/>
    <s v="ADOBE ILLISTRATOR CS 6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8040"/>
    <s v="ADOBE PREMIERE CS 6"/>
    <x v="12"/>
    <d v="2013-04-11T00:00:00"/>
    <n v="3"/>
    <n v="3"/>
    <n v="3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Paul Tatum"/>
    <s v="7000068814"/>
    <s v="NEW HARDWARE SETUP (MBA)"/>
    <x v="36"/>
    <d v="2013-04-12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Paul Tatum"/>
    <s v="7000070072"/>
    <s v="MS OUTLOOK MAC"/>
    <x v="36"/>
    <d v="2013-04-12T00:00:00"/>
    <n v="3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Paul Tatum"/>
    <s v="7000070073"/>
    <s v="MAC OS ISSUES"/>
    <x v="36"/>
    <d v="2013-04-12T00:00:00"/>
    <n v="3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Paul Tatum"/>
    <s v="7000070076"/>
    <s v="MOVE IPAD TO NEW USER"/>
    <x v="36"/>
    <d v="2013-04-12T00:00:00"/>
    <n v="3"/>
    <n v="3"/>
    <n v="3"/>
    <s v="Confirmed"/>
    <s v="Service Request"/>
    <d v="2013-04-12T00:00:00"/>
    <d v="2013-04-12T00:00:00"/>
    <s v=""/>
    <x v="0"/>
    <x v="0"/>
    <x v="0"/>
    <d v="2013-04-01T00:00:00"/>
    <n v="1"/>
    <n v="1"/>
  </r>
  <r>
    <x v="0"/>
    <x v="0"/>
    <s v="Paul Tatum"/>
    <s v="7000070078"/>
    <s v="SET UP NEW IPAD"/>
    <x v="36"/>
    <d v="2013-04-12T00:00:00"/>
    <n v="3"/>
    <n v="3"/>
    <n v="3"/>
    <s v="Confirmed"/>
    <s v="Service Request"/>
    <d v="2013-04-12T00:00:00"/>
    <d v="2013-05-20T00:00:00"/>
    <s v=""/>
    <x v="0"/>
    <x v="0"/>
    <x v="0"/>
    <d v="2013-05-01T00:00:00"/>
    <n v="1"/>
    <n v="1"/>
  </r>
  <r>
    <x v="0"/>
    <x v="0"/>
    <s v="Paul Tatum"/>
    <s v="7000072441"/>
    <s v="MS OUTLOOK BROKEN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Paul Tatum"/>
    <s v="7000072447"/>
    <s v="NEW IPAD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Paul Tatum"/>
    <s v="7000072512"/>
    <s v="NEW MBP SETUP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Paul Tatum"/>
    <s v="7000072812"/>
    <s v="REIMAGE MBP"/>
    <x v="37"/>
    <d v="2013-04-15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0"/>
    <x v="0"/>
    <s v="Paul Tatum"/>
    <s v="7000074954"/>
    <s v="DVD NOT WORKING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0"/>
    <x v="0"/>
    <s v="Paul Tatum"/>
    <s v="7000076930"/>
    <s v="RENT A MACBOOK FOR IOS DEV TRAINING"/>
    <x v="15"/>
    <d v="2013-04-17T00:00:00"/>
    <n v="3"/>
    <n v="4"/>
    <n v="4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Paul Tatum"/>
    <s v="7000078218"/>
    <s v="SETUP NEW MB AIR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Paul Tatum"/>
    <s v="7000078220"/>
    <s v="ADOBE CS 6 PHOTOSHOP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Paul Tatum"/>
    <s v="7000078255"/>
    <s v="REIMAGE NEW MBP"/>
    <x v="15"/>
    <d v="2013-04-18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0"/>
    <x v="0"/>
    <s v="Paul Tatum"/>
    <s v="7000080072"/>
    <s v="ADOBE SOFTWARE"/>
    <x v="38"/>
    <d v="2013-04-19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Paul Tatum"/>
    <s v="7000080075"/>
    <s v="ADOBE SOFTWARE"/>
    <x v="38"/>
    <d v="2013-04-19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Paul Tatum"/>
    <s v="7000080079"/>
    <s v="ADOBE SOFTWRAE"/>
    <x v="38"/>
    <d v="2013-04-19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Paul Tatum"/>
    <s v="7000080122"/>
    <s v="REIMAGE MBP"/>
    <x v="38"/>
    <d v="2013-04-19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Paul Tatum"/>
    <s v="7000080126"/>
    <s v="MS OUTLOOK NOT CONNECTING"/>
    <x v="38"/>
    <d v="2013-04-19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Paul Tatum"/>
    <s v="7000080514"/>
    <s v="VMWARE ADMIN"/>
    <x v="38"/>
    <d v="2013-04-19T00:00:00"/>
    <n v="3"/>
    <n v="3"/>
    <n v="3"/>
    <s v="Confirmed"/>
    <s v="Service Request"/>
    <d v="2013-04-23T00:00:00"/>
    <d v="2013-04-23T00:00:00"/>
    <s v=""/>
    <x v="0"/>
    <x v="0"/>
    <x v="0"/>
    <d v="2013-04-01T00:00:00"/>
    <n v="1"/>
    <n v="1"/>
  </r>
  <r>
    <x v="0"/>
    <x v="0"/>
    <s v="Paul Tatum"/>
    <s v="7000080515"/>
    <s v="SYSTEM OS ISSUES"/>
    <x v="38"/>
    <d v="2013-04-19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0"/>
    <x v="0"/>
    <s v="Paul Tatum"/>
    <s v="7000082921"/>
    <s v="OUTLOOK FREEZING"/>
    <x v="39"/>
    <d v="2013-04-22T00:00:00"/>
    <n v="3"/>
    <n v="3"/>
    <n v="3"/>
    <s v="Confirmed"/>
    <s v="Service Request"/>
    <d v="2013-05-14T00:00:00"/>
    <d v="2013-05-14T00:00:00"/>
    <s v=""/>
    <x v="0"/>
    <x v="0"/>
    <x v="1"/>
    <d v="2013-05-01T00:00:00"/>
    <n v="1"/>
    <n v="1"/>
  </r>
  <r>
    <x v="0"/>
    <x v="0"/>
    <s v="Paul Tatum"/>
    <s v="7000083142"/>
    <s v="NEW HARDWARE SETUP (MBA)"/>
    <x v="39"/>
    <d v="2013-04-22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Paul Tatum"/>
    <s v="7000083174"/>
    <s v="NEW HARDWARE SETUP (MBA)"/>
    <x v="39"/>
    <d v="2013-04-22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Paul Tatum"/>
    <s v="7000084888"/>
    <s v="NEW HARDWARE SETUP (MBP)"/>
    <x v="40"/>
    <d v="2013-04-23T00:00:00"/>
    <n v="2"/>
    <n v="3"/>
    <n v="3"/>
    <s v="Service provided"/>
    <s v="Service Request"/>
    <d v="2013-05-17T00:00:00"/>
    <s v=""/>
    <s v=""/>
    <x v="0"/>
    <x v="0"/>
    <x v="1"/>
    <s v=""/>
    <n v="1"/>
    <n v="0"/>
  </r>
  <r>
    <x v="0"/>
    <x v="0"/>
    <s v="Paul Tatum"/>
    <s v="7000089118"/>
    <s v="MS OUTLOOK EXCHANGE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0"/>
    <x v="0"/>
    <s v="Paul Tatum"/>
    <s v="7000089192"/>
    <s v="NEW MBP IMAGE"/>
    <x v="41"/>
    <d v="2013-04-25T00:00:00"/>
    <n v="3"/>
    <n v="3"/>
    <n v="3"/>
    <s v="Confirmed"/>
    <s v="Service Request"/>
    <d v="2013-04-25T00:00:00"/>
    <d v="2013-05-31T00:00:00"/>
    <s v=""/>
    <x v="0"/>
    <x v="0"/>
    <x v="0"/>
    <d v="2013-05-01T00:00:00"/>
    <n v="1"/>
    <n v="1"/>
  </r>
  <r>
    <x v="0"/>
    <x v="0"/>
    <s v="Paul Tatum"/>
    <s v="7000089294"/>
    <s v="NEW HARDWARE SETUP (MBP) (AHW)"/>
    <x v="41"/>
    <d v="2013-04-25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Paul Tatum"/>
    <s v="7000090573"/>
    <s v="LABS TEST MAC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0574"/>
    <s v="MBP RETURN TO APPLE PROJECT"/>
    <x v="42"/>
    <d v="2013-04-26T00:00:00"/>
    <n v="3"/>
    <n v="3"/>
    <n v="3"/>
    <s v="Confirmed"/>
    <s v="Service Request"/>
    <d v="2013-04-26T00:00:00"/>
    <d v="2013-04-26T00:00:00"/>
    <s v=""/>
    <x v="0"/>
    <x v="0"/>
    <x v="0"/>
    <d v="2013-04-01T00:00:00"/>
    <n v="1"/>
    <n v="1"/>
  </r>
  <r>
    <x v="0"/>
    <x v="0"/>
    <s v="Paul Tatum"/>
    <s v="7000090576"/>
    <s v="LOSS OF WIRELESS NETWORK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0577"/>
    <s v="APPLE PROJECT MBP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0579"/>
    <s v="NEW MBP SETUP"/>
    <x v="42"/>
    <d v="2013-04-26T00:00:00"/>
    <n v="3"/>
    <n v="3"/>
    <n v="3"/>
    <s v="Confirmed"/>
    <s v="Service Request"/>
    <d v="2013-04-26T00:00:00"/>
    <d v="2013-04-26T00:00:00"/>
    <s v=""/>
    <x v="0"/>
    <x v="0"/>
    <x v="0"/>
    <d v="2013-04-01T00:00:00"/>
    <n v="1"/>
    <n v="1"/>
  </r>
  <r>
    <x v="0"/>
    <x v="0"/>
    <s v="Paul Tatum"/>
    <s v="7000090622"/>
    <s v="NEW IPAD SETUP"/>
    <x v="42"/>
    <d v="2013-04-26T00:00:00"/>
    <n v="3"/>
    <n v="3"/>
    <n v="3"/>
    <s v="Confirmed"/>
    <s v="Service Request"/>
    <d v="2013-04-26T00:00:00"/>
    <d v="2013-04-26T00:00:00"/>
    <s v=""/>
    <x v="0"/>
    <x v="0"/>
    <x v="0"/>
    <d v="2013-04-01T00:00:00"/>
    <n v="1"/>
    <n v="1"/>
  </r>
  <r>
    <x v="0"/>
    <x v="0"/>
    <s v="Paul Tatum"/>
    <s v="7000090629"/>
    <s v="PASSWORD ERRORS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0630"/>
    <s v="REMOVE USER FROM ACCOUNTS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0672"/>
    <s v="NEW MBP SETUP"/>
    <x v="42"/>
    <d v="2013-04-26T00:00:00"/>
    <n v="3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Paul Tatum"/>
    <s v="7000090673"/>
    <s v="NEW MBP SETUP"/>
    <x v="42"/>
    <d v="2013-04-26T00:00:00"/>
    <n v="3"/>
    <n v="3"/>
    <n v="3"/>
    <s v="Confirmed"/>
    <s v="Service Request"/>
    <d v="2013-04-26T00:00:00"/>
    <d v="2013-04-26T00:00:00"/>
    <s v=""/>
    <x v="0"/>
    <x v="0"/>
    <x v="0"/>
    <d v="2013-04-01T00:00:00"/>
    <n v="1"/>
    <n v="1"/>
  </r>
  <r>
    <x v="0"/>
    <x v="0"/>
    <s v="Paul Tatum"/>
    <s v="7000090675"/>
    <s v="HD FAILURE"/>
    <x v="42"/>
    <d v="2013-04-26T00:00:00"/>
    <n v="3"/>
    <n v="3"/>
    <n v="3"/>
    <s v="Service provided"/>
    <s v="Service Request"/>
    <d v="2013-05-15T00:00:00"/>
    <s v=""/>
    <s v=""/>
    <x v="0"/>
    <x v="0"/>
    <x v="1"/>
    <s v=""/>
    <n v="1"/>
    <n v="0"/>
  </r>
  <r>
    <x v="0"/>
    <x v="0"/>
    <s v="Paul Tatum"/>
    <s v="7000090677"/>
    <s v="REIMAGE MBP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0679"/>
    <s v="MAIL AND PASSWORD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Paul Tatum"/>
    <s v="7000091198"/>
    <s v="NEW HARDWARE SETUP (MBP)"/>
    <x v="88"/>
    <d v="2013-04-27T00:00:00"/>
    <n v="1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0"/>
    <x v="0"/>
    <s v="Paul Tatum"/>
    <s v="7000091228"/>
    <s v="NEW HARDWARE SETUP (MBP)"/>
    <x v="88"/>
    <d v="2013-04-26T00:00:00"/>
    <n v="2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Paul Tatum"/>
    <s v="7000091262"/>
    <s v="NEW HARDWARE SETUP (MBP)"/>
    <x v="88"/>
    <d v="2013-04-26T00:00:00"/>
    <n v="2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Paul Tatum"/>
    <s v="7000091536"/>
    <s v="NEW HARDWARE SETUP (MBP)"/>
    <x v="81"/>
    <d v="2013-04-28T00:00:00"/>
    <n v="2"/>
    <n v="3"/>
    <n v="3"/>
    <s v="Service provided"/>
    <s v="Service Request"/>
    <d v="2013-05-14T00:00:00"/>
    <s v=""/>
    <s v=""/>
    <x v="0"/>
    <x v="0"/>
    <x v="1"/>
    <s v=""/>
    <n v="1"/>
    <n v="0"/>
  </r>
  <r>
    <x v="0"/>
    <x v="0"/>
    <s v="Paul Tatum"/>
    <s v="7000095469"/>
    <s v="REIMAGE NEW MBP"/>
    <x v="17"/>
    <d v="2013-04-30T00:00:00"/>
    <n v="3"/>
    <n v="3"/>
    <n v="3"/>
    <s v="Confirmed"/>
    <s v="Service Request"/>
    <d v="2013-04-30T00:00:00"/>
    <d v="2013-05-31T00:00:00"/>
    <s v=""/>
    <x v="0"/>
    <x v="0"/>
    <x v="0"/>
    <d v="2013-05-01T00:00:00"/>
    <n v="1"/>
    <n v="1"/>
  </r>
  <r>
    <x v="0"/>
    <x v="0"/>
    <s v="Paul Tatum"/>
    <s v="7000096001"/>
    <s v="NEW IPAD"/>
    <x v="18"/>
    <d v="2013-05-01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0"/>
    <x v="0"/>
    <s v="Paul Tatum"/>
    <s v="7000099916"/>
    <s v="UPGRADE OS"/>
    <x v="43"/>
    <d v="2013-05-03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0"/>
    <x v="0"/>
    <s v="Paul Tatum"/>
    <s v="7000099918"/>
    <s v="REIMAGED MBP"/>
    <x v="43"/>
    <d v="2013-05-03T00:00:00"/>
    <n v="3"/>
    <n v="3"/>
    <n v="3"/>
    <s v="Confirmed"/>
    <s v="Service Request"/>
    <d v="2013-05-03T00:00:00"/>
    <d v="2013-05-03T00:00:00"/>
    <s v=""/>
    <x v="1"/>
    <x v="0"/>
    <x v="1"/>
    <d v="2013-05-01T00:00:00"/>
    <n v="1"/>
    <n v="1"/>
  </r>
  <r>
    <x v="0"/>
    <x v="0"/>
    <s v="Paul Tatum"/>
    <s v="7000100091"/>
    <s v="INSTALL MEMORY 8GB MBP"/>
    <x v="43"/>
    <d v="2013-05-03T00:00:00"/>
    <n v="3"/>
    <n v="3"/>
    <n v="3"/>
    <s v="Service provided"/>
    <s v="Service Request"/>
    <d v="2013-05-06T00:00:00"/>
    <s v=""/>
    <s v=""/>
    <x v="1"/>
    <x v="0"/>
    <x v="1"/>
    <s v=""/>
    <n v="1"/>
    <n v="0"/>
  </r>
  <r>
    <x v="0"/>
    <x v="0"/>
    <s v="Paul Tatum"/>
    <s v="7000103963"/>
    <s v="SETUP IPAD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3965"/>
    <s v="NEW MBP IMAGE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3968"/>
    <s v="IMAGE MBP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3970"/>
    <s v="IMAGE MB AIR CANADA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4021"/>
    <s v="INSTALL VMWARE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4022"/>
    <s v="INSTALL WINDOWS 7/VMWARE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4508"/>
    <s v="NEW HARDWARE SETUP (MBP)"/>
    <x v="20"/>
    <d v="2013-05-07T00:00:00"/>
    <n v="2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Paul Tatum"/>
    <s v="7000104671"/>
    <s v="NEW HARDWARE SETUP (MBA)"/>
    <x v="20"/>
    <d v="2013-05-07T00:00:00"/>
    <n v="2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Paul Tatum"/>
    <s v="7000104705"/>
    <s v="SETUP VPN"/>
    <x v="20"/>
    <d v="2013-05-07T00:00:00"/>
    <n v="3"/>
    <n v="3"/>
    <n v="3"/>
    <s v="Confirmed"/>
    <s v="Service Request"/>
    <d v="2013-05-07T00:00:00"/>
    <d v="2013-05-07T00:00:00"/>
    <s v=""/>
    <x v="1"/>
    <x v="0"/>
    <x v="1"/>
    <d v="2013-05-01T00:00:00"/>
    <n v="1"/>
    <n v="1"/>
  </r>
  <r>
    <x v="0"/>
    <x v="0"/>
    <s v="Paul Tatum"/>
    <s v="7000104708"/>
    <s v="VMWARE FUSION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4723"/>
    <s v="WINDOWS 7/VMWARE"/>
    <x v="20"/>
    <d v="2013-05-07T00:00:00"/>
    <n v="3"/>
    <n v="3"/>
    <n v="3"/>
    <s v="Service provided"/>
    <s v="Service Request"/>
    <d v="2013-05-07T00:00:00"/>
    <s v=""/>
    <s v=""/>
    <x v="1"/>
    <x v="0"/>
    <x v="1"/>
    <s v=""/>
    <n v="1"/>
    <n v="0"/>
  </r>
  <r>
    <x v="0"/>
    <x v="0"/>
    <s v="Paul Tatum"/>
    <s v="7000104788"/>
    <s v="PASSWORD CHANGE"/>
    <x v="20"/>
    <d v="2013-05-07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Paul Tatum"/>
    <s v="7000106475"/>
    <s v="MBP FAN NOISE"/>
    <x v="65"/>
    <d v="2013-05-08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Paul Tatum"/>
    <s v="7000106660"/>
    <s v="SETUP NEW MB AIR FOR USER"/>
    <x v="65"/>
    <d v="2013-05-08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0"/>
    <x v="0"/>
    <s v="Paul Tatum"/>
    <s v="7000107969"/>
    <s v="NEW HARDWARE SETUP (MBP)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Paul Tatum"/>
    <s v="7000108837"/>
    <s v="APPLE DISPLAY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Paul Tatum"/>
    <s v="7000108838"/>
    <s v="MAC MINI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Paul Tatum"/>
    <s v="7000109157"/>
    <s v="RE IMAGE MBP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0"/>
    <x v="0"/>
    <s v="Paul Tatum"/>
    <s v="7000109269"/>
    <s v="OUTLOOK OLM FILE"/>
    <x v="45"/>
    <d v="2013-05-10T00:00:00"/>
    <n v="3"/>
    <n v="3"/>
    <n v="3"/>
    <s v="Confirmed"/>
    <s v="Service Request"/>
    <d v="2013-05-10T00:00:00"/>
    <d v="2013-05-14T00:00:00"/>
    <s v=""/>
    <x v="1"/>
    <x v="0"/>
    <x v="1"/>
    <d v="2013-05-01T00:00:00"/>
    <n v="1"/>
    <n v="1"/>
  </r>
  <r>
    <x v="0"/>
    <x v="0"/>
    <s v="Paul Tatum"/>
    <s v="7000111783"/>
    <s v="SCREEN GOES FUZZY WITH DOTS ALL OVER IT"/>
    <x v="66"/>
    <d v="2013-05-13T00:00:00"/>
    <n v="2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0"/>
    <x v="0"/>
    <s v="Paul Tatum"/>
    <s v="7000113543"/>
    <s v="NEW HARDWARE SETUP (MBP)"/>
    <x v="1"/>
    <d v="2013-05-14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Paul Tatum"/>
    <s v="7000113595"/>
    <s v="NEW HARDWARE SETUP (MBP)"/>
    <x v="47"/>
    <d v="2013-05-14T00:00:00"/>
    <n v="2"/>
    <n v="3"/>
    <n v="3"/>
    <s v="Service provided"/>
    <s v="Service Request"/>
    <d v="2013-05-15T00:00:00"/>
    <s v=""/>
    <s v=""/>
    <x v="1"/>
    <x v="0"/>
    <x v="1"/>
    <s v=""/>
    <n v="1"/>
    <n v="0"/>
  </r>
  <r>
    <x v="0"/>
    <x v="0"/>
    <s v="Paul Tatum"/>
    <s v="7000115572"/>
    <s v="SSO CERTIFICATES"/>
    <x v="47"/>
    <d v="2013-05-15T00:00:00"/>
    <n v="3"/>
    <n v="3"/>
    <n v="3"/>
    <s v="Confirmed"/>
    <s v="Service Request"/>
    <d v="2013-05-15T00:00:00"/>
    <d v="2013-05-16T00:00:00"/>
    <s v=""/>
    <x v="1"/>
    <x v="0"/>
    <x v="1"/>
    <d v="2013-05-01T00:00:00"/>
    <n v="1"/>
    <n v="1"/>
  </r>
  <r>
    <x v="0"/>
    <x v="0"/>
    <s v="Paul Tatum"/>
    <s v="7000118996"/>
    <s v="NEW IPAD"/>
    <x v="49"/>
    <d v="2013-05-17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Paul Tatum"/>
    <s v="7000119015"/>
    <s v="NEW IPAD"/>
    <x v="49"/>
    <d v="2013-05-17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0"/>
    <x v="0"/>
    <s v="Paul Tatum"/>
    <s v="7000120510"/>
    <s v="NEW HARDWARE SETUP (MBP)"/>
    <x v="51"/>
    <d v="2013-05-20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0"/>
    <x v="0"/>
    <s v="Paul Tatum"/>
    <s v="7000120626"/>
    <s v="MD EQUIPMENT VERIFICATION INQUIRY"/>
    <x v="51"/>
    <d v="2013-05-20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24104"/>
    <s v="NEW MAC SETUP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Paul Tatum"/>
    <s v="7000124107"/>
    <s v="SETUP NEW MBP"/>
    <x v="52"/>
    <d v="2013-05-22T00:00:00"/>
    <n v="3"/>
    <n v="3"/>
    <n v="3"/>
    <s v="Confirmed"/>
    <s v="Service Request"/>
    <d v="2013-05-22T00:00:00"/>
    <d v="2013-05-22T00:00:00"/>
    <s v=""/>
    <x v="1"/>
    <x v="0"/>
    <x v="1"/>
    <d v="2013-05-01T00:00:00"/>
    <n v="1"/>
    <n v="1"/>
  </r>
  <r>
    <x v="0"/>
    <x v="0"/>
    <s v="Paul Tatum"/>
    <s v="7000124109"/>
    <s v="USER PASSWORD CHANGE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Paul Tatum"/>
    <s v="7000124662"/>
    <s v="DATA FROM PC TO MAC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0"/>
    <x v="0"/>
    <s v="Paul Tatum"/>
    <s v="7000126352"/>
    <s v="IPAD SETUP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0"/>
    <x v="0"/>
    <s v="Paul Tatum"/>
    <s v="7000127712"/>
    <s v="RE-IMAGE MBP"/>
    <x v="83"/>
    <d v="2013-05-24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Paul Tatum"/>
    <s v="7000127714"/>
    <s v="RE-IMAGE SETUP MBP"/>
    <x v="83"/>
    <d v="2013-05-24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0"/>
    <x v="0"/>
    <s v="Paul Tatum"/>
    <s v="7000128025"/>
    <s v="RE-IMAGE OLD IMAC"/>
    <x v="83"/>
    <d v="2013-05-24T00:00:00"/>
    <n v="3"/>
    <n v="4"/>
    <n v="4"/>
    <s v="Service provided"/>
    <s v="Service Request"/>
    <d v="2013-05-24T00:00:00"/>
    <s v=""/>
    <s v=""/>
    <x v="1"/>
    <x v="0"/>
    <x v="1"/>
    <s v=""/>
    <n v="1"/>
    <n v="0"/>
  </r>
  <r>
    <x v="0"/>
    <x v="0"/>
    <s v="Paul Tatum"/>
    <s v="7000133346"/>
    <s v="VMWARE"/>
    <x v="67"/>
    <d v="2013-05-29T00:00:00"/>
    <n v="3"/>
    <n v="3"/>
    <n v="3"/>
    <s v="Confirmed"/>
    <s v="Service Request"/>
    <d v="2013-05-29T00:00:00"/>
    <d v="2013-05-29T00:00:00"/>
    <s v=""/>
    <x v="1"/>
    <x v="0"/>
    <x v="1"/>
    <d v="2013-05-01T00:00:00"/>
    <n v="1"/>
    <n v="1"/>
  </r>
  <r>
    <x v="0"/>
    <x v="0"/>
    <s v="Paul Tatum"/>
    <s v="7000133349"/>
    <s v="IMAGE MBP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33371"/>
    <s v="RETURN IMAC TO LSC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33372"/>
    <s v="SSO PASSWORD CHANGE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33374"/>
    <s v="REASSIGN SAMSUNG MONITOR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33375"/>
    <s v="REASSIGN HP MONITOR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33918"/>
    <s v="SSO CERTIFICATES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0"/>
    <x v="0"/>
    <s v="Paul Tatum"/>
    <s v="7000133958"/>
    <s v="NEW HARDWARE SETUP (MBA)"/>
    <x v="67"/>
    <d v="2013-05-29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Paul Tatum"/>
    <s v="7000134011"/>
    <s v="SETUP NEW IPHONE 5"/>
    <x v="67"/>
    <d v="2013-05-29T00:00:00"/>
    <n v="3"/>
    <n v="3"/>
    <n v="3"/>
    <s v="Confirmed"/>
    <s v="Service Request"/>
    <d v="2013-05-29T00:00:00"/>
    <d v="2013-05-29T00:00:00"/>
    <s v=""/>
    <x v="1"/>
    <x v="0"/>
    <x v="1"/>
    <d v="2013-05-01T00:00:00"/>
    <n v="1"/>
    <n v="1"/>
  </r>
  <r>
    <x v="0"/>
    <x v="0"/>
    <s v="Paul Tatum"/>
    <s v="7000135342"/>
    <s v="PC LAONER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Paul Tatum"/>
    <s v="7000135344"/>
    <s v="MBP BATTERY FAILURE"/>
    <x v="2"/>
    <d v="2013-05-30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0"/>
    <x v="0"/>
    <s v="Paul Tatum"/>
    <s v="7000135345"/>
    <s v="APPLE MAIL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Paul Tatum"/>
    <s v="7000135347"/>
    <s v="CONNECT TO JSS SERVER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0"/>
    <x v="0"/>
    <s v="Paul Tatum"/>
    <s v="7000136923"/>
    <s v="SSO CERTIFICATES"/>
    <x v="54"/>
    <d v="2013-05-31T00:00:00"/>
    <n v="3"/>
    <n v="3"/>
    <n v="3"/>
    <s v="Confirmed"/>
    <s v="Service Request"/>
    <d v="2013-05-31T00:00:00"/>
    <d v="2013-05-31T00:00:00"/>
    <s v=""/>
    <x v="1"/>
    <x v="0"/>
    <x v="1"/>
    <d v="2013-05-01T00:00:00"/>
    <n v="1"/>
    <n v="1"/>
  </r>
  <r>
    <x v="0"/>
    <x v="0"/>
    <s v="Paul Tatum"/>
    <s v="7000136925"/>
    <s v="TRANSFER PC DATA TO NEW MB AIR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Paul Tatum"/>
    <s v="7000137112"/>
    <s v="RETURN MBP FROM APPLE PROJECT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0"/>
    <x v="0"/>
    <s v="Paul Tatum"/>
    <s v="8000000226"/>
    <s v="RECEIVING DUPLICATES FOR INCOMING EMAILS"/>
    <x v="132"/>
    <d v="2012-08-08T00:00:00"/>
    <n v="3"/>
    <n v="3"/>
    <n v="3"/>
    <s v="Confirmed"/>
    <s v="Incident"/>
    <d v="2013-04-11T00:00:00"/>
    <d v="2013-05-20T00:00:00"/>
    <s v=""/>
    <x v="10"/>
    <x v="1"/>
    <x v="0"/>
    <d v="2013-05-01T00:00:00"/>
    <n v="1"/>
    <n v="1"/>
  </r>
  <r>
    <x v="0"/>
    <x v="0"/>
    <s v="Paul Tatum"/>
    <s v="8000002888"/>
    <s v="NEW HARDWARE SETUP (APPLE MBP)"/>
    <x v="94"/>
    <d v="2013-01-29T00:00:00"/>
    <n v="3"/>
    <n v="3"/>
    <n v="3"/>
    <s v="Confirmed"/>
    <s v="Incident"/>
    <d v="2013-03-20T00:00:00"/>
    <d v="2013-03-21T00:00:00"/>
    <s v=""/>
    <x v="5"/>
    <x v="0"/>
    <x v="3"/>
    <d v="2013-03-01T00:00:00"/>
    <n v="1"/>
    <n v="1"/>
  </r>
  <r>
    <x v="0"/>
    <x v="0"/>
    <s v="Paul Tatum"/>
    <s v="8000002937"/>
    <s v="NEW HARDWARE SETUP (APPLE MBP)"/>
    <x v="106"/>
    <d v="2013-01-30T00:00:00"/>
    <n v="3"/>
    <n v="3"/>
    <n v="3"/>
    <s v="Confirmed"/>
    <s v="Incident"/>
    <d v="2013-03-20T00:00:00"/>
    <d v="2013-03-21T00:00:00"/>
    <s v=""/>
    <x v="5"/>
    <x v="0"/>
    <x v="3"/>
    <d v="2013-03-01T00:00:00"/>
    <n v="1"/>
    <n v="1"/>
  </r>
  <r>
    <x v="0"/>
    <x v="0"/>
    <s v="Paul Tatum"/>
    <s v="8000010443"/>
    <s v="MCAFEE AV WON&amp;#39;T UPDATE OR SCAN"/>
    <x v="58"/>
    <d v="2013-02-21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0"/>
    <x v="0"/>
    <s v="Paul Tatum"/>
    <s v="8000017913"/>
    <s v="UNABLE TO CONNECT TO WIRELESS NETWORK"/>
    <x v="73"/>
    <d v="2013-02-28T00:00:00"/>
    <n v="3"/>
    <n v="3"/>
    <n v="3"/>
    <s v="Confirmed"/>
    <s v="Incident"/>
    <s v=""/>
    <d v="2013-04-20T00:00:00"/>
    <s v="Confirmed wihtout Completion"/>
    <x v="7"/>
    <x v="0"/>
    <x v="2"/>
    <d v="2013-04-01T00:00:00"/>
    <n v="0"/>
    <n v="1"/>
  </r>
  <r>
    <x v="0"/>
    <x v="0"/>
    <s v="Paul Tatum"/>
    <s v="8000024065"/>
    <s v="INSTALL WINDOWS IMAGE ON MY MACBOOK"/>
    <x v="70"/>
    <d v="2013-02-12T00:00:00"/>
    <n v="4"/>
    <n v="4"/>
    <n v="4"/>
    <s v="Confirmed"/>
    <s v="Incident"/>
    <d v="2013-03-20T00:00:00"/>
    <d v="2013-05-31T00:00:00"/>
    <s v=""/>
    <x v="7"/>
    <x v="0"/>
    <x v="3"/>
    <d v="2013-05-01T00:00:00"/>
    <n v="1"/>
    <n v="1"/>
  </r>
  <r>
    <x v="0"/>
    <x v="0"/>
    <s v="Paul Tatum"/>
    <s v="8000029059"/>
    <s v="MBP RETURNED FROM APPLE  NOT REPAIRED"/>
    <x v="29"/>
    <d v="2013-03-1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0"/>
    <x v="0"/>
    <s v="Paul Tatum"/>
    <s v="8000033707"/>
    <s v="USER IS UNABLE TO CONNECT TO VPN"/>
    <x v="133"/>
    <d v="2013-02-04T00:00:00"/>
    <n v="3"/>
    <n v="3"/>
    <n v="3"/>
    <s v="Confirmed"/>
    <s v="Incident"/>
    <d v="2013-03-23T00:00:00"/>
    <d v="2013-05-31T00:00:00"/>
    <s v=""/>
    <x v="7"/>
    <x v="0"/>
    <x v="3"/>
    <d v="2013-05-01T00:00:00"/>
    <n v="1"/>
    <n v="1"/>
  </r>
  <r>
    <x v="0"/>
    <x v="0"/>
    <s v="Paul Tatum"/>
    <s v="8000033744"/>
    <s v="ERROR MESSAGE RECEIVED WHEN LOGGING IN T"/>
    <x v="77"/>
    <d v="2013-03-18T00:00:00"/>
    <n v="3"/>
    <n v="2"/>
    <n v="2"/>
    <s v="Solution proposed"/>
    <s v="Incident"/>
    <d v="2013-05-31T00:00:00"/>
    <s v=""/>
    <s v=""/>
    <x v="2"/>
    <x v="0"/>
    <x v="1"/>
    <s v=""/>
    <n v="1"/>
    <n v="0"/>
  </r>
  <r>
    <x v="0"/>
    <x v="0"/>
    <s v="Paul Tatum"/>
    <s v="8000041775"/>
    <s v="APPLE DISPLAY"/>
    <x v="87"/>
    <d v="2013-03-22T00:00:00"/>
    <n v="3"/>
    <n v="3"/>
    <n v="3"/>
    <s v="Confirmed"/>
    <s v="Incident"/>
    <d v="2013-03-22T00:00:00"/>
    <d v="2013-03-22T00:00:00"/>
    <s v=""/>
    <x v="2"/>
    <x v="0"/>
    <x v="3"/>
    <d v="2013-03-01T00:00:00"/>
    <n v="1"/>
    <n v="1"/>
  </r>
  <r>
    <x v="0"/>
    <x v="0"/>
    <s v="Paul Tatum"/>
    <s v="8000041803"/>
    <s v="NEW MBP"/>
    <x v="87"/>
    <d v="2013-03-22T00:00:00"/>
    <n v="3"/>
    <n v="3"/>
    <n v="3"/>
    <s v="Confirmed"/>
    <s v="Incident"/>
    <d v="2013-03-22T00:00:00"/>
    <d v="2013-04-22T00:00:00"/>
    <s v=""/>
    <x v="2"/>
    <x v="0"/>
    <x v="3"/>
    <d v="2013-04-01T00:00:00"/>
    <n v="1"/>
    <n v="1"/>
  </r>
  <r>
    <x v="0"/>
    <x v="0"/>
    <s v="Paul Tatum"/>
    <s v="8000048527"/>
    <s v="NOT ABLE TO ACCESS SAP LOGON FROM MAC"/>
    <x v="32"/>
    <d v="2013-03-25T00:00:00"/>
    <n v="3"/>
    <n v="3"/>
    <n v="3"/>
    <s v="Confirmed"/>
    <s v="Incident"/>
    <d v="2013-04-08T00:00:00"/>
    <d v="2013-05-20T00:00:00"/>
    <s v=""/>
    <x v="2"/>
    <x v="0"/>
    <x v="0"/>
    <d v="2013-05-01T00:00:00"/>
    <n v="1"/>
    <n v="1"/>
  </r>
  <r>
    <x v="0"/>
    <x v="0"/>
    <s v="Paul Tatum"/>
    <s v="8000067028"/>
    <s v="FIREFOX DOES NOT WORK ANYMORE"/>
    <x v="5"/>
    <d v="2013-04-02T00:00:00"/>
    <n v="3"/>
    <n v="3"/>
    <n v="3"/>
    <s v="Confirmed"/>
    <s v="Incident"/>
    <d v="2013-04-08T00:00:00"/>
    <d v="2013-05-20T00:00:00"/>
    <s v=""/>
    <x v="0"/>
    <x v="0"/>
    <x v="0"/>
    <d v="2013-05-01T00:00:00"/>
    <n v="1"/>
    <n v="1"/>
  </r>
  <r>
    <x v="0"/>
    <x v="0"/>
    <s v="Paul Tatum"/>
    <s v="8000116737"/>
    <s v="NOACCESS TO EMAIL ON MACBOOK, IPHONE."/>
    <x v="39"/>
    <d v="2013-04-22T00:00:00"/>
    <n v="3"/>
    <n v="3"/>
    <n v="3"/>
    <s v="Solution proposed"/>
    <s v="Incident"/>
    <d v="2013-05-20T00:00:00"/>
    <s v=""/>
    <s v=""/>
    <x v="0"/>
    <x v="0"/>
    <x v="1"/>
    <s v=""/>
    <n v="1"/>
    <n v="0"/>
  </r>
  <r>
    <x v="0"/>
    <x v="0"/>
    <s v="Paul Tatum"/>
    <s v="8000127799"/>
    <s v="COULD NOT ACCESS TO HIS MAC (AA)"/>
    <x v="42"/>
    <d v="2013-04-26T00:00:00"/>
    <n v="2"/>
    <n v="3"/>
    <n v="3"/>
    <s v="Solution proposed"/>
    <s v="Incident"/>
    <d v="2013-05-14T00:00:00"/>
    <s v=""/>
    <s v=""/>
    <x v="0"/>
    <x v="0"/>
    <x v="1"/>
    <s v=""/>
    <n v="1"/>
    <n v="0"/>
  </r>
  <r>
    <x v="0"/>
    <x v="0"/>
    <s v="Paul Tatum"/>
    <s v="8000130219"/>
    <s v="NOT ABLE TO ACCESS SOLUTION EXPLORER"/>
    <x v="42"/>
    <d v="2013-04-26T00:00:00"/>
    <n v="2"/>
    <n v="3"/>
    <n v="3"/>
    <s v="Confirmed"/>
    <s v="Incident"/>
    <d v="2013-05-14T00:00:00"/>
    <d v="2013-05-23T00:00:00"/>
    <s v=""/>
    <x v="0"/>
    <x v="0"/>
    <x v="1"/>
    <d v="2013-05-01T00:00:00"/>
    <n v="1"/>
    <n v="1"/>
  </r>
  <r>
    <x v="0"/>
    <x v="0"/>
    <s v="Paul Tatum"/>
    <s v="8000161483"/>
    <s v="PROXY SERVER NOT WORKING"/>
    <x v="45"/>
    <d v="2013-05-10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0"/>
    <x v="0"/>
    <s v="Paul Tatum"/>
    <s v="8000176671"/>
    <s v="CANNOT CONNECT WITH WIFI"/>
    <x v="49"/>
    <d v="2013-05-17T00:00:00"/>
    <n v="3"/>
    <n v="3"/>
    <n v="3"/>
    <s v="Confirmed"/>
    <s v="Incident"/>
    <d v="2013-05-22T00:00:00"/>
    <d v="2013-05-22T00:00:00"/>
    <s v=""/>
    <x v="1"/>
    <x v="0"/>
    <x v="1"/>
    <d v="2013-05-01T00:00:00"/>
    <n v="1"/>
    <n v="1"/>
  </r>
  <r>
    <x v="0"/>
    <x v="0"/>
    <s v="Paul Tatum"/>
    <s v="8000182980"/>
    <s v="IT DIRECT ON MAC REQUIRES LOGON DATA"/>
    <x v="47"/>
    <d v="2013-05-21T00:00:00"/>
    <n v="4"/>
    <n v="4"/>
    <n v="4"/>
    <s v="Solution proposed"/>
    <s v="Incident"/>
    <d v="2013-05-31T00:00:00"/>
    <s v=""/>
    <s v=""/>
    <x v="1"/>
    <x v="0"/>
    <x v="1"/>
    <s v=""/>
    <n v="1"/>
    <n v="0"/>
  </r>
  <r>
    <x v="0"/>
    <x v="0"/>
    <s v="Paul Tatum"/>
    <s v="8000192842"/>
    <s v="CANNOT START CITRIX VIEWER ON MAC"/>
    <x v="82"/>
    <d v="2013-05-23T00:00:00"/>
    <n v="3"/>
    <n v="3"/>
    <n v="3"/>
    <s v="Confirmed"/>
    <s v="Incident"/>
    <d v="2013-05-29T00:00:00"/>
    <d v="2013-05-29T00:00:00"/>
    <s v=""/>
    <x v="1"/>
    <x v="0"/>
    <x v="1"/>
    <d v="2013-05-01T00:00:00"/>
    <n v="1"/>
    <n v="1"/>
  </r>
  <r>
    <x v="0"/>
    <x v="0"/>
    <s v="William Trumbull"/>
    <s v="7000005120"/>
    <s v="IPADS FOR SAP OPEN"/>
    <x v="105"/>
    <d v="2013-02-0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0"/>
    <x v="0"/>
    <s v="William Trumbull"/>
    <s v="7000040411"/>
    <s v="LOANER LAPTOP (X220T) FOR SAPPHIRE"/>
    <x v="87"/>
    <d v="2013-03-22T00:00:00"/>
    <n v="3"/>
    <n v="3"/>
    <n v="3"/>
    <s v="Service provided"/>
    <s v="Service Request"/>
    <d v="2013-05-15T00:00:00"/>
    <s v=""/>
    <s v=""/>
    <x v="2"/>
    <x v="0"/>
    <x v="1"/>
    <s v=""/>
    <n v="1"/>
    <n v="0"/>
  </r>
  <r>
    <x v="0"/>
    <x v="0"/>
    <s v="William Trumbull"/>
    <s v="7000058358"/>
    <s v="LOANER IPADS (QTY 4)"/>
    <x v="7"/>
    <d v="2013-04-04T00:00:00"/>
    <n v="3"/>
    <n v="4"/>
    <n v="4"/>
    <s v="Confirmed"/>
    <s v="Service Request"/>
    <d v="2013-04-11T00:00:00"/>
    <d v="2013-05-20T00:00:00"/>
    <s v=""/>
    <x v="0"/>
    <x v="0"/>
    <x v="0"/>
    <d v="2013-05-01T00:00:00"/>
    <n v="1"/>
    <n v="1"/>
  </r>
  <r>
    <x v="0"/>
    <x v="0"/>
    <s v="William Trumbull"/>
    <s v="7000066689"/>
    <s v="EVENT LAPTOP FOR APRIL 19 ALL-HAND"/>
    <x v="11"/>
    <d v="2013-04-10T00:00:00"/>
    <n v="3"/>
    <n v="4"/>
    <n v="4"/>
    <s v="Confirmed"/>
    <s v="Service Request"/>
    <d v="2013-04-19T00:00:00"/>
    <d v="2013-05-20T00:00:00"/>
    <s v=""/>
    <x v="0"/>
    <x v="0"/>
    <x v="0"/>
    <d v="2013-05-01T00:00:00"/>
    <n v="1"/>
    <n v="1"/>
  </r>
  <r>
    <x v="0"/>
    <x v="0"/>
    <s v="William Trumbull"/>
    <s v="7000066965"/>
    <s v="LOANER IPADS (QTY 2) (04.22.13)"/>
    <x v="12"/>
    <d v="2013-04-10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0"/>
    <x v="0"/>
    <s v="William Trumbull"/>
    <s v="8000134398"/>
    <s v="MISSING ONE OR MORE DECRYPTION KEYS"/>
    <x v="81"/>
    <d v="2013-04-29T00:00:00"/>
    <n v="2"/>
    <n v="2"/>
    <n v="2"/>
    <s v="Solution proposed"/>
    <s v="Incident"/>
    <d v="2013-05-16T00:00:00"/>
    <s v=""/>
    <s v=""/>
    <x v="0"/>
    <x v="0"/>
    <x v="1"/>
    <s v=""/>
    <n v="1"/>
    <n v="0"/>
  </r>
  <r>
    <x v="1"/>
    <x v="1"/>
    <s v="Landon Von Gogh"/>
    <s v="7000056208"/>
    <s v="WONT POWER ON &amp; OUTLOOK FREEZES"/>
    <x v="6"/>
    <d v="2013-04-03T00:00:00"/>
    <n v="3"/>
    <n v="3"/>
    <n v="3"/>
    <s v="Confirmed"/>
    <s v="Service Request"/>
    <d v="2013-04-03T00:00:00"/>
    <d v="2013-04-04T00:00:00"/>
    <s v=""/>
    <x v="0"/>
    <x v="0"/>
    <x v="0"/>
    <d v="2013-04-01T00:00:00"/>
    <n v="1"/>
    <n v="1"/>
  </r>
  <r>
    <x v="1"/>
    <x v="1"/>
    <s v="Landon Von Gogh"/>
    <s v="7000056469"/>
    <s v="CLINCK ON URL LINKS - DO NOT HAVE PERMIS"/>
    <x v="6"/>
    <d v="2013-04-03T00:00:00"/>
    <n v="3"/>
    <n v="3"/>
    <n v="3"/>
    <s v="Confirmed"/>
    <s v="Service Request"/>
    <d v="2013-04-03T00:00:00"/>
    <d v="2013-04-03T00:00:00"/>
    <s v=""/>
    <x v="0"/>
    <x v="0"/>
    <x v="0"/>
    <d v="2013-04-01T00:00:00"/>
    <n v="1"/>
    <n v="1"/>
  </r>
  <r>
    <x v="1"/>
    <x v="1"/>
    <s v="Landon Von Gogh"/>
    <s v="7000059852"/>
    <s v="GFM SUSTAINABILITY WEB APP WONT OPEN"/>
    <x v="8"/>
    <d v="2013-04-05T00:00:00"/>
    <n v="3"/>
    <n v="3"/>
    <n v="3"/>
    <s v="Confirmed"/>
    <s v="Service Request"/>
    <d v="2013-04-05T00:00:00"/>
    <d v="2013-05-20T00:00:00"/>
    <s v=""/>
    <x v="0"/>
    <x v="0"/>
    <x v="0"/>
    <d v="2013-05-01T00:00:00"/>
    <n v="1"/>
    <n v="1"/>
  </r>
  <r>
    <x v="1"/>
    <x v="1"/>
    <s v="Landon Von Gogh"/>
    <s v="7000062442"/>
    <s v="CRASHING"/>
    <x v="9"/>
    <d v="2013-04-08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1"/>
    <x v="1"/>
    <s v="Landon Von Gogh"/>
    <s v="7000062871"/>
    <s v="DATA RECOVERY"/>
    <x v="10"/>
    <d v="2013-04-08T00:00:00"/>
    <n v="3"/>
    <n v="3"/>
    <n v="3"/>
    <s v="Confirmed"/>
    <s v="Service Request"/>
    <d v="2013-04-09T00:00:00"/>
    <d v="2013-05-20T00:00:00"/>
    <s v=""/>
    <x v="0"/>
    <x v="0"/>
    <x v="0"/>
    <d v="2013-05-01T00:00:00"/>
    <n v="1"/>
    <n v="1"/>
  </r>
  <r>
    <x v="1"/>
    <x v="1"/>
    <s v="Landon Von Gogh"/>
    <s v="7000064424"/>
    <s v="NEW DESKTOP WILL NOT DISPLAY VIDEO"/>
    <x v="10"/>
    <d v="2013-04-09T00:00:00"/>
    <n v="4"/>
    <n v="4"/>
    <n v="4"/>
    <s v="Confirmed"/>
    <s v="Service Request"/>
    <d v="2013-04-09T00:00:00"/>
    <d v="2013-04-10T00:00:00"/>
    <s v=""/>
    <x v="0"/>
    <x v="0"/>
    <x v="0"/>
    <d v="2013-04-01T00:00:00"/>
    <n v="1"/>
    <n v="1"/>
  </r>
  <r>
    <x v="1"/>
    <x v="1"/>
    <s v="Landon Von Gogh"/>
    <s v="7000064594"/>
    <s v="IMAGE WIN8 SAMSUNG SLATE DEVICE"/>
    <x v="10"/>
    <d v="2013-04-09T00:00:00"/>
    <n v="4"/>
    <n v="4"/>
    <n v="4"/>
    <s v="Confirmed"/>
    <s v="Service Request"/>
    <d v="2013-04-10T00:00:00"/>
    <d v="2013-04-10T00:00:00"/>
    <s v=""/>
    <x v="0"/>
    <x v="0"/>
    <x v="0"/>
    <d v="2013-04-01T00:00:00"/>
    <n v="1"/>
    <n v="1"/>
  </r>
  <r>
    <x v="1"/>
    <x v="1"/>
    <s v="Landon Von Gogh"/>
    <s v="7000070326"/>
    <s v="RETEMP NON-SAP TEMPLATED SERVERS"/>
    <x v="36"/>
    <d v="2013-04-12T00:00:00"/>
    <n v="2"/>
    <n v="3"/>
    <n v="3"/>
    <s v="Service provided"/>
    <s v="Service Request"/>
    <d v="2013-05-22T00:00:00"/>
    <s v=""/>
    <s v=""/>
    <x v="0"/>
    <x v="0"/>
    <x v="1"/>
    <s v=""/>
    <n v="1"/>
    <n v="0"/>
  </r>
  <r>
    <x v="1"/>
    <x v="1"/>
    <s v="Landon Von Gogh"/>
    <s v="7000070494"/>
    <s v="SLOW PERFORMANCE &amp; PERIODIC SYSTEM FREEZ"/>
    <x v="36"/>
    <d v="2013-04-12T00:00:00"/>
    <n v="3"/>
    <n v="3"/>
    <n v="3"/>
    <s v="Confirmed"/>
    <s v="Service Request"/>
    <d v="2013-04-13T00:00:00"/>
    <d v="2013-05-20T00:00:00"/>
    <s v=""/>
    <x v="0"/>
    <x v="0"/>
    <x v="0"/>
    <d v="2013-05-01T00:00:00"/>
    <n v="1"/>
    <n v="1"/>
  </r>
  <r>
    <x v="1"/>
    <x v="1"/>
    <s v="Landon Von Gogh"/>
    <s v="7000072314"/>
    <s v="SYBASE  TEMPORARY LAPTOP"/>
    <x v="37"/>
    <d v="2013-04-15T00:00:00"/>
    <n v="3"/>
    <n v="4"/>
    <n v="4"/>
    <s v="Confirmed"/>
    <s v="Service Request"/>
    <d v="2013-04-15T00:00:00"/>
    <d v="2013-05-20T00:00:00"/>
    <s v=""/>
    <x v="0"/>
    <x v="0"/>
    <x v="0"/>
    <d v="2013-05-01T00:00:00"/>
    <n v="1"/>
    <n v="1"/>
  </r>
  <r>
    <x v="1"/>
    <x v="1"/>
    <s v="Landon Von Gogh"/>
    <s v="7000072899"/>
    <s v="BLUE SCREEN AT BOOT UP"/>
    <x v="37"/>
    <d v="2013-04-15T00:00:00"/>
    <n v="2"/>
    <n v="3"/>
    <n v="3"/>
    <s v="Confirmed"/>
    <s v="Service Request"/>
    <s v=""/>
    <d v="2013-05-16T00:00:00"/>
    <s v="Confirmed wihtout Completion"/>
    <x v="0"/>
    <x v="0"/>
    <x v="2"/>
    <d v="2013-05-01T00:00:00"/>
    <n v="0"/>
    <n v="1"/>
  </r>
  <r>
    <x v="1"/>
    <x v="1"/>
    <s v="Landon Von Gogh"/>
    <s v="7000080675"/>
    <s v="OUTLOOK - SLOW PERFORMANCE"/>
    <x v="38"/>
    <d v="2013-04-19T00:00:00"/>
    <n v="3"/>
    <n v="3"/>
    <n v="3"/>
    <s v="Confirmed"/>
    <s v="Service Request"/>
    <d v="2013-04-19T00:00:00"/>
    <d v="2013-04-25T00:00:00"/>
    <s v=""/>
    <x v="0"/>
    <x v="0"/>
    <x v="0"/>
    <d v="2013-04-01T00:00:00"/>
    <n v="1"/>
    <n v="1"/>
  </r>
  <r>
    <x v="1"/>
    <x v="1"/>
    <s v="Landon Von Gogh"/>
    <s v="7000083061"/>
    <s v="IASTOR ERRORS - FREEZING"/>
    <x v="39"/>
    <d v="2013-04-22T00:00:00"/>
    <n v="3"/>
    <n v="3"/>
    <n v="3"/>
    <s v="Confirmed"/>
    <s v="Service Request"/>
    <d v="2013-04-22T00:00:00"/>
    <d v="2013-05-23T00:00:00"/>
    <s v=""/>
    <x v="0"/>
    <x v="0"/>
    <x v="0"/>
    <d v="2013-05-01T00:00:00"/>
    <n v="1"/>
    <n v="1"/>
  </r>
  <r>
    <x v="1"/>
    <x v="1"/>
    <s v="Landon Von Gogh"/>
    <s v="7000084838"/>
    <s v="REQUEST: BORROW LENOVO POWER SUPPLY"/>
    <x v="40"/>
    <d v="2013-04-23T00:00:00"/>
    <n v="3"/>
    <n v="3"/>
    <n v="3"/>
    <s v="Confirmed"/>
    <s v="Service Request"/>
    <d v="2013-04-24T00:00:00"/>
    <d v="2013-04-24T00:00:00"/>
    <s v=""/>
    <x v="0"/>
    <x v="0"/>
    <x v="0"/>
    <d v="2013-04-01T00:00:00"/>
    <n v="1"/>
    <n v="1"/>
  </r>
  <r>
    <x v="1"/>
    <x v="1"/>
    <s v="Landon Von Gogh"/>
    <s v="7000085064"/>
    <s v="THIS IS A TEST TICKET"/>
    <x v="40"/>
    <d v="2013-04-23T00:00:00"/>
    <n v="4"/>
    <n v="4"/>
    <n v="4"/>
    <s v="Confirmed"/>
    <s v="Service Request"/>
    <d v="2013-04-23T00:00:00"/>
    <d v="2013-04-23T00:00:00"/>
    <s v=""/>
    <x v="0"/>
    <x v="0"/>
    <x v="0"/>
    <d v="2013-04-01T00:00:00"/>
    <n v="1"/>
    <n v="1"/>
  </r>
  <r>
    <x v="1"/>
    <x v="1"/>
    <s v="Landon Von Gogh"/>
    <s v="7000085385"/>
    <s v="MACBOOK PRO CERTIFICATE PROBLEM"/>
    <x v="16"/>
    <d v="2013-04-23T00:00:00"/>
    <n v="3"/>
    <n v="3"/>
    <n v="3"/>
    <s v="Confirmed"/>
    <s v="Service Request"/>
    <d v="2013-04-24T00:00:00"/>
    <d v="2013-05-25T00:00:00"/>
    <s v=""/>
    <x v="0"/>
    <x v="0"/>
    <x v="0"/>
    <d v="2013-05-01T00:00:00"/>
    <n v="1"/>
    <n v="1"/>
  </r>
  <r>
    <x v="1"/>
    <x v="1"/>
    <s v="Landon Von Gogh"/>
    <s v="7000087083"/>
    <s v="TEST LENOVO PORT REPLICATOR"/>
    <x v="16"/>
    <d v="2013-04-24T00:00:00"/>
    <n v="3"/>
    <n v="3"/>
    <n v="3"/>
    <s v="Confirmed"/>
    <s v="Service Request"/>
    <d v="2013-04-24T00:00:00"/>
    <d v="2013-04-24T00:00:00"/>
    <s v=""/>
    <x v="0"/>
    <x v="0"/>
    <x v="0"/>
    <d v="2013-04-01T00:00:00"/>
    <n v="1"/>
    <n v="1"/>
  </r>
  <r>
    <x v="1"/>
    <x v="1"/>
    <s v="Landon Von Gogh"/>
    <s v="7000087113"/>
    <s v="SYBASE IMAGED LAPTOP REQUIRING BACK UP"/>
    <x v="16"/>
    <d v="2013-04-24T00:00:00"/>
    <n v="3"/>
    <n v="3"/>
    <n v="3"/>
    <s v="Service provided"/>
    <s v="Service Request"/>
    <d v="2013-05-29T00:00:00"/>
    <s v=""/>
    <s v=""/>
    <x v="0"/>
    <x v="0"/>
    <x v="1"/>
    <s v=""/>
    <n v="1"/>
    <n v="0"/>
  </r>
  <r>
    <x v="1"/>
    <x v="1"/>
    <s v="Landon Von Gogh"/>
    <s v="7000090860"/>
    <s v="LENOVO LAPTOP CRASHED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1"/>
    <x v="1"/>
    <s v="Landon Von Gogh"/>
    <s v="7000093309"/>
    <s v="SECURE FORMAT HDD -"/>
    <x v="81"/>
    <d v="2013-04-29T00:00:00"/>
    <n v="4"/>
    <n v="4"/>
    <n v="4"/>
    <s v="Confirmed"/>
    <s v="Service Request"/>
    <d v="2013-05-01T00:00:00"/>
    <d v="2013-06-01T00:00:00"/>
    <s v=""/>
    <x v="0"/>
    <x v="0"/>
    <x v="1"/>
    <d v="2013-06-01T00:00:00"/>
    <n v="1"/>
    <n v="1"/>
  </r>
  <r>
    <x v="1"/>
    <x v="1"/>
    <s v="Landon Von Gogh"/>
    <s v="7000095661"/>
    <s v="BSOD'ING &amp; OUTLOOK PERFORMANCE ISSUES"/>
    <x v="18"/>
    <d v="2013-04-30T00:00:00"/>
    <n v="3"/>
    <n v="3"/>
    <n v="3"/>
    <s v="Confirmed"/>
    <s v="Service Request"/>
    <d v="2013-05-01T00:00:00"/>
    <d v="2013-05-01T00:00:00"/>
    <s v=""/>
    <x v="1"/>
    <x v="0"/>
    <x v="1"/>
    <d v="2013-05-01T00:00:00"/>
    <n v="1"/>
    <n v="1"/>
  </r>
  <r>
    <x v="1"/>
    <x v="1"/>
    <s v="Landon Von Gogh"/>
    <s v="7000095663"/>
    <s v="RE-IMAGE MBP"/>
    <x v="18"/>
    <d v="2013-04-30T00:00:00"/>
    <n v="3"/>
    <n v="3"/>
    <n v="3"/>
    <s v="Confirmed"/>
    <s v="Service Request"/>
    <d v="2013-05-01T00:00:00"/>
    <d v="2013-06-01T00:00:00"/>
    <s v=""/>
    <x v="1"/>
    <x v="0"/>
    <x v="1"/>
    <d v="2013-06-01T00:00:00"/>
    <n v="1"/>
    <n v="1"/>
  </r>
  <r>
    <x v="1"/>
    <x v="1"/>
    <s v="Landon Von Gogh"/>
    <s v="7000096144"/>
    <s v="SERVER SECURITY REMEDIATION"/>
    <x v="18"/>
    <d v="2013-05-01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1"/>
    <x v="1"/>
    <s v="Landon Von Gogh"/>
    <s v="7000096184"/>
    <s v="LAPTOP WONT BOOT TO HDD"/>
    <x v="18"/>
    <d v="2013-05-01T00:00:00"/>
    <n v="2"/>
    <n v="3"/>
    <n v="3"/>
    <s v="Confirmed"/>
    <s v="Service Request"/>
    <d v="2013-05-01T00:00:00"/>
    <d v="2013-05-01T00:00:00"/>
    <s v=""/>
    <x v="1"/>
    <x v="0"/>
    <x v="1"/>
    <d v="2013-05-01T00:00:00"/>
    <n v="1"/>
    <n v="1"/>
  </r>
  <r>
    <x v="1"/>
    <x v="1"/>
    <s v="Landon Von Gogh"/>
    <s v="7000099839"/>
    <s v="FREQUENT FREEZING &amp; BSOD'ING"/>
    <x v="43"/>
    <d v="2013-05-03T00:00:00"/>
    <n v="3"/>
    <n v="3"/>
    <n v="3"/>
    <s v="Confirmed"/>
    <s v="Service Request"/>
    <d v="2013-05-03T00:00:00"/>
    <d v="2013-05-03T00:00:00"/>
    <s v=""/>
    <x v="1"/>
    <x v="0"/>
    <x v="1"/>
    <d v="2013-05-01T00:00:00"/>
    <n v="1"/>
    <n v="1"/>
  </r>
  <r>
    <x v="1"/>
    <x v="1"/>
    <s v="Landon Von Gogh"/>
    <s v="7000099994"/>
    <s v="RE-IMAGE MACBOOK PRO"/>
    <x v="43"/>
    <d v="2013-05-03T00:00:00"/>
    <n v="4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1"/>
    <x v="1"/>
    <s v="Landon Von Gogh"/>
    <s v="7000099995"/>
    <s v="OUTLOOK PERFORMANCE ISSUES"/>
    <x v="43"/>
    <d v="2013-05-03T00:00:00"/>
    <n v="3"/>
    <n v="3"/>
    <n v="3"/>
    <s v="Confirmed"/>
    <s v="Service Request"/>
    <d v="2013-05-03T00:00:00"/>
    <d v="2013-05-03T00:00:00"/>
    <s v=""/>
    <x v="1"/>
    <x v="0"/>
    <x v="1"/>
    <d v="2013-05-01T00:00:00"/>
    <n v="1"/>
    <n v="1"/>
  </r>
  <r>
    <x v="1"/>
    <x v="1"/>
    <s v="Landon Von Gogh"/>
    <s v="7000102348"/>
    <s v="UNABLE TO OPEN ATTACHMENTS IN OUTLOOK"/>
    <x v="44"/>
    <d v="2013-05-06T00:00:00"/>
    <n v="3"/>
    <n v="3"/>
    <n v="3"/>
    <s v="Service provided"/>
    <s v="Service Request"/>
    <d v="2013-05-06T00:00:00"/>
    <s v=""/>
    <s v=""/>
    <x v="1"/>
    <x v="0"/>
    <x v="1"/>
    <s v=""/>
    <n v="1"/>
    <n v="0"/>
  </r>
  <r>
    <x v="1"/>
    <x v="1"/>
    <s v="Landon Von Gogh"/>
    <s v="7000106554"/>
    <s v="RE-IMAGE IMAC"/>
    <x v="65"/>
    <d v="2013-05-08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1"/>
    <x v="1"/>
    <s v="Landon Von Gogh"/>
    <s v="7000106781"/>
    <s v="WINDOWS NOT GENUINE"/>
    <x v="21"/>
    <d v="2013-05-08T00:00:00"/>
    <n v="3"/>
    <n v="3"/>
    <n v="3"/>
    <s v="Confirmed"/>
    <s v="Service Request"/>
    <d v="2013-05-09T00:00:00"/>
    <d v="2013-05-09T00:00:00"/>
    <s v=""/>
    <x v="1"/>
    <x v="0"/>
    <x v="1"/>
    <d v="2013-05-01T00:00:00"/>
    <n v="1"/>
    <n v="1"/>
  </r>
  <r>
    <x v="1"/>
    <x v="1"/>
    <s v="Landon Von Gogh"/>
    <s v="7000107830"/>
    <s v="LAPTOP FREEZES"/>
    <x v="21"/>
    <d v="2013-05-09T00:00:00"/>
    <n v="3"/>
    <n v="3"/>
    <n v="3"/>
    <s v="Service provided"/>
    <s v="Service Request"/>
    <d v="2013-05-09T00:00:00"/>
    <s v=""/>
    <s v=""/>
    <x v="1"/>
    <x v="0"/>
    <x v="1"/>
    <s v=""/>
    <n v="1"/>
    <n v="0"/>
  </r>
  <r>
    <x v="1"/>
    <x v="1"/>
    <s v="Landon Von Gogh"/>
    <s v="7000107996"/>
    <s v="VENUE PLUGIN MESSAGE"/>
    <x v="45"/>
    <d v="2013-05-09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1"/>
    <x v="1"/>
    <s v="Landon Von Gogh"/>
    <s v="7000109033"/>
    <s v="HOW TO - KONICA - SCAN TO EMAIL"/>
    <x v="45"/>
    <d v="2013-05-10T00:00:00"/>
    <n v="3"/>
    <n v="3"/>
    <n v="3"/>
    <s v="Confirmed"/>
    <s v="Service Request"/>
    <d v="2013-05-10T00:00:00"/>
    <d v="2013-05-10T00:00:00"/>
    <s v=""/>
    <x v="1"/>
    <x v="0"/>
    <x v="1"/>
    <d v="2013-05-01T00:00:00"/>
    <n v="1"/>
    <n v="1"/>
  </r>
  <r>
    <x v="1"/>
    <x v="1"/>
    <s v="Landon Von Gogh"/>
    <s v="7000109095"/>
    <s v="USER HAD BLUE SCREEN"/>
    <x v="45"/>
    <d v="2013-05-10T00:00:00"/>
    <n v="3"/>
    <n v="3"/>
    <n v="3"/>
    <s v="Service provided"/>
    <s v="Service Request"/>
    <d v="2013-05-14T00:00:00"/>
    <s v=""/>
    <s v=""/>
    <x v="1"/>
    <x v="0"/>
    <x v="1"/>
    <s v=""/>
    <n v="1"/>
    <n v="0"/>
  </r>
  <r>
    <x v="1"/>
    <x v="1"/>
    <s v="Landon Von Gogh"/>
    <s v="7000109265"/>
    <s v="BSOD UNMOUNTABLE BOOT DRIVE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1"/>
    <x v="1"/>
    <s v="Landon Von Gogh"/>
    <s v="7000109289"/>
    <s v="ACCESS TO B3111 LAB IN DUBLIN, CA"/>
    <x v="45"/>
    <d v="2013-05-10T00:00:00"/>
    <n v="3"/>
    <n v="3"/>
    <n v="3"/>
    <s v="Confirmed"/>
    <s v="Service Request"/>
    <d v="2013-05-13T00:00:00"/>
    <d v="2013-05-15T00:00:00"/>
    <s v=""/>
    <x v="1"/>
    <x v="0"/>
    <x v="1"/>
    <d v="2013-05-01T00:00:00"/>
    <n v="1"/>
    <n v="1"/>
  </r>
  <r>
    <x v="1"/>
    <x v="1"/>
    <s v="Landon Von Gogh"/>
    <s v="7000109381"/>
    <s v="SAP GUI - ERROR &quot;S&quot;"/>
    <x v="46"/>
    <d v="2013-05-10T00:00:00"/>
    <n v="3"/>
    <n v="3"/>
    <n v="3"/>
    <s v="Service provided"/>
    <s v="Service Request"/>
    <d v="2013-05-11T00:00:00"/>
    <s v=""/>
    <s v=""/>
    <x v="1"/>
    <x v="0"/>
    <x v="1"/>
    <s v=""/>
    <n v="1"/>
    <n v="0"/>
  </r>
  <r>
    <x v="1"/>
    <x v="1"/>
    <s v="Landon Von Gogh"/>
    <s v="7000109382"/>
    <s v="OUTLOOK PERFORMANCE ISSUES"/>
    <x v="46"/>
    <d v="2013-05-10T00:00:00"/>
    <n v="3"/>
    <n v="3"/>
    <n v="3"/>
    <s v="Service provided"/>
    <s v="Service Request"/>
    <d v="2013-05-11T00:00:00"/>
    <s v=""/>
    <s v=""/>
    <x v="1"/>
    <x v="0"/>
    <x v="1"/>
    <s v=""/>
    <n v="1"/>
    <n v="0"/>
  </r>
  <r>
    <x v="1"/>
    <x v="1"/>
    <s v="Landon Von Gogh"/>
    <s v="7000111610"/>
    <s v="NEW HIRE - LOANER LAPTOP"/>
    <x v="66"/>
    <d v="2013-05-13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1"/>
    <x v="1"/>
    <s v="Landon Von Gogh"/>
    <s v="7000113508"/>
    <s v="HOW TO ENABLE SPOTLIGHT ON MAC"/>
    <x v="47"/>
    <d v="2013-05-14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1"/>
    <x v="1"/>
    <s v="Landon Von Gogh"/>
    <s v="7000113509"/>
    <s v="BACKUP SOLUTION FOR A MAC COMPUTER"/>
    <x v="47"/>
    <d v="2013-05-14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1"/>
    <x v="1"/>
    <s v="Landon Von Gogh"/>
    <s v="7000113510"/>
    <s v="ADOBE INDESIGN - SLOW"/>
    <x v="47"/>
    <d v="2013-05-14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1"/>
    <x v="1"/>
    <s v="Landon Von Gogh"/>
    <s v="7000115362"/>
    <s v="OUTLOOK MANAGEMENT"/>
    <x v="47"/>
    <d v="2013-05-15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1"/>
    <x v="1"/>
    <s v="Landon Von Gogh"/>
    <s v="7000115453"/>
    <s v="MACBOOK - NO ETHERNET CONNECTION"/>
    <x v="47"/>
    <d v="2013-05-15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1"/>
    <x v="1"/>
    <s v="Landon Von Gogh"/>
    <s v="7000115605"/>
    <s v="SEARCH INDEXING IN OUTLOOK IS DISABLED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1"/>
    <x v="1"/>
    <s v="Landon Von Gogh"/>
    <s v="7000117453"/>
    <s v="VPN &amp; OUTLOOK PERFORMANCE"/>
    <x v="48"/>
    <d v="2013-05-16T00:00:00"/>
    <n v="3"/>
    <n v="3"/>
    <n v="3"/>
    <s v="Confirmed"/>
    <s v="Service Request"/>
    <d v="2013-05-16T00:00:00"/>
    <d v="2013-05-23T00:00:00"/>
    <s v=""/>
    <x v="1"/>
    <x v="0"/>
    <x v="1"/>
    <d v="2013-05-01T00:00:00"/>
    <n v="1"/>
    <n v="1"/>
  </r>
  <r>
    <x v="1"/>
    <x v="1"/>
    <s v="Landon Von Gogh"/>
    <s v="7000122430"/>
    <s v="BSOD'ING"/>
    <x v="22"/>
    <d v="2013-05-21T00:00:00"/>
    <n v="2"/>
    <n v="3"/>
    <n v="3"/>
    <s v="Service provided"/>
    <s v="Service Request"/>
    <d v="2013-05-21T00:00:00"/>
    <s v=""/>
    <s v=""/>
    <x v="1"/>
    <x v="0"/>
    <x v="1"/>
    <s v=""/>
    <n v="1"/>
    <n v="0"/>
  </r>
  <r>
    <x v="1"/>
    <x v="1"/>
    <s v="Landon Von Gogh"/>
    <s v="7000124487"/>
    <s v="RETURN SAP EQUIPMENT"/>
    <x v="52"/>
    <d v="2013-05-22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24488"/>
    <s v="CONFIGURE CITRIX RECEIVER/WTS ON A MAC"/>
    <x v="52"/>
    <d v="2013-05-22T00:00:00"/>
    <n v="3"/>
    <n v="3"/>
    <n v="3"/>
    <s v="Service provided"/>
    <s v="Service Request"/>
    <d v="2013-05-22T00:00:00"/>
    <s v=""/>
    <s v=""/>
    <x v="1"/>
    <x v="0"/>
    <x v="1"/>
    <s v=""/>
    <n v="1"/>
    <n v="0"/>
  </r>
  <r>
    <x v="1"/>
    <x v="1"/>
    <s v="Landon Von Gogh"/>
    <s v="7000124699"/>
    <s v="VPN FREQUENTLY DISCONNECTS VIA WIFI"/>
    <x v="82"/>
    <d v="2013-05-22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1"/>
    <x v="1"/>
    <s v="Landon Von Gogh"/>
    <s v="7000126278"/>
    <s v="CRASHES - OS LOCKS - SAFE MODE"/>
    <x v="82"/>
    <d v="2013-05-23T00:00:00"/>
    <n v="3"/>
    <n v="3"/>
    <n v="3"/>
    <s v="Confirmed"/>
    <s v="Service Request"/>
    <d v="2013-05-23T00:00:00"/>
    <d v="2013-05-23T00:00:00"/>
    <s v=""/>
    <x v="1"/>
    <x v="0"/>
    <x v="1"/>
    <d v="2013-05-01T00:00:00"/>
    <n v="1"/>
    <n v="1"/>
  </r>
  <r>
    <x v="1"/>
    <x v="1"/>
    <s v="Landon Von Gogh"/>
    <s v="7000126279"/>
    <s v="UNABLE TO CONNECT TO WIFI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1"/>
    <x v="1"/>
    <s v="Landon Von Gogh"/>
    <s v="7000126485"/>
    <s v="HYPERLINKS IN OUTLOOK DO NOT WORK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1"/>
    <x v="1"/>
    <s v="Landon Von Gogh"/>
    <s v="7000127904"/>
    <s v="PGP WDE"/>
    <x v="83"/>
    <d v="2013-05-24T00:00:00"/>
    <n v="3"/>
    <n v="3"/>
    <n v="3"/>
    <s v="Confirmed"/>
    <s v="Service Request"/>
    <d v="2013-05-24T00:00:00"/>
    <d v="2013-05-25T00:00:00"/>
    <s v=""/>
    <x v="1"/>
    <x v="0"/>
    <x v="1"/>
    <d v="2013-05-01T00:00:00"/>
    <n v="1"/>
    <n v="1"/>
  </r>
  <r>
    <x v="1"/>
    <x v="1"/>
    <s v="Landon Von Gogh"/>
    <s v="7000128044"/>
    <s v="VPN - QUARANTINED"/>
    <x v="83"/>
    <d v="2013-05-24T00:00:00"/>
    <n v="3"/>
    <n v="3"/>
    <n v="3"/>
    <s v="For Review"/>
    <s v="Service Request"/>
    <d v="2013-06-04T00:00:00"/>
    <s v=""/>
    <s v=""/>
    <x v="1"/>
    <x v="0"/>
    <x v="4"/>
    <s v=""/>
    <n v="1"/>
    <n v="0"/>
  </r>
  <r>
    <x v="1"/>
    <x v="1"/>
    <s v="Landon Von Gogh"/>
    <s v="7000132064"/>
    <s v="VPN - QUARANTINE"/>
    <x v="67"/>
    <d v="2013-05-28T00:00:00"/>
    <n v="3"/>
    <n v="3"/>
    <n v="3"/>
    <s v="Confirmed"/>
    <s v="Service Request"/>
    <d v="2013-05-29T00:00:00"/>
    <d v="2013-05-29T00:00:00"/>
    <s v=""/>
    <x v="1"/>
    <x v="0"/>
    <x v="1"/>
    <d v="2013-05-01T00:00:00"/>
    <n v="1"/>
    <n v="1"/>
  </r>
  <r>
    <x v="1"/>
    <x v="1"/>
    <s v="Landon Von Gogh"/>
    <s v="7000133713"/>
    <s v="OUTLOOK WONT OPEN"/>
    <x v="67"/>
    <d v="2013-05-29T00:00:00"/>
    <n v="3"/>
    <n v="3"/>
    <n v="3"/>
    <s v="Confirmed"/>
    <s v="Service Request"/>
    <d v="2013-05-29T00:00:00"/>
    <d v="2013-05-29T00:00:00"/>
    <s v=""/>
    <x v="1"/>
    <x v="0"/>
    <x v="1"/>
    <d v="2013-05-01T00:00:00"/>
    <n v="1"/>
    <n v="1"/>
  </r>
  <r>
    <x v="1"/>
    <x v="1"/>
    <s v="Landon Von Gogh"/>
    <s v="7000133911"/>
    <s v="REQUEST - LOANER LAPTOP"/>
    <x v="67"/>
    <d v="2013-05-29T00:00:00"/>
    <n v="3"/>
    <n v="3"/>
    <n v="3"/>
    <s v="Confirmed"/>
    <s v="Service Request"/>
    <d v="2013-05-29T00:00:00"/>
    <d v="2013-05-30T00:00:00"/>
    <s v=""/>
    <x v="1"/>
    <x v="0"/>
    <x v="1"/>
    <d v="2013-05-01T00:00:00"/>
    <n v="1"/>
    <n v="1"/>
  </r>
  <r>
    <x v="1"/>
    <x v="1"/>
    <s v="Landon Von Gogh"/>
    <s v="7000133914"/>
    <s v="WTS ON A PERSONAL/HOME COMPUTER?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1"/>
    <x v="1"/>
    <s v="Landon Von Gogh"/>
    <s v="7000134101"/>
    <s v="REQUEST ACCESS TO TERM MATT ROSS' LAPTOP"/>
    <x v="2"/>
    <d v="2013-05-29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1"/>
    <x v="1"/>
    <s v="Landon Von Gogh"/>
    <s v="7000134104"/>
    <s v="CHROME/JAVA"/>
    <x v="2"/>
    <d v="2013-05-29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1"/>
    <x v="1"/>
    <s v="Landon Von Gogh"/>
    <s v="7000135169"/>
    <s v="VARIOUS/MULTIPLE SYMPTOMS"/>
    <x v="2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5457"/>
    <s v="PROVISION NEW LAPTOP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1"/>
    <x v="1"/>
    <s v="Landon Von Gogh"/>
    <s v="7000135459"/>
    <s v="PROVISION NEW LAPTOP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1"/>
    <x v="1"/>
    <s v="Landon Von Gogh"/>
    <s v="7000135460"/>
    <s v="PROVISION NEW LAPTOP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1"/>
    <x v="1"/>
    <s v="Landon Von Gogh"/>
    <s v="7000135504"/>
    <s v="PROVISION NEW LAPTOP"/>
    <x v="54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5507"/>
    <s v="PROVISION NEW LAPTOP"/>
    <x v="54"/>
    <d v="2013-05-30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6882"/>
    <s v="BLACK SCREEN WHITE CURSOR ONLY"/>
    <x v="54"/>
    <d v="2013-05-31T00:00:00"/>
    <n v="3"/>
    <n v="3"/>
    <n v="3"/>
    <s v="Confirmed"/>
    <s v="Service Request"/>
    <d v="2013-05-31T00:00:00"/>
    <d v="2013-05-31T00:00:00"/>
    <s v=""/>
    <x v="1"/>
    <x v="0"/>
    <x v="1"/>
    <d v="2013-05-01T00:00:00"/>
    <n v="1"/>
    <n v="1"/>
  </r>
  <r>
    <x v="1"/>
    <x v="1"/>
    <s v="Landon Von Gogh"/>
    <s v="7000136886"/>
    <s v="PROVISION NEW LAPTOP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6888"/>
    <s v="PROVISION NEW LAPOTP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6889"/>
    <s v="PROVISION NEW LAPTOP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6890"/>
    <s v="PROVISION NEW LAPTOP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7000137031"/>
    <s v="SYBASE PASSWORD EXPIRED/RESET"/>
    <x v="54"/>
    <d v="2013-05-31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1"/>
    <x v="1"/>
    <s v="Landon Von Gogh"/>
    <s v="8000009042"/>
    <s v="CANNOT CONNECT TO PRINTER"/>
    <x v="68"/>
    <d v="2013-02-18T00:00:00"/>
    <n v="3"/>
    <n v="3"/>
    <n v="3"/>
    <s v="Confirmed"/>
    <s v="Incident"/>
    <d v="2013-05-15T00:00:00"/>
    <d v="2013-05-16T00:00:00"/>
    <s v=""/>
    <x v="7"/>
    <x v="0"/>
    <x v="1"/>
    <d v="2013-05-01T00:00:00"/>
    <n v="1"/>
    <n v="1"/>
  </r>
  <r>
    <x v="1"/>
    <x v="1"/>
    <s v="Landon Von Gogh"/>
    <s v="8000066717"/>
    <s v="OUTLOOK FREEZES AND DOES NOT START"/>
    <x v="5"/>
    <d v="2013-04-02T00:00:00"/>
    <n v="3"/>
    <n v="3"/>
    <n v="3"/>
    <s v="Confirmed"/>
    <s v="Incident"/>
    <d v="2013-04-03T00:00:00"/>
    <d v="2013-04-03T00:00:00"/>
    <s v=""/>
    <x v="0"/>
    <x v="0"/>
    <x v="0"/>
    <d v="2013-04-01T00:00:00"/>
    <n v="1"/>
    <n v="1"/>
  </r>
  <r>
    <x v="1"/>
    <x v="1"/>
    <s v="Landon Von Gogh"/>
    <s v="8000085370"/>
    <s v="OFFICE PRINTER ISSUE, DOCUMENT IN QUEUE"/>
    <x v="10"/>
    <d v="2013-04-09T00:00:00"/>
    <n v="3"/>
    <n v="3"/>
    <n v="3"/>
    <s v="Confirmed"/>
    <s v="Incident"/>
    <d v="2013-04-17T00:00:00"/>
    <d v="2013-05-20T00:00:00"/>
    <s v=""/>
    <x v="0"/>
    <x v="0"/>
    <x v="0"/>
    <d v="2013-05-01T00:00:00"/>
    <n v="1"/>
    <n v="1"/>
  </r>
  <r>
    <x v="1"/>
    <x v="1"/>
    <s v="Landon Von Gogh"/>
    <s v="8000089052"/>
    <s v="UNABLE TO CONNECT TO WAINGXPVM"/>
    <x v="11"/>
    <d v="2013-04-10T00:00:00"/>
    <n v="2"/>
    <n v="3"/>
    <n v="3"/>
    <s v="Confirmed"/>
    <s v="Incident"/>
    <d v="2013-05-17T00:00:00"/>
    <d v="2013-05-24T00:00:00"/>
    <s v=""/>
    <x v="0"/>
    <x v="0"/>
    <x v="1"/>
    <d v="2013-05-01T00:00:00"/>
    <n v="1"/>
    <n v="1"/>
  </r>
  <r>
    <x v="1"/>
    <x v="1"/>
    <s v="Landon Von Gogh"/>
    <s v="8000092281"/>
    <s v="SET UP ROUTINE BACKUP FOR SAP MACBOOKPRO"/>
    <x v="12"/>
    <d v="2013-04-11T00:00:00"/>
    <n v="3"/>
    <n v="3"/>
    <n v="3"/>
    <s v="Confirmed"/>
    <s v="Incident"/>
    <d v="2013-05-17T00:00:00"/>
    <d v="2013-05-17T00:00:00"/>
    <s v=""/>
    <x v="0"/>
    <x v="0"/>
    <x v="1"/>
    <d v="2013-05-01T00:00:00"/>
    <n v="1"/>
    <n v="1"/>
  </r>
  <r>
    <x v="1"/>
    <x v="1"/>
    <s v="Landon Von Gogh"/>
    <s v="8000099012"/>
    <s v="UNABLE TO LOG TO HIS OWN PROFILE."/>
    <x v="37"/>
    <d v="2013-04-15T00:00:00"/>
    <n v="1"/>
    <n v="3"/>
    <n v="3"/>
    <s v="Solution proposed"/>
    <s v="Incident"/>
    <d v="2013-04-29T00:00:00"/>
    <s v=""/>
    <s v=""/>
    <x v="0"/>
    <x v="0"/>
    <x v="0"/>
    <s v=""/>
    <n v="1"/>
    <n v="0"/>
  </r>
  <r>
    <x v="1"/>
    <x v="1"/>
    <s v="Landon Von Gogh"/>
    <s v="8000099480"/>
    <s v="CAN'T PING OUT."/>
    <x v="0"/>
    <d v="2013-04-16T00:00:00"/>
    <n v="3"/>
    <n v="3"/>
    <n v="3"/>
    <s v="Confirmed"/>
    <s v="Incident"/>
    <d v="2013-05-01T00:00:00"/>
    <d v="2013-06-01T00:00:00"/>
    <s v=""/>
    <x v="0"/>
    <x v="0"/>
    <x v="1"/>
    <d v="2013-06-01T00:00:00"/>
    <n v="1"/>
    <n v="1"/>
  </r>
  <r>
    <x v="1"/>
    <x v="1"/>
    <s v="Landon Von Gogh"/>
    <s v="8000102572"/>
    <s v="MAC AND PC CAN'T PING OUTSIDE HOSTNAMES"/>
    <x v="0"/>
    <d v="2013-04-16T00:00:00"/>
    <n v="2"/>
    <n v="3"/>
    <n v="3"/>
    <s v="Solution proposed"/>
    <s v="Incident"/>
    <d v="2013-05-24T00:00:00"/>
    <s v=""/>
    <s v=""/>
    <x v="0"/>
    <x v="0"/>
    <x v="1"/>
    <s v=""/>
    <n v="1"/>
    <n v="0"/>
  </r>
  <r>
    <x v="1"/>
    <x v="1"/>
    <s v="Landon Von Gogh"/>
    <s v="8000102831"/>
    <s v="MACBOOK PRO, NOT ABLE TO CONNECT TO SAP"/>
    <x v="0"/>
    <d v="2013-04-16T00:00:00"/>
    <n v="1"/>
    <n v="3"/>
    <n v="2"/>
    <s v="Confirmed"/>
    <s v="Incident"/>
    <d v="2013-04-16T00:00:00"/>
    <d v="2013-05-20T00:00:00"/>
    <s v=""/>
    <x v="0"/>
    <x v="0"/>
    <x v="0"/>
    <d v="2013-05-01T00:00:00"/>
    <n v="1"/>
    <n v="1"/>
  </r>
  <r>
    <x v="1"/>
    <x v="1"/>
    <s v="Landon Von Gogh"/>
    <s v="8000109736"/>
    <s v="BLUE SCREEN PROBLEM"/>
    <x v="38"/>
    <d v="2013-04-19T00:00:00"/>
    <n v="1"/>
    <n v="3"/>
    <n v="3"/>
    <s v="Confirmed"/>
    <s v="Incident"/>
    <d v="2013-04-19T00:00:00"/>
    <d v="2013-05-20T00:00:00"/>
    <s v=""/>
    <x v="0"/>
    <x v="0"/>
    <x v="0"/>
    <d v="2013-05-01T00:00:00"/>
    <n v="1"/>
    <n v="1"/>
  </r>
  <r>
    <x v="1"/>
    <x v="1"/>
    <s v="Landon Von Gogh"/>
    <s v="8000112107"/>
    <s v="TEMPORARY PROFILE ISSUE"/>
    <x v="38"/>
    <d v="2013-04-19T00:00:00"/>
    <n v="3"/>
    <n v="3"/>
    <n v="3"/>
    <s v="Solution proposed"/>
    <s v="Incident"/>
    <d v="2013-04-29T00:00:00"/>
    <s v=""/>
    <s v=""/>
    <x v="0"/>
    <x v="0"/>
    <x v="0"/>
    <s v=""/>
    <n v="1"/>
    <n v="0"/>
  </r>
  <r>
    <x v="1"/>
    <x v="1"/>
    <s v="Landon Von Gogh"/>
    <s v="8000116577"/>
    <s v="WINXOPTIMIZER1 NOT ACCESSIBLE"/>
    <x v="39"/>
    <d v="2013-04-22T00:00:00"/>
    <n v="1"/>
    <n v="3"/>
    <n v="3"/>
    <s v="Solution proposed"/>
    <s v="Incident"/>
    <d v="2013-04-29T00:00:00"/>
    <s v=""/>
    <s v=""/>
    <x v="0"/>
    <x v="0"/>
    <x v="0"/>
    <s v=""/>
    <n v="1"/>
    <n v="0"/>
  </r>
  <r>
    <x v="1"/>
    <x v="1"/>
    <s v="Landon Von Gogh"/>
    <s v="8000120244"/>
    <s v="USER HAS ISSUES WITH SYBASE PC"/>
    <x v="40"/>
    <d v="2013-04-23T00:00:00"/>
    <n v="2"/>
    <n v="3"/>
    <n v="3"/>
    <s v="Confirmed"/>
    <s v="Incident"/>
    <d v="2013-05-15T00:00:00"/>
    <d v="2013-05-15T00:00:00"/>
    <s v=""/>
    <x v="0"/>
    <x v="0"/>
    <x v="1"/>
    <d v="2013-05-01T00:00:00"/>
    <n v="1"/>
    <n v="1"/>
  </r>
  <r>
    <x v="1"/>
    <x v="1"/>
    <s v="Landon Von Gogh"/>
    <s v="8000120524"/>
    <s v="CLEAR UP SYBASE LAPTOP ASSIGNMENT"/>
    <x v="40"/>
    <d v="2013-04-23T00:00:00"/>
    <n v="3"/>
    <n v="3"/>
    <n v="3"/>
    <s v="Confirmed"/>
    <s v="Incident"/>
    <d v="2013-05-01T00:00:00"/>
    <d v="2013-05-01T00:00:00"/>
    <s v=""/>
    <x v="0"/>
    <x v="0"/>
    <x v="1"/>
    <d v="2013-05-01T00:00:00"/>
    <n v="1"/>
    <n v="1"/>
  </r>
  <r>
    <x v="1"/>
    <x v="1"/>
    <s v="Landon Von Gogh"/>
    <s v="8000120551"/>
    <s v="PEOPLESOFT PROFILE SHOWS LAPTOP ASSIGNED"/>
    <x v="40"/>
    <d v="2013-04-23T00:00:00"/>
    <n v="3"/>
    <n v="4"/>
    <n v="4"/>
    <s v="Confirmed"/>
    <s v="Incident"/>
    <d v="2013-05-01T00:00:00"/>
    <d v="2013-06-01T00:00:00"/>
    <s v=""/>
    <x v="0"/>
    <x v="0"/>
    <x v="1"/>
    <d v="2013-06-01T00:00:00"/>
    <n v="1"/>
    <n v="1"/>
  </r>
  <r>
    <x v="1"/>
    <x v="1"/>
    <s v="Landon Von Gogh"/>
    <s v="8000135014"/>
    <s v="HYPERLINKS IN THE MAILS ARE NOT WORKING."/>
    <x v="17"/>
    <d v="2013-04-29T00:00:00"/>
    <n v="3"/>
    <n v="3"/>
    <n v="3"/>
    <s v="Solution proposed"/>
    <s v="Incident"/>
    <d v="2013-05-07T00:00:00"/>
    <s v=""/>
    <s v=""/>
    <x v="0"/>
    <x v="0"/>
    <x v="1"/>
    <s v=""/>
    <n v="1"/>
    <n v="0"/>
  </r>
  <r>
    <x v="1"/>
    <x v="1"/>
    <s v="Landon Von Gogh"/>
    <s v="8000137877"/>
    <s v="SAP CONNECT PORTAL ERROR"/>
    <x v="17"/>
    <d v="2013-04-30T00:00:00"/>
    <n v="2"/>
    <n v="3"/>
    <n v="3"/>
    <s v="Solution proposed"/>
    <s v="Incident"/>
    <d v="2013-05-07T00:00:00"/>
    <s v=""/>
    <s v=""/>
    <x v="0"/>
    <x v="0"/>
    <x v="1"/>
    <s v=""/>
    <n v="1"/>
    <n v="0"/>
  </r>
  <r>
    <x v="1"/>
    <x v="1"/>
    <s v="Landon Von Gogh"/>
    <s v="8000138047"/>
    <s v="GROUP ACCESS TO A SINGLE LAPTOP/PC"/>
    <x v="17"/>
    <d v="2013-04-30T00:00:00"/>
    <n v="1"/>
    <n v="3"/>
    <n v="3"/>
    <s v="Confirmed"/>
    <s v="Incident"/>
    <d v="2013-05-03T00:00:00"/>
    <d v="2013-06-03T00:00:00"/>
    <s v=""/>
    <x v="0"/>
    <x v="0"/>
    <x v="1"/>
    <d v="2013-06-01T00:00:00"/>
    <n v="1"/>
    <n v="1"/>
  </r>
  <r>
    <x v="1"/>
    <x v="1"/>
    <s v="Landon Von Gogh"/>
    <s v="8000143069"/>
    <s v="BLUE SCREEN"/>
    <x v="43"/>
    <d v="2013-05-02T00:00:00"/>
    <n v="3"/>
    <n v="3"/>
    <n v="3"/>
    <s v="Solution proposed"/>
    <s v="Incident"/>
    <d v="2013-05-15T00:00:00"/>
    <s v=""/>
    <s v=""/>
    <x v="1"/>
    <x v="0"/>
    <x v="1"/>
    <s v=""/>
    <n v="1"/>
    <n v="0"/>
  </r>
  <r>
    <x v="1"/>
    <x v="1"/>
    <s v="Landon Von Gogh"/>
    <s v="8000145622"/>
    <s v="LAPTOP DMG"/>
    <x v="43"/>
    <d v="2013-05-03T00:00:00"/>
    <n v="3"/>
    <n v="3"/>
    <n v="3"/>
    <s v="Confirmed"/>
    <s v="Incident"/>
    <d v="2013-05-07T00:00:00"/>
    <d v="2013-05-07T00:00:00"/>
    <s v=""/>
    <x v="1"/>
    <x v="0"/>
    <x v="1"/>
    <d v="2013-05-01T00:00:00"/>
    <n v="1"/>
    <n v="1"/>
  </r>
  <r>
    <x v="1"/>
    <x v="1"/>
    <s v="Landon Von Gogh"/>
    <s v="8000150382"/>
    <s v="NEED WINDOWS 8 VMWARE IMAGE"/>
    <x v="44"/>
    <d v="2013-05-06T00:00:00"/>
    <n v="3"/>
    <n v="3"/>
    <n v="3"/>
    <s v="Solution proposed"/>
    <s v="Incident"/>
    <d v="2013-05-07T00:00:00"/>
    <s v=""/>
    <s v=""/>
    <x v="1"/>
    <x v="0"/>
    <x v="1"/>
    <s v=""/>
    <n v="1"/>
    <n v="0"/>
  </r>
  <r>
    <x v="1"/>
    <x v="1"/>
    <s v="Landon Von Gogh"/>
    <s v="8000161716"/>
    <s v="CONTINUED ACCESS TO IRISH LAPTOP NEEDED"/>
    <x v="45"/>
    <d v="2013-05-10T00:00:00"/>
    <n v="1"/>
    <n v="3"/>
    <n v="3"/>
    <s v="Solution proposed"/>
    <s v="Incident"/>
    <d v="2013-05-17T00:00:00"/>
    <s v=""/>
    <s v=""/>
    <x v="1"/>
    <x v="0"/>
    <x v="1"/>
    <s v=""/>
    <n v="1"/>
    <n v="0"/>
  </r>
  <r>
    <x v="1"/>
    <x v="1"/>
    <s v="Landon Von Gogh"/>
    <s v="8000181937"/>
    <s v="UNABLE TO ACCESS MOST VMS"/>
    <x v="51"/>
    <d v="2013-05-20T00:00:00"/>
    <n v="1"/>
    <n v="3"/>
    <n v="3"/>
    <s v="Confirmed"/>
    <s v="Incident"/>
    <s v=""/>
    <d v="2013-05-23T00:00:00"/>
    <s v="Confirmed wihtout Completion"/>
    <x v="1"/>
    <x v="0"/>
    <x v="2"/>
    <d v="2013-05-01T00:00:00"/>
    <n v="0"/>
    <n v="1"/>
  </r>
  <r>
    <x v="1"/>
    <x v="1"/>
    <s v="Landon Von Gogh"/>
    <s v="8000189973"/>
    <s v="SAP_ALL PASSWORD CHANGE"/>
    <x v="82"/>
    <d v="2013-05-22T00:00:00"/>
    <n v="1"/>
    <n v="3"/>
    <n v="1"/>
    <s v="Solution proposed"/>
    <s v="Incident"/>
    <d v="2013-05-24T00:00:00"/>
    <s v=""/>
    <s v=""/>
    <x v="1"/>
    <x v="0"/>
    <x v="1"/>
    <s v=""/>
    <n v="1"/>
    <n v="0"/>
  </r>
  <r>
    <x v="1"/>
    <x v="1"/>
    <s v="Landon Von Gogh"/>
    <s v="8000195295"/>
    <s v="USER CANNOT PASS PGPSCREEN"/>
    <x v="83"/>
    <d v="2013-05-24T00:00:00"/>
    <n v="2"/>
    <n v="3"/>
    <n v="3"/>
    <s v="Confirmed"/>
    <s v="Incident"/>
    <d v="2013-05-24T00:00:00"/>
    <d v="2013-05-25T00:00:00"/>
    <s v=""/>
    <x v="1"/>
    <x v="0"/>
    <x v="1"/>
    <d v="2013-05-01T00:00:00"/>
    <n v="1"/>
    <n v="1"/>
  </r>
  <r>
    <x v="1"/>
    <x v="1"/>
    <s v="Landon Von Gogh"/>
    <s v="8000203089"/>
    <s v="MS OUTLOOK FAILS"/>
    <x v="53"/>
    <d v="2013-05-28T00:00:00"/>
    <n v="1"/>
    <n v="3"/>
    <n v="3"/>
    <s v="For Review"/>
    <s v="Incident"/>
    <s v=""/>
    <s v=""/>
    <s v=""/>
    <x v="1"/>
    <x v="0"/>
    <x v="2"/>
    <s v=""/>
    <n v="0"/>
    <n v="0"/>
  </r>
  <r>
    <x v="1"/>
    <x v="1"/>
    <s v="Teeha Harrell"/>
    <s v="7000049638"/>
    <s v="SCANNER SETUP"/>
    <x v="80"/>
    <d v="2013-03-28T00:00:00"/>
    <n v="2"/>
    <n v="3"/>
    <n v="2"/>
    <s v="Confirmed"/>
    <s v="Service Request"/>
    <d v="2013-03-29T00:00:00"/>
    <d v="2013-04-29T00:00:00"/>
    <s v=""/>
    <x v="2"/>
    <x v="0"/>
    <x v="3"/>
    <d v="2013-04-01T00:00:00"/>
    <n v="1"/>
    <n v="1"/>
  </r>
  <r>
    <x v="1"/>
    <x v="1"/>
    <s v="Teeha Harrell"/>
    <s v="7000057991"/>
    <s v="RECOVER ASSET FOR TERMED EMP C5177385"/>
    <x v="7"/>
    <d v="2013-04-04T00:00:00"/>
    <n v="4"/>
    <n v="4"/>
    <n v="4"/>
    <s v="Confirmed"/>
    <s v="Service Request"/>
    <d v="2013-04-04T00:00:00"/>
    <d v="2013-04-04T00:00:00"/>
    <s v=""/>
    <x v="0"/>
    <x v="0"/>
    <x v="0"/>
    <d v="2013-04-01T00:00:00"/>
    <n v="1"/>
    <n v="1"/>
  </r>
  <r>
    <x v="1"/>
    <x v="1"/>
    <s v="Teeha Harrell"/>
    <s v="7000060021"/>
    <s v="RE-IMAGE OAKL00532778A WITH WINDOWS 7"/>
    <x v="8"/>
    <d v="2013-04-05T00:00:00"/>
    <n v="2"/>
    <n v="3"/>
    <n v="2"/>
    <s v="Confirmed"/>
    <s v="Service Request"/>
    <d v="2013-04-12T00:00:00"/>
    <d v="2013-05-20T00:00:00"/>
    <s v=""/>
    <x v="0"/>
    <x v="0"/>
    <x v="0"/>
    <d v="2013-05-01T00:00:00"/>
    <n v="1"/>
    <n v="1"/>
  </r>
  <r>
    <x v="1"/>
    <x v="1"/>
    <s v="Teeha Harrell"/>
    <s v="7000062631"/>
    <s v="SETUP PROFILE TO SCAN/EMAIL ITEMS"/>
    <x v="9"/>
    <d v="2013-04-08T00:00:00"/>
    <n v="3"/>
    <n v="3"/>
    <n v="2"/>
    <s v="Confirmed"/>
    <s v="Service Request"/>
    <d v="2013-04-08T00:00:00"/>
    <d v="2013-05-20T00:00:00"/>
    <s v=""/>
    <x v="0"/>
    <x v="0"/>
    <x v="0"/>
    <d v="2013-05-01T00:00:00"/>
    <n v="1"/>
    <n v="1"/>
  </r>
  <r>
    <x v="1"/>
    <x v="1"/>
    <s v="Teeha Harrell"/>
    <s v="7000068316"/>
    <s v="UNUSED DELL DESKTOP"/>
    <x v="11"/>
    <d v="2013-04-11T00:00:00"/>
    <n v="4"/>
    <n v="4"/>
    <n v="4"/>
    <s v="Confirmed"/>
    <s v="Service Request"/>
    <d v="2013-04-12T00:00:00"/>
    <d v="2013-05-17T00:00:00"/>
    <s v=""/>
    <x v="0"/>
    <x v="0"/>
    <x v="0"/>
    <d v="2013-05-01T00:00:00"/>
    <n v="1"/>
    <n v="1"/>
  </r>
  <r>
    <x v="1"/>
    <x v="1"/>
    <s v="Teeha Harrell"/>
    <s v="7000070411"/>
    <s v="RETURN OLD DELL LAPTOP AND DESKTOP"/>
    <x v="36"/>
    <d v="2013-04-12T00:00:00"/>
    <n v="4"/>
    <n v="4"/>
    <n v="4"/>
    <s v="Confirmed"/>
    <s v="Service Request"/>
    <d v="2013-04-12T00:00:00"/>
    <d v="2013-05-20T00:00:00"/>
    <s v=""/>
    <x v="0"/>
    <x v="0"/>
    <x v="0"/>
    <d v="2013-05-01T00:00:00"/>
    <n v="1"/>
    <n v="1"/>
  </r>
  <r>
    <x v="1"/>
    <x v="1"/>
    <s v="Teeha Harrell"/>
    <s v="7000073028"/>
    <s v="MY LAPTOP DIED AGAIN.  PLEASE PUSH VISIO"/>
    <x v="0"/>
    <d v="2013-04-16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1"/>
    <x v="1"/>
    <s v="Teeha Harrell"/>
    <s v="7000080539"/>
    <s v="REQUEST FOR ASSISTANCE OM MONITOR SETUP"/>
    <x v="38"/>
    <d v="2013-04-19T00:00:00"/>
    <n v="3"/>
    <n v="4"/>
    <n v="4"/>
    <s v="Confirmed"/>
    <s v="Service Request"/>
    <d v="2013-04-19T00:00:00"/>
    <d v="2013-04-19T00:00:00"/>
    <s v=""/>
    <x v="0"/>
    <x v="0"/>
    <x v="0"/>
    <d v="2013-04-01T00:00:00"/>
    <n v="1"/>
    <n v="1"/>
  </r>
  <r>
    <x v="1"/>
    <x v="1"/>
    <s v="Teeha Harrell"/>
    <s v="7000085094"/>
    <s v="I AM RETURNING MY SOLARIS WORKSTATION"/>
    <x v="40"/>
    <d v="2013-04-23T00:00:00"/>
    <n v="4"/>
    <n v="4"/>
    <n v="4"/>
    <s v="Confirmed"/>
    <s v="Service Request"/>
    <d v="2013-04-24T00:00:00"/>
    <d v="2013-05-25T00:00:00"/>
    <s v=""/>
    <x v="0"/>
    <x v="0"/>
    <x v="0"/>
    <d v="2013-05-01T00:00:00"/>
    <n v="1"/>
    <n v="1"/>
  </r>
  <r>
    <x v="1"/>
    <x v="1"/>
    <s v="Teeha Harrell"/>
    <s v="7000085099"/>
    <s v="OLD SOLARIS DESKTOP RETURN"/>
    <x v="40"/>
    <d v="2013-04-23T00:00:00"/>
    <n v="4"/>
    <n v="4"/>
    <n v="4"/>
    <s v="Confirmed"/>
    <s v="Service Request"/>
    <d v="2013-04-29T00:00:00"/>
    <d v="2013-05-30T00:00:00"/>
    <s v=""/>
    <x v="0"/>
    <x v="0"/>
    <x v="0"/>
    <d v="2013-05-01T00:00:00"/>
    <n v="1"/>
    <n v="1"/>
  </r>
  <r>
    <x v="1"/>
    <x v="1"/>
    <s v="Teeha Harrell"/>
    <s v="7000085196"/>
    <s v="RETURNING A DESKTOP FROM B5053"/>
    <x v="40"/>
    <d v="2013-04-23T00:00:00"/>
    <n v="4"/>
    <n v="4"/>
    <n v="4"/>
    <s v="Confirmed"/>
    <s v="Service Request"/>
    <d v="2013-04-24T00:00:00"/>
    <d v="2013-04-24T00:00:00"/>
    <s v=""/>
    <x v="0"/>
    <x v="0"/>
    <x v="0"/>
    <d v="2013-04-01T00:00:00"/>
    <n v="1"/>
    <n v="1"/>
  </r>
  <r>
    <x v="1"/>
    <x v="1"/>
    <s v="Teeha Harrell"/>
    <s v="7000085224"/>
    <s v="RETIRE OLD SYBASE SOLARIS HOST &quot;HOOTCH&quot;"/>
    <x v="40"/>
    <d v="2013-04-23T00:00:00"/>
    <n v="3"/>
    <n v="4"/>
    <n v="4"/>
    <s v="Confirmed"/>
    <s v="Service Request"/>
    <d v="2013-04-30T00:00:00"/>
    <d v="2013-04-30T00:00:00"/>
    <s v=""/>
    <x v="0"/>
    <x v="0"/>
    <x v="0"/>
    <d v="2013-04-01T00:00:00"/>
    <n v="1"/>
    <n v="1"/>
  </r>
  <r>
    <x v="1"/>
    <x v="1"/>
    <s v="Teeha Harrell"/>
    <s v="7000085227"/>
    <s v="OLD SYBASE ULTRA SPARC WORKSTATION"/>
    <x v="16"/>
    <d v="2013-04-24T00:00:00"/>
    <n v="4"/>
    <n v="4"/>
    <n v="4"/>
    <s v="Confirmed"/>
    <s v="Service Request"/>
    <d v="2013-04-29T00:00:00"/>
    <d v="2013-04-30T00:00:00"/>
    <s v=""/>
    <x v="0"/>
    <x v="0"/>
    <x v="0"/>
    <d v="2013-04-01T00:00:00"/>
    <n v="1"/>
    <n v="1"/>
  </r>
  <r>
    <x v="1"/>
    <x v="1"/>
    <s v="Teeha Harrell"/>
    <s v="7000085383"/>
    <s v="SUN WORKSTATION + OLD LAPTOP RETURN"/>
    <x v="16"/>
    <d v="2013-04-23T00:00:00"/>
    <n v="4"/>
    <n v="4"/>
    <n v="4"/>
    <s v="Confirmed"/>
    <s v="Service Request"/>
    <d v="2013-04-29T00:00:00"/>
    <d v="2013-04-30T00:00:00"/>
    <s v=""/>
    <x v="0"/>
    <x v="0"/>
    <x v="0"/>
    <d v="2013-04-01T00:00:00"/>
    <n v="1"/>
    <n v="1"/>
  </r>
  <r>
    <x v="1"/>
    <x v="1"/>
    <s v="Teeha Harrell"/>
    <s v="7000087332"/>
    <s v="PICK UP OF SOLARIS WORKSTATION"/>
    <x v="16"/>
    <d v="2013-04-24T00:00:00"/>
    <n v="4"/>
    <n v="4"/>
    <n v="4"/>
    <s v="Confirmed"/>
    <s v="Service Request"/>
    <s v=""/>
    <d v="2013-05-16T00:00:00"/>
    <s v="Confirmed wihtout Completion"/>
    <x v="0"/>
    <x v="0"/>
    <x v="2"/>
    <d v="2013-05-01T00:00:00"/>
    <n v="0"/>
    <n v="1"/>
  </r>
  <r>
    <x v="1"/>
    <x v="1"/>
    <s v="Teeha Harrell"/>
    <s v="7000087356"/>
    <s v="RETURN SUN ULTRA 10"/>
    <x v="41"/>
    <d v="2013-04-24T00:00:00"/>
    <n v="3"/>
    <n v="4"/>
    <n v="4"/>
    <s v="Confirmed"/>
    <s v="Service Request"/>
    <d v="2013-04-30T00:00:00"/>
    <d v="2013-04-30T00:00:00"/>
    <s v=""/>
    <x v="0"/>
    <x v="0"/>
    <x v="0"/>
    <d v="2013-04-01T00:00:00"/>
    <n v="1"/>
    <n v="1"/>
  </r>
  <r>
    <x v="1"/>
    <x v="1"/>
    <s v="Teeha Harrell"/>
    <s v="7000087383"/>
    <s v="RETURNING LEGACY SYBASE DESKTOP"/>
    <x v="41"/>
    <d v="2013-04-24T00:00:00"/>
    <n v="4"/>
    <n v="4"/>
    <n v="4"/>
    <s v="Confirmed"/>
    <s v="Service Request"/>
    <d v="2013-04-29T00:00:00"/>
    <d v="2013-05-30T00:00:00"/>
    <s v=""/>
    <x v="0"/>
    <x v="0"/>
    <x v="0"/>
    <d v="2013-05-01T00:00:00"/>
    <n v="1"/>
    <n v="1"/>
  </r>
  <r>
    <x v="1"/>
    <x v="1"/>
    <s v="Teeha Harrell"/>
    <s v="7000091194"/>
    <s v="DESKTOP RETURN"/>
    <x v="42"/>
    <d v="2013-04-26T00:00:00"/>
    <n v="4"/>
    <n v="4"/>
    <n v="4"/>
    <s v="Confirmed"/>
    <s v="Service Request"/>
    <d v="2013-04-29T00:00:00"/>
    <d v="2013-05-30T00:00:00"/>
    <s v=""/>
    <x v="0"/>
    <x v="0"/>
    <x v="0"/>
    <d v="2013-05-01T00:00:00"/>
    <n v="1"/>
    <n v="1"/>
  </r>
  <r>
    <x v="1"/>
    <x v="1"/>
    <s v="Teeha Harrell"/>
    <s v="7000091256"/>
    <s v="RETURN SUN SPARC-10 WORKSTATION 'FNORD'"/>
    <x v="88"/>
    <d v="2013-04-26T00:00:00"/>
    <n v="3"/>
    <n v="4"/>
    <n v="4"/>
    <s v="Confirmed"/>
    <s v="Service Request"/>
    <d v="2013-05-01T00:00:00"/>
    <d v="2013-05-01T00:00:00"/>
    <s v=""/>
    <x v="0"/>
    <x v="0"/>
    <x v="1"/>
    <d v="2013-05-01T00:00:00"/>
    <n v="1"/>
    <n v="1"/>
  </r>
  <r>
    <x v="1"/>
    <x v="1"/>
    <s v="Teeha Harrell"/>
    <s v="7000093655"/>
    <s v="TO RETURN SYBASE EQUIPMENT"/>
    <x v="17"/>
    <d v="2013-04-30T00:00:00"/>
    <n v="3"/>
    <n v="4"/>
    <n v="4"/>
    <s v="Confirmed"/>
    <s v="Service Request"/>
    <d v="2013-05-01T00:00:00"/>
    <d v="2013-06-01T00:00:00"/>
    <s v=""/>
    <x v="0"/>
    <x v="0"/>
    <x v="1"/>
    <d v="2013-06-01T00:00:00"/>
    <n v="1"/>
    <n v="1"/>
  </r>
  <r>
    <x v="1"/>
    <x v="1"/>
    <s v="Teeha Harrell"/>
    <s v="7000093714"/>
    <s v="PICK UP RETURNED SYBASE DESKTOPS"/>
    <x v="17"/>
    <d v="2013-04-30T00:00:00"/>
    <n v="4"/>
    <n v="4"/>
    <n v="4"/>
    <s v="Confirmed"/>
    <s v="Service Request"/>
    <d v="2013-05-01T00:00:00"/>
    <d v="2013-06-01T00:00:00"/>
    <s v=""/>
    <x v="0"/>
    <x v="0"/>
    <x v="1"/>
    <d v="2013-06-01T00:00:00"/>
    <n v="1"/>
    <n v="1"/>
  </r>
  <r>
    <x v="1"/>
    <x v="1"/>
    <s v="Teeha Harrell"/>
    <s v="7000095322"/>
    <s v="RETURN SYBASE OLD EQUIPMENT"/>
    <x v="17"/>
    <d v="2013-04-30T00:00:00"/>
    <n v="3"/>
    <n v="4"/>
    <n v="4"/>
    <s v="Confirmed"/>
    <s v="Service Request"/>
    <d v="2013-04-30T00:00:00"/>
    <d v="2013-05-31T00:00:00"/>
    <s v=""/>
    <x v="0"/>
    <x v="0"/>
    <x v="0"/>
    <d v="2013-05-01T00:00:00"/>
    <n v="1"/>
    <n v="1"/>
  </r>
  <r>
    <x v="1"/>
    <x v="1"/>
    <s v="Teeha Harrell"/>
    <s v="7000095640"/>
    <s v="SERVER SECURITY REMEDIATION"/>
    <x v="18"/>
    <d v="2013-05-01T00:00:00"/>
    <n v="3"/>
    <n v="4"/>
    <n v="4"/>
    <s v="Service provided"/>
    <s v="Service Request"/>
    <d v="2013-05-08T00:00:00"/>
    <s v=""/>
    <s v=""/>
    <x v="1"/>
    <x v="0"/>
    <x v="1"/>
    <s v=""/>
    <n v="1"/>
    <n v="0"/>
  </r>
  <r>
    <x v="1"/>
    <x v="1"/>
    <s v="Teeha Harrell"/>
    <s v="7000104303"/>
    <s v="ASSET RECOVERY"/>
    <x v="20"/>
    <d v="2013-05-07T00:00:00"/>
    <n v="4"/>
    <n v="4"/>
    <n v="4"/>
    <s v="Service provided"/>
    <s v="Service Request"/>
    <d v="2013-05-08T00:00:00"/>
    <s v=""/>
    <s v=""/>
    <x v="1"/>
    <x v="0"/>
    <x v="1"/>
    <s v=""/>
    <n v="1"/>
    <n v="0"/>
  </r>
  <r>
    <x v="1"/>
    <x v="1"/>
    <s v="Teeha Harrell"/>
    <s v="7000104685"/>
    <s v="PICKUP FOR SANDY DEMOSS SYBASE PC"/>
    <x v="65"/>
    <d v="2013-05-07T00:00:00"/>
    <n v="3"/>
    <n v="4"/>
    <n v="4"/>
    <s v="Service provided"/>
    <s v="Service Request"/>
    <d v="2013-05-16T00:00:00"/>
    <s v=""/>
    <s v=""/>
    <x v="1"/>
    <x v="0"/>
    <x v="1"/>
    <s v=""/>
    <n v="1"/>
    <n v="0"/>
  </r>
  <r>
    <x v="1"/>
    <x v="1"/>
    <s v="Teeha Harrell"/>
    <s v="7000107945"/>
    <s v="OUTLOOK:  PERSISTENT SEND/RECEIVE ERROR"/>
    <x v="21"/>
    <d v="2013-05-09T00:00:00"/>
    <n v="1"/>
    <n v="3"/>
    <n v="3"/>
    <s v="Confirmed"/>
    <s v="Service Request"/>
    <d v="2013-05-29T00:00:00"/>
    <d v="2013-05-29T00:00:00"/>
    <s v=""/>
    <x v="1"/>
    <x v="0"/>
    <x v="1"/>
    <d v="2013-05-01T00:00:00"/>
    <n v="1"/>
    <n v="1"/>
  </r>
  <r>
    <x v="1"/>
    <x v="1"/>
    <s v="Teeha Harrell"/>
    <s v="7000115387"/>
    <s v="DELIVER 4 HP WORKSTATIONS TO B5111"/>
    <x v="47"/>
    <d v="2013-05-15T00:00:00"/>
    <n v="4"/>
    <n v="4"/>
    <n v="4"/>
    <s v="Service provided"/>
    <s v="Service Request"/>
    <d v="2013-05-15T00:00:00"/>
    <s v=""/>
    <s v=""/>
    <x v="1"/>
    <x v="0"/>
    <x v="1"/>
    <s v=""/>
    <n v="1"/>
    <n v="0"/>
  </r>
  <r>
    <x v="1"/>
    <x v="1"/>
    <s v="Teeha Harrell"/>
    <s v="7000117337"/>
    <s v="MD EQUIPMENT VERIFICATION INQUIRY"/>
    <x v="48"/>
    <d v="2013-05-16T00:00:00"/>
    <n v="2"/>
    <n v="3"/>
    <n v="3"/>
    <s v="Service provided"/>
    <s v="Service Request"/>
    <d v="2013-05-16T00:00:00"/>
    <s v=""/>
    <s v=""/>
    <x v="1"/>
    <x v="0"/>
    <x v="1"/>
    <s v=""/>
    <n v="1"/>
    <n v="0"/>
  </r>
  <r>
    <x v="1"/>
    <x v="1"/>
    <s v="Teeha Harrell"/>
    <s v="7000122523"/>
    <s v="PICK UP ORDER FROM DUBLIN MSC"/>
    <x v="22"/>
    <d v="2013-05-21T00:00:00"/>
    <n v="4"/>
    <n v="4"/>
    <n v="4"/>
    <s v="Service provided"/>
    <s v="Service Request"/>
    <d v="2013-05-29T00:00:00"/>
    <s v=""/>
    <s v=""/>
    <x v="1"/>
    <x v="0"/>
    <x v="1"/>
    <s v=""/>
    <n v="1"/>
    <n v="0"/>
  </r>
  <r>
    <x v="1"/>
    <x v="1"/>
    <s v="Teeha Harrell"/>
    <s v="7000122587"/>
    <s v="DELIVER TWO HP Z820 WRKS TO B511"/>
    <x v="22"/>
    <d v="2013-05-21T00:00:00"/>
    <n v="4"/>
    <n v="4"/>
    <n v="4"/>
    <s v="Service provided"/>
    <s v="Service Request"/>
    <d v="2013-05-21T00:00:00"/>
    <s v=""/>
    <s v=""/>
    <x v="1"/>
    <x v="0"/>
    <x v="1"/>
    <s v=""/>
    <n v="1"/>
    <n v="0"/>
  </r>
  <r>
    <x v="1"/>
    <x v="1"/>
    <s v="Teeha Harrell"/>
    <s v="7000122689"/>
    <s v="BORROW A POWER CORD FOR LENOVO LAPTOP"/>
    <x v="52"/>
    <d v="2013-05-21T00:00:00"/>
    <n v="4"/>
    <n v="4"/>
    <n v="4"/>
    <s v="Service provided"/>
    <s v="Service Request"/>
    <d v="2013-05-22T00:00:00"/>
    <s v=""/>
    <s v=""/>
    <x v="1"/>
    <x v="0"/>
    <x v="1"/>
    <s v=""/>
    <n v="1"/>
    <n v="0"/>
  </r>
  <r>
    <x v="1"/>
    <x v="1"/>
    <s v="Teeha Harrell"/>
    <s v="7000122828"/>
    <s v="PICK-UP ORDER FROM DUBLIN MSC"/>
    <x v="52"/>
    <d v="2013-05-21T00:00:00"/>
    <n v="4"/>
    <n v="4"/>
    <n v="4"/>
    <s v="Service provided"/>
    <s v="Service Request"/>
    <d v="2013-05-22T00:00:00"/>
    <s v=""/>
    <s v=""/>
    <x v="1"/>
    <x v="0"/>
    <x v="1"/>
    <s v=""/>
    <n v="1"/>
    <n v="0"/>
  </r>
  <r>
    <x v="1"/>
    <x v="1"/>
    <s v="Teeha Harrell"/>
    <s v="7000122844"/>
    <s v="PICKUP ORDER FROM DUBLIN MSC"/>
    <x v="52"/>
    <d v="2013-05-21T00:00:00"/>
    <n v="4"/>
    <n v="4"/>
    <n v="4"/>
    <s v="Service provided"/>
    <s v="Service Request"/>
    <d v="2013-05-24T00:00:00"/>
    <s v=""/>
    <s v=""/>
    <x v="1"/>
    <x v="0"/>
    <x v="1"/>
    <s v=""/>
    <n v="1"/>
    <n v="0"/>
  </r>
  <r>
    <x v="1"/>
    <x v="1"/>
    <s v="Teeha Harrell"/>
    <s v="7000124594"/>
    <s v="LAPTOP - BLK SCREEN -WONT BOOT"/>
    <x v="52"/>
    <d v="2013-05-22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1"/>
    <x v="1"/>
    <s v="Teeha Harrell"/>
    <s v="7000126269"/>
    <s v="PICKUP SRM ORDER - MAGIC MOUSE"/>
    <x v="82"/>
    <d v="2013-05-23T00:00:00"/>
    <n v="4"/>
    <n v="4"/>
    <n v="4"/>
    <s v="Service provided"/>
    <s v="Service Request"/>
    <d v="2013-05-23T00:00:00"/>
    <s v=""/>
    <s v=""/>
    <x v="1"/>
    <x v="0"/>
    <x v="1"/>
    <s v=""/>
    <n v="1"/>
    <n v="0"/>
  </r>
  <r>
    <x v="1"/>
    <x v="1"/>
    <s v="Teeha Harrell"/>
    <s v="7000126343"/>
    <s v="MD EQUIPMENT VERIFICATION INQUIRY"/>
    <x v="82"/>
    <d v="2013-05-23T00:00:00"/>
    <n v="3"/>
    <n v="4"/>
    <n v="4"/>
    <s v="Service provided"/>
    <s v="Service Request"/>
    <d v="2013-05-23T00:00:00"/>
    <s v=""/>
    <s v=""/>
    <x v="1"/>
    <x v="0"/>
    <x v="1"/>
    <s v=""/>
    <n v="1"/>
    <n v="0"/>
  </r>
  <r>
    <x v="1"/>
    <x v="1"/>
    <s v="Teeha Harrell"/>
    <s v="7000126364"/>
    <s v="PICKUP SRM ORDER - WIRELESS MOUSE"/>
    <x v="82"/>
    <d v="2013-05-23T00:00:00"/>
    <n v="4"/>
    <n v="4"/>
    <n v="4"/>
    <s v="Confirmed"/>
    <s v="Service Request"/>
    <d v="2013-05-23T00:00:00"/>
    <d v="2013-05-23T00:00:00"/>
    <s v=""/>
    <x v="1"/>
    <x v="0"/>
    <x v="1"/>
    <d v="2013-05-01T00:00:00"/>
    <n v="1"/>
    <n v="1"/>
  </r>
  <r>
    <x v="1"/>
    <x v="1"/>
    <s v="Teeha Harrell"/>
    <s v="7000131756"/>
    <s v="PICK UP WIRELESS MOUSE FROM MSC"/>
    <x v="53"/>
    <d v="2013-05-28T00:00:00"/>
    <n v="3"/>
    <n v="3"/>
    <n v="3"/>
    <s v="Confirmed"/>
    <s v="Service Request"/>
    <d v="2013-05-30T00:00:00"/>
    <d v="2013-05-30T00:00:00"/>
    <s v=""/>
    <x v="1"/>
    <x v="0"/>
    <x v="1"/>
    <d v="2013-05-01T00:00:00"/>
    <n v="1"/>
    <n v="1"/>
  </r>
  <r>
    <x v="1"/>
    <x v="1"/>
    <s v="Teeha Harrell"/>
    <s v="7000131759"/>
    <s v="PICKUP SRM ORDER 4502422395 FROM MSC"/>
    <x v="53"/>
    <d v="2013-05-28T00:00:00"/>
    <n v="4"/>
    <n v="4"/>
    <n v="4"/>
    <s v="Service provided"/>
    <s v="Service Request"/>
    <d v="2013-05-29T00:00:00"/>
    <s v=""/>
    <s v=""/>
    <x v="1"/>
    <x v="0"/>
    <x v="1"/>
    <s v=""/>
    <n v="1"/>
    <n v="0"/>
  </r>
  <r>
    <x v="1"/>
    <x v="1"/>
    <s v="Teeha Harrell"/>
    <s v="7000132021"/>
    <s v="UNABLE TO GET TO THE PRINT URL ON MAC"/>
    <x v="53"/>
    <d v="2013-05-28T00:00:00"/>
    <n v="3"/>
    <n v="4"/>
    <n v="4"/>
    <s v="Service provided"/>
    <s v="Service Request"/>
    <d v="2013-05-28T00:00:00"/>
    <s v=""/>
    <s v=""/>
    <x v="1"/>
    <x v="0"/>
    <x v="1"/>
    <s v=""/>
    <n v="1"/>
    <n v="0"/>
  </r>
  <r>
    <x v="1"/>
    <x v="1"/>
    <s v="Teeha Harrell"/>
    <s v="7000133892"/>
    <s v="PICKUP SRM ORDER - ARC KEYBOARD"/>
    <x v="67"/>
    <d v="2013-05-29T00:00:00"/>
    <n v="4"/>
    <n v="4"/>
    <n v="4"/>
    <s v="Service provided"/>
    <s v="Service Request"/>
    <d v="2013-05-30T00:00:00"/>
    <s v=""/>
    <s v=""/>
    <x v="1"/>
    <x v="0"/>
    <x v="1"/>
    <s v=""/>
    <n v="1"/>
    <n v="0"/>
  </r>
  <r>
    <x v="1"/>
    <x v="1"/>
    <s v="Teeha Harrell"/>
    <s v="7000135543"/>
    <s v="LAPTOP FREEZING"/>
    <x v="54"/>
    <d v="2013-05-30T00:00:00"/>
    <n v="3"/>
    <n v="3"/>
    <n v="3"/>
    <s v="Author Action required"/>
    <s v="Service Request"/>
    <d v="2013-06-04T00:00:00"/>
    <s v=""/>
    <s v=""/>
    <x v="1"/>
    <x v="0"/>
    <x v="4"/>
    <s v=""/>
    <n v="1"/>
    <n v="0"/>
  </r>
  <r>
    <x v="1"/>
    <x v="1"/>
    <s v="Teeha Harrell"/>
    <s v="8000017629"/>
    <s v="NOT ABLE TO CONNECT TO VM FROM HOME"/>
    <x v="75"/>
    <d v="2013-03-05T00:00:00"/>
    <n v="3"/>
    <n v="3"/>
    <n v="3"/>
    <s v="Confirmed"/>
    <s v="Incident"/>
    <d v="2013-04-10T00:00:00"/>
    <d v="2013-05-20T00:00:00"/>
    <s v=""/>
    <x v="2"/>
    <x v="0"/>
    <x v="0"/>
    <d v="2013-05-01T00:00:00"/>
    <n v="1"/>
    <n v="1"/>
  </r>
  <r>
    <x v="1"/>
    <x v="1"/>
    <s v="Teeha Harrell"/>
    <s v="8000040096"/>
    <s v="HL: WING LAU (I829754) LAPTOP IS DOWN, C"/>
    <x v="87"/>
    <d v="2013-03-22T00:00:00"/>
    <n v="3"/>
    <n v="3"/>
    <n v="3"/>
    <s v="Confirmed"/>
    <s v="Incident"/>
    <d v="2013-04-05T00:00:00"/>
    <d v="2013-05-20T00:00:00"/>
    <s v=""/>
    <x v="2"/>
    <x v="0"/>
    <x v="0"/>
    <d v="2013-05-01T00:00:00"/>
    <n v="1"/>
    <n v="1"/>
  </r>
  <r>
    <x v="1"/>
    <x v="1"/>
    <s v="Teeha Harrell"/>
    <s v="8000048637"/>
    <s v="OUTLOOK &quot;TO&quot; FIELD DOESN'T AUTO-POPULATE"/>
    <x v="32"/>
    <d v="2013-03-25T00:00:00"/>
    <n v="3"/>
    <n v="3"/>
    <n v="3"/>
    <s v="Confirmed"/>
    <s v="Incident"/>
    <d v="2013-04-09T00:00:00"/>
    <d v="2013-05-20T00:00:00"/>
    <s v=""/>
    <x v="2"/>
    <x v="0"/>
    <x v="0"/>
    <d v="2013-05-01T00:00:00"/>
    <n v="1"/>
    <n v="1"/>
  </r>
  <r>
    <x v="1"/>
    <x v="1"/>
    <s v="Teeha Harrell"/>
    <s v="8000048729"/>
    <s v="COMPUTER NOT BOOTING UP"/>
    <x v="32"/>
    <d v="2013-03-25T00:00:00"/>
    <n v="3"/>
    <n v="3"/>
    <n v="3"/>
    <s v="Solution proposed"/>
    <s v="Incident"/>
    <d v="2013-04-29T00:00:00"/>
    <s v=""/>
    <s v=""/>
    <x v="2"/>
    <x v="0"/>
    <x v="0"/>
    <s v=""/>
    <n v="1"/>
    <n v="0"/>
  </r>
  <r>
    <x v="1"/>
    <x v="1"/>
    <s v="Teeha Harrell"/>
    <s v="8000048737"/>
    <s v="PDF AND WORD DOC. WILL NOT LAUNCH IN SRM"/>
    <x v="33"/>
    <d v="2013-03-25T00:00:00"/>
    <n v="3"/>
    <n v="3"/>
    <n v="3"/>
    <s v="Confirmed"/>
    <s v="Incident"/>
    <d v="2013-04-08T00:00:00"/>
    <d v="2013-05-20T00:00:00"/>
    <s v=""/>
    <x v="2"/>
    <x v="0"/>
    <x v="0"/>
    <d v="2013-05-01T00:00:00"/>
    <n v="1"/>
    <n v="1"/>
  </r>
  <r>
    <x v="1"/>
    <x v="1"/>
    <s v="Teeha Harrell"/>
    <s v="8000055284"/>
    <s v="LAPTOP NOT WORKING PROPERLY"/>
    <x v="34"/>
    <d v="2013-03-27T00:00:00"/>
    <n v="2"/>
    <n v="3"/>
    <n v="2"/>
    <s v="Solution proposed"/>
    <s v="Incident"/>
    <d v="2013-04-29T00:00:00"/>
    <s v=""/>
    <s v=""/>
    <x v="2"/>
    <x v="0"/>
    <x v="0"/>
    <s v=""/>
    <n v="1"/>
    <n v="0"/>
  </r>
  <r>
    <x v="1"/>
    <x v="1"/>
    <s v="Teeha Harrell"/>
    <s v="8000056189"/>
    <s v="CAN'T ACCESS WORKSITE APPLICATION REMOTE"/>
    <x v="80"/>
    <d v="2013-03-28T00:00:00"/>
    <n v="3"/>
    <n v="4"/>
    <n v="4"/>
    <s v="Confirmed"/>
    <s v="Incident"/>
    <d v="2013-04-11T00:00:00"/>
    <d v="2013-04-12T00:00:00"/>
    <s v=""/>
    <x v="2"/>
    <x v="0"/>
    <x v="0"/>
    <d v="2013-04-01T00:00:00"/>
    <n v="1"/>
    <n v="1"/>
  </r>
  <r>
    <x v="1"/>
    <x v="1"/>
    <s v="Teeha Harrell"/>
    <s v="8000059294"/>
    <s v="COULD NOT BOOT UP THE PC"/>
    <x v="3"/>
    <d v="2013-03-28T00:00:00"/>
    <n v="3"/>
    <n v="3"/>
    <n v="3"/>
    <s v="Solution proposed"/>
    <s v="Incident"/>
    <d v="2013-04-29T00:00:00"/>
    <s v=""/>
    <s v=""/>
    <x v="2"/>
    <x v="0"/>
    <x v="0"/>
    <s v=""/>
    <n v="1"/>
    <n v="0"/>
  </r>
  <r>
    <x v="1"/>
    <x v="1"/>
    <s v="Teeha Harrell"/>
    <s v="8000060785"/>
    <s v="COMPUTER FREZED WHEN LOG INTO WINDOWS"/>
    <x v="3"/>
    <d v="2013-03-29T00:00:00"/>
    <n v="3"/>
    <n v="3"/>
    <n v="3"/>
    <s v="Confirmed"/>
    <s v="Incident"/>
    <d v="2013-04-01T00:00:00"/>
    <d v="2013-05-20T00:00:00"/>
    <s v=""/>
    <x v="2"/>
    <x v="0"/>
    <x v="0"/>
    <d v="2013-05-01T00:00:00"/>
    <n v="1"/>
    <n v="1"/>
  </r>
  <r>
    <x v="1"/>
    <x v="1"/>
    <s v="Teeha Harrell"/>
    <s v="8000063241"/>
    <s v="MACBOOK AIR DOES NOT BOOT UP."/>
    <x v="4"/>
    <d v="2013-04-01T00:00:00"/>
    <n v="3"/>
    <n v="3"/>
    <n v="3"/>
    <s v="Confirmed"/>
    <s v="Incident"/>
    <d v="2013-04-02T00:00:00"/>
    <d v="2013-04-02T00:00:00"/>
    <s v=""/>
    <x v="0"/>
    <x v="0"/>
    <x v="0"/>
    <d v="2013-04-01T00:00:00"/>
    <n v="1"/>
    <n v="1"/>
  </r>
  <r>
    <x v="1"/>
    <x v="1"/>
    <s v="Teeha Harrell"/>
    <s v="8000063435"/>
    <s v="PICK-UP TERMED EMPLOYEE IT ASSETS"/>
    <x v="4"/>
    <d v="2013-04-01T00:00:00"/>
    <n v="4"/>
    <n v="4"/>
    <n v="4"/>
    <s v="Confirmed"/>
    <s v="Incident"/>
    <d v="2013-04-01T00:00:00"/>
    <d v="2013-04-01T00:00:00"/>
    <s v=""/>
    <x v="0"/>
    <x v="0"/>
    <x v="0"/>
    <d v="2013-04-01T00:00:00"/>
    <n v="1"/>
    <n v="1"/>
  </r>
  <r>
    <x v="1"/>
    <x v="1"/>
    <s v="Teeha Harrell"/>
    <s v="8000063452"/>
    <s v="UNABLE TO OPEN EMAIL ATTACHMENT FILES"/>
    <x v="4"/>
    <d v="2013-04-01T00:00:00"/>
    <n v="3"/>
    <n v="3"/>
    <n v="3"/>
    <s v="Confirmed"/>
    <s v="Incident"/>
    <d v="2013-04-01T00:00:00"/>
    <d v="2013-05-20T00:00:00"/>
    <s v=""/>
    <x v="0"/>
    <x v="0"/>
    <x v="0"/>
    <d v="2013-05-01T00:00:00"/>
    <n v="1"/>
    <n v="1"/>
  </r>
  <r>
    <x v="1"/>
    <x v="1"/>
    <s v="Teeha Harrell"/>
    <s v="8000063582"/>
    <s v="OUTLOOK CRASHES AND IE IS SLOW"/>
    <x v="5"/>
    <d v="2013-04-01T00:00:00"/>
    <n v="3"/>
    <n v="3"/>
    <n v="3"/>
    <s v="Confirmed"/>
    <s v="Incident"/>
    <d v="2013-04-03T00:00:00"/>
    <d v="2013-05-20T00:00:00"/>
    <s v=""/>
    <x v="0"/>
    <x v="0"/>
    <x v="0"/>
    <d v="2013-05-01T00:00:00"/>
    <n v="1"/>
    <n v="1"/>
  </r>
  <r>
    <x v="1"/>
    <x v="1"/>
    <s v="Teeha Harrell"/>
    <s v="8000070665"/>
    <s v="LAPTOP WILL NOT BOOT"/>
    <x v="6"/>
    <d v="2013-04-03T00:00:00"/>
    <n v="3"/>
    <n v="3"/>
    <n v="3"/>
    <s v="Confirmed"/>
    <s v="Incident"/>
    <d v="2013-04-03T00:00:00"/>
    <d v="2013-05-20T00:00:00"/>
    <s v=""/>
    <x v="0"/>
    <x v="0"/>
    <x v="0"/>
    <d v="2013-05-01T00:00:00"/>
    <n v="1"/>
    <n v="1"/>
  </r>
  <r>
    <x v="1"/>
    <x v="1"/>
    <s v="Teeha Harrell"/>
    <s v="8000071103"/>
    <s v="IMAGE NEW MAC PRO"/>
    <x v="7"/>
    <d v="2013-04-03T00:00:00"/>
    <n v="4"/>
    <n v="4"/>
    <n v="4"/>
    <s v="Confirmed"/>
    <s v="Incident"/>
    <d v="2013-04-04T00:00:00"/>
    <d v="2013-05-20T00:00:00"/>
    <s v=""/>
    <x v="0"/>
    <x v="0"/>
    <x v="0"/>
    <d v="2013-05-01T00:00:00"/>
    <n v="1"/>
    <n v="1"/>
  </r>
  <r>
    <x v="1"/>
    <x v="1"/>
    <s v="Teeha Harrell"/>
    <s v="8000073601"/>
    <s v="REIMAGE 527986 FOR DUBLIN INVENTORY"/>
    <x v="7"/>
    <d v="2013-04-04T00:00:00"/>
    <n v="4"/>
    <n v="4"/>
    <n v="4"/>
    <s v="Confirmed"/>
    <s v="Incident"/>
    <d v="2013-04-04T00:00:00"/>
    <d v="2013-04-04T00:00:00"/>
    <s v=""/>
    <x v="0"/>
    <x v="0"/>
    <x v="0"/>
    <d v="2013-04-01T00:00:00"/>
    <n v="1"/>
    <n v="1"/>
  </r>
  <r>
    <x v="1"/>
    <x v="1"/>
    <s v="Teeha Harrell"/>
    <s v="8000073784"/>
    <s v="USER CANNOT GET TO SYABSE INTRANET-SW"/>
    <x v="7"/>
    <d v="2013-04-04T00:00:00"/>
    <n v="2"/>
    <n v="3"/>
    <n v="3"/>
    <s v="Confirmed"/>
    <s v="Incident"/>
    <d v="2013-04-05T00:00:00"/>
    <d v="2013-04-12T00:00:00"/>
    <s v=""/>
    <x v="0"/>
    <x v="0"/>
    <x v="0"/>
    <d v="2013-04-01T00:00:00"/>
    <n v="1"/>
    <n v="1"/>
  </r>
  <r>
    <x v="1"/>
    <x v="1"/>
    <s v="Teeha Harrell"/>
    <s v="8000073958"/>
    <s v="USER HAS HER MONITOR YELLOW"/>
    <x v="7"/>
    <d v="2013-04-04T00:00:00"/>
    <n v="3"/>
    <n v="3"/>
    <n v="3"/>
    <s v="Confirmed"/>
    <s v="Incident"/>
    <d v="2013-04-04T00:00:00"/>
    <d v="2013-05-20T00:00:00"/>
    <s v=""/>
    <x v="0"/>
    <x v="0"/>
    <x v="0"/>
    <d v="2013-05-01T00:00:00"/>
    <n v="1"/>
    <n v="1"/>
  </r>
  <r>
    <x v="1"/>
    <x v="1"/>
    <s v="Teeha Harrell"/>
    <s v="8000074341"/>
    <s v="BLUE SCREEN AND COMPUTER WILL NOT BOOT"/>
    <x v="8"/>
    <d v="2013-04-04T00:00:00"/>
    <n v="3"/>
    <n v="3"/>
    <n v="3"/>
    <s v="Confirmed"/>
    <s v="Incident"/>
    <d v="2013-04-05T00:00:00"/>
    <d v="2013-05-20T00:00:00"/>
    <s v=""/>
    <x v="0"/>
    <x v="0"/>
    <x v="0"/>
    <d v="2013-05-01T00:00:00"/>
    <n v="1"/>
    <n v="1"/>
  </r>
  <r>
    <x v="1"/>
    <x v="1"/>
    <s v="Teeha Harrell"/>
    <s v="8000076741"/>
    <s v="CONNECTED BACKUP FAILED ON ARCHIVE.PST"/>
    <x v="8"/>
    <d v="2013-04-05T00:00:00"/>
    <n v="3"/>
    <n v="3"/>
    <n v="3"/>
    <s v="Confirmed"/>
    <s v="Incident"/>
    <d v="2013-04-05T00:00:00"/>
    <d v="2013-05-20T00:00:00"/>
    <s v=""/>
    <x v="0"/>
    <x v="0"/>
    <x v="0"/>
    <d v="2013-05-01T00:00:00"/>
    <n v="1"/>
    <n v="1"/>
  </r>
  <r>
    <x v="1"/>
    <x v="1"/>
    <s v="Teeha Harrell"/>
    <s v="8000085240"/>
    <s v="REIMAGE ASSET 531436 FOR DUBLIN MSC"/>
    <x v="10"/>
    <d v="2013-04-09T00:00:00"/>
    <n v="4"/>
    <n v="4"/>
    <n v="4"/>
    <s v="Confirmed"/>
    <s v="Incident"/>
    <d v="2013-04-09T00:00:00"/>
    <d v="2013-04-09T00:00:00"/>
    <s v=""/>
    <x v="0"/>
    <x v="0"/>
    <x v="0"/>
    <d v="2013-04-01T00:00:00"/>
    <n v="1"/>
    <n v="1"/>
  </r>
  <r>
    <x v="1"/>
    <x v="1"/>
    <s v="Teeha Harrell"/>
    <s v="8000085322"/>
    <s v="REIMAGE ASSET 531622 FOR DUBLIN MSC"/>
    <x v="10"/>
    <d v="2013-04-09T00:00:00"/>
    <n v="4"/>
    <n v="4"/>
    <n v="4"/>
    <s v="Confirmed"/>
    <s v="Incident"/>
    <d v="2013-04-09T00:00:00"/>
    <d v="2013-04-09T00:00:00"/>
    <s v=""/>
    <x v="0"/>
    <x v="0"/>
    <x v="0"/>
    <d v="2013-04-01T00:00:00"/>
    <n v="1"/>
    <n v="1"/>
  </r>
  <r>
    <x v="1"/>
    <x v="1"/>
    <s v="Teeha Harrell"/>
    <s v="8000085537"/>
    <s v="BLUE SCREEN"/>
    <x v="10"/>
    <d v="2013-04-09T00:00:00"/>
    <n v="1"/>
    <n v="3"/>
    <n v="2"/>
    <s v="Confirmed"/>
    <s v="Incident"/>
    <d v="2013-04-10T00:00:00"/>
    <d v="2013-05-20T00:00:00"/>
    <s v=""/>
    <x v="0"/>
    <x v="0"/>
    <x v="0"/>
    <d v="2013-05-01T00:00:00"/>
    <n v="1"/>
    <n v="1"/>
  </r>
  <r>
    <x v="1"/>
    <x v="1"/>
    <s v="Teeha Harrell"/>
    <s v="8000085762"/>
    <s v="REQUEST ASSISTANCE WITH CITRIX CONFIG"/>
    <x v="10"/>
    <d v="2013-04-09T00:00:00"/>
    <n v="3"/>
    <n v="3"/>
    <n v="3"/>
    <s v="Confirmed"/>
    <s v="Incident"/>
    <d v="2013-04-09T00:00:00"/>
    <d v="2013-05-20T00:00:00"/>
    <s v=""/>
    <x v="0"/>
    <x v="0"/>
    <x v="0"/>
    <d v="2013-05-01T00:00:00"/>
    <n v="1"/>
    <n v="1"/>
  </r>
  <r>
    <x v="1"/>
    <x v="1"/>
    <s v="Teeha Harrell"/>
    <s v="8000088912"/>
    <s v="SYBASE VM NOT ACCESSIBLE"/>
    <x v="11"/>
    <d v="2013-04-10T00:00:00"/>
    <n v="2"/>
    <n v="3"/>
    <n v="3"/>
    <s v="Confirmed"/>
    <s v="Incident"/>
    <d v="2013-04-11T00:00:00"/>
    <d v="2013-04-11T00:00:00"/>
    <s v=""/>
    <x v="0"/>
    <x v="0"/>
    <x v="0"/>
    <d v="2013-04-01T00:00:00"/>
    <n v="1"/>
    <n v="1"/>
  </r>
  <r>
    <x v="1"/>
    <x v="1"/>
    <s v="Teeha Harrell"/>
    <s v="8000092087"/>
    <s v="NEW HANA WS NEEDS WINDOWS TEMPLATE"/>
    <x v="12"/>
    <d v="2013-04-11T00:00:00"/>
    <n v="3"/>
    <n v="3"/>
    <n v="3"/>
    <s v="Confirmed"/>
    <s v="Incident"/>
    <d v="2013-04-12T00:00:00"/>
    <d v="2013-04-13T00:00:00"/>
    <s v=""/>
    <x v="0"/>
    <x v="0"/>
    <x v="0"/>
    <d v="2013-04-01T00:00:00"/>
    <n v="1"/>
    <n v="1"/>
  </r>
  <r>
    <x v="1"/>
    <x v="1"/>
    <s v="Teeha Harrell"/>
    <s v="8000092251"/>
    <s v="UNABLE TO CONNECT TO WIFI IN DUBIN"/>
    <x v="12"/>
    <d v="2013-04-11T00:00:00"/>
    <n v="3"/>
    <n v="3"/>
    <n v="3"/>
    <s v="Confirmed"/>
    <s v="Incident"/>
    <d v="2013-04-11T00:00:00"/>
    <d v="2013-05-20T00:00:00"/>
    <s v=""/>
    <x v="0"/>
    <x v="0"/>
    <x v="0"/>
    <d v="2013-05-01T00:00:00"/>
    <n v="1"/>
    <n v="1"/>
  </r>
  <r>
    <x v="1"/>
    <x v="1"/>
    <s v="Teeha Harrell"/>
    <s v="8000099528"/>
    <s v="OUTLOOK NOT RESPONDING"/>
    <x v="0"/>
    <d v="2013-04-15T00:00:00"/>
    <n v="2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1"/>
    <x v="1"/>
    <s v="Teeha Harrell"/>
    <s v="8000105826"/>
    <s v="BLUE SCREEN"/>
    <x v="14"/>
    <d v="2013-04-17T00:00:00"/>
    <n v="3"/>
    <n v="3"/>
    <n v="3"/>
    <s v="Confirmed"/>
    <s v="Incident"/>
    <d v="2013-04-17T00:00:00"/>
    <d v="2013-05-20T00:00:00"/>
    <s v=""/>
    <x v="0"/>
    <x v="0"/>
    <x v="0"/>
    <d v="2013-05-01T00:00:00"/>
    <n v="1"/>
    <n v="1"/>
  </r>
  <r>
    <x v="1"/>
    <x v="1"/>
    <s v="Teeha Harrell"/>
    <s v="8000106078"/>
    <s v="MAILBOX ARCHIVE"/>
    <x v="14"/>
    <d v="2013-04-17T00:00:00"/>
    <n v="3"/>
    <n v="3"/>
    <n v="3"/>
    <s v="Confirmed"/>
    <s v="Incident"/>
    <d v="2013-04-17T00:00:00"/>
    <d v="2013-05-20T00:00:00"/>
    <s v=""/>
    <x v="0"/>
    <x v="0"/>
    <x v="0"/>
    <d v="2013-05-01T00:00:00"/>
    <n v="1"/>
    <n v="1"/>
  </r>
  <r>
    <x v="1"/>
    <x v="1"/>
    <s v="Teeha Harrell"/>
    <s v="8000106203"/>
    <s v="PICK-UP TERMED EMPLOYEE ASSET I825126"/>
    <x v="15"/>
    <d v="2013-04-17T00:00:00"/>
    <n v="4"/>
    <n v="4"/>
    <n v="4"/>
    <s v="Confirmed"/>
    <s v="Incident"/>
    <d v="2013-04-18T00:00:00"/>
    <d v="2013-04-18T00:00:00"/>
    <s v=""/>
    <x v="0"/>
    <x v="0"/>
    <x v="0"/>
    <d v="2013-04-01T00:00:00"/>
    <n v="1"/>
    <n v="1"/>
  </r>
  <r>
    <x v="1"/>
    <x v="1"/>
    <s v="Teeha Harrell"/>
    <s v="8000109377"/>
    <s v="UNABLE TO GET TO THE INTERNET"/>
    <x v="15"/>
    <d v="2013-04-18T00:00:00"/>
    <n v="3"/>
    <n v="3"/>
    <n v="3"/>
    <s v="Confirmed"/>
    <s v="Incident"/>
    <d v="2013-04-18T00:00:00"/>
    <d v="2013-05-20T00:00:00"/>
    <s v=""/>
    <x v="0"/>
    <x v="0"/>
    <x v="0"/>
    <d v="2013-05-01T00:00:00"/>
    <n v="1"/>
    <n v="1"/>
  </r>
  <r>
    <x v="1"/>
    <x v="1"/>
    <s v="Teeha Harrell"/>
    <s v="8000112199"/>
    <s v="UNABLE TO ACCESS TWO WEBSITES ON VPN"/>
    <x v="109"/>
    <d v="2013-04-19T00:00:00"/>
    <n v="3"/>
    <n v="3"/>
    <n v="3"/>
    <s v="Confirmed"/>
    <s v="Incident"/>
    <d v="2013-04-20T00:00:00"/>
    <d v="2013-04-20T00:00:00"/>
    <s v=""/>
    <x v="0"/>
    <x v="0"/>
    <x v="0"/>
    <d v="2013-04-01T00:00:00"/>
    <n v="1"/>
    <n v="1"/>
  </r>
  <r>
    <x v="1"/>
    <x v="1"/>
    <s v="Teeha Harrell"/>
    <s v="8000116231"/>
    <s v="UNABLE TO SEND MAIL"/>
    <x v="39"/>
    <d v="2013-04-22T00:00:00"/>
    <n v="3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1"/>
    <x v="1"/>
    <s v="Teeha Harrell"/>
    <s v="8000116603"/>
    <s v="UNABLE TO CONNECT TO VPN"/>
    <x v="39"/>
    <d v="2013-04-22T00:00:00"/>
    <n v="3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1"/>
    <x v="1"/>
    <s v="Teeha Harrell"/>
    <s v="8000120158"/>
    <s v="DESKTOP PC IS HAVING SPACE ISSUE"/>
    <x v="40"/>
    <d v="2013-04-23T00:00:00"/>
    <n v="3"/>
    <n v="4"/>
    <n v="4"/>
    <s v="Solution proposed"/>
    <s v="Incident"/>
    <d v="2013-04-29T00:00:00"/>
    <s v=""/>
    <s v=""/>
    <x v="0"/>
    <x v="0"/>
    <x v="0"/>
    <s v=""/>
    <n v="1"/>
    <n v="0"/>
  </r>
  <r>
    <x v="1"/>
    <x v="1"/>
    <s v="Teeha Harrell"/>
    <s v="8000120207"/>
    <s v="NEEDS TO RETURN DESKTOP PC"/>
    <x v="40"/>
    <d v="2013-04-23T00:00:00"/>
    <n v="3"/>
    <n v="3"/>
    <n v="3"/>
    <s v="Confirmed"/>
    <s v="Incident"/>
    <s v=""/>
    <d v="2013-04-24T00:00:00"/>
    <s v="Confirmed wihtout Completion"/>
    <x v="0"/>
    <x v="0"/>
    <x v="2"/>
    <d v="2013-04-01T00:00:00"/>
    <n v="0"/>
    <n v="1"/>
  </r>
  <r>
    <x v="1"/>
    <x v="1"/>
    <s v="Teeha Harrell"/>
    <s v="8000120326"/>
    <s v="SAP VENUE RESERVATION ROOM NOT SHOWING"/>
    <x v="40"/>
    <d v="2013-04-23T00:00:00"/>
    <n v="3"/>
    <n v="3"/>
    <n v="3"/>
    <s v="Confirmed"/>
    <s v="Incident"/>
    <d v="2013-04-23T00:00:00"/>
    <d v="2013-05-24T00:00:00"/>
    <s v=""/>
    <x v="0"/>
    <x v="0"/>
    <x v="0"/>
    <d v="2013-05-01T00:00:00"/>
    <n v="1"/>
    <n v="1"/>
  </r>
  <r>
    <x v="1"/>
    <x v="1"/>
    <s v="Teeha Harrell"/>
    <s v="8000120681"/>
    <s v="IMAGE NEW UNIX HANA WORKSTATION"/>
    <x v="16"/>
    <d v="2013-04-23T00:00:00"/>
    <n v="1"/>
    <n v="3"/>
    <n v="4"/>
    <s v="Confirmed"/>
    <s v="Incident"/>
    <d v="2013-04-24T00:00:00"/>
    <d v="2013-05-25T00:00:00"/>
    <s v=""/>
    <x v="0"/>
    <x v="0"/>
    <x v="0"/>
    <d v="2013-05-01T00:00:00"/>
    <n v="1"/>
    <n v="1"/>
  </r>
  <r>
    <x v="1"/>
    <x v="1"/>
    <s v="Teeha Harrell"/>
    <s v="8000120682"/>
    <s v="IMAGE NEW UNIX HANA WORKSTATION"/>
    <x v="16"/>
    <d v="2013-04-23T00:00:00"/>
    <n v="3"/>
    <n v="4"/>
    <n v="4"/>
    <s v="Confirmed"/>
    <s v="Incident"/>
    <d v="2013-04-24T00:00:00"/>
    <d v="2013-05-25T00:00:00"/>
    <s v=""/>
    <x v="0"/>
    <x v="0"/>
    <x v="0"/>
    <d v="2013-05-01T00:00:00"/>
    <n v="1"/>
    <n v="1"/>
  </r>
  <r>
    <x v="1"/>
    <x v="1"/>
    <s v="Teeha Harrell"/>
    <s v="8000123396"/>
    <s v="IMAGE NEW HANA WORKSTATION"/>
    <x v="16"/>
    <d v="2013-04-24T00:00:00"/>
    <n v="2"/>
    <n v="3"/>
    <n v="4"/>
    <s v="Confirmed"/>
    <s v="Incident"/>
    <d v="2013-04-24T00:00:00"/>
    <d v="2013-05-25T00:00:00"/>
    <s v=""/>
    <x v="0"/>
    <x v="0"/>
    <x v="0"/>
    <d v="2013-05-01T00:00:00"/>
    <n v="1"/>
    <n v="1"/>
  </r>
  <r>
    <x v="1"/>
    <x v="1"/>
    <s v="Teeha Harrell"/>
    <s v="8000124044"/>
    <s v="COMPUTER FREEZING AND MCAFEE DISABLED"/>
    <x v="16"/>
    <d v="2013-04-24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1"/>
    <x v="1"/>
    <s v="Teeha Harrell"/>
    <s v="8000124049"/>
    <s v="HANA WKST NOT CONNECT TO NETWORK"/>
    <x v="41"/>
    <d v="2013-04-24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1"/>
    <x v="1"/>
    <s v="Teeha Harrell"/>
    <s v="8000124050"/>
    <s v="UNABLE TO ACCESS CORPORATE PORTAL"/>
    <x v="41"/>
    <d v="2013-04-24T00:00:00"/>
    <n v="3"/>
    <n v="3"/>
    <n v="4"/>
    <s v="Confirmed"/>
    <s v="Incident"/>
    <d v="2013-04-25T00:00:00"/>
    <d v="2013-05-26T00:00:00"/>
    <s v=""/>
    <x v="0"/>
    <x v="0"/>
    <x v="0"/>
    <d v="2013-05-01T00:00:00"/>
    <n v="1"/>
    <n v="1"/>
  </r>
  <r>
    <x v="1"/>
    <x v="1"/>
    <s v="Teeha Harrell"/>
    <s v="8000127076"/>
    <s v="ERROR MESSAGE WHEN OPENING FOLDER"/>
    <x v="41"/>
    <d v="2013-04-25T00:00:00"/>
    <n v="3"/>
    <n v="3"/>
    <n v="3"/>
    <s v="Solution proposed"/>
    <s v="Incident"/>
    <d v="2013-05-08T00:00:00"/>
    <s v=""/>
    <s v=""/>
    <x v="0"/>
    <x v="0"/>
    <x v="1"/>
    <s v=""/>
    <n v="1"/>
    <n v="0"/>
  </r>
  <r>
    <x v="1"/>
    <x v="1"/>
    <s v="Teeha Harrell"/>
    <s v="8000127327"/>
    <s v="COMPUTER FREEZES"/>
    <x v="41"/>
    <d v="2013-04-25T00:00:00"/>
    <n v="3"/>
    <n v="3"/>
    <n v="3"/>
    <s v="Solution proposed"/>
    <s v="Incident"/>
    <d v="2013-04-29T00:00:00"/>
    <s v=""/>
    <s v=""/>
    <x v="0"/>
    <x v="0"/>
    <x v="0"/>
    <s v=""/>
    <n v="1"/>
    <n v="0"/>
  </r>
  <r>
    <x v="1"/>
    <x v="1"/>
    <s v="Teeha Harrell"/>
    <s v="8000127527"/>
    <s v="TROUBLE ARCHIVING MAIL"/>
    <x v="42"/>
    <d v="2013-04-25T00:00:00"/>
    <n v="3"/>
    <n v="3"/>
    <n v="3"/>
    <s v="Confirmed"/>
    <s v="Incident"/>
    <d v="2013-05-01T00:00:00"/>
    <d v="2013-05-01T00:00:00"/>
    <s v=""/>
    <x v="0"/>
    <x v="0"/>
    <x v="1"/>
    <d v="2013-05-01T00:00:00"/>
    <n v="1"/>
    <n v="1"/>
  </r>
  <r>
    <x v="1"/>
    <x v="1"/>
    <s v="Teeha Harrell"/>
    <s v="8000130204"/>
    <s v="REIMAGE HP WORKSTATION WITH WINDOW 7"/>
    <x v="42"/>
    <d v="2013-04-26T00:00:00"/>
    <n v="3"/>
    <n v="3"/>
    <n v="3"/>
    <s v="Solution proposed"/>
    <s v="Incident"/>
    <d v="2013-04-29T00:00:00"/>
    <s v=""/>
    <s v=""/>
    <x v="0"/>
    <x v="0"/>
    <x v="0"/>
    <s v=""/>
    <n v="1"/>
    <n v="0"/>
  </r>
  <r>
    <x v="1"/>
    <x v="1"/>
    <s v="Teeha Harrell"/>
    <s v="8000130206"/>
    <s v="REIMAGE HP WORKSTATION WITH WINDOWS 7"/>
    <x v="42"/>
    <d v="2013-04-26T00:00:00"/>
    <n v="3"/>
    <n v="3"/>
    <n v="2"/>
    <s v="Solution proposed"/>
    <s v="Incident"/>
    <d v="2013-04-29T00:00:00"/>
    <s v=""/>
    <s v=""/>
    <x v="0"/>
    <x v="0"/>
    <x v="0"/>
    <s v=""/>
    <n v="1"/>
    <n v="0"/>
  </r>
  <r>
    <x v="1"/>
    <x v="1"/>
    <s v="Teeha Harrell"/>
    <s v="8000130273"/>
    <s v="WINDOWS EXPLORER STOPPED WORKING"/>
    <x v="42"/>
    <d v="2013-04-26T00:00:00"/>
    <n v="2"/>
    <n v="3"/>
    <n v="3"/>
    <s v="Solution proposed"/>
    <s v="Incident"/>
    <d v="2013-05-16T00:00:00"/>
    <s v=""/>
    <s v=""/>
    <x v="0"/>
    <x v="0"/>
    <x v="1"/>
    <s v=""/>
    <n v="1"/>
    <n v="0"/>
  </r>
  <r>
    <x v="1"/>
    <x v="1"/>
    <s v="Teeha Harrell"/>
    <s v="8000130427"/>
    <s v="REIMAGE 531580 FOR DUBLIN INVENTORY"/>
    <x v="42"/>
    <d v="2013-04-26T00:00:00"/>
    <n v="4"/>
    <n v="4"/>
    <n v="4"/>
    <s v="Confirmed"/>
    <s v="Incident"/>
    <d v="2013-04-29T00:00:00"/>
    <d v="2013-05-30T00:00:00"/>
    <s v=""/>
    <x v="0"/>
    <x v="0"/>
    <x v="0"/>
    <d v="2013-05-01T00:00:00"/>
    <n v="1"/>
    <n v="1"/>
  </r>
  <r>
    <x v="1"/>
    <x v="1"/>
    <s v="Teeha Harrell"/>
    <s v="8000137949"/>
    <s v="BLUE SCREEN"/>
    <x v="17"/>
    <d v="2013-04-30T00:00:00"/>
    <n v="3"/>
    <n v="3"/>
    <n v="3"/>
    <s v="Confirmed"/>
    <s v="Incident"/>
    <d v="2013-05-01T00:00:00"/>
    <d v="2013-05-01T00:00:00"/>
    <s v=""/>
    <x v="0"/>
    <x v="0"/>
    <x v="1"/>
    <d v="2013-05-01T00:00:00"/>
    <n v="1"/>
    <n v="1"/>
  </r>
  <r>
    <x v="1"/>
    <x v="1"/>
    <s v="Teeha Harrell"/>
    <s v="8000138293"/>
    <s v="CALENDER NOT SHOWING UP IN OUTLOOK"/>
    <x v="17"/>
    <d v="2013-04-30T00:00:00"/>
    <n v="3"/>
    <n v="3"/>
    <n v="3"/>
    <s v="Confirmed"/>
    <s v="Incident"/>
    <d v="2013-04-30T00:00:00"/>
    <d v="2013-04-30T00:00:00"/>
    <s v=""/>
    <x v="0"/>
    <x v="0"/>
    <x v="0"/>
    <d v="2013-04-01T00:00:00"/>
    <n v="1"/>
    <n v="1"/>
  </r>
  <r>
    <x v="1"/>
    <x v="1"/>
    <s v="Teeha Harrell"/>
    <s v="8000146013"/>
    <s v="WINDOWS ISSUE"/>
    <x v="103"/>
    <d v="2013-05-03T00:00:00"/>
    <n v="3"/>
    <n v="3"/>
    <n v="3"/>
    <s v="Solution proposed"/>
    <s v="Incident"/>
    <d v="2013-05-08T00:00:00"/>
    <s v=""/>
    <s v=""/>
    <x v="1"/>
    <x v="0"/>
    <x v="1"/>
    <s v=""/>
    <n v="1"/>
    <n v="0"/>
  </r>
  <r>
    <x v="1"/>
    <x v="1"/>
    <s v="Teeha Harrell"/>
    <s v="8000146506"/>
    <s v="SCCM BROKEN AND UNABLE TO ORDER FROM SRM"/>
    <x v="44"/>
    <d v="2013-05-06T00:00:00"/>
    <n v="3"/>
    <n v="3"/>
    <n v="3"/>
    <s v="Confirmed"/>
    <s v="Incident"/>
    <d v="2013-05-17T00:00:00"/>
    <d v="2013-05-17T00:00:00"/>
    <s v=""/>
    <x v="1"/>
    <x v="0"/>
    <x v="1"/>
    <d v="2013-05-01T00:00:00"/>
    <n v="1"/>
    <n v="1"/>
  </r>
  <r>
    <x v="1"/>
    <x v="1"/>
    <s v="Teeha Harrell"/>
    <s v="8000150090"/>
    <s v="IMAGE NEW HANA LINUX WORKSTATION"/>
    <x v="44"/>
    <d v="2013-05-06T00:00:00"/>
    <n v="3"/>
    <n v="4"/>
    <n v="4"/>
    <s v="Confirmed"/>
    <s v="Incident"/>
    <d v="2013-05-06T00:00:00"/>
    <d v="2013-05-13T00:00:00"/>
    <s v=""/>
    <x v="1"/>
    <x v="0"/>
    <x v="1"/>
    <d v="2013-05-01T00:00:00"/>
    <n v="1"/>
    <n v="1"/>
  </r>
  <r>
    <x v="1"/>
    <x v="1"/>
    <s v="Teeha Harrell"/>
    <s v="8000150436"/>
    <s v="REIMAGE LAPTOP"/>
    <x v="44"/>
    <d v="2013-05-06T00:00:00"/>
    <n v="3"/>
    <n v="4"/>
    <n v="3"/>
    <s v="Confirmed"/>
    <s v="Incident"/>
    <s v=""/>
    <d v="2013-05-16T00:00:00"/>
    <s v="Confirmed wihtout Completion"/>
    <x v="1"/>
    <x v="0"/>
    <x v="2"/>
    <d v="2013-05-01T00:00:00"/>
    <n v="0"/>
    <n v="1"/>
  </r>
  <r>
    <x v="1"/>
    <x v="1"/>
    <s v="Teeha Harrell"/>
    <s v="8000150564"/>
    <s v="LAPTOP FREEZING"/>
    <x v="20"/>
    <d v="2013-05-06T00:00:00"/>
    <n v="3"/>
    <n v="3"/>
    <n v="3"/>
    <s v="Confirmed"/>
    <s v="Incident"/>
    <d v="2013-05-07T00:00:00"/>
    <d v="2013-05-07T00:00:00"/>
    <s v=""/>
    <x v="1"/>
    <x v="0"/>
    <x v="1"/>
    <d v="2013-05-01T00:00:00"/>
    <n v="1"/>
    <n v="1"/>
  </r>
  <r>
    <x v="1"/>
    <x v="1"/>
    <s v="Teeha Harrell"/>
    <s v="8000154056"/>
    <s v="IMAGE NEW MACBOOK PRO"/>
    <x v="20"/>
    <d v="2013-05-07T00:00:00"/>
    <n v="3"/>
    <n v="4"/>
    <n v="4"/>
    <s v="Solution proposed"/>
    <s v="Incident"/>
    <d v="2013-05-08T00:00:00"/>
    <s v=""/>
    <s v=""/>
    <x v="1"/>
    <x v="0"/>
    <x v="1"/>
    <s v=""/>
    <n v="1"/>
    <n v="0"/>
  </r>
  <r>
    <x v="1"/>
    <x v="1"/>
    <s v="Teeha Harrell"/>
    <s v="8000157310"/>
    <s v="UNABLE TO CONNECT TO OAKN00531636A"/>
    <x v="21"/>
    <d v="2013-05-08T00:00:00"/>
    <n v="3"/>
    <n v="3"/>
    <n v="3"/>
    <s v="Confirmed"/>
    <s v="Incident"/>
    <d v="2013-05-09T00:00:00"/>
    <d v="2013-05-09T00:00:00"/>
    <s v=""/>
    <x v="1"/>
    <x v="0"/>
    <x v="1"/>
    <d v="2013-05-01T00:00:00"/>
    <n v="1"/>
    <n v="1"/>
  </r>
  <r>
    <x v="1"/>
    <x v="1"/>
    <s v="Teeha Harrell"/>
    <s v="8000169597"/>
    <s v="WINDOWS 7 UPDATE IMAGE FAILED."/>
    <x v="1"/>
    <d v="2013-05-14T00:00:00"/>
    <n v="1"/>
    <n v="3"/>
    <n v="3"/>
    <s v="Confirmed"/>
    <s v="Incident"/>
    <s v=""/>
    <d v="2013-05-15T00:00:00"/>
    <s v="Confirmed wihtout Completion"/>
    <x v="1"/>
    <x v="0"/>
    <x v="2"/>
    <d v="2013-05-01T00:00:00"/>
    <n v="0"/>
    <n v="1"/>
  </r>
  <r>
    <x v="1"/>
    <x v="1"/>
    <s v="Teeha Harrell"/>
    <s v="8000169724"/>
    <s v="BSOD"/>
    <x v="1"/>
    <d v="2013-05-14T00:00:00"/>
    <n v="3"/>
    <n v="3"/>
    <n v="3"/>
    <s v="Confirmed"/>
    <s v="Incident"/>
    <d v="2013-05-14T00:00:00"/>
    <d v="2013-05-15T00:00:00"/>
    <s v=""/>
    <x v="1"/>
    <x v="0"/>
    <x v="1"/>
    <d v="2013-05-01T00:00:00"/>
    <n v="1"/>
    <n v="1"/>
  </r>
  <r>
    <x v="1"/>
    <x v="1"/>
    <s v="Teeha Harrell"/>
    <s v="8000172991"/>
    <s v="FREQUENTLY FROZEN COMPUTER."/>
    <x v="47"/>
    <d v="2013-05-15T00:00:00"/>
    <n v="3"/>
    <n v="3"/>
    <n v="3"/>
    <s v="Confirmed"/>
    <s v="Incident"/>
    <d v="2013-05-16T00:00:00"/>
    <d v="2013-05-16T00:00:00"/>
    <s v=""/>
    <x v="1"/>
    <x v="0"/>
    <x v="1"/>
    <d v="2013-05-01T00:00:00"/>
    <n v="1"/>
    <n v="1"/>
  </r>
  <r>
    <x v="1"/>
    <x v="1"/>
    <s v="Teeha Harrell"/>
    <s v="8000173168"/>
    <s v="UNABLE TO SET-UP VPN ON IPAD"/>
    <x v="48"/>
    <d v="2013-05-15T00:00:00"/>
    <n v="4"/>
    <n v="4"/>
    <n v="4"/>
    <s v="Confirmed"/>
    <s v="Incident"/>
    <d v="2013-05-16T00:00:00"/>
    <d v="2013-05-16T00:00:00"/>
    <s v=""/>
    <x v="1"/>
    <x v="0"/>
    <x v="1"/>
    <d v="2013-05-01T00:00:00"/>
    <n v="1"/>
    <n v="1"/>
  </r>
  <r>
    <x v="1"/>
    <x v="1"/>
    <s v="Teeha Harrell"/>
    <s v="8000176441"/>
    <s v="SUSPICIOUS EMAIL"/>
    <x v="48"/>
    <d v="2013-05-16T00:00:00"/>
    <n v="3"/>
    <n v="3"/>
    <n v="3"/>
    <s v="Confirmed"/>
    <s v="Incident"/>
    <d v="2013-05-16T00:00:00"/>
    <d v="2013-05-16T00:00:00"/>
    <s v=""/>
    <x v="1"/>
    <x v="0"/>
    <x v="1"/>
    <d v="2013-05-01T00:00:00"/>
    <n v="1"/>
    <n v="1"/>
  </r>
  <r>
    <x v="1"/>
    <x v="1"/>
    <s v="Teeha Harrell"/>
    <s v="8000178935"/>
    <s v="UNABLE TO USE BCM BECAUSE WINDOWS VER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1"/>
    <x v="1"/>
    <s v="Teeha Harrell"/>
    <s v="8000179002"/>
    <s v="MACHINE SYBASE-6EC3E4A6 DOES NOT BOOT UP"/>
    <x v="49"/>
    <d v="2013-05-17T00:00:00"/>
    <n v="3"/>
    <n v="3"/>
    <n v="3"/>
    <s v="Confirmed"/>
    <s v="Incident"/>
    <d v="2013-05-17T00:00:00"/>
    <d v="2013-05-18T00:00:00"/>
    <s v=""/>
    <x v="1"/>
    <x v="0"/>
    <x v="1"/>
    <d v="2013-05-01T00:00:00"/>
    <n v="1"/>
    <n v="1"/>
  </r>
  <r>
    <x v="1"/>
    <x v="1"/>
    <s v="Teeha Harrell"/>
    <s v="8000179110"/>
    <s v="GETTING QUARANTINED WHEN HE USES VPN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1"/>
    <x v="1"/>
    <s v="Teeha Harrell"/>
    <s v="8000179190"/>
    <s v="UNABLE TO OPEN OUTLOOK"/>
    <x v="49"/>
    <d v="2013-05-17T00:00:00"/>
    <n v="3"/>
    <n v="3"/>
    <n v="3"/>
    <s v="Confirmed"/>
    <s v="Incident"/>
    <d v="2013-05-17T00:00:00"/>
    <d v="2013-05-18T00:00:00"/>
    <s v=""/>
    <x v="1"/>
    <x v="0"/>
    <x v="1"/>
    <d v="2013-05-01T00:00:00"/>
    <n v="1"/>
    <n v="1"/>
  </r>
  <r>
    <x v="1"/>
    <x v="1"/>
    <s v="Teeha Harrell"/>
    <s v="8000179252"/>
    <s v="GETTING QUARATINE MESSAGE ON VPN"/>
    <x v="49"/>
    <d v="2013-05-17T00:00:00"/>
    <n v="3"/>
    <n v="3"/>
    <n v="3"/>
    <s v="Confirmed"/>
    <s v="Incident"/>
    <d v="2013-05-18T00:00:00"/>
    <d v="2013-05-18T00:00:00"/>
    <s v=""/>
    <x v="1"/>
    <x v="0"/>
    <x v="1"/>
    <d v="2013-05-01T00:00:00"/>
    <n v="1"/>
    <n v="1"/>
  </r>
  <r>
    <x v="1"/>
    <x v="1"/>
    <s v="Teeha Harrell"/>
    <s v="8000182167"/>
    <s v="UNABLE TO VPN: COMPUTER QUARANTINED"/>
    <x v="51"/>
    <d v="2013-05-20T00:00:00"/>
    <n v="3"/>
    <n v="3"/>
    <n v="3"/>
    <s v="Confirmed"/>
    <s v="Incident"/>
    <d v="2013-05-20T00:00:00"/>
    <d v="2013-05-21T00:00:00"/>
    <s v=""/>
    <x v="1"/>
    <x v="0"/>
    <x v="1"/>
    <d v="2013-05-01T00:00:00"/>
    <n v="1"/>
    <n v="1"/>
  </r>
  <r>
    <x v="1"/>
    <x v="1"/>
    <s v="Teeha Harrell"/>
    <s v="8000185723"/>
    <s v="IMAGE NEW HP Z280 HANA WORKSTATION"/>
    <x v="22"/>
    <d v="2013-05-21T00:00:00"/>
    <n v="4"/>
    <n v="4"/>
    <n v="4"/>
    <s v="Solution proposed"/>
    <s v="Incident"/>
    <d v="2013-05-21T00:00:00"/>
    <s v=""/>
    <s v=""/>
    <x v="1"/>
    <x v="0"/>
    <x v="1"/>
    <s v=""/>
    <n v="1"/>
    <n v="0"/>
  </r>
  <r>
    <x v="1"/>
    <x v="1"/>
    <s v="Teeha Harrell"/>
    <s v="8000186270"/>
    <s v="UNABLE TO VPN - QUARRANTINED"/>
    <x v="52"/>
    <d v="2013-05-21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1"/>
    <x v="1"/>
    <s v="Teeha Harrell"/>
    <s v="8000186288"/>
    <s v="BLUE SCREEN"/>
    <x v="52"/>
    <d v="2013-05-21T00:00:00"/>
    <n v="3"/>
    <n v="3"/>
    <n v="3"/>
    <s v="Solution proposed"/>
    <s v="Incident"/>
    <d v="2013-05-24T00:00:00"/>
    <s v=""/>
    <s v=""/>
    <x v="1"/>
    <x v="0"/>
    <x v="1"/>
    <s v=""/>
    <n v="1"/>
    <n v="0"/>
  </r>
  <r>
    <x v="1"/>
    <x v="1"/>
    <s v="Teeha Harrell"/>
    <s v="8000189558"/>
    <s v="UNABLE TO VPN IN QUARATINED"/>
    <x v="52"/>
    <d v="2013-05-22T00:00:00"/>
    <n v="3"/>
    <n v="3"/>
    <n v="3"/>
    <s v="Solution proposed"/>
    <s v="Incident"/>
    <d v="2013-05-22T00:00:00"/>
    <s v=""/>
    <s v=""/>
    <x v="1"/>
    <x v="0"/>
    <x v="1"/>
    <s v=""/>
    <n v="1"/>
    <n v="0"/>
  </r>
  <r>
    <x v="1"/>
    <x v="1"/>
    <s v="Teeha Harrell"/>
    <s v="8000189957"/>
    <s v="QUARANTINE VPN ISSUE"/>
    <x v="82"/>
    <d v="2013-05-22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1"/>
    <x v="1"/>
    <s v="Teeha Harrell"/>
    <s v="8000192621"/>
    <s v="DVD DR NOT RECOGNIZED"/>
    <x v="82"/>
    <d v="2013-05-23T00:00:00"/>
    <n v="3"/>
    <n v="3"/>
    <n v="3"/>
    <s v="Confirmed"/>
    <s v="Incident"/>
    <d v="2013-05-23T00:00:00"/>
    <d v="2013-05-23T00:00:00"/>
    <s v=""/>
    <x v="1"/>
    <x v="0"/>
    <x v="1"/>
    <d v="2013-05-01T00:00:00"/>
    <n v="1"/>
    <n v="1"/>
  </r>
  <r>
    <x v="1"/>
    <x v="1"/>
    <s v="Teeha Harrell"/>
    <s v="8000192627"/>
    <s v="UNABLE TO MAP SYBASE H DRIVE"/>
    <x v="82"/>
    <d v="2013-05-23T00:00:00"/>
    <n v="3"/>
    <n v="3"/>
    <n v="3"/>
    <s v="Confirmed"/>
    <s v="Incident"/>
    <d v="2013-05-24T00:00:00"/>
    <d v="2013-05-24T00:00:00"/>
    <s v=""/>
    <x v="1"/>
    <x v="0"/>
    <x v="1"/>
    <d v="2013-05-01T00:00:00"/>
    <n v="1"/>
    <n v="1"/>
  </r>
  <r>
    <x v="1"/>
    <x v="1"/>
    <s v="Teeha Harrell"/>
    <s v="8000192937"/>
    <s v="LAPTOP WILL NOT BOOT - OS CRASH"/>
    <x v="82"/>
    <d v="2013-05-23T00:00:00"/>
    <n v="3"/>
    <n v="3"/>
    <n v="3"/>
    <s v="Solution proposed"/>
    <s v="Incident"/>
    <d v="2013-05-24T00:00:00"/>
    <s v=""/>
    <s v=""/>
    <x v="1"/>
    <x v="0"/>
    <x v="1"/>
    <s v=""/>
    <n v="1"/>
    <n v="0"/>
  </r>
  <r>
    <x v="1"/>
    <x v="1"/>
    <s v="Teeha Harrell"/>
    <s v="8000195198"/>
    <s v="QUESTION ABOUT VPN ON SAP LAPTOP"/>
    <x v="83"/>
    <d v="2013-05-24T00:00:00"/>
    <n v="3"/>
    <n v="3"/>
    <n v="3"/>
    <s v="Confirmed"/>
    <s v="Incident"/>
    <d v="2013-05-24T00:00:00"/>
    <d v="2013-05-24T00:00:00"/>
    <s v=""/>
    <x v="1"/>
    <x v="0"/>
    <x v="1"/>
    <d v="2013-05-01T00:00:00"/>
    <n v="1"/>
    <n v="1"/>
  </r>
  <r>
    <x v="1"/>
    <x v="1"/>
    <s v="Teeha Harrell"/>
    <s v="8000208363"/>
    <s v="BOOT MENUE WHEN BOOTING UP COMPUTER"/>
    <x v="2"/>
    <d v="2013-05-30T00:00:00"/>
    <n v="2"/>
    <n v="3"/>
    <n v="3"/>
    <s v="Solution proposed"/>
    <s v="Incident"/>
    <d v="2013-05-30T00:00:00"/>
    <s v=""/>
    <s v=""/>
    <x v="1"/>
    <x v="0"/>
    <x v="1"/>
    <s v=""/>
    <n v="1"/>
    <n v="0"/>
  </r>
  <r>
    <x v="1"/>
    <x v="1"/>
    <s v="Teeha Harrell"/>
    <s v="8000208555"/>
    <s v="UNABLE TO SCHEDULE MEETINGS IN CALENDER"/>
    <x v="2"/>
    <d v="2013-05-30T00:00:00"/>
    <n v="3"/>
    <n v="3"/>
    <n v="4"/>
    <s v="Solution proposed"/>
    <s v="Incident"/>
    <d v="2013-05-30T00:00:00"/>
    <s v=""/>
    <s v=""/>
    <x v="1"/>
    <x v="0"/>
    <x v="1"/>
    <s v=""/>
    <n v="1"/>
    <n v="0"/>
  </r>
  <r>
    <x v="1"/>
    <x v="1"/>
    <s v="Teeha Harrell"/>
    <s v="8000208558"/>
    <s v="BSOD ON LAPTOP"/>
    <x v="2"/>
    <d v="2013-05-30T00:00:00"/>
    <n v="3"/>
    <n v="3"/>
    <n v="3"/>
    <s v="Confirmed"/>
    <s v="Incident"/>
    <d v="2013-05-31T00:00:00"/>
    <d v="2013-05-31T00:00:00"/>
    <s v=""/>
    <x v="1"/>
    <x v="0"/>
    <x v="1"/>
    <d v="2013-05-01T00:00:00"/>
    <n v="1"/>
    <n v="1"/>
  </r>
  <r>
    <x v="1"/>
    <x v="1"/>
    <s v="Teeha Harrell"/>
    <s v="8000208675"/>
    <s v="I AM GETTING AN ATTACHED ERROR"/>
    <x v="2"/>
    <d v="2013-05-30T00:00:00"/>
    <n v="3"/>
    <n v="3"/>
    <n v="3"/>
    <s v="Solution proposed"/>
    <s v="Incident"/>
    <d v="2013-05-31T00:00:00"/>
    <s v=""/>
    <s v=""/>
    <x v="1"/>
    <x v="0"/>
    <x v="1"/>
    <s v=""/>
    <n v="1"/>
    <n v="0"/>
  </r>
  <r>
    <x v="1"/>
    <x v="1"/>
    <s v="Teeha Harrell"/>
    <s v="8000208698"/>
    <s v="FAILED HARDDRIVE"/>
    <x v="2"/>
    <d v="2013-05-30T00:00:00"/>
    <n v="2"/>
    <n v="3"/>
    <n v="3"/>
    <s v="Solution proposed"/>
    <s v="Incident"/>
    <d v="2013-05-30T00:00:00"/>
    <s v=""/>
    <s v=""/>
    <x v="1"/>
    <x v="0"/>
    <x v="1"/>
    <s v=""/>
    <n v="1"/>
    <n v="0"/>
  </r>
  <r>
    <x v="1"/>
    <x v="1"/>
    <s v="Teeha Harrell"/>
    <s v="8000208748"/>
    <s v="PROBLEM WITH DOCUMENT PRT ON BOTH SIDES"/>
    <x v="2"/>
    <d v="2013-05-30T00:00:00"/>
    <n v="3"/>
    <n v="4"/>
    <n v="4"/>
    <s v="Solution proposed"/>
    <s v="Incident"/>
    <d v="2013-05-30T00:00:00"/>
    <s v=""/>
    <s v=""/>
    <x v="1"/>
    <x v="0"/>
    <x v="1"/>
    <s v=""/>
    <n v="1"/>
    <n v="0"/>
  </r>
  <r>
    <x v="1"/>
    <x v="1"/>
    <s v="Teeha Harrell"/>
    <s v="8000208927"/>
    <s v="LAPTOP SLOW PERFORMANCE"/>
    <x v="2"/>
    <d v="2013-05-30T00:00:00"/>
    <n v="3"/>
    <n v="3"/>
    <n v="3"/>
    <s v="Confirmed"/>
    <s v="Incident"/>
    <d v="2013-05-30T00:00:00"/>
    <d v="2013-05-31T00:00:00"/>
    <s v=""/>
    <x v="1"/>
    <x v="0"/>
    <x v="1"/>
    <d v="2013-05-01T00:00:00"/>
    <n v="1"/>
    <n v="1"/>
  </r>
  <r>
    <x v="1"/>
    <x v="1"/>
    <s v="Teeha Harrell"/>
    <s v="8000208928"/>
    <s v="LAPTOP BSOD AND FREEZING"/>
    <x v="54"/>
    <d v="2013-05-30T00:00:00"/>
    <n v="3"/>
    <n v="3"/>
    <n v="3"/>
    <s v="Solution proposed"/>
    <s v="Incident"/>
    <d v="2013-05-31T00:00:00"/>
    <s v=""/>
    <s v=""/>
    <x v="1"/>
    <x v="0"/>
    <x v="1"/>
    <s v=""/>
    <n v="1"/>
    <n v="0"/>
  </r>
  <r>
    <x v="1"/>
    <x v="1"/>
    <s v="Teeha Harrell"/>
    <s v="8000211317"/>
    <s v="LOCKED OUT OF AFARIA ON SYB LAPTOP"/>
    <x v="54"/>
    <d v="2013-05-31T00:00:00"/>
    <n v="3"/>
    <n v="3"/>
    <n v="3"/>
    <s v="Solution proposed"/>
    <s v="Incident"/>
    <d v="2013-05-31T00:00:00"/>
    <s v=""/>
    <s v=""/>
    <x v="1"/>
    <x v="0"/>
    <x v="1"/>
    <s v=""/>
    <n v="1"/>
    <n v="0"/>
  </r>
  <r>
    <x v="1"/>
    <x v="1"/>
    <s v="Teeha Harrell"/>
    <s v="8000211421"/>
    <s v="LAPTOP MALFUNTION"/>
    <x v="54"/>
    <d v="2013-05-31T00:00:00"/>
    <n v="3"/>
    <n v="3"/>
    <n v="3"/>
    <s v="Confirmed"/>
    <s v="Incident"/>
    <d v="2013-06-01T00:00:00"/>
    <d v="2013-06-01T00:00:00"/>
    <s v=""/>
    <x v="1"/>
    <x v="0"/>
    <x v="4"/>
    <d v="2013-06-01T00:00:00"/>
    <n v="1"/>
    <n v="1"/>
  </r>
  <r>
    <x v="1"/>
    <x v="1"/>
    <s v="Teeha Harrell"/>
    <s v="8000211628"/>
    <s v="BSOD AND FREEZING"/>
    <x v="54"/>
    <d v="2013-05-31T00:00:00"/>
    <n v="3"/>
    <n v="3"/>
    <n v="3"/>
    <s v="Solution proposed"/>
    <s v="Incident"/>
    <d v="2013-06-01T00:00:00"/>
    <s v=""/>
    <s v=""/>
    <x v="1"/>
    <x v="0"/>
    <x v="4"/>
    <s v=""/>
    <n v="1"/>
    <n v="0"/>
  </r>
  <r>
    <x v="1"/>
    <x v="1"/>
    <s v="Teeha Harrell"/>
    <s v="8000211704"/>
    <s v="FREEZING AND LAPTOP WOULDN'T BOOT"/>
    <x v="125"/>
    <d v="2013-05-31T00:00:00"/>
    <n v="3"/>
    <n v="3"/>
    <n v="3"/>
    <s v="Solution proposed"/>
    <s v="Incident"/>
    <d v="2013-06-01T00:00:00"/>
    <s v=""/>
    <s v=""/>
    <x v="9"/>
    <x v="0"/>
    <x v="4"/>
    <s v=""/>
    <n v="1"/>
    <n v="0"/>
  </r>
  <r>
    <x v="2"/>
    <x v="2"/>
    <s v="David Mui"/>
    <s v="7000000244"/>
    <s v="CANNOT SEND EMAIL FROM YMQK_BW, BUT CAN"/>
    <x v="134"/>
    <d v="2013-01-25T00:00:00"/>
    <n v="3"/>
    <n v="3"/>
    <n v="3"/>
    <s v="Confirmed"/>
    <s v="Service Request"/>
    <d v="2013-05-08T00:00:00"/>
    <d v="2013-05-08T00:00:00"/>
    <s v=""/>
    <x v="5"/>
    <x v="0"/>
    <x v="1"/>
    <d v="2013-05-01T00:00:00"/>
    <n v="1"/>
    <n v="1"/>
  </r>
  <r>
    <x v="2"/>
    <x v="2"/>
    <s v="David Mui"/>
    <s v="7000000418"/>
    <s v="USER NEEDS SECUREID CARD ASSIGNED TO HER"/>
    <x v="113"/>
    <d v="2013-01-08T00:00:00"/>
    <n v="3"/>
    <n v="3"/>
    <n v="3"/>
    <s v="Confirmed"/>
    <s v="Service Request"/>
    <d v="2013-04-22T00:00:00"/>
    <d v="2013-04-22T00:00:00"/>
    <s v=""/>
    <x v="5"/>
    <x v="0"/>
    <x v="0"/>
    <d v="2013-04-01T00:00:00"/>
    <n v="1"/>
    <n v="1"/>
  </r>
  <r>
    <x v="2"/>
    <x v="2"/>
    <s v="David Mui"/>
    <s v="7000009818"/>
    <s v="PLEASE HELP ME WITH AUTHORIZATIONS"/>
    <x v="79"/>
    <d v="2013-02-13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2"/>
    <x v="2"/>
    <s v="David Mui"/>
    <s v="7000030898"/>
    <s v="IMAGE LAPTOP FOR NEW HIRE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2"/>
    <x v="2"/>
    <s v="David Mui"/>
    <s v="7000033361"/>
    <s v="PREP LAP TOP DAVID HODGE"/>
    <x v="85"/>
    <d v="2013-03-19T00:00:00"/>
    <n v="3"/>
    <n v="3"/>
    <n v="3"/>
    <s v="Confirmed"/>
    <s v="Service Request"/>
    <d v="2013-03-25T00:00:00"/>
    <d v="2013-04-25T00:00:00"/>
    <s v=""/>
    <x v="2"/>
    <x v="0"/>
    <x v="3"/>
    <d v="2013-04-01T00:00:00"/>
    <n v="1"/>
    <n v="1"/>
  </r>
  <r>
    <x v="2"/>
    <x v="2"/>
    <s v="David Mui"/>
    <s v="7000064383"/>
    <s v="ACTIVATION REQUEST FOR A SECURID CARD"/>
    <x v="10"/>
    <d v="2013-04-09T00:00:00"/>
    <n v="4"/>
    <n v="4"/>
    <n v="4"/>
    <s v="Confirmed"/>
    <s v="Service Request"/>
    <s v=""/>
    <d v="2013-04-19T00:00:00"/>
    <s v="Confirmed wihtout Completion"/>
    <x v="0"/>
    <x v="0"/>
    <x v="2"/>
    <d v="2013-04-01T00:00:00"/>
    <n v="0"/>
    <n v="1"/>
  </r>
  <r>
    <x v="2"/>
    <x v="2"/>
    <s v="David Mui"/>
    <s v="7000084646"/>
    <s v="IMAGE LAPTOP FROM IT STOCK"/>
    <x v="40"/>
    <d v="2013-04-23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2"/>
    <x v="2"/>
    <s v="David Mui"/>
    <s v="7000087324"/>
    <s v="MD EQUIPMENT VERIFICATION INQUIRY"/>
    <x v="41"/>
    <d v="2013-04-24T00:00:00"/>
    <n v="3"/>
    <n v="4"/>
    <n v="4"/>
    <s v="Service provided"/>
    <s v="Service Request"/>
    <d v="2013-05-15T00:00:00"/>
    <s v=""/>
    <s v=""/>
    <x v="0"/>
    <x v="0"/>
    <x v="1"/>
    <s v=""/>
    <n v="1"/>
    <n v="0"/>
  </r>
  <r>
    <x v="2"/>
    <x v="2"/>
    <s v="David Mui"/>
    <s v="7000090910"/>
    <s v="NEED ACROBAT SERIAL NUMBER"/>
    <x v="42"/>
    <d v="2013-04-26T00:00:00"/>
    <n v="3"/>
    <n v="3"/>
    <n v="3"/>
    <s v="Service provided"/>
    <s v="Service Request"/>
    <d v="2013-06-01T00:00:00"/>
    <s v=""/>
    <s v=""/>
    <x v="0"/>
    <x v="0"/>
    <x v="4"/>
    <s v=""/>
    <n v="1"/>
    <n v="0"/>
  </r>
  <r>
    <x v="2"/>
    <x v="2"/>
    <s v="David Mui"/>
    <s v="7000115259"/>
    <s v="REQUEST FOR STANDARD LAPTOP BUILD"/>
    <x v="47"/>
    <d v="2013-05-15T00:00:00"/>
    <n v="2"/>
    <n v="3"/>
    <n v="3"/>
    <s v="Confirmed"/>
    <s v="Service Request"/>
    <d v="2013-05-22T00:00:00"/>
    <d v="2013-05-27T00:00:00"/>
    <s v=""/>
    <x v="1"/>
    <x v="0"/>
    <x v="1"/>
    <d v="2013-05-01T00:00:00"/>
    <n v="1"/>
    <n v="1"/>
  </r>
  <r>
    <x v="2"/>
    <x v="2"/>
    <s v="David Mui"/>
    <s v="8000031050"/>
    <s v="NOT ABLE TO ACCESS MAGICDRAW"/>
    <x v="62"/>
    <d v="2013-03-06T00:00:00"/>
    <n v="3"/>
    <n v="3"/>
    <n v="3"/>
    <s v="Confirmed"/>
    <s v="Incident"/>
    <d v="2013-04-10T00:00:00"/>
    <d v="2013-04-10T00:00:00"/>
    <s v=""/>
    <x v="2"/>
    <x v="0"/>
    <x v="0"/>
    <d v="2013-04-01T00:00:00"/>
    <n v="1"/>
    <n v="1"/>
  </r>
  <r>
    <x v="2"/>
    <x v="2"/>
    <s v="David Mui"/>
    <s v="8000032346"/>
    <s v="&amp;QUOT;NEW CONNECTION&amp;QUOT; ICON IN SAP L"/>
    <x v="77"/>
    <d v="2013-03-18T00:00:00"/>
    <n v="1"/>
    <n v="3"/>
    <n v="3"/>
    <s v="Confirmed"/>
    <s v="Incident"/>
    <d v="2013-04-10T00:00:00"/>
    <d v="2013-04-10T00:00:00"/>
    <s v=""/>
    <x v="2"/>
    <x v="0"/>
    <x v="0"/>
    <d v="2013-04-01T00:00:00"/>
    <n v="1"/>
    <n v="1"/>
  </r>
  <r>
    <x v="2"/>
    <x v="2"/>
    <s v="David Mui"/>
    <s v="8000085998"/>
    <s v="NEED A NEW LAPTOP"/>
    <x v="11"/>
    <d v="2013-04-10T00:00:00"/>
    <n v="3"/>
    <n v="3"/>
    <n v="3"/>
    <s v="Solution proposed"/>
    <s v="Incident"/>
    <d v="2013-05-10T00:00:00"/>
    <s v=""/>
    <s v=""/>
    <x v="0"/>
    <x v="0"/>
    <x v="1"/>
    <s v=""/>
    <n v="1"/>
    <n v="0"/>
  </r>
  <r>
    <x v="2"/>
    <x v="2"/>
    <s v="David Mui"/>
    <s v="8000106081"/>
    <s v="ISSUE WITH THE CONNECTED BACKUP/PC AGE"/>
    <x v="14"/>
    <d v="2013-04-17T00:00:00"/>
    <n v="2"/>
    <n v="3"/>
    <n v="3"/>
    <s v="Confirmed"/>
    <s v="Incident"/>
    <d v="2013-05-23T00:00:00"/>
    <d v="2013-05-23T00:00:00"/>
    <s v=""/>
    <x v="0"/>
    <x v="0"/>
    <x v="1"/>
    <d v="2013-05-01T00:00:00"/>
    <n v="1"/>
    <n v="1"/>
  </r>
  <r>
    <x v="2"/>
    <x v="2"/>
    <s v="David Mui"/>
    <s v="8000109501"/>
    <s v="REMOTE CONNECTION NOT POSSIBLE"/>
    <x v="15"/>
    <d v="2013-04-18T00:00:00"/>
    <n v="2"/>
    <n v="3"/>
    <n v="3"/>
    <s v="Solution proposed"/>
    <s v="Incident"/>
    <d v="2013-05-25T00:00:00"/>
    <s v=""/>
    <s v=""/>
    <x v="0"/>
    <x v="0"/>
    <x v="1"/>
    <s v=""/>
    <n v="1"/>
    <n v="0"/>
  </r>
  <r>
    <x v="2"/>
    <x v="2"/>
    <s v="David Mui"/>
    <s v="8000123323"/>
    <s v="QDD/604 IS NOT SENDING EMAIL"/>
    <x v="16"/>
    <d v="2013-04-24T00:00:00"/>
    <n v="2"/>
    <n v="2"/>
    <n v="2"/>
    <s v="Solution proposed"/>
    <s v="Incident"/>
    <d v="2013-05-01T00:00:00"/>
    <s v=""/>
    <s v=""/>
    <x v="0"/>
    <x v="0"/>
    <x v="1"/>
    <s v=""/>
    <n v="1"/>
    <n v="0"/>
  </r>
  <r>
    <x v="2"/>
    <x v="2"/>
    <s v="David Mui"/>
    <s v="8000138541"/>
    <s v="PROBLMES CONNECTING TO Q5K FROM SAPGUI"/>
    <x v="18"/>
    <d v="2013-05-01T00:00:00"/>
    <n v="3"/>
    <n v="2"/>
    <n v="2"/>
    <s v="Confirmed"/>
    <s v="Incident"/>
    <d v="2013-05-02T00:00:00"/>
    <d v="2013-06-02T00:00:00"/>
    <s v=""/>
    <x v="1"/>
    <x v="0"/>
    <x v="1"/>
    <d v="2013-06-01T00:00:00"/>
    <n v="1"/>
    <n v="1"/>
  </r>
  <r>
    <x v="2"/>
    <x v="2"/>
    <s v="Elaine Gilmore"/>
    <s v="7000047735"/>
    <s v="NEW HIRE REQUEST"/>
    <x v="34"/>
    <d v="2013-03-27T00:00:00"/>
    <n v="3"/>
    <n v="3"/>
    <n v="3"/>
    <s v="Confirmed"/>
    <s v="Service Request"/>
    <d v="2013-04-10T00:00:00"/>
    <d v="2013-05-20T00:00:00"/>
    <s v=""/>
    <x v="2"/>
    <x v="0"/>
    <x v="0"/>
    <d v="2013-05-01T00:00:00"/>
    <n v="1"/>
    <n v="1"/>
  </r>
  <r>
    <x v="2"/>
    <x v="2"/>
    <s v="Elaine Gilmore"/>
    <s v="7000054028"/>
    <s v="REQUEST FOR RE-IMAGING LAPTOP"/>
    <x v="5"/>
    <d v="2013-04-02T00:00:00"/>
    <n v="3"/>
    <n v="3"/>
    <n v="3"/>
    <s v="Confirmed"/>
    <s v="Service Request"/>
    <s v=""/>
    <d v="2013-05-09T00:00:00"/>
    <s v="Confirmed wihtout Completion"/>
    <x v="0"/>
    <x v="0"/>
    <x v="2"/>
    <d v="2013-05-01T00:00:00"/>
    <n v="0"/>
    <n v="1"/>
  </r>
  <r>
    <x v="2"/>
    <x v="2"/>
    <s v="Elaine Gilmore"/>
    <s v="7000095946"/>
    <s v="REQUEST NEW RSA CARD"/>
    <x v="18"/>
    <d v="2013-05-01T00:00:00"/>
    <n v="2"/>
    <n v="3"/>
    <n v="3"/>
    <s v="Service provided"/>
    <s v="Service Request"/>
    <d v="2013-05-14T00:00:00"/>
    <s v=""/>
    <s v=""/>
    <x v="1"/>
    <x v="0"/>
    <x v="1"/>
    <s v=""/>
    <n v="1"/>
    <n v="0"/>
  </r>
  <r>
    <x v="2"/>
    <x v="2"/>
    <s v="Elaine Gilmore"/>
    <s v="7000095975"/>
    <s v="BLACKBERRY 10 ENTERPRISE SERVER ACCOUNT"/>
    <x v="18"/>
    <d v="2013-05-01T00:00:00"/>
    <n v="3"/>
    <n v="3"/>
    <n v="3"/>
    <s v="In process"/>
    <s v="Service Request"/>
    <s v=""/>
    <s v=""/>
    <s v=""/>
    <x v="1"/>
    <x v="0"/>
    <x v="2"/>
    <s v=""/>
    <n v="0"/>
    <n v="0"/>
  </r>
  <r>
    <x v="2"/>
    <x v="2"/>
    <s v="Elaine Gilmore"/>
    <s v="7000102053"/>
    <s v="ORDERED NEW LAPTOP"/>
    <x v="44"/>
    <d v="2013-05-06T00:00:00"/>
    <n v="4"/>
    <n v="4"/>
    <n v="4"/>
    <s v="In process"/>
    <s v="Service Request"/>
    <s v=""/>
    <s v=""/>
    <s v=""/>
    <x v="1"/>
    <x v="0"/>
    <x v="2"/>
    <s v=""/>
    <n v="0"/>
    <n v="0"/>
  </r>
  <r>
    <x v="2"/>
    <x v="2"/>
    <s v="Elaine Gilmore"/>
    <s v="8000161516"/>
    <s v="LAPTOP GIVES A BLUESCREEN"/>
    <x v="45"/>
    <d v="2013-05-10T00:00:00"/>
    <n v="3"/>
    <n v="3"/>
    <n v="3"/>
    <s v="Solution proposed"/>
    <s v="Incident"/>
    <d v="2013-05-14T00:00:00"/>
    <s v=""/>
    <s v=""/>
    <x v="1"/>
    <x v="0"/>
    <x v="1"/>
    <s v=""/>
    <n v="1"/>
    <n v="0"/>
  </r>
  <r>
    <x v="2"/>
    <x v="2"/>
    <s v="Elaine Gilmore"/>
    <s v="8000165809"/>
    <s v="NO LOG SERVER AVAILABLE TO SERVICE THIS"/>
    <x v="66"/>
    <d v="2013-05-13T00:00:00"/>
    <n v="3"/>
    <n v="3"/>
    <n v="4"/>
    <s v="Solution proposed"/>
    <s v="Incident"/>
    <d v="2013-05-31T00:00:00"/>
    <s v=""/>
    <s v=""/>
    <x v="1"/>
    <x v="0"/>
    <x v="1"/>
    <s v=""/>
    <n v="1"/>
    <n v="0"/>
  </r>
  <r>
    <x v="2"/>
    <x v="2"/>
    <s v="Elaine Gilmore"/>
    <s v="8000192781"/>
    <s v="LAPTOP HAS NO SOUND."/>
    <x v="82"/>
    <d v="2013-05-23T00:00:00"/>
    <n v="3"/>
    <n v="3"/>
    <n v="3"/>
    <s v="Confirmed"/>
    <s v="Incident"/>
    <d v="2013-05-24T00:00:00"/>
    <d v="2013-05-24T00:00:00"/>
    <s v=""/>
    <x v="1"/>
    <x v="0"/>
    <x v="1"/>
    <d v="2013-05-01T00:00:00"/>
    <n v="1"/>
    <n v="1"/>
  </r>
  <r>
    <x v="2"/>
    <x v="2"/>
    <s v="Leigh Bonneville"/>
    <s v="7000008911"/>
    <s v="THE USER NEEDS AN IMAGE TO INSTALL ON HI"/>
    <x v="79"/>
    <d v="2013-02-13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2"/>
    <x v="2"/>
    <s v="Leigh Bonneville"/>
    <s v="7000064319"/>
    <s v="NEW HIRE REQUEST"/>
    <x v="10"/>
    <d v="2013-04-0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2"/>
    <x v="2"/>
    <s v="Leigh Bonneville"/>
    <s v="7000064482"/>
    <s v="NEW HIRE REQUEST"/>
    <x v="10"/>
    <d v="2013-04-09T00:00:00"/>
    <n v="3"/>
    <n v="3"/>
    <n v="3"/>
    <s v="Confirmed"/>
    <s v="Service Request"/>
    <d v="2013-04-16T00:00:00"/>
    <d v="2013-04-16T00:00:00"/>
    <s v=""/>
    <x v="0"/>
    <x v="0"/>
    <x v="0"/>
    <d v="2013-04-01T00:00:00"/>
    <n v="1"/>
    <n v="1"/>
  </r>
  <r>
    <x v="2"/>
    <x v="2"/>
    <s v="Leigh Bonneville"/>
    <s v="7000064485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489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762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766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770"/>
    <s v="NEW 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772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775"/>
    <s v="NEW HIRE REQUEST"/>
    <x v="10"/>
    <d v="2013-04-09T00:00:00"/>
    <n v="3"/>
    <n v="3"/>
    <n v="3"/>
    <s v="Confirmed"/>
    <s v="Service Request"/>
    <d v="2013-04-16T00:00:00"/>
    <d v="2013-04-16T00:00:00"/>
    <s v=""/>
    <x v="0"/>
    <x v="0"/>
    <x v="0"/>
    <d v="2013-04-01T00:00:00"/>
    <n v="1"/>
    <n v="1"/>
  </r>
  <r>
    <x v="2"/>
    <x v="2"/>
    <s v="Leigh Bonneville"/>
    <s v="7000064778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11"/>
    <s v="NEW HIRE REQUEST"/>
    <x v="10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14"/>
    <s v="NEW 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17"/>
    <s v="NEW HIRE REQUEST"/>
    <x v="11"/>
    <d v="2013-04-09T00:00:00"/>
    <n v="3"/>
    <n v="3"/>
    <n v="3"/>
    <s v="Confirmed"/>
    <s v="Service Request"/>
    <d v="2013-04-16T00:00:00"/>
    <d v="2013-04-23T00:00:00"/>
    <s v=""/>
    <x v="0"/>
    <x v="0"/>
    <x v="0"/>
    <d v="2013-04-01T00:00:00"/>
    <n v="1"/>
    <n v="1"/>
  </r>
  <r>
    <x v="2"/>
    <x v="2"/>
    <s v="Leigh Bonneville"/>
    <s v="7000064820"/>
    <s v="NEW 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31"/>
    <s v="NEW 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34"/>
    <s v="REHIRE REQUEST"/>
    <x v="11"/>
    <d v="2013-04-09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64835"/>
    <s v="REHIRE REQUEST"/>
    <x v="11"/>
    <d v="2013-04-09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64837"/>
    <s v="RE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38"/>
    <s v="RE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40"/>
    <s v="RE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41"/>
    <s v="NEW 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43"/>
    <s v="NEW HIRE REQUEST"/>
    <x v="11"/>
    <d v="2013-04-09T00:00:00"/>
    <n v="3"/>
    <n v="3"/>
    <n v="3"/>
    <s v="Confirmed"/>
    <s v="Service Request"/>
    <d v="2013-04-16T00:00:00"/>
    <d v="2013-04-16T00:00:00"/>
    <s v=""/>
    <x v="0"/>
    <x v="0"/>
    <x v="0"/>
    <d v="2013-04-01T00:00:00"/>
    <n v="1"/>
    <n v="1"/>
  </r>
  <r>
    <x v="2"/>
    <x v="2"/>
    <s v="Leigh Bonneville"/>
    <s v="7000064846"/>
    <s v="NEW 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4871"/>
    <s v="REHIRE REQUEST"/>
    <x v="11"/>
    <d v="2013-04-09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348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61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64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67"/>
    <s v="NEW HIRE REQUEST"/>
    <x v="11"/>
    <d v="2013-04-10T00:00:00"/>
    <n v="3"/>
    <n v="3"/>
    <n v="3"/>
    <s v="Confirmed"/>
    <s v="Service Request"/>
    <d v="2013-04-16T00:00:00"/>
    <d v="2013-04-16T00:00:00"/>
    <s v=""/>
    <x v="0"/>
    <x v="0"/>
    <x v="0"/>
    <d v="2013-04-01T00:00:00"/>
    <n v="1"/>
    <n v="1"/>
  </r>
  <r>
    <x v="2"/>
    <x v="2"/>
    <s v="Leigh Bonneville"/>
    <s v="7000066770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83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86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89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92"/>
    <s v="NEW HIRE REQUEST"/>
    <x v="11"/>
    <d v="2013-04-10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6793"/>
    <s v="NEW HIRE REQUEST"/>
    <x v="11"/>
    <d v="2013-04-10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2"/>
    <x v="2"/>
    <s v="Leigh Bonneville"/>
    <s v="7000066795"/>
    <s v="NEW HIRE REQUEST"/>
    <x v="11"/>
    <d v="2013-04-10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2"/>
    <x v="2"/>
    <s v="Leigh Bonneville"/>
    <s v="7000066798"/>
    <s v="NEW HIRE REQUEST"/>
    <x v="11"/>
    <d v="2013-04-10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2"/>
    <x v="2"/>
    <s v="Leigh Bonneville"/>
    <s v="7000066811"/>
    <s v="REHIRE REQUEST"/>
    <x v="11"/>
    <d v="2013-04-10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2"/>
    <x v="2"/>
    <s v="Leigh Bonneville"/>
    <s v="7000066812"/>
    <s v="REHIRE REQUEST"/>
    <x v="11"/>
    <d v="2013-04-10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2"/>
    <x v="2"/>
    <s v="Leigh Bonneville"/>
    <s v="7000068690"/>
    <s v="NEW HIRE REQUEST"/>
    <x v="36"/>
    <d v="2013-04-11T00:00:00"/>
    <n v="3"/>
    <n v="3"/>
    <n v="3"/>
    <s v="Confirmed"/>
    <s v="Service Request"/>
    <d v="2013-04-16T00:00:00"/>
    <d v="2013-05-20T00:00:00"/>
    <s v=""/>
    <x v="0"/>
    <x v="0"/>
    <x v="0"/>
    <d v="2013-05-01T00:00:00"/>
    <n v="1"/>
    <n v="1"/>
  </r>
  <r>
    <x v="2"/>
    <x v="2"/>
    <s v="Leigh Bonneville"/>
    <s v="7000068765"/>
    <s v="NEW HIRE REQUEST"/>
    <x v="36"/>
    <d v="2013-04-11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72970"/>
    <s v="NEW HIRE REQUEST"/>
    <x v="37"/>
    <d v="2013-04-15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2"/>
    <x v="2"/>
    <s v="Leigh Bonneville"/>
    <s v="7000072971"/>
    <s v="NEW HIRE REQUEST"/>
    <x v="37"/>
    <d v="2013-04-15T00:00:00"/>
    <n v="3"/>
    <n v="3"/>
    <n v="3"/>
    <s v="Service provided"/>
    <s v="Service Request"/>
    <d v="2013-05-15T00:00:00"/>
    <s v=""/>
    <s v=""/>
    <x v="0"/>
    <x v="0"/>
    <x v="1"/>
    <s v=""/>
    <n v="1"/>
    <n v="0"/>
  </r>
  <r>
    <x v="2"/>
    <x v="2"/>
    <s v="Leigh Bonneville"/>
    <s v="7000074654"/>
    <s v="NEW HIRE REQUEST"/>
    <x v="14"/>
    <d v="2013-04-16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74655"/>
    <s v="NEW HIRE REQUEST"/>
    <x v="14"/>
    <d v="2013-04-16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74657"/>
    <s v="NEW HIRE REQUEST"/>
    <x v="14"/>
    <d v="2013-04-16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74658"/>
    <s v="NEW HIRE REQUEST"/>
    <x v="14"/>
    <d v="2013-04-16T00:00:00"/>
    <n v="3"/>
    <n v="3"/>
    <n v="3"/>
    <s v="Confirmed"/>
    <s v="Service Request"/>
    <d v="2013-04-17T00:00:00"/>
    <d v="2013-05-20T00:00:00"/>
    <s v=""/>
    <x v="0"/>
    <x v="0"/>
    <x v="0"/>
    <d v="2013-05-01T00:00:00"/>
    <n v="1"/>
    <n v="1"/>
  </r>
  <r>
    <x v="2"/>
    <x v="2"/>
    <s v="Leigh Bonneville"/>
    <s v="7000080370"/>
    <s v="YK22 DOES NOT PRINT"/>
    <x v="38"/>
    <d v="2013-04-19T00:00:00"/>
    <n v="3"/>
    <n v="2"/>
    <n v="3"/>
    <s v="Service provided"/>
    <s v="Service Request"/>
    <d v="2013-05-14T00:00:00"/>
    <s v=""/>
    <s v=""/>
    <x v="0"/>
    <x v="0"/>
    <x v="1"/>
    <s v=""/>
    <n v="1"/>
    <n v="0"/>
  </r>
  <r>
    <x v="2"/>
    <x v="2"/>
    <s v="Leigh Bonneville"/>
    <s v="7000084315"/>
    <s v="REHIRE REQUEST"/>
    <x v="16"/>
    <d v="2013-04-23T00:00:00"/>
    <n v="3"/>
    <n v="3"/>
    <n v="3"/>
    <s v="Service provided"/>
    <s v="Service Request"/>
    <d v="2013-05-14T00:00:00"/>
    <s v=""/>
    <s v=""/>
    <x v="0"/>
    <x v="0"/>
    <x v="1"/>
    <s v=""/>
    <n v="1"/>
    <n v="0"/>
  </r>
  <r>
    <x v="2"/>
    <x v="2"/>
    <s v="Leigh Bonneville"/>
    <s v="7000084316"/>
    <s v="REHIRE REQUEST"/>
    <x v="16"/>
    <d v="2013-04-23T00:00:00"/>
    <n v="3"/>
    <n v="3"/>
    <n v="3"/>
    <s v="Confirmed"/>
    <s v="Service Request"/>
    <d v="2013-05-01T00:00:00"/>
    <d v="2013-06-01T00:00:00"/>
    <s v=""/>
    <x v="0"/>
    <x v="0"/>
    <x v="1"/>
    <d v="2013-06-01T00:00:00"/>
    <n v="1"/>
    <n v="1"/>
  </r>
  <r>
    <x v="2"/>
    <x v="2"/>
    <s v="Leigh Bonneville"/>
    <s v="7000089088"/>
    <s v="BSOD LAPTOP FREEZES - NEW IMAGE REQUIRED"/>
    <x v="41"/>
    <d v="2013-04-25T00:00:00"/>
    <n v="3"/>
    <n v="3"/>
    <n v="3"/>
    <s v="Confirmed"/>
    <s v="Service Request"/>
    <d v="2013-04-29T00:00:00"/>
    <d v="2013-04-29T00:00:00"/>
    <s v=""/>
    <x v="0"/>
    <x v="0"/>
    <x v="0"/>
    <d v="2013-04-01T00:00:00"/>
    <n v="1"/>
    <n v="1"/>
  </r>
  <r>
    <x v="2"/>
    <x v="2"/>
    <s v="Leigh Bonneville"/>
    <s v="7000089128"/>
    <s v="MD EQUIPMENT VERIFICATION INQUIRY"/>
    <x v="41"/>
    <d v="2013-04-25T00:00:00"/>
    <n v="4"/>
    <n v="4"/>
    <n v="4"/>
    <s v="For Review"/>
    <s v="Service Request"/>
    <s v=""/>
    <s v=""/>
    <s v=""/>
    <x v="0"/>
    <x v="0"/>
    <x v="2"/>
    <s v=""/>
    <n v="0"/>
    <n v="0"/>
  </r>
  <r>
    <x v="2"/>
    <x v="2"/>
    <s v="Leigh Bonneville"/>
    <s v="7000091184"/>
    <s v="REHIRE REQUEST"/>
    <x v="42"/>
    <d v="2013-04-26T00:00:00"/>
    <n v="3"/>
    <n v="3"/>
    <n v="3"/>
    <s v="Confirmed"/>
    <s v="Service Request"/>
    <d v="2013-05-02T00:00:00"/>
    <d v="2013-05-03T00:00:00"/>
    <s v=""/>
    <x v="0"/>
    <x v="0"/>
    <x v="1"/>
    <d v="2013-05-01T00:00:00"/>
    <n v="1"/>
    <n v="1"/>
  </r>
  <r>
    <x v="2"/>
    <x v="2"/>
    <s v="Leigh Bonneville"/>
    <s v="7000091185"/>
    <s v="REHIRE REQUEST"/>
    <x v="42"/>
    <d v="2013-04-26T00:00:00"/>
    <n v="3"/>
    <n v="3"/>
    <n v="3"/>
    <s v="Confirmed"/>
    <s v="Service Request"/>
    <d v="2013-05-02T00:00:00"/>
    <d v="2013-06-02T00:00:00"/>
    <s v=""/>
    <x v="0"/>
    <x v="0"/>
    <x v="1"/>
    <d v="2013-06-01T00:00:00"/>
    <n v="1"/>
    <n v="1"/>
  </r>
  <r>
    <x v="2"/>
    <x v="2"/>
    <s v="Leigh Bonneville"/>
    <s v="7000096147"/>
    <s v="NEW EMPLOYEE REQUESTING SECURITY ID CARD"/>
    <x v="18"/>
    <d v="2013-05-01T00:00:00"/>
    <n v="3"/>
    <n v="3"/>
    <n v="3"/>
    <s v="Confirmed"/>
    <s v="Service Request"/>
    <d v="2013-05-06T00:00:00"/>
    <d v="2013-05-07T00:00:00"/>
    <s v=""/>
    <x v="1"/>
    <x v="0"/>
    <x v="1"/>
    <d v="2013-05-01T00:00:00"/>
    <n v="1"/>
    <n v="1"/>
  </r>
  <r>
    <x v="2"/>
    <x v="2"/>
    <s v="Leigh Bonneville"/>
    <s v="7000102463"/>
    <s v="INSTALLATION OF CHAIR AND KEYBOARD TRAY"/>
    <x v="44"/>
    <d v="2013-05-06T00:00:00"/>
    <n v="3"/>
    <n v="3"/>
    <n v="3"/>
    <s v="Confirmed"/>
    <s v="Service Request"/>
    <d v="2013-05-06T00:00:00"/>
    <d v="2013-05-07T00:00:00"/>
    <s v=""/>
    <x v="1"/>
    <x v="0"/>
    <x v="1"/>
    <d v="2013-05-01T00:00:00"/>
    <n v="1"/>
    <n v="1"/>
  </r>
  <r>
    <x v="2"/>
    <x v="2"/>
    <s v="Leigh Bonneville"/>
    <s v="7000111004"/>
    <s v="USER NEEDS NEW RSA CARD"/>
    <x v="66"/>
    <d v="2013-05-13T00:00:00"/>
    <n v="2"/>
    <n v="3"/>
    <n v="3"/>
    <s v="Service provided"/>
    <s v="Service Request"/>
    <d v="2013-05-14T00:00:00"/>
    <s v=""/>
    <s v=""/>
    <x v="1"/>
    <x v="0"/>
    <x v="1"/>
    <s v=""/>
    <n v="1"/>
    <n v="0"/>
  </r>
  <r>
    <x v="2"/>
    <x v="2"/>
    <s v="Leigh Bonneville"/>
    <s v="7000126115"/>
    <s v="PERSONAL HOTSPOTS/TETHERING"/>
    <x v="82"/>
    <d v="2013-05-23T00:00:00"/>
    <n v="2"/>
    <n v="3"/>
    <n v="3"/>
    <s v="In process"/>
    <s v="Service Request"/>
    <d v="2013-06-03T00:00:00"/>
    <d v="2013-06-03T00:00:00"/>
    <s v=""/>
    <x v="1"/>
    <x v="0"/>
    <x v="4"/>
    <d v="2013-06-01T00:00:00"/>
    <n v="1"/>
    <n v="1"/>
  </r>
  <r>
    <x v="2"/>
    <x v="2"/>
    <s v="Leigh Bonneville"/>
    <s v="7000126207"/>
    <s v="ADD TETHERING FOR BLACKBERRY Z10?"/>
    <x v="82"/>
    <d v="2013-05-23T00:00:00"/>
    <n v="3"/>
    <n v="3"/>
    <n v="3"/>
    <s v="In process"/>
    <s v="Service Request"/>
    <d v="2013-06-03T00:00:00"/>
    <d v="2013-06-03T00:00:00"/>
    <s v=""/>
    <x v="1"/>
    <x v="0"/>
    <x v="4"/>
    <d v="2013-06-01T00:00:00"/>
    <n v="1"/>
    <n v="1"/>
  </r>
  <r>
    <x v="2"/>
    <x v="2"/>
    <s v="Leigh Bonneville"/>
    <s v="7000133789"/>
    <s v="NEW PC SYBASE USER REQUEST READ BELOW"/>
    <x v="67"/>
    <d v="2013-05-29T00:00:00"/>
    <n v="3"/>
    <n v="3"/>
    <n v="3"/>
    <s v="In process"/>
    <s v="Service Request"/>
    <s v=""/>
    <s v=""/>
    <s v=""/>
    <x v="1"/>
    <x v="0"/>
    <x v="2"/>
    <s v=""/>
    <n v="0"/>
    <n v="0"/>
  </r>
  <r>
    <x v="2"/>
    <x v="2"/>
    <s v="Leigh Bonneville"/>
    <s v="8000017078"/>
    <s v="HL:LARGE NUMBER OF SECURITY AUDIT FAILUR"/>
    <x v="119"/>
    <d v="2013-02-01T00:00:00"/>
    <n v="3"/>
    <n v="3"/>
    <n v="3"/>
    <s v="Author Action required"/>
    <s v="Incident"/>
    <s v=""/>
    <s v=""/>
    <s v=""/>
    <x v="7"/>
    <x v="0"/>
    <x v="2"/>
    <s v=""/>
    <n v="0"/>
    <n v="0"/>
  </r>
  <r>
    <x v="2"/>
    <x v="2"/>
    <s v="Leigh Bonneville"/>
    <s v="8000017149"/>
    <s v="THE SCREEN ON THE MACBOOK SEEMS TO BE DA"/>
    <x v="28"/>
    <d v="2013-03-0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2"/>
    <x v="2"/>
    <s v="Leigh Bonneville"/>
    <s v="8000034261"/>
    <s v="DISPLAY ISSUE: RIGHT THIRD OF DISPLAY MA"/>
    <x v="75"/>
    <d v="2013-03-0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2"/>
    <x v="2"/>
    <s v="Leigh Bonneville"/>
    <s v="8000042443"/>
    <s v="USER  IS UNABLE TO CONNECT TO THE VPN"/>
    <x v="87"/>
    <d v="2013-03-22T00:00:00"/>
    <n v="3"/>
    <n v="3"/>
    <n v="3"/>
    <s v="For Review"/>
    <s v="Incident"/>
    <s v=""/>
    <s v=""/>
    <s v=""/>
    <x v="2"/>
    <x v="0"/>
    <x v="2"/>
    <s v=""/>
    <n v="0"/>
    <n v="0"/>
  </r>
  <r>
    <x v="2"/>
    <x v="2"/>
    <s v="Leigh Bonneville"/>
    <s v="8000051350"/>
    <s v="WINDOWS NOT GENUINE ERROR ON VM"/>
    <x v="33"/>
    <d v="2013-03-26T00:00:00"/>
    <n v="1"/>
    <n v="3"/>
    <n v="2"/>
    <s v="Solution proposed"/>
    <s v="Incident"/>
    <d v="2013-05-23T00:00:00"/>
    <s v=""/>
    <s v=""/>
    <x v="2"/>
    <x v="0"/>
    <x v="1"/>
    <s v=""/>
    <n v="1"/>
    <n v="0"/>
  </r>
  <r>
    <x v="2"/>
    <x v="2"/>
    <s v="Leigh Bonneville"/>
    <s v="8000052212"/>
    <s v="WINDOWS IMAGE IS NOT GENUINE"/>
    <x v="33"/>
    <d v="2013-03-26T00:00:00"/>
    <n v="1"/>
    <n v="3"/>
    <n v="2"/>
    <s v="Solution proposed"/>
    <s v="Incident"/>
    <d v="2013-05-14T00:00:00"/>
    <s v=""/>
    <s v=""/>
    <x v="2"/>
    <x v="0"/>
    <x v="1"/>
    <s v=""/>
    <n v="1"/>
    <n v="0"/>
  </r>
  <r>
    <x v="2"/>
    <x v="2"/>
    <s v="Leigh Bonneville"/>
    <s v="8000063458"/>
    <s v="A MAIL ACCOUNT FOR TESTING OUR PRODUCTS"/>
    <x v="4"/>
    <d v="2013-04-01T00:00:00"/>
    <n v="2"/>
    <n v="4"/>
    <n v="4"/>
    <s v="Solution proposed"/>
    <s v="Incident"/>
    <d v="2013-05-14T00:00:00"/>
    <s v=""/>
    <s v=""/>
    <x v="0"/>
    <x v="0"/>
    <x v="1"/>
    <s v=""/>
    <n v="1"/>
    <n v="0"/>
  </r>
  <r>
    <x v="2"/>
    <x v="2"/>
    <s v="Leigh Bonneville"/>
    <s v="8000073007"/>
    <s v="WIRELESS NETWORK 2ND FLOOR KEEPS DROPPIN"/>
    <x v="6"/>
    <d v="2013-04-04T00:00:00"/>
    <n v="3"/>
    <n v="2"/>
    <n v="3"/>
    <s v="Confirmed"/>
    <s v="Incident"/>
    <d v="2013-04-23T00:00:00"/>
    <d v="2013-05-10T00:00:00"/>
    <s v=""/>
    <x v="0"/>
    <x v="0"/>
    <x v="0"/>
    <d v="2013-05-01T00:00:00"/>
    <n v="1"/>
    <n v="1"/>
  </r>
  <r>
    <x v="2"/>
    <x v="2"/>
    <s v="Leigh Bonneville"/>
    <s v="8000081194"/>
    <s v="CANNOT CONNECT TO DEVELOPER WORKSPACE VM"/>
    <x v="9"/>
    <d v="2013-04-08T00:00:00"/>
    <n v="3"/>
    <n v="4"/>
    <n v="4"/>
    <s v="Confirmed"/>
    <s v="Incident"/>
    <d v="2013-04-17T00:00:00"/>
    <d v="2013-05-20T00:00:00"/>
    <s v=""/>
    <x v="0"/>
    <x v="0"/>
    <x v="0"/>
    <d v="2013-05-01T00:00:00"/>
    <n v="1"/>
    <n v="1"/>
  </r>
  <r>
    <x v="2"/>
    <x v="2"/>
    <s v="Leigh Bonneville"/>
    <s v="8000116400"/>
    <s v="BACKUP PROCEDURE CANNOT BACK UP A FILE"/>
    <x v="39"/>
    <d v="2013-04-22T00:00:00"/>
    <n v="2"/>
    <n v="3"/>
    <n v="3"/>
    <s v="Assigned"/>
    <s v="Incident"/>
    <s v=""/>
    <s v=""/>
    <s v=""/>
    <x v="0"/>
    <x v="0"/>
    <x v="2"/>
    <s v=""/>
    <n v="0"/>
    <n v="0"/>
  </r>
  <r>
    <x v="2"/>
    <x v="2"/>
    <s v="Leigh Bonneville"/>
    <s v="8000119486"/>
    <s v="WATERLOO PRINT DRIVERS"/>
    <x v="40"/>
    <d v="2013-04-23T00:00:00"/>
    <n v="2"/>
    <n v="3"/>
    <n v="3"/>
    <s v="Confirmed"/>
    <s v="Incident"/>
    <d v="2013-04-23T00:00:00"/>
    <d v="2013-05-24T00:00:00"/>
    <s v=""/>
    <x v="0"/>
    <x v="0"/>
    <x v="0"/>
    <d v="2013-05-01T00:00:00"/>
    <n v="1"/>
    <n v="1"/>
  </r>
  <r>
    <x v="2"/>
    <x v="2"/>
    <s v="Leigh Bonneville"/>
    <s v="8000126790"/>
    <s v="FROZEN PC"/>
    <x v="41"/>
    <d v="2013-04-25T00:00:00"/>
    <n v="3"/>
    <n v="3"/>
    <n v="3"/>
    <s v="Solution proposed"/>
    <s v="Incident"/>
    <d v="2013-05-23T00:00:00"/>
    <s v=""/>
    <s v=""/>
    <x v="0"/>
    <x v="0"/>
    <x v="1"/>
    <s v=""/>
    <n v="1"/>
    <n v="0"/>
  </r>
  <r>
    <x v="2"/>
    <x v="2"/>
    <s v="Leigh Bonneville"/>
    <s v="8000126933"/>
    <s v="DOWNLOADS FROM SYBASE.COM TIMING OUT"/>
    <x v="41"/>
    <d v="2013-04-25T00:00:00"/>
    <n v="2"/>
    <n v="3"/>
    <n v="3"/>
    <s v="Confirmed"/>
    <s v="Incident"/>
    <d v="2013-05-14T00:00:00"/>
    <d v="2013-05-14T00:00:00"/>
    <s v=""/>
    <x v="0"/>
    <x v="0"/>
    <x v="1"/>
    <d v="2013-05-01T00:00:00"/>
    <n v="1"/>
    <n v="1"/>
  </r>
  <r>
    <x v="2"/>
    <x v="2"/>
    <s v="Leigh Bonneville"/>
    <s v="8000138993"/>
    <s v="CANNOT CREATE GUEST WIFI ACCOUNT"/>
    <x v="18"/>
    <d v="2013-05-01T00:00:00"/>
    <n v="3"/>
    <n v="3"/>
    <n v="3"/>
    <s v="Solution proposed"/>
    <s v="Incident"/>
    <d v="2013-05-31T00:00:00"/>
    <s v=""/>
    <s v=""/>
    <x v="1"/>
    <x v="0"/>
    <x v="1"/>
    <s v=""/>
    <n v="1"/>
    <n v="0"/>
  </r>
  <r>
    <x v="2"/>
    <x v="2"/>
    <s v="Leigh Bonneville"/>
    <s v="8000139462"/>
    <s v="MONITOR FLICKERS AND SOMETIMES IS FUZZY"/>
    <x v="18"/>
    <d v="2013-05-01T00:00:00"/>
    <n v="3"/>
    <n v="3"/>
    <n v="3"/>
    <s v="Solution proposed"/>
    <s v="Incident"/>
    <d v="2013-05-07T00:00:00"/>
    <s v=""/>
    <s v=""/>
    <x v="1"/>
    <x v="0"/>
    <x v="1"/>
    <s v=""/>
    <n v="1"/>
    <n v="0"/>
  </r>
  <r>
    <x v="2"/>
    <x v="2"/>
    <s v="Leigh Bonneville"/>
    <s v="8000161350"/>
    <s v="CAN NOT LAUNCH SAPCONNECT FROM IE9"/>
    <x v="45"/>
    <d v="2013-05-10T00:00:00"/>
    <n v="3"/>
    <n v="3"/>
    <n v="3"/>
    <s v="Author Action required"/>
    <s v="Incident"/>
    <s v=""/>
    <s v=""/>
    <s v=""/>
    <x v="1"/>
    <x v="0"/>
    <x v="2"/>
    <s v=""/>
    <n v="0"/>
    <n v="0"/>
  </r>
  <r>
    <x v="2"/>
    <x v="2"/>
    <s v="Leigh Bonneville"/>
    <s v="8000169446"/>
    <s v="COMPUTER IS NOT WORKING CORRECTLY"/>
    <x v="1"/>
    <d v="2013-05-14T00:00:00"/>
    <n v="3"/>
    <n v="3"/>
    <n v="3"/>
    <s v="Solution proposed"/>
    <s v="Incident"/>
    <d v="2013-05-15T00:00:00"/>
    <s v=""/>
    <s v=""/>
    <x v="1"/>
    <x v="0"/>
    <x v="1"/>
    <s v=""/>
    <n v="1"/>
    <n v="0"/>
  </r>
  <r>
    <x v="2"/>
    <x v="2"/>
    <s v="Leigh Bonneville"/>
    <s v="8000172917"/>
    <s v="FIVE BLUE SCREENS"/>
    <x v="47"/>
    <d v="2013-05-15T00:00:00"/>
    <n v="3"/>
    <n v="3"/>
    <n v="3"/>
    <s v="Solution proposed"/>
    <s v="Incident"/>
    <d v="2013-05-21T00:00:00"/>
    <s v=""/>
    <s v=""/>
    <x v="1"/>
    <x v="0"/>
    <x v="1"/>
    <s v=""/>
    <n v="1"/>
    <n v="0"/>
  </r>
  <r>
    <x v="2"/>
    <x v="2"/>
    <s v="Leigh Bonneville"/>
    <s v="8000186161"/>
    <s v="USER IS GETTING BLUE SCREEN ON LAPTOP"/>
    <x v="22"/>
    <d v="2013-05-21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2"/>
    <x v="2"/>
    <s v="Leigh Bonneville"/>
    <s v="8000206414"/>
    <s v="USER CANNOT GET TO PORTAL SITE"/>
    <x v="67"/>
    <d v="2013-05-29T00:00:00"/>
    <n v="3"/>
    <n v="4"/>
    <n v="4"/>
    <s v="Solution proposed"/>
    <s v="Incident"/>
    <d v="2013-05-30T00:00:00"/>
    <s v=""/>
    <s v=""/>
    <x v="1"/>
    <x v="0"/>
    <x v="1"/>
    <s v=""/>
    <n v="1"/>
    <n v="0"/>
  </r>
  <r>
    <x v="2"/>
    <x v="2"/>
    <s v="Louis-Bernard StJean"/>
    <s v="7000011287"/>
    <s v="NEW HIRE REQUEST"/>
    <x v="71"/>
    <d v="2013-02-25T00:00:00"/>
    <n v="4"/>
    <n v="4"/>
    <n v="4"/>
    <s v="Confirmed"/>
    <s v="Service Request"/>
    <d v="2013-04-23T00:00:00"/>
    <d v="2013-05-24T00:00:00"/>
    <s v=""/>
    <x v="7"/>
    <x v="0"/>
    <x v="0"/>
    <d v="2013-05-01T00:00:00"/>
    <n v="1"/>
    <n v="1"/>
  </r>
  <r>
    <x v="2"/>
    <x v="2"/>
    <s v="Louis-Bernard StJean"/>
    <s v="7000028135"/>
    <s v="POST-INSTALLATION ISSUES"/>
    <x v="29"/>
    <d v="2013-03-15T00:00:00"/>
    <n v="3"/>
    <n v="4"/>
    <n v="4"/>
    <s v="Confirmed"/>
    <s v="Service Request"/>
    <d v="2013-05-01T00:00:00"/>
    <d v="2013-05-02T00:00:00"/>
    <s v=""/>
    <x v="2"/>
    <x v="0"/>
    <x v="1"/>
    <d v="2013-05-01T00:00:00"/>
    <n v="1"/>
    <n v="1"/>
  </r>
  <r>
    <x v="2"/>
    <x v="2"/>
    <s v="Louis-Bernard StJean"/>
    <s v="7000033678"/>
    <s v="REQUEST FOR A GHOST TYPE IMAGE"/>
    <x v="30"/>
    <d v="2013-03-19T00:00:00"/>
    <n v="4"/>
    <n v="4"/>
    <n v="4"/>
    <s v="Confirmed"/>
    <s v="Service Request"/>
    <d v="2013-05-01T00:00:00"/>
    <d v="2013-05-31T00:00:00"/>
    <s v=""/>
    <x v="2"/>
    <x v="0"/>
    <x v="1"/>
    <d v="2013-05-01T00:00:00"/>
    <n v="1"/>
    <n v="1"/>
  </r>
  <r>
    <x v="2"/>
    <x v="2"/>
    <s v="Louis-Bernard StJean"/>
    <s v="7000040637"/>
    <s v="IMAGE T430 LAPTOP ASSET #538855"/>
    <x v="87"/>
    <d v="2013-03-22T00:00:00"/>
    <n v="3"/>
    <n v="3"/>
    <n v="3"/>
    <s v="Confirmed"/>
    <s v="Service Request"/>
    <d v="2013-04-08T00:00:00"/>
    <d v="2013-05-20T00:00:00"/>
    <s v=""/>
    <x v="2"/>
    <x v="0"/>
    <x v="0"/>
    <d v="2013-05-01T00:00:00"/>
    <n v="1"/>
    <n v="1"/>
  </r>
  <r>
    <x v="2"/>
    <x v="2"/>
    <s v="Louis-Bernard StJean"/>
    <s v="7000050537"/>
    <s v="NEW HIRE REQUEST"/>
    <x v="3"/>
    <d v="2013-03-29T00:00:00"/>
    <n v="3"/>
    <n v="3"/>
    <n v="3"/>
    <s v="Confirmed"/>
    <s v="Service Request"/>
    <d v="2013-04-08T00:00:00"/>
    <d v="2013-04-09T00:00:00"/>
    <s v=""/>
    <x v="2"/>
    <x v="0"/>
    <x v="0"/>
    <d v="2013-04-01T00:00:00"/>
    <n v="1"/>
    <n v="1"/>
  </r>
  <r>
    <x v="2"/>
    <x v="2"/>
    <s v="Louis-Bernard StJean"/>
    <s v="7000054272"/>
    <s v="NEW HIRE REQUEST"/>
    <x v="5"/>
    <d v="2013-04-02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2"/>
    <x v="2"/>
    <s v="Louis-Bernard StJean"/>
    <s v="7000054276"/>
    <s v="NEW HIRE REQUEST"/>
    <x v="5"/>
    <d v="2013-04-02T00:00:00"/>
    <n v="3"/>
    <n v="3"/>
    <n v="3"/>
    <s v="Confirmed"/>
    <s v="Service Request"/>
    <d v="2013-04-10T00:00:00"/>
    <d v="2013-04-19T00:00:00"/>
    <s v=""/>
    <x v="0"/>
    <x v="0"/>
    <x v="0"/>
    <d v="2013-04-01T00:00:00"/>
    <n v="1"/>
    <n v="1"/>
  </r>
  <r>
    <x v="2"/>
    <x v="2"/>
    <s v="Louis-Bernard StJean"/>
    <s v="7000056445"/>
    <s v="IMAGING REQUEST"/>
    <x v="6"/>
    <d v="2013-04-03T00:00:00"/>
    <n v="2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2"/>
    <x v="2"/>
    <s v="Louis-Bernard StJean"/>
    <s v="7000056454"/>
    <s v="NEW HIRE REQUEST"/>
    <x v="6"/>
    <d v="2013-04-03T00:00:00"/>
    <n v="3"/>
    <n v="3"/>
    <n v="3"/>
    <s v="Confirmed"/>
    <s v="Service Request"/>
    <d v="2013-04-10T00:00:00"/>
    <d v="2013-05-20T00:00:00"/>
    <s v=""/>
    <x v="0"/>
    <x v="0"/>
    <x v="0"/>
    <d v="2013-05-01T00:00:00"/>
    <n v="1"/>
    <n v="1"/>
  </r>
  <r>
    <x v="2"/>
    <x v="2"/>
    <s v="Louis-Bernard StJean"/>
    <s v="7000057749"/>
    <s v="NEW HIRE REQUEST"/>
    <x v="7"/>
    <d v="2013-04-04T00:00:00"/>
    <n v="3"/>
    <n v="3"/>
    <n v="3"/>
    <s v="Confirmed"/>
    <s v="Service Request"/>
    <d v="2013-04-08T00:00:00"/>
    <d v="2013-05-20T00:00:00"/>
    <s v=""/>
    <x v="0"/>
    <x v="0"/>
    <x v="0"/>
    <d v="2013-05-01T00:00:00"/>
    <n v="1"/>
    <n v="1"/>
  </r>
  <r>
    <x v="2"/>
    <x v="2"/>
    <s v="Louis-Bernard StJean"/>
    <s v="7000064363"/>
    <s v="PC UPGRADE"/>
    <x v="10"/>
    <d v="2013-04-09T00:00:00"/>
    <n v="3"/>
    <n v="3"/>
    <n v="3"/>
    <s v="Confirmed"/>
    <s v="Service Request"/>
    <d v="2013-04-10T00:00:00"/>
    <d v="2013-04-10T00:00:00"/>
    <s v=""/>
    <x v="0"/>
    <x v="0"/>
    <x v="0"/>
    <d v="2013-04-01T00:00:00"/>
    <n v="1"/>
    <n v="1"/>
  </r>
  <r>
    <x v="2"/>
    <x v="2"/>
    <s v="Louis-Bernard StJean"/>
    <s v="7000073046"/>
    <s v="NEW HIRE REQUEST"/>
    <x v="0"/>
    <d v="2013-04-16T00:00:00"/>
    <n v="3"/>
    <n v="3"/>
    <n v="3"/>
    <s v="Confirmed"/>
    <s v="Service Request"/>
    <d v="2013-05-01T00:00:00"/>
    <d v="2013-05-01T00:00:00"/>
    <s v=""/>
    <x v="0"/>
    <x v="0"/>
    <x v="1"/>
    <d v="2013-05-01T00:00:00"/>
    <n v="1"/>
    <n v="1"/>
  </r>
  <r>
    <x v="2"/>
    <x v="2"/>
    <s v="Louis-Bernard StJean"/>
    <s v="7000078985"/>
    <s v="NEW HIRE REQUEST"/>
    <x v="38"/>
    <d v="2013-04-19T00:00:00"/>
    <n v="3"/>
    <n v="3"/>
    <n v="3"/>
    <s v="Service provided"/>
    <s v="Service Request"/>
    <d v="2013-05-06T00:00:00"/>
    <s v=""/>
    <s v=""/>
    <x v="0"/>
    <x v="0"/>
    <x v="1"/>
    <s v=""/>
    <n v="1"/>
    <n v="0"/>
  </r>
  <r>
    <x v="2"/>
    <x v="2"/>
    <s v="Louis-Bernard StJean"/>
    <s v="7000078988"/>
    <s v="NEW HIRE REQUEST"/>
    <x v="38"/>
    <d v="2013-04-19T00:00:00"/>
    <n v="3"/>
    <n v="3"/>
    <n v="3"/>
    <s v="Confirmed"/>
    <s v="Service Request"/>
    <d v="2013-05-01T00:00:00"/>
    <d v="2013-05-01T00:00:00"/>
    <s v=""/>
    <x v="0"/>
    <x v="0"/>
    <x v="1"/>
    <d v="2013-05-01T00:00:00"/>
    <n v="1"/>
    <n v="1"/>
  </r>
  <r>
    <x v="2"/>
    <x v="2"/>
    <s v="Louis-Bernard StJean"/>
    <s v="7000080533"/>
    <s v="MONITOR FOR A NEW INTERN"/>
    <x v="38"/>
    <d v="2013-04-19T00:00:00"/>
    <n v="3"/>
    <n v="3"/>
    <n v="3"/>
    <s v="Confirmed"/>
    <s v="Service Request"/>
    <d v="2013-05-01T00:00:00"/>
    <d v="2013-05-01T00:00:00"/>
    <s v=""/>
    <x v="0"/>
    <x v="0"/>
    <x v="1"/>
    <d v="2013-05-01T00:00:00"/>
    <n v="1"/>
    <n v="1"/>
  </r>
  <r>
    <x v="2"/>
    <x v="2"/>
    <s v="Louis-Bernard StJean"/>
    <s v="7000089475"/>
    <s v="LAPTOP NEEDED FOR A TRAINING"/>
    <x v="42"/>
    <d v="2013-04-26T00:00:00"/>
    <n v="3"/>
    <n v="3"/>
    <n v="3"/>
    <s v="Confirmed"/>
    <s v="Service Request"/>
    <d v="2013-05-09T00:00:00"/>
    <d v="2013-05-13T00:00:00"/>
    <s v=""/>
    <x v="0"/>
    <x v="0"/>
    <x v="1"/>
    <d v="2013-05-01T00:00:00"/>
    <n v="1"/>
    <n v="1"/>
  </r>
  <r>
    <x v="2"/>
    <x v="2"/>
    <s v="Louis-Bernard StJean"/>
    <s v="7000093372"/>
    <s v="NEW EQUIPMENT  SETUP"/>
    <x v="81"/>
    <d v="2013-04-29T00:00:00"/>
    <n v="3"/>
    <n v="4"/>
    <n v="4"/>
    <s v="Confirmed"/>
    <s v="Service Request"/>
    <d v="2013-05-03T00:00:00"/>
    <d v="2013-06-03T00:00:00"/>
    <s v=""/>
    <x v="0"/>
    <x v="0"/>
    <x v="1"/>
    <d v="2013-06-01T00:00:00"/>
    <n v="1"/>
    <n v="1"/>
  </r>
  <r>
    <x v="2"/>
    <x v="2"/>
    <s v="Louis-Bernard StJean"/>
    <s v="7000097521"/>
    <s v="HARDWARE UPGRADE"/>
    <x v="19"/>
    <d v="2013-05-02T00:00:00"/>
    <n v="4"/>
    <n v="4"/>
    <n v="4"/>
    <s v="Confirmed"/>
    <s v="Service Request"/>
    <s v=""/>
    <d v="2013-05-03T00:00:00"/>
    <s v="Confirmed wihtout Completion"/>
    <x v="1"/>
    <x v="0"/>
    <x v="2"/>
    <d v="2013-05-01T00:00:00"/>
    <n v="0"/>
    <n v="1"/>
  </r>
  <r>
    <x v="2"/>
    <x v="2"/>
    <s v="Louis-Bernard StJean"/>
    <s v="7000109082"/>
    <s v="INSTALL MSFT PROJECT PROF. (LATEST VERSI"/>
    <x v="45"/>
    <d v="2013-05-10T00:00:00"/>
    <n v="3"/>
    <n v="3"/>
    <n v="3"/>
    <s v="Service provided"/>
    <s v="Service Request"/>
    <d v="2013-05-24T00:00:00"/>
    <s v=""/>
    <s v=""/>
    <x v="1"/>
    <x v="0"/>
    <x v="1"/>
    <s v=""/>
    <n v="1"/>
    <n v="0"/>
  </r>
  <r>
    <x v="2"/>
    <x v="2"/>
    <s v="Louis-Bernard StJean"/>
    <s v="7000122554"/>
    <s v="PHONE HEADSET REQUIRED"/>
    <x v="22"/>
    <d v="2013-05-21T00:00:00"/>
    <n v="4"/>
    <n v="4"/>
    <n v="4"/>
    <s v="Confirmed"/>
    <s v="Service Request"/>
    <d v="2013-05-21T00:00:00"/>
    <d v="2013-05-27T00:00:00"/>
    <s v=""/>
    <x v="1"/>
    <x v="0"/>
    <x v="1"/>
    <d v="2013-05-01T00:00:00"/>
    <n v="1"/>
    <n v="1"/>
  </r>
  <r>
    <x v="2"/>
    <x v="2"/>
    <s v="Louis-Bernard StJean"/>
    <s v="7000122560"/>
    <s v="IT JAVA ERROR"/>
    <x v="22"/>
    <d v="2013-05-21T00:00:00"/>
    <n v="3"/>
    <n v="4"/>
    <n v="4"/>
    <s v="Service provided"/>
    <s v="Service Request"/>
    <d v="2013-05-21T00:00:00"/>
    <s v=""/>
    <s v=""/>
    <x v="1"/>
    <x v="0"/>
    <x v="1"/>
    <s v=""/>
    <n v="1"/>
    <n v="0"/>
  </r>
  <r>
    <x v="2"/>
    <x v="2"/>
    <s v="Louis-Bernard StJean"/>
    <s v="7000131636"/>
    <s v="BLUE SCREEN 0XDEADDEAD"/>
    <x v="53"/>
    <d v="2013-05-28T00:00:00"/>
    <n v="3"/>
    <n v="4"/>
    <n v="4"/>
    <s v="Service provided"/>
    <s v="Service Request"/>
    <d v="2013-05-28T00:00:00"/>
    <s v=""/>
    <s v=""/>
    <x v="1"/>
    <x v="0"/>
    <x v="1"/>
    <s v=""/>
    <n v="1"/>
    <n v="0"/>
  </r>
  <r>
    <x v="2"/>
    <x v="2"/>
    <s v="Louis-Bernard StJean"/>
    <s v="7000133507"/>
    <s v="REHIRE REQUEST"/>
    <x v="67"/>
    <d v="2013-05-29T00:00:00"/>
    <n v="3"/>
    <n v="3"/>
    <n v="3"/>
    <s v="In process"/>
    <s v="Service Request"/>
    <s v=""/>
    <s v=""/>
    <s v=""/>
    <x v="1"/>
    <x v="0"/>
    <x v="2"/>
    <s v=""/>
    <n v="0"/>
    <n v="0"/>
  </r>
  <r>
    <x v="2"/>
    <x v="2"/>
    <s v="Louis-Bernard StJean"/>
    <s v="7000133644"/>
    <s v="NEW HIRE REQUEST"/>
    <x v="67"/>
    <d v="2013-05-29T00:00:00"/>
    <n v="3"/>
    <n v="3"/>
    <n v="3"/>
    <s v="In process"/>
    <s v="Service Request"/>
    <s v=""/>
    <s v=""/>
    <s v=""/>
    <x v="1"/>
    <x v="0"/>
    <x v="2"/>
    <s v=""/>
    <n v="0"/>
    <n v="0"/>
  </r>
  <r>
    <x v="2"/>
    <x v="2"/>
    <s v="Louis-Bernard StJean"/>
    <s v="8000000494"/>
    <s v="IMPROVEMENT: ROOM TYPE &amp;QUOT;ALL&amp;QUOT;"/>
    <x v="135"/>
    <d v="2012-11-12T00:00:00"/>
    <n v="3"/>
    <n v="3"/>
    <n v="3"/>
    <s v="Confirmed"/>
    <s v="Incident"/>
    <d v="2013-04-24T00:00:00"/>
    <d v="2013-05-31T00:00:00"/>
    <s v=""/>
    <x v="6"/>
    <x v="1"/>
    <x v="0"/>
    <d v="2013-05-01T00:00:00"/>
    <n v="1"/>
    <n v="1"/>
  </r>
  <r>
    <x v="2"/>
    <x v="2"/>
    <s v="Louis-Bernard StJean"/>
    <s v="8000028458"/>
    <s v="LAPTOP WON'T WAKE UP FROM SLEEP AFTER A"/>
    <x v="59"/>
    <d v="2013-02-26T00:00:00"/>
    <n v="3"/>
    <n v="4"/>
    <n v="4"/>
    <s v="Solution proposed"/>
    <s v="Incident"/>
    <d v="2013-05-13T00:00:00"/>
    <s v=""/>
    <s v=""/>
    <x v="7"/>
    <x v="0"/>
    <x v="1"/>
    <s v=""/>
    <n v="1"/>
    <n v="0"/>
  </r>
  <r>
    <x v="2"/>
    <x v="2"/>
    <s v="Louis-Bernard StJean"/>
    <s v="8000028892"/>
    <s v="CAN&amp;#39;T ACCESS INTERNET WITHIN SAP COR"/>
    <x v="28"/>
    <d v="2013-03-01T00:00:00"/>
    <n v="3"/>
    <n v="3"/>
    <n v="3"/>
    <s v="Confirmed"/>
    <s v="Incident"/>
    <d v="2013-04-11T00:00:00"/>
    <d v="2013-05-20T00:00:00"/>
    <s v=""/>
    <x v="2"/>
    <x v="0"/>
    <x v="0"/>
    <d v="2013-05-01T00:00:00"/>
    <n v="1"/>
    <n v="1"/>
  </r>
  <r>
    <x v="2"/>
    <x v="2"/>
    <s v="Louis-Bernard StJean"/>
    <s v="8000034838"/>
    <s v="ISSUE WIITH WINDOWS UPDATER (SAP IT)"/>
    <x v="108"/>
    <d v="2013-03-08T00:00:00"/>
    <n v="3"/>
    <n v="3"/>
    <n v="3"/>
    <s v="Confirmed"/>
    <s v="Incident"/>
    <d v="2013-04-16T00:00:00"/>
    <d v="2013-04-16T00:00:00"/>
    <s v=""/>
    <x v="2"/>
    <x v="0"/>
    <x v="0"/>
    <d v="2013-04-01T00:00:00"/>
    <n v="1"/>
    <n v="1"/>
  </r>
  <r>
    <x v="2"/>
    <x v="2"/>
    <s v="Louis-Bernard StJean"/>
    <s v="8000042308"/>
    <s v="TROUBLE CONNECTING REMOTELY TO IPP THROU"/>
    <x v="87"/>
    <d v="2013-03-22T00:00:00"/>
    <n v="3"/>
    <n v="3"/>
    <n v="3"/>
    <s v="Confirmed"/>
    <s v="Incident"/>
    <d v="2013-04-10T00:00:00"/>
    <d v="2013-05-20T00:00:00"/>
    <s v=""/>
    <x v="2"/>
    <x v="0"/>
    <x v="0"/>
    <d v="2013-05-01T00:00:00"/>
    <n v="1"/>
    <n v="1"/>
  </r>
  <r>
    <x v="2"/>
    <x v="2"/>
    <s v="Louis-Bernard StJean"/>
    <s v="8000047482"/>
    <s v="CAN'T RECEIVE EMAILS"/>
    <x v="32"/>
    <d v="2013-03-25T00:00:00"/>
    <n v="2"/>
    <n v="3"/>
    <n v="3"/>
    <s v="Solution proposed"/>
    <s v="Incident"/>
    <d v="2013-05-20T00:00:00"/>
    <s v=""/>
    <s v=""/>
    <x v="2"/>
    <x v="0"/>
    <x v="1"/>
    <s v=""/>
    <n v="1"/>
    <n v="0"/>
  </r>
  <r>
    <x v="2"/>
    <x v="2"/>
    <s v="Louis-Bernard StJean"/>
    <s v="8000053253"/>
    <s v="HL:WINDOWS NOT GENUINE"/>
    <x v="34"/>
    <d v="2013-03-27T00:00:00"/>
    <n v="3"/>
    <n v="3"/>
    <n v="3"/>
    <s v="Solution proposed"/>
    <s v="Incident"/>
    <d v="2013-05-20T00:00:00"/>
    <s v=""/>
    <s v=""/>
    <x v="2"/>
    <x v="0"/>
    <x v="1"/>
    <s v=""/>
    <n v="1"/>
    <n v="0"/>
  </r>
  <r>
    <x v="2"/>
    <x v="2"/>
    <s v="Louis-Bernard StJean"/>
    <s v="8000054249"/>
    <s v="UNABLE TO LAUCH SAP WEB UI USING VPN"/>
    <x v="34"/>
    <d v="2013-03-27T00:00:00"/>
    <n v="2"/>
    <n v="3"/>
    <n v="4"/>
    <s v="Solution proposed"/>
    <s v="Incident"/>
    <d v="2013-05-31T00:00:00"/>
    <s v=""/>
    <s v=""/>
    <x v="2"/>
    <x v="0"/>
    <x v="1"/>
    <s v=""/>
    <n v="1"/>
    <n v="0"/>
  </r>
  <r>
    <x v="2"/>
    <x v="2"/>
    <s v="Louis-Bernard StJean"/>
    <s v="8000056141"/>
    <s v="MEETING &amp; RM RESERV OUTLOOK NOT WORKING"/>
    <x v="34"/>
    <d v="2013-03-27T00:00:00"/>
    <n v="2"/>
    <n v="3"/>
    <n v="3"/>
    <s v="Confirmed"/>
    <s v="Incident"/>
    <d v="2013-05-13T00:00:00"/>
    <d v="2013-05-13T00:00:00"/>
    <s v=""/>
    <x v="2"/>
    <x v="0"/>
    <x v="1"/>
    <d v="2013-05-01T00:00:00"/>
    <n v="1"/>
    <n v="1"/>
  </r>
  <r>
    <x v="2"/>
    <x v="2"/>
    <s v="Louis-Bernard StJean"/>
    <s v="8000070585"/>
    <s v="FREQUENT BSOD ON DEVELOPMENT PC"/>
    <x v="6"/>
    <d v="2013-04-03T00:00:00"/>
    <n v="2"/>
    <n v="3"/>
    <n v="2"/>
    <s v="Confirmed"/>
    <s v="Incident"/>
    <d v="2013-04-12T00:00:00"/>
    <d v="2013-05-20T00:00:00"/>
    <s v=""/>
    <x v="0"/>
    <x v="0"/>
    <x v="0"/>
    <d v="2013-05-01T00:00:00"/>
    <n v="1"/>
    <n v="1"/>
  </r>
  <r>
    <x v="2"/>
    <x v="2"/>
    <s v="Louis-Bernard StJean"/>
    <s v="8000070950"/>
    <s v="DELEGATE OUTLOOK NOT SYNCING"/>
    <x v="7"/>
    <d v="2013-04-03T00:00:00"/>
    <n v="2"/>
    <n v="3"/>
    <n v="4"/>
    <s v="Solution proposed"/>
    <s v="Incident"/>
    <d v="2013-05-13T00:00:00"/>
    <s v=""/>
    <s v=""/>
    <x v="0"/>
    <x v="0"/>
    <x v="1"/>
    <s v=""/>
    <n v="1"/>
    <n v="0"/>
  </r>
  <r>
    <x v="2"/>
    <x v="2"/>
    <s v="Louis-Bernard StJean"/>
    <s v="8000076099"/>
    <s v="SYSTEM UNRESPPONSIVE"/>
    <x v="8"/>
    <d v="2013-04-05T00:00:00"/>
    <n v="2"/>
    <n v="3"/>
    <n v="3"/>
    <s v="Solution proposed"/>
    <s v="Incident"/>
    <d v="2013-05-20T00:00:00"/>
    <s v=""/>
    <s v=""/>
    <x v="0"/>
    <x v="0"/>
    <x v="1"/>
    <s v=""/>
    <n v="1"/>
    <n v="0"/>
  </r>
  <r>
    <x v="2"/>
    <x v="2"/>
    <s v="Louis-Bernard StJean"/>
    <s v="8000081871"/>
    <s v="PLEASE RESTORE NOTES FROM OUTLOOK"/>
    <x v="9"/>
    <d v="2013-04-08T00:00:00"/>
    <n v="3"/>
    <n v="3"/>
    <n v="3"/>
    <s v="Author Action required"/>
    <s v="Incident"/>
    <s v=""/>
    <s v=""/>
    <s v=""/>
    <x v="0"/>
    <x v="0"/>
    <x v="2"/>
    <s v=""/>
    <n v="0"/>
    <n v="0"/>
  </r>
  <r>
    <x v="2"/>
    <x v="2"/>
    <s v="Louis-Bernard StJean"/>
    <s v="8000085483"/>
    <s v="ANTIVIRUS IS OUT OF DATE"/>
    <x v="10"/>
    <d v="2013-04-09T00:00:00"/>
    <n v="3"/>
    <n v="3"/>
    <n v="3"/>
    <s v="Confirmed"/>
    <s v="Incident"/>
    <s v=""/>
    <d v="2013-04-15T00:00:00"/>
    <s v="Confirmed wihtout Completion"/>
    <x v="0"/>
    <x v="0"/>
    <x v="2"/>
    <d v="2013-04-01T00:00:00"/>
    <n v="0"/>
    <n v="1"/>
  </r>
  <r>
    <x v="2"/>
    <x v="2"/>
    <s v="Louis-Bernard StJean"/>
    <s v="8000089557"/>
    <s v="LAPTOP TOTALLY DIED"/>
    <x v="12"/>
    <d v="2013-04-11T00:00:00"/>
    <n v="2"/>
    <n v="3"/>
    <n v="4"/>
    <s v="Confirmed"/>
    <s v="Incident"/>
    <d v="2013-04-23T00:00:00"/>
    <d v="2013-05-24T00:00:00"/>
    <s v=""/>
    <x v="0"/>
    <x v="0"/>
    <x v="0"/>
    <d v="2013-05-01T00:00:00"/>
    <n v="1"/>
    <n v="1"/>
  </r>
  <r>
    <x v="2"/>
    <x v="2"/>
    <s v="Louis-Bernard StJean"/>
    <s v="8000092227"/>
    <s v="I CANNOT RECORD A WEBEX"/>
    <x v="12"/>
    <d v="2013-04-11T00:00:00"/>
    <n v="3"/>
    <n v="4"/>
    <n v="4"/>
    <s v="Solution proposed"/>
    <s v="Incident"/>
    <d v="2013-05-09T00:00:00"/>
    <s v=""/>
    <s v=""/>
    <x v="0"/>
    <x v="0"/>
    <x v="1"/>
    <s v=""/>
    <n v="1"/>
    <n v="0"/>
  </r>
  <r>
    <x v="2"/>
    <x v="2"/>
    <s v="Louis-Bernard StJean"/>
    <s v="8000099401"/>
    <s v="DESKTOP PC IS CRASHING"/>
    <x v="37"/>
    <d v="2013-04-15T00:00:00"/>
    <n v="2"/>
    <n v="3"/>
    <n v="3"/>
    <s v="Confirmed"/>
    <s v="Incident"/>
    <d v="2013-04-17T00:00:00"/>
    <d v="2013-04-17T00:00:00"/>
    <s v=""/>
    <x v="0"/>
    <x v="0"/>
    <x v="0"/>
    <d v="2013-04-01T00:00:00"/>
    <n v="1"/>
    <n v="1"/>
  </r>
  <r>
    <x v="2"/>
    <x v="2"/>
    <s v="Louis-Bernard StJean"/>
    <s v="8000102627"/>
    <s v="UPDATE VIDEO DRIVER CAUSING BLUE SCREEN"/>
    <x v="0"/>
    <d v="2013-04-16T00:00:00"/>
    <n v="3"/>
    <n v="3"/>
    <n v="4"/>
    <s v="Solution proposed"/>
    <s v="Incident"/>
    <d v="2013-05-24T00:00:00"/>
    <s v=""/>
    <s v=""/>
    <x v="0"/>
    <x v="0"/>
    <x v="1"/>
    <s v=""/>
    <n v="1"/>
    <n v="0"/>
  </r>
  <r>
    <x v="2"/>
    <x v="2"/>
    <s v="Louis-Bernard StJean"/>
    <s v="8000108905"/>
    <s v="LAG IN MY MOUSE MOVEMENT ON THE SCREEN"/>
    <x v="15"/>
    <d v="2013-04-18T00:00:00"/>
    <n v="3"/>
    <n v="4"/>
    <n v="4"/>
    <s v="Confirmed"/>
    <s v="Incident"/>
    <d v="2013-05-16T00:00:00"/>
    <d v="2013-05-16T00:00:00"/>
    <s v=""/>
    <x v="0"/>
    <x v="0"/>
    <x v="1"/>
    <d v="2013-05-01T00:00:00"/>
    <n v="1"/>
    <n v="1"/>
  </r>
  <r>
    <x v="2"/>
    <x v="2"/>
    <s v="Louis-Bernard StJean"/>
    <s v="8000111849"/>
    <s v="FACING TO POOR NETWORK PERFORMANCE"/>
    <x v="38"/>
    <d v="2013-04-19T00:00:00"/>
    <n v="2"/>
    <n v="3"/>
    <n v="4"/>
    <s v="Confirmed"/>
    <s v="Incident"/>
    <d v="2013-05-28T00:00:00"/>
    <d v="2013-05-28T00:00:00"/>
    <s v=""/>
    <x v="0"/>
    <x v="0"/>
    <x v="1"/>
    <d v="2013-05-01T00:00:00"/>
    <n v="1"/>
    <n v="1"/>
  </r>
  <r>
    <x v="2"/>
    <x v="2"/>
    <s v="Louis-Bernard StJean"/>
    <s v="8000116706"/>
    <s v="IE PROBLEMS + AV BAD IMAGE ERROR MESSAGE"/>
    <x v="39"/>
    <d v="2013-04-22T00:00:00"/>
    <n v="1"/>
    <n v="3"/>
    <n v="3"/>
    <s v="Solution proposed"/>
    <s v="Incident"/>
    <d v="2013-05-08T00:00:00"/>
    <s v=""/>
    <s v=""/>
    <x v="0"/>
    <x v="0"/>
    <x v="1"/>
    <s v=""/>
    <n v="1"/>
    <n v="0"/>
  </r>
  <r>
    <x v="2"/>
    <x v="2"/>
    <s v="Louis-Bernard StJean"/>
    <s v="8000119482"/>
    <s v="CAN'T EXPAND DISTRIBUTION LISTS IN EMAIL"/>
    <x v="40"/>
    <d v="2013-04-23T00:00:00"/>
    <n v="4"/>
    <n v="4"/>
    <n v="4"/>
    <s v="Confirmed"/>
    <s v="Incident"/>
    <s v=""/>
    <d v="2013-04-30T00:00:00"/>
    <s v="Confirmed wihtout Completion"/>
    <x v="0"/>
    <x v="0"/>
    <x v="2"/>
    <d v="2013-04-01T00:00:00"/>
    <n v="0"/>
    <n v="1"/>
  </r>
  <r>
    <x v="2"/>
    <x v="2"/>
    <s v="Louis-Bernard StJean"/>
    <s v="8000129781"/>
    <s v="NO CONNECTION TO NETWORK"/>
    <x v="42"/>
    <d v="2013-04-26T00:00:00"/>
    <n v="1"/>
    <n v="2"/>
    <n v="2"/>
    <s v="Confirmed"/>
    <s v="Incident"/>
    <d v="2013-04-30T00:00:00"/>
    <d v="2013-05-06T00:00:00"/>
    <s v=""/>
    <x v="0"/>
    <x v="0"/>
    <x v="0"/>
    <d v="2013-05-01T00:00:00"/>
    <n v="1"/>
    <n v="1"/>
  </r>
  <r>
    <x v="2"/>
    <x v="2"/>
    <s v="Louis-Bernard StJean"/>
    <s v="8000137406"/>
    <s v="UNABLE TO INSTALL &quot;TRACKER PDF-XCHANGE&quot;"/>
    <x v="17"/>
    <d v="2013-04-30T00:00:00"/>
    <n v="3"/>
    <n v="4"/>
    <n v="4"/>
    <s v="Confirmed"/>
    <s v="Incident"/>
    <s v=""/>
    <d v="2013-05-02T00:00:00"/>
    <s v="Confirmed wihtout Completion"/>
    <x v="0"/>
    <x v="0"/>
    <x v="2"/>
    <d v="2013-05-01T00:00:00"/>
    <n v="0"/>
    <n v="1"/>
  </r>
  <r>
    <x v="2"/>
    <x v="2"/>
    <s v="Louis-Bernard StJean"/>
    <s v="8000137630"/>
    <s v="ADOBE ACROBAT READER X NOT LAUNCHING"/>
    <x v="17"/>
    <d v="2013-04-30T00:00:00"/>
    <n v="2"/>
    <n v="3"/>
    <n v="4"/>
    <s v="Confirmed"/>
    <s v="Incident"/>
    <d v="2013-05-14T00:00:00"/>
    <d v="2013-05-15T00:00:00"/>
    <s v=""/>
    <x v="0"/>
    <x v="0"/>
    <x v="1"/>
    <d v="2013-05-01T00:00:00"/>
    <n v="1"/>
    <n v="1"/>
  </r>
  <r>
    <x v="2"/>
    <x v="2"/>
    <s v="Louis-Bernard StJean"/>
    <s v="8000138820"/>
    <s v="UNABLE TO CONNECT TO VPN"/>
    <x v="18"/>
    <d v="2013-05-01T00:00:00"/>
    <n v="3"/>
    <n v="3"/>
    <n v="3"/>
    <s v="Solution proposed"/>
    <s v="Incident"/>
    <d v="2013-05-07T00:00:00"/>
    <s v=""/>
    <s v=""/>
    <x v="1"/>
    <x v="0"/>
    <x v="1"/>
    <s v=""/>
    <n v="1"/>
    <n v="0"/>
  </r>
  <r>
    <x v="2"/>
    <x v="2"/>
    <s v="Louis-Bernard StJean"/>
    <s v="8000139177"/>
    <s v="LYNC NOT WORKING WITH DIRECT ACCESS"/>
    <x v="18"/>
    <d v="2013-05-01T00:00:00"/>
    <n v="3"/>
    <n v="3"/>
    <n v="3"/>
    <s v="Solution proposed"/>
    <s v="Incident"/>
    <d v="2013-05-10T00:00:00"/>
    <s v=""/>
    <s v=""/>
    <x v="1"/>
    <x v="0"/>
    <x v="1"/>
    <s v=""/>
    <n v="1"/>
    <n v="0"/>
  </r>
  <r>
    <x v="2"/>
    <x v="2"/>
    <s v="Louis-Bernard StJean"/>
    <s v="8000153786"/>
    <s v="COMPUTER WON´T BOOT UP AT ALL"/>
    <x v="20"/>
    <d v="2013-05-07T00:00:00"/>
    <n v="2"/>
    <n v="3"/>
    <n v="3"/>
    <s v="Confirmed"/>
    <s v="Incident"/>
    <d v="2013-05-09T00:00:00"/>
    <d v="2013-05-09T00:00:00"/>
    <s v=""/>
    <x v="1"/>
    <x v="0"/>
    <x v="1"/>
    <d v="2013-05-01T00:00:00"/>
    <n v="1"/>
    <n v="1"/>
  </r>
  <r>
    <x v="2"/>
    <x v="2"/>
    <s v="Louis-Bernard StJean"/>
    <s v="8000153908"/>
    <s v="CANOT CONNECT TO INTERNET"/>
    <x v="20"/>
    <d v="2013-05-07T00:00:00"/>
    <n v="2"/>
    <n v="3"/>
    <n v="3"/>
    <s v="Solution proposed"/>
    <s v="Incident"/>
    <d v="2013-05-16T00:00:00"/>
    <s v=""/>
    <s v=""/>
    <x v="1"/>
    <x v="0"/>
    <x v="1"/>
    <s v=""/>
    <n v="1"/>
    <n v="0"/>
  </r>
  <r>
    <x v="2"/>
    <x v="2"/>
    <s v="Louis-Bernard StJean"/>
    <s v="8000158767"/>
    <s v="EQUIPMENT FOR NEW EA"/>
    <x v="21"/>
    <d v="2013-05-09T00:00:00"/>
    <n v="2"/>
    <n v="3"/>
    <n v="3"/>
    <s v="Solution proposed"/>
    <s v="Incident"/>
    <d v="2013-05-13T00:00:00"/>
    <s v=""/>
    <s v=""/>
    <x v="1"/>
    <x v="0"/>
    <x v="1"/>
    <s v=""/>
    <n v="1"/>
    <n v="0"/>
  </r>
  <r>
    <x v="2"/>
    <x v="2"/>
    <s v="Louis-Bernard StJean"/>
    <s v="8000169556"/>
    <s v="COMPUTER MONITOR ARMS - 3RD FLOOR LAB"/>
    <x v="1"/>
    <d v="2013-05-14T00:00:00"/>
    <n v="2"/>
    <n v="4"/>
    <n v="4"/>
    <s v="Solution proposed"/>
    <s v="Incident"/>
    <d v="2013-05-15T00:00:00"/>
    <s v=""/>
    <s v=""/>
    <x v="1"/>
    <x v="0"/>
    <x v="1"/>
    <s v=""/>
    <n v="1"/>
    <n v="0"/>
  </r>
  <r>
    <x v="2"/>
    <x v="2"/>
    <s v="Louis-Bernard StJean"/>
    <s v="8000172442"/>
    <s v="DISPLAY LAG ISSUES WITH USB PORT REPLIC."/>
    <x v="47"/>
    <d v="2013-05-15T00:00:00"/>
    <n v="3"/>
    <n v="3"/>
    <n v="3"/>
    <s v="Confirmed"/>
    <s v="Incident"/>
    <d v="2013-05-15T00:00:00"/>
    <d v="2013-05-15T00:00:00"/>
    <s v=""/>
    <x v="1"/>
    <x v="0"/>
    <x v="1"/>
    <d v="2013-05-01T00:00:00"/>
    <n v="1"/>
    <n v="1"/>
  </r>
  <r>
    <x v="2"/>
    <x v="2"/>
    <s v="Louis-Bernard StJean"/>
    <s v="8000173116"/>
    <s v="SUBSTITUTE LAPTOP"/>
    <x v="47"/>
    <d v="2013-05-15T00:00:00"/>
    <n v="2"/>
    <n v="3"/>
    <n v="4"/>
    <s v="Author Action required"/>
    <s v="Incident"/>
    <d v="2013-06-03T00:00:00"/>
    <s v=""/>
    <s v=""/>
    <x v="1"/>
    <x v="0"/>
    <x v="4"/>
    <s v=""/>
    <n v="1"/>
    <n v="0"/>
  </r>
  <r>
    <x v="2"/>
    <x v="2"/>
    <s v="Louis-Bernard StJean"/>
    <s v="8000175310"/>
    <s v="MS OFFICE SP1 UPDATE CANNOT BE INSTALLED"/>
    <x v="48"/>
    <d v="2013-05-16T00:00:00"/>
    <n v="3"/>
    <n v="4"/>
    <n v="4"/>
    <s v="Confirmed"/>
    <s v="Incident"/>
    <d v="2013-05-30T00:00:00"/>
    <d v="2013-05-30T00:00:00"/>
    <s v=""/>
    <x v="1"/>
    <x v="0"/>
    <x v="1"/>
    <d v="2013-05-01T00:00:00"/>
    <n v="1"/>
    <n v="1"/>
  </r>
  <r>
    <x v="2"/>
    <x v="2"/>
    <s v="Louis-Bernard StJean"/>
    <s v="8000178894"/>
    <s v="DESKTOP COMPUTER GAVE BSODTWICE A DAY..."/>
    <x v="49"/>
    <d v="2013-05-17T00:00:00"/>
    <n v="2"/>
    <n v="3"/>
    <n v="3"/>
    <s v="Confirmed"/>
    <s v="Incident"/>
    <d v="2013-05-21T00:00:00"/>
    <d v="2013-05-21T00:00:00"/>
    <s v=""/>
    <x v="1"/>
    <x v="0"/>
    <x v="1"/>
    <d v="2013-05-01T00:00:00"/>
    <n v="1"/>
    <n v="1"/>
  </r>
  <r>
    <x v="2"/>
    <x v="2"/>
    <s v="Louis-Bernard StJean"/>
    <s v="8000185178"/>
    <s v="LAPTOP HAVING HARDWARE NETWORKING ISSUES"/>
    <x v="22"/>
    <d v="2013-05-21T00:00:00"/>
    <n v="3"/>
    <n v="4"/>
    <n v="4"/>
    <s v="In process"/>
    <s v="Incident"/>
    <s v=""/>
    <s v=""/>
    <s v=""/>
    <x v="1"/>
    <x v="0"/>
    <x v="2"/>
    <s v=""/>
    <n v="0"/>
    <n v="0"/>
  </r>
  <r>
    <x v="2"/>
    <x v="2"/>
    <s v="Louis-Bernard StJean"/>
    <s v="8000185471"/>
    <s v="LAPTOP IS SLOW"/>
    <x v="22"/>
    <d v="2013-05-21T00:00:00"/>
    <n v="3"/>
    <n v="3"/>
    <n v="3"/>
    <s v="Confirmed"/>
    <s v="Incident"/>
    <d v="2013-05-24T00:00:00"/>
    <d v="2013-05-24T00:00:00"/>
    <s v=""/>
    <x v="1"/>
    <x v="0"/>
    <x v="1"/>
    <d v="2013-05-01T00:00:00"/>
    <n v="1"/>
    <n v="1"/>
  </r>
  <r>
    <x v="2"/>
    <x v="2"/>
    <s v="Louis-Bernard StJean"/>
    <s v="8000189728"/>
    <s v="CANNOT CONNECT TROUGH WIRED"/>
    <x v="52"/>
    <d v="2013-05-22T00:00:00"/>
    <n v="2"/>
    <n v="3"/>
    <n v="3"/>
    <s v="Solution proposed"/>
    <s v="Incident"/>
    <d v="2013-05-23T00:00:00"/>
    <s v=""/>
    <s v=""/>
    <x v="1"/>
    <x v="0"/>
    <x v="1"/>
    <s v=""/>
    <n v="1"/>
    <n v="0"/>
  </r>
  <r>
    <x v="2"/>
    <x v="2"/>
    <s v="Louis-Bernard StJean"/>
    <s v="8000195095"/>
    <s v="CANNOT START PC PROPERLY"/>
    <x v="83"/>
    <d v="2013-05-24T00:00:00"/>
    <n v="2"/>
    <n v="3"/>
    <n v="3"/>
    <s v="Confirmed"/>
    <s v="Incident"/>
    <d v="2013-05-28T00:00:00"/>
    <d v="2013-05-31T00:00:00"/>
    <s v=""/>
    <x v="1"/>
    <x v="0"/>
    <x v="1"/>
    <d v="2013-05-01T00:00:00"/>
    <n v="1"/>
    <n v="1"/>
  </r>
  <r>
    <x v="2"/>
    <x v="2"/>
    <s v="Louis-Bernard StJean"/>
    <s v="8000208470"/>
    <s v="ISSUE WITH SAP LOGON/INTERNET EXPLORER"/>
    <x v="2"/>
    <d v="2013-05-30T00:00:00"/>
    <n v="3"/>
    <n v="3"/>
    <n v="3"/>
    <s v="Confirmed"/>
    <s v="Incident"/>
    <d v="2013-05-30T00:00:00"/>
    <d v="2013-05-30T00:00:00"/>
    <s v=""/>
    <x v="1"/>
    <x v="0"/>
    <x v="1"/>
    <d v="2013-05-01T00:00:00"/>
    <n v="1"/>
    <n v="1"/>
  </r>
  <r>
    <x v="2"/>
    <x v="2"/>
    <s v="Nicolae Dragos"/>
    <s v="7000009885"/>
    <s v="PC RE-IMAGE"/>
    <x v="61"/>
    <d v="2013-02-22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2"/>
    <x v="2"/>
    <s v="Nicolae Dragos"/>
    <s v="7000009922"/>
    <s v="PROBLEM WITH ADOBEE READER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2"/>
    <x v="2"/>
    <s v="Nicolae Dragos"/>
    <s v="7000009981"/>
    <s v="UPGRADING MY LAPTOP TO THE RIGHT WINDOWS"/>
    <x v="56"/>
    <d v="2013-02-19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2"/>
    <x v="2"/>
    <s v="Nicolae Dragos"/>
    <s v="7000012075"/>
    <s v="ASSIGN MAC BOOK TO NEW INTERN"/>
    <x v="59"/>
    <d v="2013-02-26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2"/>
    <x v="2"/>
    <s v="Nicolae Dragos"/>
    <s v="7000012380"/>
    <s v="NEW PC FOR RE-IMAGE"/>
    <x v="71"/>
    <d v="2013-02-25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2"/>
    <x v="2"/>
    <s v="Nicolae Dragos"/>
    <s v="7000018317"/>
    <s v="RE-IMAGE REQUIRED"/>
    <x v="73"/>
    <d v="2013-02-28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2"/>
    <x v="2"/>
    <s v="Nicolae Dragos"/>
    <s v="7000018452"/>
    <s v="VM ACCESS"/>
    <x v="62"/>
    <d v="2013-03-06T00:00:00"/>
    <n v="3"/>
    <n v="3"/>
    <n v="3"/>
    <s v="Confirmed"/>
    <s v="Service Request"/>
    <d v="2013-05-10T00:00:00"/>
    <d v="2013-05-10T00:00:00"/>
    <s v=""/>
    <x v="2"/>
    <x v="0"/>
    <x v="1"/>
    <d v="2013-05-01T00:00:00"/>
    <n v="1"/>
    <n v="1"/>
  </r>
  <r>
    <x v="2"/>
    <x v="2"/>
    <s v="Nicolae Dragos"/>
    <s v="7000027872"/>
    <s v="ACEBIT PASSWORD DEPORT FOR MAC"/>
    <x v="79"/>
    <d v="2013-02-13T00:00:00"/>
    <n v="3"/>
    <n v="3"/>
    <n v="3"/>
    <s v="Confirmed"/>
    <s v="Service Request"/>
    <d v="2013-05-07T00:00:00"/>
    <d v="2013-05-07T00:00:00"/>
    <s v=""/>
    <x v="7"/>
    <x v="0"/>
    <x v="1"/>
    <d v="2013-05-01T00:00:00"/>
    <n v="1"/>
    <n v="1"/>
  </r>
  <r>
    <x v="2"/>
    <x v="2"/>
    <s v="Nicolae Dragos"/>
    <s v="7000027957"/>
    <s v="NEW LAPTOP"/>
    <x v="64"/>
    <d v="2013-03-14T00:00:00"/>
    <n v="3"/>
    <n v="3"/>
    <n v="3"/>
    <s v="Confirmed"/>
    <s v="Service Request"/>
    <d v="2013-03-21T00:00:00"/>
    <d v="2013-03-21T00:00:00"/>
    <s v=""/>
    <x v="2"/>
    <x v="0"/>
    <x v="3"/>
    <d v="2013-03-01T00:00:00"/>
    <n v="1"/>
    <n v="1"/>
  </r>
  <r>
    <x v="2"/>
    <x v="2"/>
    <s v="Nicolae Dragos"/>
    <s v="7000030472"/>
    <s v="RE-IMAGE REQUIRED"/>
    <x v="64"/>
    <d v="2013-03-14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2"/>
    <x v="2"/>
    <s v="Nicolae Dragos"/>
    <s v="7000030510"/>
    <s v="LOCATING MY LOST PC/SCREEN"/>
    <x v="29"/>
    <d v="2013-03-15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2"/>
    <x v="2"/>
    <s v="Nicolae Dragos"/>
    <s v="7000030656"/>
    <s v="REPLICATOR NOT WORKING ON THIRD FLOOR"/>
    <x v="29"/>
    <d v="2013-03-15T00:00:00"/>
    <n v="3"/>
    <n v="3"/>
    <n v="3"/>
    <s v="Confirmed"/>
    <s v="Service Request"/>
    <d v="2013-03-21T00:00:00"/>
    <d v="2013-03-21T00:00:00"/>
    <s v=""/>
    <x v="2"/>
    <x v="0"/>
    <x v="3"/>
    <d v="2013-03-01T00:00:00"/>
    <n v="1"/>
    <n v="1"/>
  </r>
  <r>
    <x v="2"/>
    <x v="2"/>
    <s v="Nicolae Dragos"/>
    <s v="7000033607"/>
    <s v="NEW HIRE REQUEST"/>
    <x v="85"/>
    <d v="2013-03-19T00:00:00"/>
    <n v="3"/>
    <n v="3"/>
    <n v="3"/>
    <s v="Confirmed"/>
    <s v="Service Request"/>
    <d v="2013-04-01T00:00:00"/>
    <d v="2013-05-31T00:00:00"/>
    <s v=""/>
    <x v="2"/>
    <x v="0"/>
    <x v="0"/>
    <d v="2013-05-01T00:00:00"/>
    <n v="1"/>
    <n v="1"/>
  </r>
  <r>
    <x v="2"/>
    <x v="2"/>
    <s v="Nicolae Dragos"/>
    <s v="7000037018"/>
    <s v="NEW LAPTOP"/>
    <x v="86"/>
    <d v="2013-03-21T00:00:00"/>
    <n v="3"/>
    <n v="3"/>
    <n v="3"/>
    <s v="Confirmed"/>
    <s v="Service Request"/>
    <d v="2013-03-22T00:00:00"/>
    <d v="2013-03-22T00:00:00"/>
    <s v=""/>
    <x v="2"/>
    <x v="0"/>
    <x v="3"/>
    <d v="2013-03-01T00:00:00"/>
    <n v="1"/>
    <n v="1"/>
  </r>
  <r>
    <x v="2"/>
    <x v="2"/>
    <s v="Nicolae Dragos"/>
    <s v="7000037145"/>
    <s v="INSTALL WINDOWS OS ON A VMWARE FUSION"/>
    <x v="86"/>
    <d v="2013-03-21T00:00:00"/>
    <n v="2"/>
    <n v="3"/>
    <n v="3"/>
    <s v="Confirmed"/>
    <s v="Service Request"/>
    <s v=""/>
    <d v="2013-05-10T00:00:00"/>
    <s v="Confirmed wihtout Completion"/>
    <x v="2"/>
    <x v="0"/>
    <x v="2"/>
    <d v="2013-05-01T00:00:00"/>
    <n v="0"/>
    <n v="1"/>
  </r>
  <r>
    <x v="2"/>
    <x v="2"/>
    <s v="Nicolae Dragos"/>
    <s v="7000043930"/>
    <s v="USB DRIVE NOT WORKING AND/OR PARTIALLY"/>
    <x v="32"/>
    <d v="2013-03-25T00:00:00"/>
    <n v="3"/>
    <n v="4"/>
    <n v="4"/>
    <s v="Confirmed"/>
    <s v="Service Request"/>
    <d v="2013-04-10T00:00:00"/>
    <d v="2013-05-20T00:00:00"/>
    <s v=""/>
    <x v="2"/>
    <x v="0"/>
    <x v="0"/>
    <d v="2013-05-01T00:00:00"/>
    <n v="1"/>
    <n v="1"/>
  </r>
  <r>
    <x v="2"/>
    <x v="2"/>
    <s v="Nicolae Dragos"/>
    <s v="7000053792"/>
    <s v="LAPTOP NEED REIMAGE"/>
    <x v="5"/>
    <d v="2013-04-02T00:00:00"/>
    <n v="3"/>
    <n v="4"/>
    <n v="4"/>
    <s v="Confirmed"/>
    <s v="Service Request"/>
    <d v="2013-04-15T00:00:00"/>
    <d v="2013-04-16T00:00:00"/>
    <s v=""/>
    <x v="0"/>
    <x v="0"/>
    <x v="0"/>
    <d v="2013-04-01T00:00:00"/>
    <n v="1"/>
    <n v="1"/>
  </r>
  <r>
    <x v="2"/>
    <x v="2"/>
    <s v="Nicolae Dragos"/>
    <s v="7000059759"/>
    <s v="NEED TO INSTALL VIRTUAL MACHINE"/>
    <x v="8"/>
    <d v="2013-04-05T00:00:00"/>
    <n v="1"/>
    <n v="3"/>
    <n v="3"/>
    <s v="Service provided"/>
    <s v="Service Request"/>
    <d v="2013-05-10T00:00:00"/>
    <s v=""/>
    <s v=""/>
    <x v="0"/>
    <x v="0"/>
    <x v="1"/>
    <s v=""/>
    <n v="1"/>
    <n v="0"/>
  </r>
  <r>
    <x v="2"/>
    <x v="2"/>
    <s v="Nicolae Dragos"/>
    <s v="7000062359"/>
    <s v="PLEASE INSTALL SAP IMAGE ON NEW MACBOOK"/>
    <x v="9"/>
    <d v="2013-04-08T00:00:00"/>
    <n v="3"/>
    <n v="3"/>
    <n v="3"/>
    <s v="Confirmed"/>
    <s v="Service Request"/>
    <d v="2013-04-15T00:00:00"/>
    <d v="2013-05-20T00:00:00"/>
    <s v=""/>
    <x v="0"/>
    <x v="0"/>
    <x v="0"/>
    <d v="2013-05-01T00:00:00"/>
    <n v="1"/>
    <n v="1"/>
  </r>
  <r>
    <x v="2"/>
    <x v="2"/>
    <s v="Nicolae Dragos"/>
    <s v="7000072946"/>
    <s v="PLEASE REIMAGE THE DESKTOP"/>
    <x v="37"/>
    <d v="2013-04-15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2"/>
    <x v="2"/>
    <s v="Nicolae Dragos"/>
    <s v="7000087231"/>
    <s v="WINDOW 7 IMAGE ON MAC PRO"/>
    <x v="16"/>
    <d v="2013-04-24T00:00:00"/>
    <n v="2"/>
    <n v="3"/>
    <n v="3"/>
    <s v="In process"/>
    <s v="Service Request"/>
    <d v="2013-06-03T00:00:00"/>
    <d v="2013-06-03T00:00:00"/>
    <s v=""/>
    <x v="0"/>
    <x v="0"/>
    <x v="4"/>
    <d v="2013-06-01T00:00:00"/>
    <n v="1"/>
    <n v="1"/>
  </r>
  <r>
    <x v="2"/>
    <x v="2"/>
    <s v="Nicolae Dragos"/>
    <s v="7000115258"/>
    <s v="PLEASE REIMAGE THE MAC"/>
    <x v="47"/>
    <d v="2013-05-15T00:00:00"/>
    <n v="3"/>
    <n v="3"/>
    <n v="4"/>
    <s v="Service provided"/>
    <s v="Service Request"/>
    <d v="2013-05-29T00:00:00"/>
    <s v=""/>
    <s v=""/>
    <x v="1"/>
    <x v="0"/>
    <x v="1"/>
    <s v=""/>
    <n v="1"/>
    <n v="0"/>
  </r>
  <r>
    <x v="2"/>
    <x v="2"/>
    <s v="Nicolae Dragos"/>
    <s v="7000115341"/>
    <s v="PLEASE PREPARE 5 LAPTOPS"/>
    <x v="47"/>
    <d v="2013-05-15T00:00:00"/>
    <n v="3"/>
    <n v="4"/>
    <n v="4"/>
    <s v="In process"/>
    <s v="Service Request"/>
    <s v=""/>
    <s v=""/>
    <s v=""/>
    <x v="1"/>
    <x v="0"/>
    <x v="2"/>
    <s v=""/>
    <n v="0"/>
    <n v="0"/>
  </r>
  <r>
    <x v="2"/>
    <x v="2"/>
    <s v="Nicolae Dragos"/>
    <s v="7000115420"/>
    <s v="PLEASE REIMAGE MY NEW LAPTOP"/>
    <x v="47"/>
    <d v="2013-05-15T00:00:00"/>
    <n v="3"/>
    <n v="2"/>
    <n v="2"/>
    <s v="In process"/>
    <s v="Service Request"/>
    <s v=""/>
    <s v=""/>
    <s v=""/>
    <x v="1"/>
    <x v="0"/>
    <x v="2"/>
    <s v=""/>
    <n v="0"/>
    <n v="0"/>
  </r>
  <r>
    <x v="2"/>
    <x v="2"/>
    <s v="Nicolae Dragos"/>
    <s v="7000128471"/>
    <s v="CONFIGURE T530 FOR EMPLOYEE I804765"/>
    <x v="83"/>
    <d v="2013-05-26T00:00:00"/>
    <n v="3"/>
    <n v="3"/>
    <n v="3"/>
    <s v="In process"/>
    <s v="Service Request"/>
    <d v="2013-06-03T00:00:00"/>
    <s v=""/>
    <s v=""/>
    <x v="1"/>
    <x v="0"/>
    <x v="4"/>
    <s v=""/>
    <n v="1"/>
    <n v="0"/>
  </r>
  <r>
    <x v="2"/>
    <x v="2"/>
    <s v="Nicolae Dragos"/>
    <s v="7000129973"/>
    <s v="T530 NOTEBOOK CONFIGURED"/>
    <x v="90"/>
    <d v="2013-05-27T00:00:00"/>
    <n v="3"/>
    <n v="4"/>
    <n v="4"/>
    <s v="In process"/>
    <s v="Service Request"/>
    <d v="2013-06-03T00:00:00"/>
    <s v=""/>
    <s v=""/>
    <x v="1"/>
    <x v="0"/>
    <x v="4"/>
    <s v=""/>
    <n v="1"/>
    <n v="0"/>
  </r>
  <r>
    <x v="2"/>
    <x v="2"/>
    <s v="Nicolae Dragos"/>
    <s v="8000006420"/>
    <s v="WINDOWS DOES NOT BOOT"/>
    <x v="68"/>
    <d v="2013-02-18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2"/>
    <x v="2"/>
    <s v="Nicolae Dragos"/>
    <s v="8000013073"/>
    <s v="RECEIVED CODE 401 WHEN TRYING TO SAVE WO"/>
    <x v="25"/>
    <d v="2013-01-28T00:00:00"/>
    <n v="3"/>
    <n v="3"/>
    <n v="3"/>
    <s v="Confirmed"/>
    <s v="Incident"/>
    <d v="2013-03-20T00:00:00"/>
    <d v="2013-04-20T00:00:00"/>
    <s v=""/>
    <x v="5"/>
    <x v="0"/>
    <x v="3"/>
    <d v="2013-04-01T00:00:00"/>
    <n v="1"/>
    <n v="1"/>
  </r>
  <r>
    <x v="2"/>
    <x v="2"/>
    <s v="Nicolae Dragos"/>
    <s v="8000016072"/>
    <s v="MAC BOOK NEEDED FOR RECRUITING VIDEO"/>
    <x v="60"/>
    <d v="2013-02-27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2"/>
    <x v="2"/>
    <s v="Nicolae Dragos"/>
    <s v="8000018418"/>
    <s v="REPLICATOR IS DAED."/>
    <x v="62"/>
    <d v="2013-03-06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2"/>
    <x v="2"/>
    <s v="Nicolae Dragos"/>
    <s v="8000018499"/>
    <s v="CAN NO LONGER CONNECT VIA VPN / F5 BIG-I"/>
    <x v="106"/>
    <d v="2013-01-30T00:00:00"/>
    <n v="3"/>
    <n v="3"/>
    <n v="3"/>
    <s v="Confirmed"/>
    <s v="Incident"/>
    <d v="2013-03-20T00:00:00"/>
    <d v="2013-04-20T00:00:00"/>
    <s v=""/>
    <x v="5"/>
    <x v="0"/>
    <x v="3"/>
    <d v="2013-04-01T00:00:00"/>
    <n v="1"/>
    <n v="1"/>
  </r>
  <r>
    <x v="2"/>
    <x v="2"/>
    <s v="Nicolae Dragos"/>
    <s v="8000021451"/>
    <s v="DOCKING STATION IN NEW EXPO SPACE STOPED"/>
    <x v="75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2"/>
    <x v="2"/>
    <s v="Nicolae Dragos"/>
    <s v="8000021983"/>
    <s v="MAC FOR TRIAL - LET ME KNOW WHEN I CAN R"/>
    <x v="136"/>
    <d v="2012-11-27T00:00:00"/>
    <n v="4"/>
    <n v="4"/>
    <n v="4"/>
    <s v="Confirmed"/>
    <s v="Incident"/>
    <d v="2013-03-20T00:00:00"/>
    <d v="2013-05-31T00:00:00"/>
    <s v=""/>
    <x v="6"/>
    <x v="1"/>
    <x v="3"/>
    <d v="2013-05-01T00:00:00"/>
    <n v="1"/>
    <n v="1"/>
  </r>
  <r>
    <x v="2"/>
    <x v="2"/>
    <s v="Nicolae Dragos"/>
    <s v="8000028775"/>
    <s v="TAB KEY BROKEN"/>
    <x v="29"/>
    <d v="2013-03-15T00:00:00"/>
    <n v="3"/>
    <n v="3"/>
    <n v="3"/>
    <s v="Confirmed"/>
    <s v="Incident"/>
    <d v="2013-04-15T00:00:00"/>
    <d v="2013-05-20T00:00:00"/>
    <s v=""/>
    <x v="2"/>
    <x v="0"/>
    <x v="0"/>
    <d v="2013-05-01T00:00:00"/>
    <n v="1"/>
    <n v="1"/>
  </r>
  <r>
    <x v="2"/>
    <x v="2"/>
    <s v="Nicolae Dragos"/>
    <s v="8000031126"/>
    <s v="RAP LIST NOT UPDATTING"/>
    <x v="64"/>
    <d v="2013-03-14T00:00:00"/>
    <n v="3"/>
    <n v="3"/>
    <n v="3"/>
    <s v="Confirmed"/>
    <s v="Incident"/>
    <d v="2013-03-20T00:00:00"/>
    <d v="2013-03-22T00:00:00"/>
    <s v=""/>
    <x v="2"/>
    <x v="0"/>
    <x v="3"/>
    <d v="2013-03-01T00:00:00"/>
    <n v="1"/>
    <n v="1"/>
  </r>
  <r>
    <x v="2"/>
    <x v="2"/>
    <s v="Nicolae Dragos"/>
    <s v="8000035979"/>
    <s v="NEED ADMIN RIGHTS ON MY WIN7 IMAGE ON MY"/>
    <x v="30"/>
    <d v="2013-03-20T00:00:00"/>
    <n v="3"/>
    <n v="3"/>
    <n v="3"/>
    <s v="Confirmed"/>
    <s v="Incident"/>
    <d v="2013-04-15T00:00:00"/>
    <d v="2013-05-20T00:00:00"/>
    <s v=""/>
    <x v="2"/>
    <x v="0"/>
    <x v="0"/>
    <d v="2013-05-01T00:00:00"/>
    <n v="1"/>
    <n v="1"/>
  </r>
  <r>
    <x v="2"/>
    <x v="2"/>
    <s v="Nicolae Dragos"/>
    <s v="8000043033"/>
    <s v="PROBLEM ACCSEEING SAP NETWORK"/>
    <x v="84"/>
    <d v="2013-03-11T00:00:00"/>
    <n v="1"/>
    <n v="1"/>
    <n v="1"/>
    <s v="Confirmed"/>
    <s v="Incident"/>
    <d v="2013-03-23T00:00:00"/>
    <d v="2013-04-23T00:00:00"/>
    <s v=""/>
    <x v="2"/>
    <x v="0"/>
    <x v="3"/>
    <d v="2013-04-01T00:00:00"/>
    <n v="1"/>
    <n v="1"/>
  </r>
  <r>
    <x v="2"/>
    <x v="2"/>
    <s v="Nicolae Dragos"/>
    <s v="8000088217"/>
    <s v="10.8 - SELF SERVICE - RESET PROXY FAILS"/>
    <x v="11"/>
    <d v="2013-04-10T00:00:00"/>
    <n v="3"/>
    <n v="3"/>
    <n v="3"/>
    <s v="Confirmed"/>
    <s v="Incident"/>
    <d v="2013-05-10T00:00:00"/>
    <d v="2013-05-13T00:00:00"/>
    <s v=""/>
    <x v="0"/>
    <x v="0"/>
    <x v="1"/>
    <d v="2013-05-01T00:00:00"/>
    <n v="1"/>
    <n v="1"/>
  </r>
  <r>
    <x v="2"/>
    <x v="2"/>
    <s v="Nicolae Dragos"/>
    <s v="8000116434"/>
    <s v="LAPTOPT530 NOT BOOT"/>
    <x v="39"/>
    <d v="2013-04-22T00:00:00"/>
    <n v="3"/>
    <n v="3"/>
    <n v="4"/>
    <s v="Solution proposed"/>
    <s v="Incident"/>
    <d v="2013-05-07T00:00:00"/>
    <s v=""/>
    <s v=""/>
    <x v="0"/>
    <x v="0"/>
    <x v="1"/>
    <s v=""/>
    <n v="1"/>
    <n v="0"/>
  </r>
  <r>
    <x v="2"/>
    <x v="2"/>
    <s v="Nicolae Dragos"/>
    <s v="8000126752"/>
    <s v="OUTLOOK LOOSES CONNECTION"/>
    <x v="41"/>
    <d v="2013-04-25T00:00:00"/>
    <n v="3"/>
    <n v="3"/>
    <n v="3"/>
    <s v="Confirmed"/>
    <s v="Incident"/>
    <d v="2013-05-10T00:00:00"/>
    <d v="2013-05-13T00:00:00"/>
    <s v=""/>
    <x v="0"/>
    <x v="0"/>
    <x v="1"/>
    <d v="2013-05-01T00:00:00"/>
    <n v="1"/>
    <n v="1"/>
  </r>
  <r>
    <x v="2"/>
    <x v="2"/>
    <s v="Nicolae Dragos"/>
    <s v="8000133763"/>
    <s v="UNABLE TO CONNECT TO THE NETWORK VPN"/>
    <x v="81"/>
    <d v="2013-04-29T00:00:00"/>
    <n v="3"/>
    <n v="4"/>
    <n v="4"/>
    <s v="Confirmed"/>
    <s v="Incident"/>
    <s v=""/>
    <d v="2013-05-24T00:00:00"/>
    <s v="Confirmed wihtout Completion"/>
    <x v="0"/>
    <x v="0"/>
    <x v="2"/>
    <d v="2013-05-01T00:00:00"/>
    <n v="0"/>
    <n v="1"/>
  </r>
  <r>
    <x v="2"/>
    <x v="2"/>
    <s v="Nicolae Dragos"/>
    <s v="8000134245"/>
    <s v="PROBLEM WHIT THE NETWORK FOR THINCLIENTS"/>
    <x v="81"/>
    <d v="2013-04-29T00:00:00"/>
    <n v="2"/>
    <n v="2"/>
    <n v="2"/>
    <s v="Solution proposed"/>
    <s v="Incident"/>
    <d v="2013-05-10T00:00:00"/>
    <s v=""/>
    <s v=""/>
    <x v="0"/>
    <x v="0"/>
    <x v="1"/>
    <s v=""/>
    <n v="1"/>
    <n v="0"/>
  </r>
  <r>
    <x v="2"/>
    <x v="2"/>
    <s v="Nicolae Dragos"/>
    <s v="8000138242"/>
    <s v="NOTEBOOK PROBLEM, PLEASE REIMAGE"/>
    <x v="17"/>
    <d v="2013-04-30T00:00:00"/>
    <n v="3"/>
    <n v="3"/>
    <n v="3"/>
    <s v="Confirmed"/>
    <s v="Incident"/>
    <d v="2013-05-02T00:00:00"/>
    <d v="2013-06-02T00:00:00"/>
    <s v=""/>
    <x v="0"/>
    <x v="0"/>
    <x v="1"/>
    <d v="2013-06-01T00:00:00"/>
    <n v="1"/>
    <n v="1"/>
  </r>
  <r>
    <x v="2"/>
    <x v="2"/>
    <s v="Nicolae Dragos"/>
    <s v="8000194889"/>
    <s v="LAPTOP IS NOT TURNING ON , IT GO WET"/>
    <x v="83"/>
    <d v="2013-05-24T00:00:00"/>
    <n v="2"/>
    <n v="3"/>
    <n v="3"/>
    <s v="Solution proposed"/>
    <s v="Incident"/>
    <d v="2013-05-29T00:00:00"/>
    <s v=""/>
    <s v=""/>
    <x v="1"/>
    <x v="0"/>
    <x v="1"/>
    <s v=""/>
    <n v="1"/>
    <n v="0"/>
  </r>
  <r>
    <x v="3"/>
    <x v="3"/>
    <s v="Bethel Diehl"/>
    <s v="7000005178"/>
    <s v="IMAGE NEW T430 PC WITH WIN7"/>
    <x v="56"/>
    <d v="2013-02-19T00:00:00"/>
    <n v="3"/>
    <n v="3"/>
    <n v="3"/>
    <s v="Confirmed"/>
    <s v="Service Request"/>
    <d v="2013-03-20T00:00:00"/>
    <d v="2013-03-22T00:00:00"/>
    <s v=""/>
    <x v="7"/>
    <x v="0"/>
    <x v="3"/>
    <d v="2013-03-01T00:00:00"/>
    <n v="1"/>
    <n v="1"/>
  </r>
  <r>
    <x v="3"/>
    <x v="3"/>
    <s v="Bethel Diehl"/>
    <s v="7000012165"/>
    <s v="STOLEN(X-230)(2.28.13"/>
    <x v="60"/>
    <d v="2013-02-27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3"/>
    <x v="3"/>
    <s v="Bethel Diehl"/>
    <s v="7000020880"/>
    <s v="NEED HELP WITH DATA MYGRATION"/>
    <x v="108"/>
    <d v="2013-03-08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3"/>
    <x v="3"/>
    <s v="Bethel Diehl"/>
    <s v="7000098075"/>
    <s v="NEED NEW UPGRADES DESKTOP IMAGED"/>
    <x v="19"/>
    <d v="2013-05-02T00:00:00"/>
    <n v="3"/>
    <n v="4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3"/>
    <x v="3"/>
    <s v="Bethel Diehl"/>
    <s v="7000099876"/>
    <s v="RETURNING OF 7 OLD NOTBOOKS TO THE LSC"/>
    <x v="43"/>
    <d v="2013-05-03T00:00:00"/>
    <n v="4"/>
    <n v="4"/>
    <n v="4"/>
    <s v="Confirmed"/>
    <s v="Service Request"/>
    <d v="2013-05-03T00:00:00"/>
    <d v="2013-05-03T00:00:00"/>
    <s v=""/>
    <x v="1"/>
    <x v="0"/>
    <x v="1"/>
    <d v="2013-05-01T00:00:00"/>
    <n v="1"/>
    <n v="1"/>
  </r>
  <r>
    <x v="3"/>
    <x v="3"/>
    <s v="Bethel Diehl"/>
    <s v="7000099985"/>
    <s v="IMAGE OF A NEW DESKTOP M92P WITH WINDOWS"/>
    <x v="43"/>
    <d v="2013-05-03T00:00:00"/>
    <n v="4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3"/>
    <x v="3"/>
    <s v="Bethel Diehl"/>
    <s v="7000103960"/>
    <s v="UNABLE TO LOGON ONTO NEW DESKTOP"/>
    <x v="20"/>
    <d v="2013-05-07T00:00:00"/>
    <n v="4"/>
    <n v="4"/>
    <n v="4"/>
    <s v="Service provided"/>
    <s v="Service Request"/>
    <d v="2013-05-07T00:00:00"/>
    <s v=""/>
    <s v=""/>
    <x v="1"/>
    <x v="0"/>
    <x v="1"/>
    <s v=""/>
    <n v="1"/>
    <n v="0"/>
  </r>
  <r>
    <x v="3"/>
    <x v="3"/>
    <s v="Bethel Diehl"/>
    <s v="7000104129"/>
    <s v="ERROR LOGINH ON TO LAPTOP"/>
    <x v="20"/>
    <d v="2013-05-07T00:00:00"/>
    <n v="4"/>
    <n v="4"/>
    <n v="4"/>
    <s v="Service provided"/>
    <s v="Service Request"/>
    <d v="2013-05-07T00:00:00"/>
    <s v=""/>
    <s v=""/>
    <x v="1"/>
    <x v="0"/>
    <x v="1"/>
    <s v=""/>
    <n v="1"/>
    <n v="0"/>
  </r>
  <r>
    <x v="3"/>
    <x v="3"/>
    <s v="Bethel Diehl"/>
    <s v="7000107755"/>
    <s v="SCREEN DAMAGED ON LAPTOP"/>
    <x v="21"/>
    <d v="2013-05-09T00:00:00"/>
    <n v="3"/>
    <n v="3"/>
    <n v="4"/>
    <s v="Confirmed"/>
    <s v="Service Request"/>
    <d v="2013-05-09T00:00:00"/>
    <d v="2013-05-09T00:00:00"/>
    <s v=""/>
    <x v="1"/>
    <x v="0"/>
    <x v="1"/>
    <d v="2013-05-01T00:00:00"/>
    <n v="1"/>
    <n v="1"/>
  </r>
  <r>
    <x v="3"/>
    <x v="3"/>
    <s v="Bethel Diehl"/>
    <s v="7000107756"/>
    <s v="LOST SAP SINGLE SIGN ON CONNECTION AND I"/>
    <x v="21"/>
    <d v="2013-05-09T00:00:00"/>
    <n v="3"/>
    <n v="3"/>
    <n v="3"/>
    <s v="Service provided"/>
    <s v="Service Request"/>
    <d v="2013-05-09T00:00:00"/>
    <s v=""/>
    <s v=""/>
    <x v="1"/>
    <x v="0"/>
    <x v="1"/>
    <s v=""/>
    <n v="1"/>
    <n v="0"/>
  </r>
  <r>
    <x v="3"/>
    <x v="3"/>
    <s v="Bethel Diehl"/>
    <s v="7000122589"/>
    <s v="NEED LAPTOP IMAGED"/>
    <x v="22"/>
    <d v="2013-05-21T00:00:00"/>
    <n v="4"/>
    <n v="4"/>
    <n v="4"/>
    <s v="Service provided"/>
    <s v="Service Request"/>
    <d v="2013-05-21T00:00:00"/>
    <s v=""/>
    <s v=""/>
    <x v="1"/>
    <x v="0"/>
    <x v="1"/>
    <s v=""/>
    <n v="1"/>
    <n v="0"/>
  </r>
  <r>
    <x v="3"/>
    <x v="3"/>
    <s v="Bethel Diehl"/>
    <s v="8000038978"/>
    <s v="RETURNING X220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342"/>
    <s v="RETURNING HP 8540P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395"/>
    <s v="RETURNING HP 8540P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489"/>
    <s v="RETURNING T510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543"/>
    <s v="RETURNING T500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571"/>
    <s v="RETURNING T510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619"/>
    <s v="RETURNING T520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659"/>
    <s v="RETURNING T520 LAPTOP TO THE LSC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3"/>
    <x v="3"/>
    <s v="Bethel Diehl"/>
    <s v="8000039803"/>
    <s v="RETURNING T510 LAPTOP TO THE LSC"/>
    <x v="86"/>
    <d v="2013-03-21T00:00:00"/>
    <n v="3"/>
    <n v="3"/>
    <n v="3"/>
    <s v="Confirmed"/>
    <s v="Incident"/>
    <d v="2013-03-22T00:00:00"/>
    <d v="2013-04-22T00:00:00"/>
    <s v=""/>
    <x v="2"/>
    <x v="0"/>
    <x v="3"/>
    <d v="2013-04-01T00:00:00"/>
    <n v="1"/>
    <n v="1"/>
  </r>
  <r>
    <x v="3"/>
    <x v="3"/>
    <s v="Bethel Diehl"/>
    <s v="8000150428"/>
    <s v="ERROR WHEN TRYING TO LOCK THE PC"/>
    <x v="44"/>
    <d v="2013-05-06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3"/>
    <x v="3"/>
    <s v="Bethel Diehl"/>
    <s v="8000161379"/>
    <s v="DAILY QUARANTINE STATUS"/>
    <x v="45"/>
    <d v="2013-05-10T00:00:00"/>
    <n v="3"/>
    <n v="3"/>
    <n v="3"/>
    <s v="Confirmed"/>
    <s v="Incident"/>
    <d v="2013-05-15T00:00:00"/>
    <d v="2013-05-15T00:00:00"/>
    <s v=""/>
    <x v="1"/>
    <x v="0"/>
    <x v="1"/>
    <d v="2013-05-01T00:00:00"/>
    <n v="1"/>
    <n v="1"/>
  </r>
  <r>
    <x v="4"/>
    <x v="4"/>
    <s v="Jorge Eidelwein"/>
    <s v="7000007487"/>
    <s v="NEEDS LOANER LAPTOP FOR TRAINING TODAY A"/>
    <x v="58"/>
    <d v="2013-02-21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Jorge Eidelwein"/>
    <s v="7000054297"/>
    <s v="RENT NOTEBOOK FOR A MEETING"/>
    <x v="5"/>
    <d v="2013-04-02T00:00:00"/>
    <n v="2"/>
    <n v="4"/>
    <n v="4"/>
    <s v="Confirmed"/>
    <s v="Service Request"/>
    <d v="2013-04-19T00:00:00"/>
    <d v="2013-04-19T00:00:00"/>
    <s v=""/>
    <x v="0"/>
    <x v="0"/>
    <x v="0"/>
    <d v="2013-04-01T00:00:00"/>
    <n v="1"/>
    <n v="1"/>
  </r>
  <r>
    <x v="4"/>
    <x v="4"/>
    <s v="Jorge Eidelwein"/>
    <s v="7000095471"/>
    <s v="NOTEBOOK REQUIRED FOR MEETING"/>
    <x v="17"/>
    <d v="2013-04-30T00:00:00"/>
    <n v="3"/>
    <n v="4"/>
    <n v="4"/>
    <s v="Confirmed"/>
    <s v="Service Request"/>
    <d v="2013-05-03T00:00:00"/>
    <d v="2013-06-03T00:00:00"/>
    <s v=""/>
    <x v="0"/>
    <x v="0"/>
    <x v="1"/>
    <d v="2013-06-01T00:00:00"/>
    <n v="1"/>
    <n v="1"/>
  </r>
  <r>
    <x v="4"/>
    <x v="4"/>
    <s v="Jorge Eidelwein"/>
    <s v="8000006356"/>
    <s v="CANNOT LOG TO MAC BOOK"/>
    <x v="79"/>
    <d v="2013-02-13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Jorge Eidelwein"/>
    <s v="8000013105"/>
    <s v="HP NOTEBOOK NOT TRUNING ON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Jorge Eidelwein"/>
    <s v="8000030825"/>
    <s v="COMPUTER DOES NOT BOOT"/>
    <x v="77"/>
    <d v="2013-03-18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4"/>
    <x v="4"/>
    <s v="Jorge Eidelwein"/>
    <s v="8000032895"/>
    <s v="PLEASE CHECK HIPS ON 10.2.132.11"/>
    <x v="84"/>
    <d v="2013-03-1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4"/>
    <x v="4"/>
    <s v="Jorge Eidelwein"/>
    <s v="8000034015"/>
    <s v="ISSUE WITH MONITOR IN TELEPRESENCE ROOM"/>
    <x v="85"/>
    <d v="2013-03-19T00:00:00"/>
    <n v="2"/>
    <n v="2"/>
    <n v="2"/>
    <s v="Confirmed"/>
    <s v="Incident"/>
    <d v="2013-03-20T00:00:00"/>
    <d v="2013-05-31T00:00:00"/>
    <s v=""/>
    <x v="2"/>
    <x v="0"/>
    <x v="3"/>
    <d v="2013-05-01T00:00:00"/>
    <n v="1"/>
    <n v="1"/>
  </r>
  <r>
    <x v="4"/>
    <x v="4"/>
    <s v="Lucas Dreger"/>
    <s v="7000003697"/>
    <s v="LAPTOP REQUIRED"/>
    <x v="114"/>
    <d v="2013-02-14T00:00:00"/>
    <n v="2"/>
    <n v="2"/>
    <n v="2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Dreger"/>
    <s v="7000007233"/>
    <s v="NEED TWO IPADS FOR AN EVENT"/>
    <x v="69"/>
    <d v="2013-02-20T00:00:00"/>
    <n v="2"/>
    <n v="2"/>
    <n v="2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0220"/>
    <s v="LAPTOP REQUEST"/>
    <x v="71"/>
    <d v="2013-02-25T00:00:00"/>
    <n v="2"/>
    <n v="2"/>
    <n v="2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0311"/>
    <s v="LAPTOP FOR TRAINING"/>
    <x v="71"/>
    <d v="2013-02-25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0833"/>
    <s v="I NEED A NOTEBOOK"/>
    <x v="71"/>
    <d v="2013-02-25T00:00:00"/>
    <n v="2"/>
    <n v="2"/>
    <n v="2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1498"/>
    <s v="IPAD REQUEST"/>
    <x v="71"/>
    <d v="2013-02-25T00:00:00"/>
    <n v="2"/>
    <n v="2"/>
    <n v="2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178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181"/>
    <s v="RE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194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200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222"/>
    <s v="RE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230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239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268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318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322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361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366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392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393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410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2940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018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025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041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056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068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132"/>
    <s v="NEW HIRE REQUEST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141"/>
    <s v="NEW HIRE REQUEST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145"/>
    <s v="NEW HIRE REQUEST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195"/>
    <s v="I NEED A LAPTOP FOR NEXT MONDAY (04/03/2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360"/>
    <s v="RENT NOTEBOOK FOR TRAVELING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3549"/>
    <s v="NOTEBOOK REQUEST"/>
    <x v="73"/>
    <d v="2013-02-28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4054"/>
    <s v="NEW HIRE REQUEST"/>
    <x v="60"/>
    <d v="2013-02-27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4600"/>
    <s v="NEW HIRE REQUEST"/>
    <x v="60"/>
    <d v="2013-02-27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4"/>
    <x v="4"/>
    <s v="Lucas Dreger"/>
    <s v="7000016299"/>
    <s v="NOTEBOOK REQUEST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244"/>
    <s v="NEED LAPTOP FOR TRAINING."/>
    <x v="108"/>
    <d v="2013-03-08T00:00:00"/>
    <n v="2"/>
    <n v="2"/>
    <n v="2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274"/>
    <s v="REHIRE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284"/>
    <s v="REHIRE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900"/>
    <s v="NEW HIRE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948"/>
    <s v="NEW HIRE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950"/>
    <s v="REHIRE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0968"/>
    <s v="REHIRE REQUEST"/>
    <x v="108"/>
    <d v="2013-03-08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2760"/>
    <s v="NEW HIRE REQUEST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2780"/>
    <s v="NEW HIRE REQUEST"/>
    <x v="84"/>
    <d v="2013-03-11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2841"/>
    <s v="SECURID NEEDED, SHORT TIME"/>
    <x v="63"/>
    <d v="2013-03-07T00:00:00"/>
    <n v="2"/>
    <n v="2"/>
    <n v="2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28127"/>
    <s v="NOTEBOOK REQUEST FOR A TRAINING ABROAD"/>
    <x v="29"/>
    <d v="2013-03-15T00:00:00"/>
    <n v="2"/>
    <n v="2"/>
    <n v="2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28307"/>
    <s v="NOOTEBOOK NEEDED FOR CW 12"/>
    <x v="29"/>
    <d v="2013-03-15T00:00:00"/>
    <n v="3"/>
    <n v="3"/>
    <n v="3"/>
    <s v="Confirmed"/>
    <s v="Service Request"/>
    <d v="2013-03-20T00:00:00"/>
    <d v="2013-03-22T00:00:00"/>
    <s v=""/>
    <x v="2"/>
    <x v="0"/>
    <x v="3"/>
    <d v="2013-03-01T00:00:00"/>
    <n v="1"/>
    <n v="1"/>
  </r>
  <r>
    <x v="4"/>
    <x v="4"/>
    <s v="Lucas Dreger"/>
    <s v="7000028372"/>
    <s v="NEED NOTEBOOK FOR A TRIP"/>
    <x v="64"/>
    <d v="2013-03-1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35218"/>
    <s v="REHIRE REQUEST"/>
    <x v="30"/>
    <d v="2013-03-20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35249"/>
    <s v="REHIRE REQUEST"/>
    <x v="30"/>
    <d v="2013-03-20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Dreger"/>
    <s v="7000035501"/>
    <s v="LAPTOP REQUEST"/>
    <x v="30"/>
    <d v="2013-03-20T00:00:00"/>
    <n v="2"/>
    <n v="2"/>
    <n v="2"/>
    <s v="Confirmed"/>
    <s v="Service Request"/>
    <d v="2013-03-21T00:00:00"/>
    <d v="2013-03-21T00:00:00"/>
    <s v=""/>
    <x v="2"/>
    <x v="0"/>
    <x v="3"/>
    <d v="2013-03-01T00:00:00"/>
    <n v="1"/>
    <n v="1"/>
  </r>
  <r>
    <x v="4"/>
    <x v="4"/>
    <s v="Lucas Dreger"/>
    <s v="7000039969"/>
    <s v="NEW HIRE REQUEST"/>
    <x v="87"/>
    <d v="2013-03-22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39999"/>
    <s v="NEW HIRE REQUEST"/>
    <x v="87"/>
    <d v="2013-03-22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0050"/>
    <s v="NEW HIRE REQUEST"/>
    <x v="87"/>
    <d v="2013-03-22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0112"/>
    <s v="NEW HIRE REQUEST"/>
    <x v="87"/>
    <d v="2013-03-22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0657"/>
    <s v="NEW HIRE REQUEST"/>
    <x v="87"/>
    <d v="2013-03-22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0686"/>
    <s v="NEW HIRE REQUEST"/>
    <x v="87"/>
    <d v="2013-03-22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3942"/>
    <s v="I NEED A LAPTOP FOR TRAINING"/>
    <x v="32"/>
    <d v="2013-03-25T00:00:00"/>
    <n v="3"/>
    <n v="4"/>
    <n v="4"/>
    <s v="Confirmed"/>
    <s v="Service Request"/>
    <d v="2013-03-26T00:00:00"/>
    <d v="2013-03-27T00:00:00"/>
    <s v=""/>
    <x v="2"/>
    <x v="0"/>
    <x v="3"/>
    <d v="2013-03-01T00:00:00"/>
    <n v="1"/>
    <n v="1"/>
  </r>
  <r>
    <x v="4"/>
    <x v="4"/>
    <s v="Lucas Dreger"/>
    <s v="7000046035"/>
    <s v="REHIRE REQUEST"/>
    <x v="34"/>
    <d v="2013-03-27T00:00:00"/>
    <n v="3"/>
    <n v="3"/>
    <n v="3"/>
    <s v="Confirmed"/>
    <s v="Service Request"/>
    <d v="2013-04-18T00:00:00"/>
    <d v="2013-05-20T00:00:00"/>
    <s v=""/>
    <x v="2"/>
    <x v="0"/>
    <x v="0"/>
    <d v="2013-05-01T00:00:00"/>
    <n v="1"/>
    <n v="1"/>
  </r>
  <r>
    <x v="4"/>
    <x v="4"/>
    <s v="Lucas Dreger"/>
    <s v="7000046036"/>
    <s v="REHIRE REQUEST"/>
    <x v="34"/>
    <d v="2013-03-27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6102"/>
    <s v="NEED PROJECT INSTALLATION."/>
    <x v="33"/>
    <d v="2013-03-26T00:00:00"/>
    <n v="2"/>
    <n v="3"/>
    <n v="3"/>
    <s v="Confirmed"/>
    <s v="Service Request"/>
    <s v=""/>
    <d v="2013-04-22T00:00:00"/>
    <s v="Confirmed wihtout Completion"/>
    <x v="2"/>
    <x v="0"/>
    <x v="2"/>
    <d v="2013-04-01T00:00:00"/>
    <n v="0"/>
    <n v="1"/>
  </r>
  <r>
    <x v="4"/>
    <x v="4"/>
    <s v="Lucas Dreger"/>
    <s v="7000047922"/>
    <s v="NEW HIRE REQUEST"/>
    <x v="34"/>
    <d v="2013-03-27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47923"/>
    <s v="NEW HIRE REQUEST"/>
    <x v="34"/>
    <d v="2013-03-27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50281"/>
    <s v="REHIRE REQUEST"/>
    <x v="3"/>
    <d v="2013-03-29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50282"/>
    <s v="REHIRE REQUEST"/>
    <x v="3"/>
    <d v="2013-03-29T00:00:00"/>
    <n v="3"/>
    <n v="3"/>
    <n v="3"/>
    <s v="Confirmed"/>
    <s v="Service Request"/>
    <d v="2013-04-19T00:00:00"/>
    <d v="2013-05-20T00:00:00"/>
    <s v=""/>
    <x v="2"/>
    <x v="0"/>
    <x v="0"/>
    <d v="2013-05-01T00:00:00"/>
    <n v="1"/>
    <n v="1"/>
  </r>
  <r>
    <x v="4"/>
    <x v="4"/>
    <s v="Lucas Dreger"/>
    <s v="7000050624"/>
    <s v="NEW HIRE REQUEST"/>
    <x v="3"/>
    <d v="2013-03-29T00:00:00"/>
    <n v="3"/>
    <n v="3"/>
    <n v="3"/>
    <s v="Confirmed"/>
    <s v="Service Request"/>
    <d v="2013-04-19T00:00:00"/>
    <d v="2013-04-22T00:00:00"/>
    <s v=""/>
    <x v="2"/>
    <x v="0"/>
    <x v="0"/>
    <d v="2013-04-01T00:00:00"/>
    <n v="1"/>
    <n v="1"/>
  </r>
  <r>
    <x v="4"/>
    <x v="4"/>
    <s v="Lucas Dreger"/>
    <s v="7000050625"/>
    <s v="NEW HIRE REQUEST"/>
    <x v="3"/>
    <d v="2013-03-29T00:00:00"/>
    <n v="3"/>
    <n v="3"/>
    <n v="3"/>
    <s v="Confirmed"/>
    <s v="Service Request"/>
    <d v="2013-04-19T00:00:00"/>
    <d v="2013-04-19T00:00:00"/>
    <s v=""/>
    <x v="2"/>
    <x v="0"/>
    <x v="0"/>
    <d v="2013-04-01T00:00:00"/>
    <n v="1"/>
    <n v="1"/>
  </r>
  <r>
    <x v="4"/>
    <x v="4"/>
    <s v="Lucas Dreger"/>
    <s v="7000051682"/>
    <s v="NEW HIRE REQUEST"/>
    <x v="4"/>
    <d v="2013-04-01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51683"/>
    <s v="NEW HIRE REQUEST"/>
    <x v="4"/>
    <d v="2013-04-01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51968"/>
    <s v="PRESENTER IN USE UNTIL 03.04.2013"/>
    <x v="4"/>
    <d v="2013-04-01T00:00:00"/>
    <n v="4"/>
    <n v="4"/>
    <n v="4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52191"/>
    <s v="NEW HIRE REQUEST"/>
    <x v="4"/>
    <d v="2013-04-01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52192"/>
    <s v="NEW HIRE REQUEST"/>
    <x v="4"/>
    <d v="2013-04-01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54500"/>
    <s v="REHIRE REQUEST"/>
    <x v="6"/>
    <d v="2013-04-03T00:00:00"/>
    <n v="3"/>
    <n v="3"/>
    <n v="3"/>
    <s v="Confirmed"/>
    <s v="Service Request"/>
    <d v="2013-04-19T00:00:00"/>
    <d v="2013-04-22T00:00:00"/>
    <s v=""/>
    <x v="0"/>
    <x v="0"/>
    <x v="0"/>
    <d v="2013-04-01T00:00:00"/>
    <n v="1"/>
    <n v="1"/>
  </r>
  <r>
    <x v="4"/>
    <x v="4"/>
    <s v="Lucas Dreger"/>
    <s v="7000056001"/>
    <s v="NEW HIRE REQUEST"/>
    <x v="6"/>
    <d v="2013-04-03T00:00:00"/>
    <n v="3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56002"/>
    <s v="NEW HIRE REQUEST"/>
    <x v="6"/>
    <d v="2013-04-03T00:00:00"/>
    <n v="3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4"/>
    <x v="4"/>
    <s v="Lucas Dreger"/>
    <s v="7000056271"/>
    <s v="REHIRE REQUEST"/>
    <x v="6"/>
    <d v="2013-04-03T00:00:00"/>
    <n v="3"/>
    <n v="3"/>
    <n v="3"/>
    <s v="Confirmed"/>
    <s v="Service Request"/>
    <d v="2013-04-19T00:00:00"/>
    <d v="2013-04-22T00:00:00"/>
    <s v=""/>
    <x v="0"/>
    <x v="0"/>
    <x v="0"/>
    <d v="2013-04-01T00:00:00"/>
    <n v="1"/>
    <n v="1"/>
  </r>
  <r>
    <x v="4"/>
    <x v="4"/>
    <s v="Lucas Dreger"/>
    <s v="7000058324"/>
    <s v="NEED A NOTEBOOK"/>
    <x v="7"/>
    <d v="2013-04-04T00:00:00"/>
    <n v="3"/>
    <n v="3"/>
    <n v="3"/>
    <s v="Confirmed"/>
    <s v="Service Request"/>
    <d v="2013-04-19T00:00:00"/>
    <d v="2013-04-19T00:00:00"/>
    <s v=""/>
    <x v="0"/>
    <x v="0"/>
    <x v="0"/>
    <d v="2013-04-01T00:00:00"/>
    <n v="1"/>
    <n v="1"/>
  </r>
  <r>
    <x v="4"/>
    <x v="4"/>
    <s v="Lucas Dreger"/>
    <s v="7000064688"/>
    <s v="NOTEBOK"/>
    <x v="10"/>
    <d v="2013-04-09T00:00:00"/>
    <n v="3"/>
    <n v="3"/>
    <n v="3"/>
    <s v="Confirmed"/>
    <s v="Service Request"/>
    <d v="2013-04-18T00:00:00"/>
    <d v="2013-04-18T00:00:00"/>
    <s v=""/>
    <x v="0"/>
    <x v="0"/>
    <x v="0"/>
    <d v="2013-04-01T00:00:00"/>
    <n v="1"/>
    <n v="1"/>
  </r>
  <r>
    <x v="4"/>
    <x v="4"/>
    <s v="Lucas Dreger"/>
    <s v="7000066145"/>
    <s v="NEEDS LOANER LAPTOP"/>
    <x v="11"/>
    <d v="2013-04-10T00:00:00"/>
    <n v="2"/>
    <n v="3"/>
    <n v="3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70421"/>
    <s v="REHIRE REQUEST"/>
    <x v="36"/>
    <d v="2013-04-12T00:00:00"/>
    <n v="3"/>
    <n v="3"/>
    <n v="3"/>
    <s v="Confirmed"/>
    <s v="Service Request"/>
    <d v="2013-04-19T00:00:00"/>
    <d v="2013-04-19T00:00:00"/>
    <s v=""/>
    <x v="0"/>
    <x v="0"/>
    <x v="0"/>
    <d v="2013-04-01T00:00:00"/>
    <n v="1"/>
    <n v="1"/>
  </r>
  <r>
    <x v="4"/>
    <x v="4"/>
    <s v="Lucas Dreger"/>
    <s v="7000070422"/>
    <s v="REHIRE REQUEST"/>
    <x v="36"/>
    <d v="2013-04-12T00:00:00"/>
    <n v="3"/>
    <n v="3"/>
    <n v="3"/>
    <s v="Confirmed"/>
    <s v="Service Request"/>
    <d v="2013-04-19T00:00:00"/>
    <d v="2013-04-19T00:00:00"/>
    <s v=""/>
    <x v="0"/>
    <x v="0"/>
    <x v="0"/>
    <d v="2013-04-01T00:00:00"/>
    <n v="1"/>
    <n v="1"/>
  </r>
  <r>
    <x v="4"/>
    <x v="4"/>
    <s v="Lucas Dreger"/>
    <s v="7000074708"/>
    <s v="CANNOT MAKE BACKUP."/>
    <x v="0"/>
    <d v="2013-04-16T00:00:00"/>
    <n v="3"/>
    <n v="3"/>
    <n v="3"/>
    <s v="Confirmed"/>
    <s v="Service Request"/>
    <d v="2013-05-03T00:00:00"/>
    <d v="2013-06-03T00:00:00"/>
    <s v=""/>
    <x v="0"/>
    <x v="0"/>
    <x v="1"/>
    <d v="2013-06-01T00:00:00"/>
    <n v="1"/>
    <n v="1"/>
  </r>
  <r>
    <x v="4"/>
    <x v="4"/>
    <s v="Lucas Dreger"/>
    <s v="7000076272"/>
    <s v="NOTEBOOK NEEDED FOR A TRAINING"/>
    <x v="14"/>
    <d v="2013-04-17T00:00:00"/>
    <n v="3"/>
    <n v="4"/>
    <n v="4"/>
    <s v="Confirmed"/>
    <s v="Service Request"/>
    <d v="2013-04-18T00:00:00"/>
    <d v="2013-04-18T00:00:00"/>
    <s v=""/>
    <x v="0"/>
    <x v="0"/>
    <x v="0"/>
    <d v="2013-04-01T00:00:00"/>
    <n v="1"/>
    <n v="1"/>
  </r>
  <r>
    <x v="4"/>
    <x v="4"/>
    <s v="Lucas Dreger"/>
    <s v="7000076812"/>
    <s v="NEEDS LOANER LAPTOP - SAO LEOPOLDO BR"/>
    <x v="14"/>
    <d v="2013-04-17T00:00:00"/>
    <n v="3"/>
    <n v="3"/>
    <n v="3"/>
    <s v="Confirmed"/>
    <s v="Service Request"/>
    <d v="2013-04-18T00:00:00"/>
    <d v="2013-04-23T00:00:00"/>
    <s v=""/>
    <x v="0"/>
    <x v="0"/>
    <x v="0"/>
    <d v="2013-04-01T00:00:00"/>
    <n v="1"/>
    <n v="1"/>
  </r>
  <r>
    <x v="4"/>
    <x v="4"/>
    <s v="Lucas Dreger"/>
    <s v="7000078455"/>
    <s v="NEEDS NOTEBOOK BECAUSE SHE  WILL TRAVEL"/>
    <x v="15"/>
    <d v="2013-04-18T00:00:00"/>
    <n v="2"/>
    <n v="3"/>
    <n v="3"/>
    <s v="Confirmed"/>
    <s v="Service Request"/>
    <d v="2013-04-19T00:00:00"/>
    <d v="2013-04-19T00:00:00"/>
    <s v=""/>
    <x v="0"/>
    <x v="0"/>
    <x v="0"/>
    <d v="2013-04-01T00:00:00"/>
    <n v="1"/>
    <n v="1"/>
  </r>
  <r>
    <x v="4"/>
    <x v="4"/>
    <s v="Lucas Dreger"/>
    <s v="7000078739"/>
    <s v="NOTEBOOK RENTING FOR BUSINESS TRIP"/>
    <x v="15"/>
    <d v="2013-04-18T00:00:00"/>
    <n v="3"/>
    <n v="4"/>
    <n v="4"/>
    <s v="Confirmed"/>
    <s v="Service Request"/>
    <d v="2013-04-19T00:00:00"/>
    <d v="2013-05-20T00:00:00"/>
    <s v=""/>
    <x v="0"/>
    <x v="0"/>
    <x v="0"/>
    <d v="2013-05-01T00:00:00"/>
    <n v="1"/>
    <n v="1"/>
  </r>
  <r>
    <x v="4"/>
    <x v="4"/>
    <s v="Lucas Dreger"/>
    <s v="7000082310"/>
    <s v="REHIRE REQUEST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4"/>
    <x v="4"/>
    <s v="Lucas Dreger"/>
    <s v="7000082929"/>
    <s v="LAPTOP AND SECURE ID REQUEST"/>
    <x v="39"/>
    <d v="2013-04-22T00:00:00"/>
    <n v="2"/>
    <n v="3"/>
    <n v="3"/>
    <s v="Confirmed"/>
    <s v="Service Request"/>
    <d v="2013-04-23T00:00:00"/>
    <d v="2013-04-23T00:00:00"/>
    <s v=""/>
    <x v="0"/>
    <x v="0"/>
    <x v="0"/>
    <d v="2013-04-01T00:00:00"/>
    <n v="1"/>
    <n v="1"/>
  </r>
  <r>
    <x v="4"/>
    <x v="4"/>
    <s v="Lucas Dreger"/>
    <s v="7000084721"/>
    <s v="REHIRE REQUEST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4"/>
    <x v="4"/>
    <s v="Lucas Dreger"/>
    <s v="7000084997"/>
    <s v=" 2 LOANER LAPTOPS"/>
    <x v="40"/>
    <d v="2013-04-23T00:00:00"/>
    <n v="3"/>
    <n v="4"/>
    <n v="4"/>
    <s v="Confirmed"/>
    <s v="Service Request"/>
    <d v="2013-04-23T00:00:00"/>
    <d v="2013-05-24T00:00:00"/>
    <s v=""/>
    <x v="0"/>
    <x v="0"/>
    <x v="0"/>
    <d v="2013-05-01T00:00:00"/>
    <n v="1"/>
    <n v="1"/>
  </r>
  <r>
    <x v="4"/>
    <x v="4"/>
    <s v="Lucas Dreger"/>
    <s v="7000087221"/>
    <s v="C-I TRANSFER REQUEST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222"/>
    <s v="C-I TRANSFER REQUEST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224"/>
    <s v="C-I TRANSFER REQUEST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227"/>
    <s v="C-I TRANSFER REQUEST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229"/>
    <s v="NEW HIRE REQUEST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230"/>
    <s v="NEW HIRE REQUEST"/>
    <x v="16"/>
    <d v="2013-04-24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316"/>
    <s v="C-I TRANSFER REQUEST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317"/>
    <s v="C-I TRANSFER REQUEST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7319"/>
    <s v="C-I TRANSFER REQUEST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89132"/>
    <s v="C-I TRANSFER REQUEST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4"/>
    <x v="4"/>
    <s v="Lucas Dreger"/>
    <s v="7000090775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776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778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821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823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824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826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0829"/>
    <s v="C-I TRANSFER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Lucas Dreger"/>
    <s v="7000093021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22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24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27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29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30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42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3045"/>
    <s v="C-I TRANSFER REQUEST"/>
    <x v="81"/>
    <d v="2013-04-29T00:00:00"/>
    <n v="3"/>
    <n v="3"/>
    <n v="3"/>
    <s v="Confirmed"/>
    <s v="Service Request"/>
    <d v="2013-04-29T00:00:00"/>
    <d v="2013-05-30T00:00:00"/>
    <s v=""/>
    <x v="0"/>
    <x v="0"/>
    <x v="0"/>
    <d v="2013-05-01T00:00:00"/>
    <n v="1"/>
    <n v="1"/>
  </r>
  <r>
    <x v="4"/>
    <x v="4"/>
    <s v="Lucas Dreger"/>
    <s v="7000098019"/>
    <s v="C-I TRANSFER REQUEST"/>
    <x v="43"/>
    <d v="2013-05-03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4"/>
    <x v="4"/>
    <s v="Lucas Dreger"/>
    <s v="7000098020"/>
    <s v="C-I TRANSFER REQUEST"/>
    <x v="43"/>
    <d v="2013-05-03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4"/>
    <x v="4"/>
    <s v="Lucas Dreger"/>
    <s v="7000099522"/>
    <s v="C-I TRANSFER REQUEST"/>
    <x v="43"/>
    <d v="2013-05-03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4"/>
    <x v="4"/>
    <s v="Lucas Dreger"/>
    <s v="7000099525"/>
    <s v="C-I TRANSFER REQUEST"/>
    <x v="43"/>
    <d v="2013-05-03T00:00:00"/>
    <n v="3"/>
    <n v="3"/>
    <n v="3"/>
    <s v="Confirmed"/>
    <s v="Service Request"/>
    <d v="2013-05-03T00:00:00"/>
    <d v="2013-06-03T00:00:00"/>
    <s v=""/>
    <x v="1"/>
    <x v="0"/>
    <x v="1"/>
    <d v="2013-06-01T00:00:00"/>
    <n v="1"/>
    <n v="1"/>
  </r>
  <r>
    <x v="4"/>
    <x v="4"/>
    <s v="Lucas Dreger"/>
    <s v="7000099960"/>
    <s v="LAPTOP RENTAL FOR TRAINNING"/>
    <x v="43"/>
    <d v="2013-05-03T00:00:00"/>
    <n v="3"/>
    <n v="4"/>
    <n v="4"/>
    <s v="Service provided"/>
    <s v="Service Request"/>
    <d v="2013-05-06T00:00:00"/>
    <s v=""/>
    <s v=""/>
    <x v="1"/>
    <x v="0"/>
    <x v="1"/>
    <s v=""/>
    <n v="1"/>
    <n v="0"/>
  </r>
  <r>
    <x v="4"/>
    <x v="4"/>
    <s v="Lucas Dreger"/>
    <s v="7000100092"/>
    <s v="NOTEBOOK FOR A SAP TRAINING."/>
    <x v="43"/>
    <d v="2013-05-03T00:00:00"/>
    <n v="2"/>
    <n v="3"/>
    <n v="3"/>
    <s v="Service provided"/>
    <s v="Service Request"/>
    <d v="2013-05-06T00:00:00"/>
    <s v=""/>
    <s v=""/>
    <x v="1"/>
    <x v="0"/>
    <x v="1"/>
    <s v=""/>
    <n v="1"/>
    <n v="0"/>
  </r>
  <r>
    <x v="4"/>
    <x v="4"/>
    <s v="Lucas Dreger"/>
    <s v="7000106594"/>
    <s v="TRAVELING TO IRELAND"/>
    <x v="65"/>
    <d v="2013-05-08T00:00:00"/>
    <n v="2"/>
    <n v="3"/>
    <n v="3"/>
    <s v="Service provided"/>
    <s v="Service Request"/>
    <d v="2013-05-09T00:00:00"/>
    <s v=""/>
    <s v=""/>
    <x v="1"/>
    <x v="0"/>
    <x v="1"/>
    <s v=""/>
    <n v="1"/>
    <n v="0"/>
  </r>
  <r>
    <x v="4"/>
    <x v="4"/>
    <s v="Lucas Dreger"/>
    <s v="7000108971"/>
    <s v="NEW HIRE REQUEST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4"/>
    <x v="4"/>
    <s v="Lucas Dreger"/>
    <s v="7000108972"/>
    <s v="NEW HIRE REQUEST"/>
    <x v="45"/>
    <d v="2013-05-10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4"/>
    <x v="4"/>
    <s v="Lucas Dreger"/>
    <s v="7000109224"/>
    <s v="NEEDS LOANER LAPTOP"/>
    <x v="45"/>
    <d v="2013-05-10T00:00:00"/>
    <n v="3"/>
    <n v="4"/>
    <n v="4"/>
    <s v="Service provided"/>
    <s v="Service Request"/>
    <d v="2013-05-10T00:00:00"/>
    <s v=""/>
    <s v=""/>
    <x v="1"/>
    <x v="0"/>
    <x v="1"/>
    <s v=""/>
    <n v="1"/>
    <n v="0"/>
  </r>
  <r>
    <x v="4"/>
    <x v="4"/>
    <s v="Lucas Dreger"/>
    <s v="7000109312"/>
    <s v="NEW HIRE REQUEST"/>
    <x v="45"/>
    <d v="2013-05-10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4"/>
    <x v="4"/>
    <s v="Lucas Dreger"/>
    <s v="7000109313"/>
    <s v="NEW HIRE REQUEST"/>
    <x v="45"/>
    <d v="2013-05-10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4"/>
    <x v="4"/>
    <s v="Lucas Dreger"/>
    <s v="7000115581"/>
    <s v="NOTEBOOK FOR TRAVEL"/>
    <x v="47"/>
    <d v="2013-05-15T00:00:00"/>
    <n v="2"/>
    <n v="3"/>
    <n v="3"/>
    <s v="Service provided"/>
    <s v="Service Request"/>
    <d v="2013-05-15T00:00:00"/>
    <s v=""/>
    <s v=""/>
    <x v="1"/>
    <x v="0"/>
    <x v="1"/>
    <s v=""/>
    <n v="1"/>
    <n v="0"/>
  </r>
  <r>
    <x v="4"/>
    <x v="4"/>
    <s v="Lucas Dreger"/>
    <s v="7000118744"/>
    <s v="NEEDS LOANER LAPTOP"/>
    <x v="49"/>
    <d v="2013-05-17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4"/>
    <x v="4"/>
    <s v="Lucas Dreger"/>
    <s v="7000118776"/>
    <s v="NEW HIRE REQUEST"/>
    <x v="49"/>
    <d v="2013-05-17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4"/>
    <x v="4"/>
    <s v="Lucas Dreger"/>
    <s v="7000122320"/>
    <s v="NEW HIRE REQUEST"/>
    <x v="22"/>
    <d v="2013-05-21T00:00:00"/>
    <n v="3"/>
    <n v="3"/>
    <n v="3"/>
    <s v="Confirmed"/>
    <s v="Service Request"/>
    <d v="2013-05-31T00:00:00"/>
    <d v="2013-06-01T00:00:00"/>
    <s v=""/>
    <x v="1"/>
    <x v="0"/>
    <x v="1"/>
    <d v="2013-06-01T00:00:00"/>
    <n v="1"/>
    <n v="1"/>
  </r>
  <r>
    <x v="4"/>
    <x v="4"/>
    <s v="Lucas Dreger"/>
    <s v="7000127887"/>
    <s v="REIMAGE PC FROM RUN ADVERTISED PROGRAMS"/>
    <x v="83"/>
    <d v="2013-05-24T00:00:00"/>
    <n v="3"/>
    <n v="3"/>
    <n v="3"/>
    <s v="Service provided"/>
    <s v="Service Request"/>
    <d v="2013-05-27T00:00:00"/>
    <s v=""/>
    <s v=""/>
    <x v="1"/>
    <x v="0"/>
    <x v="1"/>
    <s v=""/>
    <n v="1"/>
    <n v="0"/>
  </r>
  <r>
    <x v="4"/>
    <x v="4"/>
    <s v="Lucas Dreger"/>
    <s v="7000129964"/>
    <s v="CONFIGURATION OF NEW PC"/>
    <x v="90"/>
    <d v="2013-05-27T00:00:00"/>
    <n v="3"/>
    <n v="3"/>
    <n v="3"/>
    <s v="Author Action required"/>
    <s v="Service Request"/>
    <s v=""/>
    <s v=""/>
    <s v=""/>
    <x v="1"/>
    <x v="0"/>
    <x v="2"/>
    <s v=""/>
    <n v="0"/>
    <n v="0"/>
  </r>
  <r>
    <x v="4"/>
    <x v="4"/>
    <s v="Lucas Dreger"/>
    <s v="7000135213"/>
    <s v="PLEASE REIMAGE PC"/>
    <x v="2"/>
    <d v="2013-05-30T00:00:00"/>
    <n v="3"/>
    <n v="3"/>
    <n v="3"/>
    <s v="Author Action required"/>
    <s v="Service Request"/>
    <s v=""/>
    <s v=""/>
    <s v=""/>
    <x v="1"/>
    <x v="0"/>
    <x v="2"/>
    <s v=""/>
    <n v="0"/>
    <n v="0"/>
  </r>
  <r>
    <x v="4"/>
    <x v="4"/>
    <s v="Lucas Dreger"/>
    <s v="8000000924"/>
    <s v="CANNOT DELETE MEETINGS"/>
    <x v="137"/>
    <d v="2012-12-13T00:00:00"/>
    <n v="3"/>
    <n v="3"/>
    <n v="3"/>
    <s v="Confirmed"/>
    <s v="Incident"/>
    <d v="2013-04-24T00:00:00"/>
    <d v="2013-05-25T00:00:00"/>
    <s v=""/>
    <x v="8"/>
    <x v="1"/>
    <x v="0"/>
    <d v="2013-05-01T00:00:00"/>
    <n v="1"/>
    <n v="1"/>
  </r>
  <r>
    <x v="4"/>
    <x v="4"/>
    <s v="Lucas Dreger"/>
    <s v="8000007716"/>
    <s v="DESKTOP NOT WORKING. WINDOWS CRASHED REI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Lucas Dreger"/>
    <s v="8000007733"/>
    <s v="LAPTOP BATTERY IS NOT CHARGING.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Lucas Dreger"/>
    <s v="8000008084"/>
    <s v="USER WANTS TO GIVE REMOTE ACCESS PERMISS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Lucas Dreger"/>
    <s v="8000012676"/>
    <s v="ISSUE WITH PGP."/>
    <x v="60"/>
    <d v="2013-02-27T00:00:00"/>
    <n v="3"/>
    <n v="3"/>
    <n v="3"/>
    <s v="Confirmed"/>
    <s v="Incident"/>
    <s v=""/>
    <d v="2013-04-20T00:00:00"/>
    <s v="Confirmed wihtout Completion"/>
    <x v="7"/>
    <x v="0"/>
    <x v="2"/>
    <d v="2013-04-01T00:00:00"/>
    <n v="0"/>
    <n v="1"/>
  </r>
  <r>
    <x v="4"/>
    <x v="4"/>
    <s v="Lucas Dreger"/>
    <s v="8000012985"/>
    <s v="BSI DATABASE SERVER IS NOT WORKING"/>
    <x v="73"/>
    <d v="2013-02-28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Lucas Dreger"/>
    <s v="8000020312"/>
    <s v="USER NEED ACCES THE COMPUTER ON MEETING"/>
    <x v="75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4"/>
    <x v="4"/>
    <s v="Lucas Dreger"/>
    <s v="8000023451"/>
    <s v="CANNOT UPGRADE JAVA."/>
    <x v="84"/>
    <d v="2013-03-11T00:00:00"/>
    <n v="3"/>
    <n v="3"/>
    <n v="3"/>
    <s v="Solution proposed"/>
    <s v="Incident"/>
    <d v="2013-05-08T00:00:00"/>
    <s v=""/>
    <s v=""/>
    <x v="2"/>
    <x v="0"/>
    <x v="1"/>
    <s v=""/>
    <n v="1"/>
    <n v="0"/>
  </r>
  <r>
    <x v="4"/>
    <x v="4"/>
    <s v="Lucas Dreger"/>
    <s v="8000025065"/>
    <s v="THE PRINTER SLEE_BW IS NOT WORKING THERE"/>
    <x v="78"/>
    <d v="2013-03-12T00:00:00"/>
    <n v="3"/>
    <n v="3"/>
    <n v="3"/>
    <s v="Confirmed"/>
    <s v="Incident"/>
    <d v="2013-04-19T00:00:00"/>
    <d v="2013-04-21T00:00:00"/>
    <s v=""/>
    <x v="2"/>
    <x v="0"/>
    <x v="0"/>
    <d v="2013-04-01T00:00:00"/>
    <n v="1"/>
    <n v="1"/>
  </r>
  <r>
    <x v="4"/>
    <x v="4"/>
    <s v="Lucas Dreger"/>
    <s v="8000027913"/>
    <s v="USER CANNOT LOGIN TO CSS SYSTEM."/>
    <x v="64"/>
    <d v="2013-03-13T00:00:00"/>
    <n v="3"/>
    <n v="3"/>
    <n v="3"/>
    <s v="Confirmed"/>
    <s v="Incident"/>
    <d v="2013-03-20T00:00:00"/>
    <d v="2013-04-23T00:00:00"/>
    <s v=""/>
    <x v="2"/>
    <x v="0"/>
    <x v="3"/>
    <d v="2013-04-01T00:00:00"/>
    <n v="1"/>
    <n v="1"/>
  </r>
  <r>
    <x v="4"/>
    <x v="4"/>
    <s v="Lucas Dreger"/>
    <s v="8000032964"/>
    <s v="HARD-DISK ISSUE"/>
    <x v="77"/>
    <d v="2013-03-18T00:00:00"/>
    <n v="3"/>
    <n v="3"/>
    <n v="3"/>
    <s v="Solution proposed"/>
    <s v="Incident"/>
    <d v="2013-05-26T00:00:00"/>
    <s v=""/>
    <s v=""/>
    <x v="2"/>
    <x v="0"/>
    <x v="1"/>
    <s v=""/>
    <n v="1"/>
    <n v="0"/>
  </r>
  <r>
    <x v="4"/>
    <x v="4"/>
    <s v="Lucas Dreger"/>
    <s v="8000039158"/>
    <s v="IE SETTINGS FROM GERMANY"/>
    <x v="86"/>
    <d v="2013-03-21T00:00:00"/>
    <n v="3"/>
    <n v="3"/>
    <n v="3"/>
    <s v="Confirmed"/>
    <s v="Incident"/>
    <d v="2013-04-19T00:00:00"/>
    <d v="2013-05-20T00:00:00"/>
    <s v=""/>
    <x v="2"/>
    <x v="0"/>
    <x v="0"/>
    <d v="2013-05-01T00:00:00"/>
    <n v="1"/>
    <n v="1"/>
  </r>
  <r>
    <x v="4"/>
    <x v="4"/>
    <s v="Lucas Dreger"/>
    <s v="8000052211"/>
    <s v="CANNOT ACCESS QM CHANGES TOOL"/>
    <x v="33"/>
    <d v="2013-03-26T00:00:00"/>
    <n v="1"/>
    <n v="3"/>
    <n v="3"/>
    <s v="Confirmed"/>
    <s v="Incident"/>
    <d v="2013-04-18T00:00:00"/>
    <d v="2013-04-19T00:00:00"/>
    <s v=""/>
    <x v="2"/>
    <x v="0"/>
    <x v="0"/>
    <d v="2013-04-01T00:00:00"/>
    <n v="1"/>
    <n v="1"/>
  </r>
  <r>
    <x v="4"/>
    <x v="4"/>
    <s v="Lucas Dreger"/>
    <s v="8000052797"/>
    <s v="CANNOT SEND ANY E-MAIL"/>
    <x v="34"/>
    <d v="2013-03-27T00:00:00"/>
    <n v="1"/>
    <n v="3"/>
    <n v="3"/>
    <s v="Confirmed"/>
    <s v="Incident"/>
    <d v="2013-04-09T00:00:00"/>
    <d v="2013-05-20T00:00:00"/>
    <s v=""/>
    <x v="2"/>
    <x v="0"/>
    <x v="0"/>
    <d v="2013-05-01T00:00:00"/>
    <n v="1"/>
    <n v="1"/>
  </r>
  <r>
    <x v="4"/>
    <x v="4"/>
    <s v="Lucas Dreger"/>
    <s v="8000054630"/>
    <s v="SNC ERROR IN SAP GUI"/>
    <x v="34"/>
    <d v="2013-03-27T00:00:00"/>
    <n v="3"/>
    <n v="4"/>
    <n v="4"/>
    <s v="Confirmed"/>
    <s v="Incident"/>
    <d v="2013-04-22T00:00:00"/>
    <d v="2013-05-23T00:00:00"/>
    <s v=""/>
    <x v="2"/>
    <x v="0"/>
    <x v="0"/>
    <d v="2013-05-01T00:00:00"/>
    <n v="1"/>
    <n v="1"/>
  </r>
  <r>
    <x v="4"/>
    <x v="4"/>
    <s v="Lucas Dreger"/>
    <s v="8000065999"/>
    <s v="PROBLEMS TO ACCESS CSS"/>
    <x v="5"/>
    <d v="2013-04-02T00:00:00"/>
    <n v="4"/>
    <n v="4"/>
    <n v="4"/>
    <s v="Solution proposed"/>
    <s v="Incident"/>
    <d v="2013-05-07T00:00:00"/>
    <s v=""/>
    <s v=""/>
    <x v="0"/>
    <x v="0"/>
    <x v="1"/>
    <s v=""/>
    <n v="1"/>
    <n v="0"/>
  </r>
  <r>
    <x v="4"/>
    <x v="4"/>
    <s v="Lucas Dreger"/>
    <s v="8000067215"/>
    <s v="RUN ADVERTISED PROGRAMS EMPTY."/>
    <x v="5"/>
    <d v="2013-04-02T00:00:00"/>
    <n v="3"/>
    <n v="3"/>
    <n v="3"/>
    <s v="Solution proposed"/>
    <s v="Incident"/>
    <d v="2013-05-07T00:00:00"/>
    <s v=""/>
    <s v=""/>
    <x v="0"/>
    <x v="0"/>
    <x v="1"/>
    <s v=""/>
    <n v="1"/>
    <n v="0"/>
  </r>
  <r>
    <x v="4"/>
    <x v="4"/>
    <s v="Lucas Dreger"/>
    <s v="8000070713"/>
    <s v="SAP NETWEAVER BUSINESS CLIENT 4.0 INSTAL"/>
    <x v="6"/>
    <d v="2013-04-03T00:00:00"/>
    <n v="3"/>
    <n v="4"/>
    <n v="4"/>
    <s v="Confirmed"/>
    <s v="Incident"/>
    <d v="2013-04-24T00:00:00"/>
    <d v="2013-05-25T00:00:00"/>
    <s v=""/>
    <x v="0"/>
    <x v="0"/>
    <x v="0"/>
    <d v="2013-05-01T00:00:00"/>
    <n v="1"/>
    <n v="1"/>
  </r>
  <r>
    <x v="4"/>
    <x v="4"/>
    <s v="Lucas Dreger"/>
    <s v="8000073829"/>
    <s v="CANNOT RECORD ADMINISTRATIVE ACTIVITIES"/>
    <x v="7"/>
    <d v="2013-04-04T00:00:00"/>
    <n v="3"/>
    <n v="3"/>
    <n v="3"/>
    <s v="Confirmed"/>
    <s v="Incident"/>
    <s v=""/>
    <d v="2013-05-06T00:00:00"/>
    <s v="Confirmed wihtout Completion"/>
    <x v="0"/>
    <x v="0"/>
    <x v="2"/>
    <d v="2013-05-01T00:00:00"/>
    <n v="0"/>
    <n v="1"/>
  </r>
  <r>
    <x v="4"/>
    <x v="4"/>
    <s v="Lucas Dreger"/>
    <s v="8000075948"/>
    <s v="PGP ERROR AFTER BOOTING"/>
    <x v="8"/>
    <d v="2013-04-05T00:00:00"/>
    <n v="3"/>
    <n v="4"/>
    <n v="4"/>
    <s v="Confirmed"/>
    <s v="Incident"/>
    <d v="2013-05-08T00:00:00"/>
    <d v="2013-05-10T00:00:00"/>
    <s v=""/>
    <x v="0"/>
    <x v="0"/>
    <x v="1"/>
    <d v="2013-05-01T00:00:00"/>
    <n v="1"/>
    <n v="1"/>
  </r>
  <r>
    <x v="4"/>
    <x v="4"/>
    <s v="Lucas Dreger"/>
    <s v="8000076270"/>
    <s v="PROBLEMS TO CONNECT TO CITRIX"/>
    <x v="8"/>
    <d v="2013-04-05T00:00:00"/>
    <n v="2"/>
    <n v="3"/>
    <n v="3"/>
    <s v="Solution proposed"/>
    <s v="Incident"/>
    <d v="2013-05-22T00:00:00"/>
    <s v=""/>
    <s v=""/>
    <x v="0"/>
    <x v="0"/>
    <x v="1"/>
    <s v=""/>
    <n v="1"/>
    <n v="0"/>
  </r>
  <r>
    <x v="4"/>
    <x v="4"/>
    <s v="Lucas Dreger"/>
    <s v="8000076486"/>
    <s v="NEEDS TO INSTALL NETWEBER BUSINESS CLIEN"/>
    <x v="8"/>
    <d v="2013-04-05T00:00:00"/>
    <n v="3"/>
    <n v="3"/>
    <n v="3"/>
    <s v="Confirmed"/>
    <s v="Incident"/>
    <d v="2013-04-24T00:00:00"/>
    <d v="2013-05-25T00:00:00"/>
    <s v=""/>
    <x v="0"/>
    <x v="0"/>
    <x v="0"/>
    <d v="2013-05-01T00:00:00"/>
    <n v="1"/>
    <n v="1"/>
  </r>
  <r>
    <x v="4"/>
    <x v="4"/>
    <s v="Lucas Dreger"/>
    <s v="8000092192"/>
    <s v="CANNOT INSTALL SNAGIT"/>
    <x v="12"/>
    <d v="2013-04-11T00:00:00"/>
    <n v="1"/>
    <n v="3"/>
    <n v="2"/>
    <s v="Confirmed"/>
    <s v="Incident"/>
    <d v="2013-05-15T00:00:00"/>
    <d v="2013-05-21T00:00:00"/>
    <s v=""/>
    <x v="0"/>
    <x v="0"/>
    <x v="1"/>
    <d v="2013-05-01T00:00:00"/>
    <n v="1"/>
    <n v="1"/>
  </r>
  <r>
    <x v="4"/>
    <x v="4"/>
    <s v="Lucas Dreger"/>
    <s v="8000097744"/>
    <s v="NO ONE CAN CONNECT TO WIFI IN SAO LEO"/>
    <x v="37"/>
    <d v="2013-04-15T00:00:00"/>
    <n v="1"/>
    <n v="2"/>
    <n v="1"/>
    <s v="Confirmed"/>
    <s v="Incident"/>
    <d v="2013-04-19T00:00:00"/>
    <d v="2013-05-20T00:00:00"/>
    <s v=""/>
    <x v="0"/>
    <x v="0"/>
    <x v="0"/>
    <d v="2013-05-01T00:00:00"/>
    <n v="1"/>
    <n v="1"/>
  </r>
  <r>
    <x v="4"/>
    <x v="4"/>
    <s v="Lucas Dreger"/>
    <s v="8000099658"/>
    <s v="CONTROL KEY IN PC STUCK"/>
    <x v="0"/>
    <d v="2013-04-16T00:00:00"/>
    <n v="3"/>
    <n v="4"/>
    <n v="4"/>
    <s v="Confirmed"/>
    <s v="Incident"/>
    <d v="2013-04-23T00:00:00"/>
    <d v="2013-05-24T00:00:00"/>
    <s v=""/>
    <x v="0"/>
    <x v="0"/>
    <x v="0"/>
    <d v="2013-05-01T00:00:00"/>
    <n v="1"/>
    <n v="1"/>
  </r>
  <r>
    <x v="4"/>
    <x v="4"/>
    <s v="Lucas Dreger"/>
    <s v="8000102620"/>
    <s v="USER CANNOT CONNECT TO THE PRINTER"/>
    <x v="0"/>
    <d v="2013-04-16T00:00:00"/>
    <n v="3"/>
    <n v="3"/>
    <n v="3"/>
    <s v="Confirmed"/>
    <s v="Incident"/>
    <d v="2013-04-24T00:00:00"/>
    <d v="2013-05-25T00:00:00"/>
    <s v=""/>
    <x v="0"/>
    <x v="0"/>
    <x v="0"/>
    <d v="2013-05-01T00:00:00"/>
    <n v="1"/>
    <n v="1"/>
  </r>
  <r>
    <x v="4"/>
    <x v="4"/>
    <s v="Lucas Dreger"/>
    <s v="8000108387"/>
    <s v="INSTALLATION SAP CONNECT"/>
    <x v="15"/>
    <d v="2013-04-18T00:00:00"/>
    <n v="3"/>
    <n v="3"/>
    <n v="3"/>
    <s v="Confirmed"/>
    <s v="Incident"/>
    <d v="2013-04-25T00:00:00"/>
    <d v="2013-04-25T00:00:00"/>
    <s v=""/>
    <x v="0"/>
    <x v="0"/>
    <x v="0"/>
    <d v="2013-04-01T00:00:00"/>
    <n v="1"/>
    <n v="1"/>
  </r>
  <r>
    <x v="4"/>
    <x v="4"/>
    <s v="Lucas Dreger"/>
    <s v="8000108796"/>
    <s v="PROBLEMS TO INSTALL INTERNET EXPLORER 9"/>
    <x v="15"/>
    <d v="2013-04-18T00:00:00"/>
    <n v="3"/>
    <n v="3"/>
    <n v="3"/>
    <s v="Confirmed"/>
    <s v="Incident"/>
    <d v="2013-04-24T00:00:00"/>
    <d v="2013-04-24T00:00:00"/>
    <s v=""/>
    <x v="0"/>
    <x v="0"/>
    <x v="0"/>
    <d v="2013-04-01T00:00:00"/>
    <n v="1"/>
    <n v="1"/>
  </r>
  <r>
    <x v="4"/>
    <x v="4"/>
    <s v="Lucas Dreger"/>
    <s v="8000123816"/>
    <s v="CANNOT INSTALL SNAGIT."/>
    <x v="16"/>
    <d v="2013-04-24T00:00:00"/>
    <n v="3"/>
    <n v="3"/>
    <n v="3"/>
    <s v="Confirmed"/>
    <s v="Incident"/>
    <d v="2013-04-25T00:00:00"/>
    <d v="2013-04-25T00:00:00"/>
    <s v=""/>
    <x v="0"/>
    <x v="0"/>
    <x v="0"/>
    <d v="2013-04-01T00:00:00"/>
    <n v="1"/>
    <n v="1"/>
  </r>
  <r>
    <x v="4"/>
    <x v="4"/>
    <s v="Lucas Dreger"/>
    <s v="8000123900"/>
    <s v="REQUEST NEW NOTEBOOK"/>
    <x v="16"/>
    <d v="2013-04-24T00:00:00"/>
    <n v="3"/>
    <n v="3"/>
    <n v="3"/>
    <s v="Confirmed"/>
    <s v="Incident"/>
    <d v="2013-04-24T00:00:00"/>
    <d v="2013-05-25T00:00:00"/>
    <s v=""/>
    <x v="0"/>
    <x v="0"/>
    <x v="0"/>
    <d v="2013-05-01T00:00:00"/>
    <n v="1"/>
    <n v="1"/>
  </r>
  <r>
    <x v="4"/>
    <x v="4"/>
    <s v="Lucas Dreger"/>
    <s v="8000137203"/>
    <s v="NO CONTACTS AVAILABLE"/>
    <x v="17"/>
    <d v="2013-04-30T00:00:00"/>
    <n v="2"/>
    <n v="3"/>
    <n v="3"/>
    <s v="Confirmed"/>
    <s v="Incident"/>
    <d v="2013-05-03T00:00:00"/>
    <d v="2013-06-03T00:00:00"/>
    <s v=""/>
    <x v="0"/>
    <x v="0"/>
    <x v="1"/>
    <d v="2013-06-01T00:00:00"/>
    <n v="1"/>
    <n v="1"/>
  </r>
  <r>
    <x v="4"/>
    <x v="4"/>
    <s v="Lucas Dreger"/>
    <s v="8000137757"/>
    <s v="LINK BACK-UP TO NEW LAPTOP"/>
    <x v="17"/>
    <d v="2013-04-30T00:00:00"/>
    <n v="3"/>
    <n v="3"/>
    <n v="3"/>
    <s v="Solution proposed"/>
    <s v="Incident"/>
    <d v="2013-05-06T00:00:00"/>
    <s v=""/>
    <s v=""/>
    <x v="0"/>
    <x v="0"/>
    <x v="1"/>
    <s v=""/>
    <n v="1"/>
    <n v="0"/>
  </r>
  <r>
    <x v="4"/>
    <x v="4"/>
    <s v="Lucas Dreger"/>
    <s v="8000137913"/>
    <s v="APPLICATION VIRTUALIZATION ERROR- SNAGIT"/>
    <x v="17"/>
    <d v="2013-04-30T00:00:00"/>
    <n v="3"/>
    <n v="4"/>
    <n v="4"/>
    <s v="Confirmed"/>
    <s v="Incident"/>
    <d v="2013-05-06T00:00:00"/>
    <d v="2013-05-06T00:00:00"/>
    <s v=""/>
    <x v="0"/>
    <x v="0"/>
    <x v="1"/>
    <d v="2013-05-01T00:00:00"/>
    <n v="1"/>
    <n v="1"/>
  </r>
  <r>
    <x v="4"/>
    <x v="4"/>
    <s v="Lucas Dreger"/>
    <s v="8000142596"/>
    <s v="NO TRUSTED RELATIONSHIP BETWEEN PC AND D"/>
    <x v="19"/>
    <d v="2013-05-02T00:00:00"/>
    <n v="4"/>
    <n v="3"/>
    <n v="3"/>
    <s v="Confirmed"/>
    <s v="Incident"/>
    <d v="2013-05-02T00:00:00"/>
    <d v="2013-06-02T00:00:00"/>
    <s v=""/>
    <x v="1"/>
    <x v="0"/>
    <x v="1"/>
    <d v="2013-06-01T00:00:00"/>
    <n v="1"/>
    <n v="1"/>
  </r>
  <r>
    <x v="4"/>
    <x v="4"/>
    <s v="Lucas Dreger"/>
    <s v="8000145781"/>
    <s v="ADMIN RIGHTS"/>
    <x v="43"/>
    <d v="2013-05-03T00:00:00"/>
    <n v="3"/>
    <n v="3"/>
    <n v="3"/>
    <s v="Confirmed"/>
    <s v="Incident"/>
    <d v="2013-05-10T00:00:00"/>
    <d v="2013-05-10T00:00:00"/>
    <s v=""/>
    <x v="1"/>
    <x v="0"/>
    <x v="1"/>
    <d v="2013-05-01T00:00:00"/>
    <n v="1"/>
    <n v="1"/>
  </r>
  <r>
    <x v="4"/>
    <x v="4"/>
    <s v="Lucas Dreger"/>
    <s v="8000149148"/>
    <s v="PGP ERROR"/>
    <x v="44"/>
    <d v="2013-05-06T00:00:00"/>
    <n v="3"/>
    <n v="4"/>
    <n v="4"/>
    <s v="Solution proposed"/>
    <s v="Incident"/>
    <d v="2013-05-13T00:00:00"/>
    <s v=""/>
    <s v=""/>
    <x v="1"/>
    <x v="0"/>
    <x v="1"/>
    <s v=""/>
    <n v="1"/>
    <n v="0"/>
  </r>
  <r>
    <x v="4"/>
    <x v="4"/>
    <s v="Lucas Dreger"/>
    <s v="8000150430"/>
    <s v="REMOTE ACCESS"/>
    <x v="44"/>
    <d v="2013-05-06T00:00:00"/>
    <n v="1"/>
    <n v="3"/>
    <n v="3"/>
    <s v="Solution proposed"/>
    <s v="Incident"/>
    <d v="2013-05-31T00:00:00"/>
    <s v=""/>
    <s v=""/>
    <x v="1"/>
    <x v="0"/>
    <x v="1"/>
    <s v=""/>
    <n v="1"/>
    <n v="0"/>
  </r>
  <r>
    <x v="4"/>
    <x v="4"/>
    <s v="Lucas Dreger"/>
    <s v="8000153660"/>
    <s v="PROBLEMS TO INSTALL SNAG IT IN PC"/>
    <x v="20"/>
    <d v="2013-05-07T00:00:00"/>
    <n v="3"/>
    <n v="4"/>
    <n v="4"/>
    <s v="Confirmed"/>
    <s v="Incident"/>
    <d v="2013-05-07T00:00:00"/>
    <d v="2013-05-07T00:00:00"/>
    <s v=""/>
    <x v="1"/>
    <x v="0"/>
    <x v="1"/>
    <d v="2013-05-01T00:00:00"/>
    <n v="1"/>
    <n v="1"/>
  </r>
  <r>
    <x v="4"/>
    <x v="4"/>
    <s v="Lucas Dreger"/>
    <s v="8000173136"/>
    <s v="CANNOT MAKE BACKUP"/>
    <x v="47"/>
    <d v="2013-05-15T00:00:00"/>
    <n v="3"/>
    <n v="3"/>
    <n v="3"/>
    <s v="Confirmed"/>
    <s v="Incident"/>
    <s v=""/>
    <d v="2013-05-27T00:00:00"/>
    <s v="Confirmed wihtout Completion"/>
    <x v="1"/>
    <x v="0"/>
    <x v="2"/>
    <d v="2013-05-01T00:00:00"/>
    <n v="0"/>
    <n v="1"/>
  </r>
  <r>
    <x v="4"/>
    <x v="4"/>
    <s v="Lucas Dreger"/>
    <s v="8000178317"/>
    <s v="CANNOT FOUND PROGRAM IN RAP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4"/>
    <x v="4"/>
    <s v="Lucas Dreger"/>
    <s v="8000185592"/>
    <s v="REQUEST TO RESTART SNATSHOT OF SERVER"/>
    <x v="22"/>
    <d v="2013-05-21T00:00:00"/>
    <n v="3"/>
    <n v="3"/>
    <n v="3"/>
    <s v="Solution proposed"/>
    <s v="Incident"/>
    <d v="2013-05-29T00:00:00"/>
    <s v=""/>
    <s v=""/>
    <x v="1"/>
    <x v="0"/>
    <x v="1"/>
    <s v=""/>
    <n v="1"/>
    <n v="0"/>
  </r>
  <r>
    <x v="4"/>
    <x v="4"/>
    <s v="Lucas Dreger"/>
    <s v="8000188487"/>
    <s v="PROBLEMS WITH ANONYMOUS MAILBOX"/>
    <x v="52"/>
    <d v="2013-05-22T00:00:00"/>
    <n v="2"/>
    <n v="3"/>
    <n v="3"/>
    <s v="Confirmed"/>
    <s v="Incident"/>
    <d v="2013-05-23T00:00:00"/>
    <d v="2013-05-23T00:00:00"/>
    <s v=""/>
    <x v="1"/>
    <x v="0"/>
    <x v="1"/>
    <d v="2013-05-01T00:00:00"/>
    <n v="1"/>
    <n v="1"/>
  </r>
  <r>
    <x v="4"/>
    <x v="4"/>
    <s v="Lucas Dreger"/>
    <s v="8000206351"/>
    <s v="LAPTOP RENTAL"/>
    <x v="67"/>
    <d v="2013-05-29T00:00:00"/>
    <n v="3"/>
    <n v="2"/>
    <n v="2"/>
    <s v="Solution proposed"/>
    <s v="Incident"/>
    <d v="2013-05-31T00:00:00"/>
    <s v=""/>
    <s v=""/>
    <x v="1"/>
    <x v="0"/>
    <x v="1"/>
    <s v=""/>
    <n v="1"/>
    <n v="0"/>
  </r>
  <r>
    <x v="4"/>
    <x v="4"/>
    <s v="Lucas Roth"/>
    <s v="7000001626"/>
    <s v="NEW HIRE REQUEST"/>
    <x v="70"/>
    <d v="2013-02-12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Roth"/>
    <s v="7000001633"/>
    <s v="NEW HIRE REQUEST"/>
    <x v="70"/>
    <d v="2013-02-12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Roth"/>
    <s v="7000001706"/>
    <s v="NEW HIRE REQUEST"/>
    <x v="70"/>
    <d v="2013-02-12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Roth"/>
    <s v="7000001712"/>
    <s v="NEW HIRE REQUEST"/>
    <x v="70"/>
    <d v="2013-02-12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Roth"/>
    <s v="7000001773"/>
    <s v="NEW HIRE REQUEST"/>
    <x v="70"/>
    <d v="2013-02-12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Roth"/>
    <s v="7000001872"/>
    <s v="NEW HIRE REQUEST"/>
    <x v="70"/>
    <d v="2013-02-12T00:00:00"/>
    <n v="3"/>
    <n v="3"/>
    <n v="3"/>
    <s v="Confirmed"/>
    <s v="Service Request"/>
    <d v="2013-03-19T00:00:00"/>
    <d v="2013-04-19T00:00:00"/>
    <s v=""/>
    <x v="7"/>
    <x v="0"/>
    <x v="3"/>
    <d v="2013-04-01T00:00:00"/>
    <n v="1"/>
    <n v="1"/>
  </r>
  <r>
    <x v="4"/>
    <x v="4"/>
    <s v="Lucas Roth"/>
    <s v="7000016147"/>
    <s v="NEW HIRE REQUEST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Roth"/>
    <s v="7000016153"/>
    <s v="NEW HIRE REQUEST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Roth"/>
    <s v="7000016189"/>
    <s v="NEW HIRE REQUEST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Roth"/>
    <s v="7000016190"/>
    <s v="NEW HIRE REQUEST"/>
    <x v="74"/>
    <d v="2013-03-04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4"/>
    <x v="4"/>
    <s v="Lucas Roth"/>
    <s v="8000014499"/>
    <s v="NETWORK INPUT DOESN'T WORK"/>
    <x v="137"/>
    <d v="2012-12-13T00:00:00"/>
    <n v="3"/>
    <n v="3"/>
    <n v="3"/>
    <s v="Confirmed"/>
    <s v="Incident"/>
    <d v="2013-03-20T00:00:00"/>
    <d v="2013-05-31T00:00:00"/>
    <s v=""/>
    <x v="8"/>
    <x v="1"/>
    <x v="3"/>
    <d v="2013-05-01T00:00:00"/>
    <n v="1"/>
    <n v="1"/>
  </r>
  <r>
    <x v="4"/>
    <x v="4"/>
    <s v="Lucas Roth"/>
    <s v="8000014508"/>
    <s v="HARD DISK ERROR"/>
    <x v="119"/>
    <d v="2013-02-01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4"/>
    <x v="4"/>
    <s v="Natassja Davila"/>
    <s v="7000090682"/>
    <s v="NEW HIRE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Natassja Davila"/>
    <s v="7000090683"/>
    <s v="NEW HIRE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Natassja Davila"/>
    <s v="7000090686"/>
    <s v="NEW HIRE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Natassja Davila"/>
    <s v="7000090687"/>
    <s v="NEW HIRE REQUEST"/>
    <x v="42"/>
    <d v="2013-04-26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4"/>
    <x v="4"/>
    <s v="Natassja Davila"/>
    <s v="7000098105"/>
    <s v="REIMAGE PC"/>
    <x v="19"/>
    <d v="2013-05-02T00:00:00"/>
    <n v="3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4"/>
    <x v="4"/>
    <s v="Natassja Davila"/>
    <s v="7000102350"/>
    <s v="LAPTOP"/>
    <x v="44"/>
    <d v="2013-05-06T00:00:00"/>
    <n v="2"/>
    <n v="4"/>
    <n v="4"/>
    <s v="Service provided"/>
    <s v="Service Request"/>
    <d v="2013-05-06T00:00:00"/>
    <s v=""/>
    <s v=""/>
    <x v="1"/>
    <x v="0"/>
    <x v="1"/>
    <s v=""/>
    <n v="1"/>
    <n v="0"/>
  </r>
  <r>
    <x v="4"/>
    <x v="4"/>
    <s v="Natassja Davila"/>
    <s v="7000106526"/>
    <s v="PLEASE REIMAGE PC"/>
    <x v="65"/>
    <d v="2013-05-08T00:00:00"/>
    <n v="3"/>
    <n v="4"/>
    <n v="4"/>
    <s v="Confirmed"/>
    <s v="Service Request"/>
    <d v="2013-05-10T00:00:00"/>
    <d v="2013-05-10T00:00:00"/>
    <s v=""/>
    <x v="1"/>
    <x v="0"/>
    <x v="1"/>
    <d v="2013-05-01T00:00:00"/>
    <n v="1"/>
    <n v="1"/>
  </r>
  <r>
    <x v="4"/>
    <x v="4"/>
    <s v="Natassja Davila"/>
    <s v="7000111607"/>
    <s v="RENT A NOTEBOOK"/>
    <x v="66"/>
    <d v="2013-05-13T00:00:00"/>
    <n v="2"/>
    <n v="3"/>
    <n v="3"/>
    <s v="Service provided"/>
    <s v="Service Request"/>
    <d v="2013-05-15T00:00:00"/>
    <s v=""/>
    <s v=""/>
    <x v="1"/>
    <x v="0"/>
    <x v="1"/>
    <s v=""/>
    <n v="1"/>
    <n v="0"/>
  </r>
  <r>
    <x v="4"/>
    <x v="4"/>
    <s v="Natassja Davila"/>
    <s v="7000118775"/>
    <s v="NEW HIRE REQUEST"/>
    <x v="49"/>
    <d v="2013-05-17T00:00:00"/>
    <n v="3"/>
    <n v="3"/>
    <n v="3"/>
    <s v="Service provided"/>
    <s v="Service Request"/>
    <d v="2013-05-20T00:00:00"/>
    <s v=""/>
    <s v=""/>
    <x v="1"/>
    <x v="0"/>
    <x v="1"/>
    <s v=""/>
    <n v="1"/>
    <n v="0"/>
  </r>
  <r>
    <x v="4"/>
    <x v="4"/>
    <s v="Natassja Davila"/>
    <s v="7000122319"/>
    <s v="NEW HIRE REQUEST"/>
    <x v="22"/>
    <d v="2013-05-21T00:00:00"/>
    <n v="3"/>
    <n v="3"/>
    <n v="3"/>
    <s v="Confirmed"/>
    <s v="Service Request"/>
    <d v="2013-05-28T00:00:00"/>
    <d v="2013-05-30T00:00:00"/>
    <s v=""/>
    <x v="1"/>
    <x v="0"/>
    <x v="1"/>
    <d v="2013-05-01T00:00:00"/>
    <n v="1"/>
    <n v="1"/>
  </r>
  <r>
    <x v="4"/>
    <x v="4"/>
    <s v="Natassja Davila"/>
    <s v="7000124349"/>
    <s v="I NEED A LAPTOP TO USE IN A PROJECT"/>
    <x v="52"/>
    <d v="2013-05-22T00:00:00"/>
    <n v="3"/>
    <n v="4"/>
    <n v="4"/>
    <s v="Service provided"/>
    <s v="Service Request"/>
    <d v="2013-05-22T00:00:00"/>
    <s v=""/>
    <s v=""/>
    <x v="1"/>
    <x v="0"/>
    <x v="1"/>
    <s v=""/>
    <n v="1"/>
    <n v="0"/>
  </r>
  <r>
    <x v="4"/>
    <x v="4"/>
    <s v="Natassja Davila"/>
    <s v="7000131894"/>
    <s v="USER REQUESTS A REIMAGE"/>
    <x v="53"/>
    <d v="2013-05-28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4"/>
    <x v="4"/>
    <s v="Natassja Davila"/>
    <s v="7000137022"/>
    <s v="RENT NOTEBOOK 4 WEEKS"/>
    <x v="54"/>
    <d v="2013-05-31T00:00:00"/>
    <n v="3"/>
    <n v="4"/>
    <n v="4"/>
    <s v="Service provided"/>
    <s v="Service Request"/>
    <d v="2013-05-31T00:00:00"/>
    <s v=""/>
    <s v=""/>
    <x v="1"/>
    <x v="0"/>
    <x v="1"/>
    <s v=""/>
    <n v="1"/>
    <n v="0"/>
  </r>
  <r>
    <x v="4"/>
    <x v="4"/>
    <s v="Natassja Davila"/>
    <s v="8000094978"/>
    <s v="USER CANNOT UNINSTALL UTORRENT"/>
    <x v="36"/>
    <d v="2013-04-12T00:00:00"/>
    <n v="3"/>
    <n v="3"/>
    <n v="3"/>
    <s v="Confirmed"/>
    <s v="Incident"/>
    <d v="2013-04-23T00:00:00"/>
    <d v="2013-05-24T00:00:00"/>
    <s v=""/>
    <x v="0"/>
    <x v="0"/>
    <x v="0"/>
    <d v="2013-05-01T00:00:00"/>
    <n v="1"/>
    <n v="1"/>
  </r>
  <r>
    <x v="4"/>
    <x v="4"/>
    <s v="Natassja Davila"/>
    <s v="8000112191"/>
    <s v="ISSUE WITH POWERPOINT."/>
    <x v="38"/>
    <d v="2013-04-19T00:00:00"/>
    <n v="3"/>
    <n v="3"/>
    <n v="3"/>
    <s v="Confirmed"/>
    <s v="Incident"/>
    <d v="2013-05-09T00:00:00"/>
    <d v="2013-05-09T00:00:00"/>
    <s v=""/>
    <x v="0"/>
    <x v="0"/>
    <x v="1"/>
    <d v="2013-05-01T00:00:00"/>
    <n v="1"/>
    <n v="1"/>
  </r>
  <r>
    <x v="4"/>
    <x v="4"/>
    <s v="Natassja Davila"/>
    <s v="8000153909"/>
    <s v="MONITOR NOT WORKING"/>
    <x v="20"/>
    <d v="2013-05-07T00:00:00"/>
    <n v="3"/>
    <n v="4"/>
    <n v="4"/>
    <s v="Confirmed"/>
    <s v="Incident"/>
    <d v="2013-05-08T00:00:00"/>
    <d v="2013-05-08T00:00:00"/>
    <s v=""/>
    <x v="1"/>
    <x v="0"/>
    <x v="1"/>
    <d v="2013-05-01T00:00:00"/>
    <n v="1"/>
    <n v="1"/>
  </r>
  <r>
    <x v="4"/>
    <x v="4"/>
    <s v="Natassja Davila"/>
    <s v="8000169678"/>
    <s v="REQUEST NEW NOTEBOOK"/>
    <x v="1"/>
    <d v="2013-05-14T00:00:00"/>
    <n v="3"/>
    <n v="4"/>
    <n v="4"/>
    <s v="Solution proposed"/>
    <s v="Incident"/>
    <d v="2013-05-21T00:00:00"/>
    <s v=""/>
    <s v=""/>
    <x v="1"/>
    <x v="0"/>
    <x v="1"/>
    <s v=""/>
    <n v="1"/>
    <n v="0"/>
  </r>
  <r>
    <x v="4"/>
    <x v="4"/>
    <s v="Natassja Davila"/>
    <s v="8000178718"/>
    <s v="OUTLOOK TAKES 60MINS + TO START"/>
    <x v="49"/>
    <d v="2013-05-17T00:00:00"/>
    <n v="3"/>
    <n v="3"/>
    <n v="3"/>
    <s v="Confirmed"/>
    <s v="Incident"/>
    <d v="2013-05-20T00:00:00"/>
    <d v="2013-05-20T00:00:00"/>
    <s v=""/>
    <x v="1"/>
    <x v="0"/>
    <x v="1"/>
    <d v="2013-05-01T00:00:00"/>
    <n v="1"/>
    <n v="1"/>
  </r>
  <r>
    <x v="4"/>
    <x v="4"/>
    <s v="Natassja Davila"/>
    <s v="8000185232"/>
    <s v="THE COOLER FAN IS ALWAYS ACCELERATED"/>
    <x v="22"/>
    <d v="2013-05-21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4"/>
    <x v="4"/>
    <s v="Natassja Davila"/>
    <s v="8000186116"/>
    <s v="CANNOT CONNECT TO WIFI"/>
    <x v="22"/>
    <d v="2013-05-21T00:00:00"/>
    <n v="3"/>
    <n v="3"/>
    <n v="3"/>
    <s v="Solution proposed"/>
    <s v="Incident"/>
    <d v="2013-05-21T00:00:00"/>
    <s v=""/>
    <s v=""/>
    <x v="1"/>
    <x v="0"/>
    <x v="1"/>
    <s v=""/>
    <n v="1"/>
    <n v="0"/>
  </r>
  <r>
    <x v="4"/>
    <x v="4"/>
    <s v="Natassja Davila"/>
    <s v="8000205112"/>
    <s v="PROBLEMS WITH SCREEN RESOLUTION"/>
    <x v="67"/>
    <d v="2013-05-29T00:00:00"/>
    <n v="3"/>
    <n v="3"/>
    <n v="3"/>
    <s v="Solution proposed"/>
    <s v="Incident"/>
    <d v="2013-05-29T00:00:00"/>
    <s v=""/>
    <s v=""/>
    <x v="1"/>
    <x v="0"/>
    <x v="1"/>
    <s v=""/>
    <n v="1"/>
    <n v="0"/>
  </r>
  <r>
    <x v="5"/>
    <x v="5"/>
    <s v="Brady Pederson"/>
    <s v="7000006146"/>
    <s v="RESET PGDEV PASSWORD"/>
    <x v="69"/>
    <d v="2013-02-20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Brady Pederson"/>
    <s v="7000009765"/>
    <s v="LOANER LAPTOP (526291)"/>
    <x v="71"/>
    <d v="2013-02-25T00:00:00"/>
    <n v="4"/>
    <n v="4"/>
    <n v="4"/>
    <s v="In process"/>
    <s v="Service Request"/>
    <s v=""/>
    <s v=""/>
    <s v=""/>
    <x v="7"/>
    <x v="0"/>
    <x v="2"/>
    <s v=""/>
    <n v="0"/>
    <n v="0"/>
  </r>
  <r>
    <x v="5"/>
    <x v="5"/>
    <s v="Brady Pederson"/>
    <s v="7000012283"/>
    <s v="REIMAGE DESKTOP (514772)"/>
    <x v="60"/>
    <d v="2013-02-27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5"/>
    <x v="5"/>
    <s v="Brady Pederson"/>
    <s v="7000019183"/>
    <s v="REHIRE REQUEST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Brady Pederson"/>
    <s v="7000019213"/>
    <s v="REHIRE REQUEST"/>
    <x v="56"/>
    <d v="2013-02-19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Brady Pederson"/>
    <s v="7000023654"/>
    <s v="TRUST RELATIONSHIP ERROR MESSAGE"/>
    <x v="60"/>
    <d v="2013-02-27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5"/>
    <x v="5"/>
    <s v="Brady Pederson"/>
    <s v="7000027683"/>
    <s v="VMWARE IMAGE(S) FOR LOANER LAPTOP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5"/>
    <x v="5"/>
    <s v="Brady Pederson"/>
    <s v="7000029795"/>
    <s v="LOANER LAPTOP FOR COUPLE WEEKS (526030)"/>
    <x v="114"/>
    <d v="2013-02-14T00:00:00"/>
    <n v="4"/>
    <n v="4"/>
    <n v="4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Brady Pederson"/>
    <s v="7000029866"/>
    <s v="LOANER LAPTOP (511674)"/>
    <x v="77"/>
    <d v="2013-03-18T00:00:00"/>
    <n v="4"/>
    <n v="4"/>
    <n v="4"/>
    <s v="Confirmed"/>
    <s v="Service Request"/>
    <d v="2013-03-22T00:00:00"/>
    <d v="2013-03-22T00:00:00"/>
    <s v=""/>
    <x v="2"/>
    <x v="0"/>
    <x v="3"/>
    <d v="2013-03-01T00:00:00"/>
    <n v="1"/>
    <n v="1"/>
  </r>
  <r>
    <x v="5"/>
    <x v="5"/>
    <s v="Brady Pederson"/>
    <s v="7000031251"/>
    <s v="LOANER LAPTOP (490841)"/>
    <x v="77"/>
    <d v="2013-03-18T00:00:00"/>
    <n v="4"/>
    <n v="4"/>
    <n v="4"/>
    <s v="Confirmed"/>
    <s v="Service Request"/>
    <d v="2013-03-20T00:00:00"/>
    <d v="2013-04-20T00:00:00"/>
    <s v=""/>
    <x v="2"/>
    <x v="0"/>
    <x v="3"/>
    <d v="2013-04-01T00:00:00"/>
    <n v="1"/>
    <n v="1"/>
  </r>
  <r>
    <x v="5"/>
    <x v="5"/>
    <s v="Brady Pederson"/>
    <s v="7000066772"/>
    <s v="SECURITY ISSUES WITH FIREFOX 18.0.1"/>
    <x v="11"/>
    <d v="2013-04-10T00:00:00"/>
    <n v="2"/>
    <n v="3"/>
    <n v="3"/>
    <s v="Confirmed"/>
    <s v="Service Request"/>
    <d v="2013-04-18T00:00:00"/>
    <d v="2013-05-20T00:00:00"/>
    <s v=""/>
    <x v="0"/>
    <x v="0"/>
    <x v="0"/>
    <d v="2013-05-01T00:00:00"/>
    <n v="1"/>
    <n v="1"/>
  </r>
  <r>
    <x v="5"/>
    <x v="5"/>
    <s v="Brady Pederson"/>
    <s v="7000083156"/>
    <s v="RETEMPLATE SYBASE LAPTOP TO SAP IMAGE"/>
    <x v="39"/>
    <d v="2013-04-22T00:00:00"/>
    <n v="3"/>
    <n v="4"/>
    <n v="4"/>
    <s v="Confirmed"/>
    <s v="Service Request"/>
    <d v="2013-05-16T00:00:00"/>
    <d v="2013-05-16T00:00:00"/>
    <s v=""/>
    <x v="0"/>
    <x v="0"/>
    <x v="1"/>
    <d v="2013-05-01T00:00:00"/>
    <n v="1"/>
    <n v="1"/>
  </r>
  <r>
    <x v="5"/>
    <x v="5"/>
    <s v="Brady Pederson"/>
    <s v="7000085024"/>
    <s v="IMAGE DESKTOP WITH SERVER 2008"/>
    <x v="40"/>
    <d v="2013-04-23T00:00:00"/>
    <n v="3"/>
    <n v="3"/>
    <n v="3"/>
    <s v="Confirmed"/>
    <s v="Service Request"/>
    <d v="2013-04-23T00:00:00"/>
    <d v="2013-05-24T00:00:00"/>
    <s v=""/>
    <x v="0"/>
    <x v="0"/>
    <x v="0"/>
    <d v="2013-05-01T00:00:00"/>
    <n v="1"/>
    <n v="1"/>
  </r>
  <r>
    <x v="5"/>
    <x v="5"/>
    <s v="Brady Pederson"/>
    <s v="7000089163"/>
    <s v="SETUP NEW LAPTOP (511674)"/>
    <x v="41"/>
    <d v="2013-04-25T00:00:00"/>
    <n v="3"/>
    <n v="3"/>
    <n v="3"/>
    <s v="Confirmed"/>
    <s v="Service Request"/>
    <d v="2013-04-25T00:00:00"/>
    <d v="2013-04-25T00:00:00"/>
    <s v=""/>
    <x v="0"/>
    <x v="0"/>
    <x v="0"/>
    <d v="2013-04-01T00:00:00"/>
    <n v="1"/>
    <n v="1"/>
  </r>
  <r>
    <x v="5"/>
    <x v="5"/>
    <s v="Brady Pederson"/>
    <s v="7000089213"/>
    <s v="NEED SAP LAPTOPS CONNECTED TO PRINTER"/>
    <x v="41"/>
    <d v="2013-04-25T00:00:00"/>
    <n v="3"/>
    <n v="3"/>
    <n v="3"/>
    <s v="Confirmed"/>
    <s v="Service Request"/>
    <d v="2013-05-03T00:00:00"/>
    <d v="2013-05-03T00:00:00"/>
    <s v=""/>
    <x v="0"/>
    <x v="0"/>
    <x v="1"/>
    <d v="2013-05-01T00:00:00"/>
    <n v="1"/>
    <n v="1"/>
  </r>
  <r>
    <x v="5"/>
    <x v="5"/>
    <s v="Brady Pederson"/>
    <s v="7000102205"/>
    <s v="EXPIRED PGDEV PASSWORD &amp; PERFORCE PASSWD"/>
    <x v="44"/>
    <d v="2013-05-06T00:00:00"/>
    <n v="3"/>
    <n v="3"/>
    <n v="3"/>
    <s v="Service provided"/>
    <s v="Service Request"/>
    <d v="2013-05-06T00:00:00"/>
    <s v=""/>
    <s v=""/>
    <x v="1"/>
    <x v="0"/>
    <x v="1"/>
    <s v=""/>
    <n v="1"/>
    <n v="0"/>
  </r>
  <r>
    <x v="5"/>
    <x v="5"/>
    <s v="Brady Pederson"/>
    <s v="7000105288"/>
    <s v="NEW HIRE REQUEST"/>
    <x v="65"/>
    <d v="2013-05-08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5"/>
    <x v="5"/>
    <s v="Brady Pederson"/>
    <s v="7000106303"/>
    <s v="NEW HIRE REQUEST"/>
    <x v="65"/>
    <d v="2013-05-08T00:00:00"/>
    <n v="3"/>
    <n v="3"/>
    <n v="3"/>
    <s v="Service provided"/>
    <s v="Service Request"/>
    <d v="2013-05-10T00:00:00"/>
    <s v=""/>
    <s v=""/>
    <x v="1"/>
    <x v="0"/>
    <x v="1"/>
    <s v=""/>
    <n v="1"/>
    <n v="0"/>
  </r>
  <r>
    <x v="5"/>
    <x v="5"/>
    <s v="Brady Pederson"/>
    <s v="7000106322"/>
    <s v="SETUP WINDOWS XP VM"/>
    <x v="65"/>
    <d v="2013-05-08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5"/>
    <x v="5"/>
    <s v="Brady Pederson"/>
    <s v="7000106323"/>
    <s v="LOANER LAPTOP (493429)"/>
    <x v="65"/>
    <d v="2013-05-08T00:00:00"/>
    <n v="3"/>
    <n v="3"/>
    <n v="3"/>
    <s v="Service provided"/>
    <s v="Service Request"/>
    <d v="2013-05-08T00:00:00"/>
    <s v=""/>
    <s v=""/>
    <x v="1"/>
    <x v="0"/>
    <x v="1"/>
    <s v=""/>
    <n v="1"/>
    <n v="0"/>
  </r>
  <r>
    <x v="5"/>
    <x v="5"/>
    <s v="Brady Pederson"/>
    <s v="7000109181"/>
    <s v="RETURNING DESKTOP"/>
    <x v="45"/>
    <d v="2013-05-10T00:00:00"/>
    <n v="3"/>
    <n v="3"/>
    <n v="3"/>
    <s v="In process"/>
    <s v="Service Request"/>
    <s v=""/>
    <s v=""/>
    <s v=""/>
    <x v="1"/>
    <x v="0"/>
    <x v="2"/>
    <s v=""/>
    <n v="0"/>
    <n v="0"/>
  </r>
  <r>
    <x v="5"/>
    <x v="5"/>
    <s v="Brady Pederson"/>
    <s v="7000111261"/>
    <s v="LA CROSSE WI -REQUEST LAPTOP FOR MATT KO"/>
    <x v="66"/>
    <d v="2013-05-13T00:00:00"/>
    <n v="3"/>
    <n v="3"/>
    <n v="3"/>
    <s v="Service provided"/>
    <s v="Service Request"/>
    <d v="2013-05-13T00:00:00"/>
    <s v=""/>
    <s v=""/>
    <x v="1"/>
    <x v="0"/>
    <x v="1"/>
    <s v=""/>
    <n v="1"/>
    <n v="0"/>
  </r>
  <r>
    <x v="5"/>
    <x v="5"/>
    <s v="Brady Pederson"/>
    <s v="7000115565"/>
    <s v="LOANER LAPTOP (526315) - RETURNED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5"/>
    <x v="5"/>
    <s v="Brady Pederson"/>
    <s v="7000115566"/>
    <s v="SETUP NEW MONITOR (516670)"/>
    <x v="47"/>
    <d v="2013-05-15T00:00:00"/>
    <n v="3"/>
    <n v="3"/>
    <n v="3"/>
    <s v="Confirmed"/>
    <s v="Service Request"/>
    <d v="2013-05-15T00:00:00"/>
    <d v="2013-05-15T00:00:00"/>
    <s v=""/>
    <x v="1"/>
    <x v="0"/>
    <x v="1"/>
    <d v="2013-05-01T00:00:00"/>
    <n v="1"/>
    <n v="1"/>
  </r>
  <r>
    <x v="5"/>
    <x v="5"/>
    <s v="Brady Pederson"/>
    <s v="7000115567"/>
    <s v="SETUP NEW MONITOR"/>
    <x v="47"/>
    <d v="2013-05-15T00:00:00"/>
    <n v="3"/>
    <n v="3"/>
    <n v="3"/>
    <s v="Confirmed"/>
    <s v="Service Request"/>
    <d v="2013-05-15T00:00:00"/>
    <d v="2013-05-16T00:00:00"/>
    <s v=""/>
    <x v="1"/>
    <x v="0"/>
    <x v="1"/>
    <d v="2013-05-01T00:00:00"/>
    <n v="1"/>
    <n v="1"/>
  </r>
  <r>
    <x v="5"/>
    <x v="5"/>
    <s v="Brady Pederson"/>
    <s v="7000115568"/>
    <s v="CODE COLLABORATOR INSTALL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5"/>
    <x v="5"/>
    <s v="Brady Pederson"/>
    <s v="7000115569"/>
    <s v="REIMAGE LAPTOP WIN7 2.1 (464802)"/>
    <x v="47"/>
    <d v="2013-05-15T00:00:00"/>
    <n v="3"/>
    <n v="3"/>
    <n v="3"/>
    <s v="Service provided"/>
    <s v="Service Request"/>
    <d v="2013-05-15T00:00:00"/>
    <s v=""/>
    <s v=""/>
    <x v="1"/>
    <x v="0"/>
    <x v="1"/>
    <s v=""/>
    <n v="1"/>
    <n v="0"/>
  </r>
  <r>
    <x v="5"/>
    <x v="5"/>
    <s v="Brady Pederson"/>
    <s v="7000118953"/>
    <s v="REIMAGE DESKTOP (464725)"/>
    <x v="49"/>
    <d v="2013-05-17T00:00:00"/>
    <n v="3"/>
    <n v="3"/>
    <n v="3"/>
    <s v="Service provided"/>
    <s v="Service Request"/>
    <d v="2013-05-17T00:00:00"/>
    <s v=""/>
    <s v=""/>
    <x v="1"/>
    <x v="0"/>
    <x v="1"/>
    <s v=""/>
    <n v="1"/>
    <n v="0"/>
  </r>
  <r>
    <x v="5"/>
    <x v="5"/>
    <s v="Brady Pederson"/>
    <s v="7000118954"/>
    <s v="INSTALL .NET FRAMEWORK 3.5 SERVER 2008"/>
    <x v="49"/>
    <d v="2013-05-17T00:00:00"/>
    <n v="3"/>
    <n v="3"/>
    <n v="3"/>
    <s v="Confirmed"/>
    <s v="Service Request"/>
    <d v="2013-05-17T00:00:00"/>
    <d v="2013-05-17T00:00:00"/>
    <s v=""/>
    <x v="1"/>
    <x v="0"/>
    <x v="1"/>
    <d v="2013-05-01T00:00:00"/>
    <n v="1"/>
    <n v="1"/>
  </r>
  <r>
    <x v="5"/>
    <x v="5"/>
    <s v="Brady Pederson"/>
    <s v="7000119069"/>
    <s v="MD EQUIPMENT VERIFICATION INQUIRY"/>
    <x v="49"/>
    <d v="2013-05-17T00:00:00"/>
    <n v="3"/>
    <n v="3"/>
    <n v="3"/>
    <s v="Author Action required"/>
    <s v="Service Request"/>
    <s v=""/>
    <s v=""/>
    <s v=""/>
    <x v="1"/>
    <x v="0"/>
    <x v="2"/>
    <s v=""/>
    <n v="0"/>
    <n v="0"/>
  </r>
  <r>
    <x v="5"/>
    <x v="5"/>
    <s v="Brady Pederson"/>
    <s v="7000124300"/>
    <s v="LOANER LAPTOP (526173)"/>
    <x v="52"/>
    <d v="2013-05-22T00:00:00"/>
    <n v="3"/>
    <n v="3"/>
    <n v="3"/>
    <s v="Confirmed"/>
    <s v="Service Request"/>
    <d v="2013-05-22T00:00:00"/>
    <d v="2013-05-22T00:00:00"/>
    <s v=""/>
    <x v="1"/>
    <x v="0"/>
    <x v="1"/>
    <d v="2013-05-01T00:00:00"/>
    <n v="1"/>
    <n v="1"/>
  </r>
  <r>
    <x v="5"/>
    <x v="5"/>
    <s v="Brady Pederson"/>
    <s v="7000124362"/>
    <s v="DESK MOVE - SETUP NETWORK CONNECTION"/>
    <x v="52"/>
    <d v="2013-05-22T00:00:00"/>
    <n v="3"/>
    <n v="3"/>
    <n v="3"/>
    <s v="Confirmed"/>
    <s v="Service Request"/>
    <d v="2013-05-22T00:00:00"/>
    <d v="2013-05-22T00:00:00"/>
    <s v=""/>
    <x v="1"/>
    <x v="0"/>
    <x v="1"/>
    <d v="2013-05-01T00:00:00"/>
    <n v="1"/>
    <n v="1"/>
  </r>
  <r>
    <x v="5"/>
    <x v="5"/>
    <s v="Brady Pederson"/>
    <s v="7000124363"/>
    <s v="LOANER AC ADAPTER (5/21/13)"/>
    <x v="52"/>
    <d v="2013-05-22T00:00:00"/>
    <n v="3"/>
    <n v="3"/>
    <n v="3"/>
    <s v="Confirmed"/>
    <s v="Service Request"/>
    <d v="2013-05-22T00:00:00"/>
    <d v="2013-05-22T00:00:00"/>
    <s v=""/>
    <x v="1"/>
    <x v="0"/>
    <x v="1"/>
    <d v="2013-05-01T00:00:00"/>
    <n v="1"/>
    <n v="1"/>
  </r>
  <r>
    <x v="5"/>
    <x v="5"/>
    <s v="Brady Pederson"/>
    <s v="7000126184"/>
    <s v="LOANER LAPTOP (480212)"/>
    <x v="82"/>
    <d v="2013-05-23T00:00:00"/>
    <n v="3"/>
    <n v="3"/>
    <n v="3"/>
    <s v="Confirmed"/>
    <s v="Service Request"/>
    <d v="2013-05-23T00:00:00"/>
    <d v="2013-05-24T00:00:00"/>
    <s v=""/>
    <x v="1"/>
    <x v="0"/>
    <x v="1"/>
    <d v="2013-05-01T00:00:00"/>
    <n v="1"/>
    <n v="1"/>
  </r>
  <r>
    <x v="5"/>
    <x v="5"/>
    <s v="Brady Pederson"/>
    <s v="7000126186"/>
    <s v="DESKTOP SWAP 464757 (464725OLD)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5"/>
    <x v="5"/>
    <s v="Brady Pederson"/>
    <s v="7000126187"/>
    <s v="REIMAGE DESKTOP (464776)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5"/>
    <x v="5"/>
    <s v="Brady Pederson"/>
    <s v="8000003124"/>
    <s v="MY LENOVO BLUE SCREENS A LOT"/>
    <x v="57"/>
    <d v="2013-02-11T00:00:00"/>
    <n v="2"/>
    <n v="2"/>
    <n v="2"/>
    <s v="Confirmed"/>
    <s v="Incident"/>
    <d v="2013-03-20T00:00:00"/>
    <d v="2013-03-21T00:00:00"/>
    <s v=""/>
    <x v="7"/>
    <x v="0"/>
    <x v="3"/>
    <d v="2013-03-01T00:00:00"/>
    <n v="1"/>
    <n v="1"/>
  </r>
  <r>
    <x v="5"/>
    <x v="5"/>
    <s v="Brady Pederson"/>
    <s v="8000007956"/>
    <s v="LS06 NOT PRINTING"/>
    <x v="61"/>
    <d v="2013-02-22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Brady Pederson"/>
    <s v="8000010454"/>
    <s v="JAVAW.EXE MISSING AFTER UPDATES"/>
    <x v="59"/>
    <d v="2013-02-26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5"/>
    <x v="5"/>
    <s v="Brady Pederson"/>
    <s v="8000018544"/>
    <s v="LAPTOP FREQUENTLY HANGS/FREEZES"/>
    <x v="74"/>
    <d v="2013-03-04T00:00:00"/>
    <n v="3"/>
    <n v="3"/>
    <n v="3"/>
    <s v="Confirmed"/>
    <s v="Incident"/>
    <d v="2013-03-21T00:00:00"/>
    <d v="2013-05-31T00:00:00"/>
    <s v=""/>
    <x v="2"/>
    <x v="0"/>
    <x v="3"/>
    <d v="2013-05-01T00:00:00"/>
    <n v="1"/>
    <n v="1"/>
  </r>
  <r>
    <x v="5"/>
    <x v="5"/>
    <s v="Brady Pederson"/>
    <s v="8000018731"/>
    <s v="PROBLEMS WITH IE"/>
    <x v="70"/>
    <d v="2013-02-1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5"/>
    <x v="5"/>
    <s v="Brady Pederson"/>
    <s v="8000023931"/>
    <s v="BLUE SCREEN WITH STOP CODE F4 CRITICAL_O"/>
    <x v="73"/>
    <d v="2013-02-28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Brady Pederson"/>
    <s v="8000024011"/>
    <s v="VPN QUIT WORKING"/>
    <x v="78"/>
    <d v="2013-03-12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Brady Pederson"/>
    <s v="8000026351"/>
    <s v="INSTALLERS FOR ORACLE, SYBASE, DB2, MYSQ"/>
    <x v="31"/>
    <d v="2013-03-13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Brady Pederson"/>
    <s v="8000027424"/>
    <s v="DNS FOR SYBASE.COM NOT WORKING REMOTELY"/>
    <x v="74"/>
    <d v="2013-03-04T00:00:00"/>
    <n v="4"/>
    <n v="4"/>
    <n v="3"/>
    <s v="Confirmed"/>
    <s v="Incident"/>
    <d v="2013-05-15T00:00:00"/>
    <d v="2013-05-15T00:00:00"/>
    <s v=""/>
    <x v="2"/>
    <x v="0"/>
    <x v="1"/>
    <d v="2013-05-01T00:00:00"/>
    <n v="1"/>
    <n v="1"/>
  </r>
  <r>
    <x v="5"/>
    <x v="5"/>
    <s v="Brady Pederson"/>
    <s v="8000033263"/>
    <s v="NON-COMPLIANT MCAFEE (LSED00464015A)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Brady Pederson"/>
    <s v="8000036511"/>
    <s v="SAP LOGON BCP PROMPTING FOR CREDENTIALS"/>
    <x v="30"/>
    <d v="2013-03-20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5"/>
    <x v="5"/>
    <s v="Brady Pederson"/>
    <s v="8000039721"/>
    <s v="NIGHTWATCHMAN EXCLUSION EXP EMAIL (LSEN0"/>
    <x v="86"/>
    <d v="2013-03-21T00:00:00"/>
    <n v="3"/>
    <n v="3"/>
    <n v="3"/>
    <s v="Confirmed"/>
    <s v="Incident"/>
    <d v="2013-03-21T00:00:00"/>
    <d v="2013-05-31T00:00:00"/>
    <s v=""/>
    <x v="2"/>
    <x v="0"/>
    <x v="3"/>
    <d v="2013-05-01T00:00:00"/>
    <n v="1"/>
    <n v="1"/>
  </r>
  <r>
    <x v="5"/>
    <x v="5"/>
    <s v="Brady Pederson"/>
    <s v="8000039784"/>
    <s v="SETUP CUSTOMER TO USE GUEST WIRELESS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5"/>
    <x v="5"/>
    <s v="Brady Pederson"/>
    <s v="8000048150"/>
    <s v="TEST TICKET... SHORT TEXT"/>
    <x v="32"/>
    <d v="2013-03-25T00:00:00"/>
    <n v="4"/>
    <n v="4"/>
    <n v="4"/>
    <s v="Confirmed"/>
    <s v="Incident"/>
    <d v="2013-04-09T00:00:00"/>
    <d v="2013-04-09T00:00:00"/>
    <s v=""/>
    <x v="2"/>
    <x v="0"/>
    <x v="0"/>
    <d v="2013-04-01T00:00:00"/>
    <n v="1"/>
    <n v="1"/>
  </r>
  <r>
    <x v="5"/>
    <x v="5"/>
    <s v="Brady Pederson"/>
    <s v="8000052320"/>
    <s v="LAPTOP IS RANDOMLY FREEZING"/>
    <x v="33"/>
    <d v="2013-03-26T00:00:00"/>
    <n v="2"/>
    <n v="3"/>
    <n v="2"/>
    <s v="Solution proposed"/>
    <s v="Incident"/>
    <d v="2013-04-29T00:00:00"/>
    <s v=""/>
    <s v=""/>
    <x v="2"/>
    <x v="0"/>
    <x v="0"/>
    <s v=""/>
    <n v="1"/>
    <n v="0"/>
  </r>
  <r>
    <x v="5"/>
    <x v="5"/>
    <s v="Brady Pederson"/>
    <s v="8000073885"/>
    <s v="I AM UNABLE TO DELETE A DIRECTORY"/>
    <x v="7"/>
    <d v="2013-04-04T00:00:00"/>
    <n v="2"/>
    <n v="3"/>
    <n v="3"/>
    <s v="Confirmed"/>
    <s v="Incident"/>
    <d v="2013-05-13T00:00:00"/>
    <d v="2013-05-13T00:00:00"/>
    <s v=""/>
    <x v="0"/>
    <x v="0"/>
    <x v="1"/>
    <d v="2013-05-01T00:00:00"/>
    <n v="1"/>
    <n v="1"/>
  </r>
  <r>
    <x v="5"/>
    <x v="5"/>
    <s v="Brady Pederson"/>
    <s v="8000089183"/>
    <s v="LAPTOP FREEZING AFTER LOGIN"/>
    <x v="11"/>
    <d v="2013-04-10T00:00:00"/>
    <n v="3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5"/>
    <x v="5"/>
    <s v="Brady Pederson"/>
    <s v="8000098640"/>
    <s v="OUTLOOK RULES NOT WORKING"/>
    <x v="37"/>
    <d v="2013-04-15T00:00:00"/>
    <n v="3"/>
    <n v="4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Brady Pederson"/>
    <s v="8000102298"/>
    <s v="CANNOT VIEW LIVELINK EMAILS"/>
    <x v="0"/>
    <d v="2013-04-16T00:00:00"/>
    <n v="3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5"/>
    <x v="5"/>
    <s v="Brady Pederson"/>
    <s v="8000102300"/>
    <s v="CANNOT VIEW LIVELINK EMAILS"/>
    <x v="0"/>
    <d v="2013-04-16T00:00:00"/>
    <n v="3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5"/>
    <x v="5"/>
    <s v="Brady Pederson"/>
    <s v="8000102394"/>
    <s v="REPLACEMENT KEYBOARD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Brady Pederson"/>
    <s v="8000102395"/>
    <s v="COPY IN COLOR - DEFAULTING TO BLACKWHITE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Brady Pederson"/>
    <s v="8000102398"/>
    <s v="VIDEO CARD BSOD (464712) - OLD TICKET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Brady Pederson"/>
    <s v="8000102463"/>
    <s v="ORDERING ULTRAEDIT"/>
    <x v="0"/>
    <d v="2013-04-16T00:00:00"/>
    <n v="3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5"/>
    <x v="5"/>
    <s v="Brady Pederson"/>
    <s v="8000102465"/>
    <s v="CERTIFICATE PROMPT ON IE PORTAL PAGES"/>
    <x v="0"/>
    <d v="2013-04-16T00:00:00"/>
    <n v="3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5"/>
    <x v="5"/>
    <s v="Brady Pederson"/>
    <s v="8000108706"/>
    <s v="NEW PC NOT WORKING PROPERLY"/>
    <x v="15"/>
    <d v="2013-04-18T00:00:00"/>
    <n v="2"/>
    <n v="3"/>
    <n v="3"/>
    <s v="Confirmed"/>
    <s v="Incident"/>
    <d v="2013-04-19T00:00:00"/>
    <d v="2013-04-19T00:00:00"/>
    <s v=""/>
    <x v="0"/>
    <x v="0"/>
    <x v="0"/>
    <d v="2013-04-01T00:00:00"/>
    <n v="1"/>
    <n v="1"/>
  </r>
  <r>
    <x v="5"/>
    <x v="5"/>
    <s v="Brady Pederson"/>
    <s v="8000111743"/>
    <s v="FILE NOT PRINTING PROPERLY THROUGH IE"/>
    <x v="38"/>
    <d v="2013-04-19T00:00:00"/>
    <n v="3"/>
    <n v="3"/>
    <n v="3"/>
    <s v="Confirmed"/>
    <s v="Incident"/>
    <d v="2013-04-19T00:00:00"/>
    <d v="2013-05-20T00:00:00"/>
    <s v=""/>
    <x v="0"/>
    <x v="0"/>
    <x v="0"/>
    <d v="2013-05-01T00:00:00"/>
    <n v="1"/>
    <n v="1"/>
  </r>
  <r>
    <x v="5"/>
    <x v="5"/>
    <s v="Brady Pederson"/>
    <s v="8000111988"/>
    <s v="UNABLE TO LOG ON TO PC"/>
    <x v="38"/>
    <d v="2013-04-19T00:00:00"/>
    <n v="2"/>
    <n v="3"/>
    <n v="2"/>
    <s v="Confirmed"/>
    <s v="Incident"/>
    <d v="2013-04-22T00:00:00"/>
    <d v="2013-04-22T00:00:00"/>
    <s v=""/>
    <x v="0"/>
    <x v="0"/>
    <x v="0"/>
    <d v="2013-04-01T00:00:00"/>
    <n v="1"/>
    <n v="1"/>
  </r>
  <r>
    <x v="5"/>
    <x v="5"/>
    <s v="Brady Pederson"/>
    <s v="8000126844"/>
    <s v="ADOBE FLASH INSTALLER FAILING"/>
    <x v="41"/>
    <d v="2013-04-25T00:00:00"/>
    <n v="3"/>
    <n v="3"/>
    <n v="3"/>
    <s v="Confirmed"/>
    <s v="Incident"/>
    <d v="2013-04-25T00:00:00"/>
    <d v="2013-04-29T00:00:00"/>
    <s v=""/>
    <x v="0"/>
    <x v="0"/>
    <x v="0"/>
    <d v="2013-04-01T00:00:00"/>
    <n v="1"/>
    <n v="1"/>
  </r>
  <r>
    <x v="5"/>
    <x v="5"/>
    <s v="Brady Pederson"/>
    <s v="8000127011"/>
    <s v="REIMAGE DESKTOP WITH SERVER 2008"/>
    <x v="41"/>
    <d v="2013-04-25T00:00:00"/>
    <n v="3"/>
    <n v="3"/>
    <n v="3"/>
    <s v="Confirmed"/>
    <s v="Incident"/>
    <d v="2013-04-25T00:00:00"/>
    <d v="2013-04-25T00:00:00"/>
    <s v=""/>
    <x v="0"/>
    <x v="0"/>
    <x v="0"/>
    <d v="2013-04-01T00:00:00"/>
    <n v="1"/>
    <n v="1"/>
  </r>
  <r>
    <x v="5"/>
    <x v="5"/>
    <s v="Brady Pederson"/>
    <s v="8000127187"/>
    <s v="IE KEEPS FREEZING AND CRASHING WITH CERT"/>
    <x v="41"/>
    <d v="2013-04-25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5"/>
    <x v="5"/>
    <s v="Brady Pederson"/>
    <s v="8000127281"/>
    <s v="VIDEO CARD CRASHES - REPLACE VC"/>
    <x v="41"/>
    <d v="2013-04-25T00:00:00"/>
    <n v="3"/>
    <n v="3"/>
    <n v="3"/>
    <s v="Confirmed"/>
    <s v="Incident"/>
    <d v="2013-04-25T00:00:00"/>
    <d v="2013-05-26T00:00:00"/>
    <s v=""/>
    <x v="0"/>
    <x v="0"/>
    <x v="0"/>
    <d v="2013-05-01T00:00:00"/>
    <n v="1"/>
    <n v="1"/>
  </r>
  <r>
    <x v="5"/>
    <x v="5"/>
    <s v="Brady Pederson"/>
    <s v="8000130131"/>
    <s v="INSTALL OPEN TEXT EXCEED  POWERSUITE 14"/>
    <x v="42"/>
    <d v="2013-04-26T00:00:00"/>
    <n v="3"/>
    <n v="3"/>
    <n v="3"/>
    <s v="Confirmed"/>
    <s v="Incident"/>
    <d v="2013-05-01T00:00:00"/>
    <d v="2013-06-01T00:00:00"/>
    <s v=""/>
    <x v="0"/>
    <x v="0"/>
    <x v="1"/>
    <d v="2013-06-01T00:00:00"/>
    <n v="1"/>
    <n v="1"/>
  </r>
  <r>
    <x v="5"/>
    <x v="5"/>
    <s v="Brady Pederson"/>
    <s v="8000134143"/>
    <s v="REJOIN LSEV00464769E TO SAP DOMAIN"/>
    <x v="81"/>
    <d v="2013-04-29T00:00:00"/>
    <n v="3"/>
    <n v="3"/>
    <n v="3"/>
    <s v="Confirmed"/>
    <s v="Incident"/>
    <d v="2013-04-29T00:00:00"/>
    <d v="2013-05-30T00:00:00"/>
    <s v=""/>
    <x v="0"/>
    <x v="0"/>
    <x v="0"/>
    <d v="2013-05-01T00:00:00"/>
    <n v="1"/>
    <n v="1"/>
  </r>
  <r>
    <x v="5"/>
    <x v="5"/>
    <s v="Brady Pederson"/>
    <s v="8000137868"/>
    <s v="CANNOT ACCESS NETWORK - IE PROXY SETTING"/>
    <x v="17"/>
    <d v="2013-04-30T00:00:00"/>
    <n v="3"/>
    <n v="3"/>
    <n v="4"/>
    <s v="Confirmed"/>
    <s v="Incident"/>
    <d v="2013-04-30T00:00:00"/>
    <d v="2013-05-31T00:00:00"/>
    <s v=""/>
    <x v="0"/>
    <x v="0"/>
    <x v="0"/>
    <d v="2013-05-01T00:00:00"/>
    <n v="1"/>
    <n v="1"/>
  </r>
  <r>
    <x v="5"/>
    <x v="5"/>
    <s v="Brady Pederson"/>
    <s v="8000149777"/>
    <s v="REIMAGE DESKTOP - BSOD (464727)"/>
    <x v="44"/>
    <d v="2013-05-06T00:00:00"/>
    <n v="3"/>
    <n v="3"/>
    <n v="3"/>
    <s v="Solution proposed"/>
    <s v="Incident"/>
    <d v="2013-05-06T00:00:00"/>
    <s v=""/>
    <s v=""/>
    <x v="1"/>
    <x v="0"/>
    <x v="1"/>
    <s v=""/>
    <n v="1"/>
    <n v="0"/>
  </r>
  <r>
    <x v="5"/>
    <x v="5"/>
    <s v="Brady Pederson"/>
    <s v="8000153645"/>
    <s v="SAP VENUE RESERVATION ADD IN NOT VISIBLE"/>
    <x v="20"/>
    <d v="2013-05-07T00:00:00"/>
    <n v="3"/>
    <n v="3"/>
    <n v="3"/>
    <s v="Confirmed"/>
    <s v="Incident"/>
    <d v="2013-05-07T00:00:00"/>
    <d v="2013-05-07T00:00:00"/>
    <s v=""/>
    <x v="1"/>
    <x v="0"/>
    <x v="1"/>
    <d v="2013-05-01T00:00:00"/>
    <n v="1"/>
    <n v="1"/>
  </r>
  <r>
    <x v="5"/>
    <x v="5"/>
    <s v="Brady Pederson"/>
    <s v="8000156755"/>
    <s v="HARD DRIVE FAILLED - REPLACE"/>
    <x v="65"/>
    <d v="2013-05-08T00:00:00"/>
    <n v="3"/>
    <n v="3"/>
    <n v="3"/>
    <s v="Confirmed"/>
    <s v="Incident"/>
    <d v="2013-05-08T00:00:00"/>
    <d v="2013-05-09T00:00:00"/>
    <s v=""/>
    <x v="1"/>
    <x v="0"/>
    <x v="1"/>
    <d v="2013-05-01T00:00:00"/>
    <n v="1"/>
    <n v="1"/>
  </r>
  <r>
    <x v="5"/>
    <x v="5"/>
    <s v="Brady Pederson"/>
    <s v="8000156757"/>
    <s v="MALWARE ON DESKTOP (463993)"/>
    <x v="65"/>
    <d v="2013-05-08T00:00:00"/>
    <n v="3"/>
    <n v="3"/>
    <n v="3"/>
    <s v="Solution proposed"/>
    <s v="Incident"/>
    <d v="2013-05-08T00:00:00"/>
    <s v=""/>
    <s v=""/>
    <x v="1"/>
    <x v="0"/>
    <x v="1"/>
    <s v=""/>
    <n v="1"/>
    <n v="0"/>
  </r>
  <r>
    <x v="5"/>
    <x v="5"/>
    <s v="Brady Pederson"/>
    <s v="8000159542"/>
    <s v="EXTERNAL PAGES PROBLEM"/>
    <x v="21"/>
    <d v="2013-05-09T00:00:00"/>
    <n v="2"/>
    <n v="3"/>
    <n v="3"/>
    <s v="Solution proposed"/>
    <s v="Incident"/>
    <d v="2013-05-09T00:00:00"/>
    <s v=""/>
    <s v=""/>
    <x v="1"/>
    <x v="0"/>
    <x v="1"/>
    <s v=""/>
    <n v="1"/>
    <n v="0"/>
  </r>
  <r>
    <x v="5"/>
    <x v="5"/>
    <s v="Brady Pederson"/>
    <s v="8000161320"/>
    <s v="LOSS OF NETWORK CONNECTIVITY"/>
    <x v="45"/>
    <d v="2013-05-10T00:00:00"/>
    <n v="2"/>
    <n v="3"/>
    <n v="3"/>
    <s v="Confirmed"/>
    <s v="Incident"/>
    <d v="2013-05-14T00:00:00"/>
    <d v="2013-05-14T00:00:00"/>
    <s v=""/>
    <x v="1"/>
    <x v="0"/>
    <x v="1"/>
    <d v="2013-05-01T00:00:00"/>
    <n v="1"/>
    <n v="1"/>
  </r>
  <r>
    <x v="5"/>
    <x v="5"/>
    <s v="Brady Pederson"/>
    <s v="8000161346"/>
    <s v="CANNOT LOGIN TO DBS PORTAL"/>
    <x v="45"/>
    <d v="2013-05-10T00:00:00"/>
    <n v="2"/>
    <n v="3"/>
    <n v="3"/>
    <s v="Confirmed"/>
    <s v="Incident"/>
    <d v="2013-05-10T00:00:00"/>
    <d v="2013-05-10T00:00:00"/>
    <s v=""/>
    <x v="1"/>
    <x v="0"/>
    <x v="1"/>
    <d v="2013-05-01T00:00:00"/>
    <n v="1"/>
    <n v="1"/>
  </r>
  <r>
    <x v="5"/>
    <x v="5"/>
    <s v="Brady Pederson"/>
    <s v="8000161473"/>
    <s v="CANNOT ADD PRESALES TEAM LEAD"/>
    <x v="45"/>
    <d v="2013-05-10T00:00:00"/>
    <n v="3"/>
    <n v="3"/>
    <n v="3"/>
    <s v="Solution proposed"/>
    <s v="Incident"/>
    <d v="2013-05-10T00:00:00"/>
    <s v=""/>
    <s v=""/>
    <x v="1"/>
    <x v="0"/>
    <x v="1"/>
    <s v=""/>
    <n v="1"/>
    <n v="0"/>
  </r>
  <r>
    <x v="5"/>
    <x v="5"/>
    <s v="Brady Pederson"/>
    <s v="8000178896"/>
    <s v="AV COMPLIANCE FAILURE - FORESCOUT"/>
    <x v="49"/>
    <d v="2013-05-17T00:00:00"/>
    <n v="3"/>
    <n v="3"/>
    <n v="3"/>
    <s v="Confirmed"/>
    <s v="Incident"/>
    <d v="2013-05-17T00:00:00"/>
    <d v="2013-05-17T00:00:00"/>
    <s v=""/>
    <x v="1"/>
    <x v="0"/>
    <x v="1"/>
    <d v="2013-05-01T00:00:00"/>
    <n v="1"/>
    <n v="1"/>
  </r>
  <r>
    <x v="5"/>
    <x v="5"/>
    <s v="Brady Pederson"/>
    <s v="8000178897"/>
    <s v="NET IS NOT RECOGNIZED AS AN INTERNAL COM"/>
    <x v="49"/>
    <d v="2013-05-17T00:00:00"/>
    <n v="3"/>
    <n v="3"/>
    <n v="3"/>
    <s v="Confirmed"/>
    <s v="Incident"/>
    <d v="2013-05-17T00:00:00"/>
    <d v="2013-05-17T00:00:00"/>
    <s v=""/>
    <x v="1"/>
    <x v="0"/>
    <x v="1"/>
    <d v="2013-05-01T00:00:00"/>
    <n v="1"/>
    <n v="1"/>
  </r>
  <r>
    <x v="5"/>
    <x v="5"/>
    <s v="Brady Pederson"/>
    <s v="8000178898"/>
    <s v="INSTALL WINRAR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5"/>
    <x v="5"/>
    <s v="Brady Pederson"/>
    <s v="8000178899"/>
    <s v="DESKTOP DROPPED TO GUEST NETWORK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5"/>
    <x v="5"/>
    <s v="Brady Pederson"/>
    <s v="8000178900"/>
    <s v="ADD DHCP DNS SUFFIX"/>
    <x v="49"/>
    <d v="2013-05-17T00:00:00"/>
    <n v="3"/>
    <n v="3"/>
    <n v="3"/>
    <s v="Solution proposed"/>
    <s v="Incident"/>
    <d v="2013-05-17T00:00:00"/>
    <s v=""/>
    <s v=""/>
    <x v="1"/>
    <x v="0"/>
    <x v="1"/>
    <s v=""/>
    <n v="1"/>
    <n v="0"/>
  </r>
  <r>
    <x v="5"/>
    <x v="5"/>
    <s v="Brady Pederson"/>
    <s v="8000178972"/>
    <s v="REJOIN XP VM TO SAP DOMAIN"/>
    <x v="49"/>
    <d v="2013-05-17T00:00:00"/>
    <n v="3"/>
    <n v="3"/>
    <n v="3"/>
    <s v="Confirmed"/>
    <s v="Incident"/>
    <d v="2013-05-17T00:00:00"/>
    <d v="2013-05-17T00:00:00"/>
    <s v=""/>
    <x v="1"/>
    <x v="0"/>
    <x v="1"/>
    <d v="2013-05-01T00:00:00"/>
    <n v="1"/>
    <n v="1"/>
  </r>
  <r>
    <x v="5"/>
    <x v="5"/>
    <s v="Brady Pederson"/>
    <s v="8000189275"/>
    <s v="JAVA INSTALL ERROR"/>
    <x v="52"/>
    <d v="2013-05-22T00:00:00"/>
    <n v="3"/>
    <n v="3"/>
    <n v="3"/>
    <s v="Confirmed"/>
    <s v="Incident"/>
    <d v="2013-05-22T00:00:00"/>
    <d v="2013-05-22T00:00:00"/>
    <s v=""/>
    <x v="1"/>
    <x v="0"/>
    <x v="1"/>
    <d v="2013-05-01T00:00:00"/>
    <n v="1"/>
    <n v="1"/>
  </r>
  <r>
    <x v="5"/>
    <x v="5"/>
    <s v="Brady Pederson"/>
    <s v="8000192511"/>
    <s v="ISP SYSTEM ERROR S"/>
    <x v="82"/>
    <d v="2013-05-23T00:00:00"/>
    <n v="3"/>
    <n v="3"/>
    <n v="3"/>
    <s v="Confirmed"/>
    <s v="Incident"/>
    <d v="2013-05-23T00:00:00"/>
    <d v="2013-05-24T00:00:00"/>
    <s v=""/>
    <x v="1"/>
    <x v="0"/>
    <x v="1"/>
    <d v="2013-05-01T00:00:00"/>
    <n v="1"/>
    <n v="1"/>
  </r>
  <r>
    <x v="5"/>
    <x v="5"/>
    <s v="Brady Pederson"/>
    <s v="8000192512"/>
    <s v="CERTIFICATE PROMPTS ON PORTAL"/>
    <x v="82"/>
    <d v="2013-05-23T00:00:00"/>
    <n v="3"/>
    <n v="3"/>
    <n v="3"/>
    <s v="Solution proposed"/>
    <s v="Incident"/>
    <d v="2013-05-23T00:00:00"/>
    <s v=""/>
    <s v=""/>
    <x v="1"/>
    <x v="0"/>
    <x v="1"/>
    <s v=""/>
    <n v="1"/>
    <n v="0"/>
  </r>
  <r>
    <x v="5"/>
    <x v="5"/>
    <s v="Jeff Clarke"/>
    <s v="7000037586"/>
    <s v="HARDWARE POLICY - EMEA"/>
    <x v="86"/>
    <d v="2013-03-21T00:00:00"/>
    <n v="3"/>
    <n v="3"/>
    <n v="3"/>
    <s v="Service provided"/>
    <s v="Service Request"/>
    <d v="2013-05-24T00:00:00"/>
    <s v=""/>
    <s v=""/>
    <x v="2"/>
    <x v="0"/>
    <x v="1"/>
    <s v=""/>
    <n v="1"/>
    <n v="0"/>
  </r>
  <r>
    <x v="5"/>
    <x v="5"/>
    <s v="Jeff Clarke"/>
    <s v="7000075010"/>
    <s v="NEW HIRE REQUEST  4/30 - PHONE EXT"/>
    <x v="14"/>
    <d v="2013-04-17T00:00:00"/>
    <n v="3"/>
    <n v="3"/>
    <n v="3"/>
    <s v="Service provided"/>
    <s v="Service Request"/>
    <d v="2013-05-01T00:00:00"/>
    <s v=""/>
    <s v=""/>
    <x v="0"/>
    <x v="0"/>
    <x v="1"/>
    <s v=""/>
    <n v="1"/>
    <n v="0"/>
  </r>
  <r>
    <x v="5"/>
    <x v="5"/>
    <s v="Jeff Clarke"/>
    <s v="7000080722"/>
    <s v="KEYSERVER NO LONGER WORKING"/>
    <x v="109"/>
    <d v="2013-04-19T00:00:00"/>
    <n v="3"/>
    <n v="3"/>
    <n v="3"/>
    <s v="Confirmed"/>
    <s v="Service Request"/>
    <s v=""/>
    <d v="2013-04-26T00:00:00"/>
    <s v="Confirmed wihtout Completion"/>
    <x v="0"/>
    <x v="0"/>
    <x v="2"/>
    <d v="2013-04-01T00:00:00"/>
    <n v="0"/>
    <n v="1"/>
  </r>
  <r>
    <x v="5"/>
    <x v="5"/>
    <s v="Jeff Clarke"/>
    <s v="7000089365"/>
    <s v="RAID BATTERY REPLACEMENT"/>
    <x v="41"/>
    <d v="2013-04-25T00:00:00"/>
    <n v="2"/>
    <n v="3"/>
    <n v="2"/>
    <s v="Confirmed"/>
    <s v="Service Request"/>
    <d v="2013-04-25T00:00:00"/>
    <d v="2013-05-31T00:00:00"/>
    <s v=""/>
    <x v="0"/>
    <x v="0"/>
    <x v="0"/>
    <d v="2013-05-01T00:00:00"/>
    <n v="1"/>
    <n v="1"/>
  </r>
  <r>
    <x v="5"/>
    <x v="5"/>
    <s v="Jeff Clarke"/>
    <s v="7000089391"/>
    <s v="VISIO PURCHASED, NEEDS PUSHED TO HIS LAP"/>
    <x v="41"/>
    <d v="2013-04-25T00:00:00"/>
    <n v="3"/>
    <n v="3"/>
    <n v="3"/>
    <s v="Confirmed"/>
    <s v="Service Request"/>
    <d v="2013-04-25T00:00:00"/>
    <d v="2013-05-26T00:00:00"/>
    <s v=""/>
    <x v="0"/>
    <x v="0"/>
    <x v="0"/>
    <d v="2013-05-01T00:00:00"/>
    <n v="1"/>
    <n v="1"/>
  </r>
  <r>
    <x v="5"/>
    <x v="5"/>
    <s v="Jeff Clarke"/>
    <s v="7000089393"/>
    <s v="SAP VENUE RESERVE TOOL - INSTALL"/>
    <x v="42"/>
    <d v="2013-04-25T00:00:00"/>
    <n v="3"/>
    <n v="4"/>
    <n v="4"/>
    <s v="Confirmed"/>
    <s v="Service Request"/>
    <d v="2013-04-26T00:00:00"/>
    <d v="2013-04-26T00:00:00"/>
    <s v=""/>
    <x v="0"/>
    <x v="0"/>
    <x v="0"/>
    <d v="2013-04-01T00:00:00"/>
    <n v="1"/>
    <n v="1"/>
  </r>
  <r>
    <x v="5"/>
    <x v="5"/>
    <s v="Jeff Clarke"/>
    <s v="7000089395"/>
    <s v="EMBEDDED VIDEO - PPT - NOT WORKING"/>
    <x v="42"/>
    <d v="2013-04-25T00:00:00"/>
    <n v="3"/>
    <n v="3"/>
    <n v="3"/>
    <s v="Confirmed"/>
    <s v="Service Request"/>
    <d v="2013-04-26T00:00:00"/>
    <d v="2013-05-27T00:00:00"/>
    <s v=""/>
    <x v="0"/>
    <x v="0"/>
    <x v="0"/>
    <d v="2013-05-01T00:00:00"/>
    <n v="1"/>
    <n v="1"/>
  </r>
  <r>
    <x v="5"/>
    <x v="5"/>
    <s v="Jeff Clarke"/>
    <s v="7000095464"/>
    <s v="MD EQUIPMENT VERIFICATION INQUIRY"/>
    <x v="17"/>
    <d v="2013-04-30T00:00:00"/>
    <n v="3"/>
    <n v="3"/>
    <n v="3"/>
    <s v="Service provided"/>
    <s v="Service Request"/>
    <d v="2013-05-31T00:00:00"/>
    <s v=""/>
    <s v=""/>
    <x v="0"/>
    <x v="0"/>
    <x v="1"/>
    <s v=""/>
    <n v="1"/>
    <n v="0"/>
  </r>
  <r>
    <x v="5"/>
    <x v="5"/>
    <s v="Jeff Clarke"/>
    <s v="7000096153"/>
    <s v="SERVER SECURITY REMEDIATION"/>
    <x v="18"/>
    <d v="2013-05-01T00:00:00"/>
    <n v="3"/>
    <n v="4"/>
    <n v="3"/>
    <s v="In process"/>
    <s v="Service Request"/>
    <d v="2013-06-03T00:00:00"/>
    <s v=""/>
    <s v=""/>
    <x v="1"/>
    <x v="0"/>
    <x v="4"/>
    <s v=""/>
    <n v="1"/>
    <n v="0"/>
  </r>
  <r>
    <x v="5"/>
    <x v="5"/>
    <s v="Jeff Clarke"/>
    <s v="7000104684"/>
    <s v="TEST - DUARTE TICKET FOR HALTER"/>
    <x v="20"/>
    <d v="2013-05-07T00:00:00"/>
    <n v="3"/>
    <n v="4"/>
    <n v="3"/>
    <s v="Confirmed"/>
    <s v="Service Request"/>
    <d v="2013-05-07T00:00:00"/>
    <d v="2013-05-08T00:00:00"/>
    <s v=""/>
    <x v="1"/>
    <x v="0"/>
    <x v="1"/>
    <d v="2013-05-01T00:00:00"/>
    <n v="1"/>
    <n v="1"/>
  </r>
  <r>
    <x v="5"/>
    <x v="5"/>
    <s v="Jeff Clarke"/>
    <s v="7000106549"/>
    <s v="MD EQUIPMENT VERIFICATION INQUIRY"/>
    <x v="65"/>
    <d v="2013-05-08T00:00:00"/>
    <n v="3"/>
    <n v="3"/>
    <n v="3"/>
    <s v="Service provided"/>
    <s v="Service Request"/>
    <d v="2013-05-31T00:00:00"/>
    <s v=""/>
    <s v=""/>
    <x v="1"/>
    <x v="0"/>
    <x v="1"/>
    <s v=""/>
    <n v="1"/>
    <n v="0"/>
  </r>
  <r>
    <x v="5"/>
    <x v="5"/>
    <s v="Jeff Clarke"/>
    <s v="7000113144"/>
    <s v="MY COMPUTER HAS HUNG AT LEAST ONCE A DAY"/>
    <x v="1"/>
    <d v="2013-05-14T00:00:00"/>
    <n v="3"/>
    <n v="3"/>
    <n v="3"/>
    <s v="In process"/>
    <s v="Service Request"/>
    <s v=""/>
    <s v=""/>
    <s v=""/>
    <x v="1"/>
    <x v="0"/>
    <x v="2"/>
    <s v=""/>
    <n v="0"/>
    <n v="0"/>
  </r>
  <r>
    <x v="5"/>
    <x v="5"/>
    <s v="Jeff Clarke"/>
    <s v="7000113491"/>
    <s v="INSTALL - WIRELESS MOUSE"/>
    <x v="1"/>
    <d v="2013-05-14T00:00:00"/>
    <n v="4"/>
    <n v="4"/>
    <n v="4"/>
    <s v="Service provided"/>
    <s v="Service Request"/>
    <d v="2013-05-14T00:00:00"/>
    <s v=""/>
    <s v=""/>
    <x v="1"/>
    <x v="0"/>
    <x v="1"/>
    <s v=""/>
    <n v="1"/>
    <n v="0"/>
  </r>
  <r>
    <x v="5"/>
    <x v="5"/>
    <s v="Jeff Clarke"/>
    <s v="7000113552"/>
    <s v="SCREEN SAVER - SET TIMEOUT"/>
    <x v="1"/>
    <d v="2013-05-14T00:00:00"/>
    <n v="3"/>
    <n v="4"/>
    <n v="4"/>
    <s v="Service provided"/>
    <s v="Service Request"/>
    <d v="2013-05-14T00:00:00"/>
    <s v=""/>
    <s v=""/>
    <x v="1"/>
    <x v="0"/>
    <x v="1"/>
    <s v=""/>
    <n v="1"/>
    <n v="0"/>
  </r>
  <r>
    <x v="5"/>
    <x v="5"/>
    <s v="Jeff Clarke"/>
    <s v="7000115510"/>
    <s v="CONFERENCE CALL LEAD - NEEDS HOST INFO"/>
    <x v="47"/>
    <d v="2013-05-15T00:00:00"/>
    <n v="2"/>
    <n v="2"/>
    <n v="2"/>
    <s v="Service provided"/>
    <s v="Service Request"/>
    <d v="2013-05-15T00:00:00"/>
    <s v=""/>
    <s v=""/>
    <x v="1"/>
    <x v="0"/>
    <x v="1"/>
    <s v=""/>
    <n v="1"/>
    <n v="0"/>
  </r>
  <r>
    <x v="5"/>
    <x v="5"/>
    <s v="Jeff Clarke"/>
    <s v="7000126467"/>
    <s v="IPAD CONFIG - NEW IPAD"/>
    <x v="82"/>
    <d v="2013-05-23T00:00:00"/>
    <n v="3"/>
    <n v="3"/>
    <n v="3"/>
    <s v="Service provided"/>
    <s v="Service Request"/>
    <d v="2013-05-23T00:00:00"/>
    <s v=""/>
    <s v=""/>
    <x v="1"/>
    <x v="0"/>
    <x v="1"/>
    <s v=""/>
    <n v="1"/>
    <n v="0"/>
  </r>
  <r>
    <x v="5"/>
    <x v="5"/>
    <s v="Jeff Clarke"/>
    <s v="7000135454"/>
    <s v="WIRELESS MOUSE - NOT WORKING SINCE FRI.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5"/>
    <x v="5"/>
    <s v="Jeff Clarke"/>
    <s v="7000137216"/>
    <s v="YOUR COMPUTER REQUIRES A DATA BACKUP USI"/>
    <x v="125"/>
    <d v="2013-05-31T00:00:00"/>
    <n v="3"/>
    <n v="3"/>
    <n v="3"/>
    <s v="In process"/>
    <s v="Service Request"/>
    <d v="2013-06-03T00:00:00"/>
    <s v=""/>
    <s v=""/>
    <x v="9"/>
    <x v="0"/>
    <x v="4"/>
    <s v=""/>
    <n v="1"/>
    <n v="0"/>
  </r>
  <r>
    <x v="5"/>
    <x v="5"/>
    <s v="Jeff Clarke"/>
    <s v="8000000282"/>
    <s v="NO SOUND"/>
    <x v="112"/>
    <d v="2013-01-16T00:00:00"/>
    <n v="3"/>
    <n v="3"/>
    <n v="3"/>
    <s v="Solution proposed"/>
    <s v="Incident"/>
    <d v="2013-05-24T00:00:00"/>
    <s v=""/>
    <s v=""/>
    <x v="5"/>
    <x v="0"/>
    <x v="1"/>
    <s v=""/>
    <n v="1"/>
    <n v="0"/>
  </r>
  <r>
    <x v="5"/>
    <x v="5"/>
    <s v="Jeff Clarke"/>
    <s v="8000000433"/>
    <s v="MCAFEE HIPS IS BLOCKING ALL INCOMMING UD"/>
    <x v="105"/>
    <d v="2013-02-08T00:00:00"/>
    <n v="3"/>
    <n v="3"/>
    <n v="3"/>
    <s v="Solution proposed"/>
    <s v="Incident"/>
    <d v="2013-04-29T00:00:00"/>
    <s v=""/>
    <s v=""/>
    <x v="7"/>
    <x v="0"/>
    <x v="0"/>
    <s v=""/>
    <n v="1"/>
    <n v="0"/>
  </r>
  <r>
    <x v="5"/>
    <x v="5"/>
    <s v="Jeff Clarke"/>
    <s v="8000002268"/>
    <s v="SPEECH TO TEXT DICTATION SOLUTION"/>
    <x v="70"/>
    <d v="2013-02-12T00:00:00"/>
    <n v="3"/>
    <n v="3"/>
    <n v="3"/>
    <s v="Confirmed"/>
    <s v="Incident"/>
    <d v="2013-03-19T00:00:00"/>
    <d v="2013-03-21T00:00:00"/>
    <s v=""/>
    <x v="7"/>
    <x v="0"/>
    <x v="3"/>
    <d v="2013-03-01T00:00:00"/>
    <n v="1"/>
    <n v="1"/>
  </r>
  <r>
    <x v="5"/>
    <x v="5"/>
    <s v="Jeff Clarke"/>
    <s v="8000005404"/>
    <s v="BLUE SCREEN - LAPTOP-"/>
    <x v="68"/>
    <d v="2013-02-18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Jeff Clarke"/>
    <s v="8000024673"/>
    <s v="BLUE SCREENING EVERY DAY"/>
    <x v="62"/>
    <d v="2013-03-06T00:00:00"/>
    <n v="3"/>
    <n v="3"/>
    <n v="3"/>
    <s v="Confirmed"/>
    <s v="Incident"/>
    <d v="2013-04-04T00:00:00"/>
    <d v="2013-05-31T00:00:00"/>
    <s v=""/>
    <x v="2"/>
    <x v="0"/>
    <x v="0"/>
    <d v="2013-05-01T00:00:00"/>
    <n v="1"/>
    <n v="1"/>
  </r>
  <r>
    <x v="5"/>
    <x v="5"/>
    <s v="Jeff Clarke"/>
    <s v="8000027398"/>
    <s v="EMPLOYEE TERM DATA RETRIEVAL"/>
    <x v="64"/>
    <d v="2013-03-14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Jeff Clarke"/>
    <s v="8000031160"/>
    <s v="WINRAR - CAN'T DELETE INSIDE ZIP FILE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Jeff Clarke"/>
    <s v="8000033805"/>
    <s v="USER CANNOT INSTALL OPEN TEXT"/>
    <x v="85"/>
    <d v="2013-03-19T00:00:00"/>
    <n v="3"/>
    <n v="3"/>
    <n v="3"/>
    <s v="Solution proposed"/>
    <s v="Incident"/>
    <d v="2013-05-20T00:00:00"/>
    <s v=""/>
    <s v=""/>
    <x v="2"/>
    <x v="0"/>
    <x v="1"/>
    <s v=""/>
    <n v="1"/>
    <n v="0"/>
  </r>
  <r>
    <x v="5"/>
    <x v="5"/>
    <s v="Jeff Clarke"/>
    <s v="8000042961"/>
    <s v="USER NEEDS A VM WITH WINDOWS 7 PRO"/>
    <x v="138"/>
    <d v="2012-11-07T00:00:00"/>
    <n v="3"/>
    <n v="3"/>
    <n v="3"/>
    <s v="Solution proposed"/>
    <s v="Incident"/>
    <d v="2013-06-01T00:00:00"/>
    <s v=""/>
    <s v=""/>
    <x v="6"/>
    <x v="1"/>
    <x v="4"/>
    <s v=""/>
    <n v="1"/>
    <n v="0"/>
  </r>
  <r>
    <x v="5"/>
    <x v="5"/>
    <s v="Jeff Clarke"/>
    <s v="8000081079"/>
    <s v="MACHINE IS CRASHING AND LOCKING UP"/>
    <x v="9"/>
    <d v="2013-04-08T00:00:00"/>
    <n v="3"/>
    <n v="3"/>
    <n v="3"/>
    <s v="Confirmed"/>
    <s v="Incident"/>
    <d v="2013-04-23T00:00:00"/>
    <d v="2013-04-23T00:00:00"/>
    <s v=""/>
    <x v="0"/>
    <x v="0"/>
    <x v="0"/>
    <d v="2013-04-01T00:00:00"/>
    <n v="1"/>
    <n v="1"/>
  </r>
  <r>
    <x v="5"/>
    <x v="5"/>
    <s v="Jeff Clarke"/>
    <s v="8000116563"/>
    <s v="CANNOT ACCESS REPLINUXB26"/>
    <x v="39"/>
    <d v="2013-04-22T00:00:00"/>
    <n v="3"/>
    <n v="2"/>
    <n v="3"/>
    <s v="In process"/>
    <s v="Incident"/>
    <d v="2013-06-03T00:00:00"/>
    <d v="2013-06-03T00:00:00"/>
    <s v=""/>
    <x v="0"/>
    <x v="0"/>
    <x v="4"/>
    <d v="2013-06-01T00:00:00"/>
    <n v="1"/>
    <n v="1"/>
  </r>
  <r>
    <x v="5"/>
    <x v="5"/>
    <s v="Jeff Clarke"/>
    <s v="8000116780"/>
    <s v="UNABLE TO DOWNLOAD TECHSMITH SNAGIT"/>
    <x v="40"/>
    <d v="2013-04-22T00:00:00"/>
    <n v="2"/>
    <n v="3"/>
    <n v="3"/>
    <s v="Confirmed"/>
    <s v="Incident"/>
    <d v="2013-05-31T00:00:00"/>
    <d v="2013-06-01T00:00:00"/>
    <s v=""/>
    <x v="0"/>
    <x v="0"/>
    <x v="1"/>
    <d v="2013-06-01T00:00:00"/>
    <n v="1"/>
    <n v="1"/>
  </r>
  <r>
    <x v="5"/>
    <x v="5"/>
    <s v="Jeff Clarke"/>
    <s v="8000124042"/>
    <s v="POLYCOMM - NOT DIALING OUT OR RECEIVING"/>
    <x v="16"/>
    <d v="2013-04-24T00:00:00"/>
    <n v="3"/>
    <n v="2"/>
    <n v="2"/>
    <s v="Confirmed"/>
    <s v="Incident"/>
    <d v="2013-04-24T00:00:00"/>
    <d v="2013-05-25T00:00:00"/>
    <s v=""/>
    <x v="0"/>
    <x v="0"/>
    <x v="0"/>
    <d v="2013-05-01T00:00:00"/>
    <n v="1"/>
    <n v="1"/>
  </r>
  <r>
    <x v="5"/>
    <x v="5"/>
    <s v="Jeff Clarke"/>
    <s v="8000126719"/>
    <s v="CAN'T CONNECT TO INTERNET"/>
    <x v="41"/>
    <d v="2013-04-25T00:00:00"/>
    <n v="3"/>
    <n v="3"/>
    <n v="3"/>
    <s v="Solution proposed"/>
    <s v="Incident"/>
    <d v="2013-05-06T00:00:00"/>
    <s v=""/>
    <s v=""/>
    <x v="0"/>
    <x v="0"/>
    <x v="1"/>
    <s v=""/>
    <n v="1"/>
    <n v="0"/>
  </r>
  <r>
    <x v="5"/>
    <x v="5"/>
    <s v="Jeff Clarke"/>
    <s v="8000130534"/>
    <s v="USER CANNOT BOOT LAPTOP"/>
    <x v="42"/>
    <d v="2013-04-26T00:00:00"/>
    <n v="1"/>
    <n v="3"/>
    <n v="3"/>
    <s v="Solution proposed"/>
    <s v="Incident"/>
    <d v="2013-05-14T00:00:00"/>
    <s v=""/>
    <s v=""/>
    <x v="0"/>
    <x v="0"/>
    <x v="1"/>
    <s v=""/>
    <n v="1"/>
    <n v="0"/>
  </r>
  <r>
    <x v="5"/>
    <x v="5"/>
    <s v="Jeff Clarke"/>
    <s v="8000142613"/>
    <s v="LAPTOP ALWAYS BLUE SCREEN, HARD DISK ERR"/>
    <x v="19"/>
    <d v="2013-05-02T00:00:00"/>
    <n v="2"/>
    <n v="3"/>
    <n v="2"/>
    <s v="Solution proposed"/>
    <s v="Incident"/>
    <d v="2013-05-06T00:00:00"/>
    <s v=""/>
    <s v=""/>
    <x v="1"/>
    <x v="0"/>
    <x v="1"/>
    <s v=""/>
    <n v="1"/>
    <n v="0"/>
  </r>
  <r>
    <x v="5"/>
    <x v="5"/>
    <s v="Jeff Clarke"/>
    <s v="8000150207"/>
    <s v="SUPDEVKPI02 NOT ABLE TO REMOTE INTO"/>
    <x v="44"/>
    <d v="2013-05-06T00:00:00"/>
    <n v="3"/>
    <n v="3"/>
    <n v="3"/>
    <s v="Solution proposed"/>
    <s v="Incident"/>
    <d v="2013-05-09T00:00:00"/>
    <s v=""/>
    <s v=""/>
    <x v="1"/>
    <x v="0"/>
    <x v="1"/>
    <s v=""/>
    <n v="1"/>
    <n v="0"/>
  </r>
  <r>
    <x v="5"/>
    <x v="5"/>
    <s v="Jeff Clarke"/>
    <s v="8000158918"/>
    <s v="SSO REQUIRED FOR SAP SYSTEM"/>
    <x v="21"/>
    <d v="2013-05-09T00:00:00"/>
    <n v="3"/>
    <n v="3"/>
    <n v="3"/>
    <s v="Solution proposed"/>
    <s v="Incident"/>
    <d v="2013-05-31T00:00:00"/>
    <s v=""/>
    <s v=""/>
    <x v="1"/>
    <x v="0"/>
    <x v="1"/>
    <s v=""/>
    <n v="1"/>
    <n v="0"/>
  </r>
  <r>
    <x v="5"/>
    <x v="5"/>
    <s v="Jeff Clarke"/>
    <s v="8000161406"/>
    <s v="CANNOT ACCESS HR DIRECT"/>
    <x v="45"/>
    <d v="2013-05-10T00:00:00"/>
    <n v="3"/>
    <n v="3"/>
    <n v="3"/>
    <s v="In process"/>
    <s v="Incident"/>
    <d v="2013-06-03T00:00:00"/>
    <s v=""/>
    <s v=""/>
    <x v="1"/>
    <x v="0"/>
    <x v="4"/>
    <s v=""/>
    <n v="1"/>
    <n v="0"/>
  </r>
  <r>
    <x v="5"/>
    <x v="5"/>
    <s v="Jeff Clarke"/>
    <s v="8000165518"/>
    <s v="SRM TOOL NOT FUNCTIONING"/>
    <x v="66"/>
    <d v="2013-05-13T00:00:00"/>
    <n v="1"/>
    <n v="3"/>
    <n v="3"/>
    <s v="Solution proposed"/>
    <s v="Incident"/>
    <d v="2013-05-29T00:00:00"/>
    <s v=""/>
    <s v=""/>
    <x v="1"/>
    <x v="0"/>
    <x v="1"/>
    <s v=""/>
    <n v="1"/>
    <n v="0"/>
  </r>
  <r>
    <x v="5"/>
    <x v="5"/>
    <s v="Jeff Clarke"/>
    <s v="8000165557"/>
    <s v="UNABLE TO INSTALL SNAGIT FROM RAP"/>
    <x v="66"/>
    <d v="2013-05-13T00:00:00"/>
    <n v="3"/>
    <n v="2"/>
    <n v="3"/>
    <s v="In process"/>
    <s v="Incident"/>
    <s v=""/>
    <s v=""/>
    <s v=""/>
    <x v="1"/>
    <x v="0"/>
    <x v="2"/>
    <s v=""/>
    <n v="0"/>
    <n v="0"/>
  </r>
  <r>
    <x v="5"/>
    <x v="5"/>
    <s v="Jeff Clarke"/>
    <s v="8000192595"/>
    <s v="UNABLE TO ACCESS CSS &amp; ISP APPS"/>
    <x v="82"/>
    <d v="2013-05-23T00:00:00"/>
    <n v="3"/>
    <n v="3"/>
    <n v="3"/>
    <s v="Solution proposed"/>
    <s v="Incident"/>
    <d v="2013-05-31T00:00:00"/>
    <s v=""/>
    <s v=""/>
    <x v="1"/>
    <x v="0"/>
    <x v="1"/>
    <s v=""/>
    <n v="1"/>
    <n v="0"/>
  </r>
  <r>
    <x v="5"/>
    <x v="5"/>
    <s v="Jeff Clarke"/>
    <s v="8000203127"/>
    <s v="CANNOT ACCESS VPN"/>
    <x v="67"/>
    <d v="2013-05-28T00:00:00"/>
    <n v="3"/>
    <n v="3"/>
    <n v="3"/>
    <s v="Confirmed"/>
    <s v="Incident"/>
    <d v="2013-05-30T00:00:00"/>
    <d v="2013-05-31T00:00:00"/>
    <s v=""/>
    <x v="1"/>
    <x v="0"/>
    <x v="1"/>
    <d v="2013-05-01T00:00:00"/>
    <n v="1"/>
    <n v="1"/>
  </r>
  <r>
    <x v="5"/>
    <x v="5"/>
    <s v="Jeff Clarke"/>
    <s v="8000203182"/>
    <s v="NEED HELP ON SOFTWARE COMPLIANCE REPORT"/>
    <x v="67"/>
    <d v="2013-05-28T00:00:00"/>
    <n v="3"/>
    <n v="3"/>
    <n v="3"/>
    <s v="In process"/>
    <s v="Incident"/>
    <s v=""/>
    <s v=""/>
    <s v=""/>
    <x v="1"/>
    <x v="0"/>
    <x v="2"/>
    <s v=""/>
    <n v="0"/>
    <n v="0"/>
  </r>
  <r>
    <x v="5"/>
    <x v="5"/>
    <s v="Lyn Raye"/>
    <s v="7000008530"/>
    <s v="IMAGE A NEW MACBOOK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08638"/>
    <s v="IMAGED NEW LAPTOP WITH WIN 7 AND TRANSFE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08697"/>
    <s v="IMAGED NEW LAPTOP WITH WIN 7 AND TRANSFE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12358"/>
    <s v="IMAGED NEW LAPTOP WITH WIN 7 AND TRANSFE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12405"/>
    <s v="IMAGED NEW LAPTOP WITH WIN 7 AND TRANSFE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12442"/>
    <s v="IMAGED NEW LAPTOP WITH WIN 7 AND TRANSFE"/>
    <x v="60"/>
    <d v="2013-02-27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13286"/>
    <s v="IMAGE A NEW MACBOOK"/>
    <x v="73"/>
    <d v="2013-02-28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Lyn Raye"/>
    <s v="7000018503"/>
    <s v="IMAGED NEW LAPTOP WITH WIN 7"/>
    <x v="62"/>
    <d v="2013-03-06T00:00:00"/>
    <n v="3"/>
    <n v="3"/>
    <n v="3"/>
    <s v="Confirmed"/>
    <s v="Service Request"/>
    <d v="2013-03-20T00:00:00"/>
    <d v="2013-04-20T00:00:00"/>
    <s v=""/>
    <x v="2"/>
    <x v="0"/>
    <x v="3"/>
    <d v="2013-04-01T00:00:00"/>
    <n v="1"/>
    <n v="1"/>
  </r>
  <r>
    <x v="5"/>
    <x v="5"/>
    <s v="Lyn Raye"/>
    <s v="7000035272"/>
    <s v="IMAGED NEW LAPTOP WITH WIN 7"/>
    <x v="30"/>
    <d v="2013-03-20T00:00:00"/>
    <n v="3"/>
    <n v="3"/>
    <n v="3"/>
    <s v="Confirmed"/>
    <s v="Service Request"/>
    <d v="2013-03-20T00:00:00"/>
    <d v="2013-03-21T00:00:00"/>
    <s v=""/>
    <x v="2"/>
    <x v="0"/>
    <x v="3"/>
    <d v="2013-03-01T00:00:00"/>
    <n v="1"/>
    <n v="1"/>
  </r>
  <r>
    <x v="5"/>
    <x v="5"/>
    <s v="Lyn Raye"/>
    <s v="7000088796"/>
    <s v="NEW NOTEBOOK IMAGE"/>
    <x v="41"/>
    <d v="2013-04-25T00:00:00"/>
    <n v="4"/>
    <n v="4"/>
    <n v="4"/>
    <s v="Confirmed"/>
    <s v="Service Request"/>
    <d v="2013-04-25T00:00:00"/>
    <d v="2013-04-25T00:00:00"/>
    <s v=""/>
    <x v="0"/>
    <x v="0"/>
    <x v="0"/>
    <d v="2013-04-01T00:00:00"/>
    <n v="1"/>
    <n v="1"/>
  </r>
  <r>
    <x v="5"/>
    <x v="5"/>
    <s v="Lyn Raye"/>
    <s v="7000098098"/>
    <s v="NEW LINUX IMAGE FOR HANA"/>
    <x v="19"/>
    <d v="2013-05-02T00:00:00"/>
    <n v="3"/>
    <n v="4"/>
    <n v="4"/>
    <s v="Confirmed"/>
    <s v="Service Request"/>
    <d v="2013-05-02T00:00:00"/>
    <d v="2013-06-02T00:00:00"/>
    <s v=""/>
    <x v="1"/>
    <x v="0"/>
    <x v="1"/>
    <d v="2013-06-01T00:00:00"/>
    <n v="1"/>
    <n v="1"/>
  </r>
  <r>
    <x v="5"/>
    <x v="5"/>
    <s v="Lyn Raye"/>
    <s v="7000098099"/>
    <s v="LINUX IMAGE FOR HANA"/>
    <x v="19"/>
    <d v="2013-05-02T00:00:00"/>
    <n v="3"/>
    <n v="4"/>
    <n v="4"/>
    <s v="Confirmed"/>
    <s v="Service Request"/>
    <d v="2013-05-02T00:00:00"/>
    <d v="2013-06-02T00:00:00"/>
    <s v=""/>
    <x v="1"/>
    <x v="0"/>
    <x v="1"/>
    <d v="2013-06-01T00:00:00"/>
    <n v="1"/>
    <n v="1"/>
  </r>
  <r>
    <x v="5"/>
    <x v="5"/>
    <s v="Lyn Raye"/>
    <s v="7000099370"/>
    <s v="IMAGE NEW DESKTOP WITH LINUX FOR HANA"/>
    <x v="43"/>
    <d v="2013-05-03T00:00:00"/>
    <n v="4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5"/>
    <x v="5"/>
    <s v="Lyn Raye"/>
    <s v="7000099443"/>
    <s v="IMAGE NEW DESKTOP WITH LINUX FOR HANA"/>
    <x v="43"/>
    <d v="2013-05-03T00:00:00"/>
    <n v="4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5"/>
    <x v="5"/>
    <s v="Lyn Raye"/>
    <s v="7000100001"/>
    <s v="IMAGE NEW LAPTOP WITH WIN7"/>
    <x v="43"/>
    <d v="2013-05-03T00:00:00"/>
    <n v="4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5"/>
    <x v="5"/>
    <s v="Lyn Raye"/>
    <s v="7000100002"/>
    <s v="IMAGE NEW MACBOOK"/>
    <x v="43"/>
    <d v="2013-05-03T00:00:00"/>
    <n v="4"/>
    <n v="4"/>
    <n v="4"/>
    <s v="Confirmed"/>
    <s v="Service Request"/>
    <d v="2013-05-03T00:00:00"/>
    <d v="2013-06-03T00:00:00"/>
    <s v=""/>
    <x v="1"/>
    <x v="0"/>
    <x v="1"/>
    <d v="2013-06-01T00:00:00"/>
    <n v="1"/>
    <n v="1"/>
  </r>
  <r>
    <x v="5"/>
    <x v="5"/>
    <s v="Lyn Raye"/>
    <s v="7000126464"/>
    <s v="REIMAGE LAPTOP WITH WINDOWS 7"/>
    <x v="82"/>
    <d v="2013-05-23T00:00:00"/>
    <n v="4"/>
    <n v="4"/>
    <n v="4"/>
    <s v="Service provided"/>
    <s v="Service Request"/>
    <d v="2013-05-23T00:00:00"/>
    <s v=""/>
    <s v=""/>
    <x v="1"/>
    <x v="0"/>
    <x v="1"/>
    <s v=""/>
    <n v="1"/>
    <n v="0"/>
  </r>
  <r>
    <x v="5"/>
    <x v="5"/>
    <s v="Lyn Raye"/>
    <s v="8000013159"/>
    <s v="CANNOT CONNECT TO CORPORATE NETWORK AT T"/>
    <x v="73"/>
    <d v="2013-02-28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Lyn Raye"/>
    <s v="8000042705"/>
    <s v="TRYING TO INSTALL SQL SERVER 2012 FOR GR"/>
    <x v="74"/>
    <d v="2013-03-04T00:00:00"/>
    <n v="3"/>
    <n v="3"/>
    <n v="3"/>
    <s v="Confirmed"/>
    <s v="Incident"/>
    <d v="2013-03-23T00:00:00"/>
    <d v="2013-03-25T00:00:00"/>
    <s v=""/>
    <x v="2"/>
    <x v="0"/>
    <x v="3"/>
    <d v="2013-03-01T00:00:00"/>
    <n v="1"/>
    <n v="1"/>
  </r>
  <r>
    <x v="5"/>
    <x v="5"/>
    <s v="Lyn Raye"/>
    <s v="8000123943"/>
    <s v="MY DESKTOP CAN'T CONNECT TO NETWORK"/>
    <x v="16"/>
    <d v="2013-04-24T00:00:00"/>
    <n v="2"/>
    <s v="#"/>
    <s v="#"/>
    <s v="New"/>
    <s v="Incident"/>
    <s v=""/>
    <s v=""/>
    <s v=""/>
    <x v="0"/>
    <x v="0"/>
    <x v="2"/>
    <s v=""/>
    <n v="0"/>
    <n v="0"/>
  </r>
  <r>
    <x v="5"/>
    <x v="5"/>
    <s v="Lyn Raye"/>
    <s v="8000137957"/>
    <s v="INSTALL LINUX ON D20 + WINDOWS VM"/>
    <x v="17"/>
    <d v="2013-04-30T00:00:00"/>
    <n v="3"/>
    <n v="3"/>
    <n v="4"/>
    <s v="Confirmed"/>
    <s v="Incident"/>
    <d v="2013-05-22T00:00:00"/>
    <d v="2013-05-22T00:00:00"/>
    <s v=""/>
    <x v="0"/>
    <x v="0"/>
    <x v="1"/>
    <d v="2013-05-01T00:00:00"/>
    <n v="1"/>
    <n v="1"/>
  </r>
  <r>
    <x v="5"/>
    <x v="5"/>
    <s v="Mira Pasricha"/>
    <s v="7000002218"/>
    <s v="UNABLE TO UPGRADE TO THE LATEST VERSION"/>
    <x v="98"/>
    <d v="2013-02-15T00:00:00"/>
    <n v="3"/>
    <n v="3"/>
    <n v="3"/>
    <s v="Confirmed"/>
    <s v="Service Request"/>
    <d v="2013-03-19T00:00:00"/>
    <d v="2013-05-31T00:00:00"/>
    <s v=""/>
    <x v="7"/>
    <x v="0"/>
    <x v="3"/>
    <d v="2013-05-01T00:00:00"/>
    <n v="1"/>
    <n v="1"/>
  </r>
  <r>
    <x v="5"/>
    <x v="5"/>
    <s v="Mira Pasricha"/>
    <s v="7000008328"/>
    <s v="HARD DRIVE CRASHED ON DESKTOP"/>
    <x v="61"/>
    <d v="2013-02-22T00:00:00"/>
    <n v="3"/>
    <n v="3"/>
    <n v="3"/>
    <s v="Confirmed"/>
    <s v="Service Request"/>
    <d v="2013-03-20T00:00:00"/>
    <d v="2013-05-31T00:00:00"/>
    <s v=""/>
    <x v="7"/>
    <x v="0"/>
    <x v="3"/>
    <d v="2013-05-01T00:00:00"/>
    <n v="1"/>
    <n v="1"/>
  </r>
  <r>
    <x v="5"/>
    <x v="5"/>
    <s v="Mira Pasricha"/>
    <s v="7000008981"/>
    <s v="RECEIVED EQUIPMENT FROM TERM USER"/>
    <x v="61"/>
    <d v="2013-02-22T00:00:00"/>
    <n v="3"/>
    <n v="3"/>
    <n v="3"/>
    <s v="Confirmed"/>
    <s v="Service Request"/>
    <d v="2013-03-20T00:00:00"/>
    <d v="2013-04-20T00:00:00"/>
    <s v=""/>
    <x v="7"/>
    <x v="0"/>
    <x v="3"/>
    <d v="2013-04-01T00:00:00"/>
    <n v="1"/>
    <n v="1"/>
  </r>
  <r>
    <x v="5"/>
    <x v="5"/>
    <s v="Mira Pasricha"/>
    <s v="7000028018"/>
    <s v="LAPTOP NOT BOOTING UP"/>
    <x v="29"/>
    <d v="2013-03-15T00:00:00"/>
    <n v="3"/>
    <n v="3"/>
    <n v="3"/>
    <s v="Confirmed"/>
    <s v="Service Request"/>
    <d v="2013-03-20T00:00:00"/>
    <d v="2013-05-31T00:00:00"/>
    <s v=""/>
    <x v="2"/>
    <x v="0"/>
    <x v="3"/>
    <d v="2013-05-01T00:00:00"/>
    <n v="1"/>
    <n v="1"/>
  </r>
  <r>
    <x v="5"/>
    <x v="5"/>
    <s v="Mira Pasricha"/>
    <s v="7000033260"/>
    <s v="REQUIRES A LOANER LAPTOP FOR DKOM THIS W"/>
    <x v="85"/>
    <d v="2013-03-19T00:00:00"/>
    <n v="4"/>
    <n v="4"/>
    <n v="4"/>
    <s v="Confirmed"/>
    <s v="Service Request"/>
    <d v="2013-03-21T00:00:00"/>
    <d v="2013-03-21T00:00:00"/>
    <s v=""/>
    <x v="2"/>
    <x v="0"/>
    <x v="3"/>
    <d v="2013-03-01T00:00:00"/>
    <n v="1"/>
    <n v="1"/>
  </r>
  <r>
    <x v="5"/>
    <x v="5"/>
    <s v="Mira Pasricha"/>
    <s v="7000033305"/>
    <s v="REQUIRES A LOANER LAPTOP FOR DKOM THIS W"/>
    <x v="85"/>
    <d v="2013-03-19T00:00:00"/>
    <n v="4"/>
    <n v="4"/>
    <n v="4"/>
    <s v="Confirmed"/>
    <s v="Service Request"/>
    <d v="2013-03-25T00:00:00"/>
    <d v="2013-04-25T00:00:00"/>
    <s v=""/>
    <x v="2"/>
    <x v="0"/>
    <x v="3"/>
    <d v="2013-04-01T00:00:00"/>
    <n v="1"/>
    <n v="1"/>
  </r>
  <r>
    <x v="5"/>
    <x v="5"/>
    <s v="Mira Pasricha"/>
    <s v="7000033356"/>
    <s v="REQUIRES A LOANER LAPTOP FOR DKOM THIS W"/>
    <x v="85"/>
    <d v="2013-03-19T00:00:00"/>
    <n v="4"/>
    <n v="4"/>
    <n v="4"/>
    <s v="Confirmed"/>
    <s v="Service Request"/>
    <d v="2013-03-21T00:00:00"/>
    <d v="2013-04-21T00:00:00"/>
    <s v=""/>
    <x v="2"/>
    <x v="0"/>
    <x v="3"/>
    <d v="2013-04-01T00:00:00"/>
    <n v="1"/>
    <n v="1"/>
  </r>
  <r>
    <x v="5"/>
    <x v="5"/>
    <s v="Mira Pasricha"/>
    <s v="7000062363"/>
    <s v="UNABLE TO LOGON TO LAPTOP"/>
    <x v="9"/>
    <d v="2013-04-08T00:00:00"/>
    <n v="3"/>
    <n v="3"/>
    <n v="3"/>
    <s v="Confirmed"/>
    <s v="Service Request"/>
    <d v="2013-04-10T00:00:00"/>
    <d v="2013-05-20T00:00:00"/>
    <s v=""/>
    <x v="0"/>
    <x v="0"/>
    <x v="0"/>
    <d v="2013-05-01T00:00:00"/>
    <n v="1"/>
    <n v="1"/>
  </r>
  <r>
    <x v="5"/>
    <x v="5"/>
    <s v="Mira Pasricha"/>
    <s v="7000072850"/>
    <s v="ADOBE CAPTIVATE 5.5 LICENSE KEY"/>
    <x v="37"/>
    <d v="2013-04-15T00:00:00"/>
    <n v="3"/>
    <n v="3"/>
    <n v="3"/>
    <s v="Confirmed"/>
    <s v="Service Request"/>
    <d v="2013-04-22T00:00:00"/>
    <d v="2013-04-22T00:00:00"/>
    <s v=""/>
    <x v="0"/>
    <x v="0"/>
    <x v="0"/>
    <d v="2013-04-01T00:00:00"/>
    <n v="1"/>
    <n v="1"/>
  </r>
  <r>
    <x v="5"/>
    <x v="5"/>
    <s v="Mira Pasricha"/>
    <s v="7000072933"/>
    <s v="SETUP XP VM"/>
    <x v="37"/>
    <d v="2013-04-15T00:00:00"/>
    <n v="3"/>
    <n v="3"/>
    <n v="3"/>
    <s v="Confirmed"/>
    <s v="Service Request"/>
    <d v="2013-04-15T00:00:00"/>
    <d v="2013-04-16T00:00:00"/>
    <s v=""/>
    <x v="0"/>
    <x v="0"/>
    <x v="0"/>
    <d v="2013-04-01T00:00:00"/>
    <n v="1"/>
    <n v="1"/>
  </r>
  <r>
    <x v="5"/>
    <x v="5"/>
    <s v="Mira Pasricha"/>
    <s v="7000097728"/>
    <s v="PICKUP DESKTOP"/>
    <x v="19"/>
    <d v="2013-05-02T00:00:00"/>
    <n v="4"/>
    <n v="4"/>
    <n v="4"/>
    <s v="Confirmed"/>
    <s v="Service Request"/>
    <d v="2013-05-02T00:00:00"/>
    <d v="2013-06-02T00:00:00"/>
    <s v=""/>
    <x v="1"/>
    <x v="0"/>
    <x v="1"/>
    <d v="2013-06-01T00:00:00"/>
    <n v="1"/>
    <n v="1"/>
  </r>
  <r>
    <x v="5"/>
    <x v="5"/>
    <s v="Mira Pasricha"/>
    <s v="7000097729"/>
    <s v="PICKUP PAT Y'S EQUIPMENT"/>
    <x v="19"/>
    <d v="2013-05-02T00:00:00"/>
    <n v="4"/>
    <n v="4"/>
    <n v="4"/>
    <s v="Confirmed"/>
    <s v="Service Request"/>
    <d v="2013-05-02T00:00:00"/>
    <d v="2013-05-02T00:00:00"/>
    <s v=""/>
    <x v="1"/>
    <x v="0"/>
    <x v="1"/>
    <d v="2013-05-01T00:00:00"/>
    <n v="1"/>
    <n v="1"/>
  </r>
  <r>
    <x v="5"/>
    <x v="5"/>
    <s v="Mira Pasricha"/>
    <s v="7000098132"/>
    <s v="LOANER LAPTOP FOR A TRAINING SESSION"/>
    <x v="19"/>
    <d v="2013-05-02T00:00:00"/>
    <n v="3"/>
    <n v="3"/>
    <n v="3"/>
    <s v="Confirmed"/>
    <s v="Service Request"/>
    <d v="2013-05-02T00:00:00"/>
    <d v="2013-06-02T00:00:00"/>
    <s v=""/>
    <x v="1"/>
    <x v="0"/>
    <x v="1"/>
    <d v="2013-06-01T00:00:00"/>
    <n v="1"/>
    <n v="1"/>
  </r>
  <r>
    <x v="5"/>
    <x v="5"/>
    <s v="Mira Pasricha"/>
    <s v="7000120453"/>
    <s v="NEW HIRE REQUEST"/>
    <x v="51"/>
    <d v="2013-05-20T00:00:00"/>
    <n v="3"/>
    <n v="3"/>
    <n v="3"/>
    <s v="Service provided"/>
    <s v="Service Request"/>
    <d v="2013-05-30T00:00:00"/>
    <d v="2013-06-03T00:00:00"/>
    <s v=""/>
    <x v="1"/>
    <x v="0"/>
    <x v="1"/>
    <d v="2013-06-01T00:00:00"/>
    <n v="1"/>
    <n v="1"/>
  </r>
  <r>
    <x v="5"/>
    <x v="5"/>
    <s v="Mira Pasricha"/>
    <s v="7000122403"/>
    <s v="RE-IMAGE MAC"/>
    <x v="22"/>
    <d v="2013-05-21T00:00:00"/>
    <n v="3"/>
    <n v="3"/>
    <n v="3"/>
    <s v="Author Action required"/>
    <s v="Service Request"/>
    <d v="2013-06-03T00:00:00"/>
    <s v=""/>
    <s v=""/>
    <x v="1"/>
    <x v="0"/>
    <x v="4"/>
    <s v=""/>
    <n v="1"/>
    <n v="0"/>
  </r>
  <r>
    <x v="5"/>
    <x v="5"/>
    <s v="Mira Pasricha"/>
    <s v="7000122566"/>
    <s v="NEW HIRE REQUEST"/>
    <x v="22"/>
    <d v="2013-05-21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5"/>
    <x v="5"/>
    <s v="Mira Pasricha"/>
    <s v="7000134033"/>
    <s v="PICKUP DAN FREDELL EQUIPMENT"/>
    <x v="67"/>
    <d v="2013-05-29T00:00:00"/>
    <n v="3"/>
    <n v="4"/>
    <n v="4"/>
    <s v="Confirmed"/>
    <s v="Service Request"/>
    <d v="2013-05-29T00:00:00"/>
    <d v="2013-05-30T00:00:00"/>
    <s v=""/>
    <x v="1"/>
    <x v="0"/>
    <x v="1"/>
    <d v="2013-05-01T00:00:00"/>
    <n v="1"/>
    <n v="1"/>
  </r>
  <r>
    <x v="5"/>
    <x v="5"/>
    <s v="Mira Pasricha"/>
    <s v="7000134034"/>
    <s v="PICKUP PRATHYUSHA PAPANNA EQUIPMENT"/>
    <x v="67"/>
    <d v="2013-05-29T00:00:00"/>
    <n v="3"/>
    <n v="3"/>
    <n v="3"/>
    <s v="Service provided"/>
    <s v="Service Request"/>
    <d v="2013-05-29T00:00:00"/>
    <s v=""/>
    <s v=""/>
    <x v="1"/>
    <x v="0"/>
    <x v="1"/>
    <s v=""/>
    <n v="1"/>
    <n v="0"/>
  </r>
  <r>
    <x v="5"/>
    <x v="5"/>
    <s v="Mira Pasricha"/>
    <s v="7000134036"/>
    <s v="REQUIRES MONITOR FOR HOME OFFICE"/>
    <x v="67"/>
    <d v="2013-05-29T00:00:00"/>
    <n v="3"/>
    <n v="3"/>
    <n v="3"/>
    <s v="Confirmed"/>
    <s v="Service Request"/>
    <d v="2013-05-29T00:00:00"/>
    <d v="2013-05-31T00:00:00"/>
    <s v=""/>
    <x v="1"/>
    <x v="0"/>
    <x v="1"/>
    <d v="2013-05-01T00:00:00"/>
    <n v="1"/>
    <n v="1"/>
  </r>
  <r>
    <x v="5"/>
    <x v="5"/>
    <s v="Mira Pasricha"/>
    <s v="7000135266"/>
    <s v="NEEDS MORE HARD DRIVE SPACE ON DESKTOP"/>
    <x v="2"/>
    <d v="2013-05-30T00:00:00"/>
    <n v="3"/>
    <n v="3"/>
    <n v="3"/>
    <s v="Service provided"/>
    <s v="Service Request"/>
    <d v="2013-05-30T00:00:00"/>
    <s v=""/>
    <s v=""/>
    <x v="1"/>
    <x v="0"/>
    <x v="1"/>
    <s v=""/>
    <n v="1"/>
    <n v="0"/>
  </r>
  <r>
    <x v="5"/>
    <x v="5"/>
    <s v="Mira Pasricha"/>
    <s v="8000000938"/>
    <s v="DUPLICATE MEETING INVITES BEING SENT FRO"/>
    <x v="139"/>
    <d v="2012-08-27T00:00:00"/>
    <n v="4"/>
    <n v="4"/>
    <n v="4"/>
    <s v="Confirmed"/>
    <s v="Incident"/>
    <d v="2013-04-11T00:00:00"/>
    <d v="2013-05-20T00:00:00"/>
    <s v=""/>
    <x v="10"/>
    <x v="1"/>
    <x v="0"/>
    <d v="2013-05-01T00:00:00"/>
    <n v="1"/>
    <n v="1"/>
  </r>
  <r>
    <x v="5"/>
    <x v="5"/>
    <s v="Mira Pasricha"/>
    <s v="8000001570"/>
    <s v="ERROR MESSAGE WHEN LOGGING INTO CATS"/>
    <x v="98"/>
    <d v="2013-02-15T00:00:00"/>
    <n v="3"/>
    <n v="3"/>
    <n v="3"/>
    <s v="Confirmed"/>
    <s v="Incident"/>
    <d v="2013-03-19T00:00:00"/>
    <d v="2013-03-21T00:00:00"/>
    <s v=""/>
    <x v="7"/>
    <x v="0"/>
    <x v="3"/>
    <d v="2013-03-01T00:00:00"/>
    <n v="1"/>
    <n v="1"/>
  </r>
  <r>
    <x v="5"/>
    <x v="5"/>
    <s v="Mira Pasricha"/>
    <s v="8000003620"/>
    <s v="PROBLEMS WITH ROOM RESERVATION ADD-IN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5"/>
    <x v="5"/>
    <s v="Mira Pasricha"/>
    <s v="8000003882"/>
    <s v="MCAFEE NON-COMPLIANCE ON VISTA VM"/>
    <x v="56"/>
    <d v="2013-02-19T00:00:00"/>
    <n v="3"/>
    <n v="3"/>
    <n v="3"/>
    <s v="Confirmed"/>
    <s v="Incident"/>
    <d v="2013-03-20T00:00:00"/>
    <d v="2013-03-22T00:00:00"/>
    <s v=""/>
    <x v="7"/>
    <x v="0"/>
    <x v="3"/>
    <d v="2013-03-01T00:00:00"/>
    <n v="1"/>
    <n v="1"/>
  </r>
  <r>
    <x v="5"/>
    <x v="5"/>
    <s v="Mira Pasricha"/>
    <s v="8000005241"/>
    <s v="REQUIRED THE LINK TO INSTALL PRINTERS"/>
    <x v="69"/>
    <d v="2013-02-20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Mira Pasricha"/>
    <s v="8000006783"/>
    <s v="MCAFEE NON-COMPLIANCE ON DESKTOP"/>
    <x v="58"/>
    <d v="2013-02-21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Mira Pasricha"/>
    <s v="8000007479"/>
    <s v="UNABLE TO INSTALL DS"/>
    <x v="61"/>
    <d v="2013-02-22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5"/>
    <x v="5"/>
    <s v="Mira Pasricha"/>
    <s v="8000009248"/>
    <s v="ADOBE FLASH INSTALL FAILING"/>
    <x v="71"/>
    <d v="2013-02-25T00:00:00"/>
    <n v="3"/>
    <n v="3"/>
    <n v="3"/>
    <s v="Confirmed"/>
    <s v="Incident"/>
    <d v="2013-03-20T00:00:00"/>
    <d v="2013-05-31T00:00:00"/>
    <s v=""/>
    <x v="7"/>
    <x v="0"/>
    <x v="3"/>
    <d v="2013-05-01T00:00:00"/>
    <n v="1"/>
    <n v="1"/>
  </r>
  <r>
    <x v="5"/>
    <x v="5"/>
    <s v="Mira Pasricha"/>
    <s v="8000011469"/>
    <s v="PGP PASSWORD NOT IN SYNC WITH WIN PASSWO"/>
    <x v="60"/>
    <d v="2013-02-27T00:00:00"/>
    <n v="3"/>
    <n v="3"/>
    <n v="3"/>
    <s v="Confirmed"/>
    <s v="Incident"/>
    <d v="2013-03-20T00:00:00"/>
    <d v="2013-04-20T00:00:00"/>
    <s v=""/>
    <x v="7"/>
    <x v="0"/>
    <x v="3"/>
    <d v="2013-04-01T00:00:00"/>
    <n v="1"/>
    <n v="1"/>
  </r>
  <r>
    <x v="5"/>
    <x v="5"/>
    <s v="Mira Pasricha"/>
    <s v="8000015502"/>
    <s v="MCAFEE NON-COMPLIANCE ON LAPTOP"/>
    <x v="74"/>
    <d v="2013-03-0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17036"/>
    <s v="MCAFEE NON-COMPLIANCE ON LAPTOP"/>
    <x v="75"/>
    <d v="2013-03-0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17118"/>
    <s v="MCAFEE HIPS ON LAPTOP"/>
    <x v="75"/>
    <d v="2013-03-0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17848"/>
    <s v="DISABLE NIGHT WATCHMAN ON LSED00464719A"/>
    <x v="75"/>
    <d v="2013-03-05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18231"/>
    <s v="MCAFEE HIPS NON-COMPLIANCE ON LAPTOP"/>
    <x v="75"/>
    <d v="2013-03-0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18708"/>
    <s v="ROOM RESERVATION BUTTON MISSING IN CALEN"/>
    <x v="62"/>
    <d v="2013-03-06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1499"/>
    <s v="BLUE SCREEN."/>
    <x v="28"/>
    <d v="2013-03-01T00:00:00"/>
    <n v="4"/>
    <n v="4"/>
    <n v="4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22622"/>
    <s v="MCAFEE HIPS NON-COMPLIANCE ON LAPTOP"/>
    <x v="84"/>
    <d v="2013-03-1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2759"/>
    <s v="UNABLE TO SEND EMAIL - BEING BLOCKED BY"/>
    <x v="84"/>
    <d v="2013-03-1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3258"/>
    <s v="MCAFEE NON-COMPLIANCE ON LAPTOP"/>
    <x v="84"/>
    <d v="2013-03-11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4279"/>
    <s v="SCCM NON-COMPLIANCE ON DESKTOP"/>
    <x v="78"/>
    <d v="2013-03-12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4608"/>
    <s v="LA CROSSE OFFICE - SECURITY UPDATE KEEPS"/>
    <x v="28"/>
    <d v="2013-03-01T00:00:00"/>
    <n v="4"/>
    <n v="4"/>
    <n v="4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25845"/>
    <s v="UNABLE TO SEND EMAIL - BEING BLOCKED BY"/>
    <x v="31"/>
    <d v="2013-03-13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5953"/>
    <s v="PRIVACY SCREEN DOESNT FIT RIGHT ON EXTER"/>
    <x v="31"/>
    <d v="2013-03-13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25958"/>
    <s v="LAPTOP BSOD"/>
    <x v="31"/>
    <d v="2013-03-13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6047"/>
    <s v=".VMDK FILE MISSING FROM VM FOLDER"/>
    <x v="31"/>
    <d v="2013-03-13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26075"/>
    <s v="OFFICE 2007 INSTALLED AFTER UPGRADING TO"/>
    <x v="31"/>
    <d v="2013-03-13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6667"/>
    <s v="SCCM NON-COMPLIANCE ON DESKTOP"/>
    <x v="64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7033"/>
    <s v="SCCM NON-COMPLIANCE ON LAPTOP"/>
    <x v="64"/>
    <d v="2013-03-14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28707"/>
    <s v="MCAFEE HIPS NON-COMPLIANCE ON DESKTOP"/>
    <x v="29"/>
    <d v="2013-03-15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0850"/>
    <s v="MCAFEE NON-COMPLIANCE ON DESKTOP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0971"/>
    <s v="DEPLOY EXCEED TO LAPTOP"/>
    <x v="77"/>
    <d v="2013-03-18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31204"/>
    <s v="NOT ABLE TO GET TO THE NETWORK FROM WIN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1304"/>
    <s v="MCAFEE NON-COMPLIANCE ON DESKTOP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1331"/>
    <s v="SCCM NON-COMPLIANCE ON XP DESKTOP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1345"/>
    <s v="SCCM, MCAFEE &amp; HIPS NON-COMPLIANCE ON LA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1423"/>
    <s v="MCAFEE NON-COMPLIANCE ON LAPTOP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1441"/>
    <s v="SCCM NON-COMPLIANCE ON DESKTOP"/>
    <x v="77"/>
    <d v="2013-03-18T00:00:00"/>
    <n v="3"/>
    <n v="3"/>
    <n v="3"/>
    <s v="Confirmed"/>
    <s v="Incident"/>
    <d v="2013-03-20T00:00:00"/>
    <d v="2013-04-20T00:00:00"/>
    <s v=""/>
    <x v="2"/>
    <x v="0"/>
    <x v="3"/>
    <d v="2013-04-01T00:00:00"/>
    <n v="1"/>
    <n v="1"/>
  </r>
  <r>
    <x v="5"/>
    <x v="5"/>
    <s v="Mira Pasricha"/>
    <s v="8000034086"/>
    <s v="OUTLOOK 2010 IS NOT WORKING. NO LICENSE"/>
    <x v="77"/>
    <d v="2013-03-18T00:00:00"/>
    <n v="3"/>
    <n v="3"/>
    <n v="3"/>
    <s v="Confirmed"/>
    <s v="Incident"/>
    <d v="2013-04-02T00:00:00"/>
    <d v="2013-05-20T00:00:00"/>
    <s v=""/>
    <x v="2"/>
    <x v="0"/>
    <x v="0"/>
    <d v="2013-05-01T00:00:00"/>
    <n v="1"/>
    <n v="1"/>
  </r>
  <r>
    <x v="5"/>
    <x v="5"/>
    <s v="Mira Pasricha"/>
    <s v="8000034247"/>
    <s v="DEPLOY ADOBE ACROBAT PRO 11 &amp; VISIO 2010"/>
    <x v="85"/>
    <d v="2013-03-19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5"/>
    <x v="5"/>
    <s v="Mira Pasricha"/>
    <s v="8000034256"/>
    <s v="NEEDS TO INSTALL CAMTASIA ON LAPTOP"/>
    <x v="85"/>
    <d v="2013-03-19T00:00:00"/>
    <n v="3"/>
    <n v="3"/>
    <n v="3"/>
    <s v="Confirmed"/>
    <s v="Incident"/>
    <d v="2013-03-20T00:00:00"/>
    <d v="2013-05-31T00:00:00"/>
    <s v=""/>
    <x v="2"/>
    <x v="0"/>
    <x v="3"/>
    <d v="2013-05-01T00:00:00"/>
    <n v="1"/>
    <n v="1"/>
  </r>
  <r>
    <x v="5"/>
    <x v="5"/>
    <s v="Mira Pasricha"/>
    <s v="8000034428"/>
    <s v="UNABLE TO ACCESS THE NETWORK FROM DESKTO"/>
    <x v="85"/>
    <d v="2013-03-19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5"/>
    <x v="5"/>
    <s v="Mira Pasricha"/>
    <s v="8000036623"/>
    <s v="MCAFEE NON-COMPLIANCE ON LAPTOP"/>
    <x v="30"/>
    <d v="2013-03-20T00:00:00"/>
    <n v="3"/>
    <n v="3"/>
    <n v="3"/>
    <s v="Confirmed"/>
    <s v="Incident"/>
    <d v="2013-03-20T00:00:00"/>
    <d v="2013-03-20T00:00:00"/>
    <s v=""/>
    <x v="2"/>
    <x v="0"/>
    <x v="3"/>
    <d v="2013-03-01T00:00:00"/>
    <n v="1"/>
    <n v="1"/>
  </r>
  <r>
    <x v="5"/>
    <x v="5"/>
    <s v="Mira Pasricha"/>
    <s v="8000037232"/>
    <s v="LAPTOP SHUTTING DOWN EVERY NIGHT"/>
    <x v="30"/>
    <d v="2013-03-20T00:00:00"/>
    <n v="3"/>
    <n v="3"/>
    <n v="3"/>
    <s v="Confirmed"/>
    <s v="Incident"/>
    <d v="2013-03-21T00:00:00"/>
    <d v="2013-03-21T00:00:00"/>
    <s v=""/>
    <x v="2"/>
    <x v="0"/>
    <x v="3"/>
    <d v="2013-03-01T00:00:00"/>
    <n v="1"/>
    <n v="1"/>
  </r>
  <r>
    <x v="5"/>
    <x v="5"/>
    <s v="Mira Pasricha"/>
    <s v="8000039147"/>
    <s v="MCAFEE NON-COMPLIANCE ON LAPTOP"/>
    <x v="86"/>
    <d v="2013-03-21T00:00:00"/>
    <n v="3"/>
    <n v="3"/>
    <n v="3"/>
    <s v="Confirmed"/>
    <s v="Incident"/>
    <d v="2013-03-21T00:00:00"/>
    <d v="2013-03-21T00:00:00"/>
    <s v=""/>
    <x v="2"/>
    <x v="0"/>
    <x v="3"/>
    <d v="2013-03-01T00:00:00"/>
    <n v="1"/>
    <n v="1"/>
  </r>
  <r>
    <x v="5"/>
    <x v="5"/>
    <s v="Mira Pasricha"/>
    <s v="8000039252"/>
    <s v="QUESTION ON ACTION CENTER WARNINGS ON HI"/>
    <x v="86"/>
    <d v="2013-03-21T00:00:00"/>
    <n v="3"/>
    <n v="3"/>
    <n v="3"/>
    <s v="Confirmed"/>
    <s v="Incident"/>
    <d v="2013-03-21T00:00:00"/>
    <d v="2013-03-21T00:00:00"/>
    <s v=""/>
    <x v="2"/>
    <x v="0"/>
    <x v="3"/>
    <d v="2013-03-01T00:00:00"/>
    <n v="1"/>
    <n v="1"/>
  </r>
  <r>
    <x v="5"/>
    <x v="5"/>
    <s v="Mira Pasricha"/>
    <s v="8000039392"/>
    <s v="UNABLE TO PING TO DANRES AND XIANRH5764A"/>
    <x v="86"/>
    <d v="2013-03-21T00:00:00"/>
    <n v="3"/>
    <n v="3"/>
    <n v="3"/>
    <s v="Confirmed"/>
    <s v="Incident"/>
    <s v=""/>
    <d v="2013-03-22T00:00:00"/>
    <s v="Confirmed wihtout Completion"/>
    <x v="2"/>
    <x v="0"/>
    <x v="2"/>
    <d v="2013-03-01T00:00:00"/>
    <n v="0"/>
    <n v="1"/>
  </r>
  <r>
    <x v="5"/>
    <x v="5"/>
    <s v="Mira Pasricha"/>
    <s v="8000039711"/>
    <s v="UNABLE TO ACCESS EXTERNAL SITES FROM LAP"/>
    <x v="86"/>
    <d v="2013-03-21T00:00:00"/>
    <n v="3"/>
    <n v="3"/>
    <n v="3"/>
    <s v="Confirmed"/>
    <s v="Incident"/>
    <d v="2013-03-21T00:00:00"/>
    <d v="2013-04-21T00:00:00"/>
    <s v=""/>
    <x v="2"/>
    <x v="0"/>
    <x v="3"/>
    <d v="2013-04-01T00:00:00"/>
    <n v="1"/>
    <n v="1"/>
  </r>
  <r>
    <x v="5"/>
    <x v="5"/>
    <s v="Mira Pasricha"/>
    <s v="8000044235"/>
    <s v="UNABLE TO ACCESS SRM, PORTAL ETC ON DESK"/>
    <x v="85"/>
    <d v="2013-03-19T00:00:00"/>
    <n v="3"/>
    <n v="3"/>
    <n v="3"/>
    <s v="Confirmed"/>
    <s v="Incident"/>
    <d v="2013-03-24T00:00:00"/>
    <d v="2013-04-24T00:00:00"/>
    <s v=""/>
    <x v="2"/>
    <x v="0"/>
    <x v="3"/>
    <d v="2013-04-01T00:00:00"/>
    <n v="1"/>
    <n v="1"/>
  </r>
  <r>
    <x v="5"/>
    <x v="5"/>
    <s v="Mira Pasricha"/>
    <s v="8000048619"/>
    <s v="NEW STAFF MEMBER E-MAIL NAME MIS-SPELLED"/>
    <x v="32"/>
    <d v="2013-03-25T00:00:00"/>
    <n v="3"/>
    <n v="3"/>
    <n v="3"/>
    <s v="Confirmed"/>
    <s v="Incident"/>
    <d v="2013-04-09T00:00:00"/>
    <d v="2013-04-09T00:00:00"/>
    <s v=""/>
    <x v="2"/>
    <x v="0"/>
    <x v="0"/>
    <d v="2013-04-01T00:00:00"/>
    <n v="1"/>
    <n v="1"/>
  </r>
  <r>
    <x v="5"/>
    <x v="5"/>
    <s v="Mira Pasricha"/>
    <s v="8000054880"/>
    <s v="RR TOOLBAR"/>
    <x v="34"/>
    <d v="2013-03-27T00:00:00"/>
    <n v="4"/>
    <n v="4"/>
    <n v="4"/>
    <s v="Confirmed"/>
    <s v="Incident"/>
    <d v="2013-04-04T00:00:00"/>
    <d v="2013-05-20T00:00:00"/>
    <s v=""/>
    <x v="2"/>
    <x v="0"/>
    <x v="0"/>
    <d v="2013-05-01T00:00:00"/>
    <n v="1"/>
    <n v="1"/>
  </r>
  <r>
    <x v="5"/>
    <x v="5"/>
    <s v="Mira Pasricha"/>
    <s v="8000063331"/>
    <s v="\\USBJC0\BJC5_CO SCAN TO E-MAIL SLOW"/>
    <x v="4"/>
    <d v="2013-04-01T00:00:00"/>
    <n v="3"/>
    <n v="3"/>
    <n v="3"/>
    <s v="Confirmed"/>
    <s v="Incident"/>
    <d v="2013-04-05T00:00:00"/>
    <d v="2013-04-05T00:00:00"/>
    <s v=""/>
    <x v="0"/>
    <x v="0"/>
    <x v="0"/>
    <d v="2013-04-01T00:00:00"/>
    <n v="1"/>
    <n v="1"/>
  </r>
  <r>
    <x v="5"/>
    <x v="5"/>
    <s v="Mira Pasricha"/>
    <s v="8000070861"/>
    <s v="USER CANNOT USE INTEGRATED CAMERA"/>
    <x v="6"/>
    <d v="2013-04-03T00:00:00"/>
    <n v="3"/>
    <n v="3"/>
    <n v="3"/>
    <s v="Confirmed"/>
    <s v="Incident"/>
    <d v="2013-04-04T00:00:00"/>
    <d v="2013-05-20T00:00:00"/>
    <s v=""/>
    <x v="0"/>
    <x v="0"/>
    <x v="0"/>
    <d v="2013-05-01T00:00:00"/>
    <n v="1"/>
    <n v="1"/>
  </r>
  <r>
    <x v="5"/>
    <x v="5"/>
    <s v="Mira Pasricha"/>
    <s v="8000073913"/>
    <s v="USER IS UNALBE TO BOOK ROOMS"/>
    <x v="7"/>
    <d v="2013-04-04T00:00:00"/>
    <n v="3"/>
    <n v="3"/>
    <n v="3"/>
    <s v="Confirmed"/>
    <s v="Incident"/>
    <d v="2013-04-05T00:00:00"/>
    <d v="2013-05-20T00:00:00"/>
    <s v=""/>
    <x v="0"/>
    <x v="0"/>
    <x v="0"/>
    <d v="2013-05-01T00:00:00"/>
    <n v="1"/>
    <n v="1"/>
  </r>
  <r>
    <x v="5"/>
    <x v="5"/>
    <s v="Mira Pasricha"/>
    <s v="8000098793"/>
    <s v="SAP WORKFORCE PERF BUILDER PRODUCER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8844"/>
    <s v="UNABLE TO REMOTE INTO DESKTOP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8848"/>
    <s v="NEEDED TO LOG INTO IPP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8887"/>
    <s v="MCAFEE NON-COMPLIANCE ON LAPTOP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8891"/>
    <s v="SCCM NON-COMPLIANCE ON XP DESKTOP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00"/>
    <s v="REQUIRED SSH INSTALL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31"/>
    <s v="DESKTOP SHUTDOWN SUDDENLY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32"/>
    <s v="UNABLE TO OPEN SAP HELP IN IE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33"/>
    <s v="PROBLEMS WITH HER XP VM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39"/>
    <s v="PRINTER JAM"/>
    <x v="37"/>
    <d v="2013-04-15T00:00:00"/>
    <n v="3"/>
    <n v="3"/>
    <n v="4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62"/>
    <s v="USERS UNABLE TO LOG INTO VM IN DATA CTR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64"/>
    <s v="UNABLE TO GET TO THE NETWORK FROM LAPTOP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65"/>
    <s v="REQUIRED A NEW KEYBOARD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68"/>
    <s v="SETUP NEW LAPTOP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92"/>
    <s v="D20 DESKTOP HAD A BAD HARD DRIVE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93"/>
    <s v="PROBLEM WITH BACKUP ON LAPTOP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94"/>
    <s v="DESKTOP NOT RESPONSIVE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297"/>
    <s v="ASSISTANCE ORDERING A MOUSE THRU SRM"/>
    <x v="37"/>
    <d v="2013-04-15T00:00:00"/>
    <n v="3"/>
    <n v="3"/>
    <n v="4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298"/>
    <s v="LOOKING FOR OFFICE COMMUNICATOR INSTALL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311"/>
    <s v="NO AUDIO ON LAPTOP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312"/>
    <s v="IE CERTIFICATE POP UP WHEN ON THE PORTAL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315"/>
    <s v="UNABLE TO OPEN LIVELINK ARCHIVED MAILS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317"/>
    <s v="SETUP NEW DESKTOP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318"/>
    <s v="UNABLE TO PREVIEW CERTAIN PDF DOCS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319"/>
    <s v="UNABLE TO REMOTE INTO DESKTOP AT OFFICE"/>
    <x v="37"/>
    <d v="2013-04-15T00:00:00"/>
    <n v="3"/>
    <n v="3"/>
    <n v="3"/>
    <s v="Confirmed"/>
    <s v="Incident"/>
    <d v="2013-04-15T00:00:00"/>
    <d v="2013-04-16T00:00:00"/>
    <s v=""/>
    <x v="0"/>
    <x v="0"/>
    <x v="0"/>
    <d v="2013-04-01T00:00:00"/>
    <n v="1"/>
    <n v="1"/>
  </r>
  <r>
    <x v="5"/>
    <x v="5"/>
    <s v="Mira Pasricha"/>
    <s v="8000099331"/>
    <s v="MUTIPLE CERT POPUPS IN IE"/>
    <x v="37"/>
    <d v="2013-04-15T00:00:00"/>
    <n v="3"/>
    <n v="3"/>
    <n v="3"/>
    <s v="Confirmed"/>
    <s v="Incident"/>
    <d v="2013-04-15T00:00:00"/>
    <d v="2013-05-20T00:00:00"/>
    <s v=""/>
    <x v="0"/>
    <x v="0"/>
    <x v="0"/>
    <d v="2013-05-01T00:00:00"/>
    <n v="1"/>
    <n v="1"/>
  </r>
  <r>
    <x v="5"/>
    <x v="5"/>
    <s v="Mira Pasricha"/>
    <s v="8000099332"/>
    <s v="REPLACE CYAN TONER ON 4TH"/>
    <x v="37"/>
    <d v="2013-04-15T00:00:00"/>
    <n v="3"/>
    <n v="3"/>
    <n v="3"/>
    <s v="Confirmed"/>
    <s v="Incident"/>
    <d v="2013-04-15T00:00:00"/>
    <d v="2013-04-15T00:00:00"/>
    <s v=""/>
    <x v="0"/>
    <x v="0"/>
    <x v="0"/>
    <d v="2013-04-01T00:00:00"/>
    <n v="1"/>
    <n v="1"/>
  </r>
  <r>
    <x v="5"/>
    <x v="5"/>
    <s v="Mira Pasricha"/>
    <s v="8000099411"/>
    <s v="FREQUENT BLUE SCREEN CRASHES ON LAPTOP"/>
    <x v="37"/>
    <d v="2013-04-15T00:00:00"/>
    <n v="2"/>
    <n v="3"/>
    <n v="3"/>
    <s v="Confirmed"/>
    <s v="Incident"/>
    <d v="2013-04-16T00:00:00"/>
    <d v="2013-05-20T00:00:00"/>
    <s v=""/>
    <x v="0"/>
    <x v="0"/>
    <x v="0"/>
    <d v="2013-05-01T00:00:00"/>
    <n v="1"/>
    <n v="1"/>
  </r>
  <r>
    <x v="5"/>
    <x v="5"/>
    <s v="Mira Pasricha"/>
    <s v="8000102248"/>
    <s v="REPLACE YELLOW TONER ON 3RD FLOOR"/>
    <x v="0"/>
    <d v="2013-04-16T00:00:00"/>
    <n v="3"/>
    <n v="4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Mira Pasricha"/>
    <s v="8000102312"/>
    <s v="ACCESS DENIED ERROR ON IT TICKET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Mira Pasricha"/>
    <s v="8000102736"/>
    <s v="ASSISTANCE WITH VC UNIT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Mira Pasricha"/>
    <s v="8000102737"/>
    <s v="NO BACKUPS IN A LONG TIME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Mira Pasricha"/>
    <s v="8000102739"/>
    <s v="RECEIVING MULTIPLE LAPTOP REJECTED EMAIL"/>
    <x v="0"/>
    <d v="2013-04-16T00:00:00"/>
    <n v="3"/>
    <n v="3"/>
    <n v="3"/>
    <s v="Confirmed"/>
    <s v="Incident"/>
    <d v="2013-04-16T00:00:00"/>
    <d v="2013-04-16T00:00:00"/>
    <s v=""/>
    <x v="0"/>
    <x v="0"/>
    <x v="0"/>
    <d v="2013-04-01T00:00:00"/>
    <n v="1"/>
    <n v="1"/>
  </r>
  <r>
    <x v="5"/>
    <x v="5"/>
    <s v="Mira Pasricha"/>
    <s v="8000106083"/>
    <s v="LOOKING FOR A SFTP CLIENT INSTALL"/>
    <x v="14"/>
    <d v="2013-04-17T00:00:00"/>
    <n v="3"/>
    <n v="3"/>
    <n v="3"/>
    <s v="Confirmed"/>
    <s v="Incident"/>
    <d v="2013-04-17T00:00:00"/>
    <d v="2013-04-17T00:00:00"/>
    <s v=""/>
    <x v="0"/>
    <x v="0"/>
    <x v="0"/>
    <d v="2013-04-01T00:00:00"/>
    <n v="1"/>
    <n v="1"/>
  </r>
  <r>
    <x v="5"/>
    <x v="5"/>
    <s v="Mira Pasricha"/>
    <s v="8000106086"/>
    <s v="RESTORE A FILE FROM YESTERDAY'S BACKUP"/>
    <x v="14"/>
    <d v="2013-04-17T00:00:00"/>
    <n v="3"/>
    <n v="3"/>
    <n v="3"/>
    <s v="Confirmed"/>
    <s v="Incident"/>
    <d v="2013-04-17T00:00:00"/>
    <d v="2013-04-17T00:00:00"/>
    <s v=""/>
    <x v="0"/>
    <x v="0"/>
    <x v="0"/>
    <d v="2013-04-01T00:00:00"/>
    <n v="1"/>
    <n v="1"/>
  </r>
  <r>
    <x v="5"/>
    <x v="5"/>
    <s v="Mira Pasricha"/>
    <s v="8000111845"/>
    <s v="CAN'T OPEN LIVELINK ARCHIVED ATTACHMENTS"/>
    <x v="38"/>
    <d v="2013-04-19T00:00:00"/>
    <n v="4"/>
    <n v="4"/>
    <n v="4"/>
    <s v="Confirmed"/>
    <s v="Incident"/>
    <d v="2013-04-19T00:00:00"/>
    <d v="2013-04-19T00:00:00"/>
    <s v=""/>
    <x v="0"/>
    <x v="0"/>
    <x v="0"/>
    <d v="2013-04-01T00:00:00"/>
    <n v="1"/>
    <n v="1"/>
  </r>
  <r>
    <x v="5"/>
    <x v="5"/>
    <s v="Mira Pasricha"/>
    <s v="8000111907"/>
    <s v="NEEDED TO VERIFY DNS ENTRIES ON VM"/>
    <x v="38"/>
    <d v="2013-04-19T00:00:00"/>
    <n v="3"/>
    <n v="3"/>
    <n v="3"/>
    <s v="Confirmed"/>
    <s v="Incident"/>
    <d v="2013-04-19T00:00:00"/>
    <d v="2013-05-20T00:00:00"/>
    <s v=""/>
    <x v="0"/>
    <x v="0"/>
    <x v="0"/>
    <d v="2013-05-01T00:00:00"/>
    <n v="1"/>
    <n v="1"/>
  </r>
  <r>
    <x v="5"/>
    <x v="5"/>
    <s v="Mira Pasricha"/>
    <s v="8000112021"/>
    <s v="LAPTOP LOCKS UP / FREEZES"/>
    <x v="38"/>
    <d v="2013-04-19T00:00:00"/>
    <n v="3"/>
    <n v="3"/>
    <n v="3"/>
    <s v="Confirmed"/>
    <s v="Incident"/>
    <d v="2013-04-19T00:00:00"/>
    <d v="2013-05-20T00:00:00"/>
    <s v=""/>
    <x v="0"/>
    <x v="0"/>
    <x v="0"/>
    <d v="2013-05-01T00:00:00"/>
    <n v="1"/>
    <n v="1"/>
  </r>
  <r>
    <x v="5"/>
    <x v="5"/>
    <s v="Mira Pasricha"/>
    <s v="8000115918"/>
    <s v="COUPLE OF BLUE SCREENS ON LAPTOP"/>
    <x v="39"/>
    <d v="2013-04-22T00:00:00"/>
    <n v="3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5"/>
    <x v="5"/>
    <s v="Mira Pasricha"/>
    <s v="8000115965"/>
    <s v="ROOM RESRVATION ADDIN FOR DESKTOP"/>
    <x v="39"/>
    <d v="2013-04-22T00:00:00"/>
    <n v="3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5"/>
    <x v="5"/>
    <s v="Mira Pasricha"/>
    <s v="8000115991"/>
    <s v="UNABLE TO GET TO NETWORK FROM DESKTOP"/>
    <x v="39"/>
    <d v="2013-04-22T00:00:00"/>
    <n v="3"/>
    <n v="3"/>
    <n v="3"/>
    <s v="Confirmed"/>
    <s v="Incident"/>
    <d v="2013-04-22T00:00:00"/>
    <d v="2013-05-23T00:00:00"/>
    <s v=""/>
    <x v="0"/>
    <x v="0"/>
    <x v="0"/>
    <d v="2013-05-01T00:00:00"/>
    <n v="1"/>
    <n v="1"/>
  </r>
  <r>
    <x v="5"/>
    <x v="5"/>
    <s v="Mira Pasricha"/>
    <s v="8000116664"/>
    <s v="UNABLE TO GET TO THE NETWORK FRM DESKTOP"/>
    <x v="39"/>
    <d v="2013-04-22T00:00:00"/>
    <n v="3"/>
    <n v="3"/>
    <n v="3"/>
    <s v="Confirmed"/>
    <s v="Incident"/>
    <d v="2013-04-22T00:00:00"/>
    <d v="2013-04-22T00:00:00"/>
    <s v=""/>
    <x v="0"/>
    <x v="0"/>
    <x v="0"/>
    <d v="2013-04-01T00:00:00"/>
    <n v="1"/>
    <n v="1"/>
  </r>
  <r>
    <x v="5"/>
    <x v="5"/>
    <s v="Mira Pasricha"/>
    <s v="8000123170"/>
    <s v="SCCM NON COMPLIANCE ON DESKTOP"/>
    <x v="16"/>
    <d v="2013-04-24T00:00:00"/>
    <n v="3"/>
    <n v="3"/>
    <n v="3"/>
    <s v="Confirmed"/>
    <s v="Incident"/>
    <d v="2013-04-24T00:00:00"/>
    <d v="2013-05-25T00:00:00"/>
    <s v=""/>
    <x v="0"/>
    <x v="0"/>
    <x v="0"/>
    <d v="2013-05-01T00:00:00"/>
    <n v="1"/>
    <n v="1"/>
  </r>
  <r>
    <x v="5"/>
    <x v="5"/>
    <s v="Mira Pasricha"/>
    <s v="8000123221"/>
    <s v="SCCM NON COMPLIANCE ON DESKTOP"/>
    <x v="16"/>
    <d v="2013-04-24T00:00:00"/>
    <n v="3"/>
    <n v="3"/>
    <n v="3"/>
    <s v="Confirmed"/>
    <s v="Incident"/>
    <d v="2013-04-24T00:00:00"/>
    <d v="2013-05-25T00:00:00"/>
    <s v=""/>
    <x v="0"/>
    <x v="0"/>
    <x v="0"/>
    <d v="2013-05-01T00:00:00"/>
    <n v="1"/>
    <n v="1"/>
  </r>
  <r>
    <x v="5"/>
    <x v="5"/>
    <s v="Mira Pasricha"/>
    <s v="8000123489"/>
    <s v="HIPS NON-COMPLIANCE ON DESKTOP"/>
    <x v="16"/>
    <d v="2013-04-24T00:00:00"/>
    <n v="3"/>
    <n v="3"/>
    <n v="3"/>
    <s v="Confirmed"/>
    <s v="Incident"/>
    <d v="2013-04-24T00:00:00"/>
    <d v="2013-04-24T00:00:00"/>
    <s v=""/>
    <x v="0"/>
    <x v="0"/>
    <x v="0"/>
    <d v="2013-04-01T00:00:00"/>
    <n v="1"/>
    <n v="1"/>
  </r>
  <r>
    <x v="5"/>
    <x v="5"/>
    <s v="Mira Pasricha"/>
    <s v="8000127033"/>
    <s v="START UP WINDOWS"/>
    <x v="41"/>
    <d v="2013-04-25T00:00:00"/>
    <n v="3"/>
    <n v="3"/>
    <n v="3"/>
    <s v="Confirmed"/>
    <s v="Incident"/>
    <d v="2013-04-25T00:00:00"/>
    <d v="2013-05-01T00:00:00"/>
    <s v=""/>
    <x v="0"/>
    <x v="0"/>
    <x v="0"/>
    <d v="2013-05-01T00:00:00"/>
    <n v="1"/>
    <n v="1"/>
  </r>
  <r>
    <x v="5"/>
    <x v="5"/>
    <s v="Mira Pasricha"/>
    <s v="8000127311"/>
    <s v="MY SAP LAPTOP IS BLUE SCREENING ON ME"/>
    <x v="41"/>
    <d v="2013-04-25T00:00:00"/>
    <n v="3"/>
    <n v="3"/>
    <n v="3"/>
    <s v="Solution proposed"/>
    <s v="Incident"/>
    <d v="2013-04-29T00:00:00"/>
    <s v=""/>
    <s v=""/>
    <x v="0"/>
    <x v="0"/>
    <x v="0"/>
    <s v=""/>
    <n v="1"/>
    <n v="0"/>
  </r>
  <r>
    <x v="5"/>
    <x v="5"/>
    <s v="Mira Pasricha"/>
    <s v="8000127379"/>
    <s v="USB PORTS BAD ON LAPTOP"/>
    <x v="41"/>
    <d v="2013-04-25T00:00:00"/>
    <n v="3"/>
    <n v="3"/>
    <n v="3"/>
    <s v="Confirmed"/>
    <s v="Incident"/>
    <d v="2013-04-25T00:00:00"/>
    <d v="2013-04-26T00:00:00"/>
    <s v=""/>
    <x v="0"/>
    <x v="0"/>
    <x v="0"/>
    <d v="2013-04-01T00:00:00"/>
    <n v="1"/>
    <n v="1"/>
  </r>
  <r>
    <x v="5"/>
    <x v="5"/>
    <s v="Mira Pasricha"/>
    <s v="8000127422"/>
    <s v="UNABLE TO LOG INTO LAPTOP WITH NEW PASSW"/>
    <x v="41"/>
    <d v="2013-04-25T00:00:00"/>
    <n v="3"/>
    <n v="3"/>
    <n v="3"/>
    <s v="Confirmed"/>
    <s v="Incident"/>
    <d v="2013-04-25T00:00:00"/>
    <d v="2013-04-25T00:00:00"/>
    <s v=""/>
    <x v="0"/>
    <x v="0"/>
    <x v="0"/>
    <d v="2013-04-01T00:00:00"/>
    <n v="1"/>
    <n v="1"/>
  </r>
  <r>
    <x v="5"/>
    <x v="5"/>
    <s v="Mira Pasricha"/>
    <s v="8000130043"/>
    <s v="GETTING C USER ACCESS ON PORTAL"/>
    <x v="42"/>
    <d v="2013-04-26T00:00:00"/>
    <n v="3"/>
    <n v="3"/>
    <n v="3"/>
    <s v="Confirmed"/>
    <s v="Incident"/>
    <d v="2013-04-26T00:00:00"/>
    <d v="2013-04-26T00:00:00"/>
    <s v=""/>
    <x v="0"/>
    <x v="0"/>
    <x v="0"/>
    <d v="2013-04-01T00:00:00"/>
    <n v="1"/>
    <n v="1"/>
  </r>
  <r>
    <x v="5"/>
    <x v="5"/>
    <s v="Mira Pasricha"/>
    <s v="8000130071"/>
    <s v="NEEDED DATA RETRIEVED FROM TERM DESKTOP"/>
    <x v="42"/>
    <d v="2013-04-26T00:00:00"/>
    <n v="3"/>
    <n v="3"/>
    <n v="3"/>
    <s v="Confirmed"/>
    <s v="Incident"/>
    <d v="2013-04-29T00:00:00"/>
    <d v="2013-05-02T00:00:00"/>
    <s v=""/>
    <x v="0"/>
    <x v="0"/>
    <x v="0"/>
    <d v="2013-05-01T00:00:00"/>
    <n v="1"/>
    <n v="1"/>
  </r>
  <r>
    <x v="5"/>
    <x v="5"/>
    <s v="Mira Pasricha"/>
    <s v="8000130073"/>
    <s v="SCCM NON-COMPLIANCE ON XP VM"/>
    <x v="42"/>
    <d v="2013-04-26T00:00:00"/>
    <n v="3"/>
    <n v="3"/>
    <n v="3"/>
    <s v="Confirmed"/>
    <s v="Incident"/>
    <d v="2013-04-26T00:00:00"/>
    <d v="2013-04-26T00:00:00"/>
    <s v=""/>
    <x v="0"/>
    <x v="0"/>
    <x v="0"/>
    <d v="2013-04-01T00:00:00"/>
    <n v="1"/>
    <n v="1"/>
  </r>
  <r>
    <x v="5"/>
    <x v="5"/>
    <s v="Mira Pasricha"/>
    <s v="8000134296"/>
    <s v="SCCM NON-COMPLIANCE ON LAPTOP"/>
    <x v="81"/>
    <d v="2013-04-29T00:00:00"/>
    <n v="3"/>
    <n v="3"/>
    <n v="3"/>
    <s v="Confirmed"/>
    <s v="Incident"/>
    <d v="2013-04-29T00:00:00"/>
    <d v="2013-04-30T00:00:00"/>
    <s v=""/>
    <x v="0"/>
    <x v="0"/>
    <x v="0"/>
    <d v="2013-04-01T00:00:00"/>
    <n v="1"/>
    <n v="1"/>
  </r>
  <r>
    <x v="5"/>
    <x v="5"/>
    <s v="Mira Pasricha"/>
    <s v="8000134342"/>
    <s v="CANNOT USE RDP TO ACCESS SERVER REMOTELY"/>
    <x v="81"/>
    <d v="2013-04-29T00:00:00"/>
    <n v="3"/>
    <n v="4"/>
    <n v="4"/>
    <s v="Author Action required"/>
    <s v="Incident"/>
    <d v="2013-06-03T00:00:00"/>
    <s v=""/>
    <s v=""/>
    <x v="0"/>
    <x v="0"/>
    <x v="4"/>
    <s v=""/>
    <n v="1"/>
    <n v="0"/>
  </r>
  <r>
    <x v="5"/>
    <x v="5"/>
    <s v="Mira Pasricha"/>
    <s v="8000134964"/>
    <s v="NEW LAPTOP NEEDED."/>
    <x v="17"/>
    <d v="2013-04-29T00:00:00"/>
    <n v="1"/>
    <n v="3"/>
    <n v="3"/>
    <s v="Confirmed"/>
    <s v="Incident"/>
    <d v="2013-04-30T00:00:00"/>
    <d v="2013-05-31T00:00:00"/>
    <s v=""/>
    <x v="0"/>
    <x v="0"/>
    <x v="0"/>
    <d v="2013-05-01T00:00:00"/>
    <n v="1"/>
    <n v="1"/>
  </r>
  <r>
    <x v="5"/>
    <x v="5"/>
    <s v="Mira Pasricha"/>
    <s v="8000137589"/>
    <s v="SCCM NON-COMPLIANCE ON XP DESKTOP"/>
    <x v="17"/>
    <d v="2013-04-30T00:00:00"/>
    <n v="3"/>
    <n v="3"/>
    <n v="3"/>
    <s v="Confirmed"/>
    <s v="Incident"/>
    <d v="2013-04-30T00:00:00"/>
    <d v="2013-04-30T00:00:00"/>
    <s v=""/>
    <x v="0"/>
    <x v="0"/>
    <x v="0"/>
    <d v="2013-04-01T00:00:00"/>
    <n v="1"/>
    <n v="1"/>
  </r>
  <r>
    <x v="5"/>
    <x v="5"/>
    <s v="Mira Pasricha"/>
    <s v="8000138994"/>
    <s v="SETUP NEW LAPTOP"/>
    <x v="18"/>
    <d v="2013-05-01T00:00:00"/>
    <n v="3"/>
    <n v="3"/>
    <n v="3"/>
    <s v="Confirmed"/>
    <s v="Incident"/>
    <d v="2013-05-01T00:00:00"/>
    <d v="2013-06-01T00:00:00"/>
    <s v=""/>
    <x v="1"/>
    <x v="0"/>
    <x v="1"/>
    <d v="2013-06-01T00:00:00"/>
    <n v="1"/>
    <n v="1"/>
  </r>
  <r>
    <x v="5"/>
    <x v="5"/>
    <s v="Mira Pasricha"/>
    <s v="8000145758"/>
    <s v="NOT RECEVING MAIL ON PHONE"/>
    <x v="43"/>
    <d v="2013-05-03T00:00:00"/>
    <n v="3"/>
    <n v="3"/>
    <n v="3"/>
    <s v="Confirmed"/>
    <s v="Incident"/>
    <d v="2013-05-03T00:00:00"/>
    <d v="2013-06-03T00:00:00"/>
    <s v=""/>
    <x v="1"/>
    <x v="0"/>
    <x v="1"/>
    <d v="2013-06-01T00:00:00"/>
    <n v="1"/>
    <n v="1"/>
  </r>
  <r>
    <x v="5"/>
    <x v="5"/>
    <s v="Mira Pasricha"/>
    <s v="8000145760"/>
    <s v="UNABLE TO CONNECT TO CORP WIFI"/>
    <x v="43"/>
    <d v="2013-05-03T00:00:00"/>
    <n v="3"/>
    <n v="3"/>
    <n v="3"/>
    <s v="Confirmed"/>
    <s v="Incident"/>
    <d v="2013-05-03T00:00:00"/>
    <d v="2013-06-03T00:00:00"/>
    <s v=""/>
    <x v="1"/>
    <x v="0"/>
    <x v="1"/>
    <d v="2013-06-01T00:00:00"/>
    <n v="1"/>
    <n v="1"/>
  </r>
  <r>
    <x v="5"/>
    <x v="5"/>
    <s v="Mira Pasricha"/>
    <s v="8000145841"/>
    <s v="MULTIPLE CERT POPUPS ON THE PORTAL"/>
    <x v="43"/>
    <d v="2013-05-03T00:00:00"/>
    <n v="3"/>
    <n v="3"/>
    <n v="3"/>
    <s v="Confirmed"/>
    <s v="Incident"/>
    <d v="2013-05-03T00:00:00"/>
    <d v="2013-05-03T00:00:00"/>
    <s v=""/>
    <x v="1"/>
    <x v="0"/>
    <x v="1"/>
    <d v="2013-05-01T00:00:00"/>
    <n v="1"/>
    <n v="1"/>
  </r>
  <r>
    <x v="5"/>
    <x v="5"/>
    <s v="Mira Pasricha"/>
    <s v="8000149788"/>
    <s v="UNABLE TO REMOTE INTO DESKTOP"/>
    <x v="44"/>
    <d v="2013-05-06T00:00:00"/>
    <n v="3"/>
    <n v="3"/>
    <n v="3"/>
    <s v="Confirmed"/>
    <s v="Incident"/>
    <d v="2013-05-06T00:00:00"/>
    <d v="2013-05-06T00:00:00"/>
    <s v=""/>
    <x v="1"/>
    <x v="0"/>
    <x v="1"/>
    <d v="2013-05-01T00:00:00"/>
    <n v="1"/>
    <n v="1"/>
  </r>
  <r>
    <x v="5"/>
    <x v="5"/>
    <s v="Mira Pasricha"/>
    <s v="8000149789"/>
    <s v="UNABLE TO OPEN ADOBE CONNECT SESSIONS"/>
    <x v="44"/>
    <d v="2013-05-06T00:00:00"/>
    <n v="3"/>
    <n v="3"/>
    <n v="3"/>
    <s v="Confirmed"/>
    <s v="Incident"/>
    <d v="2013-05-06T00:00:00"/>
    <d v="2013-05-06T00:00:00"/>
    <s v=""/>
    <x v="1"/>
    <x v="0"/>
    <x v="1"/>
    <d v="2013-05-01T00:00:00"/>
    <n v="1"/>
    <n v="1"/>
  </r>
  <r>
    <x v="5"/>
    <x v="5"/>
    <s v="Mira Pasricha"/>
    <s v="8000149790"/>
    <s v="NO DISPLAY ON 1 MONITOR"/>
    <x v="44"/>
    <d v="2013-05-06T00:00:00"/>
    <n v="3"/>
    <n v="3"/>
    <n v="3"/>
    <s v="Solution proposed"/>
    <s v="Incident"/>
    <d v="2013-05-06T00:00:00"/>
    <s v=""/>
    <s v=""/>
    <x v="1"/>
    <x v="0"/>
    <x v="1"/>
    <s v=""/>
    <n v="1"/>
    <n v="0"/>
  </r>
  <r>
    <x v="5"/>
    <x v="5"/>
    <s v="Mira Pasricha"/>
    <s v="8000149862"/>
    <s v="BACKUP NOT RUNNING ON DESKTOP"/>
    <x v="44"/>
    <d v="2013-05-06T00:00:00"/>
    <n v="3"/>
    <n v="3"/>
    <n v="3"/>
    <s v="Confirmed"/>
    <s v="Incident"/>
    <d v="2013-05-06T00:00:00"/>
    <d v="2013-05-07T00:00:00"/>
    <s v=""/>
    <x v="1"/>
    <x v="0"/>
    <x v="1"/>
    <d v="2013-05-01T00:00:00"/>
    <n v="1"/>
    <n v="1"/>
  </r>
  <r>
    <x v="5"/>
    <x v="5"/>
    <s v="Mira Pasricha"/>
    <s v="8000153927"/>
    <s v="UNABLE TO REMOTE INTO VM"/>
    <x v="20"/>
    <d v="2013-05-07T00:00:00"/>
    <n v="3"/>
    <n v="3"/>
    <n v="3"/>
    <s v="Solution proposed"/>
    <s v="Incident"/>
    <d v="2013-05-07T00:00:00"/>
    <s v=""/>
    <s v=""/>
    <x v="1"/>
    <x v="0"/>
    <x v="1"/>
    <s v=""/>
    <n v="1"/>
    <n v="0"/>
  </r>
  <r>
    <x v="5"/>
    <x v="5"/>
    <s v="Mira Pasricha"/>
    <s v="8000156432"/>
    <s v="UNABLE TO LOGON TO BCP/BCS"/>
    <x v="65"/>
    <d v="2013-05-08T00:00:00"/>
    <n v="3"/>
    <n v="3"/>
    <n v="3"/>
    <s v="Solution proposed"/>
    <s v="Incident"/>
    <d v="2013-05-08T00:00:00"/>
    <s v=""/>
    <s v=""/>
    <x v="1"/>
    <x v="0"/>
    <x v="1"/>
    <s v=""/>
    <n v="1"/>
    <n v="0"/>
  </r>
  <r>
    <x v="5"/>
    <x v="5"/>
    <s v="Mira Pasricha"/>
    <s v="8000181531"/>
    <s v="ERROR ON BEXANALYZER"/>
    <x v="51"/>
    <d v="2013-05-20T00:00:00"/>
    <n v="3"/>
    <n v="3"/>
    <n v="3"/>
    <s v="Confirmed"/>
    <s v="Incident"/>
    <d v="2013-05-22T00:00:00"/>
    <d v="2013-05-22T00:00:00"/>
    <s v=""/>
    <x v="1"/>
    <x v="0"/>
    <x v="1"/>
    <d v="2013-05-01T00:00:00"/>
    <n v="1"/>
    <n v="1"/>
  </r>
  <r>
    <x v="5"/>
    <x v="5"/>
    <s v="Mira Pasricha"/>
    <s v="8000186120"/>
    <s v="WINDOWS7 SECURITY UPDATES FAILING"/>
    <x v="22"/>
    <d v="2013-05-21T00:00:00"/>
    <n v="4"/>
    <n v="4"/>
    <n v="4"/>
    <s v="Confirmed"/>
    <s v="Incident"/>
    <s v=""/>
    <d v="2013-05-29T00:00:00"/>
    <s v="Confirmed wihtout Completion"/>
    <x v="1"/>
    <x v="0"/>
    <x v="2"/>
    <d v="2013-05-01T00:00:00"/>
    <n v="0"/>
    <n v="1"/>
  </r>
  <r>
    <x v="5"/>
    <x v="5"/>
    <s v="Mira Pasricha"/>
    <s v="8000189270"/>
    <s v="1 HARD DRIVE BAD ON D20"/>
    <x v="52"/>
    <d v="2013-05-22T00:00:00"/>
    <n v="3"/>
    <n v="3"/>
    <n v="3"/>
    <s v="Solution proposed"/>
    <s v="Incident"/>
    <d v="2013-05-22T00:00:00"/>
    <s v=""/>
    <s v=""/>
    <x v="1"/>
    <x v="0"/>
    <x v="1"/>
    <s v=""/>
    <n v="1"/>
    <n v="0"/>
  </r>
  <r>
    <x v="5"/>
    <x v="5"/>
    <s v="Mira Pasricha"/>
    <s v="8000189776"/>
    <s v="UNABLE TO PRINT FROM MS OFFICE"/>
    <x v="52"/>
    <d v="2013-05-22T00:00:00"/>
    <n v="3"/>
    <n v="3"/>
    <n v="3"/>
    <s v="Confirmed"/>
    <s v="Incident"/>
    <d v="2013-05-22T00:00:00"/>
    <d v="2013-05-22T00:00:00"/>
    <s v=""/>
    <x v="1"/>
    <x v="0"/>
    <x v="1"/>
    <d v="2013-05-01T00:00:00"/>
    <n v="1"/>
    <n v="1"/>
  </r>
  <r>
    <x v="5"/>
    <x v="5"/>
    <s v="Mira Pasricha"/>
    <s v="8000199372"/>
    <s v="UNABLE TO ACCESS TO THE CORPORATE PORTAL"/>
    <x v="90"/>
    <d v="2013-05-27T00:00:00"/>
    <n v="3"/>
    <n v="3"/>
    <n v="3"/>
    <s v="Confirmed"/>
    <s v="Incident"/>
    <d v="2013-05-28T00:00:00"/>
    <d v="2013-05-28T00:00:00"/>
    <s v=""/>
    <x v="1"/>
    <x v="0"/>
    <x v="1"/>
    <d v="2013-05-01T00:00:00"/>
    <n v="1"/>
    <n v="1"/>
  </r>
  <r>
    <x v="5"/>
    <x v="5"/>
    <s v="Mira Pasricha"/>
    <s v="8000202947"/>
    <s v="NO MAIL WHILE ON WIFI AT OFFICE ON PHONE"/>
    <x v="53"/>
    <d v="2013-05-28T00:00:00"/>
    <n v="3"/>
    <n v="3"/>
    <n v="3"/>
    <s v="Solution proposed"/>
    <s v="Incident"/>
    <d v="2013-05-28T00:00:00"/>
    <s v=""/>
    <s v=""/>
    <x v="1"/>
    <x v="0"/>
    <x v="1"/>
    <s v=""/>
    <n v="1"/>
    <n v="0"/>
  </r>
  <r>
    <x v="5"/>
    <x v="5"/>
    <s v="Mira Pasricha"/>
    <s v="8000202949"/>
    <s v="SCCM PROBLEMS ON LAPTOP"/>
    <x v="53"/>
    <d v="2013-05-28T00:00:00"/>
    <n v="3"/>
    <n v="3"/>
    <n v="3"/>
    <s v="Solution proposed"/>
    <s v="Incident"/>
    <d v="2013-05-28T00:00:00"/>
    <s v=""/>
    <s v=""/>
    <x v="1"/>
    <x v="0"/>
    <x v="1"/>
    <s v=""/>
    <n v="1"/>
    <n v="0"/>
  </r>
  <r>
    <x v="5"/>
    <x v="5"/>
    <s v="Mira Pasricha"/>
    <s v="8000206451"/>
    <s v="SUDDENLY STOPPED RECEIVING MAIL ON S3"/>
    <x v="67"/>
    <d v="2013-05-29T00:00:00"/>
    <n v="3"/>
    <n v="3"/>
    <n v="3"/>
    <s v="Confirmed"/>
    <s v="Incident"/>
    <d v="2013-05-29T00:00:00"/>
    <d v="2013-05-30T00:00:00"/>
    <s v=""/>
    <x v="1"/>
    <x v="0"/>
    <x v="1"/>
    <d v="2013-05-01T00:00:00"/>
    <n v="1"/>
    <n v="1"/>
  </r>
  <r>
    <x v="5"/>
    <x v="5"/>
    <s v="Mira Pasricha"/>
    <s v="8000206453"/>
    <s v="SCCM NON-COMPLIANCE ON XP DESKTOP"/>
    <x v="67"/>
    <d v="2013-05-29T00:00:00"/>
    <n v="3"/>
    <n v="3"/>
    <n v="4"/>
    <s v="Solution proposed"/>
    <s v="Incident"/>
    <d v="2013-05-29T00:00:00"/>
    <s v=""/>
    <s v=""/>
    <x v="1"/>
    <x v="0"/>
    <x v="1"/>
    <s v=""/>
    <n v="1"/>
    <n v="0"/>
  </r>
  <r>
    <x v="5"/>
    <x v="5"/>
    <s v="Mira Pasricha"/>
    <s v="8000206454"/>
    <s v="UNABLE TO INSTALL THE NEW AFARIA CLIENT"/>
    <x v="67"/>
    <d v="2013-05-29T00:00:00"/>
    <n v="3"/>
    <n v="3"/>
    <n v="3"/>
    <s v="Solution proposed"/>
    <s v="Incident"/>
    <d v="2013-05-29T00:00:00"/>
    <s v=""/>
    <s v=""/>
    <x v="1"/>
    <x v="0"/>
    <x v="1"/>
    <s v=""/>
    <n v="1"/>
    <n v="0"/>
  </r>
  <r>
    <x v="5"/>
    <x v="5"/>
    <s v="Mira Pasricha"/>
    <s v="8000206455"/>
    <s v="OUTLOOK NOT CONNECTING"/>
    <x v="67"/>
    <d v="2013-05-29T00:00:00"/>
    <n v="3"/>
    <n v="3"/>
    <n v="3"/>
    <s v="Confirmed"/>
    <s v="Incident"/>
    <d v="2013-05-29T00:00:00"/>
    <d v="2013-05-29T00:00:00"/>
    <s v=""/>
    <x v="1"/>
    <x v="0"/>
    <x v="1"/>
    <d v="2013-05-01T00:00:00"/>
    <n v="1"/>
    <n v="1"/>
  </r>
  <r>
    <x v="5"/>
    <x v="5"/>
    <s v="Mira Pasricha"/>
    <s v="8000206513"/>
    <s v="PROBLEMS INSTALLING DS"/>
    <x v="67"/>
    <d v="2013-05-29T00:00:00"/>
    <n v="3"/>
    <n v="3"/>
    <n v="3"/>
    <s v="Solution proposed"/>
    <s v="Incident"/>
    <d v="2013-05-29T00:00:00"/>
    <s v=""/>
    <s v=""/>
    <x v="1"/>
    <x v="0"/>
    <x v="1"/>
    <s v=""/>
    <n v="1"/>
    <n v="0"/>
  </r>
  <r>
    <x v="5"/>
    <x v="5"/>
    <s v="Mira Pasricha"/>
    <s v="8000208561"/>
    <s v="DESKTOP PROBLEM AFTER INSTALLING UPDATES"/>
    <x v="2"/>
    <d v="2013-05-30T00:00:00"/>
    <n v="3"/>
    <n v="3"/>
    <n v="3"/>
    <s v="Confirmed"/>
    <s v="Incident"/>
    <d v="2013-05-30T00:00:00"/>
    <d v="2013-05-30T00:00:00"/>
    <s v=""/>
    <x v="1"/>
    <x v="0"/>
    <x v="1"/>
    <d v="2013-05-01T00:00:00"/>
    <n v="1"/>
    <n v="1"/>
  </r>
  <r>
    <x v="5"/>
    <x v="5"/>
    <s v="Mira Pasricha"/>
    <s v="8000208562"/>
    <s v="UNABLE TO UPDATE AFARIA ON IPAD"/>
    <x v="2"/>
    <d v="2013-05-30T00:00:00"/>
    <n v="3"/>
    <n v="3"/>
    <n v="3"/>
    <s v="Confirmed"/>
    <s v="Incident"/>
    <d v="2013-05-30T00:00:00"/>
    <d v="2013-05-30T00:00:00"/>
    <s v=""/>
    <x v="1"/>
    <x v="0"/>
    <x v="1"/>
    <d v="2013-05-01T00:00:00"/>
    <n v="1"/>
    <n v="1"/>
  </r>
  <r>
    <x v="6"/>
    <x v="6"/>
    <s v="Not assigned"/>
    <s v="7000000079"/>
    <s v="FAN ERROR WHEN BOOTING UP"/>
    <x v="57"/>
    <d v="2013-02-11T00:00:00"/>
    <n v="2"/>
    <n v="2"/>
    <n v="2"/>
    <s v="#"/>
    <s v="Service Request"/>
    <s v=""/>
    <s v=""/>
    <s v=""/>
    <x v="7"/>
    <x v="0"/>
    <x v="2"/>
    <s v=""/>
    <n v="0"/>
    <n v="0"/>
  </r>
  <r>
    <x v="6"/>
    <x v="6"/>
    <s v="Not assigned"/>
    <s v="7000000429"/>
    <s v="USER NEEDS A SHIPPING WAYBILL"/>
    <x v="140"/>
    <d v="2012-08-03T00:00:00"/>
    <n v="3"/>
    <n v="3"/>
    <n v="3"/>
    <s v="#"/>
    <s v="Service Request"/>
    <s v=""/>
    <s v=""/>
    <s v=""/>
    <x v="10"/>
    <x v="1"/>
    <x v="2"/>
    <s v=""/>
    <n v="0"/>
    <n v="0"/>
  </r>
  <r>
    <x v="6"/>
    <x v="6"/>
    <s v="Not assigned"/>
    <s v="7000000508"/>
    <s v="CANNOT INSTALL PROJECT STANDAR 2010"/>
    <x v="141"/>
    <d v="2012-10-17T00:00:00"/>
    <n v="2"/>
    <n v="2"/>
    <n v="2"/>
    <s v="#"/>
    <s v="Service Request"/>
    <s v=""/>
    <s v=""/>
    <s v=""/>
    <x v="4"/>
    <x v="1"/>
    <x v="2"/>
    <s v=""/>
    <n v="0"/>
    <n v="0"/>
  </r>
  <r>
    <x v="6"/>
    <x v="6"/>
    <s v="Not assigned"/>
    <s v="7000001093"/>
    <s v="C-I TRANSFER REQUEST"/>
    <x v="142"/>
    <d v="2012-08-28T00:00:00"/>
    <n v="3"/>
    <n v="3"/>
    <n v="3"/>
    <s v="#"/>
    <s v="Service Request"/>
    <s v=""/>
    <s v=""/>
    <s v=""/>
    <x v="10"/>
    <x v="1"/>
    <x v="2"/>
    <s v=""/>
    <n v="0"/>
    <n v="0"/>
  </r>
  <r>
    <x v="6"/>
    <x v="6"/>
    <s v="Not assigned"/>
    <s v="7000001103"/>
    <s v="SOFTWARE FOR THE VISUALLY IMPARED"/>
    <x v="95"/>
    <d v="2013-02-05T00:00:00"/>
    <n v="3"/>
    <n v="3"/>
    <n v="3"/>
    <s v="#"/>
    <s v="Service Request"/>
    <s v=""/>
    <s v=""/>
    <s v=""/>
    <x v="7"/>
    <x v="0"/>
    <x v="2"/>
    <s v=""/>
    <n v="0"/>
    <n v="0"/>
  </r>
  <r>
    <x v="6"/>
    <x v="6"/>
    <s v="Not assigned"/>
    <s v="7000002380"/>
    <s v="NEW HIRE REQUEST - SOCRATES PALANTZOGLOU"/>
    <x v="98"/>
    <d v="2013-02-15T00:00:00"/>
    <n v="4"/>
    <n v="4"/>
    <n v="4"/>
    <s v="#"/>
    <s v="Service Request"/>
    <s v=""/>
    <s v=""/>
    <s v=""/>
    <x v="7"/>
    <x v="0"/>
    <x v="2"/>
    <s v=""/>
    <n v="0"/>
    <n v="0"/>
  </r>
  <r>
    <x v="6"/>
    <x v="6"/>
    <s v="Not assigned"/>
    <s v="7000006041"/>
    <s v="USER CANNOT LOGIN TO AMERICAS WTS"/>
    <x v="69"/>
    <d v="2013-02-20T00:00:00"/>
    <n v="3"/>
    <n v="3"/>
    <n v="3"/>
    <s v="#"/>
    <s v="Service Request"/>
    <s v=""/>
    <s v=""/>
    <s v=""/>
    <x v="7"/>
    <x v="0"/>
    <x v="2"/>
    <s v=""/>
    <n v="0"/>
    <n v="0"/>
  </r>
  <r>
    <x v="6"/>
    <x v="6"/>
    <s v="Not assigned"/>
    <s v="7000008852"/>
    <s v="NETWEAVER PASSWORD."/>
    <x v="69"/>
    <d v="2013-02-20T00:00:00"/>
    <n v="3"/>
    <n v="3"/>
    <n v="3"/>
    <s v="#"/>
    <s v="Service Request"/>
    <s v=""/>
    <s v=""/>
    <s v=""/>
    <x v="7"/>
    <x v="0"/>
    <x v="2"/>
    <s v=""/>
    <n v="0"/>
    <n v="0"/>
  </r>
  <r>
    <x v="6"/>
    <x v="6"/>
    <s v="Not assigned"/>
    <s v="7000022711"/>
    <s v="REQUEST FOR UPGRADE(X-230T)(03.25.13)"/>
    <x v="84"/>
    <d v="2013-03-11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22930"/>
    <s v="SAP SOFTWARES: WINDOWS 8 / IE10 COMPATIB"/>
    <x v="104"/>
    <d v="2013-01-24T00:00:00"/>
    <n v="2"/>
    <n v="2"/>
    <n v="2"/>
    <s v="#"/>
    <s v="Service Request"/>
    <s v=""/>
    <s v=""/>
    <s v=""/>
    <x v="5"/>
    <x v="0"/>
    <x v="2"/>
    <s v=""/>
    <n v="0"/>
    <n v="0"/>
  </r>
  <r>
    <x v="6"/>
    <x v="6"/>
    <s v="Not assigned"/>
    <s v="7000023966"/>
    <s v="PROBLEMS SINCE LAST IT SOFTWARE UPDATES"/>
    <x v="98"/>
    <d v="2013-02-15T00:00:00"/>
    <n v="2"/>
    <n v="3"/>
    <n v="3"/>
    <s v="#"/>
    <s v="Service Request"/>
    <s v=""/>
    <s v=""/>
    <s v=""/>
    <x v="7"/>
    <x v="0"/>
    <x v="2"/>
    <s v=""/>
    <n v="0"/>
    <n v="0"/>
  </r>
  <r>
    <x v="6"/>
    <x v="6"/>
    <s v="Not assigned"/>
    <s v="7000026184"/>
    <s v="PICK-UP TERMED EQUIPMENT FOR - C5179468"/>
    <x v="31"/>
    <d v="2013-03-13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26727"/>
    <s v="PICK-UP TERMED EMPLOYEE EQUIPMENT FOR -"/>
    <x v="31"/>
    <d v="2013-03-13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26743"/>
    <s v="PICK-UP TERMED EMPLOYEE EQUIPMENT FOR -"/>
    <x v="31"/>
    <d v="2013-03-13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27670"/>
    <s v="MSC-MIFI PICK UP"/>
    <x v="29"/>
    <d v="2013-03-15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27967"/>
    <s v="REQUEST REDPLOYED MONITOR"/>
    <x v="29"/>
    <d v="2013-03-15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30366"/>
    <s v="OUTLOOK ROOM RESERVATION TOOL"/>
    <x v="29"/>
    <d v="2013-03-15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35470"/>
    <s v="MONITOR INSTALL PO # 4502370054"/>
    <x v="30"/>
    <d v="2013-03-20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37720"/>
    <s v="MSC-MOUSE IS DYING"/>
    <x v="86"/>
    <d v="2013-03-21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40611"/>
    <s v="REPLACEMENT LAPTOP REQUEST"/>
    <x v="87"/>
    <d v="2013-03-22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40664"/>
    <s v="NEED SECURID FOR C5187928 WAGNER ROCHA O"/>
    <x v="87"/>
    <d v="2013-03-22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40691"/>
    <s v="NEED SECURID FOR C5187910 FILIP DECOSTER"/>
    <x v="87"/>
    <d v="2013-03-22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43685"/>
    <s v="NEED SCANNING PROGRAM"/>
    <x v="32"/>
    <d v="2013-03-25T00:00:00"/>
    <n v="2"/>
    <s v="#"/>
    <s v="#"/>
    <s v="#"/>
    <s v="Service Request"/>
    <s v=""/>
    <s v=""/>
    <s v=""/>
    <x v="2"/>
    <x v="0"/>
    <x v="2"/>
    <s v=""/>
    <n v="0"/>
    <n v="0"/>
  </r>
  <r>
    <x v="6"/>
    <x v="6"/>
    <s v="Not assigned"/>
    <s v="7000043994"/>
    <s v="TEST 02"/>
    <x v="32"/>
    <d v="2013-03-25T00:00:00"/>
    <n v="4"/>
    <s v="#"/>
    <s v="#"/>
    <s v="#"/>
    <s v="Service Request"/>
    <s v=""/>
    <s v=""/>
    <s v=""/>
    <x v="2"/>
    <x v="0"/>
    <x v="2"/>
    <s v=""/>
    <n v="0"/>
    <n v="0"/>
  </r>
  <r>
    <x v="6"/>
    <x v="6"/>
    <s v="Not assigned"/>
    <s v="7000044406"/>
    <s v="BORROW A DESKTOP"/>
    <x v="33"/>
    <d v="2013-03-26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45540"/>
    <s v="ORDERING LAPTOP &amp; SECURID FOR C5188087"/>
    <x v="33"/>
    <d v="2013-03-26T00:00:00"/>
    <n v="2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45608"/>
    <s v="TEST FOR USER"/>
    <x v="33"/>
    <d v="2013-03-26T00:00:00"/>
    <n v="3"/>
    <n v="4"/>
    <n v="4"/>
    <s v="#"/>
    <s v="Service Request"/>
    <s v=""/>
    <s v=""/>
    <s v=""/>
    <x v="2"/>
    <x v="0"/>
    <x v="2"/>
    <s v=""/>
    <n v="0"/>
    <n v="0"/>
  </r>
  <r>
    <x v="6"/>
    <x v="6"/>
    <s v="Not assigned"/>
    <s v="7000047767"/>
    <s v="SWITCHING USERS ON A LAPTOP"/>
    <x v="34"/>
    <d v="2013-03-27T00:00:00"/>
    <n v="3"/>
    <s v="#"/>
    <s v="#"/>
    <s v="#"/>
    <s v="Service Request"/>
    <s v=""/>
    <s v=""/>
    <s v=""/>
    <x v="2"/>
    <x v="0"/>
    <x v="2"/>
    <s v=""/>
    <n v="0"/>
    <n v="0"/>
  </r>
  <r>
    <x v="6"/>
    <x v="6"/>
    <s v="Not assigned"/>
    <s v="7000049437"/>
    <s v="SAP GUEST &amp; SAP INTERNET WIRELESS SLOW"/>
    <x v="80"/>
    <d v="2013-03-28T00:00:00"/>
    <n v="3"/>
    <n v="2"/>
    <n v="2"/>
    <s v="#"/>
    <s v="Service Request"/>
    <s v=""/>
    <s v=""/>
    <s v=""/>
    <x v="2"/>
    <x v="0"/>
    <x v="2"/>
    <s v=""/>
    <n v="0"/>
    <n v="0"/>
  </r>
  <r>
    <x v="6"/>
    <x v="6"/>
    <s v="Not assigned"/>
    <s v="7000049637"/>
    <s v="HARD DRIVE UPGRADE"/>
    <x v="80"/>
    <d v="2013-03-28T00:00:00"/>
    <n v="3"/>
    <n v="3"/>
    <n v="3"/>
    <s v="#"/>
    <s v="Service Request"/>
    <s v=""/>
    <s v=""/>
    <s v=""/>
    <x v="2"/>
    <x v="0"/>
    <x v="2"/>
    <s v=""/>
    <n v="0"/>
    <n v="0"/>
  </r>
  <r>
    <x v="6"/>
    <x v="6"/>
    <s v="Not assigned"/>
    <s v="7000050354"/>
    <s v="DITA TIP PROD (EMEA) USER: I813382"/>
    <x v="3"/>
    <d v="2013-03-29T00:00:00"/>
    <n v="2"/>
    <n v="2"/>
    <n v="2"/>
    <s v="#"/>
    <s v="Service Request"/>
    <s v=""/>
    <s v=""/>
    <s v=""/>
    <x v="2"/>
    <x v="0"/>
    <x v="2"/>
    <s v=""/>
    <n v="0"/>
    <n v="0"/>
  </r>
  <r>
    <x v="6"/>
    <x v="6"/>
    <s v="Not assigned"/>
    <s v="7000050608"/>
    <s v="DISABLE CONNECTED BACKUP WARNING"/>
    <x v="3"/>
    <d v="2013-03-29T00:00:00"/>
    <n v="2"/>
    <n v="2"/>
    <n v="2"/>
    <s v="#"/>
    <s v="Service Request"/>
    <s v=""/>
    <s v=""/>
    <s v=""/>
    <x v="2"/>
    <x v="0"/>
    <x v="2"/>
    <s v=""/>
    <n v="0"/>
    <n v="0"/>
  </r>
  <r>
    <x v="6"/>
    <x v="6"/>
    <s v="Not assigned"/>
    <s v="7000051914"/>
    <s v="LAPTOP FREEZES"/>
    <x v="4"/>
    <d v="2013-04-01T00:00:00"/>
    <n v="2"/>
    <n v="3"/>
    <n v="2"/>
    <s v="#"/>
    <s v="Service Request"/>
    <s v=""/>
    <s v=""/>
    <s v=""/>
    <x v="0"/>
    <x v="0"/>
    <x v="2"/>
    <s v=""/>
    <n v="0"/>
    <n v="0"/>
  </r>
  <r>
    <x v="6"/>
    <x v="6"/>
    <s v="Not assigned"/>
    <s v="7000052224"/>
    <s v="PO 4502387344 JABRA 9645 TRI-LINK"/>
    <x v="4"/>
    <d v="2013-04-01T00:00:00"/>
    <n v="4"/>
    <n v="4"/>
    <n v="4"/>
    <s v="#"/>
    <s v="Service Request"/>
    <s v=""/>
    <s v=""/>
    <s v=""/>
    <x v="0"/>
    <x v="0"/>
    <x v="2"/>
    <s v=""/>
    <n v="0"/>
    <n v="0"/>
  </r>
  <r>
    <x v="6"/>
    <x v="6"/>
    <s v="Not assigned"/>
    <s v="7000054592"/>
    <s v="REQEUST TO RENT A CELL PHONE FOR TEMPORA"/>
    <x v="6"/>
    <d v="2013-04-03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56159"/>
    <s v="DUPLICATE CONTACTS IN OUTLOOK"/>
    <x v="6"/>
    <d v="2013-04-03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56446"/>
    <s v="SCHEDULING ASST. NOT VISIBLE IN OUTLOOK"/>
    <x v="6"/>
    <d v="2013-04-03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58030"/>
    <s v="CANCEL PO 4502390601 / CART 6953847"/>
    <x v="7"/>
    <d v="2013-04-04T00:00:00"/>
    <n v="1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58392"/>
    <s v="NETWORK CONNECTION DROPPING"/>
    <x v="7"/>
    <d v="2013-04-04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58466"/>
    <s v="UNABLE TO ACCESS INTERNET ON WIRED NET"/>
    <x v="7"/>
    <d v="2013-04-04T00:00:00"/>
    <n v="2"/>
    <n v="3"/>
    <n v="2"/>
    <s v="#"/>
    <s v="Service Request"/>
    <s v=""/>
    <s v=""/>
    <s v=""/>
    <x v="0"/>
    <x v="0"/>
    <x v="2"/>
    <s v=""/>
    <n v="0"/>
    <n v="0"/>
  </r>
  <r>
    <x v="6"/>
    <x v="6"/>
    <s v="Not assigned"/>
    <s v="7000059115"/>
    <s v="UNABLE TO RETURN ITEM"/>
    <x v="8"/>
    <d v="2013-04-05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59183"/>
    <s v="UNABLE TO RETURN ITEM"/>
    <x v="8"/>
    <d v="2013-04-05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0489"/>
    <s v="INSTALLATION SOFTWARE ACCESS PROBLEM"/>
    <x v="9"/>
    <d v="2013-04-08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2158"/>
    <s v="NEED 2ND LAPTOP"/>
    <x v="9"/>
    <d v="2013-04-08T00:00:00"/>
    <n v="1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2665"/>
    <s v="INSTALL RSA TOKEN CARD ON IPHONE"/>
    <x v="9"/>
    <d v="2013-04-08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2735"/>
    <s v="URGENT!!!! MY LAPTOP GOT BLUE SCREEN"/>
    <x v="9"/>
    <d v="2013-04-08T00:00:00"/>
    <n v="1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4540"/>
    <s v="RSA HARD TOKEN REQUIRED"/>
    <x v="10"/>
    <d v="2013-04-09T00:00:00"/>
    <n v="1"/>
    <n v="3"/>
    <n v="2"/>
    <s v="#"/>
    <s v="Service Request"/>
    <s v=""/>
    <s v=""/>
    <s v=""/>
    <x v="0"/>
    <x v="0"/>
    <x v="2"/>
    <s v=""/>
    <n v="0"/>
    <n v="0"/>
  </r>
  <r>
    <x v="6"/>
    <x v="6"/>
    <s v="Not assigned"/>
    <s v="7000064911"/>
    <s v="BATTERY OR BATTERY MEMORY ISSUE"/>
    <x v="11"/>
    <d v="2013-04-10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6490"/>
    <s v="USER NEEDS TO UPGRADE PC"/>
    <x v="11"/>
    <d v="2013-04-10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6564"/>
    <s v="NEW HIRE REQUEST"/>
    <x v="11"/>
    <d v="2013-04-10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6565"/>
    <s v="NEW HIRE REQUEST"/>
    <x v="11"/>
    <d v="2013-04-10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6568"/>
    <s v="SECURID CARD WILL EXPIRE"/>
    <x v="12"/>
    <d v="2013-04-10T00:00:00"/>
    <n v="1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6827"/>
    <s v="NEED A REPLACEMENT POWER SUPPLY FOR T400"/>
    <x v="11"/>
    <d v="2013-04-10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7960"/>
    <s v="WINDOWS 7"/>
    <x v="12"/>
    <d v="2013-04-11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8444"/>
    <s v="NEED REPLACEMENT LAPTOP"/>
    <x v="12"/>
    <d v="2013-04-11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69917"/>
    <s v="TLM ACCOUNT SUSPENDED"/>
    <x v="36"/>
    <d v="2013-04-12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70376"/>
    <s v="TEST"/>
    <x v="36"/>
    <d v="2013-04-12T00:00:00"/>
    <n v="4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72392"/>
    <s v="VOICEMAIL TICKET. LAPTOP FOR CONTRACTOR"/>
    <x v="37"/>
    <d v="2013-04-15T00:00:00"/>
    <n v="1"/>
    <n v="3"/>
    <n v="2"/>
    <s v="#"/>
    <s v="Service Request"/>
    <s v=""/>
    <s v=""/>
    <s v=""/>
    <x v="0"/>
    <x v="0"/>
    <x v="2"/>
    <s v=""/>
    <n v="0"/>
    <n v="0"/>
  </r>
  <r>
    <x v="6"/>
    <x v="6"/>
    <s v="Not assigned"/>
    <s v="7000072760"/>
    <s v="USER HAD ORDERED A PC"/>
    <x v="37"/>
    <d v="2013-04-15T00:00:00"/>
    <n v="2"/>
    <n v="2"/>
    <n v="2"/>
    <s v="#"/>
    <s v="Service Request"/>
    <s v=""/>
    <s v=""/>
    <s v=""/>
    <x v="0"/>
    <x v="0"/>
    <x v="2"/>
    <s v=""/>
    <n v="0"/>
    <n v="0"/>
  </r>
  <r>
    <x v="6"/>
    <x v="6"/>
    <s v="Not assigned"/>
    <s v="7000074420"/>
    <s v="NEW USER TO ASSIGN"/>
    <x v="0"/>
    <d v="2013-04-16T00:00:00"/>
    <n v="4"/>
    <n v="4"/>
    <n v="4"/>
    <s v="#"/>
    <s v="Service Request"/>
    <s v=""/>
    <s v=""/>
    <s v=""/>
    <x v="0"/>
    <x v="0"/>
    <x v="2"/>
    <s v=""/>
    <n v="0"/>
    <n v="0"/>
  </r>
  <r>
    <x v="6"/>
    <x v="6"/>
    <s v="Not assigned"/>
    <s v="7000076253"/>
    <s v="WIN2008 VM???"/>
    <x v="14"/>
    <d v="2013-04-17T00:00:00"/>
    <n v="3"/>
    <n v="2"/>
    <n v="3"/>
    <s v="#"/>
    <s v="Service Request"/>
    <s v=""/>
    <s v=""/>
    <s v=""/>
    <x v="0"/>
    <x v="0"/>
    <x v="2"/>
    <s v=""/>
    <n v="0"/>
    <n v="0"/>
  </r>
  <r>
    <x v="6"/>
    <x v="6"/>
    <s v="Not assigned"/>
    <s v="7000076376"/>
    <s v="MSC-TESTING IT DIRECT FOR MSC"/>
    <x v="14"/>
    <d v="2013-04-17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76409"/>
    <s v="MSC-TESTING IT DIRECT FOR MSC  PLEASE"/>
    <x v="14"/>
    <d v="2013-04-17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77389"/>
    <s v="MOVED FROM GERMANY TO AMERICA &amp; NEEDS TO"/>
    <x v="15"/>
    <d v="2013-04-18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78107"/>
    <s v="NEW BRAND PC IS DOING CHK DISK"/>
    <x v="15"/>
    <d v="2013-04-18T00:00:00"/>
    <n v="1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78586"/>
    <s v="REQUEST FOR TWO MONITORS"/>
    <x v="15"/>
    <d v="2013-04-18T00:00:00"/>
    <n v="3"/>
    <n v="4"/>
    <n v="4"/>
    <s v="#"/>
    <s v="Service Request"/>
    <s v=""/>
    <s v=""/>
    <s v=""/>
    <x v="0"/>
    <x v="0"/>
    <x v="2"/>
    <s v=""/>
    <n v="0"/>
    <n v="0"/>
  </r>
  <r>
    <x v="6"/>
    <x v="6"/>
    <s v="Not assigned"/>
    <s v="7000078627"/>
    <s v="NEW HIRE REQUEST"/>
    <x v="15"/>
    <d v="2013-04-18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0432"/>
    <s v="RSA CARD REQUEST."/>
    <x v="38"/>
    <d v="2013-04-19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0460"/>
    <s v="MD EQUIPMENT VERIFICATION INQUIRY #53979"/>
    <x v="38"/>
    <d v="2013-04-19T00:00:00"/>
    <n v="3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80532"/>
    <s v="REQUEST FOR A NEW RSA CARD"/>
    <x v="38"/>
    <d v="2013-04-19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3013"/>
    <s v="NEW RSA CARD"/>
    <x v="39"/>
    <d v="2013-04-22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4955"/>
    <s v="NOT A VALID SAP SISTEM"/>
    <x v="40"/>
    <d v="2013-04-23T00:00:00"/>
    <n v="1"/>
    <n v="2"/>
    <n v="2"/>
    <s v="#"/>
    <s v="Service Request"/>
    <s v=""/>
    <s v=""/>
    <s v=""/>
    <x v="0"/>
    <x v="0"/>
    <x v="2"/>
    <s v=""/>
    <n v="0"/>
    <n v="0"/>
  </r>
  <r>
    <x v="6"/>
    <x v="6"/>
    <s v="Not assigned"/>
    <s v="7000085236"/>
    <s v="NEED PASSWORD FOR ENTERPRISE ACTIVATION"/>
    <x v="40"/>
    <d v="2013-04-23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6952"/>
    <s v="BYOD APPROVAL REQUESTED"/>
    <x v="16"/>
    <d v="2013-04-24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7032"/>
    <s v="INSTALL MSFT VISIO PROF. (LATEST VERSION"/>
    <x v="16"/>
    <d v="2013-04-24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87177"/>
    <s v="MD EQUIPMENT VERIFICATION INQUIRY"/>
    <x v="16"/>
    <d v="2013-04-24T00:00:00"/>
    <n v="4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87184"/>
    <s v="MD EQUIPMENT VERIFICATION INQUIRY"/>
    <x v="16"/>
    <d v="2013-04-24T00:00:00"/>
    <n v="3"/>
    <n v="4"/>
    <n v="4"/>
    <s v="#"/>
    <s v="Service Request"/>
    <s v=""/>
    <s v=""/>
    <s v=""/>
    <x v="0"/>
    <x v="0"/>
    <x v="2"/>
    <s v=""/>
    <n v="0"/>
    <n v="0"/>
  </r>
  <r>
    <x v="6"/>
    <x v="6"/>
    <s v="Not assigned"/>
    <s v="7000087243"/>
    <s v="PICK UP OLD DESKTOP MACHINE"/>
    <x v="16"/>
    <d v="2013-04-24T00:00:00"/>
    <n v="3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89035"/>
    <s v="MD EQUIPMENT VERIFICATION INQUIRY"/>
    <x v="41"/>
    <d v="2013-04-25T00:00:00"/>
    <n v="4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89280"/>
    <s v="LAPTOP STOLEN, REPLACEMENT NEEDED."/>
    <x v="41"/>
    <d v="2013-04-25T00:00:00"/>
    <n v="3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90928"/>
    <s v="USER CANNOT BOOT UP"/>
    <x v="42"/>
    <d v="2013-04-26T00:00:00"/>
    <n v="1"/>
    <n v="2"/>
    <n v="2"/>
    <s v="#"/>
    <s v="Service Request"/>
    <s v=""/>
    <s v=""/>
    <s v=""/>
    <x v="0"/>
    <x v="0"/>
    <x v="2"/>
    <s v=""/>
    <n v="0"/>
    <n v="0"/>
  </r>
  <r>
    <x v="6"/>
    <x v="6"/>
    <s v="Not assigned"/>
    <s v="7000090936"/>
    <s v="MD EQUIPMENT VERIFICATION INQUIRY"/>
    <x v="42"/>
    <d v="2013-04-26T00:00:00"/>
    <n v="4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93711"/>
    <s v="REQUEST FOR ACCESS TO OUTLOOK VIA IPHONE"/>
    <x v="17"/>
    <d v="2013-04-30T00:00:00"/>
    <n v="2"/>
    <n v="3"/>
    <n v="3"/>
    <s v="#"/>
    <s v="Service Request"/>
    <s v=""/>
    <s v=""/>
    <s v=""/>
    <x v="0"/>
    <x v="0"/>
    <x v="2"/>
    <s v=""/>
    <n v="0"/>
    <n v="0"/>
  </r>
  <r>
    <x v="6"/>
    <x v="6"/>
    <s v="Not assigned"/>
    <s v="7000094988"/>
    <s v="ANONYMOUS MAIL BOX CREATION"/>
    <x v="17"/>
    <d v="2013-04-30T00:00:00"/>
    <n v="2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95030"/>
    <s v="MD EQUIPMENT VERIFICATION INQUIRY"/>
    <x v="17"/>
    <d v="2013-04-30T00:00:00"/>
    <n v="4"/>
    <n v="4"/>
    <n v="4"/>
    <s v="#"/>
    <s v="Service Request"/>
    <s v=""/>
    <s v=""/>
    <s v=""/>
    <x v="0"/>
    <x v="0"/>
    <x v="2"/>
    <s v=""/>
    <n v="0"/>
    <n v="0"/>
  </r>
  <r>
    <x v="6"/>
    <x v="6"/>
    <s v="Not assigned"/>
    <s v="7000095201"/>
    <s v="SERVER SECURITY REMEDIATION"/>
    <x v="17"/>
    <d v="2013-04-30T00:00:00"/>
    <n v="3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95410"/>
    <s v="NEED TO GET EMAIL AND CONTACTS ON IPHONE"/>
    <x v="17"/>
    <d v="2013-04-30T00:00:00"/>
    <n v="2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95563"/>
    <s v="PRIVACY SCREEN RETURN"/>
    <x v="17"/>
    <d v="2013-04-30T00:00:00"/>
    <n v="2"/>
    <s v="#"/>
    <s v="#"/>
    <s v="#"/>
    <s v="Service Request"/>
    <s v=""/>
    <s v=""/>
    <s v=""/>
    <x v="0"/>
    <x v="0"/>
    <x v="2"/>
    <s v=""/>
    <n v="0"/>
    <n v="0"/>
  </r>
  <r>
    <x v="6"/>
    <x v="6"/>
    <s v="Not assigned"/>
    <s v="7000095949"/>
    <s v="MD EQUIPMENT VERIFICATION INQUIRY"/>
    <x v="18"/>
    <d v="2013-05-01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095980"/>
    <s v="MD EQUIPMENT VERIFICATION INQUIRY"/>
    <x v="18"/>
    <d v="2013-05-01T00:00:00"/>
    <n v="4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096035"/>
    <s v="MD EQUIPMENT VERIFICATION INQUIRY"/>
    <x v="18"/>
    <d v="2013-05-01T00:00:00"/>
    <n v="4"/>
    <n v="4"/>
    <n v="4"/>
    <s v="#"/>
    <s v="Service Request"/>
    <s v=""/>
    <s v=""/>
    <s v=""/>
    <x v="1"/>
    <x v="0"/>
    <x v="2"/>
    <s v=""/>
    <n v="0"/>
    <n v="0"/>
  </r>
  <r>
    <x v="6"/>
    <x v="6"/>
    <s v="Not assigned"/>
    <s v="7000096037"/>
    <s v="CANNOT LOG ON TO IPP SYSTEM"/>
    <x v="18"/>
    <d v="2013-05-0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096133"/>
    <s v="BATTERY WILL NOT RE-CHARGE"/>
    <x v="18"/>
    <d v="2013-05-01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096221"/>
    <s v="USER NEEDS TO KNOW IF HIS PC IS READY"/>
    <x v="18"/>
    <d v="2013-05-01T00:00:00"/>
    <n v="3"/>
    <n v="4"/>
    <n v="4"/>
    <s v="#"/>
    <s v="Service Request"/>
    <s v=""/>
    <s v=""/>
    <s v=""/>
    <x v="1"/>
    <x v="0"/>
    <x v="2"/>
    <s v=""/>
    <n v="0"/>
    <n v="0"/>
  </r>
  <r>
    <x v="6"/>
    <x v="6"/>
    <s v="Not assigned"/>
    <s v="7000102337"/>
    <s v="SAMSUNG ATIV KEYBOARD"/>
    <x v="44"/>
    <d v="2013-05-06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06306"/>
    <s v="REHIRE REQUEST"/>
    <x v="65"/>
    <d v="2013-05-0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06310"/>
    <s v="REHIRE REQUEST"/>
    <x v="65"/>
    <d v="2013-05-0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07731"/>
    <s v="VM HAVING ISSUES WITH PC AFTER TRYING"/>
    <x v="21"/>
    <d v="2013-05-0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07862"/>
    <s v="RETURN LAPTOP"/>
    <x v="21"/>
    <d v="2013-05-09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07967"/>
    <s v="REQUEST NEW RSA NEW"/>
    <x v="21"/>
    <d v="2013-05-0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09587"/>
    <s v="LAPTOP FOR D056938 &amp; D056874"/>
    <x v="66"/>
    <d v="2013-05-13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1325"/>
    <s v="EMAIL MIGRATION -USING WTS ACCESS ONLY"/>
    <x v="66"/>
    <d v="2013-05-13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1434"/>
    <s v="UPGRADE LAPTOP TO WINDOWS 7.2"/>
    <x v="66"/>
    <d v="2013-05-13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1775"/>
    <s v="C-I TRANSFER REQUEST"/>
    <x v="66"/>
    <d v="2013-05-13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2846"/>
    <s v="CANNOT SEND  MESSAGES IN OUTLOOK"/>
    <x v="1"/>
    <d v="2013-05-14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3496"/>
    <s v="MD EQUIPMENT VERIFICATION INQUIRY"/>
    <x v="1"/>
    <d v="2013-05-14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3534"/>
    <s v="VERBAGE ROUGH DRAFT"/>
    <x v="1"/>
    <d v="2013-05-14T00:00:00"/>
    <n v="4"/>
    <n v="4"/>
    <n v="4"/>
    <s v="#"/>
    <s v="Service Request"/>
    <s v=""/>
    <s v=""/>
    <s v=""/>
    <x v="1"/>
    <x v="0"/>
    <x v="2"/>
    <s v=""/>
    <n v="0"/>
    <n v="0"/>
  </r>
  <r>
    <x v="6"/>
    <x v="6"/>
    <s v="Not assigned"/>
    <s v="7000115040"/>
    <s v="MD EQUIPMENT VERIFICATION INQUIRY"/>
    <x v="47"/>
    <d v="2013-05-15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15073"/>
    <s v="MD EQUIPMENT VERIFICATION INQUIRY #52598"/>
    <x v="47"/>
    <d v="2013-05-15T00:00:00"/>
    <n v="4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15196"/>
    <s v="USER NEEDS TO THE SWAP FOR PURCHASED PC"/>
    <x v="47"/>
    <d v="2013-05-15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5615"/>
    <s v="MD EQUIPMENT VERIFICATION INQUIRY"/>
    <x v="48"/>
    <d v="2013-05-15T00:00:00"/>
    <n v="2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15661"/>
    <s v="REQUEST FOR BOXES TO RETURN EQUIPMENT"/>
    <x v="48"/>
    <d v="2013-05-15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7145"/>
    <s v="PO 4502416624 WIRELESS MOUSE"/>
    <x v="48"/>
    <d v="2013-05-16T00:00:00"/>
    <n v="4"/>
    <n v="4"/>
    <n v="4"/>
    <s v="#"/>
    <s v="Service Request"/>
    <s v=""/>
    <s v=""/>
    <s v=""/>
    <x v="1"/>
    <x v="0"/>
    <x v="2"/>
    <s v=""/>
    <n v="0"/>
    <n v="0"/>
  </r>
  <r>
    <x v="6"/>
    <x v="6"/>
    <s v="Not assigned"/>
    <s v="7000117175"/>
    <s v="NEW HIRE REQUEST"/>
    <x v="48"/>
    <d v="2013-05-16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7342"/>
    <s v="NEW HIRE REQUEST"/>
    <x v="48"/>
    <d v="2013-05-16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7374"/>
    <s v="MD EQUIPMENT VERIFICATION INQUIRY #44949"/>
    <x v="48"/>
    <d v="2013-05-16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17439"/>
    <s v="NEW HIRE REQUEST"/>
    <x v="48"/>
    <d v="2013-05-16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8732"/>
    <s v="PC WON'T START"/>
    <x v="49"/>
    <d v="2013-05-17T00:00:00"/>
    <n v="3"/>
    <n v="4"/>
    <n v="4"/>
    <s v="#"/>
    <s v="Service Request"/>
    <s v=""/>
    <s v=""/>
    <s v=""/>
    <x v="1"/>
    <x v="0"/>
    <x v="2"/>
    <s v=""/>
    <n v="0"/>
    <n v="0"/>
  </r>
  <r>
    <x v="6"/>
    <x v="6"/>
    <s v="Not assigned"/>
    <s v="7000118869"/>
    <s v="USER NEEDS A OFFICE UPDATE"/>
    <x v="49"/>
    <d v="2013-05-17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19220"/>
    <s v="NEW HIRE REQUEST"/>
    <x v="51"/>
    <d v="2013-05-2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0165"/>
    <s v="USER NEEDS TO KNOW WERE IS HIS EQUIPMENT"/>
    <x v="51"/>
    <d v="2013-05-20T00:00:00"/>
    <n v="2"/>
    <n v="2"/>
    <n v="3"/>
    <s v="#"/>
    <s v="Service Request"/>
    <s v=""/>
    <s v=""/>
    <s v=""/>
    <x v="1"/>
    <x v="0"/>
    <x v="2"/>
    <s v=""/>
    <n v="0"/>
    <n v="0"/>
  </r>
  <r>
    <x v="6"/>
    <x v="6"/>
    <s v="Not assigned"/>
    <s v="7000120329"/>
    <s v="MD EQUIPMENT VERIFICATION INQUIRY"/>
    <x v="51"/>
    <d v="2013-05-20T00:00:00"/>
    <n v="2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0710"/>
    <s v="VM: USER NEEDS ACCESS TO NEW LAPTOP SENT"/>
    <x v="22"/>
    <d v="2013-05-2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0714"/>
    <s v="OUTLOOK ERROR FOR DB REBUILD"/>
    <x v="51"/>
    <d v="2013-05-20T00:00:00"/>
    <n v="1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0719"/>
    <s v="RETURN MOBILE DEVICE (TMO ANDROID)"/>
    <x v="22"/>
    <d v="2013-05-2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2238"/>
    <s v="NEW HIRE REQUEST"/>
    <x v="22"/>
    <d v="2013-05-2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2344"/>
    <s v="MD EQUIPMENT VERIFICATION INQUIRY"/>
    <x v="22"/>
    <d v="2013-05-21T00:00:00"/>
    <n v="2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2533"/>
    <s v="REHIRE REQUEST"/>
    <x v="22"/>
    <d v="2013-05-2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2540"/>
    <s v="INTL TRANSFER REQUEST"/>
    <x v="22"/>
    <d v="2013-05-2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2592"/>
    <s v="MD EQUIPMENT VERIFICATION INQUIRY"/>
    <x v="22"/>
    <d v="2013-05-21T00:00:00"/>
    <n v="4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2600"/>
    <s v="MD EQUIPMENT VERIFICATION INQUIRY"/>
    <x v="22"/>
    <d v="2013-05-21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2606"/>
    <s v="VM: LAPTOP WON'T BOOT UP BSOD"/>
    <x v="22"/>
    <d v="2013-05-21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2616"/>
    <s v="MD EQUIPMENT VERIFICATION INQUIRY #49221"/>
    <x v="22"/>
    <d v="2013-05-21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2708"/>
    <s v="INTL TRANSFER REQUEST"/>
    <x v="52"/>
    <d v="2013-05-22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2709"/>
    <s v="INTL TRANSFER REQUEST"/>
    <x v="52"/>
    <d v="2013-05-22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3919"/>
    <s v="MD EQUIPMENT VERIFICATION INQUIRY"/>
    <x v="52"/>
    <d v="2013-05-22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3987"/>
    <s v="MD EQUIPMENT VERIFICATION INQUIRY"/>
    <x v="52"/>
    <d v="2013-05-22T00:00:00"/>
    <n v="1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4070"/>
    <s v="NEED A DESKTOP PHONE"/>
    <x v="52"/>
    <d v="2013-05-22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4137"/>
    <s v="USER START WINDOWS AND HE GET EMPTY DESK"/>
    <x v="52"/>
    <d v="2013-05-22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4280"/>
    <s v="MD EQUIPMENT VERIFICATION INQUIRY"/>
    <x v="52"/>
    <d v="2013-05-22T00:00:00"/>
    <n v="3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4301"/>
    <s v="PC REQUEST FOR USER"/>
    <x v="52"/>
    <d v="2013-05-22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4394"/>
    <s v="NEED TO MAKE MORE SPACE ON HARD DRIVE"/>
    <x v="52"/>
    <d v="2013-05-22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5207"/>
    <s v="NEW HIRE REQUEST"/>
    <x v="82"/>
    <d v="2013-05-23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5824"/>
    <s v="USER CANNOT LOGIN - NEEDS PGP TOKEN"/>
    <x v="82"/>
    <d v="2013-05-23T00:00:00"/>
    <n v="2"/>
    <n v="2"/>
    <n v="3"/>
    <s v="#"/>
    <s v="Service Request"/>
    <s v=""/>
    <s v=""/>
    <s v=""/>
    <x v="1"/>
    <x v="0"/>
    <x v="2"/>
    <s v=""/>
    <n v="0"/>
    <n v="0"/>
  </r>
  <r>
    <x v="6"/>
    <x v="6"/>
    <s v="Not assigned"/>
    <s v="7000126067"/>
    <s v="NEW HIRE REQUEST"/>
    <x v="82"/>
    <d v="2013-05-23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6151"/>
    <s v="NEW EQUIPMENT FOR TEMP STAFF (C-USER)"/>
    <x v="82"/>
    <d v="2013-05-23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7617"/>
    <s v="MD EQUIPMENT VERIFICATION INQUIRY"/>
    <x v="83"/>
    <d v="2013-05-24T00:00:00"/>
    <n v="4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27753"/>
    <s v="NEW HIRE REQUEST"/>
    <x v="83"/>
    <d v="2013-05-24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7835"/>
    <s v="REHIRE REQUEST"/>
    <x v="83"/>
    <d v="2013-05-24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7923"/>
    <s v="NEW HIRE REQUEST"/>
    <x v="83"/>
    <d v="2013-05-24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27963"/>
    <s v="NEW HIRE REQUEST"/>
    <x v="89"/>
    <d v="2013-05-24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159"/>
    <s v="MD EQUIPMENT VERIFICATION INQUIRY"/>
    <x v="53"/>
    <d v="2013-05-28T00:00:00"/>
    <n v="4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31312"/>
    <s v="NEW HIRE REQUEST"/>
    <x v="53"/>
    <d v="2013-05-2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423"/>
    <s v="NEW LAPTOP ORDER STATUS"/>
    <x v="53"/>
    <d v="2013-05-28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475"/>
    <s v="WINRAR NOT RECOGNIZE THE FILES"/>
    <x v="53"/>
    <d v="2013-05-28T00:00:00"/>
    <n v="4"/>
    <n v="4"/>
    <n v="4"/>
    <s v="#"/>
    <s v="Service Request"/>
    <s v=""/>
    <s v=""/>
    <s v=""/>
    <x v="1"/>
    <x v="0"/>
    <x v="2"/>
    <s v=""/>
    <n v="0"/>
    <n v="0"/>
  </r>
  <r>
    <x v="6"/>
    <x v="6"/>
    <s v="Not assigned"/>
    <s v="7000131732"/>
    <s v="C-I TRANSFER REQUEST"/>
    <x v="53"/>
    <d v="2013-05-2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809"/>
    <s v="C-I TRANSFER REQUEST"/>
    <x v="53"/>
    <d v="2013-05-2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866"/>
    <s v="CAN'T OPEN RSA TOKEN"/>
    <x v="53"/>
    <d v="2013-05-28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923"/>
    <s v="REHIRE REQUEST"/>
    <x v="53"/>
    <d v="2013-05-2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1962"/>
    <s v="NEW HIRE REQUEST"/>
    <x v="53"/>
    <d v="2013-05-28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3325"/>
    <s v="DESKTOP UPGRADE REQUEST"/>
    <x v="67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3396"/>
    <s v="NEW DESKTOP REQUEST"/>
    <x v="67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3597"/>
    <s v="NEW DESTOP REQUEST"/>
    <x v="67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3745"/>
    <s v="C-I TRANSFER REQUEST"/>
    <x v="67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3747"/>
    <s v="C-I TRANSFER REQUEST"/>
    <x v="67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3749"/>
    <s v="C-I TRANSFER REQUEST"/>
    <x v="67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4068"/>
    <s v="NEW PHONE REQUEST WITH T-MOBILE"/>
    <x v="2"/>
    <d v="2013-05-29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4737"/>
    <s v="NEW DESTOP REQUEST"/>
    <x v="2"/>
    <d v="2013-05-3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4918"/>
    <s v="NEW DESKTOP REQUEST"/>
    <x v="2"/>
    <d v="2013-05-3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108"/>
    <s v="USER NEEDS REPLACEMENT BATTERY"/>
    <x v="2"/>
    <d v="2013-05-30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113"/>
    <s v="MD EQUIPMENT VERIFICATION INQUIRY"/>
    <x v="2"/>
    <d v="2013-05-30T00:00:00"/>
    <n v="4"/>
    <s v="#"/>
    <s v="#"/>
    <s v="#"/>
    <s v="Service Request"/>
    <s v=""/>
    <s v=""/>
    <s v=""/>
    <x v="1"/>
    <x v="0"/>
    <x v="2"/>
    <s v=""/>
    <n v="0"/>
    <n v="0"/>
  </r>
  <r>
    <x v="6"/>
    <x v="6"/>
    <s v="Not assigned"/>
    <s v="7000135174"/>
    <s v="UPGRADE MACBOOK LAPTOP HARD DISK"/>
    <x v="2"/>
    <d v="2013-05-30T00:00:00"/>
    <n v="2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185"/>
    <s v="NEW HIRE REQUEST"/>
    <x v="2"/>
    <d v="2013-05-3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332"/>
    <s v="REHIRE REQUEST  - SALES IPAD"/>
    <x v="2"/>
    <d v="2013-05-3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375"/>
    <s v="INTL TRANSFER REQUEST"/>
    <x v="2"/>
    <d v="2013-05-3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380"/>
    <s v="INTL TRANSFER REQUEST"/>
    <x v="2"/>
    <d v="2013-05-30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595"/>
    <s v="MD EQUIPMENT VERIFICATION INQUIRY"/>
    <x v="54"/>
    <d v="2013-05-3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5858"/>
    <s v="REHIRE REQUEST"/>
    <x v="54"/>
    <d v="2013-05-3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6954"/>
    <s v="INBOX EMAIL WITH ATTACHMENT UNAVAILABLE"/>
    <x v="54"/>
    <d v="2013-05-3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7098"/>
    <s v="NEW HIRE REQUEST"/>
    <x v="54"/>
    <d v="2013-05-3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7109"/>
    <s v="NEW HIRE REQUEST"/>
    <x v="54"/>
    <d v="2013-05-3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7122"/>
    <s v="NEW HIRE REQUEST"/>
    <x v="54"/>
    <d v="2013-05-31T00:00:00"/>
    <n v="3"/>
    <n v="3"/>
    <n v="3"/>
    <s v="#"/>
    <s v="Service Request"/>
    <s v=""/>
    <s v=""/>
    <s v=""/>
    <x v="1"/>
    <x v="0"/>
    <x v="2"/>
    <s v=""/>
    <n v="0"/>
    <n v="0"/>
  </r>
  <r>
    <x v="6"/>
    <x v="6"/>
    <s v="Not assigned"/>
    <s v="7000137308"/>
    <s v="THIRD PARTY SYSTEM ACCESS REQUEST (EMEA)"/>
    <x v="143"/>
    <d v="2013-06-03T00:00:00"/>
    <n v="1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8699"/>
    <s v="USB DRIVES DON'T RECOGNIZE OR STAY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172"/>
    <s v="LAPTOP AVAILABILITY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197"/>
    <s v="NEVER RECEIVED THE MACBOOKPRO COMPUTER"/>
    <x v="143"/>
    <d v="2013-06-03T00:00:00"/>
    <n v="1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298"/>
    <s v="C-I TRANSFER REQUEST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300"/>
    <s v="C-I TRANSFER REQUEST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357"/>
    <s v="MD EQUIPMENT VERIFICATION INQUIRY"/>
    <x v="143"/>
    <d v="2013-06-03T00:00:00"/>
    <n v="3"/>
    <s v="#"/>
    <s v="#"/>
    <s v="#"/>
    <s v="Service Request"/>
    <s v=""/>
    <s v=""/>
    <s v=""/>
    <x v="9"/>
    <x v="0"/>
    <x v="2"/>
    <s v=""/>
    <n v="0"/>
    <n v="0"/>
  </r>
  <r>
    <x v="6"/>
    <x v="6"/>
    <s v="Not assigned"/>
    <s v="7000139508"/>
    <s v="C-I TRANSFER REQUEST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554"/>
    <s v="PLEASE SHIP REP LPTP REF 8000214851"/>
    <x v="143"/>
    <d v="2013-06-03T00:00:00"/>
    <n v="2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603"/>
    <s v="NEW HIRE REQUEST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783"/>
    <s v="MISSING POWER ADAPTER OF NOTEBOOK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795"/>
    <s v="MD EQUIPMENT VERIFICATION INQUIRY"/>
    <x v="143"/>
    <d v="2013-06-03T00:00:00"/>
    <n v="1"/>
    <s v="#"/>
    <s v="#"/>
    <s v="#"/>
    <s v="Service Request"/>
    <s v=""/>
    <s v=""/>
    <s v=""/>
    <x v="9"/>
    <x v="0"/>
    <x v="2"/>
    <s v=""/>
    <n v="0"/>
    <n v="0"/>
  </r>
  <r>
    <x v="6"/>
    <x v="6"/>
    <s v="Not assigned"/>
    <s v="7000139956"/>
    <s v="NEW HARDWARE SETUP (MBP)"/>
    <x v="144"/>
    <d v="2013-06-03T00:00:00"/>
    <n v="1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989"/>
    <s v="NEW HARDWARE SETUP (MBP)"/>
    <x v="143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39992"/>
    <s v="SRM PO # 4502424572"/>
    <x v="143"/>
    <d v="2013-06-03T00:00:00"/>
    <n v="2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7000140026"/>
    <s v="APPLE MAC PO # 4502424416"/>
    <x v="144"/>
    <d v="2013-06-03T00:00:00"/>
    <n v="3"/>
    <n v="3"/>
    <n v="3"/>
    <s v="#"/>
    <s v="Service Request"/>
    <s v=""/>
    <s v=""/>
    <s v=""/>
    <x v="9"/>
    <x v="0"/>
    <x v="2"/>
    <s v=""/>
    <n v="0"/>
    <n v="0"/>
  </r>
  <r>
    <x v="6"/>
    <x v="6"/>
    <s v="Not assigned"/>
    <s v="8000000183"/>
    <s v="ROOM RESERVATION PLUGIN NOT INSTALLED"/>
    <x v="145"/>
    <d v="2012-06-21T00:00:00"/>
    <n v="3"/>
    <n v="3"/>
    <n v="3"/>
    <s v="#"/>
    <s v="Incident"/>
    <s v=""/>
    <s v=""/>
    <s v=""/>
    <x v="11"/>
    <x v="1"/>
    <x v="2"/>
    <s v=""/>
    <n v="0"/>
    <n v="0"/>
  </r>
  <r>
    <x v="6"/>
    <x v="6"/>
    <s v="Not assigned"/>
    <s v="8000000521"/>
    <s v="CONFLICT OVER ROOM"/>
    <x v="146"/>
    <d v="2012-08-01T00:00:00"/>
    <n v="3"/>
    <n v="3"/>
    <n v="3"/>
    <s v="#"/>
    <s v="Incident"/>
    <s v=""/>
    <s v=""/>
    <s v=""/>
    <x v="10"/>
    <x v="1"/>
    <x v="2"/>
    <s v=""/>
    <n v="0"/>
    <n v="0"/>
  </r>
  <r>
    <x v="6"/>
    <x v="6"/>
    <s v="Not assigned"/>
    <s v="8000000673"/>
    <s v="USER NEEDS TO SET UP SSO"/>
    <x v="147"/>
    <d v="2012-12-06T00:00:00"/>
    <n v="3"/>
    <n v="3"/>
    <n v="3"/>
    <s v="#"/>
    <s v="Incident"/>
    <s v=""/>
    <s v=""/>
    <s v=""/>
    <x v="8"/>
    <x v="1"/>
    <x v="2"/>
    <s v=""/>
    <n v="0"/>
    <n v="0"/>
  </r>
  <r>
    <x v="6"/>
    <x v="6"/>
    <s v="Not assigned"/>
    <s v="8000000762"/>
    <s v="PLEASE CANCEL THE ROOM RESERVATION FROM"/>
    <x v="96"/>
    <d v="2013-01-18T00:00:00"/>
    <n v="3"/>
    <n v="3"/>
    <n v="3"/>
    <s v="#"/>
    <s v="Incident"/>
    <s v=""/>
    <s v=""/>
    <s v=""/>
    <x v="5"/>
    <x v="0"/>
    <x v="2"/>
    <s v=""/>
    <n v="0"/>
    <n v="0"/>
  </r>
  <r>
    <x v="6"/>
    <x v="6"/>
    <s v="Not assigned"/>
    <s v="8000005979"/>
    <s v="USER REQUEST A NEW AC ADAPTER."/>
    <x v="56"/>
    <d v="2013-02-19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06813"/>
    <s v="MAY 9 - AZURE CREEK &amp; ROT15/01/E1.05 RES"/>
    <x v="58"/>
    <d v="2013-02-21T00:00:00"/>
    <n v="2"/>
    <n v="2"/>
    <n v="2"/>
    <s v="#"/>
    <s v="Incident"/>
    <s v=""/>
    <s v=""/>
    <s v=""/>
    <x v="7"/>
    <x v="0"/>
    <x v="2"/>
    <s v=""/>
    <n v="0"/>
    <n v="0"/>
  </r>
  <r>
    <x v="6"/>
    <x v="6"/>
    <s v="Not assigned"/>
    <s v="8000007045"/>
    <s v="ENCRYPTION/DECRYPTION IS STILL RUNNING."/>
    <x v="61"/>
    <d v="2013-02-22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07288"/>
    <s v="THE USER GETS AN EMAIL THAT HE HAS TO RE"/>
    <x v="98"/>
    <d v="2013-02-15T00:00:00"/>
    <n v="2"/>
    <n v="2"/>
    <n v="2"/>
    <s v="#"/>
    <s v="Incident"/>
    <s v=""/>
    <s v=""/>
    <s v=""/>
    <x v="7"/>
    <x v="0"/>
    <x v="2"/>
    <s v=""/>
    <n v="0"/>
    <n v="0"/>
  </r>
  <r>
    <x v="6"/>
    <x v="6"/>
    <s v="Not assigned"/>
    <s v="8000009998"/>
    <s v="PGP DESKTOP SILENTLY CRASHES, CAN&amp;#39;T"/>
    <x v="148"/>
    <d v="2013-01-21T00:00:00"/>
    <n v="3"/>
    <n v="3"/>
    <n v="3"/>
    <s v="#"/>
    <s v="Incident"/>
    <s v=""/>
    <s v=""/>
    <s v=""/>
    <x v="5"/>
    <x v="0"/>
    <x v="2"/>
    <s v=""/>
    <n v="0"/>
    <n v="0"/>
  </r>
  <r>
    <x v="6"/>
    <x v="6"/>
    <s v="Not assigned"/>
    <s v="8000011447"/>
    <s v="USER ON MACPRO GETS ERROR WHEN GOING TOV"/>
    <x v="59"/>
    <d v="2013-02-26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12032"/>
    <s v="LAC CONNECTIVITY AT THE OFFICE"/>
    <x v="58"/>
    <d v="2013-02-21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15935"/>
    <s v="ISSUES WITH MACBOOK AIR"/>
    <x v="59"/>
    <d v="2013-02-26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21215"/>
    <s v="NO ACCESS TO SMART"/>
    <x v="98"/>
    <d v="2013-02-15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24232"/>
    <s v="CANNOT &amp;QUOT;PRINT TO PDF&amp;QUOT; ANYMORE"/>
    <x v="133"/>
    <d v="2013-02-04T00:00:00"/>
    <n v="3"/>
    <n v="3"/>
    <n v="3"/>
    <s v="#"/>
    <s v="Incident"/>
    <s v=""/>
    <s v=""/>
    <s v=""/>
    <x v="7"/>
    <x v="0"/>
    <x v="2"/>
    <s v=""/>
    <n v="0"/>
    <n v="0"/>
  </r>
  <r>
    <x v="6"/>
    <x v="6"/>
    <s v="Not assigned"/>
    <s v="8000025660"/>
    <s v="GETTING DISCONNECTED FROM NETWORK"/>
    <x v="108"/>
    <d v="2013-03-08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25912"/>
    <s v="DOES NOT HAVE SSO CERTIFICATES"/>
    <x v="27"/>
    <d v="2013-01-22T00:00:00"/>
    <n v="2"/>
    <n v="2"/>
    <n v="2"/>
    <s v="#"/>
    <s v="Incident"/>
    <s v=""/>
    <s v=""/>
    <s v=""/>
    <x v="5"/>
    <x v="0"/>
    <x v="2"/>
    <s v=""/>
    <n v="0"/>
    <n v="0"/>
  </r>
  <r>
    <x v="6"/>
    <x v="6"/>
    <s v="Not assigned"/>
    <s v="8000026640"/>
    <s v="USER RECIEVES OUT OF DATE MEETING INVITA"/>
    <x v="31"/>
    <d v="2013-03-13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0856"/>
    <s v="IPAD SCREEN SHARING APP FOR MAC"/>
    <x v="77"/>
    <d v="2013-03-18T00:00:00"/>
    <n v="1"/>
    <n v="2"/>
    <n v="2"/>
    <s v="#"/>
    <s v="Incident"/>
    <s v=""/>
    <s v=""/>
    <s v=""/>
    <x v="2"/>
    <x v="0"/>
    <x v="2"/>
    <s v=""/>
    <n v="0"/>
    <n v="0"/>
  </r>
  <r>
    <x v="6"/>
    <x v="6"/>
    <s v="Not assigned"/>
    <s v="8000032148"/>
    <s v="CANNOT REMOTELY CONNECT TO COMPUTER"/>
    <x v="77"/>
    <d v="2013-03-18T00:00:00"/>
    <n v="2"/>
    <n v="2"/>
    <n v="2"/>
    <s v="#"/>
    <s v="Incident"/>
    <s v=""/>
    <s v=""/>
    <s v=""/>
    <x v="2"/>
    <x v="0"/>
    <x v="2"/>
    <s v=""/>
    <n v="0"/>
    <n v="0"/>
  </r>
  <r>
    <x v="6"/>
    <x v="6"/>
    <s v="Not assigned"/>
    <s v="8000033015"/>
    <s v="MS POWERPOINT FAILURES"/>
    <x v="77"/>
    <d v="2013-03-18T00:00:00"/>
    <n v="1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3304"/>
    <s v="BACK UP ERROR."/>
    <x v="85"/>
    <d v="2013-03-19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3354"/>
    <s v="CAN NOT DO THE FOLLOWING ON MY SAP LAPTO"/>
    <x v="149"/>
    <d v="2012-11-28T00:00:00"/>
    <n v="3"/>
    <n v="3"/>
    <n v="3"/>
    <s v="#"/>
    <s v="Incident"/>
    <s v=""/>
    <s v=""/>
    <s v=""/>
    <x v="6"/>
    <x v="1"/>
    <x v="2"/>
    <s v=""/>
    <n v="0"/>
    <n v="0"/>
  </r>
  <r>
    <x v="6"/>
    <x v="6"/>
    <s v="Not assigned"/>
    <s v="8000033851"/>
    <s v="SNAGIT IN BACKGROUND ON WINDOWS STARTUP"/>
    <x v="64"/>
    <d v="2013-03-14T00:00:00"/>
    <n v="2"/>
    <n v="3"/>
    <n v="4"/>
    <s v="#"/>
    <s v="Incident"/>
    <s v=""/>
    <s v=""/>
    <s v=""/>
    <x v="2"/>
    <x v="0"/>
    <x v="2"/>
    <s v=""/>
    <n v="0"/>
    <n v="0"/>
  </r>
  <r>
    <x v="6"/>
    <x v="6"/>
    <s v="Not assigned"/>
    <s v="8000033858"/>
    <s v="REIMAGE TO WINDOWS 7V2"/>
    <x v="85"/>
    <d v="2013-03-19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3982"/>
    <s v="USER CANNOT CONNECT TO A WEBSERVER BEING"/>
    <x v="150"/>
    <d v="2012-12-18T00:00:00"/>
    <n v="2"/>
    <n v="2"/>
    <n v="2"/>
    <s v="#"/>
    <s v="Incident"/>
    <s v=""/>
    <s v=""/>
    <s v=""/>
    <x v="8"/>
    <x v="1"/>
    <x v="2"/>
    <s v=""/>
    <n v="0"/>
    <n v="0"/>
  </r>
  <r>
    <x v="6"/>
    <x v="6"/>
    <s v="Not assigned"/>
    <s v="8000034057"/>
    <s v="ATTACHEMENTS FOR OLDER EMAILS CANNOT BE"/>
    <x v="77"/>
    <d v="2013-03-18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4172"/>
    <s v="PGP ERROR."/>
    <x v="77"/>
    <d v="2013-03-18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4207"/>
    <s v="USER NEEDS TO INSTALL MICROSOFT OFFICE 2"/>
    <x v="85"/>
    <d v="2013-03-19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4313"/>
    <s v="CANNOT INSTALL ROOM RESERVATION PLUGIN"/>
    <x v="78"/>
    <d v="2013-03-12T00:00:00"/>
    <n v="2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4424"/>
    <s v="CALENDAR ERROR."/>
    <x v="85"/>
    <d v="2013-03-19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6672"/>
    <s v="CANNOT ACCESS OLD ATTACHEMENTS"/>
    <x v="30"/>
    <d v="2013-03-20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7042"/>
    <s v="PGP TOKEN NEEDED"/>
    <x v="30"/>
    <d v="2013-03-20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7201"/>
    <s v="MCAFEE  UPDATE"/>
    <x v="30"/>
    <d v="2013-03-20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9596"/>
    <s v="PC LACKS COMPLIANCCE - BOTH MCAFEE AND S"/>
    <x v="86"/>
    <d v="2013-03-21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9656"/>
    <s v="INFORMATION MISSING USING DASHBOARD."/>
    <x v="84"/>
    <d v="2013-03-11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39879"/>
    <s v="SPEAKERS NOT WORKING"/>
    <x v="86"/>
    <d v="2013-03-21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1235"/>
    <s v="HL:ISSUE WITH DESKTOP MOUSE IS NOT WORKI"/>
    <x v="87"/>
    <d v="2013-03-22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1269"/>
    <s v="VPN WITH POOR PERFORMANCE"/>
    <x v="133"/>
    <d v="2013-02-04T00:00:00"/>
    <n v="2"/>
    <n v="2"/>
    <n v="2"/>
    <s v="#"/>
    <s v="Incident"/>
    <s v=""/>
    <s v=""/>
    <s v=""/>
    <x v="7"/>
    <x v="0"/>
    <x v="2"/>
    <s v=""/>
    <n v="0"/>
    <n v="0"/>
  </r>
  <r>
    <x v="6"/>
    <x v="6"/>
    <s v="Not assigned"/>
    <s v="8000042251"/>
    <s v="UNABLE TO ACCESS CATS FROM EMPLOYEE DASH"/>
    <x v="87"/>
    <d v="2013-03-22T00:00:00"/>
    <n v="1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2300"/>
    <s v="CONTRACT MANAGEMENT SYSTEM HANGS INDEFIN"/>
    <x v="87"/>
    <d v="2013-03-22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2435"/>
    <s v="BSOD WHEN BOOTING THE PC"/>
    <x v="87"/>
    <d v="2013-03-22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2553"/>
    <s v="CANNOT CONNECT TO LYNC"/>
    <x v="87"/>
    <d v="2013-03-22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2910"/>
    <s v="UNABLE TO MAP DRIVE"/>
    <x v="61"/>
    <d v="2013-02-22T00:00:00"/>
    <n v="2"/>
    <n v="2"/>
    <n v="2"/>
    <s v="#"/>
    <s v="Incident"/>
    <s v=""/>
    <s v=""/>
    <s v=""/>
    <x v="7"/>
    <x v="0"/>
    <x v="2"/>
    <s v=""/>
    <n v="0"/>
    <n v="0"/>
  </r>
  <r>
    <x v="6"/>
    <x v="6"/>
    <s v="Not assigned"/>
    <s v="8000042951"/>
    <s v="NEED VM UPGRADED TO W7 SP1"/>
    <x v="73"/>
    <d v="2013-02-28T00:00:00"/>
    <n v="2"/>
    <n v="2"/>
    <n v="2"/>
    <s v="#"/>
    <s v="Incident"/>
    <s v=""/>
    <s v=""/>
    <s v=""/>
    <x v="7"/>
    <x v="0"/>
    <x v="2"/>
    <s v=""/>
    <n v="0"/>
    <n v="0"/>
  </r>
  <r>
    <x v="6"/>
    <x v="6"/>
    <s v="Not assigned"/>
    <s v="8000043056"/>
    <s v="SAP NETWEAVER BUSINESS CLIENT"/>
    <x v="87"/>
    <d v="2013-03-22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3151"/>
    <s v="CAN&amp;#39;T ACCESS SAP SERVERS EVEN TOUGH"/>
    <x v="31"/>
    <d v="2013-03-13T00:00:00"/>
    <n v="2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3309"/>
    <s v="VIRTUAL MACHINE PROBLEMS WITH DISPAYING"/>
    <x v="74"/>
    <d v="2013-03-04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7003"/>
    <s v="UNABLE TO OPEN IE 9"/>
    <x v="32"/>
    <d v="2013-03-25T00:00:00"/>
    <n v="3"/>
    <n v="3"/>
    <n v="4"/>
    <s v="#"/>
    <s v="Incident"/>
    <s v=""/>
    <s v=""/>
    <s v=""/>
    <x v="2"/>
    <x v="0"/>
    <x v="2"/>
    <s v=""/>
    <n v="0"/>
    <n v="0"/>
  </r>
  <r>
    <x v="6"/>
    <x v="6"/>
    <s v="Not assigned"/>
    <s v="8000047473"/>
    <s v="THE 'DELETE' BUTTON IN THE LAPTOP"/>
    <x v="32"/>
    <d v="2013-03-25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8366"/>
    <s v="QUARANTINED COMPUTER"/>
    <x v="32"/>
    <d v="2013-03-25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48771"/>
    <s v="IPHONE EMAIL ISSUE"/>
    <x v="33"/>
    <d v="2013-03-25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1435"/>
    <s v="MACBOOK WITH SLOW INTERNET PERFORMANCE"/>
    <x v="33"/>
    <d v="2013-03-26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1475"/>
    <s v="LAPTOP TRANSITION REQUEST"/>
    <x v="33"/>
    <d v="2013-03-26T00:00:00"/>
    <n v="2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1489"/>
    <s v="USER CANNOT UPDATE COSMOS LICENSE"/>
    <x v="33"/>
    <d v="2013-03-26T00:00:00"/>
    <n v="2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1579"/>
    <s v="DISTRIBUITON LIST MANAGEMENT TOOL"/>
    <x v="33"/>
    <d v="2013-03-26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1722"/>
    <s v="LAPTOP WILL NOT BOOT"/>
    <x v="33"/>
    <d v="2013-03-26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2082"/>
    <s v="REACTIVATE WEBEX ACCOUNT FOR KEITH HONTZ"/>
    <x v="33"/>
    <d v="2013-03-26T00:00:00"/>
    <n v="1"/>
    <n v="3"/>
    <n v="2"/>
    <s v="#"/>
    <s v="Incident"/>
    <s v=""/>
    <s v=""/>
    <s v=""/>
    <x v="2"/>
    <x v="0"/>
    <x v="2"/>
    <s v=""/>
    <n v="0"/>
    <n v="0"/>
  </r>
  <r>
    <x v="6"/>
    <x v="6"/>
    <s v="Not assigned"/>
    <s v="8000052083"/>
    <s v="BLUE SCREEN OF DEATH"/>
    <x v="33"/>
    <d v="2013-03-26T00:00:00"/>
    <n v="1"/>
    <n v="3"/>
    <n v="2"/>
    <s v="#"/>
    <s v="Incident"/>
    <s v=""/>
    <s v=""/>
    <s v=""/>
    <x v="2"/>
    <x v="0"/>
    <x v="2"/>
    <s v=""/>
    <n v="0"/>
    <n v="0"/>
  </r>
  <r>
    <x v="6"/>
    <x v="6"/>
    <s v="Not assigned"/>
    <s v="8000052408"/>
    <s v="ADOBE CAPTIVATE V6.0 LICENSE KEY"/>
    <x v="33"/>
    <d v="2013-03-26T00:00:00"/>
    <n v="3"/>
    <n v="4"/>
    <n v="4"/>
    <s v="#"/>
    <s v="Incident"/>
    <s v=""/>
    <s v=""/>
    <s v=""/>
    <x v="2"/>
    <x v="0"/>
    <x v="2"/>
    <s v=""/>
    <n v="0"/>
    <n v="0"/>
  </r>
  <r>
    <x v="6"/>
    <x v="6"/>
    <s v="Not assigned"/>
    <s v="8000054859"/>
    <s v="CANNOT USE ROOM RESERVATION PLUGIN"/>
    <x v="34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5183"/>
    <s v="VPN - PACKET LOSS, SLOW"/>
    <x v="34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5333"/>
    <s v="UNABLE TO INSTALL PROGRAM ON WTS"/>
    <x v="34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5697"/>
    <s v="ACCESS TO PRIVATE EMAILS IN SHARED MAILB"/>
    <x v="34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5954"/>
    <s v="IPAD DOESN'T CONNECT TO SAP WIFI"/>
    <x v="34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5972"/>
    <s v="NIGHTWATCHMAN SERVICES"/>
    <x v="34"/>
    <d v="2013-03-27T00:00:00"/>
    <n v="4"/>
    <s v="#"/>
    <s v="#"/>
    <s v="#"/>
    <s v="Incident"/>
    <s v=""/>
    <s v=""/>
    <s v=""/>
    <x v="2"/>
    <x v="0"/>
    <x v="2"/>
    <s v=""/>
    <n v="0"/>
    <n v="0"/>
  </r>
  <r>
    <x v="6"/>
    <x v="6"/>
    <s v="Not assigned"/>
    <s v="8000056003"/>
    <s v="85W MAGSAFE POWER ADAPTER"/>
    <x v="34"/>
    <d v="2013-03-27T00:00:00"/>
    <n v="2"/>
    <s v="#"/>
    <s v="#"/>
    <s v="#"/>
    <s v="Incident"/>
    <s v=""/>
    <s v=""/>
    <s v=""/>
    <x v="2"/>
    <x v="0"/>
    <x v="2"/>
    <s v=""/>
    <n v="0"/>
    <n v="0"/>
  </r>
  <r>
    <x v="6"/>
    <x v="6"/>
    <s v="Not assigned"/>
    <s v="8000056096"/>
    <s v="SRM ORDER 315304633 NEVER RECEIVED"/>
    <x v="34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6144"/>
    <s v="SPEAKER PHONES NOT WORKING, SOUND MUTED"/>
    <x v="80"/>
    <d v="2013-03-27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6181"/>
    <s v="CAN'T CHARGE MY COMPUTER ANY MORE."/>
    <x v="80"/>
    <d v="2013-03-28T00:00:00"/>
    <n v="1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8837"/>
    <s v="BATTERY WILL NOT CHARGE"/>
    <x v="80"/>
    <d v="2013-03-28T00:00:00"/>
    <n v="2"/>
    <s v="#"/>
    <s v="#"/>
    <s v="#"/>
    <s v="Incident"/>
    <s v=""/>
    <s v=""/>
    <s v=""/>
    <x v="2"/>
    <x v="0"/>
    <x v="2"/>
    <s v=""/>
    <n v="0"/>
    <n v="0"/>
  </r>
  <r>
    <x v="6"/>
    <x v="6"/>
    <s v="Not assigned"/>
    <s v="8000058936"/>
    <s v="OS UPGRADE"/>
    <x v="80"/>
    <d v="2013-03-28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8962"/>
    <s v="USER IS UNABLE TO CONNECT TO THE VPN"/>
    <x v="80"/>
    <d v="2013-03-28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59214"/>
    <s v="WHEN AM I ELIGIBLE FOR A NEW LAPTOP?"/>
    <x v="80"/>
    <d v="2013-03-28T00:00:00"/>
    <n v="1"/>
    <n v="3"/>
    <n v="4"/>
    <s v="#"/>
    <s v="Incident"/>
    <s v=""/>
    <s v=""/>
    <s v=""/>
    <x v="2"/>
    <x v="0"/>
    <x v="2"/>
    <s v=""/>
    <n v="0"/>
    <n v="0"/>
  </r>
  <r>
    <x v="6"/>
    <x v="6"/>
    <s v="Not assigned"/>
    <s v="8000060100"/>
    <s v="PGP BLOCKED EMAILS"/>
    <x v="3"/>
    <d v="2013-03-29T00:00:00"/>
    <n v="3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60584"/>
    <s v="CALENDAR INIVTES NOT FLOWING INTO INBOX"/>
    <x v="3"/>
    <d v="2013-03-29T00:00:00"/>
    <n v="2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062689"/>
    <s v="RECEIVING MULTIPLE NOTIFICATIONS"/>
    <x v="4"/>
    <d v="2013-04-01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2916"/>
    <s v="MONITOR NOT WORKING"/>
    <x v="4"/>
    <d v="2013-04-01T00:00:00"/>
    <n v="3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062994"/>
    <s v="LOGON SCRIPT DELAYS TAKING TOO LONG"/>
    <x v="4"/>
    <d v="2013-04-01T00:00:00"/>
    <n v="4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062999"/>
    <s v="REQUEST FOR SEAVUS PROJECT VIEWER ON RAP"/>
    <x v="4"/>
    <d v="2013-04-01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3269"/>
    <s v="USER CANNOT LOG IN TO SAP.MOBILE"/>
    <x v="4"/>
    <d v="2013-04-01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3297"/>
    <s v="USER IS HAVING ISSUES W/ SYBASE HERITAGE"/>
    <x v="4"/>
    <d v="2013-04-01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3390"/>
    <s v="SECURITY UPDATE ERRORS OUT"/>
    <x v="4"/>
    <d v="2013-04-01T00:00:00"/>
    <n v="4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63451"/>
    <s v="WINDOWS 7 VM IMAGING THROUGH FUSION"/>
    <x v="4"/>
    <d v="2013-04-01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3882"/>
    <s v="CAN'T START THE PC."/>
    <x v="5"/>
    <d v="2013-04-02T00:00:00"/>
    <n v="2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066020"/>
    <s v="HOW DO I UNBLOCK PORT 7100"/>
    <x v="5"/>
    <d v="2013-04-02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66377"/>
    <s v="PHILADELPHIA ACCESS ISSUES"/>
    <x v="5"/>
    <d v="2013-04-0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6842"/>
    <s v="CAN'T REINSTALL IPASS"/>
    <x v="5"/>
    <d v="2013-04-02T00:00:00"/>
    <n v="2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66960"/>
    <s v="USER IS HAVINF EMAIL ISSUES"/>
    <x v="5"/>
    <d v="2013-04-0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6962"/>
    <s v="MAILBOX FULL - UNABLE TO CLEAN UP"/>
    <x v="5"/>
    <d v="2013-04-02T00:00:00"/>
    <n v="1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066997"/>
    <s v="SLOW PERFORMANCE COMPUTER"/>
    <x v="5"/>
    <d v="2013-04-0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67222"/>
    <s v="SAP USERS NOT RCVING MAIL FROM @FPL.COM"/>
    <x v="5"/>
    <d v="2013-04-02T00:00:00"/>
    <n v="2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67349"/>
    <s v="PLEASE SEND BETHANY A SECURID CARD"/>
    <x v="6"/>
    <d v="2013-04-02T00:00:00"/>
    <n v="1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70306"/>
    <s v="LOW LAPTOP PERFORMANCE"/>
    <x v="6"/>
    <d v="2013-04-0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70367"/>
    <s v="UNABLE TO LOGIN TO WTS"/>
    <x v="6"/>
    <d v="2013-04-0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70473"/>
    <s v="ISSUES WITH SENDING EMAIL TO CERTAIN DL"/>
    <x v="6"/>
    <d v="2013-04-03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70496"/>
    <s v="EMIAL TO DL E&amp;C NA ALL"/>
    <x v="6"/>
    <d v="2013-04-03T00:00:00"/>
    <n v="2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70664"/>
    <s v="ILIFE IS NOT SHOWING UP IN THE SELF SERV"/>
    <x v="6"/>
    <d v="2013-04-0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73404"/>
    <s v="ADDING USERS TO OUTLOOK MAILBOX"/>
    <x v="7"/>
    <d v="2013-04-04T00:00:00"/>
    <n v="1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76663"/>
    <s v="CANNOT FIND ALL ROOMS ON THE RR PLUGIN"/>
    <x v="8"/>
    <d v="2013-04-05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76752"/>
    <s v="USER CANNOT OPEN ISP/CSS ON WTS"/>
    <x v="8"/>
    <d v="2013-04-05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076987"/>
    <s v="DEFECTIVE COMPUTER,"/>
    <x v="8"/>
    <d v="2013-04-05T00:00:00"/>
    <n v="3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077935"/>
    <s v="CAN'T ARCHIVE IN THE OUTLOOK."/>
    <x v="9"/>
    <d v="2013-04-08T00:00:00"/>
    <n v="2"/>
    <n v="3"/>
    <n v="4"/>
    <s v="#"/>
    <s v="Incident"/>
    <s v=""/>
    <s v=""/>
    <s v=""/>
    <x v="0"/>
    <x v="0"/>
    <x v="2"/>
    <s v=""/>
    <n v="0"/>
    <n v="0"/>
  </r>
  <r>
    <x v="6"/>
    <x v="6"/>
    <s v="Not assigned"/>
    <s v="8000080210"/>
    <s v="LAPTOP VIRUS"/>
    <x v="9"/>
    <d v="2013-04-08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1399"/>
    <s v="WIRELESS HOME NETWORK CONNECTION NOT WOR"/>
    <x v="9"/>
    <d v="2013-04-08T00:00:00"/>
    <n v="3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082034"/>
    <s v="COMPUTER CRASHED."/>
    <x v="10"/>
    <d v="2013-04-09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4494"/>
    <s v="I NEED TO UNBLOCK PORT 7100 WHILE I'M CO"/>
    <x v="10"/>
    <d v="2013-04-0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5130"/>
    <s v="NO INTERNET SERVICE"/>
    <x v="10"/>
    <d v="2013-04-0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5373"/>
    <s v="VPN DISCONNECTS EVERY 60 MINUTES"/>
    <x v="10"/>
    <d v="2013-04-0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5675"/>
    <s v="REMOTE ACCESS ISSUES"/>
    <x v="10"/>
    <d v="2013-04-09T00:00:00"/>
    <n v="3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085759"/>
    <s v="MCAFEE ISSUES"/>
    <x v="10"/>
    <d v="2013-04-0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7913"/>
    <s v="NO CONNECTION TO NETWORK"/>
    <x v="11"/>
    <d v="2013-04-10T00:00:00"/>
    <n v="2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088244"/>
    <s v="LAPTOP FREEZES UP AND IS UNUSABLE"/>
    <x v="11"/>
    <d v="2013-04-10T00:00:00"/>
    <n v="1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088399"/>
    <s v="CANNOT ACCESS OUTLOOK ON WTS SESSION"/>
    <x v="11"/>
    <d v="2013-04-10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088556"/>
    <s v="SYSTEM HAS BEEN QUARANTINED"/>
    <x v="11"/>
    <d v="2013-04-10T00:00:00"/>
    <n v="1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089143"/>
    <s v="IPASS CREDENTIALS FAIL TO AUTHENTICATE"/>
    <x v="11"/>
    <d v="2013-04-10T00:00:00"/>
    <n v="2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089150"/>
    <s v="EXPERIENCING BLUE SCREENS, SLOWNESS..."/>
    <x v="11"/>
    <d v="2013-04-10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89524"/>
    <s v="REQUEST TO UPGRADE OS WIN7.2 TO WIN 7.21"/>
    <x v="12"/>
    <d v="2013-04-11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1263"/>
    <s v="AMERICAS SERVER EMAIL NOT MIGRATED"/>
    <x v="12"/>
    <d v="2013-04-11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1658"/>
    <s v="USER CANNOT RUN MCAFEE SCAN FOR THREATS"/>
    <x v="12"/>
    <d v="2013-04-11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2286"/>
    <s v="USER IS NOT ABLE TO UPDATE JAVA:"/>
    <x v="12"/>
    <d v="2013-04-11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2289"/>
    <s v="UNABLE TO ACCESS HOME OFFICE PRINTER"/>
    <x v="12"/>
    <d v="2013-04-11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2443"/>
    <s v="TRUST RELATIONSHIP WITH DOMAIN AND COMP"/>
    <x v="36"/>
    <d v="2013-04-12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2469"/>
    <s v="CANNOT CONNECT TO VMWARE"/>
    <x v="36"/>
    <d v="2013-04-1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4399"/>
    <s v="PLEASE ADD BENJAMIN WILSON (I833056)"/>
    <x v="36"/>
    <d v="2013-04-12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4602"/>
    <s v="OUTLOOK STOPS RESPONDING"/>
    <x v="36"/>
    <d v="2013-04-1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4913"/>
    <s v="USER CANNOT ACCES ANYTHING ON PC"/>
    <x v="36"/>
    <d v="2013-04-12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094976"/>
    <s v="PC IS QUARANTINED"/>
    <x v="36"/>
    <d v="2013-04-12T00:00:00"/>
    <n v="2"/>
    <n v="2"/>
    <n v="3"/>
    <s v="#"/>
    <s v="Incident"/>
    <s v=""/>
    <s v=""/>
    <s v=""/>
    <x v="0"/>
    <x v="0"/>
    <x v="2"/>
    <s v=""/>
    <n v="0"/>
    <n v="0"/>
  </r>
  <r>
    <x v="6"/>
    <x v="6"/>
    <s v="Not assigned"/>
    <s v="8000095556"/>
    <s v="PROBLEM MIGRATING DATA FROM OLD MACHINE"/>
    <x v="37"/>
    <d v="2013-04-15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7907"/>
    <s v="LAPTOP REIMAGE"/>
    <x v="37"/>
    <d v="2013-04-15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098818"/>
    <s v="UNABLE TO INSTALL SNAGIT"/>
    <x v="37"/>
    <d v="2013-04-15T00:00:00"/>
    <n v="4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101593"/>
    <s v="CANNOT ACCESS APPLICATIONS ON AMER WTS"/>
    <x v="0"/>
    <d v="2013-04-16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102609"/>
    <s v="WTS PROFILE IS MESSED UP"/>
    <x v="0"/>
    <d v="2013-04-16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2680"/>
    <s v="PC IS QUARANTINED"/>
    <x v="0"/>
    <d v="2013-04-16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2768"/>
    <s v="USER IS HAVING ISSUES WITH NETWORK"/>
    <x v="0"/>
    <d v="2013-04-16T00:00:00"/>
    <n v="2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02951"/>
    <s v="PAGE NOT WORKING"/>
    <x v="14"/>
    <d v="2013-04-16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3041"/>
    <s v="COULD NOT CONNECT TO IPASS"/>
    <x v="14"/>
    <d v="2013-04-17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4917"/>
    <s v="IMAGE THE MAC BOOK IMAGED"/>
    <x v="14"/>
    <d v="2013-04-17T00:00:00"/>
    <n v="4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05307"/>
    <s v="DISC SPACE ERROR"/>
    <x v="14"/>
    <d v="2013-04-17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5578"/>
    <s v="MISSING OS"/>
    <x v="14"/>
    <d v="2013-04-17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5679"/>
    <s v="WIRELESS CONNECTION ISSUE"/>
    <x v="14"/>
    <d v="2013-04-17T00:00:00"/>
    <n v="2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05739"/>
    <s v="PGP CRASHED ON USER'S AMER WTS"/>
    <x v="14"/>
    <d v="2013-04-17T00:00:00"/>
    <n v="4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105853"/>
    <s v="FIRST TIME LOGGING WTS"/>
    <x v="14"/>
    <d v="2013-04-17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6001"/>
    <s v="UNABLE TO INSTALL NEW VERSION OF SNAGIT"/>
    <x v="14"/>
    <d v="2013-04-17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6055"/>
    <s v="FIRST LOGIN AFTER OSX UPGRADE"/>
    <x v="14"/>
    <d v="2013-04-17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6156"/>
    <s v="AV IS PREVENTING USER TO CONNECT TO CLIE"/>
    <x v="14"/>
    <d v="2013-04-17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6433"/>
    <s v="LAPTOP CANNOT BE STARTED UP"/>
    <x v="15"/>
    <d v="2013-04-18T00:00:00"/>
    <n v="3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08820"/>
    <s v="USER CANNOT BOOT LAPTOP AFTER POWER CUT"/>
    <x v="15"/>
    <d v="2013-04-18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8861"/>
    <s v="PROBLEMS WITH SOUND IN PC"/>
    <x v="15"/>
    <d v="2013-04-18T00:00:00"/>
    <n v="3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109078"/>
    <s v="FBI VIRUS"/>
    <x v="15"/>
    <d v="2013-04-18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09255"/>
    <s v="VPN ISSUES"/>
    <x v="15"/>
    <d v="2013-04-18T00:00:00"/>
    <n v="2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09555"/>
    <s v="NEED &quot;DIRECT&quot; VPN ACCESS"/>
    <x v="38"/>
    <d v="2013-04-18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1677"/>
    <s v="USER CANNOT RUN SNAGIT FROM RAP"/>
    <x v="38"/>
    <d v="2013-04-19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111880"/>
    <s v="SSO IN AMERICS WTS IS MISSING"/>
    <x v="38"/>
    <d v="2013-04-19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2166"/>
    <s v="OUTLOOK IS NOT SYNCRONIZING CORRECTLY"/>
    <x v="38"/>
    <d v="2013-04-1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2183"/>
    <s v="SCCM IS NOT WORKING."/>
    <x v="38"/>
    <d v="2013-04-19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2231"/>
    <s v="MISSING E-MAILS"/>
    <x v="38"/>
    <d v="2013-04-1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2757"/>
    <s v="ACCESS TO MY WTS.WDF.SAP.CORP PROBLEM"/>
    <x v="39"/>
    <d v="2013-04-2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5199"/>
    <s v="CANNOT INSTAL TECHSMITH SNAG IT"/>
    <x v="39"/>
    <d v="2013-04-22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5604"/>
    <s v="PC WONT BOOT"/>
    <x v="39"/>
    <d v="2013-04-22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5621"/>
    <s v="DO WE HAVE SUPPORT FORM REDHAT"/>
    <x v="39"/>
    <d v="2013-04-22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5866"/>
    <s v="CANNOT SET THE BRIGHT IN THE LAPTOP"/>
    <x v="39"/>
    <d v="2013-04-2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6140"/>
    <s v="FREEZES ON START UP"/>
    <x v="39"/>
    <d v="2013-04-22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116384"/>
    <s v="CANNOT CONNECT TO VPN - CORRUPTED SCCM"/>
    <x v="39"/>
    <d v="2013-04-2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6505"/>
    <s v="FLASH PLAYER IS NOT WORKING"/>
    <x v="39"/>
    <d v="2013-04-22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6555"/>
    <s v="CITRIX 'SAP DESK TOP ERRORS'"/>
    <x v="39"/>
    <d v="2013-04-22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6609"/>
    <s v="USERS WIFI KEEPS DROPING"/>
    <x v="39"/>
    <d v="2013-04-22T00:00:00"/>
    <n v="1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18231"/>
    <s v="HL:LAPTOP POWER ADOPTER HAVING ISSUE"/>
    <x v="40"/>
    <d v="2013-04-23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8626"/>
    <s v="OUTLOOK NOT RESPONDING IN WTS"/>
    <x v="40"/>
    <d v="2013-04-2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8985"/>
    <s v="JAVA SCRIPT ERROR"/>
    <x v="40"/>
    <d v="2013-04-2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19259"/>
    <s v="OUTLOOK SEARCHES ARE RUNNING SLOW"/>
    <x v="40"/>
    <d v="2013-04-23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119962"/>
    <s v="WTS ERROR MESSAGES"/>
    <x v="40"/>
    <d v="2013-04-23T00:00:00"/>
    <n v="1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20120"/>
    <s v="CURRENT USER DOES NOT HAVE PERMISSION"/>
    <x v="34"/>
    <d v="2013-04-23T00:00:00"/>
    <n v="2"/>
    <n v="3"/>
    <n v="3"/>
    <s v="#"/>
    <s v="Incident"/>
    <s v=""/>
    <s v=""/>
    <s v=""/>
    <x v="2"/>
    <x v="0"/>
    <x v="2"/>
    <s v=""/>
    <n v="0"/>
    <n v="0"/>
  </r>
  <r>
    <x v="6"/>
    <x v="6"/>
    <s v="Not assigned"/>
    <s v="8000120264"/>
    <s v="WHEN AM I ELIGIBLE FOR A NEW LAPTOP?"/>
    <x v="40"/>
    <d v="2013-04-23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20522"/>
    <s v="SYSTEM CONNECTION KEEPS DROPPING OFF"/>
    <x v="40"/>
    <d v="2013-04-2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0581"/>
    <s v="SECOND MONITOR IS NOT WORKING"/>
    <x v="40"/>
    <d v="2013-04-23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2771"/>
    <s v="MSOUTLOOK SUBSCRPTION FEED NOT WORKING"/>
    <x v="16"/>
    <d v="2013-04-24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3042"/>
    <s v="OUT OF MEMORY ON LENOVO THINKPAD X220"/>
    <x v="16"/>
    <d v="2013-04-24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3131"/>
    <s v="UNABLE TO UNLOCK ACCOUNT WHILE ON THE VP"/>
    <x v="16"/>
    <d v="2013-04-24T00:00:00"/>
    <n v="1"/>
    <n v="3"/>
    <n v="2"/>
    <s v="#"/>
    <s v="Incident"/>
    <s v=""/>
    <s v=""/>
    <s v=""/>
    <x v="0"/>
    <x v="0"/>
    <x v="2"/>
    <s v=""/>
    <n v="0"/>
    <n v="0"/>
  </r>
  <r>
    <x v="6"/>
    <x v="6"/>
    <s v="Not assigned"/>
    <s v="8000123203"/>
    <s v="UNABLE TO USE RUN ADVERTISED PROGAMS OR"/>
    <x v="16"/>
    <d v="2013-04-24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3485"/>
    <s v="WTS OUTLOOK ISSUE THROUGH NEWTOWN SQUARE"/>
    <x v="16"/>
    <d v="2013-04-24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3664"/>
    <s v="DIRECT ACCESS"/>
    <x v="16"/>
    <d v="2013-04-24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23835"/>
    <s v="HAVE GOTTEN A BLUE SCREEN TWICE"/>
    <x v="16"/>
    <d v="2013-04-24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3945"/>
    <s v="COMPUTER CRASHES CONSTANTLY."/>
    <x v="16"/>
    <d v="2013-04-24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6186"/>
    <s v="MCAFEE NOT WORKING"/>
    <x v="41"/>
    <d v="2013-04-25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6337"/>
    <s v="USER CANNOT GET TO CORP SITES"/>
    <x v="41"/>
    <d v="2013-04-25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126444"/>
    <s v="BLUE SCREEN"/>
    <x v="41"/>
    <d v="2013-04-25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6923"/>
    <s v="OUTLOOK 2010 ISSUES"/>
    <x v="41"/>
    <d v="2013-04-25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6940"/>
    <s v="SECURID CARD DAMAGED"/>
    <x v="41"/>
    <d v="2013-04-25T00:00:00"/>
    <n v="3"/>
    <n v="4"/>
    <n v="4"/>
    <s v="#"/>
    <s v="Incident"/>
    <s v=""/>
    <s v=""/>
    <s v=""/>
    <x v="0"/>
    <x v="0"/>
    <x v="2"/>
    <s v=""/>
    <n v="0"/>
    <n v="0"/>
  </r>
  <r>
    <x v="6"/>
    <x v="6"/>
    <s v="Not assigned"/>
    <s v="8000127381"/>
    <s v="SCREEN IS CRACKED (RED LINE ON IT)"/>
    <x v="41"/>
    <d v="2013-04-25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7396"/>
    <s v="NEED TO DISABLE T-MOBILE WIFI PLAN"/>
    <x v="41"/>
    <d v="2013-04-25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7460"/>
    <s v="NEED MORE SPACE ON OUTLOOK MAILBOX SIZE"/>
    <x v="41"/>
    <d v="2013-04-25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9620"/>
    <s v="CERTIFICATE POP-UP IE"/>
    <x v="42"/>
    <d v="2013-04-26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9658"/>
    <s v="NO TB  MIFI CARD"/>
    <x v="42"/>
    <d v="2013-04-26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9933"/>
    <s v="MISSING PROGRAMS"/>
    <x v="42"/>
    <d v="2013-04-26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29959"/>
    <s v="NEED  MICROSOFT PROJECTS VIEWER"/>
    <x v="42"/>
    <d v="2013-04-26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30118"/>
    <s v="SAPPHIRE NOW - CUSTOMER CARE TOOL CRASH"/>
    <x v="42"/>
    <d v="2013-04-26T00:00:00"/>
    <n v="1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30120"/>
    <s v="CANNOT OPEN THE CITRIX ONLINE PLUG-IN"/>
    <x v="42"/>
    <d v="2013-04-26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0292"/>
    <s v="OTHER PEOPLES CALENDARS SHOW UP"/>
    <x v="42"/>
    <d v="2013-04-26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30397"/>
    <s v="ADOBE STD WILL NOT REINSTALL"/>
    <x v="42"/>
    <d v="2013-04-26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0514"/>
    <s v="BLUE SCREEN EVERY 30 MIN"/>
    <x v="42"/>
    <d v="2013-04-26T00:00:00"/>
    <n v="2"/>
    <n v="2"/>
    <n v="2"/>
    <s v="#"/>
    <s v="Incident"/>
    <s v=""/>
    <s v=""/>
    <s v=""/>
    <x v="0"/>
    <x v="0"/>
    <x v="2"/>
    <s v=""/>
    <n v="0"/>
    <n v="0"/>
  </r>
  <r>
    <x v="6"/>
    <x v="6"/>
    <s v="Not assigned"/>
    <s v="8000130516"/>
    <s v="RIGHTFAX NOT REINSTALLED"/>
    <x v="42"/>
    <d v="2013-04-26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30531"/>
    <s v="USER HAS VISIO 2007"/>
    <x v="42"/>
    <d v="2013-04-26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0956"/>
    <s v="NEED ACCESS TO GENERIC INBOX"/>
    <x v="151"/>
    <d v="2013-04-28T00:00:00"/>
    <n v="3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33035"/>
    <s v="NOT ABLE TO UPLOAD FILES IN CFOLDER"/>
    <x v="81"/>
    <d v="2013-04-29T00:00:00"/>
    <n v="1"/>
    <s v="#"/>
    <s v="#"/>
    <s v="#"/>
    <s v="Incident"/>
    <s v=""/>
    <s v=""/>
    <s v=""/>
    <x v="0"/>
    <x v="0"/>
    <x v="2"/>
    <s v=""/>
    <n v="0"/>
    <n v="0"/>
  </r>
  <r>
    <x v="6"/>
    <x v="6"/>
    <s v="Not assigned"/>
    <s v="8000133738"/>
    <s v="SPACE BAR DYSFUNCTIONAL"/>
    <x v="81"/>
    <d v="2013-04-2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3772"/>
    <s v="CONNECTIVITY ISSUES"/>
    <x v="81"/>
    <d v="2013-04-2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267"/>
    <s v="MS OFFICE FREEZES"/>
    <x v="81"/>
    <d v="2013-04-2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277"/>
    <s v="TROJAN ON THE COMPTUER."/>
    <x v="81"/>
    <d v="2013-04-2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326"/>
    <s v="GUI"/>
    <x v="81"/>
    <d v="2013-04-29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581"/>
    <s v="UNABLE TO ACCESS NETWORK VIA WIRED"/>
    <x v="81"/>
    <d v="2013-04-29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740"/>
    <s v="TUNNEL BROKEN FOR RESOURCE:SAP NETWORK"/>
    <x v="81"/>
    <d v="2013-04-29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929"/>
    <s v="EXTERNAL INTERNET CONNECTION FOR WI-FI"/>
    <x v="81"/>
    <d v="2013-04-2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956"/>
    <s v="CUSTOMER ACCESS FOR TRAINING DELIVERY"/>
    <x v="81"/>
    <d v="2013-04-29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4961"/>
    <s v="QUARANTINE LAPTOP"/>
    <x v="81"/>
    <d v="2013-04-29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5060"/>
    <s v="AGENDA BUILDER IS NOT WORKING PROPERLY"/>
    <x v="17"/>
    <d v="2013-04-30T00:00:00"/>
    <n v="1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5070"/>
    <s v="THE POWER OF LAPTOP IS NOT WORKING"/>
    <x v="17"/>
    <d v="2013-04-30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7506"/>
    <s v="USER PROFILE SERVICE FAILED ERROR"/>
    <x v="17"/>
    <d v="2013-04-30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7900"/>
    <s v="CANNOT INSTALL DIRECT ACCESS"/>
    <x v="17"/>
    <d v="2013-04-30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8091"/>
    <s v="ERROR WHILE INSTALLING SNAGIT"/>
    <x v="17"/>
    <d v="2013-04-30T00:00:00"/>
    <n v="3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38655"/>
    <s v="HELP WITH DELETING ROOM RESERVATIONS"/>
    <x v="18"/>
    <d v="2013-05-01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39164"/>
    <s v="LAPTOP SHUTS DOWN, NOT WORKING"/>
    <x v="18"/>
    <d v="2013-05-01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39485"/>
    <s v="LAPTOP CRASHED"/>
    <x v="18"/>
    <d v="2013-05-01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39623"/>
    <s v="CANNOT LOGON TO WINDOWS"/>
    <x v="19"/>
    <d v="2013-05-01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1924"/>
    <s v="VM- PC BSOD AND WILL NOT RESTART"/>
    <x v="19"/>
    <d v="2013-05-02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2447"/>
    <s v="NO,NO;US: O CITRIX IS DROPPING"/>
    <x v="19"/>
    <d v="2013-05-02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2652"/>
    <s v="W7 NOT ORIGINAL MESSAGE."/>
    <x v="19"/>
    <d v="2013-05-02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2697"/>
    <s v="BLUE SCREENS ON USERS LAPTOP"/>
    <x v="19"/>
    <d v="2013-05-02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2739"/>
    <s v="BLUE SCREEN"/>
    <x v="19"/>
    <d v="2013-05-02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5328"/>
    <s v="WORKING USING WTS IS SLOW"/>
    <x v="19"/>
    <d v="2013-05-0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5667"/>
    <s v="LAPTOP WONT START UP"/>
    <x v="43"/>
    <d v="2013-05-0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5759"/>
    <s v="COMPUTER CRASHED"/>
    <x v="43"/>
    <d v="2013-05-03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8928"/>
    <s v="EXTENDED BATTERY FOR T410 LAPTOP"/>
    <x v="44"/>
    <d v="2013-05-06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9121"/>
    <s v="POSSIBLE VIRUS - CAN'T SHUT DOWN LAPTOP"/>
    <x v="44"/>
    <d v="2013-05-06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9150"/>
    <s v="CANNOT CONNECT TO INTERNET"/>
    <x v="44"/>
    <d v="2013-05-06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49372"/>
    <s v="PASSWORD NOT ACCEPTED"/>
    <x v="44"/>
    <d v="2013-05-06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0400"/>
    <s v="VPN POOR PERFORMANCE"/>
    <x v="44"/>
    <d v="2013-05-06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0522"/>
    <s v="INTERNET CONNECTION ISSUE"/>
    <x v="44"/>
    <d v="2013-05-06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0813"/>
    <s v="SYSTEM GOT VIRUS INFECTED"/>
    <x v="20"/>
    <d v="2013-05-07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2794"/>
    <s v="BSOD"/>
    <x v="20"/>
    <d v="2013-05-07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3182"/>
    <s v="LAPTOP INFECTED"/>
    <x v="20"/>
    <d v="2013-05-07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3773"/>
    <s v="SSO PROBLEM"/>
    <x v="20"/>
    <d v="2013-05-07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3852"/>
    <s v="CANT INSTALL BLACKBERRY DESKTOP MANAGER"/>
    <x v="20"/>
    <d v="2013-05-07T00:00:00"/>
    <n v="3"/>
    <n v="3"/>
    <n v="4"/>
    <s v="#"/>
    <s v="Incident"/>
    <s v=""/>
    <s v=""/>
    <s v=""/>
    <x v="1"/>
    <x v="0"/>
    <x v="2"/>
    <s v=""/>
    <n v="0"/>
    <n v="0"/>
  </r>
  <r>
    <x v="6"/>
    <x v="6"/>
    <s v="Not assigned"/>
    <s v="8000154139"/>
    <s v="LOCAL / VPN WORK STATION ISSUE"/>
    <x v="65"/>
    <d v="2013-05-07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6619"/>
    <s v="PC ON QUARANTINE"/>
    <x v="65"/>
    <d v="2013-05-08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6786"/>
    <s v="VM USER HAS BLANK SCREEN"/>
    <x v="65"/>
    <d v="2013-05-08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7318"/>
    <s v="REQUEST NEW T430 SSD COMPUTER ASAP."/>
    <x v="65"/>
    <d v="2013-05-08T00:00:00"/>
    <n v="1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158747"/>
    <s v="CANNOT RUN SNAGGIT"/>
    <x v="21"/>
    <d v="2013-05-09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8883"/>
    <s v="CANNOT CONNECT TO VPN"/>
    <x v="21"/>
    <d v="2013-05-09T00:00:00"/>
    <n v="1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158923"/>
    <s v="COMPUTER NOT WORKING"/>
    <x v="21"/>
    <d v="2013-05-09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9122"/>
    <s v="WPB - SETTINGS GREYED OUT"/>
    <x v="21"/>
    <d v="2013-05-09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59376"/>
    <s v="CANNOT ENTER NAMING CENTER"/>
    <x v="21"/>
    <d v="2013-05-09T00:00:00"/>
    <n v="3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61269"/>
    <s v="CANNOT CONNECT TO VPN"/>
    <x v="45"/>
    <d v="2013-05-10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3022"/>
    <s v="PC IS BLOCKED BY A TROJAN"/>
    <x v="66"/>
    <d v="2013-05-1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5078"/>
    <s v="USER CANNOT CONNECT TO MOBILE HOTSPOT"/>
    <x v="66"/>
    <d v="2013-05-1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5329"/>
    <s v="ERROR WHEN TRYING TO INSTALL VMWARE"/>
    <x v="66"/>
    <d v="2013-05-1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5916"/>
    <s v="MP4 VIDEO IN WINDOWS MEDIA PLAYER"/>
    <x v="66"/>
    <d v="2013-05-13T00:00:00"/>
    <n v="3"/>
    <n v="3"/>
    <n v="4"/>
    <s v="#"/>
    <s v="Incident"/>
    <s v=""/>
    <s v=""/>
    <s v=""/>
    <x v="1"/>
    <x v="0"/>
    <x v="2"/>
    <s v=""/>
    <n v="0"/>
    <n v="0"/>
  </r>
  <r>
    <x v="6"/>
    <x v="6"/>
    <s v="Not assigned"/>
    <s v="8000165984"/>
    <s v="REMEDIATION SCRIPT PROBLEMS"/>
    <x v="66"/>
    <d v="2013-05-13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66140"/>
    <s v="CAN'T CONNECT TO WI-FI"/>
    <x v="66"/>
    <d v="2013-05-1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6160"/>
    <s v="CANNOT BOOT THE COMPUTER"/>
    <x v="66"/>
    <d v="2013-05-13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6203"/>
    <s v="FAN ERROR WHEN BOOTING LAPTOP"/>
    <x v="66"/>
    <d v="2013-05-1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6227"/>
    <s v="USER CANNOT LOGON TO PC AFTER ITS LOCKED"/>
    <x v="66"/>
    <d v="2013-05-1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6424"/>
    <s v="SAP-INTERNET UNAVAILABLE"/>
    <x v="1"/>
    <d v="2013-05-13T00:00:00"/>
    <n v="2"/>
    <n v="1"/>
    <n v="1"/>
    <s v="#"/>
    <s v="Incident"/>
    <s v=""/>
    <s v=""/>
    <s v=""/>
    <x v="1"/>
    <x v="0"/>
    <x v="2"/>
    <s v=""/>
    <n v="0"/>
    <n v="0"/>
  </r>
  <r>
    <x v="6"/>
    <x v="6"/>
    <s v="Not assigned"/>
    <s v="8000168839"/>
    <s v="TRYING TO INSTALL SEAVUS PROJECT VIEWER"/>
    <x v="41"/>
    <d v="2013-05-14T00:00:00"/>
    <n v="2"/>
    <n v="3"/>
    <n v="3"/>
    <s v="#"/>
    <s v="Incident"/>
    <s v=""/>
    <s v=""/>
    <s v=""/>
    <x v="0"/>
    <x v="0"/>
    <x v="2"/>
    <s v=""/>
    <n v="0"/>
    <n v="0"/>
  </r>
  <r>
    <x v="6"/>
    <x v="6"/>
    <s v="Not assigned"/>
    <s v="8000168904"/>
    <s v="DEPARTNMENT ON JUSTICE MESSAGE"/>
    <x v="1"/>
    <d v="2013-05-14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9058"/>
    <s v="NOTEBOOK HARD HANGS REGULARLY"/>
    <x v="1"/>
    <d v="2013-05-14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9523"/>
    <s v="SW DOESNT LAUNCH, CANNOT RE/UN-INSTALL"/>
    <x v="1"/>
    <d v="2013-05-14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9669"/>
    <s v="ERROR WHILE RUNNING MOVIE MAKER"/>
    <x v="1"/>
    <d v="2013-05-14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69849"/>
    <s v="PASSWORD EXPIRED"/>
    <x v="1"/>
    <d v="2013-05-14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2285"/>
    <s v="USER WANT TO REPORT PC WAS STOLEN"/>
    <x v="47"/>
    <d v="2013-05-15T00:00:00"/>
    <n v="3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72720"/>
    <s v="NOT ABLE TO CONNECT TO WIFI IN CAMBRIDGE"/>
    <x v="47"/>
    <d v="2013-05-15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2945"/>
    <s v="HARD DISK DATA RECOVERY"/>
    <x v="47"/>
    <d v="2013-05-15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3018"/>
    <s v="WIFI CONN ISSUE"/>
    <x v="47"/>
    <d v="2013-05-15T00:00:00"/>
    <n v="1"/>
    <n v="1"/>
    <n v="3"/>
    <s v="#"/>
    <s v="Incident"/>
    <s v=""/>
    <s v=""/>
    <s v=""/>
    <x v="1"/>
    <x v="0"/>
    <x v="2"/>
    <s v=""/>
    <n v="0"/>
    <n v="0"/>
  </r>
  <r>
    <x v="6"/>
    <x v="6"/>
    <s v="Not assigned"/>
    <s v="8000173159"/>
    <s v="NO ITEMS BEING SAVED IN SENT ITEMS"/>
    <x v="47"/>
    <d v="2013-05-15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6143"/>
    <s v="CANNOT INSTALL DIRECT ACCESS."/>
    <x v="48"/>
    <d v="2013-05-16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8120"/>
    <s v="ACCESS TO MY WTS.WDF.SAP.CORP WITH ISSUE"/>
    <x v="49"/>
    <d v="2013-05-17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8323"/>
    <s v="VIRUS ON COMPUTER"/>
    <x v="49"/>
    <d v="2013-05-17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9005"/>
    <s v="WINDOWS LOADING TOO SLOW"/>
    <x v="49"/>
    <d v="2013-05-17T00:00:00"/>
    <n v="3"/>
    <n v="3"/>
    <n v="4"/>
    <s v="#"/>
    <s v="Incident"/>
    <s v=""/>
    <s v=""/>
    <s v=""/>
    <x v="1"/>
    <x v="0"/>
    <x v="2"/>
    <s v=""/>
    <n v="0"/>
    <n v="0"/>
  </r>
  <r>
    <x v="6"/>
    <x v="6"/>
    <s v="Not assigned"/>
    <s v="8000179239"/>
    <s v="VM USER HAVING ISSUE WITH ACEBIT PASSWOR"/>
    <x v="49"/>
    <d v="2013-05-17T00:00:00"/>
    <n v="3"/>
    <s v="#"/>
    <s v="#"/>
    <s v="#"/>
    <s v="Incident"/>
    <s v=""/>
    <s v=""/>
    <s v=""/>
    <x v="1"/>
    <x v="0"/>
    <x v="2"/>
    <s v=""/>
    <n v="0"/>
    <n v="0"/>
  </r>
  <r>
    <x v="6"/>
    <x v="6"/>
    <s v="Not assigned"/>
    <s v="8000179364"/>
    <s v="COMPUTER GETS LOCKED ON THE LOGGIN SCREE"/>
    <x v="50"/>
    <d v="2013-05-17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79512"/>
    <s v="SENDER NAME SHOWING AS @SAP.COM"/>
    <x v="50"/>
    <d v="2013-05-18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9684"/>
    <s v="I NEED A T530 REPLACEMENT AT NSQ MONDAY"/>
    <x v="122"/>
    <d v="2013-05-19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79882"/>
    <s v="FAILED TO ACCESS WINDOWS SYSTEM"/>
    <x v="51"/>
    <d v="2013-05-20T00:00:00"/>
    <n v="2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181417"/>
    <s v="CANNOT INSTALL SNAGIT."/>
    <x v="51"/>
    <d v="2013-05-20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1633"/>
    <s v="QUARANTINE ERROR MESSAGE"/>
    <x v="51"/>
    <d v="2013-05-20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81885"/>
    <s v="CANNOT ACCESS THE INTERNET"/>
    <x v="51"/>
    <d v="2013-05-20T00:00:00"/>
    <n v="2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181923"/>
    <s v="NEED LAPTOP FOR STEPHEN RYAN"/>
    <x v="51"/>
    <d v="2013-05-20T00:00:00"/>
    <n v="1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81981"/>
    <s v="VM USER IS GETTING QUARENTINED MESSAGE"/>
    <x v="51"/>
    <d v="2013-05-20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2022"/>
    <s v="MIFI DEVICE NOT CONNECTING"/>
    <x v="51"/>
    <d v="2013-05-20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2138"/>
    <s v="QUARANTINE ERROR"/>
    <x v="51"/>
    <d v="2013-05-20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85198"/>
    <s v="FREQUENTLY DISCONNECTED FROM THE VPN"/>
    <x v="22"/>
    <d v="2013-05-21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85507"/>
    <s v="ADOBE FLASH PLAYER INSTALL FAILES"/>
    <x v="22"/>
    <d v="2013-05-21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5516"/>
    <s v="VIRUS ON COMPUTER"/>
    <x v="22"/>
    <d v="2013-05-21T00:00:00"/>
    <n v="1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185819"/>
    <s v="POTENTIAL COMPUTER VIRUS ON LAPTOP"/>
    <x v="22"/>
    <d v="2013-05-21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5905"/>
    <s v="VIRUS ISSUE"/>
    <x v="22"/>
    <d v="2013-05-21T00:00:00"/>
    <n v="1"/>
    <n v="1"/>
    <n v="3"/>
    <s v="#"/>
    <s v="Incident"/>
    <s v=""/>
    <s v=""/>
    <s v=""/>
    <x v="1"/>
    <x v="0"/>
    <x v="2"/>
    <s v=""/>
    <n v="0"/>
    <n v="0"/>
  </r>
  <r>
    <x v="6"/>
    <x v="6"/>
    <s v="Not assigned"/>
    <s v="8000188604"/>
    <s v="OUTLOOK ON WTS WASNT MIGRATED"/>
    <x v="52"/>
    <d v="2013-05-22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9073"/>
    <s v="UNABLE TO OPEN ADOBE CONNECT"/>
    <x v="52"/>
    <d v="2013-05-22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9464"/>
    <s v="PROXY ERROR"/>
    <x v="52"/>
    <d v="2013-05-22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9664"/>
    <s v="FLASH PLAYER ISSUE"/>
    <x v="52"/>
    <d v="2013-05-22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89851"/>
    <s v="BLUE SCREEN ON LAPTOP"/>
    <x v="52"/>
    <d v="2013-05-22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92203"/>
    <s v="CANNOT CONNECT TO VPN"/>
    <x v="82"/>
    <d v="2013-05-23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92345"/>
    <s v="CANNOT CONNECT TO CSS ON WTS"/>
    <x v="82"/>
    <d v="2013-05-23T00:00:00"/>
    <n v="2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192923"/>
    <s v="VPN DROPS CONSTANT - THIRD TICKET !"/>
    <x v="52"/>
    <d v="2013-05-23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94722"/>
    <s v="XCELSIUS UPGRADE"/>
    <x v="83"/>
    <d v="2013-05-24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95347"/>
    <s v="CANNOT CONNECT TO VPN"/>
    <x v="83"/>
    <d v="2013-05-24T00:00:00"/>
    <n v="2"/>
    <n v="2"/>
    <n v="3"/>
    <s v="#"/>
    <s v="Incident"/>
    <s v=""/>
    <s v=""/>
    <s v=""/>
    <x v="1"/>
    <x v="0"/>
    <x v="2"/>
    <s v=""/>
    <n v="0"/>
    <n v="0"/>
  </r>
  <r>
    <x v="6"/>
    <x v="6"/>
    <s v="Not assigned"/>
    <s v="8000195602"/>
    <s v="CANNOT UPGRADE WINDOWS"/>
    <x v="83"/>
    <d v="2013-05-24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196005"/>
    <s v="HOW TO ACTIVATE BACKEND ARCHIVING"/>
    <x v="152"/>
    <d v="2013-05-26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199021"/>
    <s v="CANNOT CONNECT TO INTERNET"/>
    <x v="90"/>
    <d v="2013-05-27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1075"/>
    <s v="NEW DESKTOP CANNOT LOGIN TO SAP_ALL:"/>
    <x v="53"/>
    <d v="2013-05-28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1739"/>
    <s v="BLUE SCREEN"/>
    <x v="53"/>
    <d v="2013-05-28T00:00:00"/>
    <n v="1"/>
    <n v="2"/>
    <n v="3"/>
    <s v="#"/>
    <s v="Incident"/>
    <s v=""/>
    <s v=""/>
    <s v=""/>
    <x v="1"/>
    <x v="0"/>
    <x v="2"/>
    <s v=""/>
    <n v="0"/>
    <n v="0"/>
  </r>
  <r>
    <x v="6"/>
    <x v="6"/>
    <s v="Not assigned"/>
    <s v="8000201789"/>
    <s v="CANNOT CONNECT TO VPN"/>
    <x v="53"/>
    <d v="2013-05-28T00:00:00"/>
    <n v="2"/>
    <n v="2"/>
    <n v="3"/>
    <s v="#"/>
    <s v="Incident"/>
    <s v=""/>
    <s v=""/>
    <s v=""/>
    <x v="1"/>
    <x v="0"/>
    <x v="2"/>
    <s v=""/>
    <n v="0"/>
    <n v="0"/>
  </r>
  <r>
    <x v="6"/>
    <x v="6"/>
    <s v="Not assigned"/>
    <s v="8000202051"/>
    <s v="MAILS BLOCKEDE BY PGP"/>
    <x v="53"/>
    <d v="2013-05-28T00:00:00"/>
    <n v="2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202142"/>
    <s v="PC NOT BOOTING"/>
    <x v="53"/>
    <d v="2013-05-28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2286"/>
    <s v="UPDATE FAILS: RE-IMAGE OR SWAP LAPTOP"/>
    <x v="53"/>
    <d v="2013-05-28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2332"/>
    <s v="CANNOT OPEN ATTACHEMENTS"/>
    <x v="53"/>
    <d v="2013-05-28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2502"/>
    <s v="CANNOT LUNCH SAP DESKTOP"/>
    <x v="53"/>
    <d v="2013-05-28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3109"/>
    <s v="LAPTOP BOOT UNUSALLY LONG"/>
    <x v="67"/>
    <d v="2013-05-28T00:00:00"/>
    <n v="3"/>
    <s v="#"/>
    <s v="#"/>
    <s v="#"/>
    <s v="Incident"/>
    <s v=""/>
    <s v=""/>
    <s v=""/>
    <x v="1"/>
    <x v="0"/>
    <x v="2"/>
    <s v=""/>
    <n v="0"/>
    <n v="0"/>
  </r>
  <r>
    <x v="6"/>
    <x v="6"/>
    <s v="Not assigned"/>
    <s v="8000206252"/>
    <s v="EMAIL ISSUE"/>
    <x v="67"/>
    <d v="2013-05-29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6278"/>
    <s v="VISIO INSTALLED BUT NOT SHOWED"/>
    <x v="67"/>
    <d v="2013-05-29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6303"/>
    <s v="ISSUES WITH EDITOR PROFILE"/>
    <x v="67"/>
    <d v="2013-05-29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7829"/>
    <s v="USER CANNOT START HIS LAPTOP"/>
    <x v="2"/>
    <d v="2013-05-30T00:00:00"/>
    <n v="1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7981"/>
    <s v="DIRECT ACCESS INSTALL CAUSES ERROR"/>
    <x v="2"/>
    <d v="2013-05-30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8151"/>
    <s v="COMPUTER PROFILE WAS WIPED OUT"/>
    <x v="2"/>
    <d v="2013-05-30T00:00:00"/>
    <n v="2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208260"/>
    <s v="CANNOT CONNECT TO CORP WIFI"/>
    <x v="2"/>
    <d v="2013-05-30T00:00:00"/>
    <n v="2"/>
    <n v="2"/>
    <n v="3"/>
    <s v="#"/>
    <s v="Incident"/>
    <s v=""/>
    <s v=""/>
    <s v=""/>
    <x v="1"/>
    <x v="0"/>
    <x v="2"/>
    <s v=""/>
    <n v="0"/>
    <n v="0"/>
  </r>
  <r>
    <x v="6"/>
    <x v="6"/>
    <s v="Not assigned"/>
    <s v="8000208295"/>
    <s v="BURLINGTON:CANNOT START OUTLOOK"/>
    <x v="2"/>
    <d v="2013-05-30T00:00:00"/>
    <n v="1"/>
    <n v="2"/>
    <n v="2"/>
    <s v="#"/>
    <s v="Incident"/>
    <s v=""/>
    <s v=""/>
    <s v=""/>
    <x v="1"/>
    <x v="0"/>
    <x v="2"/>
    <s v=""/>
    <n v="0"/>
    <n v="0"/>
  </r>
  <r>
    <x v="6"/>
    <x v="6"/>
    <s v="Not assigned"/>
    <s v="8000208297"/>
    <s v="OUTLOOK HANGING"/>
    <x v="2"/>
    <d v="2013-05-30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8643"/>
    <s v="MANY LAPTOP ISSUES"/>
    <x v="2"/>
    <d v="2013-05-30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08858"/>
    <s v="LAPTOP GETS EXTREMELY HOT"/>
    <x v="2"/>
    <d v="2013-05-30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10349"/>
    <s v="LAPTOP ISSUE"/>
    <x v="54"/>
    <d v="2013-05-31T00:00:00"/>
    <n v="1"/>
    <n v="3"/>
    <n v="2"/>
    <s v="#"/>
    <s v="Incident"/>
    <s v=""/>
    <s v=""/>
    <s v=""/>
    <x v="1"/>
    <x v="0"/>
    <x v="2"/>
    <s v=""/>
    <n v="0"/>
    <n v="0"/>
  </r>
  <r>
    <x v="6"/>
    <x v="6"/>
    <s v="Not assigned"/>
    <s v="8000210981"/>
    <s v="CITRIX ACCESS ISSUE"/>
    <x v="54"/>
    <d v="2013-05-31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11105"/>
    <s v="UNABLE TO BOOT LAPTOP - VIRUS"/>
    <x v="54"/>
    <d v="2013-05-31T00:00:00"/>
    <n v="2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11115"/>
    <s v="VPN NOT WORKING PROPERLY"/>
    <x v="54"/>
    <d v="2013-05-31T00:00:00"/>
    <n v="3"/>
    <n v="3"/>
    <n v="3"/>
    <s v="#"/>
    <s v="Incident"/>
    <s v=""/>
    <s v=""/>
    <s v=""/>
    <x v="1"/>
    <x v="0"/>
    <x v="2"/>
    <s v=""/>
    <n v="0"/>
    <n v="0"/>
  </r>
  <r>
    <x v="6"/>
    <x v="6"/>
    <s v="Not assigned"/>
    <s v="8000211656"/>
    <s v="EMAIL NOT SENDING, USE SAPMATS FOR FILES"/>
    <x v="125"/>
    <d v="2013-05-31T00:00:00"/>
    <n v="3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4943"/>
    <s v="LAN SECURITY BROKEN"/>
    <x v="143"/>
    <d v="2013-06-03T00:00:00"/>
    <n v="2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5313"/>
    <s v="OUTLOOK SENT EMAILS ARE NOT GOING."/>
    <x v="143"/>
    <d v="2013-06-03T00:00:00"/>
    <n v="1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5936"/>
    <s v="USER IS NOT GETTING MAIL ON IPHONE"/>
    <x v="143"/>
    <d v="2013-06-03T00:00:00"/>
    <n v="2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6043"/>
    <s v="ERROR MESSAGE: &quot;PHA VPN IS UNSAFE&quot;"/>
    <x v="143"/>
    <d v="2013-06-03T00:00:00"/>
    <n v="3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6165"/>
    <s v="LAPTOP SCREEN ISSUE"/>
    <x v="143"/>
    <d v="2013-06-03T00:00:00"/>
    <n v="3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6168"/>
    <s v="CONNECTION QUARANTINED"/>
    <x v="143"/>
    <d v="2013-06-03T00:00:00"/>
    <n v="2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6635"/>
    <s v="LAPTOP CANNOT CONNECTED TO HOME NETWORK"/>
    <x v="144"/>
    <d v="2013-06-04T00:00:00"/>
    <n v="2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6783"/>
    <s v="CANNOT ACCESS WINDOWS OS"/>
    <x v="144"/>
    <d v="2013-06-04T00:00:00"/>
    <n v="2"/>
    <n v="3"/>
    <n v="3"/>
    <s v="#"/>
    <s v="Incident"/>
    <s v=""/>
    <s v=""/>
    <s v=""/>
    <x v="9"/>
    <x v="0"/>
    <x v="2"/>
    <s v=""/>
    <n v="0"/>
    <n v="0"/>
  </r>
  <r>
    <x v="6"/>
    <x v="6"/>
    <s v="Not assigned"/>
    <s v="8000216877"/>
    <s v="CANNOT CONNECT TO WIFI"/>
    <x v="144"/>
    <d v="2013-06-04T00:00:00"/>
    <n v="3"/>
    <n v="3"/>
    <n v="3"/>
    <s v="#"/>
    <s v="Incident"/>
    <s v=""/>
    <s v=""/>
    <s v=""/>
    <x v="9"/>
    <x v="0"/>
    <x v="2"/>
    <s v="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CC_PT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 rowHeaderCaption="Confirm date by Site">
  <location ref="B4:E18" firstHeaderRow="1" firstDataRow="2" firstDataCol="1" rowPageCount="1" colPageCount="1"/>
  <pivotFields count="14">
    <pivotField showAll="0"/>
    <pivotField axis="axisCol" showAll="0">
      <items count="3">
        <item sd="0" x="0"/>
        <item sd="0" x="1"/>
        <item t="default"/>
      </items>
    </pivotField>
    <pivotField showAll="0"/>
    <pivotField showAll="0"/>
    <pivotField showAll="0">
      <items count="38">
        <item x="21"/>
        <item x="13"/>
        <item x="14"/>
        <item x="15"/>
        <item x="4"/>
        <item x="11"/>
        <item x="1"/>
        <item x="16"/>
        <item x="20"/>
        <item x="12"/>
        <item x="26"/>
        <item x="10"/>
        <item x="36"/>
        <item x="2"/>
        <item x="29"/>
        <item x="28"/>
        <item x="6"/>
        <item x="19"/>
        <item x="7"/>
        <item x="17"/>
        <item x="9"/>
        <item x="22"/>
        <item x="33"/>
        <item x="31"/>
        <item x="27"/>
        <item x="8"/>
        <item x="5"/>
        <item x="32"/>
        <item x="23"/>
        <item x="30"/>
        <item x="34"/>
        <item x="35"/>
        <item x="25"/>
        <item x="24"/>
        <item x="0"/>
        <item x="18"/>
        <item x="3"/>
        <item t="default"/>
      </items>
    </pivotField>
    <pivotField axis="axisPage" dataField="1" multipleItemSelectionAllowed="1" showAll="0">
      <items count="35">
        <item h="1" x="2"/>
        <item x="11"/>
        <item x="23"/>
        <item x="24"/>
        <item x="21"/>
        <item x="18"/>
        <item x="19"/>
        <item x="30"/>
        <item x="15"/>
        <item x="32"/>
        <item x="10"/>
        <item x="5"/>
        <item x="25"/>
        <item x="9"/>
        <item x="12"/>
        <item x="31"/>
        <item x="17"/>
        <item x="33"/>
        <item x="29"/>
        <item x="22"/>
        <item x="4"/>
        <item x="27"/>
        <item x="28"/>
        <item x="20"/>
        <item x="6"/>
        <item x="26"/>
        <item x="16"/>
        <item x="1"/>
        <item x="3"/>
        <item x="13"/>
        <item x="14"/>
        <item x="7"/>
        <item x="8"/>
        <item x="0"/>
        <item t="default"/>
      </items>
    </pivotField>
    <pivotField showAll="0"/>
    <pivotField showAll="0"/>
    <pivotField showAll="0"/>
    <pivotField showAll="0"/>
    <pivotField showAll="0"/>
    <pivotField axis="axisRow" numFmtId="165" showAll="0">
      <items count="6">
        <item x="2"/>
        <item x="4"/>
        <item x="3"/>
        <item x="1"/>
        <item x="0"/>
        <item t="default"/>
      </items>
    </pivotField>
    <pivotField axis="axisRow" numFmtId="166" showAll="0" defaultSubtotal="0">
      <items count="2">
        <item x="1"/>
        <item x="0"/>
      </items>
    </pivotField>
    <pivotField name="Site Groups" axis="axisRow" multipleItemSelectionAllowed="1" showAll="0" defaultSubtotal="0">
      <items count="7">
        <item n="Mike Thompson's" h="1" x="6"/>
        <item n="OAK" x="4"/>
        <item n="PAL" x="5"/>
        <item h="1" x="1"/>
        <item h="1" x="2"/>
        <item h="1" x="0"/>
        <item h="1" x="3"/>
      </items>
    </pivotField>
  </pivotFields>
  <rowFields count="3">
    <field x="12"/>
    <field x="11"/>
    <field x="13"/>
  </rowFields>
  <rowItems count="13">
    <i>
      <x v="1"/>
    </i>
    <i r="1">
      <x v="1"/>
    </i>
    <i r="2">
      <x v="1"/>
    </i>
    <i r="2">
      <x v="2"/>
    </i>
    <i r="1">
      <x v="2"/>
    </i>
    <i r="2">
      <x v="1"/>
    </i>
    <i r="2">
      <x v="2"/>
    </i>
    <i r="1">
      <x v="3"/>
    </i>
    <i r="2">
      <x v="1"/>
    </i>
    <i r="2">
      <x v="2"/>
    </i>
    <i r="1">
      <x v="4"/>
    </i>
    <i r="2"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5" hier="-1"/>
  </pageFields>
  <dataFields count="1">
    <dataField name="Average of PCC Rating" fld="5" subtotal="average" baseField="11" baseItem="1" numFmtId="167"/>
  </dataFields>
  <chartFormats count="2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1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2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3"/>
          </reference>
          <reference field="12" count="1" selected="0">
            <x v="1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1" count="1" selected="0">
            <x v="4"/>
          </reference>
          <reference field="12" count="1" selected="0">
            <x v="1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3" count="1" selected="0">
            <x v="2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3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3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3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3" count="1" selected="0">
            <x v="1"/>
          </reference>
        </references>
      </pivotArea>
    </chartFormat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3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3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3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3" count="1" selected="0">
            <x v="1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13" count="1" selected="0">
            <x v="2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13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N4:Q18" firstHeaderRow="1" firstDataRow="2" firstDataCol="1" rowPageCount="2" colPageCount="1"/>
  <pivotFields count="13">
    <pivotField axis="axisPage" multipleItemSelectionAllowed="1" showAll="0">
      <items count="7">
        <item h="1" x="3"/>
        <item h="1" x="5"/>
        <item x="0"/>
        <item h="1" x="2"/>
        <item h="1" x="4"/>
        <item x="1"/>
        <item t="default"/>
      </items>
    </pivotField>
    <pivotField showAll="0">
      <items count="7">
        <item x="1"/>
        <item x="3"/>
        <item x="4"/>
        <item x="2"/>
        <item x="0"/>
        <item x="5"/>
        <item t="default"/>
      </items>
    </pivotField>
    <pivotField showAll="0"/>
    <pivotField showAll="0"/>
    <pivotField numFmtId="165" showAll="0"/>
    <pivotField showAll="0"/>
    <pivotField numFmtId="2" showAll="0"/>
    <pivotField axis="axisPage" dataField="1" multipleItemSelectionAllowed="1" showAll="0">
      <items count="4">
        <item x="1"/>
        <item x="0"/>
        <item h="1" x="2"/>
        <item t="default"/>
      </items>
    </pivotField>
    <pivotField axis="axisRow" numFmtId="165" showAll="0">
      <items count="5">
        <item x="2"/>
        <item x="0"/>
        <item x="1"/>
        <item x="3"/>
        <item t="default"/>
      </items>
    </pivotField>
    <pivotField axis="axisRow" numFmtId="166" showAll="0">
      <items count="6">
        <item x="0"/>
        <item m="1" x="4"/>
        <item m="1" x="3"/>
        <item m="1" x="2"/>
        <item m="1" x="1"/>
        <item t="default"/>
      </items>
    </pivotField>
    <pivotField numFmtId="2" showAll="0"/>
    <pivotField axis="axisCol" showAll="0">
      <items count="7">
        <item m="1" x="4"/>
        <item m="1" x="3"/>
        <item m="1" x="2"/>
        <item x="1"/>
        <item x="0"/>
        <item m="1" x="5"/>
        <item t="default"/>
      </items>
    </pivotField>
    <pivotField axis="axisRow" showAll="0" defaultSubtotal="0">
      <items count="3">
        <item x="2"/>
        <item x="1"/>
        <item x="0"/>
      </items>
    </pivotField>
  </pivotFields>
  <rowFields count="3">
    <field x="9"/>
    <field x="8"/>
    <field x="12"/>
  </rowFields>
  <rowItems count="13">
    <i>
      <x/>
    </i>
    <i r="1">
      <x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 r="1">
      <x v="3"/>
    </i>
    <i r="2">
      <x v="1"/>
    </i>
    <i r="2">
      <x v="2"/>
    </i>
    <i t="grand">
      <x/>
    </i>
  </rowItems>
  <colFields count="1">
    <field x="11"/>
  </colFields>
  <colItems count="3">
    <i>
      <x v="3"/>
    </i>
    <i>
      <x v="4"/>
    </i>
    <i t="grand">
      <x/>
    </i>
  </colItems>
  <pageFields count="2">
    <pageField fld="0" hier="-1"/>
    <pageField fld="7" hier="-1"/>
  </pageFields>
  <dataFields count="1">
    <dataField name="Average of %" fld="7" subtotal="average" baseField="9" baseItem="0" numFmtId="2"/>
  </dataFields>
  <chartFormats count="8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9" count="1" selected="0">
            <x v="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9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9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MPT_PT" cacheId="0" applyNumberFormats="0" applyBorderFormats="0" applyFontFormats="0" applyPatternFormats="0" applyAlignmentFormats="0" applyWidthHeightFormats="1" dataCaption="Values" updatedVersion="4" minRefreshableVersion="3" itemPrintTitles="1" mergeItem="1" createdVersion="4" indent="0" outline="1" outlineData="1" multipleFieldFilters="0" chartFormat="1" rowHeaderCaption="Ticket Type by Site" colHeaderCaption="By Year">
  <location ref="B4:L14" firstHeaderRow="1" firstDataRow="4" firstDataCol="1" rowPageCount="2" colPageCount="1"/>
  <pivotFields count="13">
    <pivotField axis="axisPage" multipleItemSelectionAllowed="1" showAll="0">
      <items count="7">
        <item h="1" x="3"/>
        <item h="1" x="5"/>
        <item x="0"/>
        <item h="1" x="2"/>
        <item h="1" x="4"/>
        <item x="1"/>
        <item t="default"/>
      </items>
    </pivotField>
    <pivotField axis="axisRow" showAll="0">
      <items count="7">
        <item x="1"/>
        <item x="3"/>
        <item x="4"/>
        <item x="2"/>
        <item x="0"/>
        <item x="5"/>
        <item t="default"/>
      </items>
    </pivotField>
    <pivotField dataField="1" showAll="0"/>
    <pivotField showAll="0" defaultSubtotal="0"/>
    <pivotField numFmtId="14" showAll="0"/>
    <pivotField showAll="0" defaultSubtotal="0"/>
    <pivotField showAll="0"/>
    <pivotField axis="axisPage" dataField="1" multipleItemSelectionAllowed="1" showAll="0">
      <items count="4">
        <item x="1"/>
        <item x="0"/>
        <item h="1" x="2"/>
        <item t="default"/>
      </items>
    </pivotField>
    <pivotField axis="axisCol" numFmtId="165" showAll="0">
      <items count="5">
        <item x="2"/>
        <item x="0"/>
        <item x="1"/>
        <item x="3"/>
        <item t="default"/>
      </items>
    </pivotField>
    <pivotField axis="axisCol" numFmtId="166" showAll="0" defaultSubtotal="0">
      <items count="5">
        <item m="1" x="4"/>
        <item m="1" x="3"/>
        <item m="1" x="2"/>
        <item m="1" x="1"/>
        <item x="0"/>
      </items>
    </pivotField>
    <pivotField numFmtId="2" showAll="0"/>
    <pivotField axis="axisRow" showAll="0" defaultSubtotal="0">
      <items count="6">
        <item m="1" x="4"/>
        <item m="1" x="3"/>
        <item m="1" x="5"/>
        <item m="1" x="2"/>
        <item x="0"/>
        <item x="1"/>
      </items>
    </pivotField>
    <pivotField showAll="0" defaultSubtotal="0"/>
  </pivotFields>
  <rowFields count="2">
    <field x="1"/>
    <field x="11"/>
  </rowFields>
  <rowItems count="7">
    <i>
      <x/>
    </i>
    <i r="1">
      <x v="4"/>
    </i>
    <i r="1">
      <x v="5"/>
    </i>
    <i>
      <x v="4"/>
    </i>
    <i r="1">
      <x v="4"/>
    </i>
    <i r="1">
      <x v="5"/>
    </i>
    <i t="grand">
      <x/>
    </i>
  </rowItems>
  <colFields count="3">
    <field x="9"/>
    <field x="8"/>
    <field x="-2"/>
  </colFields>
  <colItems count="10">
    <i>
      <x v="4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pageFields count="2">
    <pageField fld="0" hier="-1"/>
    <pageField fld="7" hier="-1"/>
  </pageFields>
  <dataFields count="2">
    <dataField name="MPT % Compliant" fld="7" subtotal="average" baseField="1" baseItem="0" numFmtId="2"/>
    <dataField name="# of Tickets" fld="2" subtotal="count" baseField="1" baseItem="0"/>
  </dataFields>
  <formats count="27">
    <format dxfId="47">
      <pivotArea outline="0" collapsedLevelsAreSubtotals="1" fieldPosition="0">
        <references count="3">
          <reference field="4294967294" count="1" selected="0">
            <x v="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46">
      <pivotArea outline="0" collapsedLevelsAreSubtotals="1" fieldPosition="0">
        <references count="3">
          <reference field="4294967294" count="1" selected="0">
            <x v="1"/>
          </reference>
          <reference field="8" count="1" selected="0">
            <x v="1"/>
          </reference>
          <reference field="9" count="1" selected="0">
            <x v="1"/>
          </reference>
        </references>
      </pivotArea>
    </format>
    <format dxfId="45">
      <pivotArea outline="0" collapsedLevelsAreSubtotals="1" fieldPosition="0">
        <references count="3">
          <reference field="4294967294" count="1" selected="0">
            <x v="1"/>
          </reference>
          <reference field="8" count="1" selected="0">
            <x v="3"/>
          </reference>
          <reference field="9" count="1" selected="0">
            <x v="3"/>
          </reference>
        </references>
      </pivotArea>
    </format>
    <format dxfId="44">
      <pivotArea outline="0" collapsedLevelsAreSubtotals="1" fieldPosition="0">
        <references count="3">
          <reference field="4294967294" count="1" selected="0">
            <x v="1"/>
          </reference>
          <reference field="8" count="1" selected="0">
            <x v="2"/>
          </reference>
          <reference field="9" count="1" selected="0">
            <x v="2"/>
          </reference>
        </references>
      </pivotArea>
    </format>
    <format dxfId="43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42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1"/>
          </reference>
          <reference field="9" count="1" selected="0">
            <x v="1"/>
          </reference>
        </references>
      </pivotArea>
    </format>
    <format dxfId="41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2"/>
          </reference>
          <reference field="9" count="1" selected="0">
            <x v="2"/>
          </reference>
        </references>
      </pivotArea>
    </format>
    <format dxfId="40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3"/>
          </reference>
          <reference field="9" count="1" selected="0">
            <x v="3"/>
          </reference>
        </references>
      </pivotArea>
    </format>
    <format dxfId="39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38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1"/>
          </reference>
          <reference field="9" count="1" selected="0">
            <x v="1"/>
          </reference>
        </references>
      </pivotArea>
    </format>
    <format dxfId="37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2"/>
          </reference>
          <reference field="9" count="1" selected="0">
            <x v="2"/>
          </reference>
        </references>
      </pivotArea>
    </format>
    <format dxfId="36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3"/>
          </reference>
          <reference field="9" count="1" selected="0">
            <x v="3"/>
          </reference>
        </references>
      </pivotArea>
    </format>
    <format dxfId="35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34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1"/>
          </reference>
          <reference field="9" count="1" selected="0">
            <x v="1"/>
          </reference>
        </references>
      </pivotArea>
    </format>
    <format dxfId="33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2"/>
          </reference>
          <reference field="9" count="1" selected="0">
            <x v="2"/>
          </reference>
        </references>
      </pivotArea>
    </format>
    <format dxfId="32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3"/>
          </reference>
          <reference field="9" count="1" selected="0">
            <x v="3"/>
          </reference>
        </references>
      </pivotArea>
    </format>
    <format dxfId="31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0"/>
          </reference>
          <reference field="9" count="1" selected="0">
            <x v="0"/>
          </reference>
        </references>
      </pivotArea>
    </format>
    <format dxfId="30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1"/>
          </reference>
          <reference field="9" count="1" selected="0">
            <x v="1"/>
          </reference>
        </references>
      </pivotArea>
    </format>
    <format dxfId="29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2"/>
          </reference>
          <reference field="9" count="1" selected="0">
            <x v="2"/>
          </reference>
        </references>
      </pivotArea>
    </format>
    <format dxfId="28">
      <pivotArea dataOnly="0" labelOnly="1" outline="0" fieldPosition="0">
        <references count="3">
          <reference field="4294967294" count="2">
            <x v="0"/>
            <x v="1"/>
          </reference>
          <reference field="8" count="1" selected="0">
            <x v="3"/>
          </reference>
          <reference field="9" count="1" selected="0">
            <x v="3"/>
          </reference>
        </references>
      </pivotArea>
    </format>
    <format dxfId="27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6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5">
      <pivotArea field="9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4">
      <pivotArea field="9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3">
      <pivotArea field="9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22">
      <pivotArea dataOnly="0" labelOnly="1" fieldPosition="0">
        <references count="1">
          <reference field="9" count="0"/>
        </references>
      </pivotArea>
    </format>
    <format dxfId="21">
      <pivotArea dataOnly="0" labelOnly="1" fieldPosition="0">
        <references count="2">
          <reference field="8" count="0"/>
          <reference field="9" count="0" selected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B40:OP43" firstHeaderRow="1" firstDataRow="3" firstDataCol="0" rowPageCount="1" colPageCount="1"/>
  <pivotFields count="21">
    <pivotField axis="axisPage" multipleItemSelectionAllowed="1" showAll="0">
      <items count="8">
        <item h="1" x="6"/>
        <item h="1" x="3"/>
        <item h="1" x="5"/>
        <item x="0"/>
        <item h="1" x="2"/>
        <item h="1" x="4"/>
        <item x="1"/>
        <item t="default"/>
      </items>
    </pivotField>
    <pivotField showAll="0">
      <items count="8">
        <item x="1"/>
        <item x="3"/>
        <item x="4"/>
        <item x="2"/>
        <item x="6"/>
        <item x="0"/>
        <item x="5"/>
        <item t="default"/>
      </items>
    </pivotField>
    <pivotField showAll="0"/>
    <pivotField showAll="0"/>
    <pivotField showAll="0"/>
    <pivotField axis="axisCol" dataField="1" numFmtId="14" showAll="0">
      <items count="154">
        <item x="145"/>
        <item x="146"/>
        <item x="140"/>
        <item x="132"/>
        <item x="139"/>
        <item x="142"/>
        <item x="120"/>
        <item x="116"/>
        <item x="23"/>
        <item x="92"/>
        <item x="130"/>
        <item x="123"/>
        <item x="110"/>
        <item x="141"/>
        <item x="24"/>
        <item x="126"/>
        <item x="26"/>
        <item x="55"/>
        <item x="138"/>
        <item x="135"/>
        <item x="136"/>
        <item x="149"/>
        <item x="147"/>
        <item x="93"/>
        <item x="137"/>
        <item x="150"/>
        <item x="117"/>
        <item x="113"/>
        <item x="129"/>
        <item x="91"/>
        <item x="112"/>
        <item x="127"/>
        <item x="96"/>
        <item x="118"/>
        <item x="148"/>
        <item x="27"/>
        <item x="115"/>
        <item x="104"/>
        <item x="134"/>
        <item x="25"/>
        <item x="94"/>
        <item x="106"/>
        <item x="99"/>
        <item x="119"/>
        <item x="128"/>
        <item x="133"/>
        <item x="95"/>
        <item x="101"/>
        <item x="107"/>
        <item x="105"/>
        <item x="57"/>
        <item x="70"/>
        <item x="79"/>
        <item x="114"/>
        <item x="98"/>
        <item x="111"/>
        <item x="72"/>
        <item x="68"/>
        <item x="56"/>
        <item x="69"/>
        <item x="58"/>
        <item x="61"/>
        <item x="100"/>
        <item x="71"/>
        <item x="59"/>
        <item x="60"/>
        <item x="73"/>
        <item x="28"/>
        <item x="121"/>
        <item x="131"/>
        <item x="74"/>
        <item x="75"/>
        <item x="62"/>
        <item x="63"/>
        <item x="108"/>
        <item x="76"/>
        <item x="84"/>
        <item x="78"/>
        <item x="31"/>
        <item x="64"/>
        <item x="29"/>
        <item x="77"/>
        <item x="85"/>
        <item x="30"/>
        <item x="86"/>
        <item x="87"/>
        <item x="102"/>
        <item x="32"/>
        <item x="33"/>
        <item x="34"/>
        <item x="80"/>
        <item x="3"/>
        <item x="97"/>
        <item x="4"/>
        <item x="5"/>
        <item x="6"/>
        <item x="7"/>
        <item x="8"/>
        <item x="35"/>
        <item x="9"/>
        <item x="10"/>
        <item x="11"/>
        <item x="12"/>
        <item x="36"/>
        <item x="13"/>
        <item x="37"/>
        <item x="0"/>
        <item x="14"/>
        <item x="15"/>
        <item x="38"/>
        <item x="109"/>
        <item x="124"/>
        <item x="39"/>
        <item x="40"/>
        <item x="16"/>
        <item x="41"/>
        <item x="42"/>
        <item x="88"/>
        <item x="151"/>
        <item x="81"/>
        <item x="17"/>
        <item x="18"/>
        <item x="19"/>
        <item x="43"/>
        <item x="103"/>
        <item x="44"/>
        <item x="20"/>
        <item x="65"/>
        <item x="21"/>
        <item x="45"/>
        <item x="46"/>
        <item x="66"/>
        <item x="1"/>
        <item x="47"/>
        <item x="48"/>
        <item x="49"/>
        <item x="50"/>
        <item x="122"/>
        <item x="51"/>
        <item x="22"/>
        <item x="52"/>
        <item x="82"/>
        <item x="83"/>
        <item x="89"/>
        <item x="152"/>
        <item x="90"/>
        <item x="53"/>
        <item x="67"/>
        <item x="2"/>
        <item x="54"/>
        <item x="125"/>
        <item x="143"/>
        <item x="144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6" showAll="0">
      <items count="3">
        <item x="1"/>
        <item x="0"/>
        <item t="default"/>
      </items>
    </pivotField>
    <pivotField showAll="0">
      <items count="6">
        <item x="2"/>
        <item x="3"/>
        <item x="0"/>
        <item x="1"/>
        <item x="4"/>
        <item t="default"/>
      </items>
    </pivotField>
    <pivotField showAll="0"/>
    <pivotField dataField="1" showAll="0"/>
    <pivotField dataField="1" showAll="0"/>
  </pivotFields>
  <rowItems count="1">
    <i/>
  </rowItems>
  <colFields count="2">
    <field x="5"/>
    <field x="-2"/>
  </colFields>
  <colItems count="405">
    <i>
      <x v="3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>
      <x v="14"/>
      <x/>
    </i>
    <i r="1" i="1">
      <x v="1"/>
    </i>
    <i r="1" i="2">
      <x v="2"/>
    </i>
    <i>
      <x v="15"/>
      <x/>
    </i>
    <i r="1" i="1">
      <x v="1"/>
    </i>
    <i r="1" i="2">
      <x v="2"/>
    </i>
    <i>
      <x v="16"/>
      <x/>
    </i>
    <i r="1" i="1">
      <x v="1"/>
    </i>
    <i r="1" i="2">
      <x v="2"/>
    </i>
    <i>
      <x v="17"/>
      <x/>
    </i>
    <i r="1" i="1">
      <x v="1"/>
    </i>
    <i r="1" i="2">
      <x v="2"/>
    </i>
    <i>
      <x v="23"/>
      <x/>
    </i>
    <i r="1" i="1">
      <x v="1"/>
    </i>
    <i r="1" i="2">
      <x v="2"/>
    </i>
    <i>
      <x v="26"/>
      <x/>
    </i>
    <i r="1" i="1">
      <x v="1"/>
    </i>
    <i r="1" i="2">
      <x v="2"/>
    </i>
    <i>
      <x v="27"/>
      <x/>
    </i>
    <i r="1" i="1">
      <x v="1"/>
    </i>
    <i r="1" i="2">
      <x v="2"/>
    </i>
    <i>
      <x v="28"/>
      <x/>
    </i>
    <i r="1" i="1">
      <x v="1"/>
    </i>
    <i r="1" i="2">
      <x v="2"/>
    </i>
    <i>
      <x v="29"/>
      <x/>
    </i>
    <i r="1" i="1">
      <x v="1"/>
    </i>
    <i r="1" i="2">
      <x v="2"/>
    </i>
    <i>
      <x v="30"/>
      <x/>
    </i>
    <i r="1" i="1">
      <x v="1"/>
    </i>
    <i r="1" i="2">
      <x v="2"/>
    </i>
    <i>
      <x v="31"/>
      <x/>
    </i>
    <i r="1" i="1">
      <x v="1"/>
    </i>
    <i r="1" i="2">
      <x v="2"/>
    </i>
    <i>
      <x v="32"/>
      <x/>
    </i>
    <i r="1" i="1">
      <x v="1"/>
    </i>
    <i r="1" i="2">
      <x v="2"/>
    </i>
    <i>
      <x v="33"/>
      <x/>
    </i>
    <i r="1" i="1">
      <x v="1"/>
    </i>
    <i r="1" i="2">
      <x v="2"/>
    </i>
    <i>
      <x v="35"/>
      <x/>
    </i>
    <i r="1" i="1">
      <x v="1"/>
    </i>
    <i r="1" i="2">
      <x v="2"/>
    </i>
    <i>
      <x v="36"/>
      <x/>
    </i>
    <i r="1" i="1">
      <x v="1"/>
    </i>
    <i r="1" i="2">
      <x v="2"/>
    </i>
    <i>
      <x v="37"/>
      <x/>
    </i>
    <i r="1" i="1">
      <x v="1"/>
    </i>
    <i r="1" i="2">
      <x v="2"/>
    </i>
    <i>
      <x v="39"/>
      <x/>
    </i>
    <i r="1" i="1">
      <x v="1"/>
    </i>
    <i r="1" i="2">
      <x v="2"/>
    </i>
    <i>
      <x v="40"/>
      <x/>
    </i>
    <i r="1" i="1">
      <x v="1"/>
    </i>
    <i r="1" i="2">
      <x v="2"/>
    </i>
    <i>
      <x v="41"/>
      <x/>
    </i>
    <i r="1" i="1">
      <x v="1"/>
    </i>
    <i r="1" i="2">
      <x v="2"/>
    </i>
    <i>
      <x v="42"/>
      <x/>
    </i>
    <i r="1" i="1">
      <x v="1"/>
    </i>
    <i r="1" i="2">
      <x v="2"/>
    </i>
    <i>
      <x v="43"/>
      <x/>
    </i>
    <i r="1" i="1">
      <x v="1"/>
    </i>
    <i r="1" i="2">
      <x v="2"/>
    </i>
    <i>
      <x v="44"/>
      <x/>
    </i>
    <i r="1" i="1">
      <x v="1"/>
    </i>
    <i r="1" i="2">
      <x v="2"/>
    </i>
    <i>
      <x v="45"/>
      <x/>
    </i>
    <i r="1" i="1">
      <x v="1"/>
    </i>
    <i r="1" i="2">
      <x v="2"/>
    </i>
    <i>
      <x v="46"/>
      <x/>
    </i>
    <i r="1" i="1">
      <x v="1"/>
    </i>
    <i r="1" i="2">
      <x v="2"/>
    </i>
    <i>
      <x v="47"/>
      <x/>
    </i>
    <i r="1" i="1">
      <x v="1"/>
    </i>
    <i r="1" i="2">
      <x v="2"/>
    </i>
    <i>
      <x v="48"/>
      <x/>
    </i>
    <i r="1" i="1">
      <x v="1"/>
    </i>
    <i r="1" i="2">
      <x v="2"/>
    </i>
    <i>
      <x v="49"/>
      <x/>
    </i>
    <i r="1" i="1">
      <x v="1"/>
    </i>
    <i r="1" i="2">
      <x v="2"/>
    </i>
    <i>
      <x v="50"/>
      <x/>
    </i>
    <i r="1" i="1">
      <x v="1"/>
    </i>
    <i r="1" i="2">
      <x v="2"/>
    </i>
    <i>
      <x v="51"/>
      <x/>
    </i>
    <i r="1" i="1">
      <x v="1"/>
    </i>
    <i r="1" i="2">
      <x v="2"/>
    </i>
    <i>
      <x v="52"/>
      <x/>
    </i>
    <i r="1" i="1">
      <x v="1"/>
    </i>
    <i r="1" i="2">
      <x v="2"/>
    </i>
    <i>
      <x v="53"/>
      <x/>
    </i>
    <i r="1" i="1">
      <x v="1"/>
    </i>
    <i r="1" i="2">
      <x v="2"/>
    </i>
    <i>
      <x v="54"/>
      <x/>
    </i>
    <i r="1" i="1">
      <x v="1"/>
    </i>
    <i r="1" i="2">
      <x v="2"/>
    </i>
    <i>
      <x v="55"/>
      <x/>
    </i>
    <i r="1" i="1">
      <x v="1"/>
    </i>
    <i r="1" i="2">
      <x v="2"/>
    </i>
    <i>
      <x v="56"/>
      <x/>
    </i>
    <i r="1" i="1">
      <x v="1"/>
    </i>
    <i r="1" i="2">
      <x v="2"/>
    </i>
    <i>
      <x v="57"/>
      <x/>
    </i>
    <i r="1" i="1">
      <x v="1"/>
    </i>
    <i r="1" i="2">
      <x v="2"/>
    </i>
    <i>
      <x v="58"/>
      <x/>
    </i>
    <i r="1" i="1">
      <x v="1"/>
    </i>
    <i r="1" i="2">
      <x v="2"/>
    </i>
    <i>
      <x v="59"/>
      <x/>
    </i>
    <i r="1" i="1">
      <x v="1"/>
    </i>
    <i r="1" i="2">
      <x v="2"/>
    </i>
    <i>
      <x v="60"/>
      <x/>
    </i>
    <i r="1" i="1">
      <x v="1"/>
    </i>
    <i r="1" i="2">
      <x v="2"/>
    </i>
    <i>
      <x v="61"/>
      <x/>
    </i>
    <i r="1" i="1">
      <x v="1"/>
    </i>
    <i r="1" i="2">
      <x v="2"/>
    </i>
    <i>
      <x v="62"/>
      <x/>
    </i>
    <i r="1" i="1">
      <x v="1"/>
    </i>
    <i r="1" i="2">
      <x v="2"/>
    </i>
    <i>
      <x v="63"/>
      <x/>
    </i>
    <i r="1" i="1">
      <x v="1"/>
    </i>
    <i r="1" i="2">
      <x v="2"/>
    </i>
    <i>
      <x v="64"/>
      <x/>
    </i>
    <i r="1" i="1">
      <x v="1"/>
    </i>
    <i r="1" i="2">
      <x v="2"/>
    </i>
    <i>
      <x v="65"/>
      <x/>
    </i>
    <i r="1" i="1">
      <x v="1"/>
    </i>
    <i r="1" i="2">
      <x v="2"/>
    </i>
    <i>
      <x v="66"/>
      <x/>
    </i>
    <i r="1" i="1">
      <x v="1"/>
    </i>
    <i r="1" i="2">
      <x v="2"/>
    </i>
    <i>
      <x v="67"/>
      <x/>
    </i>
    <i r="1" i="1">
      <x v="1"/>
    </i>
    <i r="1" i="2">
      <x v="2"/>
    </i>
    <i>
      <x v="68"/>
      <x/>
    </i>
    <i r="1" i="1">
      <x v="1"/>
    </i>
    <i r="1" i="2">
      <x v="2"/>
    </i>
    <i>
      <x v="69"/>
      <x/>
    </i>
    <i r="1" i="1">
      <x v="1"/>
    </i>
    <i r="1" i="2">
      <x v="2"/>
    </i>
    <i>
      <x v="70"/>
      <x/>
    </i>
    <i r="1" i="1">
      <x v="1"/>
    </i>
    <i r="1" i="2">
      <x v="2"/>
    </i>
    <i>
      <x v="71"/>
      <x/>
    </i>
    <i r="1" i="1">
      <x v="1"/>
    </i>
    <i r="1" i="2">
      <x v="2"/>
    </i>
    <i>
      <x v="72"/>
      <x/>
    </i>
    <i r="1" i="1">
      <x v="1"/>
    </i>
    <i r="1" i="2">
      <x v="2"/>
    </i>
    <i>
      <x v="73"/>
      <x/>
    </i>
    <i r="1" i="1">
      <x v="1"/>
    </i>
    <i r="1" i="2">
      <x v="2"/>
    </i>
    <i>
      <x v="74"/>
      <x/>
    </i>
    <i r="1" i="1">
      <x v="1"/>
    </i>
    <i r="1" i="2">
      <x v="2"/>
    </i>
    <i>
      <x v="75"/>
      <x/>
    </i>
    <i r="1" i="1">
      <x v="1"/>
    </i>
    <i r="1" i="2">
      <x v="2"/>
    </i>
    <i>
      <x v="76"/>
      <x/>
    </i>
    <i r="1" i="1">
      <x v="1"/>
    </i>
    <i r="1" i="2">
      <x v="2"/>
    </i>
    <i>
      <x v="77"/>
      <x/>
    </i>
    <i r="1" i="1">
      <x v="1"/>
    </i>
    <i r="1" i="2">
      <x v="2"/>
    </i>
    <i>
      <x v="78"/>
      <x/>
    </i>
    <i r="1" i="1">
      <x v="1"/>
    </i>
    <i r="1" i="2">
      <x v="2"/>
    </i>
    <i>
      <x v="79"/>
      <x/>
    </i>
    <i r="1" i="1">
      <x v="1"/>
    </i>
    <i r="1" i="2">
      <x v="2"/>
    </i>
    <i>
      <x v="80"/>
      <x/>
    </i>
    <i r="1" i="1">
      <x v="1"/>
    </i>
    <i r="1" i="2">
      <x v="2"/>
    </i>
    <i>
      <x v="81"/>
      <x/>
    </i>
    <i r="1" i="1">
      <x v="1"/>
    </i>
    <i r="1" i="2">
      <x v="2"/>
    </i>
    <i>
      <x v="82"/>
      <x/>
    </i>
    <i r="1" i="1">
      <x v="1"/>
    </i>
    <i r="1" i="2">
      <x v="2"/>
    </i>
    <i>
      <x v="83"/>
      <x/>
    </i>
    <i r="1" i="1">
      <x v="1"/>
    </i>
    <i r="1" i="2">
      <x v="2"/>
    </i>
    <i>
      <x v="84"/>
      <x/>
    </i>
    <i r="1" i="1">
      <x v="1"/>
    </i>
    <i r="1" i="2">
      <x v="2"/>
    </i>
    <i>
      <x v="85"/>
      <x/>
    </i>
    <i r="1" i="1">
      <x v="1"/>
    </i>
    <i r="1" i="2">
      <x v="2"/>
    </i>
    <i>
      <x v="86"/>
      <x/>
    </i>
    <i r="1" i="1">
      <x v="1"/>
    </i>
    <i r="1" i="2">
      <x v="2"/>
    </i>
    <i>
      <x v="87"/>
      <x/>
    </i>
    <i r="1" i="1">
      <x v="1"/>
    </i>
    <i r="1" i="2">
      <x v="2"/>
    </i>
    <i>
      <x v="88"/>
      <x/>
    </i>
    <i r="1" i="1">
      <x v="1"/>
    </i>
    <i r="1" i="2">
      <x v="2"/>
    </i>
    <i>
      <x v="89"/>
      <x/>
    </i>
    <i r="1" i="1">
      <x v="1"/>
    </i>
    <i r="1" i="2">
      <x v="2"/>
    </i>
    <i>
      <x v="90"/>
      <x/>
    </i>
    <i r="1" i="1">
      <x v="1"/>
    </i>
    <i r="1" i="2">
      <x v="2"/>
    </i>
    <i>
      <x v="91"/>
      <x/>
    </i>
    <i r="1" i="1">
      <x v="1"/>
    </i>
    <i r="1" i="2">
      <x v="2"/>
    </i>
    <i>
      <x v="92"/>
      <x/>
    </i>
    <i r="1" i="1">
      <x v="1"/>
    </i>
    <i r="1" i="2">
      <x v="2"/>
    </i>
    <i>
      <x v="93"/>
      <x/>
    </i>
    <i r="1" i="1">
      <x v="1"/>
    </i>
    <i r="1" i="2">
      <x v="2"/>
    </i>
    <i>
      <x v="94"/>
      <x/>
    </i>
    <i r="1" i="1">
      <x v="1"/>
    </i>
    <i r="1" i="2">
      <x v="2"/>
    </i>
    <i>
      <x v="95"/>
      <x/>
    </i>
    <i r="1" i="1">
      <x v="1"/>
    </i>
    <i r="1" i="2">
      <x v="2"/>
    </i>
    <i>
      <x v="96"/>
      <x/>
    </i>
    <i r="1" i="1">
      <x v="1"/>
    </i>
    <i r="1" i="2">
      <x v="2"/>
    </i>
    <i>
      <x v="97"/>
      <x/>
    </i>
    <i r="1" i="1">
      <x v="1"/>
    </i>
    <i r="1" i="2">
      <x v="2"/>
    </i>
    <i>
      <x v="98"/>
      <x/>
    </i>
    <i r="1" i="1">
      <x v="1"/>
    </i>
    <i r="1" i="2">
      <x v="2"/>
    </i>
    <i>
      <x v="99"/>
      <x/>
    </i>
    <i r="1" i="1">
      <x v="1"/>
    </i>
    <i r="1" i="2">
      <x v="2"/>
    </i>
    <i>
      <x v="100"/>
      <x/>
    </i>
    <i r="1" i="1">
      <x v="1"/>
    </i>
    <i r="1" i="2">
      <x v="2"/>
    </i>
    <i>
      <x v="101"/>
      <x/>
    </i>
    <i r="1" i="1">
      <x v="1"/>
    </i>
    <i r="1" i="2">
      <x v="2"/>
    </i>
    <i>
      <x v="102"/>
      <x/>
    </i>
    <i r="1" i="1">
      <x v="1"/>
    </i>
    <i r="1" i="2">
      <x v="2"/>
    </i>
    <i>
      <x v="103"/>
      <x/>
    </i>
    <i r="1" i="1">
      <x v="1"/>
    </i>
    <i r="1" i="2">
      <x v="2"/>
    </i>
    <i>
      <x v="104"/>
      <x/>
    </i>
    <i r="1" i="1">
      <x v="1"/>
    </i>
    <i r="1" i="2">
      <x v="2"/>
    </i>
    <i>
      <x v="105"/>
      <x/>
    </i>
    <i r="1" i="1">
      <x v="1"/>
    </i>
    <i r="1" i="2">
      <x v="2"/>
    </i>
    <i>
      <x v="106"/>
      <x/>
    </i>
    <i r="1" i="1">
      <x v="1"/>
    </i>
    <i r="1" i="2">
      <x v="2"/>
    </i>
    <i>
      <x v="107"/>
      <x/>
    </i>
    <i r="1" i="1">
      <x v="1"/>
    </i>
    <i r="1" i="2">
      <x v="2"/>
    </i>
    <i>
      <x v="108"/>
      <x/>
    </i>
    <i r="1" i="1">
      <x v="1"/>
    </i>
    <i r="1" i="2">
      <x v="2"/>
    </i>
    <i>
      <x v="109"/>
      <x/>
    </i>
    <i r="1" i="1">
      <x v="1"/>
    </i>
    <i r="1" i="2">
      <x v="2"/>
    </i>
    <i>
      <x v="110"/>
      <x/>
    </i>
    <i r="1" i="1">
      <x v="1"/>
    </i>
    <i r="1" i="2">
      <x v="2"/>
    </i>
    <i>
      <x v="111"/>
      <x/>
    </i>
    <i r="1" i="1">
      <x v="1"/>
    </i>
    <i r="1" i="2">
      <x v="2"/>
    </i>
    <i>
      <x v="112"/>
      <x/>
    </i>
    <i r="1" i="1">
      <x v="1"/>
    </i>
    <i r="1" i="2">
      <x v="2"/>
    </i>
    <i>
      <x v="113"/>
      <x/>
    </i>
    <i r="1" i="1">
      <x v="1"/>
    </i>
    <i r="1" i="2">
      <x v="2"/>
    </i>
    <i>
      <x v="114"/>
      <x/>
    </i>
    <i r="1" i="1">
      <x v="1"/>
    </i>
    <i r="1" i="2">
      <x v="2"/>
    </i>
    <i>
      <x v="115"/>
      <x/>
    </i>
    <i r="1" i="1">
      <x v="1"/>
    </i>
    <i r="1" i="2">
      <x v="2"/>
    </i>
    <i>
      <x v="116"/>
      <x/>
    </i>
    <i r="1" i="1">
      <x v="1"/>
    </i>
    <i r="1" i="2">
      <x v="2"/>
    </i>
    <i>
      <x v="117"/>
      <x/>
    </i>
    <i r="1" i="1">
      <x v="1"/>
    </i>
    <i r="1" i="2">
      <x v="2"/>
    </i>
    <i>
      <x v="119"/>
      <x/>
    </i>
    <i r="1" i="1">
      <x v="1"/>
    </i>
    <i r="1" i="2">
      <x v="2"/>
    </i>
    <i>
      <x v="120"/>
      <x/>
    </i>
    <i r="1" i="1">
      <x v="1"/>
    </i>
    <i r="1" i="2">
      <x v="2"/>
    </i>
    <i>
      <x v="121"/>
      <x/>
    </i>
    <i r="1" i="1">
      <x v="1"/>
    </i>
    <i r="1" i="2">
      <x v="2"/>
    </i>
    <i>
      <x v="122"/>
      <x/>
    </i>
    <i r="1" i="1">
      <x v="1"/>
    </i>
    <i r="1" i="2">
      <x v="2"/>
    </i>
    <i>
      <x v="123"/>
      <x/>
    </i>
    <i r="1" i="1">
      <x v="1"/>
    </i>
    <i r="1" i="2">
      <x v="2"/>
    </i>
    <i>
      <x v="124"/>
      <x/>
    </i>
    <i r="1" i="1">
      <x v="1"/>
    </i>
    <i r="1" i="2">
      <x v="2"/>
    </i>
    <i>
      <x v="125"/>
      <x/>
    </i>
    <i r="1" i="1">
      <x v="1"/>
    </i>
    <i r="1" i="2">
      <x v="2"/>
    </i>
    <i>
      <x v="126"/>
      <x/>
    </i>
    <i r="1" i="1">
      <x v="1"/>
    </i>
    <i r="1" i="2">
      <x v="2"/>
    </i>
    <i>
      <x v="127"/>
      <x/>
    </i>
    <i r="1" i="1">
      <x v="1"/>
    </i>
    <i r="1" i="2">
      <x v="2"/>
    </i>
    <i>
      <x v="128"/>
      <x/>
    </i>
    <i r="1" i="1">
      <x v="1"/>
    </i>
    <i r="1" i="2">
      <x v="2"/>
    </i>
    <i>
      <x v="129"/>
      <x/>
    </i>
    <i r="1" i="1">
      <x v="1"/>
    </i>
    <i r="1" i="2">
      <x v="2"/>
    </i>
    <i>
      <x v="130"/>
      <x/>
    </i>
    <i r="1" i="1">
      <x v="1"/>
    </i>
    <i r="1" i="2">
      <x v="2"/>
    </i>
    <i>
      <x v="131"/>
      <x/>
    </i>
    <i r="1" i="1">
      <x v="1"/>
    </i>
    <i r="1" i="2">
      <x v="2"/>
    </i>
    <i>
      <x v="132"/>
      <x/>
    </i>
    <i r="1" i="1">
      <x v="1"/>
    </i>
    <i r="1" i="2">
      <x v="2"/>
    </i>
    <i>
      <x v="133"/>
      <x/>
    </i>
    <i r="1" i="1">
      <x v="1"/>
    </i>
    <i r="1" i="2">
      <x v="2"/>
    </i>
    <i>
      <x v="134"/>
      <x/>
    </i>
    <i r="1" i="1">
      <x v="1"/>
    </i>
    <i r="1" i="2">
      <x v="2"/>
    </i>
    <i>
      <x v="135"/>
      <x/>
    </i>
    <i r="1" i="1">
      <x v="1"/>
    </i>
    <i r="1" i="2">
      <x v="2"/>
    </i>
    <i>
      <x v="136"/>
      <x/>
    </i>
    <i r="1" i="1">
      <x v="1"/>
    </i>
    <i r="1" i="2">
      <x v="2"/>
    </i>
    <i>
      <x v="137"/>
      <x/>
    </i>
    <i r="1" i="1">
      <x v="1"/>
    </i>
    <i r="1" i="2">
      <x v="2"/>
    </i>
    <i>
      <x v="138"/>
      <x/>
    </i>
    <i r="1" i="1">
      <x v="1"/>
    </i>
    <i r="1" i="2">
      <x v="2"/>
    </i>
    <i>
      <x v="139"/>
      <x/>
    </i>
    <i r="1" i="1">
      <x v="1"/>
    </i>
    <i r="1" i="2">
      <x v="2"/>
    </i>
    <i>
      <x v="140"/>
      <x/>
    </i>
    <i r="1" i="1">
      <x v="1"/>
    </i>
    <i r="1" i="2">
      <x v="2"/>
    </i>
    <i>
      <x v="141"/>
      <x/>
    </i>
    <i r="1" i="1">
      <x v="1"/>
    </i>
    <i r="1" i="2">
      <x v="2"/>
    </i>
    <i>
      <x v="142"/>
      <x/>
    </i>
    <i r="1" i="1">
      <x v="1"/>
    </i>
    <i r="1" i="2">
      <x v="2"/>
    </i>
    <i>
      <x v="143"/>
      <x/>
    </i>
    <i r="1" i="1">
      <x v="1"/>
    </i>
    <i r="1" i="2">
      <x v="2"/>
    </i>
    <i>
      <x v="145"/>
      <x/>
    </i>
    <i r="1" i="1">
      <x v="1"/>
    </i>
    <i r="1" i="2">
      <x v="2"/>
    </i>
    <i>
      <x v="146"/>
      <x/>
    </i>
    <i r="1" i="1">
      <x v="1"/>
    </i>
    <i r="1" i="2">
      <x v="2"/>
    </i>
    <i>
      <x v="147"/>
      <x/>
    </i>
    <i r="1" i="1">
      <x v="1"/>
    </i>
    <i r="1" i="2">
      <x v="2"/>
    </i>
    <i>
      <x v="148"/>
      <x/>
    </i>
    <i r="1" i="1">
      <x v="1"/>
    </i>
    <i r="1" i="2">
      <x v="2"/>
    </i>
    <i>
      <x v="149"/>
      <x/>
    </i>
    <i r="1" i="1">
      <x v="1"/>
    </i>
    <i r="1" i="2">
      <x v="2"/>
    </i>
    <i>
      <x v="150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0" hier="-1"/>
  </pageFields>
  <dataFields count="3">
    <dataField name="Count of Incoming Day" fld="5" subtotal="count" baseField="0" baseItem="0"/>
    <dataField name="Sum of Completed" fld="19" baseField="0" baseItem="0"/>
    <dataField name="Sum of Confirmed" fld="20" baseField="0" baseItem="0"/>
  </dataField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42" applyNumberFormats="0" applyBorderFormats="0" applyFontFormats="0" applyPatternFormats="0" applyAlignmentFormats="0" applyWidthHeightFormats="1" dataCaption="Values" updatedVersion="4" minRefreshableVersion="3" useAutoFormatting="1" itemPrintTitles="1" mergeItem="1" createdVersion="4" indent="0" outline="1" outlineData="1" multipleFieldFilters="0" chartFormat="1">
  <location ref="B5:K21" firstHeaderRow="1" firstDataRow="3" firstDataCol="1" rowPageCount="1" colPageCount="1"/>
  <pivotFields count="21">
    <pivotField axis="axisPage" multipleItemSelectionAllowed="1" showAll="0">
      <items count="8">
        <item h="1" x="6"/>
        <item h="1" x="3"/>
        <item h="1" x="5"/>
        <item x="0"/>
        <item h="1" x="2"/>
        <item h="1" x="4"/>
        <item x="1"/>
        <item t="default"/>
      </items>
    </pivotField>
    <pivotField axis="axisCol" showAll="0" defaultSubtotal="0">
      <items count="7">
        <item x="1"/>
        <item x="3"/>
        <item x="4"/>
        <item x="2"/>
        <item x="6"/>
        <item x="0"/>
        <item x="5"/>
      </items>
    </pivotField>
    <pivotField showAll="0"/>
    <pivotField showAll="0"/>
    <pivotField showAll="0"/>
    <pivotField dataField="1" numFmtId="14" showAll="0"/>
    <pivotField numFmtId="14"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axis="axisRow" numFmtId="165" showAll="0" defaultSubtotal="0">
      <items count="12">
        <item x="11"/>
        <item x="10"/>
        <item x="3"/>
        <item x="4"/>
        <item x="6"/>
        <item x="8"/>
        <item x="5"/>
        <item x="7"/>
        <item x="2"/>
        <item x="0"/>
        <item x="1"/>
        <item x="9"/>
      </items>
    </pivotField>
    <pivotField axis="axisRow" numFmtId="166" showAll="0" defaultSubtotal="0">
      <items count="2">
        <item x="1"/>
        <item x="0"/>
      </items>
    </pivotField>
    <pivotField showAll="0" defaultSubtotal="0"/>
    <pivotField showAll="0" defaultSubtotal="0"/>
    <pivotField dataField="1" showAll="0" defaultSubtotal="0"/>
    <pivotField dataField="1" showAll="0" defaultSubtotal="0"/>
  </pivotFields>
  <rowFields count="2">
    <field x="16"/>
    <field x="15"/>
  </rowFields>
  <rowItems count="14">
    <i>
      <x/>
    </i>
    <i r="1">
      <x v="1"/>
    </i>
    <i r="1">
      <x v="2"/>
    </i>
    <i r="1">
      <x v="3"/>
    </i>
    <i r="1">
      <x v="4"/>
    </i>
    <i r="1">
      <x v="5"/>
    </i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2">
    <field x="-2"/>
    <field x="1"/>
  </colFields>
  <colItems count="9">
    <i>
      <x/>
      <x/>
    </i>
    <i r="1">
      <x v="5"/>
    </i>
    <i i="1">
      <x v="1"/>
      <x/>
    </i>
    <i r="1" i="1">
      <x v="5"/>
    </i>
    <i i="2">
      <x v="2"/>
      <x/>
    </i>
    <i r="1" i="2">
      <x v="5"/>
    </i>
    <i t="grand">
      <x/>
    </i>
    <i t="grand" i="1">
      <x/>
    </i>
    <i t="grand" i="2">
      <x/>
    </i>
  </colItems>
  <pageFields count="1">
    <pageField fld="0" hier="-1"/>
  </pageFields>
  <dataFields count="3">
    <dataField name="Incoming Tickets" fld="5" subtotal="count" baseField="0" baseItem="0"/>
    <dataField name="Completed Tickets" fld="19" baseField="0" baseItem="0"/>
    <dataField name="Confirmed Tickets" fld="20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MAIN_Ref" displayName="MAIN_Ref" ref="B3:F9" totalsRowShown="0">
  <autoFilter ref="B3:F9"/>
  <tableColumns count="5">
    <tableColumn id="7" name="Cost Center" dataDxfId="50"/>
    <tableColumn id="1" name="Site Location"/>
    <tableColumn id="2" name="Site Name"/>
    <tableColumn id="4" name="Cost Center Name"/>
    <tableColumn id="5" name="Director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Lookup" displayName="Lookup" ref="C11:D13" totalsRowShown="0">
  <autoFilter ref="C11:D13"/>
  <tableColumns count="2">
    <tableColumn id="1" name="Loookup"/>
    <tableColumn id="2" name="Return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PCC_Data" displayName="PCC_Data" ref="B101:N2232" totalsRowShown="0">
  <autoFilter ref="B101:N2232"/>
  <tableColumns count="13">
    <tableColumn id="1" name="Object ID"/>
    <tableColumn id="2" name="Ticket Type"/>
    <tableColumn id="3" name="Description"/>
    <tableColumn id="4" name="Affected User/Req."/>
    <tableColumn id="5" name="Processor"/>
    <tableColumn id="6" name="PCC Rating"/>
    <tableColumn id="7" name="Start Date"/>
    <tableColumn id="8" name="Real Start Date"/>
    <tableColumn id="9" name="Confirmed Date"/>
    <tableColumn id="10" name="Category"/>
    <tableColumn id="11" name="Building code"/>
    <tableColumn id="12" name="Month" dataDxfId="49">
      <calculatedColumnFormula>DATE(YEAR(PCC_Data[[#This Row],[Confirmed Date]]),MONTH(PCC_Data[[#This Row],[Confirmed Date]]),1)</calculatedColumnFormula>
    </tableColumn>
    <tableColumn id="13" name="Year" dataDxfId="48">
      <calculatedColumnFormula>DATE(YEAR(PCC_Data[[#This Row],[Confirmed Date]]),1,1)</calculatedColumnFormula>
    </tableColumn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id="2" name="MPT_Data" displayName="MPT_Data" ref="B133:N1313" totalsRowShown="0">
  <autoFilter ref="B133:N1313"/>
  <tableColumns count="13">
    <tableColumn id="1" name="Processor Cost Center"/>
    <tableColumn id="2" name="Cost Center Name"/>
    <tableColumn id="3" name="Object ID"/>
    <tableColumn id="4" name="Ticket Description"/>
    <tableColumn id="5" name="Calendar Day" dataDxfId="20"/>
    <tableColumn id="12" name="Processor" dataDxfId="19"/>
    <tableColumn id="6" name="MIN"/>
    <tableColumn id="7" name="%"/>
    <tableColumn id="8" name="Month" dataDxfId="18">
      <calculatedColumnFormula>DATE(YEAR(MPT_Data[[#This Row],[Calendar Day]]),MONTH(MPT_Data[[#This Row],[Calendar Day]]),1)</calculatedColumnFormula>
    </tableColumn>
    <tableColumn id="9" name="Year" dataDxfId="17">
      <calculatedColumnFormula>DATE(YEAR(MPT_Data[[#This Row],[Calendar Day]]),1,1)</calculatedColumnFormula>
    </tableColumn>
    <tableColumn id="10" name="MPT Days" dataDxfId="16">
      <calculatedColumnFormula>MPT_Data[[#This Row],[MIN]]/60/24</calculatedColumnFormula>
    </tableColumn>
    <tableColumn id="11" name="SR/IM" dataDxfId="15">
      <calculatedColumnFormula>VLOOKUP(LEFT(MPT_Data[[#This Row],[Object ID]],1),Lookup[#All],2,FALSE)</calculatedColumnFormula>
    </tableColumn>
    <tableColumn id="13" name="Site_lookup" dataDxfId="14">
      <calculatedColumnFormula>VLOOKUP("0"&amp;RIGHT(MPT_Data[[#This Row],[Processor Cost Center]],9),MAIN_Ref[[#All],[Cost Center]:[Site Name]],3,FALSE)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6" name="Incoming_Data" displayName="Incoming_Data" ref="B102:V3611" totalsRowShown="0">
  <autoFilter ref="B102:V3611"/>
  <tableColumns count="21">
    <tableColumn id="1" name="Processor Cost Center"/>
    <tableColumn id="2" name="Cost Center Name"/>
    <tableColumn id="3" name="Processor"/>
    <tableColumn id="4" name="Object ID"/>
    <tableColumn id="5" name="Ticket Description"/>
    <tableColumn id="6" name="Incoming Day" dataDxfId="10"/>
    <tableColumn id="7" name="Start Date" dataDxfId="9"/>
    <tableColumn id="8" name="User Priority"/>
    <tableColumn id="9" name="Recommended Priority"/>
    <tableColumn id="10" name="Priority"/>
    <tableColumn id="12" name="Status"/>
    <tableColumn id="14" name="SR/IM" dataDxfId="12">
      <calculatedColumnFormula>VLOOKUP(LEFT(Incoming_Data[[#This Row],[Object ID]],1),Lookup[#All],2,FALSE)</calculatedColumnFormula>
    </tableColumn>
    <tableColumn id="11" name="Completed Day" dataDxfId="8">
      <calculatedColumnFormula>IFERROR(VLOOKUP(Incoming_Data[[#This Row],[Object ID]],SP_Data[#All],2,FALSE),"")</calculatedColumnFormula>
    </tableColumn>
    <tableColumn id="13" name="Confirmed Day" dataDxfId="11">
      <calculatedColumnFormula>IFERROR(VLOOKUP(Incoming_Data[[#This Row],[Object ID]],Finalized_Data[#All],2,FALSE),"")</calculatedColumnFormula>
    </tableColumn>
    <tableColumn id="16" name="Discrepancy" dataDxfId="6">
      <calculatedColumnFormula>IF(AND(NOT(ISNUMBER(Incoming_Data[[#This Row],[Completed Day]])),ISNUMBER(Incoming_Data[[#This Row],[Confirmed Day]])),"Confirmed wihtout Completion",IF(Incoming_Data[[#This Row],[Confirmed Day]]&lt;Incoming_Data[[#This Row],[Completed Day]],"Confimed before Completed",""))</calculatedColumnFormula>
    </tableColumn>
    <tableColumn id="17" name="Incoming Month" dataDxfId="5">
      <calculatedColumnFormula>IFERROR(DATE(YEAR(Incoming_Data[[#This Row],[Incoming Day]]),MONTH(Incoming_Data[[#This Row],[Incoming Day]]),1),"")</calculatedColumnFormula>
    </tableColumn>
    <tableColumn id="22" name="Incoming Year" dataDxfId="0">
      <calculatedColumnFormula>DATE(YEAR(Incoming_Data[[#This Row],[Incoming Day]]),1,1)</calculatedColumnFormula>
    </tableColumn>
    <tableColumn id="18" name="Completed Month" dataDxfId="4">
      <calculatedColumnFormula>IFERROR(DATE(YEAR(Incoming_Data[[#This Row],[Completed Day]]),MONTH(Incoming_Data[[#This Row],[Completed Day]]),1),"")</calculatedColumnFormula>
    </tableColumn>
    <tableColumn id="19" name="ConfirmedMonth" dataDxfId="3">
      <calculatedColumnFormula>IFERROR(DATE(YEAR(Incoming_Data[[#This Row],[Confirmed Day]]),MONTH(Incoming_Data[[#This Row],[Confirmed Day]]),1),"")</calculatedColumnFormula>
    </tableColumn>
    <tableColumn id="20" name="Completed" dataDxfId="2">
      <calculatedColumnFormula>IF(ISNUMBER(Incoming_Data[[#This Row],[Completed Day]]),1,0)</calculatedColumnFormula>
    </tableColumn>
    <tableColumn id="21" name="Confirmed" dataDxfId="1">
      <calculatedColumnFormula>IF(ISNUMBER(Incoming_Data[[#This Row],[Confirmed Day]]),1,0)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7" name="Finalized_Data" displayName="Finalized_Data" ref="AA102:AB2247" totalsRowShown="0">
  <autoFilter ref="AA102:AB2247"/>
  <tableColumns count="2">
    <tableColumn id="1" name="Object ID"/>
    <tableColumn id="2" name="Finalized Day" dataDxfId="13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id="8" name="SP_Data" displayName="SP_Data" ref="X102:Y2954" totalsRowShown="0">
  <autoFilter ref="X102:Y2954"/>
  <tableColumns count="2">
    <tableColumn id="1" name="Object ID"/>
    <tableColumn id="2" name="SP Day" dataDxfId="7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7" Type="http://schemas.openxmlformats.org/officeDocument/2006/relationships/table" Target="../tables/table7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3"/>
  <sheetViews>
    <sheetView workbookViewId="0">
      <selection activeCell="D13" sqref="D13"/>
    </sheetView>
  </sheetViews>
  <sheetFormatPr defaultRowHeight="15" x14ac:dyDescent="0.25"/>
  <cols>
    <col min="2" max="2" width="35.28515625" bestFit="1" customWidth="1"/>
    <col min="3" max="3" width="30.140625" customWidth="1"/>
    <col min="4" max="4" width="15.28515625" bestFit="1" customWidth="1"/>
    <col min="5" max="6" width="16.42578125" bestFit="1" customWidth="1"/>
    <col min="7" max="7" width="35.28515625" bestFit="1" customWidth="1"/>
    <col min="8" max="8" width="10.140625" bestFit="1" customWidth="1"/>
    <col min="9" max="9" width="11.28515625" bestFit="1" customWidth="1"/>
    <col min="10" max="10" width="17.28515625" bestFit="1" customWidth="1"/>
    <col min="11" max="11" width="16.42578125" bestFit="1" customWidth="1"/>
  </cols>
  <sheetData>
    <row r="2" spans="2:6" x14ac:dyDescent="0.25">
      <c r="B2" t="s">
        <v>25</v>
      </c>
    </row>
    <row r="3" spans="2:6" x14ac:dyDescent="0.25">
      <c r="B3" s="19" t="s">
        <v>2</v>
      </c>
      <c r="C3" t="s">
        <v>3</v>
      </c>
      <c r="D3" t="s">
        <v>4</v>
      </c>
      <c r="E3" t="s">
        <v>5</v>
      </c>
      <c r="F3" t="s">
        <v>0</v>
      </c>
    </row>
    <row r="4" spans="2:6" x14ac:dyDescent="0.25">
      <c r="B4" s="1" t="s">
        <v>10</v>
      </c>
      <c r="C4" t="s">
        <v>7</v>
      </c>
      <c r="D4" t="s">
        <v>8</v>
      </c>
      <c r="E4" t="s">
        <v>17</v>
      </c>
      <c r="F4" t="s">
        <v>1</v>
      </c>
    </row>
    <row r="5" spans="2:6" x14ac:dyDescent="0.25">
      <c r="B5" s="1" t="s">
        <v>11</v>
      </c>
      <c r="C5" t="s">
        <v>6</v>
      </c>
      <c r="D5" t="s">
        <v>9</v>
      </c>
      <c r="E5" t="s">
        <v>18</v>
      </c>
      <c r="F5" t="s">
        <v>1</v>
      </c>
    </row>
    <row r="6" spans="2:6" ht="30" x14ac:dyDescent="0.25">
      <c r="B6" s="1" t="s">
        <v>14</v>
      </c>
      <c r="C6" s="2" t="s">
        <v>23</v>
      </c>
      <c r="E6" t="s">
        <v>19</v>
      </c>
      <c r="F6" t="s">
        <v>13</v>
      </c>
    </row>
    <row r="7" spans="2:6" x14ac:dyDescent="0.25">
      <c r="B7" s="1" t="s">
        <v>15</v>
      </c>
      <c r="E7" t="s">
        <v>20</v>
      </c>
      <c r="F7" t="s">
        <v>13</v>
      </c>
    </row>
    <row r="8" spans="2:6" ht="60" x14ac:dyDescent="0.25">
      <c r="B8" s="1" t="s">
        <v>16</v>
      </c>
      <c r="C8" s="2" t="s">
        <v>24</v>
      </c>
      <c r="E8" t="s">
        <v>21</v>
      </c>
      <c r="F8" t="s">
        <v>13</v>
      </c>
    </row>
    <row r="9" spans="2:6" x14ac:dyDescent="0.25">
      <c r="B9" s="1" t="s">
        <v>12</v>
      </c>
      <c r="E9" t="s">
        <v>22</v>
      </c>
      <c r="F9" t="s">
        <v>13</v>
      </c>
    </row>
    <row r="11" spans="2:6" x14ac:dyDescent="0.25">
      <c r="C11" t="s">
        <v>2172</v>
      </c>
      <c r="D11" t="s">
        <v>2173</v>
      </c>
    </row>
    <row r="12" spans="2:6" x14ac:dyDescent="0.25">
      <c r="C12" s="2" t="str">
        <f>"7"</f>
        <v>7</v>
      </c>
      <c r="D12" t="s">
        <v>2177</v>
      </c>
    </row>
    <row r="13" spans="2:6" x14ac:dyDescent="0.25">
      <c r="C13" t="str">
        <f>"8"</f>
        <v>8</v>
      </c>
      <c r="D13" t="s">
        <v>2232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232"/>
  <sheetViews>
    <sheetView workbookViewId="0">
      <selection activeCell="H102" sqref="H102"/>
    </sheetView>
  </sheetViews>
  <sheetFormatPr defaultRowHeight="15" x14ac:dyDescent="0.25"/>
  <cols>
    <col min="2" max="2" width="21.42578125" bestFit="1" customWidth="1"/>
    <col min="3" max="3" width="17.7109375" customWidth="1"/>
    <col min="4" max="4" width="15.28515625" customWidth="1"/>
    <col min="5" max="5" width="11.28515625" customWidth="1"/>
    <col min="6" max="6" width="15.28515625" customWidth="1"/>
    <col min="7" max="7" width="11.28515625" customWidth="1"/>
    <col min="8" max="8" width="17.140625" customWidth="1"/>
    <col min="9" max="9" width="11.28515625" customWidth="1"/>
    <col min="10" max="11" width="16.140625" customWidth="1"/>
    <col min="12" max="12" width="15.28515625" bestFit="1" customWidth="1"/>
    <col min="13" max="13" width="9.140625" bestFit="1" customWidth="1"/>
    <col min="14" max="14" width="7.140625" bestFit="1" customWidth="1"/>
    <col min="15" max="35" width="16.140625" bestFit="1" customWidth="1"/>
    <col min="36" max="36" width="11.28515625" bestFit="1" customWidth="1"/>
  </cols>
  <sheetData>
    <row r="2" spans="2:5" x14ac:dyDescent="0.25">
      <c r="B2" s="9" t="s">
        <v>2226</v>
      </c>
      <c r="C2" s="19" t="s">
        <v>2176</v>
      </c>
    </row>
    <row r="4" spans="2:5" x14ac:dyDescent="0.25">
      <c r="B4" s="9" t="s">
        <v>10591</v>
      </c>
      <c r="C4" s="9" t="s">
        <v>2170</v>
      </c>
    </row>
    <row r="5" spans="2:5" x14ac:dyDescent="0.25">
      <c r="B5" s="9" t="s">
        <v>10592</v>
      </c>
      <c r="C5" s="19" t="s">
        <v>2232</v>
      </c>
      <c r="D5" s="19" t="s">
        <v>2177</v>
      </c>
      <c r="E5" s="19" t="s">
        <v>2169</v>
      </c>
    </row>
    <row r="6" spans="2:5" x14ac:dyDescent="0.25">
      <c r="B6" s="20">
        <v>41275</v>
      </c>
      <c r="C6" s="23"/>
      <c r="D6" s="23"/>
      <c r="E6" s="23"/>
    </row>
    <row r="7" spans="2:5" x14ac:dyDescent="0.25">
      <c r="B7" s="21">
        <v>41334</v>
      </c>
      <c r="C7" s="23">
        <v>10</v>
      </c>
      <c r="D7" s="23">
        <v>9.6607142857142865</v>
      </c>
      <c r="E7" s="23">
        <v>9.703125</v>
      </c>
    </row>
    <row r="8" spans="2:5" x14ac:dyDescent="0.25">
      <c r="B8" s="22" t="s">
        <v>9</v>
      </c>
      <c r="C8" s="23"/>
      <c r="D8" s="23">
        <v>9.5416666666666661</v>
      </c>
      <c r="E8" s="23">
        <v>9.5416666666666661</v>
      </c>
    </row>
    <row r="9" spans="2:5" x14ac:dyDescent="0.25">
      <c r="B9" s="22" t="s">
        <v>8</v>
      </c>
      <c r="C9" s="23">
        <v>10</v>
      </c>
      <c r="D9" s="23">
        <v>9.75</v>
      </c>
      <c r="E9" s="23">
        <v>9.8000000000000007</v>
      </c>
    </row>
    <row r="10" spans="2:5" x14ac:dyDescent="0.25">
      <c r="B10" s="21">
        <v>41365</v>
      </c>
      <c r="C10" s="23">
        <v>8.8507894736842108</v>
      </c>
      <c r="D10" s="23">
        <v>9.6769230769230763</v>
      </c>
      <c r="E10" s="23">
        <v>9.3721359223300968</v>
      </c>
    </row>
    <row r="11" spans="2:5" x14ac:dyDescent="0.25">
      <c r="B11" s="22" t="s">
        <v>9</v>
      </c>
      <c r="C11" s="23">
        <v>9.4673913043478262</v>
      </c>
      <c r="D11" s="23">
        <v>9.8874999999999993</v>
      </c>
      <c r="E11" s="23">
        <v>9.6627906976744189</v>
      </c>
    </row>
    <row r="12" spans="2:5" x14ac:dyDescent="0.25">
      <c r="B12" s="22" t="s">
        <v>8</v>
      </c>
      <c r="C12" s="23">
        <v>7.9053333333333331</v>
      </c>
      <c r="D12" s="23">
        <v>9.5833333333333339</v>
      </c>
      <c r="E12" s="23">
        <v>9.1638333333333328</v>
      </c>
    </row>
    <row r="13" spans="2:5" x14ac:dyDescent="0.25">
      <c r="B13" s="21">
        <v>41395</v>
      </c>
      <c r="C13" s="23">
        <v>8.7649315068493152</v>
      </c>
      <c r="D13" s="23">
        <v>9.2562616822429895</v>
      </c>
      <c r="E13" s="23">
        <v>9.0570000000000004</v>
      </c>
    </row>
    <row r="14" spans="2:5" x14ac:dyDescent="0.25">
      <c r="B14" s="22" t="s">
        <v>9</v>
      </c>
      <c r="C14" s="23">
        <v>9.335217391304349</v>
      </c>
      <c r="D14" s="23">
        <v>9.2799999999999994</v>
      </c>
      <c r="E14" s="23">
        <v>9.3157746478873253</v>
      </c>
    </row>
    <row r="15" spans="2:5" x14ac:dyDescent="0.25">
      <c r="B15" s="22" t="s">
        <v>8</v>
      </c>
      <c r="C15" s="23">
        <v>7.7933333333333339</v>
      </c>
      <c r="D15" s="23">
        <v>9.2490243902439015</v>
      </c>
      <c r="E15" s="23">
        <v>8.8884403669724765</v>
      </c>
    </row>
    <row r="16" spans="2:5" x14ac:dyDescent="0.25">
      <c r="B16" s="21">
        <v>41426</v>
      </c>
      <c r="C16" s="23">
        <v>7.375</v>
      </c>
      <c r="D16" s="23">
        <v>10</v>
      </c>
      <c r="E16" s="23">
        <v>8.25</v>
      </c>
    </row>
    <row r="17" spans="2:5" x14ac:dyDescent="0.25">
      <c r="B17" s="22" t="s">
        <v>8</v>
      </c>
      <c r="C17" s="23">
        <v>7.375</v>
      </c>
      <c r="D17" s="23">
        <v>10</v>
      </c>
      <c r="E17" s="23">
        <v>8.25</v>
      </c>
    </row>
    <row r="18" spans="2:5" x14ac:dyDescent="0.25">
      <c r="B18" s="20" t="s">
        <v>2169</v>
      </c>
      <c r="C18" s="23">
        <v>8.790608695652173</v>
      </c>
      <c r="D18" s="23">
        <v>9.4367379679144392</v>
      </c>
      <c r="E18" s="23">
        <v>9.1906953642384117</v>
      </c>
    </row>
    <row r="22" spans="2:5" hidden="1" x14ac:dyDescent="0.25"/>
    <row r="23" spans="2:5" hidden="1" x14ac:dyDescent="0.25"/>
    <row r="24" spans="2:5" hidden="1" x14ac:dyDescent="0.25"/>
    <row r="25" spans="2:5" hidden="1" x14ac:dyDescent="0.25"/>
    <row r="26" spans="2:5" hidden="1" x14ac:dyDescent="0.25"/>
    <row r="27" spans="2:5" hidden="1" x14ac:dyDescent="0.25"/>
    <row r="28" spans="2:5" hidden="1" x14ac:dyDescent="0.25"/>
    <row r="29" spans="2:5" hidden="1" x14ac:dyDescent="0.25"/>
    <row r="30" spans="2:5" hidden="1" x14ac:dyDescent="0.25"/>
    <row r="31" spans="2:5" hidden="1" x14ac:dyDescent="0.25"/>
    <row r="32" spans="2:5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spans="2:14" hidden="1" x14ac:dyDescent="0.25"/>
    <row r="98" spans="2:14" hidden="1" x14ac:dyDescent="0.25"/>
    <row r="99" spans="2:14" hidden="1" x14ac:dyDescent="0.25"/>
    <row r="101" spans="2:14" x14ac:dyDescent="0.25">
      <c r="B101" t="s">
        <v>39</v>
      </c>
      <c r="C101" t="s">
        <v>2223</v>
      </c>
      <c r="D101" t="s">
        <v>2224</v>
      </c>
      <c r="E101" t="s">
        <v>2225</v>
      </c>
      <c r="F101" t="s">
        <v>2184</v>
      </c>
      <c r="G101" t="s">
        <v>2226</v>
      </c>
      <c r="H101" t="s">
        <v>2227</v>
      </c>
      <c r="I101" t="s">
        <v>2228</v>
      </c>
      <c r="J101" t="s">
        <v>2229</v>
      </c>
      <c r="K101" t="s">
        <v>29</v>
      </c>
      <c r="L101" t="s">
        <v>2230</v>
      </c>
      <c r="M101" t="s">
        <v>2165</v>
      </c>
      <c r="N101" t="s">
        <v>2166</v>
      </c>
    </row>
    <row r="102" spans="2:14" x14ac:dyDescent="0.25">
      <c r="B102" t="s">
        <v>2231</v>
      </c>
      <c r="C102" t="s">
        <v>2232</v>
      </c>
      <c r="D102" t="s">
        <v>2233</v>
      </c>
      <c r="E102" t="s">
        <v>2234</v>
      </c>
      <c r="F102" t="s">
        <v>2235</v>
      </c>
      <c r="G102">
        <v>10</v>
      </c>
      <c r="H102" t="s">
        <v>2236</v>
      </c>
      <c r="I102" t="s">
        <v>2236</v>
      </c>
      <c r="J102" t="s">
        <v>2237</v>
      </c>
      <c r="K102" t="s">
        <v>2238</v>
      </c>
      <c r="L102" t="s">
        <v>2239</v>
      </c>
      <c r="M102" s="6">
        <f>DATE(YEAR(PCC_Data[[#This Row],[Confirmed Date]]),MONTH(PCC_Data[[#This Row],[Confirmed Date]]),1)</f>
        <v>41426</v>
      </c>
      <c r="N102" s="3">
        <f>DATE(YEAR(PCC_Data[[#This Row],[Confirmed Date]]),1,1)</f>
        <v>41275</v>
      </c>
    </row>
    <row r="103" spans="2:14" x14ac:dyDescent="0.25">
      <c r="B103" t="s">
        <v>1031</v>
      </c>
      <c r="C103" t="s">
        <v>2177</v>
      </c>
      <c r="D103" t="s">
        <v>2240</v>
      </c>
      <c r="E103" t="s">
        <v>2241</v>
      </c>
      <c r="F103" t="s">
        <v>2242</v>
      </c>
      <c r="G103">
        <v>10</v>
      </c>
      <c r="H103" t="s">
        <v>2243</v>
      </c>
      <c r="I103" t="s">
        <v>2243</v>
      </c>
      <c r="J103" t="s">
        <v>2244</v>
      </c>
      <c r="K103" t="s">
        <v>2245</v>
      </c>
      <c r="L103" t="s">
        <v>2246</v>
      </c>
      <c r="M103" s="6">
        <f>DATE(YEAR(PCC_Data[[#This Row],[Confirmed Date]]),MONTH(PCC_Data[[#This Row],[Confirmed Date]]),1)</f>
        <v>41395</v>
      </c>
      <c r="N103" s="3">
        <f>DATE(YEAR(PCC_Data[[#This Row],[Confirmed Date]]),1,1)</f>
        <v>41275</v>
      </c>
    </row>
    <row r="104" spans="2:14" x14ac:dyDescent="0.25">
      <c r="B104" t="s">
        <v>2247</v>
      </c>
      <c r="C104" t="s">
        <v>2177</v>
      </c>
      <c r="D104" t="s">
        <v>2248</v>
      </c>
      <c r="E104" t="s">
        <v>2249</v>
      </c>
      <c r="F104" t="s">
        <v>2242</v>
      </c>
      <c r="G104">
        <v>10</v>
      </c>
      <c r="H104" t="s">
        <v>2250</v>
      </c>
      <c r="I104" t="s">
        <v>2250</v>
      </c>
      <c r="J104" t="s">
        <v>2251</v>
      </c>
      <c r="K104" t="s">
        <v>2245</v>
      </c>
      <c r="L104" t="s">
        <v>2252</v>
      </c>
      <c r="M104" s="6">
        <f>DATE(YEAR(PCC_Data[[#This Row],[Confirmed Date]]),MONTH(PCC_Data[[#This Row],[Confirmed Date]]),1)</f>
        <v>41426</v>
      </c>
      <c r="N104" s="3">
        <f>DATE(YEAR(PCC_Data[[#This Row],[Confirmed Date]]),1,1)</f>
        <v>41275</v>
      </c>
    </row>
    <row r="105" spans="2:14" x14ac:dyDescent="0.25">
      <c r="B105" t="s">
        <v>1029</v>
      </c>
      <c r="C105" t="s">
        <v>2177</v>
      </c>
      <c r="D105" t="s">
        <v>2253</v>
      </c>
      <c r="E105" t="s">
        <v>2254</v>
      </c>
      <c r="F105" t="s">
        <v>2255</v>
      </c>
      <c r="G105">
        <v>10</v>
      </c>
      <c r="H105" t="s">
        <v>2256</v>
      </c>
      <c r="I105" t="s">
        <v>2256</v>
      </c>
      <c r="J105" t="s">
        <v>2257</v>
      </c>
      <c r="K105" t="s">
        <v>2245</v>
      </c>
      <c r="L105" t="s">
        <v>2258</v>
      </c>
      <c r="M105" s="6">
        <f>DATE(YEAR(PCC_Data[[#This Row],[Confirmed Date]]),MONTH(PCC_Data[[#This Row],[Confirmed Date]]),1)</f>
        <v>41395</v>
      </c>
      <c r="N105" s="3">
        <f>DATE(YEAR(PCC_Data[[#This Row],[Confirmed Date]]),1,1)</f>
        <v>41275</v>
      </c>
    </row>
    <row r="106" spans="2:14" x14ac:dyDescent="0.25">
      <c r="B106" t="s">
        <v>1595</v>
      </c>
      <c r="C106" t="s">
        <v>2232</v>
      </c>
      <c r="D106" t="s">
        <v>2259</v>
      </c>
      <c r="E106" t="s">
        <v>2260</v>
      </c>
      <c r="F106" t="s">
        <v>2261</v>
      </c>
      <c r="G106">
        <v>10</v>
      </c>
      <c r="H106" t="s">
        <v>2262</v>
      </c>
      <c r="I106" t="s">
        <v>2262</v>
      </c>
      <c r="J106" t="s">
        <v>2263</v>
      </c>
      <c r="K106" t="s">
        <v>2238</v>
      </c>
      <c r="L106" t="s">
        <v>2264</v>
      </c>
      <c r="M106" s="6">
        <f>DATE(YEAR(PCC_Data[[#This Row],[Confirmed Date]]),MONTH(PCC_Data[[#This Row],[Confirmed Date]]),1)</f>
        <v>41395</v>
      </c>
      <c r="N106" s="3">
        <f>DATE(YEAR(PCC_Data[[#This Row],[Confirmed Date]]),1,1)</f>
        <v>41275</v>
      </c>
    </row>
    <row r="107" spans="2:14" x14ac:dyDescent="0.25">
      <c r="B107" t="s">
        <v>1304</v>
      </c>
      <c r="C107" t="s">
        <v>2232</v>
      </c>
      <c r="D107" t="s">
        <v>2265</v>
      </c>
      <c r="E107" t="s">
        <v>2260</v>
      </c>
      <c r="F107" t="s">
        <v>2266</v>
      </c>
      <c r="G107">
        <v>10</v>
      </c>
      <c r="H107" t="s">
        <v>2267</v>
      </c>
      <c r="I107" t="s">
        <v>2267</v>
      </c>
      <c r="J107" t="s">
        <v>2268</v>
      </c>
      <c r="K107" t="s">
        <v>2238</v>
      </c>
      <c r="L107" t="s">
        <v>2264</v>
      </c>
      <c r="M107" s="6">
        <f>DATE(YEAR(PCC_Data[[#This Row],[Confirmed Date]]),MONTH(PCC_Data[[#This Row],[Confirmed Date]]),1)</f>
        <v>41395</v>
      </c>
      <c r="N107" s="3">
        <f>DATE(YEAR(PCC_Data[[#This Row],[Confirmed Date]]),1,1)</f>
        <v>41275</v>
      </c>
    </row>
    <row r="108" spans="2:14" x14ac:dyDescent="0.25">
      <c r="B108" t="s">
        <v>1028</v>
      </c>
      <c r="C108" t="s">
        <v>2177</v>
      </c>
      <c r="D108" t="s">
        <v>2269</v>
      </c>
      <c r="E108" t="s">
        <v>2270</v>
      </c>
      <c r="F108" t="s">
        <v>2271</v>
      </c>
      <c r="G108">
        <v>10</v>
      </c>
      <c r="H108" t="s">
        <v>2272</v>
      </c>
      <c r="I108" t="s">
        <v>2272</v>
      </c>
      <c r="J108" t="s">
        <v>2273</v>
      </c>
      <c r="K108" t="s">
        <v>2274</v>
      </c>
      <c r="L108" t="s">
        <v>2275</v>
      </c>
      <c r="M108" s="6">
        <f>DATE(YEAR(PCC_Data[[#This Row],[Confirmed Date]]),MONTH(PCC_Data[[#This Row],[Confirmed Date]]),1)</f>
        <v>41395</v>
      </c>
      <c r="N108" s="3">
        <f>DATE(YEAR(PCC_Data[[#This Row],[Confirmed Date]]),1,1)</f>
        <v>41275</v>
      </c>
    </row>
    <row r="109" spans="2:14" x14ac:dyDescent="0.25">
      <c r="B109" t="s">
        <v>1433</v>
      </c>
      <c r="C109" t="s">
        <v>2177</v>
      </c>
      <c r="D109" t="s">
        <v>2276</v>
      </c>
      <c r="E109" t="s">
        <v>2277</v>
      </c>
      <c r="F109" t="s">
        <v>2278</v>
      </c>
      <c r="G109">
        <v>10</v>
      </c>
      <c r="H109" t="s">
        <v>2279</v>
      </c>
      <c r="I109" t="s">
        <v>2279</v>
      </c>
      <c r="J109" t="s">
        <v>2280</v>
      </c>
      <c r="K109" t="s">
        <v>2281</v>
      </c>
      <c r="L109" t="s">
        <v>2282</v>
      </c>
      <c r="M109" s="6">
        <f>DATE(YEAR(PCC_Data[[#This Row],[Confirmed Date]]),MONTH(PCC_Data[[#This Row],[Confirmed Date]]),1)</f>
        <v>41395</v>
      </c>
      <c r="N109" s="3">
        <f>DATE(YEAR(PCC_Data[[#This Row],[Confirmed Date]]),1,1)</f>
        <v>41275</v>
      </c>
    </row>
    <row r="110" spans="2:14" x14ac:dyDescent="0.25">
      <c r="B110" t="s">
        <v>1593</v>
      </c>
      <c r="C110" t="s">
        <v>2232</v>
      </c>
      <c r="D110" t="s">
        <v>2283</v>
      </c>
      <c r="E110" t="s">
        <v>2284</v>
      </c>
      <c r="F110" t="s">
        <v>2261</v>
      </c>
      <c r="G110">
        <v>8.75</v>
      </c>
      <c r="H110" t="s">
        <v>2285</v>
      </c>
      <c r="I110" t="s">
        <v>2285</v>
      </c>
      <c r="J110" t="s">
        <v>2286</v>
      </c>
      <c r="K110" t="s">
        <v>2238</v>
      </c>
      <c r="M110" s="6">
        <f>DATE(YEAR(PCC_Data[[#This Row],[Confirmed Date]]),MONTH(PCC_Data[[#This Row],[Confirmed Date]]),1)</f>
        <v>41395</v>
      </c>
      <c r="N110" s="3">
        <f>DATE(YEAR(PCC_Data[[#This Row],[Confirmed Date]]),1,1)</f>
        <v>41275</v>
      </c>
    </row>
    <row r="111" spans="2:14" x14ac:dyDescent="0.25">
      <c r="B111" t="s">
        <v>1026</v>
      </c>
      <c r="C111" t="s">
        <v>2177</v>
      </c>
      <c r="D111" t="s">
        <v>2287</v>
      </c>
      <c r="E111" t="s">
        <v>2288</v>
      </c>
      <c r="F111" t="s">
        <v>2271</v>
      </c>
      <c r="G111">
        <v>10</v>
      </c>
      <c r="H111" t="s">
        <v>2289</v>
      </c>
      <c r="I111" t="s">
        <v>2289</v>
      </c>
      <c r="J111" t="s">
        <v>2290</v>
      </c>
      <c r="K111" t="s">
        <v>2274</v>
      </c>
      <c r="L111" t="s">
        <v>2246</v>
      </c>
      <c r="M111" s="6">
        <f>DATE(YEAR(PCC_Data[[#This Row],[Confirmed Date]]),MONTH(PCC_Data[[#This Row],[Confirmed Date]]),1)</f>
        <v>41395</v>
      </c>
      <c r="N111" s="3">
        <f>DATE(YEAR(PCC_Data[[#This Row],[Confirmed Date]]),1,1)</f>
        <v>41275</v>
      </c>
    </row>
    <row r="112" spans="2:14" x14ac:dyDescent="0.25">
      <c r="B112" t="s">
        <v>1025</v>
      </c>
      <c r="C112" t="s">
        <v>2177</v>
      </c>
      <c r="D112" t="s">
        <v>2291</v>
      </c>
      <c r="E112" t="s">
        <v>2292</v>
      </c>
      <c r="F112" t="s">
        <v>2255</v>
      </c>
      <c r="G112">
        <v>10</v>
      </c>
      <c r="H112" t="s">
        <v>2293</v>
      </c>
      <c r="I112" t="s">
        <v>2293</v>
      </c>
      <c r="J112" t="s">
        <v>2294</v>
      </c>
      <c r="K112" t="s">
        <v>2245</v>
      </c>
      <c r="L112" t="s">
        <v>2295</v>
      </c>
      <c r="M112" s="6">
        <f>DATE(YEAR(PCC_Data[[#This Row],[Confirmed Date]]),MONTH(PCC_Data[[#This Row],[Confirmed Date]]),1)</f>
        <v>41395</v>
      </c>
      <c r="N112" s="3">
        <f>DATE(YEAR(PCC_Data[[#This Row],[Confirmed Date]]),1,1)</f>
        <v>41275</v>
      </c>
    </row>
    <row r="113" spans="2:14" x14ac:dyDescent="0.25">
      <c r="B113" t="s">
        <v>1591</v>
      </c>
      <c r="C113" t="s">
        <v>2232</v>
      </c>
      <c r="D113" t="s">
        <v>2296</v>
      </c>
      <c r="E113" t="s">
        <v>2297</v>
      </c>
      <c r="F113" t="s">
        <v>2261</v>
      </c>
      <c r="G113">
        <v>10</v>
      </c>
      <c r="H113" t="s">
        <v>2298</v>
      </c>
      <c r="I113" t="s">
        <v>2298</v>
      </c>
      <c r="J113" t="s">
        <v>2299</v>
      </c>
      <c r="K113" t="s">
        <v>2238</v>
      </c>
      <c r="M113" s="6">
        <f>DATE(YEAR(PCC_Data[[#This Row],[Confirmed Date]]),MONTH(PCC_Data[[#This Row],[Confirmed Date]]),1)</f>
        <v>41395</v>
      </c>
      <c r="N113" s="3">
        <f>DATE(YEAR(PCC_Data[[#This Row],[Confirmed Date]]),1,1)</f>
        <v>41275</v>
      </c>
    </row>
    <row r="114" spans="2:14" x14ac:dyDescent="0.25">
      <c r="B114" t="s">
        <v>2163</v>
      </c>
      <c r="C114" t="s">
        <v>2232</v>
      </c>
      <c r="D114" t="s">
        <v>2300</v>
      </c>
      <c r="E114" t="s">
        <v>2301</v>
      </c>
      <c r="F114" t="s">
        <v>2235</v>
      </c>
      <c r="G114">
        <v>0</v>
      </c>
      <c r="H114" t="s">
        <v>2302</v>
      </c>
      <c r="I114" t="s">
        <v>2302</v>
      </c>
      <c r="J114" t="s">
        <v>2303</v>
      </c>
      <c r="K114" t="s">
        <v>2238</v>
      </c>
      <c r="L114" t="s">
        <v>2239</v>
      </c>
      <c r="M114" s="6">
        <f>DATE(YEAR(PCC_Data[[#This Row],[Confirmed Date]]),MONTH(PCC_Data[[#This Row],[Confirmed Date]]),1)</f>
        <v>41395</v>
      </c>
      <c r="N114" s="3">
        <f>DATE(YEAR(PCC_Data[[#This Row],[Confirmed Date]]),1,1)</f>
        <v>41275</v>
      </c>
    </row>
    <row r="115" spans="2:14" x14ac:dyDescent="0.25">
      <c r="B115" t="s">
        <v>2161</v>
      </c>
      <c r="C115" t="s">
        <v>2232</v>
      </c>
      <c r="D115" t="s">
        <v>2304</v>
      </c>
      <c r="E115" t="s">
        <v>2305</v>
      </c>
      <c r="F115" t="s">
        <v>2235</v>
      </c>
      <c r="G115">
        <v>10</v>
      </c>
      <c r="H115" t="s">
        <v>2306</v>
      </c>
      <c r="I115" t="s">
        <v>2306</v>
      </c>
      <c r="J115" t="s">
        <v>2307</v>
      </c>
      <c r="K115" t="s">
        <v>2238</v>
      </c>
      <c r="L115" t="s">
        <v>2239</v>
      </c>
      <c r="M115" s="6">
        <f>DATE(YEAR(PCC_Data[[#This Row],[Confirmed Date]]),MONTH(PCC_Data[[#This Row],[Confirmed Date]]),1)</f>
        <v>41395</v>
      </c>
      <c r="N115" s="3">
        <f>DATE(YEAR(PCC_Data[[#This Row],[Confirmed Date]]),1,1)</f>
        <v>41275</v>
      </c>
    </row>
    <row r="116" spans="2:14" x14ac:dyDescent="0.25">
      <c r="B116" t="s">
        <v>1735</v>
      </c>
      <c r="C116" t="s">
        <v>2232</v>
      </c>
      <c r="D116" t="s">
        <v>2308</v>
      </c>
      <c r="E116" t="s">
        <v>2309</v>
      </c>
      <c r="F116" t="s">
        <v>2310</v>
      </c>
      <c r="G116">
        <v>9</v>
      </c>
      <c r="H116" t="s">
        <v>2311</v>
      </c>
      <c r="I116" t="s">
        <v>2311</v>
      </c>
      <c r="J116" t="s">
        <v>2312</v>
      </c>
      <c r="K116" t="s">
        <v>2238</v>
      </c>
      <c r="L116" t="s">
        <v>2275</v>
      </c>
      <c r="M116" s="6">
        <f>DATE(YEAR(PCC_Data[[#This Row],[Confirmed Date]]),MONTH(PCC_Data[[#This Row],[Confirmed Date]]),1)</f>
        <v>41395</v>
      </c>
      <c r="N116" s="3">
        <f>DATE(YEAR(PCC_Data[[#This Row],[Confirmed Date]]),1,1)</f>
        <v>41275</v>
      </c>
    </row>
    <row r="117" spans="2:14" x14ac:dyDescent="0.25">
      <c r="B117" t="s">
        <v>1431</v>
      </c>
      <c r="C117" t="s">
        <v>2177</v>
      </c>
      <c r="D117" t="s">
        <v>2313</v>
      </c>
      <c r="E117" t="s">
        <v>2314</v>
      </c>
      <c r="F117" t="s">
        <v>2278</v>
      </c>
      <c r="G117">
        <v>10</v>
      </c>
      <c r="H117" t="s">
        <v>2315</v>
      </c>
      <c r="I117" t="s">
        <v>2315</v>
      </c>
      <c r="J117" t="s">
        <v>2316</v>
      </c>
      <c r="K117" t="s">
        <v>2281</v>
      </c>
      <c r="M117" s="6">
        <f>DATE(YEAR(PCC_Data[[#This Row],[Confirmed Date]]),MONTH(PCC_Data[[#This Row],[Confirmed Date]]),1)</f>
        <v>41395</v>
      </c>
      <c r="N117" s="3">
        <f>DATE(YEAR(PCC_Data[[#This Row],[Confirmed Date]]),1,1)</f>
        <v>41275</v>
      </c>
    </row>
    <row r="118" spans="2:14" x14ac:dyDescent="0.25">
      <c r="B118" t="s">
        <v>1023</v>
      </c>
      <c r="C118" t="s">
        <v>2177</v>
      </c>
      <c r="D118" t="s">
        <v>2317</v>
      </c>
      <c r="E118" t="s">
        <v>2318</v>
      </c>
      <c r="F118" t="s">
        <v>2319</v>
      </c>
      <c r="G118">
        <v>10</v>
      </c>
      <c r="H118" t="s">
        <v>2320</v>
      </c>
      <c r="I118" t="s">
        <v>2320</v>
      </c>
      <c r="J118" t="s">
        <v>2321</v>
      </c>
      <c r="K118" t="s">
        <v>2245</v>
      </c>
      <c r="L118" t="s">
        <v>2322</v>
      </c>
      <c r="M118" s="6">
        <f>DATE(YEAR(PCC_Data[[#This Row],[Confirmed Date]]),MONTH(PCC_Data[[#This Row],[Confirmed Date]]),1)</f>
        <v>41395</v>
      </c>
      <c r="N118" s="3">
        <f>DATE(YEAR(PCC_Data[[#This Row],[Confirmed Date]]),1,1)</f>
        <v>41275</v>
      </c>
    </row>
    <row r="119" spans="2:14" x14ac:dyDescent="0.25">
      <c r="B119" t="s">
        <v>1947</v>
      </c>
      <c r="C119" t="s">
        <v>2177</v>
      </c>
      <c r="D119" t="s">
        <v>2323</v>
      </c>
      <c r="E119" t="s">
        <v>2324</v>
      </c>
      <c r="F119" t="s">
        <v>2235</v>
      </c>
      <c r="G119">
        <v>10</v>
      </c>
      <c r="H119" t="s">
        <v>2325</v>
      </c>
      <c r="I119" t="s">
        <v>2325</v>
      </c>
      <c r="J119" t="s">
        <v>2326</v>
      </c>
      <c r="K119" t="s">
        <v>2281</v>
      </c>
      <c r="L119" t="s">
        <v>2239</v>
      </c>
      <c r="M119" s="6">
        <f>DATE(YEAR(PCC_Data[[#This Row],[Confirmed Date]]),MONTH(PCC_Data[[#This Row],[Confirmed Date]]),1)</f>
        <v>41395</v>
      </c>
      <c r="N119" s="3">
        <f>DATE(YEAR(PCC_Data[[#This Row],[Confirmed Date]]),1,1)</f>
        <v>41275</v>
      </c>
    </row>
    <row r="120" spans="2:14" x14ac:dyDescent="0.25">
      <c r="B120" t="s">
        <v>1945</v>
      </c>
      <c r="C120" t="s">
        <v>2177</v>
      </c>
      <c r="D120" t="s">
        <v>2327</v>
      </c>
      <c r="E120" t="s">
        <v>2328</v>
      </c>
      <c r="F120" t="s">
        <v>2235</v>
      </c>
      <c r="G120">
        <v>10</v>
      </c>
      <c r="H120" t="s">
        <v>2329</v>
      </c>
      <c r="I120" t="s">
        <v>2329</v>
      </c>
      <c r="J120" t="s">
        <v>2330</v>
      </c>
      <c r="K120" t="s">
        <v>2281</v>
      </c>
      <c r="L120" t="s">
        <v>2239</v>
      </c>
      <c r="M120" s="6">
        <f>DATE(YEAR(PCC_Data[[#This Row],[Confirmed Date]]),MONTH(PCC_Data[[#This Row],[Confirmed Date]]),1)</f>
        <v>41395</v>
      </c>
      <c r="N120" s="3">
        <f>DATE(YEAR(PCC_Data[[#This Row],[Confirmed Date]]),1,1)</f>
        <v>41275</v>
      </c>
    </row>
    <row r="121" spans="2:14" x14ac:dyDescent="0.25">
      <c r="B121" t="s">
        <v>2159</v>
      </c>
      <c r="C121" t="s">
        <v>2232</v>
      </c>
      <c r="D121" t="s">
        <v>2331</v>
      </c>
      <c r="E121" t="s">
        <v>2332</v>
      </c>
      <c r="F121" t="s">
        <v>2235</v>
      </c>
      <c r="G121">
        <v>10</v>
      </c>
      <c r="H121" t="s">
        <v>2333</v>
      </c>
      <c r="I121" t="s">
        <v>2333</v>
      </c>
      <c r="J121" t="s">
        <v>2334</v>
      </c>
      <c r="K121" t="s">
        <v>2238</v>
      </c>
      <c r="L121" t="s">
        <v>2239</v>
      </c>
      <c r="M121" s="6">
        <f>DATE(YEAR(PCC_Data[[#This Row],[Confirmed Date]]),MONTH(PCC_Data[[#This Row],[Confirmed Date]]),1)</f>
        <v>41395</v>
      </c>
      <c r="N121" s="3">
        <f>DATE(YEAR(PCC_Data[[#This Row],[Confirmed Date]]),1,1)</f>
        <v>41275</v>
      </c>
    </row>
    <row r="122" spans="2:14" x14ac:dyDescent="0.25">
      <c r="B122" t="s">
        <v>2157</v>
      </c>
      <c r="C122" t="s">
        <v>2232</v>
      </c>
      <c r="D122" t="s">
        <v>2335</v>
      </c>
      <c r="E122" t="s">
        <v>2301</v>
      </c>
      <c r="F122" t="s">
        <v>2235</v>
      </c>
      <c r="G122">
        <v>10</v>
      </c>
      <c r="H122" t="s">
        <v>2336</v>
      </c>
      <c r="I122" t="s">
        <v>2336</v>
      </c>
      <c r="J122" t="s">
        <v>2337</v>
      </c>
      <c r="K122" t="s">
        <v>2238</v>
      </c>
      <c r="L122" t="s">
        <v>2239</v>
      </c>
      <c r="M122" s="6">
        <f>DATE(YEAR(PCC_Data[[#This Row],[Confirmed Date]]),MONTH(PCC_Data[[#This Row],[Confirmed Date]]),1)</f>
        <v>41395</v>
      </c>
      <c r="N122" s="3">
        <f>DATE(YEAR(PCC_Data[[#This Row],[Confirmed Date]]),1,1)</f>
        <v>41275</v>
      </c>
    </row>
    <row r="123" spans="2:14" x14ac:dyDescent="0.25">
      <c r="B123" t="s">
        <v>1021</v>
      </c>
      <c r="C123" t="s">
        <v>2177</v>
      </c>
      <c r="D123" t="s">
        <v>2338</v>
      </c>
      <c r="E123" t="s">
        <v>2339</v>
      </c>
      <c r="F123" t="s">
        <v>2271</v>
      </c>
      <c r="G123">
        <v>10</v>
      </c>
      <c r="H123" t="s">
        <v>2340</v>
      </c>
      <c r="I123" t="s">
        <v>2340</v>
      </c>
      <c r="J123" t="s">
        <v>2341</v>
      </c>
      <c r="K123" t="s">
        <v>2274</v>
      </c>
      <c r="L123" t="s">
        <v>2258</v>
      </c>
      <c r="M123" s="6">
        <f>DATE(YEAR(PCC_Data[[#This Row],[Confirmed Date]]),MONTH(PCC_Data[[#This Row],[Confirmed Date]]),1)</f>
        <v>41395</v>
      </c>
      <c r="N123" s="3">
        <f>DATE(YEAR(PCC_Data[[#This Row],[Confirmed Date]]),1,1)</f>
        <v>41275</v>
      </c>
    </row>
    <row r="124" spans="2:14" x14ac:dyDescent="0.25">
      <c r="B124" t="s">
        <v>1019</v>
      </c>
      <c r="C124" t="s">
        <v>2177</v>
      </c>
      <c r="D124" t="s">
        <v>2342</v>
      </c>
      <c r="E124" t="s">
        <v>2343</v>
      </c>
      <c r="F124" t="s">
        <v>2344</v>
      </c>
      <c r="G124">
        <v>10</v>
      </c>
      <c r="H124" t="s">
        <v>2345</v>
      </c>
      <c r="I124" t="s">
        <v>2345</v>
      </c>
      <c r="J124" t="s">
        <v>2346</v>
      </c>
      <c r="K124" t="s">
        <v>2347</v>
      </c>
      <c r="L124" t="s">
        <v>2348</v>
      </c>
      <c r="M124" s="6">
        <f>DATE(YEAR(PCC_Data[[#This Row],[Confirmed Date]]),MONTH(PCC_Data[[#This Row],[Confirmed Date]]),1)</f>
        <v>41395</v>
      </c>
      <c r="N124" s="3">
        <f>DATE(YEAR(PCC_Data[[#This Row],[Confirmed Date]]),1,1)</f>
        <v>41275</v>
      </c>
    </row>
    <row r="125" spans="2:14" x14ac:dyDescent="0.25">
      <c r="B125" t="s">
        <v>1429</v>
      </c>
      <c r="C125" t="s">
        <v>2177</v>
      </c>
      <c r="D125" t="s">
        <v>2349</v>
      </c>
      <c r="E125" t="s">
        <v>2350</v>
      </c>
      <c r="F125" t="s">
        <v>2278</v>
      </c>
      <c r="G125">
        <v>10</v>
      </c>
      <c r="H125" t="s">
        <v>2351</v>
      </c>
      <c r="I125" t="s">
        <v>2351</v>
      </c>
      <c r="J125" t="s">
        <v>2352</v>
      </c>
      <c r="K125" t="s">
        <v>2281</v>
      </c>
      <c r="L125" t="s">
        <v>2282</v>
      </c>
      <c r="M125" s="6">
        <f>DATE(YEAR(PCC_Data[[#This Row],[Confirmed Date]]),MONTH(PCC_Data[[#This Row],[Confirmed Date]]),1)</f>
        <v>41395</v>
      </c>
      <c r="N125" s="3">
        <f>DATE(YEAR(PCC_Data[[#This Row],[Confirmed Date]]),1,1)</f>
        <v>41275</v>
      </c>
    </row>
    <row r="126" spans="2:14" x14ac:dyDescent="0.25">
      <c r="B126" t="s">
        <v>1017</v>
      </c>
      <c r="C126" t="s">
        <v>2177</v>
      </c>
      <c r="D126" t="s">
        <v>2353</v>
      </c>
      <c r="E126" t="s">
        <v>2354</v>
      </c>
      <c r="F126" t="s">
        <v>2255</v>
      </c>
      <c r="G126">
        <v>10</v>
      </c>
      <c r="H126" t="s">
        <v>2355</v>
      </c>
      <c r="I126" t="s">
        <v>2355</v>
      </c>
      <c r="J126" t="s">
        <v>2356</v>
      </c>
      <c r="K126" t="s">
        <v>2245</v>
      </c>
      <c r="L126" t="s">
        <v>2258</v>
      </c>
      <c r="M126" s="6">
        <f>DATE(YEAR(PCC_Data[[#This Row],[Confirmed Date]]),MONTH(PCC_Data[[#This Row],[Confirmed Date]]),1)</f>
        <v>41395</v>
      </c>
      <c r="N126" s="3">
        <f>DATE(YEAR(PCC_Data[[#This Row],[Confirmed Date]]),1,1)</f>
        <v>41275</v>
      </c>
    </row>
    <row r="127" spans="2:14" x14ac:dyDescent="0.25">
      <c r="B127" t="s">
        <v>1427</v>
      </c>
      <c r="C127" t="s">
        <v>2177</v>
      </c>
      <c r="D127" t="s">
        <v>2357</v>
      </c>
      <c r="E127" t="s">
        <v>2358</v>
      </c>
      <c r="F127" t="s">
        <v>2278</v>
      </c>
      <c r="G127">
        <v>10</v>
      </c>
      <c r="H127" t="s">
        <v>2359</v>
      </c>
      <c r="I127" t="s">
        <v>2359</v>
      </c>
      <c r="J127" t="s">
        <v>2360</v>
      </c>
      <c r="K127" t="s">
        <v>2281</v>
      </c>
      <c r="L127" t="s">
        <v>2282</v>
      </c>
      <c r="M127" s="6">
        <f>DATE(YEAR(PCC_Data[[#This Row],[Confirmed Date]]),MONTH(PCC_Data[[#This Row],[Confirmed Date]]),1)</f>
        <v>41395</v>
      </c>
      <c r="N127" s="3">
        <f>DATE(YEAR(PCC_Data[[#This Row],[Confirmed Date]]),1,1)</f>
        <v>41275</v>
      </c>
    </row>
    <row r="128" spans="2:14" x14ac:dyDescent="0.25">
      <c r="B128" t="s">
        <v>1016</v>
      </c>
      <c r="C128" t="s">
        <v>2177</v>
      </c>
      <c r="D128" t="s">
        <v>2361</v>
      </c>
      <c r="E128" t="s">
        <v>2362</v>
      </c>
      <c r="F128" t="s">
        <v>2271</v>
      </c>
      <c r="G128">
        <v>10</v>
      </c>
      <c r="H128" t="s">
        <v>2363</v>
      </c>
      <c r="I128" t="s">
        <v>2363</v>
      </c>
      <c r="J128" t="s">
        <v>2364</v>
      </c>
      <c r="K128" t="s">
        <v>2274</v>
      </c>
      <c r="L128" t="s">
        <v>2365</v>
      </c>
      <c r="M128" s="6">
        <f>DATE(YEAR(PCC_Data[[#This Row],[Confirmed Date]]),MONTH(PCC_Data[[#This Row],[Confirmed Date]]),1)</f>
        <v>41395</v>
      </c>
      <c r="N128" s="3">
        <f>DATE(YEAR(PCC_Data[[#This Row],[Confirmed Date]]),1,1)</f>
        <v>41275</v>
      </c>
    </row>
    <row r="129" spans="2:14" x14ac:dyDescent="0.25">
      <c r="B129" t="s">
        <v>1425</v>
      </c>
      <c r="C129" t="s">
        <v>2177</v>
      </c>
      <c r="D129" t="s">
        <v>2366</v>
      </c>
      <c r="E129" t="s">
        <v>2367</v>
      </c>
      <c r="F129" t="s">
        <v>2278</v>
      </c>
      <c r="G129">
        <v>9</v>
      </c>
      <c r="H129" t="s">
        <v>2368</v>
      </c>
      <c r="I129" t="s">
        <v>2368</v>
      </c>
      <c r="J129" t="s">
        <v>2369</v>
      </c>
      <c r="K129" t="s">
        <v>2281</v>
      </c>
      <c r="M129" s="6">
        <f>DATE(YEAR(PCC_Data[[#This Row],[Confirmed Date]]),MONTH(PCC_Data[[#This Row],[Confirmed Date]]),1)</f>
        <v>41395</v>
      </c>
      <c r="N129" s="3">
        <f>DATE(YEAR(PCC_Data[[#This Row],[Confirmed Date]]),1,1)</f>
        <v>41275</v>
      </c>
    </row>
    <row r="130" spans="2:14" x14ac:dyDescent="0.25">
      <c r="B130" t="s">
        <v>2155</v>
      </c>
      <c r="C130" t="s">
        <v>2232</v>
      </c>
      <c r="D130" t="s">
        <v>2370</v>
      </c>
      <c r="E130" t="s">
        <v>2371</v>
      </c>
      <c r="F130" t="s">
        <v>2372</v>
      </c>
      <c r="G130">
        <v>7.5</v>
      </c>
      <c r="H130" t="s">
        <v>2373</v>
      </c>
      <c r="I130" t="s">
        <v>2373</v>
      </c>
      <c r="J130" t="s">
        <v>2374</v>
      </c>
      <c r="K130" t="s">
        <v>2375</v>
      </c>
      <c r="L130" t="s">
        <v>2376</v>
      </c>
      <c r="M130" s="6">
        <f>DATE(YEAR(PCC_Data[[#This Row],[Confirmed Date]]),MONTH(PCC_Data[[#This Row],[Confirmed Date]]),1)</f>
        <v>41395</v>
      </c>
      <c r="N130" s="3">
        <f>DATE(YEAR(PCC_Data[[#This Row],[Confirmed Date]]),1,1)</f>
        <v>41275</v>
      </c>
    </row>
    <row r="131" spans="2:14" x14ac:dyDescent="0.25">
      <c r="B131" t="s">
        <v>1423</v>
      </c>
      <c r="C131" t="s">
        <v>2177</v>
      </c>
      <c r="D131" t="s">
        <v>2377</v>
      </c>
      <c r="E131" t="s">
        <v>2378</v>
      </c>
      <c r="F131" t="s">
        <v>2261</v>
      </c>
      <c r="G131">
        <v>5</v>
      </c>
      <c r="H131" t="s">
        <v>2379</v>
      </c>
      <c r="I131" t="s">
        <v>2379</v>
      </c>
      <c r="J131" t="s">
        <v>2380</v>
      </c>
      <c r="K131" t="s">
        <v>2381</v>
      </c>
      <c r="M131" s="6">
        <f>DATE(YEAR(PCC_Data[[#This Row],[Confirmed Date]]),MONTH(PCC_Data[[#This Row],[Confirmed Date]]),1)</f>
        <v>41395</v>
      </c>
      <c r="N131" s="3">
        <f>DATE(YEAR(PCC_Data[[#This Row],[Confirmed Date]]),1,1)</f>
        <v>41275</v>
      </c>
    </row>
    <row r="132" spans="2:14" x14ac:dyDescent="0.25">
      <c r="B132" t="s">
        <v>1014</v>
      </c>
      <c r="C132" t="s">
        <v>2177</v>
      </c>
      <c r="D132" t="s">
        <v>2382</v>
      </c>
      <c r="E132" t="s">
        <v>2383</v>
      </c>
      <c r="F132" t="s">
        <v>2384</v>
      </c>
      <c r="G132">
        <v>10</v>
      </c>
      <c r="H132" t="s">
        <v>2385</v>
      </c>
      <c r="I132" t="s">
        <v>2385</v>
      </c>
      <c r="J132" t="s">
        <v>2386</v>
      </c>
      <c r="K132" t="s">
        <v>2245</v>
      </c>
      <c r="M132" s="6">
        <f>DATE(YEAR(PCC_Data[[#This Row],[Confirmed Date]]),MONTH(PCC_Data[[#This Row],[Confirmed Date]]),1)</f>
        <v>41395</v>
      </c>
      <c r="N132" s="3">
        <f>DATE(YEAR(PCC_Data[[#This Row],[Confirmed Date]]),1,1)</f>
        <v>41275</v>
      </c>
    </row>
    <row r="133" spans="2:14" x14ac:dyDescent="0.25">
      <c r="B133" t="s">
        <v>2153</v>
      </c>
      <c r="C133" t="s">
        <v>2232</v>
      </c>
      <c r="D133" t="s">
        <v>2387</v>
      </c>
      <c r="E133" t="s">
        <v>2388</v>
      </c>
      <c r="F133" t="s">
        <v>2235</v>
      </c>
      <c r="G133">
        <v>0</v>
      </c>
      <c r="H133" t="s">
        <v>2389</v>
      </c>
      <c r="I133" t="s">
        <v>2389</v>
      </c>
      <c r="J133" t="s">
        <v>2390</v>
      </c>
      <c r="K133" t="s">
        <v>2391</v>
      </c>
      <c r="L133" t="s">
        <v>2392</v>
      </c>
      <c r="M133" s="6">
        <f>DATE(YEAR(PCC_Data[[#This Row],[Confirmed Date]]),MONTH(PCC_Data[[#This Row],[Confirmed Date]]),1)</f>
        <v>41395</v>
      </c>
      <c r="N133" s="3">
        <f>DATE(YEAR(PCC_Data[[#This Row],[Confirmed Date]]),1,1)</f>
        <v>41275</v>
      </c>
    </row>
    <row r="134" spans="2:14" x14ac:dyDescent="0.25">
      <c r="B134" t="s">
        <v>1010</v>
      </c>
      <c r="C134" t="s">
        <v>2177</v>
      </c>
      <c r="D134" t="s">
        <v>2393</v>
      </c>
      <c r="E134" t="s">
        <v>2394</v>
      </c>
      <c r="F134" t="s">
        <v>2395</v>
      </c>
      <c r="G134">
        <v>0</v>
      </c>
      <c r="H134" t="s">
        <v>2396</v>
      </c>
      <c r="I134" t="s">
        <v>2396</v>
      </c>
      <c r="J134" t="s">
        <v>2397</v>
      </c>
      <c r="K134" t="s">
        <v>2398</v>
      </c>
      <c r="L134" t="s">
        <v>2399</v>
      </c>
      <c r="M134" s="6">
        <f>DATE(YEAR(PCC_Data[[#This Row],[Confirmed Date]]),MONTH(PCC_Data[[#This Row],[Confirmed Date]]),1)</f>
        <v>41395</v>
      </c>
      <c r="N134" s="3">
        <f>DATE(YEAR(PCC_Data[[#This Row],[Confirmed Date]]),1,1)</f>
        <v>41275</v>
      </c>
    </row>
    <row r="135" spans="2:14" x14ac:dyDescent="0.25">
      <c r="B135" t="s">
        <v>1421</v>
      </c>
      <c r="C135" t="s">
        <v>2177</v>
      </c>
      <c r="D135" t="s">
        <v>1422</v>
      </c>
      <c r="E135" t="s">
        <v>2400</v>
      </c>
      <c r="F135" t="s">
        <v>2278</v>
      </c>
      <c r="G135">
        <v>8.75</v>
      </c>
      <c r="H135" t="s">
        <v>2401</v>
      </c>
      <c r="I135" t="s">
        <v>2401</v>
      </c>
      <c r="J135" t="s">
        <v>2402</v>
      </c>
      <c r="K135" t="s">
        <v>2281</v>
      </c>
      <c r="M135" s="6">
        <f>DATE(YEAR(PCC_Data[[#This Row],[Confirmed Date]]),MONTH(PCC_Data[[#This Row],[Confirmed Date]]),1)</f>
        <v>41395</v>
      </c>
      <c r="N135" s="3">
        <f>DATE(YEAR(PCC_Data[[#This Row],[Confirmed Date]]),1,1)</f>
        <v>41275</v>
      </c>
    </row>
    <row r="136" spans="2:14" x14ac:dyDescent="0.25">
      <c r="B136" t="s">
        <v>1589</v>
      </c>
      <c r="C136" t="s">
        <v>2232</v>
      </c>
      <c r="D136" t="s">
        <v>2403</v>
      </c>
      <c r="E136" t="s">
        <v>2400</v>
      </c>
      <c r="F136" t="s">
        <v>2278</v>
      </c>
      <c r="G136">
        <v>8.25</v>
      </c>
      <c r="H136" t="s">
        <v>2404</v>
      </c>
      <c r="I136" t="s">
        <v>2404</v>
      </c>
      <c r="J136" t="s">
        <v>2405</v>
      </c>
      <c r="K136" t="s">
        <v>2406</v>
      </c>
      <c r="L136" t="s">
        <v>2264</v>
      </c>
      <c r="M136" s="6">
        <f>DATE(YEAR(PCC_Data[[#This Row],[Confirmed Date]]),MONTH(PCC_Data[[#This Row],[Confirmed Date]]),1)</f>
        <v>41395</v>
      </c>
      <c r="N136" s="3">
        <f>DATE(YEAR(PCC_Data[[#This Row],[Confirmed Date]]),1,1)</f>
        <v>41275</v>
      </c>
    </row>
    <row r="137" spans="2:14" x14ac:dyDescent="0.25">
      <c r="B137" t="s">
        <v>1587</v>
      </c>
      <c r="C137" t="s">
        <v>2232</v>
      </c>
      <c r="D137" t="s">
        <v>2407</v>
      </c>
      <c r="E137" t="s">
        <v>2408</v>
      </c>
      <c r="F137" t="s">
        <v>2261</v>
      </c>
      <c r="G137">
        <v>9.67</v>
      </c>
      <c r="H137" t="s">
        <v>2409</v>
      </c>
      <c r="I137" t="s">
        <v>2409</v>
      </c>
      <c r="J137" t="s">
        <v>2410</v>
      </c>
      <c r="K137" t="s">
        <v>2238</v>
      </c>
      <c r="M137" s="6">
        <f>DATE(YEAR(PCC_Data[[#This Row],[Confirmed Date]]),MONTH(PCC_Data[[#This Row],[Confirmed Date]]),1)</f>
        <v>41395</v>
      </c>
      <c r="N137" s="3">
        <f>DATE(YEAR(PCC_Data[[#This Row],[Confirmed Date]]),1,1)</f>
        <v>41275</v>
      </c>
    </row>
    <row r="138" spans="2:14" x14ac:dyDescent="0.25">
      <c r="B138" t="s">
        <v>1733</v>
      </c>
      <c r="C138" t="s">
        <v>2232</v>
      </c>
      <c r="D138" t="s">
        <v>2411</v>
      </c>
      <c r="E138" t="s">
        <v>2412</v>
      </c>
      <c r="F138" t="s">
        <v>2310</v>
      </c>
      <c r="G138">
        <v>10</v>
      </c>
      <c r="H138" t="s">
        <v>2413</v>
      </c>
      <c r="I138" t="s">
        <v>2413</v>
      </c>
      <c r="J138" t="s">
        <v>2414</v>
      </c>
      <c r="K138" t="s">
        <v>2415</v>
      </c>
      <c r="L138" t="s">
        <v>2275</v>
      </c>
      <c r="M138" s="6">
        <f>DATE(YEAR(PCC_Data[[#This Row],[Confirmed Date]]),MONTH(PCC_Data[[#This Row],[Confirmed Date]]),1)</f>
        <v>41395</v>
      </c>
      <c r="N138" s="3">
        <f>DATE(YEAR(PCC_Data[[#This Row],[Confirmed Date]]),1,1)</f>
        <v>41275</v>
      </c>
    </row>
    <row r="139" spans="2:14" x14ac:dyDescent="0.25">
      <c r="B139" t="s">
        <v>1012</v>
      </c>
      <c r="C139" t="s">
        <v>2177</v>
      </c>
      <c r="D139" t="s">
        <v>2416</v>
      </c>
      <c r="E139" t="s">
        <v>2417</v>
      </c>
      <c r="F139" t="s">
        <v>2242</v>
      </c>
      <c r="G139">
        <v>10</v>
      </c>
      <c r="H139" t="s">
        <v>2418</v>
      </c>
      <c r="I139" t="s">
        <v>2418</v>
      </c>
      <c r="J139" t="s">
        <v>2419</v>
      </c>
      <c r="K139" t="s">
        <v>2245</v>
      </c>
      <c r="M139" s="6">
        <f>DATE(YEAR(PCC_Data[[#This Row],[Confirmed Date]]),MONTH(PCC_Data[[#This Row],[Confirmed Date]]),1)</f>
        <v>41395</v>
      </c>
      <c r="N139" s="3">
        <f>DATE(YEAR(PCC_Data[[#This Row],[Confirmed Date]]),1,1)</f>
        <v>41275</v>
      </c>
    </row>
    <row r="140" spans="2:14" x14ac:dyDescent="0.25">
      <c r="B140" t="s">
        <v>1302</v>
      </c>
      <c r="C140" t="s">
        <v>2232</v>
      </c>
      <c r="D140" t="s">
        <v>2420</v>
      </c>
      <c r="E140" t="s">
        <v>2421</v>
      </c>
      <c r="F140" t="s">
        <v>2271</v>
      </c>
      <c r="G140">
        <v>10</v>
      </c>
      <c r="H140" t="s">
        <v>2422</v>
      </c>
      <c r="I140" t="s">
        <v>2422</v>
      </c>
      <c r="J140" t="s">
        <v>2423</v>
      </c>
      <c r="K140" t="s">
        <v>2424</v>
      </c>
      <c r="L140" t="s">
        <v>2246</v>
      </c>
      <c r="M140" s="6">
        <f>DATE(YEAR(PCC_Data[[#This Row],[Confirmed Date]]),MONTH(PCC_Data[[#This Row],[Confirmed Date]]),1)</f>
        <v>41395</v>
      </c>
      <c r="N140" s="3">
        <f>DATE(YEAR(PCC_Data[[#This Row],[Confirmed Date]]),1,1)</f>
        <v>41275</v>
      </c>
    </row>
    <row r="141" spans="2:14" x14ac:dyDescent="0.25">
      <c r="B141" t="s">
        <v>1731</v>
      </c>
      <c r="C141" t="s">
        <v>2232</v>
      </c>
      <c r="D141" t="s">
        <v>2425</v>
      </c>
      <c r="E141" t="s">
        <v>2426</v>
      </c>
      <c r="F141" t="s">
        <v>2208</v>
      </c>
      <c r="G141">
        <v>0</v>
      </c>
      <c r="H141" t="s">
        <v>2427</v>
      </c>
      <c r="I141" t="s">
        <v>2427</v>
      </c>
      <c r="J141" t="s">
        <v>2428</v>
      </c>
      <c r="K141" t="s">
        <v>2429</v>
      </c>
      <c r="L141" t="s">
        <v>2275</v>
      </c>
      <c r="M141" s="6">
        <f>DATE(YEAR(PCC_Data[[#This Row],[Confirmed Date]]),MONTH(PCC_Data[[#This Row],[Confirmed Date]]),1)</f>
        <v>41395</v>
      </c>
      <c r="N141" s="3">
        <f>DATE(YEAR(PCC_Data[[#This Row],[Confirmed Date]]),1,1)</f>
        <v>41275</v>
      </c>
    </row>
    <row r="142" spans="2:14" x14ac:dyDescent="0.25">
      <c r="B142" t="s">
        <v>1419</v>
      </c>
      <c r="C142" t="s">
        <v>2177</v>
      </c>
      <c r="D142" t="s">
        <v>2430</v>
      </c>
      <c r="E142" t="s">
        <v>2431</v>
      </c>
      <c r="F142" t="s">
        <v>2261</v>
      </c>
      <c r="G142">
        <v>10</v>
      </c>
      <c r="H142" t="s">
        <v>2432</v>
      </c>
      <c r="I142" t="s">
        <v>2432</v>
      </c>
      <c r="J142" t="s">
        <v>2433</v>
      </c>
      <c r="K142" t="s">
        <v>2381</v>
      </c>
      <c r="M142" s="6">
        <f>DATE(YEAR(PCC_Data[[#This Row],[Confirmed Date]]),MONTH(PCC_Data[[#This Row],[Confirmed Date]]),1)</f>
        <v>41395</v>
      </c>
      <c r="N142" s="3">
        <f>DATE(YEAR(PCC_Data[[#This Row],[Confirmed Date]]),1,1)</f>
        <v>41275</v>
      </c>
    </row>
    <row r="143" spans="2:14" x14ac:dyDescent="0.25">
      <c r="B143" t="s">
        <v>1417</v>
      </c>
      <c r="C143" t="s">
        <v>2177</v>
      </c>
      <c r="D143" t="s">
        <v>2434</v>
      </c>
      <c r="E143" t="s">
        <v>2435</v>
      </c>
      <c r="F143" t="s">
        <v>2278</v>
      </c>
      <c r="G143">
        <v>10</v>
      </c>
      <c r="H143" t="s">
        <v>2436</v>
      </c>
      <c r="I143" t="s">
        <v>2436</v>
      </c>
      <c r="J143" t="s">
        <v>2437</v>
      </c>
      <c r="K143" t="s">
        <v>2281</v>
      </c>
      <c r="M143" s="6">
        <f>DATE(YEAR(PCC_Data[[#This Row],[Confirmed Date]]),MONTH(PCC_Data[[#This Row],[Confirmed Date]]),1)</f>
        <v>41395</v>
      </c>
      <c r="N143" s="3">
        <f>DATE(YEAR(PCC_Data[[#This Row],[Confirmed Date]]),1,1)</f>
        <v>41275</v>
      </c>
    </row>
    <row r="144" spans="2:14" x14ac:dyDescent="0.25">
      <c r="B144" t="s">
        <v>1585</v>
      </c>
      <c r="C144" t="s">
        <v>2232</v>
      </c>
      <c r="D144" t="s">
        <v>2438</v>
      </c>
      <c r="E144" t="s">
        <v>2439</v>
      </c>
      <c r="F144" t="s">
        <v>2261</v>
      </c>
      <c r="G144">
        <v>10</v>
      </c>
      <c r="H144" t="s">
        <v>2440</v>
      </c>
      <c r="I144" t="s">
        <v>2440</v>
      </c>
      <c r="J144" t="s">
        <v>2441</v>
      </c>
      <c r="K144" t="s">
        <v>2415</v>
      </c>
      <c r="M144" s="6">
        <f>DATE(YEAR(PCC_Data[[#This Row],[Confirmed Date]]),MONTH(PCC_Data[[#This Row],[Confirmed Date]]),1)</f>
        <v>41395</v>
      </c>
      <c r="N144" s="3">
        <f>DATE(YEAR(PCC_Data[[#This Row],[Confirmed Date]]),1,1)</f>
        <v>41275</v>
      </c>
    </row>
    <row r="145" spans="2:14" x14ac:dyDescent="0.25">
      <c r="B145" t="s">
        <v>1583</v>
      </c>
      <c r="C145" t="s">
        <v>2232</v>
      </c>
      <c r="D145" t="s">
        <v>2442</v>
      </c>
      <c r="E145" t="s">
        <v>2443</v>
      </c>
      <c r="F145" t="s">
        <v>2261</v>
      </c>
      <c r="G145">
        <v>10</v>
      </c>
      <c r="H145" t="s">
        <v>2444</v>
      </c>
      <c r="I145" t="s">
        <v>2444</v>
      </c>
      <c r="J145" t="s">
        <v>2445</v>
      </c>
      <c r="K145" t="s">
        <v>2238</v>
      </c>
      <c r="M145" s="6">
        <f>DATE(YEAR(PCC_Data[[#This Row],[Confirmed Date]]),MONTH(PCC_Data[[#This Row],[Confirmed Date]]),1)</f>
        <v>41395</v>
      </c>
      <c r="N145" s="3">
        <f>DATE(YEAR(PCC_Data[[#This Row],[Confirmed Date]]),1,1)</f>
        <v>41275</v>
      </c>
    </row>
    <row r="146" spans="2:14" x14ac:dyDescent="0.25">
      <c r="B146" t="s">
        <v>1300</v>
      </c>
      <c r="C146" t="s">
        <v>2232</v>
      </c>
      <c r="D146" t="s">
        <v>2446</v>
      </c>
      <c r="E146" t="s">
        <v>2447</v>
      </c>
      <c r="F146" t="s">
        <v>2242</v>
      </c>
      <c r="G146">
        <v>10</v>
      </c>
      <c r="H146" t="s">
        <v>2448</v>
      </c>
      <c r="I146" t="s">
        <v>2448</v>
      </c>
      <c r="J146" t="s">
        <v>2449</v>
      </c>
      <c r="K146" t="s">
        <v>2429</v>
      </c>
      <c r="L146" t="s">
        <v>2252</v>
      </c>
      <c r="M146" s="6">
        <f>DATE(YEAR(PCC_Data[[#This Row],[Confirmed Date]]),MONTH(PCC_Data[[#This Row],[Confirmed Date]]),1)</f>
        <v>41395</v>
      </c>
      <c r="N146" s="3">
        <f>DATE(YEAR(PCC_Data[[#This Row],[Confirmed Date]]),1,1)</f>
        <v>41275</v>
      </c>
    </row>
    <row r="147" spans="2:14" x14ac:dyDescent="0.25">
      <c r="B147" t="s">
        <v>1006</v>
      </c>
      <c r="C147" t="s">
        <v>2177</v>
      </c>
      <c r="D147" t="s">
        <v>2450</v>
      </c>
      <c r="E147" t="s">
        <v>2451</v>
      </c>
      <c r="F147" t="s">
        <v>2242</v>
      </c>
      <c r="G147">
        <v>9.75</v>
      </c>
      <c r="H147" t="s">
        <v>2452</v>
      </c>
      <c r="I147" t="s">
        <v>2452</v>
      </c>
      <c r="J147" t="s">
        <v>2453</v>
      </c>
      <c r="K147" t="s">
        <v>2245</v>
      </c>
      <c r="L147" t="s">
        <v>2252</v>
      </c>
      <c r="M147" s="6">
        <f>DATE(YEAR(PCC_Data[[#This Row],[Confirmed Date]]),MONTH(PCC_Data[[#This Row],[Confirmed Date]]),1)</f>
        <v>41395</v>
      </c>
      <c r="N147" s="3">
        <f>DATE(YEAR(PCC_Data[[#This Row],[Confirmed Date]]),1,1)</f>
        <v>41275</v>
      </c>
    </row>
    <row r="148" spans="2:14" x14ac:dyDescent="0.25">
      <c r="B148" t="s">
        <v>1008</v>
      </c>
      <c r="C148" t="s">
        <v>2177</v>
      </c>
      <c r="D148" t="s">
        <v>2454</v>
      </c>
      <c r="E148" t="s">
        <v>2455</v>
      </c>
      <c r="F148" t="s">
        <v>2255</v>
      </c>
      <c r="G148">
        <v>10</v>
      </c>
      <c r="H148" t="s">
        <v>2456</v>
      </c>
      <c r="I148" t="s">
        <v>2456</v>
      </c>
      <c r="J148" t="s">
        <v>2457</v>
      </c>
      <c r="K148" t="s">
        <v>2245</v>
      </c>
      <c r="M148" s="6">
        <f>DATE(YEAR(PCC_Data[[#This Row],[Confirmed Date]]),MONTH(PCC_Data[[#This Row],[Confirmed Date]]),1)</f>
        <v>41395</v>
      </c>
      <c r="N148" s="3">
        <f>DATE(YEAR(PCC_Data[[#This Row],[Confirmed Date]]),1,1)</f>
        <v>41275</v>
      </c>
    </row>
    <row r="149" spans="2:14" x14ac:dyDescent="0.25">
      <c r="B149" t="s">
        <v>2458</v>
      </c>
      <c r="C149" t="s">
        <v>2177</v>
      </c>
      <c r="D149" t="s">
        <v>2459</v>
      </c>
      <c r="E149" t="s">
        <v>2460</v>
      </c>
      <c r="F149" t="s">
        <v>2210</v>
      </c>
      <c r="G149">
        <v>10</v>
      </c>
      <c r="H149" t="s">
        <v>2461</v>
      </c>
      <c r="I149" t="s">
        <v>2461</v>
      </c>
      <c r="J149" t="s">
        <v>2462</v>
      </c>
      <c r="K149" t="s">
        <v>2463</v>
      </c>
      <c r="L149" t="s">
        <v>2464</v>
      </c>
      <c r="M149" s="6">
        <f>DATE(YEAR(PCC_Data[[#This Row],[Confirmed Date]]),MONTH(PCC_Data[[#This Row],[Confirmed Date]]),1)</f>
        <v>41426</v>
      </c>
      <c r="N149" s="3">
        <f>DATE(YEAR(PCC_Data[[#This Row],[Confirmed Date]]),1,1)</f>
        <v>41275</v>
      </c>
    </row>
    <row r="150" spans="2:14" x14ac:dyDescent="0.25">
      <c r="B150" t="s">
        <v>2151</v>
      </c>
      <c r="C150" t="s">
        <v>2232</v>
      </c>
      <c r="D150" t="s">
        <v>2465</v>
      </c>
      <c r="E150" t="s">
        <v>2466</v>
      </c>
      <c r="F150" t="s">
        <v>2467</v>
      </c>
      <c r="G150">
        <v>10</v>
      </c>
      <c r="H150" t="s">
        <v>2468</v>
      </c>
      <c r="I150" t="s">
        <v>2468</v>
      </c>
      <c r="J150" t="s">
        <v>2469</v>
      </c>
      <c r="K150" t="s">
        <v>2238</v>
      </c>
      <c r="L150" t="s">
        <v>2239</v>
      </c>
      <c r="M150" s="6">
        <f>DATE(YEAR(PCC_Data[[#This Row],[Confirmed Date]]),MONTH(PCC_Data[[#This Row],[Confirmed Date]]),1)</f>
        <v>41395</v>
      </c>
      <c r="N150" s="3">
        <f>DATE(YEAR(PCC_Data[[#This Row],[Confirmed Date]]),1,1)</f>
        <v>41275</v>
      </c>
    </row>
    <row r="151" spans="2:14" x14ac:dyDescent="0.25">
      <c r="B151" t="s">
        <v>1943</v>
      </c>
      <c r="C151" t="s">
        <v>2177</v>
      </c>
      <c r="D151" t="s">
        <v>2470</v>
      </c>
      <c r="E151" t="s">
        <v>2471</v>
      </c>
      <c r="F151" t="s">
        <v>2467</v>
      </c>
      <c r="G151">
        <v>10</v>
      </c>
      <c r="H151" t="s">
        <v>2472</v>
      </c>
      <c r="I151" t="s">
        <v>2472</v>
      </c>
      <c r="J151" t="s">
        <v>2473</v>
      </c>
      <c r="K151" t="s">
        <v>2281</v>
      </c>
      <c r="L151" t="s">
        <v>2239</v>
      </c>
      <c r="M151" s="6">
        <f>DATE(YEAR(PCC_Data[[#This Row],[Confirmed Date]]),MONTH(PCC_Data[[#This Row],[Confirmed Date]]),1)</f>
        <v>41395</v>
      </c>
      <c r="N151" s="3">
        <f>DATE(YEAR(PCC_Data[[#This Row],[Confirmed Date]]),1,1)</f>
        <v>41275</v>
      </c>
    </row>
    <row r="152" spans="2:14" x14ac:dyDescent="0.25">
      <c r="B152" t="s">
        <v>2474</v>
      </c>
      <c r="C152" t="s">
        <v>2177</v>
      </c>
      <c r="D152" t="s">
        <v>2475</v>
      </c>
      <c r="E152" t="s">
        <v>2476</v>
      </c>
      <c r="F152" t="s">
        <v>2210</v>
      </c>
      <c r="G152">
        <v>5.5</v>
      </c>
      <c r="H152" t="s">
        <v>2477</v>
      </c>
      <c r="I152" t="s">
        <v>2477</v>
      </c>
      <c r="J152" t="s">
        <v>2478</v>
      </c>
      <c r="K152" t="s">
        <v>2463</v>
      </c>
      <c r="L152" t="s">
        <v>2464</v>
      </c>
      <c r="M152" s="6">
        <f>DATE(YEAR(PCC_Data[[#This Row],[Confirmed Date]]),MONTH(PCC_Data[[#This Row],[Confirmed Date]]),1)</f>
        <v>41426</v>
      </c>
      <c r="N152" s="3">
        <f>DATE(YEAR(PCC_Data[[#This Row],[Confirmed Date]]),1,1)</f>
        <v>41275</v>
      </c>
    </row>
    <row r="153" spans="2:14" x14ac:dyDescent="0.25">
      <c r="B153" t="s">
        <v>1004</v>
      </c>
      <c r="C153" t="s">
        <v>2177</v>
      </c>
      <c r="D153" t="s">
        <v>2479</v>
      </c>
      <c r="E153" t="s">
        <v>2383</v>
      </c>
      <c r="F153" t="s">
        <v>2255</v>
      </c>
      <c r="G153">
        <v>10</v>
      </c>
      <c r="H153" t="s">
        <v>2480</v>
      </c>
      <c r="I153" t="s">
        <v>2480</v>
      </c>
      <c r="J153" t="s">
        <v>2481</v>
      </c>
      <c r="K153" t="s">
        <v>2245</v>
      </c>
      <c r="L153" t="s">
        <v>2252</v>
      </c>
      <c r="M153" s="6">
        <f>DATE(YEAR(PCC_Data[[#This Row],[Confirmed Date]]),MONTH(PCC_Data[[#This Row],[Confirmed Date]]),1)</f>
        <v>41395</v>
      </c>
      <c r="N153" s="3">
        <f>DATE(YEAR(PCC_Data[[#This Row],[Confirmed Date]]),1,1)</f>
        <v>41275</v>
      </c>
    </row>
    <row r="154" spans="2:14" x14ac:dyDescent="0.25">
      <c r="B154" t="s">
        <v>2149</v>
      </c>
      <c r="C154" t="s">
        <v>2232</v>
      </c>
      <c r="D154" t="s">
        <v>2482</v>
      </c>
      <c r="E154" t="s">
        <v>2483</v>
      </c>
      <c r="F154" t="s">
        <v>2235</v>
      </c>
      <c r="G154">
        <v>0</v>
      </c>
      <c r="H154" t="s">
        <v>2484</v>
      </c>
      <c r="I154" t="s">
        <v>2484</v>
      </c>
      <c r="J154" t="s">
        <v>2485</v>
      </c>
      <c r="K154" t="s">
        <v>2238</v>
      </c>
      <c r="L154" t="s">
        <v>2239</v>
      </c>
      <c r="M154" s="6">
        <f>DATE(YEAR(PCC_Data[[#This Row],[Confirmed Date]]),MONTH(PCC_Data[[#This Row],[Confirmed Date]]),1)</f>
        <v>41395</v>
      </c>
      <c r="N154" s="3">
        <f>DATE(YEAR(PCC_Data[[#This Row],[Confirmed Date]]),1,1)</f>
        <v>41275</v>
      </c>
    </row>
    <row r="155" spans="2:14" x14ac:dyDescent="0.25">
      <c r="B155" t="s">
        <v>1941</v>
      </c>
      <c r="C155" t="s">
        <v>2177</v>
      </c>
      <c r="D155" t="s">
        <v>2486</v>
      </c>
      <c r="E155" t="s">
        <v>2301</v>
      </c>
      <c r="F155" t="s">
        <v>2467</v>
      </c>
      <c r="G155">
        <v>0</v>
      </c>
      <c r="H155" t="s">
        <v>2487</v>
      </c>
      <c r="I155" t="s">
        <v>2487</v>
      </c>
      <c r="J155" t="s">
        <v>2488</v>
      </c>
      <c r="K155" t="s">
        <v>2281</v>
      </c>
      <c r="L155" t="s">
        <v>2239</v>
      </c>
      <c r="M155" s="6">
        <f>DATE(YEAR(PCC_Data[[#This Row],[Confirmed Date]]),MONTH(PCC_Data[[#This Row],[Confirmed Date]]),1)</f>
        <v>41395</v>
      </c>
      <c r="N155" s="3">
        <f>DATE(YEAR(PCC_Data[[#This Row],[Confirmed Date]]),1,1)</f>
        <v>41275</v>
      </c>
    </row>
    <row r="156" spans="2:14" x14ac:dyDescent="0.25">
      <c r="B156" t="s">
        <v>1939</v>
      </c>
      <c r="C156" t="s">
        <v>2177</v>
      </c>
      <c r="D156" t="s">
        <v>2489</v>
      </c>
      <c r="E156" t="s">
        <v>2490</v>
      </c>
      <c r="F156" t="s">
        <v>2467</v>
      </c>
      <c r="G156">
        <v>10</v>
      </c>
      <c r="H156" t="s">
        <v>2491</v>
      </c>
      <c r="I156" t="s">
        <v>2491</v>
      </c>
      <c r="J156" t="s">
        <v>2492</v>
      </c>
      <c r="K156" t="s">
        <v>2281</v>
      </c>
      <c r="L156" t="s">
        <v>2239</v>
      </c>
      <c r="M156" s="6">
        <f>DATE(YEAR(PCC_Data[[#This Row],[Confirmed Date]]),MONTH(PCC_Data[[#This Row],[Confirmed Date]]),1)</f>
        <v>41395</v>
      </c>
      <c r="N156" s="3">
        <f>DATE(YEAR(PCC_Data[[#This Row],[Confirmed Date]]),1,1)</f>
        <v>41275</v>
      </c>
    </row>
    <row r="157" spans="2:14" x14ac:dyDescent="0.25">
      <c r="B157" t="s">
        <v>2147</v>
      </c>
      <c r="C157" t="s">
        <v>2232</v>
      </c>
      <c r="D157" t="s">
        <v>2493</v>
      </c>
      <c r="E157" t="s">
        <v>2494</v>
      </c>
      <c r="F157" t="s">
        <v>2467</v>
      </c>
      <c r="G157">
        <v>0</v>
      </c>
      <c r="H157" t="s">
        <v>2495</v>
      </c>
      <c r="I157" t="s">
        <v>2495</v>
      </c>
      <c r="J157" t="s">
        <v>2496</v>
      </c>
      <c r="K157" t="s">
        <v>2238</v>
      </c>
      <c r="L157" t="s">
        <v>2239</v>
      </c>
      <c r="M157" s="6">
        <f>DATE(YEAR(PCC_Data[[#This Row],[Confirmed Date]]),MONTH(PCC_Data[[#This Row],[Confirmed Date]]),1)</f>
        <v>41395</v>
      </c>
      <c r="N157" s="3">
        <f>DATE(YEAR(PCC_Data[[#This Row],[Confirmed Date]]),1,1)</f>
        <v>41275</v>
      </c>
    </row>
    <row r="158" spans="2:14" x14ac:dyDescent="0.25">
      <c r="B158" t="s">
        <v>1937</v>
      </c>
      <c r="C158" t="s">
        <v>2177</v>
      </c>
      <c r="D158" t="s">
        <v>2497</v>
      </c>
      <c r="E158" t="s">
        <v>2498</v>
      </c>
      <c r="F158" t="s">
        <v>2467</v>
      </c>
      <c r="G158">
        <v>10</v>
      </c>
      <c r="H158" t="s">
        <v>2499</v>
      </c>
      <c r="I158" t="s">
        <v>2499</v>
      </c>
      <c r="J158" t="s">
        <v>2500</v>
      </c>
      <c r="K158" t="s">
        <v>2281</v>
      </c>
      <c r="L158" t="s">
        <v>2239</v>
      </c>
      <c r="M158" s="6">
        <f>DATE(YEAR(PCC_Data[[#This Row],[Confirmed Date]]),MONTH(PCC_Data[[#This Row],[Confirmed Date]]),1)</f>
        <v>41395</v>
      </c>
      <c r="N158" s="3">
        <f>DATE(YEAR(PCC_Data[[#This Row],[Confirmed Date]]),1,1)</f>
        <v>41275</v>
      </c>
    </row>
    <row r="159" spans="2:14" x14ac:dyDescent="0.25">
      <c r="B159" t="s">
        <v>2501</v>
      </c>
      <c r="C159" t="s">
        <v>2232</v>
      </c>
      <c r="D159" t="s">
        <v>2502</v>
      </c>
      <c r="E159" t="s">
        <v>2503</v>
      </c>
      <c r="F159" t="s">
        <v>2504</v>
      </c>
      <c r="G159">
        <v>4.75</v>
      </c>
      <c r="H159" t="s">
        <v>2505</v>
      </c>
      <c r="I159" t="s">
        <v>2505</v>
      </c>
      <c r="J159" t="s">
        <v>2506</v>
      </c>
      <c r="K159" t="s">
        <v>2507</v>
      </c>
      <c r="L159" t="s">
        <v>2252</v>
      </c>
      <c r="M159" s="6">
        <f>DATE(YEAR(PCC_Data[[#This Row],[Confirmed Date]]),MONTH(PCC_Data[[#This Row],[Confirmed Date]]),1)</f>
        <v>41426</v>
      </c>
      <c r="N159" s="3">
        <f>DATE(YEAR(PCC_Data[[#This Row],[Confirmed Date]]),1,1)</f>
        <v>41275</v>
      </c>
    </row>
    <row r="160" spans="2:14" x14ac:dyDescent="0.25">
      <c r="B160" t="s">
        <v>1002</v>
      </c>
      <c r="C160" t="s">
        <v>2177</v>
      </c>
      <c r="D160" t="s">
        <v>2508</v>
      </c>
      <c r="E160" t="s">
        <v>2509</v>
      </c>
      <c r="F160" t="s">
        <v>2271</v>
      </c>
      <c r="G160">
        <v>10</v>
      </c>
      <c r="H160" t="s">
        <v>2510</v>
      </c>
      <c r="I160" t="s">
        <v>2510</v>
      </c>
      <c r="J160" t="s">
        <v>2511</v>
      </c>
      <c r="K160" t="s">
        <v>2274</v>
      </c>
      <c r="L160" t="s">
        <v>2258</v>
      </c>
      <c r="M160" s="6">
        <f>DATE(YEAR(PCC_Data[[#This Row],[Confirmed Date]]),MONTH(PCC_Data[[#This Row],[Confirmed Date]]),1)</f>
        <v>41395</v>
      </c>
      <c r="N160" s="3">
        <f>DATE(YEAR(PCC_Data[[#This Row],[Confirmed Date]]),1,1)</f>
        <v>41275</v>
      </c>
    </row>
    <row r="161" spans="2:14" x14ac:dyDescent="0.25">
      <c r="B161" t="s">
        <v>1884</v>
      </c>
      <c r="C161" t="s">
        <v>2232</v>
      </c>
      <c r="D161" t="s">
        <v>2512</v>
      </c>
      <c r="E161" t="s">
        <v>2513</v>
      </c>
      <c r="F161" t="s">
        <v>2514</v>
      </c>
      <c r="G161">
        <v>10</v>
      </c>
      <c r="H161" t="s">
        <v>2515</v>
      </c>
      <c r="I161" t="s">
        <v>2515</v>
      </c>
      <c r="J161" t="s">
        <v>2516</v>
      </c>
      <c r="K161" t="s">
        <v>2517</v>
      </c>
      <c r="L161" t="s">
        <v>2518</v>
      </c>
      <c r="M161" s="6">
        <f>DATE(YEAR(PCC_Data[[#This Row],[Confirmed Date]]),MONTH(PCC_Data[[#This Row],[Confirmed Date]]),1)</f>
        <v>41395</v>
      </c>
      <c r="N161" s="3">
        <f>DATE(YEAR(PCC_Data[[#This Row],[Confirmed Date]]),1,1)</f>
        <v>41275</v>
      </c>
    </row>
    <row r="162" spans="2:14" x14ac:dyDescent="0.25">
      <c r="B162" t="s">
        <v>1001</v>
      </c>
      <c r="C162" t="s">
        <v>2177</v>
      </c>
      <c r="D162" t="s">
        <v>2519</v>
      </c>
      <c r="E162" t="s">
        <v>2520</v>
      </c>
      <c r="F162" t="s">
        <v>2319</v>
      </c>
      <c r="G162">
        <v>1</v>
      </c>
      <c r="H162" t="s">
        <v>2521</v>
      </c>
      <c r="I162" t="s">
        <v>2521</v>
      </c>
      <c r="J162" t="s">
        <v>2522</v>
      </c>
      <c r="K162" t="s">
        <v>2245</v>
      </c>
      <c r="L162" t="s">
        <v>2246</v>
      </c>
      <c r="M162" s="6">
        <f>DATE(YEAR(PCC_Data[[#This Row],[Confirmed Date]]),MONTH(PCC_Data[[#This Row],[Confirmed Date]]),1)</f>
        <v>41395</v>
      </c>
      <c r="N162" s="3">
        <f>DATE(YEAR(PCC_Data[[#This Row],[Confirmed Date]]),1,1)</f>
        <v>41275</v>
      </c>
    </row>
    <row r="163" spans="2:14" x14ac:dyDescent="0.25">
      <c r="B163" t="s">
        <v>999</v>
      </c>
      <c r="C163" t="s">
        <v>2177</v>
      </c>
      <c r="D163" t="s">
        <v>2523</v>
      </c>
      <c r="E163" t="s">
        <v>2524</v>
      </c>
      <c r="F163" t="s">
        <v>2319</v>
      </c>
      <c r="G163">
        <v>0</v>
      </c>
      <c r="H163" t="s">
        <v>2525</v>
      </c>
      <c r="I163" t="s">
        <v>2525</v>
      </c>
      <c r="J163" t="s">
        <v>2526</v>
      </c>
      <c r="K163" t="s">
        <v>2245</v>
      </c>
      <c r="L163" t="s">
        <v>2246</v>
      </c>
      <c r="M163" s="6">
        <f>DATE(YEAR(PCC_Data[[#This Row],[Confirmed Date]]),MONTH(PCC_Data[[#This Row],[Confirmed Date]]),1)</f>
        <v>41395</v>
      </c>
      <c r="N163" s="3">
        <f>DATE(YEAR(PCC_Data[[#This Row],[Confirmed Date]]),1,1)</f>
        <v>41275</v>
      </c>
    </row>
    <row r="164" spans="2:14" x14ac:dyDescent="0.25">
      <c r="B164" t="s">
        <v>997</v>
      </c>
      <c r="C164" t="s">
        <v>2177</v>
      </c>
      <c r="D164" t="s">
        <v>2527</v>
      </c>
      <c r="E164" t="s">
        <v>2528</v>
      </c>
      <c r="F164" t="s">
        <v>2384</v>
      </c>
      <c r="G164">
        <v>10</v>
      </c>
      <c r="H164" t="s">
        <v>2529</v>
      </c>
      <c r="I164" t="s">
        <v>2529</v>
      </c>
      <c r="J164" t="s">
        <v>2530</v>
      </c>
      <c r="K164" t="s">
        <v>2245</v>
      </c>
      <c r="L164" t="s">
        <v>2258</v>
      </c>
      <c r="M164" s="6">
        <f>DATE(YEAR(PCC_Data[[#This Row],[Confirmed Date]]),MONTH(PCC_Data[[#This Row],[Confirmed Date]]),1)</f>
        <v>41395</v>
      </c>
      <c r="N164" s="3">
        <f>DATE(YEAR(PCC_Data[[#This Row],[Confirmed Date]]),1,1)</f>
        <v>41275</v>
      </c>
    </row>
    <row r="165" spans="2:14" x14ac:dyDescent="0.25">
      <c r="B165" t="s">
        <v>995</v>
      </c>
      <c r="C165" t="s">
        <v>2177</v>
      </c>
      <c r="D165" t="s">
        <v>2531</v>
      </c>
      <c r="E165" t="s">
        <v>2528</v>
      </c>
      <c r="F165" t="s">
        <v>2384</v>
      </c>
      <c r="G165">
        <v>10</v>
      </c>
      <c r="H165" t="s">
        <v>2532</v>
      </c>
      <c r="I165" t="s">
        <v>2532</v>
      </c>
      <c r="J165" t="s">
        <v>2533</v>
      </c>
      <c r="K165" t="s">
        <v>2245</v>
      </c>
      <c r="L165" t="s">
        <v>2258</v>
      </c>
      <c r="M165" s="6">
        <f>DATE(YEAR(PCC_Data[[#This Row],[Confirmed Date]]),MONTH(PCC_Data[[#This Row],[Confirmed Date]]),1)</f>
        <v>41395</v>
      </c>
      <c r="N165" s="3">
        <f>DATE(YEAR(PCC_Data[[#This Row],[Confirmed Date]]),1,1)</f>
        <v>41275</v>
      </c>
    </row>
    <row r="166" spans="2:14" x14ac:dyDescent="0.25">
      <c r="B166" t="s">
        <v>2145</v>
      </c>
      <c r="C166" t="s">
        <v>2232</v>
      </c>
      <c r="D166" t="s">
        <v>2534</v>
      </c>
      <c r="E166" t="s">
        <v>2535</v>
      </c>
      <c r="F166" t="s">
        <v>2235</v>
      </c>
      <c r="G166">
        <v>5.75</v>
      </c>
      <c r="H166" t="s">
        <v>2536</v>
      </c>
      <c r="I166" t="s">
        <v>2536</v>
      </c>
      <c r="J166" t="s">
        <v>2537</v>
      </c>
      <c r="K166" t="s">
        <v>2538</v>
      </c>
      <c r="L166" t="s">
        <v>2392</v>
      </c>
      <c r="M166" s="6">
        <f>DATE(YEAR(PCC_Data[[#This Row],[Confirmed Date]]),MONTH(PCC_Data[[#This Row],[Confirmed Date]]),1)</f>
        <v>41395</v>
      </c>
      <c r="N166" s="3">
        <f>DATE(YEAR(PCC_Data[[#This Row],[Confirmed Date]]),1,1)</f>
        <v>41275</v>
      </c>
    </row>
    <row r="167" spans="2:14" x14ac:dyDescent="0.25">
      <c r="B167" t="s">
        <v>1683</v>
      </c>
      <c r="C167" t="s">
        <v>2177</v>
      </c>
      <c r="D167" t="s">
        <v>2539</v>
      </c>
      <c r="E167" t="s">
        <v>2540</v>
      </c>
      <c r="F167" t="s">
        <v>2310</v>
      </c>
      <c r="G167">
        <v>0</v>
      </c>
      <c r="H167" t="s">
        <v>2541</v>
      </c>
      <c r="I167" t="s">
        <v>2541</v>
      </c>
      <c r="J167" t="s">
        <v>2542</v>
      </c>
      <c r="K167" t="s">
        <v>2281</v>
      </c>
      <c r="L167" t="s">
        <v>2275</v>
      </c>
      <c r="M167" s="6">
        <f>DATE(YEAR(PCC_Data[[#This Row],[Confirmed Date]]),MONTH(PCC_Data[[#This Row],[Confirmed Date]]),1)</f>
        <v>41395</v>
      </c>
      <c r="N167" s="3">
        <f>DATE(YEAR(PCC_Data[[#This Row],[Confirmed Date]]),1,1)</f>
        <v>41275</v>
      </c>
    </row>
    <row r="168" spans="2:14" x14ac:dyDescent="0.25">
      <c r="B168" t="s">
        <v>1835</v>
      </c>
      <c r="C168" t="s">
        <v>2177</v>
      </c>
      <c r="D168" t="s">
        <v>2543</v>
      </c>
      <c r="E168" t="s">
        <v>2544</v>
      </c>
      <c r="F168" t="s">
        <v>2514</v>
      </c>
      <c r="G168">
        <v>0</v>
      </c>
      <c r="H168" t="s">
        <v>2545</v>
      </c>
      <c r="I168" t="s">
        <v>2545</v>
      </c>
      <c r="J168" t="s">
        <v>2546</v>
      </c>
      <c r="K168" t="s">
        <v>2547</v>
      </c>
      <c r="L168" t="s">
        <v>2518</v>
      </c>
      <c r="M168" s="6">
        <f>DATE(YEAR(PCC_Data[[#This Row],[Confirmed Date]]),MONTH(PCC_Data[[#This Row],[Confirmed Date]]),1)</f>
        <v>41426</v>
      </c>
      <c r="N168" s="3">
        <f>DATE(YEAR(PCC_Data[[#This Row],[Confirmed Date]]),1,1)</f>
        <v>41275</v>
      </c>
    </row>
    <row r="169" spans="2:14" x14ac:dyDescent="0.25">
      <c r="B169" t="s">
        <v>1834</v>
      </c>
      <c r="C169" t="s">
        <v>2177</v>
      </c>
      <c r="D169" t="s">
        <v>2543</v>
      </c>
      <c r="E169" t="s">
        <v>2544</v>
      </c>
      <c r="F169" t="s">
        <v>2548</v>
      </c>
      <c r="G169">
        <v>0</v>
      </c>
      <c r="H169" t="s">
        <v>2549</v>
      </c>
      <c r="I169" t="s">
        <v>2549</v>
      </c>
      <c r="J169" t="s">
        <v>2550</v>
      </c>
      <c r="K169" t="s">
        <v>2398</v>
      </c>
      <c r="L169" t="s">
        <v>2518</v>
      </c>
      <c r="M169" s="6">
        <f>DATE(YEAR(PCC_Data[[#This Row],[Confirmed Date]]),MONTH(PCC_Data[[#This Row],[Confirmed Date]]),1)</f>
        <v>41395</v>
      </c>
      <c r="N169" s="3">
        <f>DATE(YEAR(PCC_Data[[#This Row],[Confirmed Date]]),1,1)</f>
        <v>41275</v>
      </c>
    </row>
    <row r="170" spans="2:14" x14ac:dyDescent="0.25">
      <c r="B170" t="s">
        <v>2551</v>
      </c>
      <c r="C170" t="s">
        <v>2177</v>
      </c>
      <c r="D170" t="s">
        <v>2552</v>
      </c>
      <c r="E170" t="s">
        <v>2553</v>
      </c>
      <c r="F170" t="s">
        <v>2266</v>
      </c>
      <c r="G170">
        <v>9.25</v>
      </c>
      <c r="H170" t="s">
        <v>2554</v>
      </c>
      <c r="I170" t="s">
        <v>2554</v>
      </c>
      <c r="J170" t="s">
        <v>2555</v>
      </c>
      <c r="K170" t="s">
        <v>2245</v>
      </c>
      <c r="L170" t="s">
        <v>2556</v>
      </c>
      <c r="M170" s="6">
        <f>DATE(YEAR(PCC_Data[[#This Row],[Confirmed Date]]),MONTH(PCC_Data[[#This Row],[Confirmed Date]]),1)</f>
        <v>41395</v>
      </c>
      <c r="N170" s="3">
        <f>DATE(YEAR(PCC_Data[[#This Row],[Confirmed Date]]),1,1)</f>
        <v>41275</v>
      </c>
    </row>
    <row r="171" spans="2:14" x14ac:dyDescent="0.25">
      <c r="B171" t="s">
        <v>1729</v>
      </c>
      <c r="C171" t="s">
        <v>2232</v>
      </c>
      <c r="D171" t="s">
        <v>2557</v>
      </c>
      <c r="E171" t="s">
        <v>2558</v>
      </c>
      <c r="F171" t="s">
        <v>2310</v>
      </c>
      <c r="G171">
        <v>10</v>
      </c>
      <c r="H171" t="s">
        <v>2559</v>
      </c>
      <c r="I171" t="s">
        <v>2559</v>
      </c>
      <c r="J171" t="s">
        <v>2560</v>
      </c>
      <c r="K171" t="s">
        <v>2429</v>
      </c>
      <c r="L171" t="s">
        <v>2275</v>
      </c>
      <c r="M171" s="6">
        <f>DATE(YEAR(PCC_Data[[#This Row],[Confirmed Date]]),MONTH(PCC_Data[[#This Row],[Confirmed Date]]),1)</f>
        <v>41395</v>
      </c>
      <c r="N171" s="3">
        <f>DATE(YEAR(PCC_Data[[#This Row],[Confirmed Date]]),1,1)</f>
        <v>41275</v>
      </c>
    </row>
    <row r="172" spans="2:14" x14ac:dyDescent="0.25">
      <c r="B172" t="s">
        <v>1581</v>
      </c>
      <c r="C172" t="s">
        <v>2232</v>
      </c>
      <c r="D172" t="s">
        <v>2561</v>
      </c>
      <c r="E172" t="s">
        <v>2431</v>
      </c>
      <c r="F172" t="s">
        <v>2261</v>
      </c>
      <c r="G172">
        <v>10</v>
      </c>
      <c r="H172" t="s">
        <v>2562</v>
      </c>
      <c r="I172" t="s">
        <v>2562</v>
      </c>
      <c r="J172" t="s">
        <v>2563</v>
      </c>
      <c r="K172" t="s">
        <v>2238</v>
      </c>
      <c r="M172" s="6">
        <f>DATE(YEAR(PCC_Data[[#This Row],[Confirmed Date]]),MONTH(PCC_Data[[#This Row],[Confirmed Date]]),1)</f>
        <v>41395</v>
      </c>
      <c r="N172" s="3">
        <f>DATE(YEAR(PCC_Data[[#This Row],[Confirmed Date]]),1,1)</f>
        <v>41275</v>
      </c>
    </row>
    <row r="173" spans="2:14" x14ac:dyDescent="0.25">
      <c r="B173" t="s">
        <v>994</v>
      </c>
      <c r="C173" t="s">
        <v>2177</v>
      </c>
      <c r="D173" t="s">
        <v>2564</v>
      </c>
      <c r="E173" t="s">
        <v>2565</v>
      </c>
      <c r="F173" t="s">
        <v>2255</v>
      </c>
      <c r="G173">
        <v>10</v>
      </c>
      <c r="H173" t="s">
        <v>2566</v>
      </c>
      <c r="I173" t="s">
        <v>2566</v>
      </c>
      <c r="J173" t="s">
        <v>2567</v>
      </c>
      <c r="K173" t="s">
        <v>2245</v>
      </c>
      <c r="L173" t="s">
        <v>2258</v>
      </c>
      <c r="M173" s="6">
        <f>DATE(YEAR(PCC_Data[[#This Row],[Confirmed Date]]),MONTH(PCC_Data[[#This Row],[Confirmed Date]]),1)</f>
        <v>41395</v>
      </c>
      <c r="N173" s="3">
        <f>DATE(YEAR(PCC_Data[[#This Row],[Confirmed Date]]),1,1)</f>
        <v>41275</v>
      </c>
    </row>
    <row r="174" spans="2:14" x14ac:dyDescent="0.25">
      <c r="B174" t="s">
        <v>1298</v>
      </c>
      <c r="C174" t="s">
        <v>2232</v>
      </c>
      <c r="D174" t="s">
        <v>2568</v>
      </c>
      <c r="E174" t="s">
        <v>2569</v>
      </c>
      <c r="F174" t="s">
        <v>2266</v>
      </c>
      <c r="G174">
        <v>10</v>
      </c>
      <c r="H174" t="s">
        <v>2570</v>
      </c>
      <c r="I174" t="s">
        <v>2570</v>
      </c>
      <c r="J174" t="s">
        <v>2571</v>
      </c>
      <c r="K174" t="s">
        <v>2572</v>
      </c>
      <c r="L174" t="s">
        <v>2282</v>
      </c>
      <c r="M174" s="6">
        <f>DATE(YEAR(PCC_Data[[#This Row],[Confirmed Date]]),MONTH(PCC_Data[[#This Row],[Confirmed Date]]),1)</f>
        <v>41395</v>
      </c>
      <c r="N174" s="3">
        <f>DATE(YEAR(PCC_Data[[#This Row],[Confirmed Date]]),1,1)</f>
        <v>41275</v>
      </c>
    </row>
    <row r="175" spans="2:14" x14ac:dyDescent="0.25">
      <c r="B175" t="s">
        <v>1296</v>
      </c>
      <c r="C175" t="s">
        <v>2232</v>
      </c>
      <c r="D175" t="s">
        <v>2573</v>
      </c>
      <c r="E175" t="s">
        <v>2574</v>
      </c>
      <c r="F175" t="s">
        <v>2504</v>
      </c>
      <c r="G175">
        <v>9.5</v>
      </c>
      <c r="H175" t="s">
        <v>2575</v>
      </c>
      <c r="I175" t="s">
        <v>2575</v>
      </c>
      <c r="J175" t="s">
        <v>2576</v>
      </c>
      <c r="K175" t="s">
        <v>2429</v>
      </c>
      <c r="L175" t="s">
        <v>2577</v>
      </c>
      <c r="M175" s="6">
        <f>DATE(YEAR(PCC_Data[[#This Row],[Confirmed Date]]),MONTH(PCC_Data[[#This Row],[Confirmed Date]]),1)</f>
        <v>41395</v>
      </c>
      <c r="N175" s="3">
        <f>DATE(YEAR(PCC_Data[[#This Row],[Confirmed Date]]),1,1)</f>
        <v>41275</v>
      </c>
    </row>
    <row r="176" spans="2:14" x14ac:dyDescent="0.25">
      <c r="B176" t="s">
        <v>2578</v>
      </c>
      <c r="C176" t="s">
        <v>2232</v>
      </c>
      <c r="D176" t="s">
        <v>2579</v>
      </c>
      <c r="E176" t="s">
        <v>2569</v>
      </c>
      <c r="F176" t="s">
        <v>2278</v>
      </c>
      <c r="G176">
        <v>4.25</v>
      </c>
      <c r="H176" t="s">
        <v>2580</v>
      </c>
      <c r="I176" t="s">
        <v>2580</v>
      </c>
      <c r="J176" t="s">
        <v>2581</v>
      </c>
      <c r="K176" t="s">
        <v>2415</v>
      </c>
      <c r="L176" t="s">
        <v>2282</v>
      </c>
      <c r="M176" s="6">
        <f>DATE(YEAR(PCC_Data[[#This Row],[Confirmed Date]]),MONTH(PCC_Data[[#This Row],[Confirmed Date]]),1)</f>
        <v>41395</v>
      </c>
      <c r="N176" s="3">
        <f>DATE(YEAR(PCC_Data[[#This Row],[Confirmed Date]]),1,1)</f>
        <v>41275</v>
      </c>
    </row>
    <row r="177" spans="2:14" x14ac:dyDescent="0.25">
      <c r="B177" t="s">
        <v>2582</v>
      </c>
      <c r="C177" t="s">
        <v>2177</v>
      </c>
      <c r="D177" t="s">
        <v>2543</v>
      </c>
      <c r="E177" t="s">
        <v>2328</v>
      </c>
      <c r="F177" t="s">
        <v>2235</v>
      </c>
      <c r="G177">
        <v>0</v>
      </c>
      <c r="H177" t="s">
        <v>2583</v>
      </c>
      <c r="I177" t="s">
        <v>2583</v>
      </c>
      <c r="J177" t="s">
        <v>2584</v>
      </c>
      <c r="K177" t="s">
        <v>2398</v>
      </c>
      <c r="L177" t="s">
        <v>2239</v>
      </c>
      <c r="M177" s="6">
        <f>DATE(YEAR(PCC_Data[[#This Row],[Confirmed Date]]),MONTH(PCC_Data[[#This Row],[Confirmed Date]]),1)</f>
        <v>41426</v>
      </c>
      <c r="N177" s="3">
        <f>DATE(YEAR(PCC_Data[[#This Row],[Confirmed Date]]),1,1)</f>
        <v>41275</v>
      </c>
    </row>
    <row r="178" spans="2:14" x14ac:dyDescent="0.25">
      <c r="B178" t="s">
        <v>992</v>
      </c>
      <c r="C178" t="s">
        <v>2177</v>
      </c>
      <c r="D178" t="s">
        <v>2585</v>
      </c>
      <c r="E178" t="s">
        <v>2586</v>
      </c>
      <c r="F178" t="s">
        <v>2255</v>
      </c>
      <c r="G178">
        <v>10</v>
      </c>
      <c r="H178" t="s">
        <v>2587</v>
      </c>
      <c r="I178" t="s">
        <v>2587</v>
      </c>
      <c r="J178" t="s">
        <v>2588</v>
      </c>
      <c r="K178" t="s">
        <v>2245</v>
      </c>
      <c r="L178" t="s">
        <v>2295</v>
      </c>
      <c r="M178" s="6">
        <f>DATE(YEAR(PCC_Data[[#This Row],[Confirmed Date]]),MONTH(PCC_Data[[#This Row],[Confirmed Date]]),1)</f>
        <v>41395</v>
      </c>
      <c r="N178" s="3">
        <f>DATE(YEAR(PCC_Data[[#This Row],[Confirmed Date]]),1,1)</f>
        <v>41275</v>
      </c>
    </row>
    <row r="179" spans="2:14" x14ac:dyDescent="0.25">
      <c r="B179" t="s">
        <v>2143</v>
      </c>
      <c r="C179" t="s">
        <v>2232</v>
      </c>
      <c r="D179" t="s">
        <v>2589</v>
      </c>
      <c r="E179" t="s">
        <v>2590</v>
      </c>
      <c r="F179" t="s">
        <v>2235</v>
      </c>
      <c r="G179">
        <v>9</v>
      </c>
      <c r="H179" t="s">
        <v>2591</v>
      </c>
      <c r="I179" t="s">
        <v>2591</v>
      </c>
      <c r="J179" t="s">
        <v>2592</v>
      </c>
      <c r="K179" t="s">
        <v>2593</v>
      </c>
      <c r="L179" t="s">
        <v>2239</v>
      </c>
      <c r="M179" s="6">
        <f>DATE(YEAR(PCC_Data[[#This Row],[Confirmed Date]]),MONTH(PCC_Data[[#This Row],[Confirmed Date]]),1)</f>
        <v>41395</v>
      </c>
      <c r="N179" s="3">
        <f>DATE(YEAR(PCC_Data[[#This Row],[Confirmed Date]]),1,1)</f>
        <v>41275</v>
      </c>
    </row>
    <row r="180" spans="2:14" x14ac:dyDescent="0.25">
      <c r="B180" t="s">
        <v>1294</v>
      </c>
      <c r="C180" t="s">
        <v>2232</v>
      </c>
      <c r="D180" t="s">
        <v>2594</v>
      </c>
      <c r="E180" t="s">
        <v>2595</v>
      </c>
      <c r="F180" t="s">
        <v>2384</v>
      </c>
      <c r="G180">
        <v>10</v>
      </c>
      <c r="H180" t="s">
        <v>2596</v>
      </c>
      <c r="I180" t="s">
        <v>2596</v>
      </c>
      <c r="J180" t="s">
        <v>2597</v>
      </c>
      <c r="K180" t="s">
        <v>2429</v>
      </c>
      <c r="L180" t="s">
        <v>2258</v>
      </c>
      <c r="M180" s="6">
        <f>DATE(YEAR(PCC_Data[[#This Row],[Confirmed Date]]),MONTH(PCC_Data[[#This Row],[Confirmed Date]]),1)</f>
        <v>41395</v>
      </c>
      <c r="N180" s="3">
        <f>DATE(YEAR(PCC_Data[[#This Row],[Confirmed Date]]),1,1)</f>
        <v>41275</v>
      </c>
    </row>
    <row r="181" spans="2:14" x14ac:dyDescent="0.25">
      <c r="B181" t="s">
        <v>1292</v>
      </c>
      <c r="C181" t="s">
        <v>2232</v>
      </c>
      <c r="D181" t="s">
        <v>2598</v>
      </c>
      <c r="E181" t="s">
        <v>2599</v>
      </c>
      <c r="F181" t="s">
        <v>2266</v>
      </c>
      <c r="G181">
        <v>10</v>
      </c>
      <c r="H181" t="s">
        <v>2600</v>
      </c>
      <c r="I181" t="s">
        <v>2600</v>
      </c>
      <c r="J181" t="s">
        <v>2601</v>
      </c>
      <c r="K181" t="s">
        <v>2238</v>
      </c>
      <c r="M181" s="6">
        <f>DATE(YEAR(PCC_Data[[#This Row],[Confirmed Date]]),MONTH(PCC_Data[[#This Row],[Confirmed Date]]),1)</f>
        <v>41395</v>
      </c>
      <c r="N181" s="3">
        <f>DATE(YEAR(PCC_Data[[#This Row],[Confirmed Date]]),1,1)</f>
        <v>41275</v>
      </c>
    </row>
    <row r="182" spans="2:14" x14ac:dyDescent="0.25">
      <c r="B182" t="s">
        <v>1290</v>
      </c>
      <c r="C182" t="s">
        <v>2232</v>
      </c>
      <c r="D182" t="s">
        <v>2602</v>
      </c>
      <c r="E182" t="s">
        <v>2603</v>
      </c>
      <c r="F182" t="s">
        <v>2266</v>
      </c>
      <c r="G182">
        <v>10</v>
      </c>
      <c r="H182" t="s">
        <v>2604</v>
      </c>
      <c r="I182" t="s">
        <v>2604</v>
      </c>
      <c r="J182" t="s">
        <v>2605</v>
      </c>
      <c r="K182" t="s">
        <v>2238</v>
      </c>
      <c r="L182" t="s">
        <v>2264</v>
      </c>
      <c r="M182" s="6">
        <f>DATE(YEAR(PCC_Data[[#This Row],[Confirmed Date]]),MONTH(PCC_Data[[#This Row],[Confirmed Date]]),1)</f>
        <v>41395</v>
      </c>
      <c r="N182" s="3">
        <f>DATE(YEAR(PCC_Data[[#This Row],[Confirmed Date]]),1,1)</f>
        <v>41275</v>
      </c>
    </row>
    <row r="183" spans="2:14" x14ac:dyDescent="0.25">
      <c r="B183" t="s">
        <v>1579</v>
      </c>
      <c r="C183" t="s">
        <v>2232</v>
      </c>
      <c r="D183" t="s">
        <v>2606</v>
      </c>
      <c r="E183" t="s">
        <v>2607</v>
      </c>
      <c r="F183" t="s">
        <v>2261</v>
      </c>
      <c r="G183">
        <v>10</v>
      </c>
      <c r="H183" t="s">
        <v>2608</v>
      </c>
      <c r="I183" t="s">
        <v>2608</v>
      </c>
      <c r="J183" t="s">
        <v>2609</v>
      </c>
      <c r="K183" t="s">
        <v>2238</v>
      </c>
      <c r="M183" s="6">
        <f>DATE(YEAR(PCC_Data[[#This Row],[Confirmed Date]]),MONTH(PCC_Data[[#This Row],[Confirmed Date]]),1)</f>
        <v>41395</v>
      </c>
      <c r="N183" s="3">
        <f>DATE(YEAR(PCC_Data[[#This Row],[Confirmed Date]]),1,1)</f>
        <v>41275</v>
      </c>
    </row>
    <row r="184" spans="2:14" x14ac:dyDescent="0.25">
      <c r="B184" t="s">
        <v>990</v>
      </c>
      <c r="C184" t="s">
        <v>2177</v>
      </c>
      <c r="D184" t="s">
        <v>2610</v>
      </c>
      <c r="E184" t="s">
        <v>2611</v>
      </c>
      <c r="F184" t="s">
        <v>2242</v>
      </c>
      <c r="G184">
        <v>10</v>
      </c>
      <c r="H184" t="s">
        <v>2612</v>
      </c>
      <c r="I184" t="s">
        <v>2612</v>
      </c>
      <c r="J184" t="s">
        <v>2613</v>
      </c>
      <c r="K184" t="s">
        <v>2398</v>
      </c>
      <c r="L184" t="s">
        <v>2252</v>
      </c>
      <c r="M184" s="6">
        <f>DATE(YEAR(PCC_Data[[#This Row],[Confirmed Date]]),MONTH(PCC_Data[[#This Row],[Confirmed Date]]),1)</f>
        <v>41395</v>
      </c>
      <c r="N184" s="3">
        <f>DATE(YEAR(PCC_Data[[#This Row],[Confirmed Date]]),1,1)</f>
        <v>41275</v>
      </c>
    </row>
    <row r="185" spans="2:14" x14ac:dyDescent="0.25">
      <c r="B185" t="s">
        <v>1578</v>
      </c>
      <c r="C185" t="s">
        <v>2232</v>
      </c>
      <c r="D185" t="s">
        <v>2614</v>
      </c>
      <c r="E185" t="s">
        <v>2615</v>
      </c>
      <c r="F185" t="s">
        <v>2261</v>
      </c>
      <c r="G185">
        <v>10</v>
      </c>
      <c r="H185" t="s">
        <v>2616</v>
      </c>
      <c r="I185" t="s">
        <v>2616</v>
      </c>
      <c r="J185" t="s">
        <v>2617</v>
      </c>
      <c r="K185" t="s">
        <v>2517</v>
      </c>
      <c r="L185" t="s">
        <v>2282</v>
      </c>
      <c r="M185" s="6">
        <f>DATE(YEAR(PCC_Data[[#This Row],[Confirmed Date]]),MONTH(PCC_Data[[#This Row],[Confirmed Date]]),1)</f>
        <v>41395</v>
      </c>
      <c r="N185" s="3">
        <f>DATE(YEAR(PCC_Data[[#This Row],[Confirmed Date]]),1,1)</f>
        <v>41275</v>
      </c>
    </row>
    <row r="186" spans="2:14" x14ac:dyDescent="0.25">
      <c r="B186" t="s">
        <v>1288</v>
      </c>
      <c r="C186" t="s">
        <v>2232</v>
      </c>
      <c r="D186" t="s">
        <v>2618</v>
      </c>
      <c r="E186" t="s">
        <v>2603</v>
      </c>
      <c r="F186" t="s">
        <v>2266</v>
      </c>
      <c r="G186">
        <v>9.5</v>
      </c>
      <c r="H186" t="s">
        <v>2619</v>
      </c>
      <c r="I186" t="s">
        <v>2619</v>
      </c>
      <c r="J186" t="s">
        <v>2620</v>
      </c>
      <c r="K186" t="s">
        <v>2238</v>
      </c>
      <c r="L186" t="s">
        <v>2264</v>
      </c>
      <c r="M186" s="6">
        <f>DATE(YEAR(PCC_Data[[#This Row],[Confirmed Date]]),MONTH(PCC_Data[[#This Row],[Confirmed Date]]),1)</f>
        <v>41395</v>
      </c>
      <c r="N186" s="3">
        <f>DATE(YEAR(PCC_Data[[#This Row],[Confirmed Date]]),1,1)</f>
        <v>41275</v>
      </c>
    </row>
    <row r="187" spans="2:14" x14ac:dyDescent="0.25">
      <c r="B187" t="s">
        <v>1576</v>
      </c>
      <c r="C187" t="s">
        <v>2232</v>
      </c>
      <c r="D187" t="s">
        <v>2621</v>
      </c>
      <c r="E187" t="s">
        <v>2622</v>
      </c>
      <c r="F187" t="s">
        <v>2261</v>
      </c>
      <c r="G187">
        <v>9</v>
      </c>
      <c r="H187" t="s">
        <v>2623</v>
      </c>
      <c r="I187" t="s">
        <v>2623</v>
      </c>
      <c r="J187" t="s">
        <v>2624</v>
      </c>
      <c r="K187" t="s">
        <v>2415</v>
      </c>
      <c r="M187" s="6">
        <f>DATE(YEAR(PCC_Data[[#This Row],[Confirmed Date]]),MONTH(PCC_Data[[#This Row],[Confirmed Date]]),1)</f>
        <v>41395</v>
      </c>
      <c r="N187" s="3">
        <f>DATE(YEAR(PCC_Data[[#This Row],[Confirmed Date]]),1,1)</f>
        <v>41275</v>
      </c>
    </row>
    <row r="188" spans="2:14" x14ac:dyDescent="0.25">
      <c r="B188" t="s">
        <v>2141</v>
      </c>
      <c r="C188" t="s">
        <v>2232</v>
      </c>
      <c r="D188" t="s">
        <v>2625</v>
      </c>
      <c r="E188" t="s">
        <v>2626</v>
      </c>
      <c r="F188" t="s">
        <v>2467</v>
      </c>
      <c r="G188">
        <v>10</v>
      </c>
      <c r="H188" t="s">
        <v>2627</v>
      </c>
      <c r="I188" t="s">
        <v>2627</v>
      </c>
      <c r="J188" t="s">
        <v>2628</v>
      </c>
      <c r="K188" t="s">
        <v>2238</v>
      </c>
      <c r="L188" t="s">
        <v>2239</v>
      </c>
      <c r="M188" s="6">
        <f>DATE(YEAR(PCC_Data[[#This Row],[Confirmed Date]]),MONTH(PCC_Data[[#This Row],[Confirmed Date]]),1)</f>
        <v>41395</v>
      </c>
      <c r="N188" s="3">
        <f>DATE(YEAR(PCC_Data[[#This Row],[Confirmed Date]]),1,1)</f>
        <v>41275</v>
      </c>
    </row>
    <row r="189" spans="2:14" x14ac:dyDescent="0.25">
      <c r="B189" t="s">
        <v>1935</v>
      </c>
      <c r="C189" t="s">
        <v>2177</v>
      </c>
      <c r="D189" t="s">
        <v>2629</v>
      </c>
      <c r="E189" t="s">
        <v>2630</v>
      </c>
      <c r="F189" t="s">
        <v>2467</v>
      </c>
      <c r="G189">
        <v>10</v>
      </c>
      <c r="H189" t="s">
        <v>2631</v>
      </c>
      <c r="I189" t="s">
        <v>2631</v>
      </c>
      <c r="J189" t="s">
        <v>2632</v>
      </c>
      <c r="K189" t="s">
        <v>2281</v>
      </c>
      <c r="L189" t="s">
        <v>2239</v>
      </c>
      <c r="M189" s="6">
        <f>DATE(YEAR(PCC_Data[[#This Row],[Confirmed Date]]),MONTH(PCC_Data[[#This Row],[Confirmed Date]]),1)</f>
        <v>41395</v>
      </c>
      <c r="N189" s="3">
        <f>DATE(YEAR(PCC_Data[[#This Row],[Confirmed Date]]),1,1)</f>
        <v>41275</v>
      </c>
    </row>
    <row r="190" spans="2:14" x14ac:dyDescent="0.25">
      <c r="B190" t="s">
        <v>2139</v>
      </c>
      <c r="C190" t="s">
        <v>2232</v>
      </c>
      <c r="D190" t="s">
        <v>2633</v>
      </c>
      <c r="E190" t="s">
        <v>2634</v>
      </c>
      <c r="F190" t="s">
        <v>2467</v>
      </c>
      <c r="G190">
        <v>10</v>
      </c>
      <c r="H190" t="s">
        <v>2635</v>
      </c>
      <c r="I190" t="s">
        <v>2635</v>
      </c>
      <c r="J190" t="s">
        <v>2636</v>
      </c>
      <c r="K190" t="s">
        <v>2238</v>
      </c>
      <c r="M190" s="6">
        <f>DATE(YEAR(PCC_Data[[#This Row],[Confirmed Date]]),MONTH(PCC_Data[[#This Row],[Confirmed Date]]),1)</f>
        <v>41395</v>
      </c>
      <c r="N190" s="3">
        <f>DATE(YEAR(PCC_Data[[#This Row],[Confirmed Date]]),1,1)</f>
        <v>41275</v>
      </c>
    </row>
    <row r="191" spans="2:14" x14ac:dyDescent="0.25">
      <c r="B191" t="s">
        <v>2137</v>
      </c>
      <c r="C191" t="s">
        <v>2232</v>
      </c>
      <c r="D191" t="s">
        <v>2637</v>
      </c>
      <c r="E191" t="s">
        <v>2638</v>
      </c>
      <c r="F191" t="s">
        <v>2467</v>
      </c>
      <c r="G191">
        <v>10</v>
      </c>
      <c r="H191" t="s">
        <v>2639</v>
      </c>
      <c r="I191" t="s">
        <v>2639</v>
      </c>
      <c r="J191" t="s">
        <v>2640</v>
      </c>
      <c r="K191" t="s">
        <v>2238</v>
      </c>
      <c r="L191" t="s">
        <v>2239</v>
      </c>
      <c r="M191" s="6">
        <f>DATE(YEAR(PCC_Data[[#This Row],[Confirmed Date]]),MONTH(PCC_Data[[#This Row],[Confirmed Date]]),1)</f>
        <v>41395</v>
      </c>
      <c r="N191" s="3">
        <f>DATE(YEAR(PCC_Data[[#This Row],[Confirmed Date]]),1,1)</f>
        <v>41275</v>
      </c>
    </row>
    <row r="192" spans="2:14" x14ac:dyDescent="0.25">
      <c r="B192" t="s">
        <v>1727</v>
      </c>
      <c r="C192" t="s">
        <v>2232</v>
      </c>
      <c r="D192" t="s">
        <v>2641</v>
      </c>
      <c r="E192" t="s">
        <v>2642</v>
      </c>
      <c r="F192" t="s">
        <v>2310</v>
      </c>
      <c r="G192">
        <v>10</v>
      </c>
      <c r="H192" t="s">
        <v>2643</v>
      </c>
      <c r="I192" t="s">
        <v>2643</v>
      </c>
      <c r="J192" t="s">
        <v>2644</v>
      </c>
      <c r="K192" t="s">
        <v>2429</v>
      </c>
      <c r="L192" t="s">
        <v>2275</v>
      </c>
      <c r="M192" s="6">
        <f>DATE(YEAR(PCC_Data[[#This Row],[Confirmed Date]]),MONTH(PCC_Data[[#This Row],[Confirmed Date]]),1)</f>
        <v>41395</v>
      </c>
      <c r="N192" s="3">
        <f>DATE(YEAR(PCC_Data[[#This Row],[Confirmed Date]]),1,1)</f>
        <v>41275</v>
      </c>
    </row>
    <row r="193" spans="2:14" x14ac:dyDescent="0.25">
      <c r="B193" t="s">
        <v>1286</v>
      </c>
      <c r="C193" t="s">
        <v>2232</v>
      </c>
      <c r="D193" t="s">
        <v>2645</v>
      </c>
      <c r="E193" t="s">
        <v>2646</v>
      </c>
      <c r="F193" t="s">
        <v>2242</v>
      </c>
      <c r="G193">
        <v>9.25</v>
      </c>
      <c r="H193" t="s">
        <v>2647</v>
      </c>
      <c r="I193" t="s">
        <v>2647</v>
      </c>
      <c r="J193" t="s">
        <v>2648</v>
      </c>
      <c r="K193" t="s">
        <v>2649</v>
      </c>
      <c r="L193" t="s">
        <v>2252</v>
      </c>
      <c r="M193" s="6">
        <f>DATE(YEAR(PCC_Data[[#This Row],[Confirmed Date]]),MONTH(PCC_Data[[#This Row],[Confirmed Date]]),1)</f>
        <v>41395</v>
      </c>
      <c r="N193" s="3">
        <f>DATE(YEAR(PCC_Data[[#This Row],[Confirmed Date]]),1,1)</f>
        <v>41275</v>
      </c>
    </row>
    <row r="194" spans="2:14" x14ac:dyDescent="0.25">
      <c r="B194" t="s">
        <v>1882</v>
      </c>
      <c r="C194" t="s">
        <v>2232</v>
      </c>
      <c r="D194" t="s">
        <v>2650</v>
      </c>
      <c r="E194" t="s">
        <v>2651</v>
      </c>
      <c r="F194" t="s">
        <v>2548</v>
      </c>
      <c r="G194">
        <v>9.5</v>
      </c>
      <c r="H194" t="s">
        <v>2652</v>
      </c>
      <c r="I194" t="s">
        <v>2652</v>
      </c>
      <c r="J194" t="s">
        <v>2653</v>
      </c>
      <c r="K194" t="s">
        <v>2654</v>
      </c>
      <c r="L194" t="s">
        <v>2518</v>
      </c>
      <c r="M194" s="6">
        <f>DATE(YEAR(PCC_Data[[#This Row],[Confirmed Date]]),MONTH(PCC_Data[[#This Row],[Confirmed Date]]),1)</f>
        <v>41395</v>
      </c>
      <c r="N194" s="3">
        <f>DATE(YEAR(PCC_Data[[#This Row],[Confirmed Date]]),1,1)</f>
        <v>41275</v>
      </c>
    </row>
    <row r="195" spans="2:14" x14ac:dyDescent="0.25">
      <c r="B195" t="s">
        <v>1284</v>
      </c>
      <c r="C195" t="s">
        <v>2232</v>
      </c>
      <c r="D195" t="s">
        <v>2655</v>
      </c>
      <c r="E195" t="s">
        <v>2656</v>
      </c>
      <c r="F195" t="s">
        <v>2344</v>
      </c>
      <c r="G195">
        <v>8.5</v>
      </c>
      <c r="H195" t="s">
        <v>2657</v>
      </c>
      <c r="I195" t="s">
        <v>2657</v>
      </c>
      <c r="J195" t="s">
        <v>2658</v>
      </c>
      <c r="K195" t="s">
        <v>2659</v>
      </c>
      <c r="L195" t="s">
        <v>2660</v>
      </c>
      <c r="M195" s="6">
        <f>DATE(YEAR(PCC_Data[[#This Row],[Confirmed Date]]),MONTH(PCC_Data[[#This Row],[Confirmed Date]]),1)</f>
        <v>41395</v>
      </c>
      <c r="N195" s="3">
        <f>DATE(YEAR(PCC_Data[[#This Row],[Confirmed Date]]),1,1)</f>
        <v>41275</v>
      </c>
    </row>
    <row r="196" spans="2:14" x14ac:dyDescent="0.25">
      <c r="B196" t="s">
        <v>1282</v>
      </c>
      <c r="C196" t="s">
        <v>2232</v>
      </c>
      <c r="D196" t="s">
        <v>2661</v>
      </c>
      <c r="E196" t="s">
        <v>2662</v>
      </c>
      <c r="F196" t="s">
        <v>2271</v>
      </c>
      <c r="G196">
        <v>9.67</v>
      </c>
      <c r="H196" t="s">
        <v>2663</v>
      </c>
      <c r="I196" t="s">
        <v>2663</v>
      </c>
      <c r="J196" t="s">
        <v>2664</v>
      </c>
      <c r="K196" t="s">
        <v>2665</v>
      </c>
      <c r="L196" t="s">
        <v>2258</v>
      </c>
      <c r="M196" s="6">
        <f>DATE(YEAR(PCC_Data[[#This Row],[Confirmed Date]]),MONTH(PCC_Data[[#This Row],[Confirmed Date]]),1)</f>
        <v>41395</v>
      </c>
      <c r="N196" s="3">
        <f>DATE(YEAR(PCC_Data[[#This Row],[Confirmed Date]]),1,1)</f>
        <v>41275</v>
      </c>
    </row>
    <row r="197" spans="2:14" x14ac:dyDescent="0.25">
      <c r="B197" t="s">
        <v>988</v>
      </c>
      <c r="C197" t="s">
        <v>2177</v>
      </c>
      <c r="D197" t="s">
        <v>2666</v>
      </c>
      <c r="E197" t="s">
        <v>2667</v>
      </c>
      <c r="F197" t="s">
        <v>2319</v>
      </c>
      <c r="G197">
        <v>9.5</v>
      </c>
      <c r="H197" t="s">
        <v>2668</v>
      </c>
      <c r="I197" t="s">
        <v>2668</v>
      </c>
      <c r="J197" t="s">
        <v>2669</v>
      </c>
      <c r="K197" t="s">
        <v>2245</v>
      </c>
      <c r="L197" t="s">
        <v>2246</v>
      </c>
      <c r="M197" s="6">
        <f>DATE(YEAR(PCC_Data[[#This Row],[Confirmed Date]]),MONTH(PCC_Data[[#This Row],[Confirmed Date]]),1)</f>
        <v>41395</v>
      </c>
      <c r="N197" s="3">
        <f>DATE(YEAR(PCC_Data[[#This Row],[Confirmed Date]]),1,1)</f>
        <v>41275</v>
      </c>
    </row>
    <row r="198" spans="2:14" x14ac:dyDescent="0.25">
      <c r="B198" t="s">
        <v>985</v>
      </c>
      <c r="C198" t="s">
        <v>2177</v>
      </c>
      <c r="D198" t="s">
        <v>2670</v>
      </c>
      <c r="E198" t="s">
        <v>2671</v>
      </c>
      <c r="F198" t="s">
        <v>2384</v>
      </c>
      <c r="G198">
        <v>10</v>
      </c>
      <c r="H198" t="s">
        <v>2672</v>
      </c>
      <c r="I198" t="s">
        <v>2672</v>
      </c>
      <c r="J198" t="s">
        <v>2673</v>
      </c>
      <c r="K198" t="s">
        <v>2674</v>
      </c>
      <c r="L198" t="s">
        <v>2258</v>
      </c>
      <c r="M198" s="6">
        <f>DATE(YEAR(PCC_Data[[#This Row],[Confirmed Date]]),MONTH(PCC_Data[[#This Row],[Confirmed Date]]),1)</f>
        <v>41395</v>
      </c>
      <c r="N198" s="3">
        <f>DATE(YEAR(PCC_Data[[#This Row],[Confirmed Date]]),1,1)</f>
        <v>41275</v>
      </c>
    </row>
    <row r="199" spans="2:14" x14ac:dyDescent="0.25">
      <c r="B199" t="s">
        <v>987</v>
      </c>
      <c r="C199" t="s">
        <v>2177</v>
      </c>
      <c r="D199" t="s">
        <v>2675</v>
      </c>
      <c r="E199" t="s">
        <v>2676</v>
      </c>
      <c r="F199" t="s">
        <v>2319</v>
      </c>
      <c r="G199">
        <v>10</v>
      </c>
      <c r="H199" t="s">
        <v>2677</v>
      </c>
      <c r="I199" t="s">
        <v>2677</v>
      </c>
      <c r="J199" t="s">
        <v>2678</v>
      </c>
      <c r="K199" t="s">
        <v>2245</v>
      </c>
      <c r="L199" t="s">
        <v>2246</v>
      </c>
      <c r="M199" s="6">
        <f>DATE(YEAR(PCC_Data[[#This Row],[Confirmed Date]]),MONTH(PCC_Data[[#This Row],[Confirmed Date]]),1)</f>
        <v>41395</v>
      </c>
      <c r="N199" s="3">
        <f>DATE(YEAR(PCC_Data[[#This Row],[Confirmed Date]]),1,1)</f>
        <v>41275</v>
      </c>
    </row>
    <row r="200" spans="2:14" x14ac:dyDescent="0.25">
      <c r="B200" t="s">
        <v>1574</v>
      </c>
      <c r="C200" t="s">
        <v>2232</v>
      </c>
      <c r="D200" t="s">
        <v>2679</v>
      </c>
      <c r="E200" t="s">
        <v>2367</v>
      </c>
      <c r="F200" t="s">
        <v>2261</v>
      </c>
      <c r="G200">
        <v>10</v>
      </c>
      <c r="H200" t="s">
        <v>2680</v>
      </c>
      <c r="I200" t="s">
        <v>2680</v>
      </c>
      <c r="J200" t="s">
        <v>2681</v>
      </c>
      <c r="K200" t="s">
        <v>2238</v>
      </c>
      <c r="M200" s="6">
        <f>DATE(YEAR(PCC_Data[[#This Row],[Confirmed Date]]),MONTH(PCC_Data[[#This Row],[Confirmed Date]]),1)</f>
        <v>41395</v>
      </c>
      <c r="N200" s="3">
        <f>DATE(YEAR(PCC_Data[[#This Row],[Confirmed Date]]),1,1)</f>
        <v>41275</v>
      </c>
    </row>
    <row r="201" spans="2:14" x14ac:dyDescent="0.25">
      <c r="B201" t="s">
        <v>1415</v>
      </c>
      <c r="C201" t="s">
        <v>2177</v>
      </c>
      <c r="D201" t="s">
        <v>2682</v>
      </c>
      <c r="E201" t="s">
        <v>2260</v>
      </c>
      <c r="F201" t="s">
        <v>2278</v>
      </c>
      <c r="G201">
        <v>10</v>
      </c>
      <c r="H201" t="s">
        <v>2683</v>
      </c>
      <c r="I201" t="s">
        <v>2683</v>
      </c>
      <c r="J201" t="s">
        <v>2684</v>
      </c>
      <c r="K201" t="s">
        <v>2281</v>
      </c>
      <c r="L201" t="s">
        <v>2264</v>
      </c>
      <c r="M201" s="6">
        <f>DATE(YEAR(PCC_Data[[#This Row],[Confirmed Date]]),MONTH(PCC_Data[[#This Row],[Confirmed Date]]),1)</f>
        <v>41395</v>
      </c>
      <c r="N201" s="3">
        <f>DATE(YEAR(PCC_Data[[#This Row],[Confirmed Date]]),1,1)</f>
        <v>41275</v>
      </c>
    </row>
    <row r="202" spans="2:14" x14ac:dyDescent="0.25">
      <c r="B202" t="s">
        <v>1280</v>
      </c>
      <c r="C202" t="s">
        <v>2232</v>
      </c>
      <c r="D202" t="s">
        <v>2685</v>
      </c>
      <c r="E202" t="s">
        <v>2686</v>
      </c>
      <c r="F202" t="s">
        <v>2504</v>
      </c>
      <c r="G202">
        <v>10</v>
      </c>
      <c r="H202" t="s">
        <v>2687</v>
      </c>
      <c r="I202" t="s">
        <v>2687</v>
      </c>
      <c r="J202" t="s">
        <v>2688</v>
      </c>
      <c r="K202" t="s">
        <v>2689</v>
      </c>
      <c r="L202" t="s">
        <v>2577</v>
      </c>
      <c r="M202" s="6">
        <f>DATE(YEAR(PCC_Data[[#This Row],[Confirmed Date]]),MONTH(PCC_Data[[#This Row],[Confirmed Date]]),1)</f>
        <v>41395</v>
      </c>
      <c r="N202" s="3">
        <f>DATE(YEAR(PCC_Data[[#This Row],[Confirmed Date]]),1,1)</f>
        <v>41275</v>
      </c>
    </row>
    <row r="203" spans="2:14" x14ac:dyDescent="0.25">
      <c r="B203" t="s">
        <v>1725</v>
      </c>
      <c r="C203" t="s">
        <v>2232</v>
      </c>
      <c r="D203" t="s">
        <v>2690</v>
      </c>
      <c r="E203" t="s">
        <v>2691</v>
      </c>
      <c r="F203" t="s">
        <v>2310</v>
      </c>
      <c r="G203">
        <v>9</v>
      </c>
      <c r="H203" t="s">
        <v>2692</v>
      </c>
      <c r="I203" t="s">
        <v>2692</v>
      </c>
      <c r="J203" t="s">
        <v>2693</v>
      </c>
      <c r="K203" t="s">
        <v>2538</v>
      </c>
      <c r="L203" t="s">
        <v>2275</v>
      </c>
      <c r="M203" s="6">
        <f>DATE(YEAR(PCC_Data[[#This Row],[Confirmed Date]]),MONTH(PCC_Data[[#This Row],[Confirmed Date]]),1)</f>
        <v>41395</v>
      </c>
      <c r="N203" s="3">
        <f>DATE(YEAR(PCC_Data[[#This Row],[Confirmed Date]]),1,1)</f>
        <v>41275</v>
      </c>
    </row>
    <row r="204" spans="2:14" x14ac:dyDescent="0.25">
      <c r="B204" t="s">
        <v>1572</v>
      </c>
      <c r="C204" t="s">
        <v>2232</v>
      </c>
      <c r="D204" t="s">
        <v>2694</v>
      </c>
      <c r="E204" t="s">
        <v>2695</v>
      </c>
      <c r="F204" t="s">
        <v>2261</v>
      </c>
      <c r="G204">
        <v>10</v>
      </c>
      <c r="H204" t="s">
        <v>2696</v>
      </c>
      <c r="I204" t="s">
        <v>2696</v>
      </c>
      <c r="J204" t="s">
        <v>2697</v>
      </c>
      <c r="K204" t="s">
        <v>2698</v>
      </c>
      <c r="M204" s="6">
        <f>DATE(YEAR(PCC_Data[[#This Row],[Confirmed Date]]),MONTH(PCC_Data[[#This Row],[Confirmed Date]]),1)</f>
        <v>41395</v>
      </c>
      <c r="N204" s="3">
        <f>DATE(YEAR(PCC_Data[[#This Row],[Confirmed Date]]),1,1)</f>
        <v>41275</v>
      </c>
    </row>
    <row r="205" spans="2:14" x14ac:dyDescent="0.25">
      <c r="B205" t="s">
        <v>983</v>
      </c>
      <c r="C205" t="s">
        <v>2177</v>
      </c>
      <c r="D205" t="s">
        <v>2699</v>
      </c>
      <c r="E205" t="s">
        <v>2700</v>
      </c>
      <c r="F205" t="s">
        <v>2701</v>
      </c>
      <c r="G205">
        <v>0</v>
      </c>
      <c r="H205" t="s">
        <v>2702</v>
      </c>
      <c r="I205" t="s">
        <v>2702</v>
      </c>
      <c r="J205" t="s">
        <v>2703</v>
      </c>
      <c r="K205" t="s">
        <v>2381</v>
      </c>
      <c r="L205" t="s">
        <v>2365</v>
      </c>
      <c r="M205" s="6">
        <f>DATE(YEAR(PCC_Data[[#This Row],[Confirmed Date]]),MONTH(PCC_Data[[#This Row],[Confirmed Date]]),1)</f>
        <v>41395</v>
      </c>
      <c r="N205" s="3">
        <f>DATE(YEAR(PCC_Data[[#This Row],[Confirmed Date]]),1,1)</f>
        <v>41275</v>
      </c>
    </row>
    <row r="206" spans="2:14" x14ac:dyDescent="0.25">
      <c r="B206" t="s">
        <v>981</v>
      </c>
      <c r="C206" t="s">
        <v>2177</v>
      </c>
      <c r="D206" t="s">
        <v>2269</v>
      </c>
      <c r="E206" t="s">
        <v>2704</v>
      </c>
      <c r="F206" t="s">
        <v>2271</v>
      </c>
      <c r="G206">
        <v>0</v>
      </c>
      <c r="H206" t="s">
        <v>2705</v>
      </c>
      <c r="I206" t="s">
        <v>2705</v>
      </c>
      <c r="J206" t="s">
        <v>2706</v>
      </c>
      <c r="K206" t="s">
        <v>2274</v>
      </c>
      <c r="L206" t="s">
        <v>2258</v>
      </c>
      <c r="M206" s="6">
        <f>DATE(YEAR(PCC_Data[[#This Row],[Confirmed Date]]),MONTH(PCC_Data[[#This Row],[Confirmed Date]]),1)</f>
        <v>41395</v>
      </c>
      <c r="N206" s="3">
        <f>DATE(YEAR(PCC_Data[[#This Row],[Confirmed Date]]),1,1)</f>
        <v>41275</v>
      </c>
    </row>
    <row r="207" spans="2:14" x14ac:dyDescent="0.25">
      <c r="B207" t="s">
        <v>1933</v>
      </c>
      <c r="C207" t="s">
        <v>2177</v>
      </c>
      <c r="D207" t="s">
        <v>2707</v>
      </c>
      <c r="E207" t="s">
        <v>2490</v>
      </c>
      <c r="F207" t="s">
        <v>2467</v>
      </c>
      <c r="G207">
        <v>10</v>
      </c>
      <c r="H207" t="s">
        <v>2708</v>
      </c>
      <c r="I207" t="s">
        <v>2708</v>
      </c>
      <c r="J207" t="s">
        <v>2709</v>
      </c>
      <c r="K207" t="s">
        <v>2281</v>
      </c>
      <c r="L207" t="s">
        <v>2239</v>
      </c>
      <c r="M207" s="6">
        <f>DATE(YEAR(PCC_Data[[#This Row],[Confirmed Date]]),MONTH(PCC_Data[[#This Row],[Confirmed Date]]),1)</f>
        <v>41395</v>
      </c>
      <c r="N207" s="3">
        <f>DATE(YEAR(PCC_Data[[#This Row],[Confirmed Date]]),1,1)</f>
        <v>41275</v>
      </c>
    </row>
    <row r="208" spans="2:14" x14ac:dyDescent="0.25">
      <c r="B208" t="s">
        <v>1931</v>
      </c>
      <c r="C208" t="s">
        <v>2177</v>
      </c>
      <c r="D208" t="s">
        <v>2710</v>
      </c>
      <c r="E208" t="s">
        <v>2711</v>
      </c>
      <c r="F208" t="s">
        <v>2467</v>
      </c>
      <c r="G208">
        <v>10</v>
      </c>
      <c r="H208" t="s">
        <v>2712</v>
      </c>
      <c r="I208" t="s">
        <v>2712</v>
      </c>
      <c r="J208" t="s">
        <v>2713</v>
      </c>
      <c r="K208" t="s">
        <v>2281</v>
      </c>
      <c r="M208" s="6">
        <f>DATE(YEAR(PCC_Data[[#This Row],[Confirmed Date]]),MONTH(PCC_Data[[#This Row],[Confirmed Date]]),1)</f>
        <v>41395</v>
      </c>
      <c r="N208" s="3">
        <f>DATE(YEAR(PCC_Data[[#This Row],[Confirmed Date]]),1,1)</f>
        <v>41275</v>
      </c>
    </row>
    <row r="209" spans="2:14" x14ac:dyDescent="0.25">
      <c r="B209" t="s">
        <v>2714</v>
      </c>
      <c r="C209" t="s">
        <v>2232</v>
      </c>
      <c r="D209" t="s">
        <v>2715</v>
      </c>
      <c r="E209" t="s">
        <v>2716</v>
      </c>
      <c r="F209" t="s">
        <v>2514</v>
      </c>
      <c r="G209">
        <v>10</v>
      </c>
      <c r="H209" t="s">
        <v>2717</v>
      </c>
      <c r="I209" t="s">
        <v>2717</v>
      </c>
      <c r="J209" t="s">
        <v>2718</v>
      </c>
      <c r="K209" t="s">
        <v>2719</v>
      </c>
      <c r="L209" t="s">
        <v>2720</v>
      </c>
      <c r="M209" s="6">
        <f>DATE(YEAR(PCC_Data[[#This Row],[Confirmed Date]]),MONTH(PCC_Data[[#This Row],[Confirmed Date]]),1)</f>
        <v>41395</v>
      </c>
      <c r="N209" s="3">
        <f>DATE(YEAR(PCC_Data[[#This Row],[Confirmed Date]]),1,1)</f>
        <v>41275</v>
      </c>
    </row>
    <row r="210" spans="2:14" x14ac:dyDescent="0.25">
      <c r="B210" t="s">
        <v>980</v>
      </c>
      <c r="C210" t="s">
        <v>2177</v>
      </c>
      <c r="D210" t="s">
        <v>2721</v>
      </c>
      <c r="E210" t="s">
        <v>2722</v>
      </c>
      <c r="F210" t="s">
        <v>2319</v>
      </c>
      <c r="G210">
        <v>10</v>
      </c>
      <c r="H210" t="s">
        <v>2723</v>
      </c>
      <c r="I210" t="s">
        <v>2723</v>
      </c>
      <c r="J210" t="s">
        <v>2724</v>
      </c>
      <c r="K210" t="s">
        <v>2245</v>
      </c>
      <c r="L210" t="s">
        <v>2246</v>
      </c>
      <c r="M210" s="6">
        <f>DATE(YEAR(PCC_Data[[#This Row],[Confirmed Date]]),MONTH(PCC_Data[[#This Row],[Confirmed Date]]),1)</f>
        <v>41395</v>
      </c>
      <c r="N210" s="3">
        <f>DATE(YEAR(PCC_Data[[#This Row],[Confirmed Date]]),1,1)</f>
        <v>41275</v>
      </c>
    </row>
    <row r="211" spans="2:14" x14ac:dyDescent="0.25">
      <c r="B211" t="s">
        <v>1278</v>
      </c>
      <c r="C211" t="s">
        <v>2232</v>
      </c>
      <c r="D211" t="s">
        <v>2725</v>
      </c>
      <c r="E211" t="s">
        <v>2358</v>
      </c>
      <c r="F211" t="s">
        <v>2266</v>
      </c>
      <c r="G211">
        <v>10</v>
      </c>
      <c r="H211" t="s">
        <v>2726</v>
      </c>
      <c r="I211" t="s">
        <v>2726</v>
      </c>
      <c r="J211" t="s">
        <v>2727</v>
      </c>
      <c r="K211" t="s">
        <v>2238</v>
      </c>
      <c r="L211" t="s">
        <v>2282</v>
      </c>
      <c r="M211" s="6">
        <f>DATE(YEAR(PCC_Data[[#This Row],[Confirmed Date]]),MONTH(PCC_Data[[#This Row],[Confirmed Date]]),1)</f>
        <v>41395</v>
      </c>
      <c r="N211" s="3">
        <f>DATE(YEAR(PCC_Data[[#This Row],[Confirmed Date]]),1,1)</f>
        <v>41275</v>
      </c>
    </row>
    <row r="212" spans="2:14" x14ac:dyDescent="0.25">
      <c r="B212" t="s">
        <v>1570</v>
      </c>
      <c r="C212" t="s">
        <v>2232</v>
      </c>
      <c r="D212" t="s">
        <v>2728</v>
      </c>
      <c r="E212" t="s">
        <v>2729</v>
      </c>
      <c r="F212" t="s">
        <v>2261</v>
      </c>
      <c r="G212">
        <v>10</v>
      </c>
      <c r="H212" t="s">
        <v>2730</v>
      </c>
      <c r="I212" t="s">
        <v>2730</v>
      </c>
      <c r="J212" t="s">
        <v>2731</v>
      </c>
      <c r="K212" t="s">
        <v>2429</v>
      </c>
      <c r="L212" t="s">
        <v>2264</v>
      </c>
      <c r="M212" s="6">
        <f>DATE(YEAR(PCC_Data[[#This Row],[Confirmed Date]]),MONTH(PCC_Data[[#This Row],[Confirmed Date]]),1)</f>
        <v>41395</v>
      </c>
      <c r="N212" s="3">
        <f>DATE(YEAR(PCC_Data[[#This Row],[Confirmed Date]]),1,1)</f>
        <v>41275</v>
      </c>
    </row>
    <row r="213" spans="2:14" x14ac:dyDescent="0.25">
      <c r="B213" t="s">
        <v>1413</v>
      </c>
      <c r="C213" t="s">
        <v>2177</v>
      </c>
      <c r="D213" t="s">
        <v>2732</v>
      </c>
      <c r="E213" t="s">
        <v>2733</v>
      </c>
      <c r="F213" t="s">
        <v>2278</v>
      </c>
      <c r="G213">
        <v>10</v>
      </c>
      <c r="H213" t="s">
        <v>2734</v>
      </c>
      <c r="I213" t="s">
        <v>2734</v>
      </c>
      <c r="J213" t="s">
        <v>2735</v>
      </c>
      <c r="K213" t="s">
        <v>2281</v>
      </c>
      <c r="L213" t="s">
        <v>2736</v>
      </c>
      <c r="M213" s="6">
        <f>DATE(YEAR(PCC_Data[[#This Row],[Confirmed Date]]),MONTH(PCC_Data[[#This Row],[Confirmed Date]]),1)</f>
        <v>41395</v>
      </c>
      <c r="N213" s="3">
        <f>DATE(YEAR(PCC_Data[[#This Row],[Confirmed Date]]),1,1)</f>
        <v>41275</v>
      </c>
    </row>
    <row r="214" spans="2:14" x14ac:dyDescent="0.25">
      <c r="B214" t="s">
        <v>978</v>
      </c>
      <c r="C214" t="s">
        <v>2177</v>
      </c>
      <c r="D214" t="s">
        <v>2737</v>
      </c>
      <c r="E214" t="s">
        <v>2738</v>
      </c>
      <c r="F214" t="s">
        <v>2739</v>
      </c>
      <c r="G214">
        <v>9</v>
      </c>
      <c r="H214" t="s">
        <v>2740</v>
      </c>
      <c r="I214" t="s">
        <v>2740</v>
      </c>
      <c r="J214" t="s">
        <v>2741</v>
      </c>
      <c r="K214" t="s">
        <v>2742</v>
      </c>
      <c r="L214" t="s">
        <v>2365</v>
      </c>
      <c r="M214" s="6">
        <f>DATE(YEAR(PCC_Data[[#This Row],[Confirmed Date]]),MONTH(PCC_Data[[#This Row],[Confirmed Date]]),1)</f>
        <v>41395</v>
      </c>
      <c r="N214" s="3">
        <f>DATE(YEAR(PCC_Data[[#This Row],[Confirmed Date]]),1,1)</f>
        <v>41275</v>
      </c>
    </row>
    <row r="215" spans="2:14" x14ac:dyDescent="0.25">
      <c r="B215" t="s">
        <v>976</v>
      </c>
      <c r="C215" t="s">
        <v>2177</v>
      </c>
      <c r="D215" t="s">
        <v>2743</v>
      </c>
      <c r="E215" t="s">
        <v>2744</v>
      </c>
      <c r="F215" t="s">
        <v>2319</v>
      </c>
      <c r="G215">
        <v>10</v>
      </c>
      <c r="H215" t="s">
        <v>2745</v>
      </c>
      <c r="I215" t="s">
        <v>2745</v>
      </c>
      <c r="J215" t="s">
        <v>2746</v>
      </c>
      <c r="K215" t="s">
        <v>2245</v>
      </c>
      <c r="M215" s="6">
        <f>DATE(YEAR(PCC_Data[[#This Row],[Confirmed Date]]),MONTH(PCC_Data[[#This Row],[Confirmed Date]]),1)</f>
        <v>41395</v>
      </c>
      <c r="N215" s="3">
        <f>DATE(YEAR(PCC_Data[[#This Row],[Confirmed Date]]),1,1)</f>
        <v>41275</v>
      </c>
    </row>
    <row r="216" spans="2:14" x14ac:dyDescent="0.25">
      <c r="B216" t="s">
        <v>1411</v>
      </c>
      <c r="C216" t="s">
        <v>2177</v>
      </c>
      <c r="D216" t="s">
        <v>2747</v>
      </c>
      <c r="E216" t="s">
        <v>2748</v>
      </c>
      <c r="F216" t="s">
        <v>2278</v>
      </c>
      <c r="G216">
        <v>10</v>
      </c>
      <c r="H216" t="s">
        <v>2749</v>
      </c>
      <c r="I216" t="s">
        <v>2749</v>
      </c>
      <c r="J216" t="s">
        <v>2750</v>
      </c>
      <c r="K216" t="s">
        <v>2281</v>
      </c>
      <c r="M216" s="6">
        <f>DATE(YEAR(PCC_Data[[#This Row],[Confirmed Date]]),MONTH(PCC_Data[[#This Row],[Confirmed Date]]),1)</f>
        <v>41395</v>
      </c>
      <c r="N216" s="3">
        <f>DATE(YEAR(PCC_Data[[#This Row],[Confirmed Date]]),1,1)</f>
        <v>41275</v>
      </c>
    </row>
    <row r="217" spans="2:14" x14ac:dyDescent="0.25">
      <c r="B217" t="s">
        <v>1681</v>
      </c>
      <c r="C217" t="s">
        <v>2177</v>
      </c>
      <c r="D217" t="s">
        <v>2751</v>
      </c>
      <c r="E217" t="s">
        <v>2752</v>
      </c>
      <c r="F217" t="s">
        <v>2211</v>
      </c>
      <c r="G217">
        <v>10</v>
      </c>
      <c r="H217" t="s">
        <v>2753</v>
      </c>
      <c r="I217" t="s">
        <v>2753</v>
      </c>
      <c r="J217" t="s">
        <v>2754</v>
      </c>
      <c r="K217" t="s">
        <v>2755</v>
      </c>
      <c r="L217" t="s">
        <v>2275</v>
      </c>
      <c r="M217" s="6">
        <f>DATE(YEAR(PCC_Data[[#This Row],[Confirmed Date]]),MONTH(PCC_Data[[#This Row],[Confirmed Date]]),1)</f>
        <v>41395</v>
      </c>
      <c r="N217" s="3">
        <f>DATE(YEAR(PCC_Data[[#This Row],[Confirmed Date]]),1,1)</f>
        <v>41275</v>
      </c>
    </row>
    <row r="218" spans="2:14" x14ac:dyDescent="0.25">
      <c r="B218" t="s">
        <v>974</v>
      </c>
      <c r="C218" t="s">
        <v>2177</v>
      </c>
      <c r="D218" t="s">
        <v>2756</v>
      </c>
      <c r="E218" t="s">
        <v>2757</v>
      </c>
      <c r="F218" t="s">
        <v>2395</v>
      </c>
      <c r="G218">
        <v>10</v>
      </c>
      <c r="H218" t="s">
        <v>2758</v>
      </c>
      <c r="I218" t="s">
        <v>2758</v>
      </c>
      <c r="J218" t="s">
        <v>2759</v>
      </c>
      <c r="K218" t="s">
        <v>2742</v>
      </c>
      <c r="L218" t="s">
        <v>2258</v>
      </c>
      <c r="M218" s="6">
        <f>DATE(YEAR(PCC_Data[[#This Row],[Confirmed Date]]),MONTH(PCC_Data[[#This Row],[Confirmed Date]]),1)</f>
        <v>41395</v>
      </c>
      <c r="N218" s="3">
        <f>DATE(YEAR(PCC_Data[[#This Row],[Confirmed Date]]),1,1)</f>
        <v>41275</v>
      </c>
    </row>
    <row r="219" spans="2:14" x14ac:dyDescent="0.25">
      <c r="B219" t="s">
        <v>1723</v>
      </c>
      <c r="C219" t="s">
        <v>2232</v>
      </c>
      <c r="D219" t="s">
        <v>2760</v>
      </c>
      <c r="E219" t="s">
        <v>2761</v>
      </c>
      <c r="F219" t="s">
        <v>2310</v>
      </c>
      <c r="G219">
        <v>10</v>
      </c>
      <c r="H219" t="s">
        <v>2762</v>
      </c>
      <c r="I219" t="s">
        <v>2762</v>
      </c>
      <c r="J219" t="s">
        <v>2763</v>
      </c>
      <c r="K219" t="s">
        <v>2238</v>
      </c>
      <c r="L219" t="s">
        <v>2275</v>
      </c>
      <c r="M219" s="6">
        <f>DATE(YEAR(PCC_Data[[#This Row],[Confirmed Date]]),MONTH(PCC_Data[[#This Row],[Confirmed Date]]),1)</f>
        <v>41395</v>
      </c>
      <c r="N219" s="3">
        <f>DATE(YEAR(PCC_Data[[#This Row],[Confirmed Date]]),1,1)</f>
        <v>41275</v>
      </c>
    </row>
    <row r="220" spans="2:14" x14ac:dyDescent="0.25">
      <c r="B220" t="s">
        <v>972</v>
      </c>
      <c r="C220" t="s">
        <v>2177</v>
      </c>
      <c r="D220" t="s">
        <v>2764</v>
      </c>
      <c r="E220" t="s">
        <v>2704</v>
      </c>
      <c r="F220" t="s">
        <v>2384</v>
      </c>
      <c r="G220">
        <v>0</v>
      </c>
      <c r="H220" t="s">
        <v>2765</v>
      </c>
      <c r="I220" t="s">
        <v>2765</v>
      </c>
      <c r="J220" t="s">
        <v>2766</v>
      </c>
      <c r="K220" t="s">
        <v>2245</v>
      </c>
      <c r="L220" t="s">
        <v>2258</v>
      </c>
      <c r="M220" s="6">
        <f>DATE(YEAR(PCC_Data[[#This Row],[Confirmed Date]]),MONTH(PCC_Data[[#This Row],[Confirmed Date]]),1)</f>
        <v>41395</v>
      </c>
      <c r="N220" s="3">
        <f>DATE(YEAR(PCC_Data[[#This Row],[Confirmed Date]]),1,1)</f>
        <v>41275</v>
      </c>
    </row>
    <row r="221" spans="2:14" x14ac:dyDescent="0.25">
      <c r="B221" t="s">
        <v>970</v>
      </c>
      <c r="C221" t="s">
        <v>2177</v>
      </c>
      <c r="D221" t="s">
        <v>2767</v>
      </c>
      <c r="E221" t="s">
        <v>2704</v>
      </c>
      <c r="F221" t="s">
        <v>2384</v>
      </c>
      <c r="G221">
        <v>0</v>
      </c>
      <c r="H221" t="s">
        <v>2768</v>
      </c>
      <c r="I221" t="s">
        <v>2768</v>
      </c>
      <c r="J221" t="s">
        <v>2769</v>
      </c>
      <c r="K221" t="s">
        <v>2770</v>
      </c>
      <c r="L221" t="s">
        <v>2258</v>
      </c>
      <c r="M221" s="6">
        <f>DATE(YEAR(PCC_Data[[#This Row],[Confirmed Date]]),MONTH(PCC_Data[[#This Row],[Confirmed Date]]),1)</f>
        <v>41395</v>
      </c>
      <c r="N221" s="3">
        <f>DATE(YEAR(PCC_Data[[#This Row],[Confirmed Date]]),1,1)</f>
        <v>41275</v>
      </c>
    </row>
    <row r="222" spans="2:14" x14ac:dyDescent="0.25">
      <c r="B222" t="s">
        <v>1409</v>
      </c>
      <c r="C222" t="s">
        <v>2177</v>
      </c>
      <c r="D222" t="s">
        <v>2771</v>
      </c>
      <c r="E222" t="s">
        <v>2772</v>
      </c>
      <c r="F222" t="s">
        <v>2278</v>
      </c>
      <c r="G222">
        <v>9</v>
      </c>
      <c r="H222" t="s">
        <v>2773</v>
      </c>
      <c r="I222" t="s">
        <v>2773</v>
      </c>
      <c r="J222" t="s">
        <v>2774</v>
      </c>
      <c r="K222" t="s">
        <v>2281</v>
      </c>
      <c r="L222" t="s">
        <v>2282</v>
      </c>
      <c r="M222" s="6">
        <f>DATE(YEAR(PCC_Data[[#This Row],[Confirmed Date]]),MONTH(PCC_Data[[#This Row],[Confirmed Date]]),1)</f>
        <v>41395</v>
      </c>
      <c r="N222" s="3">
        <f>DATE(YEAR(PCC_Data[[#This Row],[Confirmed Date]]),1,1)</f>
        <v>41275</v>
      </c>
    </row>
    <row r="223" spans="2:14" x14ac:dyDescent="0.25">
      <c r="B223" t="s">
        <v>1407</v>
      </c>
      <c r="C223" t="s">
        <v>2177</v>
      </c>
      <c r="D223" t="s">
        <v>2775</v>
      </c>
      <c r="E223" t="s">
        <v>2772</v>
      </c>
      <c r="F223" t="s">
        <v>2278</v>
      </c>
      <c r="G223">
        <v>10</v>
      </c>
      <c r="H223" t="s">
        <v>2776</v>
      </c>
      <c r="I223" t="s">
        <v>2776</v>
      </c>
      <c r="J223" t="s">
        <v>2777</v>
      </c>
      <c r="K223" t="s">
        <v>2281</v>
      </c>
      <c r="L223" t="s">
        <v>2282</v>
      </c>
      <c r="M223" s="6">
        <f>DATE(YEAR(PCC_Data[[#This Row],[Confirmed Date]]),MONTH(PCC_Data[[#This Row],[Confirmed Date]]),1)</f>
        <v>41395</v>
      </c>
      <c r="N223" s="3">
        <f>DATE(YEAR(PCC_Data[[#This Row],[Confirmed Date]]),1,1)</f>
        <v>41275</v>
      </c>
    </row>
    <row r="224" spans="2:14" x14ac:dyDescent="0.25">
      <c r="B224" t="s">
        <v>968</v>
      </c>
      <c r="C224" t="s">
        <v>2177</v>
      </c>
      <c r="D224" t="s">
        <v>2778</v>
      </c>
      <c r="E224" t="s">
        <v>2779</v>
      </c>
      <c r="F224" t="s">
        <v>2384</v>
      </c>
      <c r="G224">
        <v>9</v>
      </c>
      <c r="H224" t="s">
        <v>2780</v>
      </c>
      <c r="I224" t="s">
        <v>2780</v>
      </c>
      <c r="J224" t="s">
        <v>2781</v>
      </c>
      <c r="K224" t="s">
        <v>2245</v>
      </c>
      <c r="L224" t="s">
        <v>2258</v>
      </c>
      <c r="M224" s="6">
        <f>DATE(YEAR(PCC_Data[[#This Row],[Confirmed Date]]),MONTH(PCC_Data[[#This Row],[Confirmed Date]]),1)</f>
        <v>41395</v>
      </c>
      <c r="N224" s="3">
        <f>DATE(YEAR(PCC_Data[[#This Row],[Confirmed Date]]),1,1)</f>
        <v>41275</v>
      </c>
    </row>
    <row r="225" spans="2:14" x14ac:dyDescent="0.25">
      <c r="B225" t="s">
        <v>966</v>
      </c>
      <c r="C225" t="s">
        <v>2177</v>
      </c>
      <c r="D225" t="s">
        <v>2782</v>
      </c>
      <c r="E225" t="s">
        <v>2779</v>
      </c>
      <c r="F225" t="s">
        <v>2384</v>
      </c>
      <c r="G225">
        <v>0</v>
      </c>
      <c r="H225" t="s">
        <v>2783</v>
      </c>
      <c r="I225" t="s">
        <v>2783</v>
      </c>
      <c r="J225" t="s">
        <v>2784</v>
      </c>
      <c r="K225" t="s">
        <v>2770</v>
      </c>
      <c r="L225" t="s">
        <v>2258</v>
      </c>
      <c r="M225" s="6">
        <f>DATE(YEAR(PCC_Data[[#This Row],[Confirmed Date]]),MONTH(PCC_Data[[#This Row],[Confirmed Date]]),1)</f>
        <v>41395</v>
      </c>
      <c r="N225" s="3">
        <f>DATE(YEAR(PCC_Data[[#This Row],[Confirmed Date]]),1,1)</f>
        <v>41275</v>
      </c>
    </row>
    <row r="226" spans="2:14" x14ac:dyDescent="0.25">
      <c r="B226" t="s">
        <v>964</v>
      </c>
      <c r="C226" t="s">
        <v>2177</v>
      </c>
      <c r="D226" t="s">
        <v>2785</v>
      </c>
      <c r="E226" t="s">
        <v>2786</v>
      </c>
      <c r="F226" t="s">
        <v>2242</v>
      </c>
      <c r="G226">
        <v>10</v>
      </c>
      <c r="H226" t="s">
        <v>2787</v>
      </c>
      <c r="I226" t="s">
        <v>2787</v>
      </c>
      <c r="J226" t="s">
        <v>2788</v>
      </c>
      <c r="K226" t="s">
        <v>2245</v>
      </c>
      <c r="M226" s="6">
        <f>DATE(YEAR(PCC_Data[[#This Row],[Confirmed Date]]),MONTH(PCC_Data[[#This Row],[Confirmed Date]]),1)</f>
        <v>41395</v>
      </c>
      <c r="N226" s="3">
        <f>DATE(YEAR(PCC_Data[[#This Row],[Confirmed Date]]),1,1)</f>
        <v>41275</v>
      </c>
    </row>
    <row r="227" spans="2:14" x14ac:dyDescent="0.25">
      <c r="B227" t="s">
        <v>1568</v>
      </c>
      <c r="C227" t="s">
        <v>2232</v>
      </c>
      <c r="D227" t="s">
        <v>1569</v>
      </c>
      <c r="E227" t="s">
        <v>2789</v>
      </c>
      <c r="F227" t="s">
        <v>2261</v>
      </c>
      <c r="G227">
        <v>10</v>
      </c>
      <c r="H227" t="s">
        <v>2790</v>
      </c>
      <c r="I227" t="s">
        <v>2790</v>
      </c>
      <c r="J227" t="s">
        <v>2791</v>
      </c>
      <c r="K227" t="s">
        <v>2429</v>
      </c>
      <c r="M227" s="6">
        <f>DATE(YEAR(PCC_Data[[#This Row],[Confirmed Date]]),MONTH(PCC_Data[[#This Row],[Confirmed Date]]),1)</f>
        <v>41395</v>
      </c>
      <c r="N227" s="3">
        <f>DATE(YEAR(PCC_Data[[#This Row],[Confirmed Date]]),1,1)</f>
        <v>41275</v>
      </c>
    </row>
    <row r="228" spans="2:14" x14ac:dyDescent="0.25">
      <c r="B228" t="s">
        <v>1276</v>
      </c>
      <c r="C228" t="s">
        <v>2232</v>
      </c>
      <c r="D228" t="s">
        <v>2792</v>
      </c>
      <c r="E228" t="s">
        <v>2793</v>
      </c>
      <c r="F228" t="s">
        <v>2266</v>
      </c>
      <c r="G228">
        <v>10</v>
      </c>
      <c r="H228" t="s">
        <v>2794</v>
      </c>
      <c r="I228" t="s">
        <v>2794</v>
      </c>
      <c r="J228" t="s">
        <v>2795</v>
      </c>
      <c r="K228" t="s">
        <v>2238</v>
      </c>
      <c r="L228" t="s">
        <v>2282</v>
      </c>
      <c r="M228" s="6">
        <f>DATE(YEAR(PCC_Data[[#This Row],[Confirmed Date]]),MONTH(PCC_Data[[#This Row],[Confirmed Date]]),1)</f>
        <v>41395</v>
      </c>
      <c r="N228" s="3">
        <f>DATE(YEAR(PCC_Data[[#This Row],[Confirmed Date]]),1,1)</f>
        <v>41275</v>
      </c>
    </row>
    <row r="229" spans="2:14" x14ac:dyDescent="0.25">
      <c r="B229" t="s">
        <v>1274</v>
      </c>
      <c r="C229" t="s">
        <v>2232</v>
      </c>
      <c r="D229" t="s">
        <v>2796</v>
      </c>
      <c r="E229" t="s">
        <v>2797</v>
      </c>
      <c r="F229" t="s">
        <v>2266</v>
      </c>
      <c r="G229">
        <v>10</v>
      </c>
      <c r="H229" t="s">
        <v>2798</v>
      </c>
      <c r="I229" t="s">
        <v>2798</v>
      </c>
      <c r="J229" t="s">
        <v>2799</v>
      </c>
      <c r="K229" t="s">
        <v>2238</v>
      </c>
      <c r="L229" t="s">
        <v>2282</v>
      </c>
      <c r="M229" s="6">
        <f>DATE(YEAR(PCC_Data[[#This Row],[Confirmed Date]]),MONTH(PCC_Data[[#This Row],[Confirmed Date]]),1)</f>
        <v>41395</v>
      </c>
      <c r="N229" s="3">
        <f>DATE(YEAR(PCC_Data[[#This Row],[Confirmed Date]]),1,1)</f>
        <v>41275</v>
      </c>
    </row>
    <row r="230" spans="2:14" x14ac:dyDescent="0.25">
      <c r="B230" t="s">
        <v>2800</v>
      </c>
      <c r="C230" t="s">
        <v>2232</v>
      </c>
      <c r="D230" t="s">
        <v>2801</v>
      </c>
      <c r="E230" t="s">
        <v>2802</v>
      </c>
      <c r="F230" t="s">
        <v>2261</v>
      </c>
      <c r="G230">
        <v>1</v>
      </c>
      <c r="H230" t="s">
        <v>2803</v>
      </c>
      <c r="I230" t="s">
        <v>2803</v>
      </c>
      <c r="J230" t="s">
        <v>2804</v>
      </c>
      <c r="K230" t="s">
        <v>2805</v>
      </c>
      <c r="L230" t="s">
        <v>2264</v>
      </c>
      <c r="M230" s="6">
        <f>DATE(YEAR(PCC_Data[[#This Row],[Confirmed Date]]),MONTH(PCC_Data[[#This Row],[Confirmed Date]]),1)</f>
        <v>41395</v>
      </c>
      <c r="N230" s="3">
        <f>DATE(YEAR(PCC_Data[[#This Row],[Confirmed Date]]),1,1)</f>
        <v>41275</v>
      </c>
    </row>
    <row r="231" spans="2:14" x14ac:dyDescent="0.25">
      <c r="B231" t="s">
        <v>1272</v>
      </c>
      <c r="C231" t="s">
        <v>2232</v>
      </c>
      <c r="D231" t="s">
        <v>2806</v>
      </c>
      <c r="E231" t="s">
        <v>2807</v>
      </c>
      <c r="F231" t="s">
        <v>2242</v>
      </c>
      <c r="G231">
        <v>10</v>
      </c>
      <c r="H231" t="s">
        <v>2808</v>
      </c>
      <c r="I231" t="s">
        <v>2808</v>
      </c>
      <c r="J231" t="s">
        <v>2809</v>
      </c>
      <c r="K231" t="s">
        <v>2805</v>
      </c>
      <c r="L231" t="s">
        <v>2252</v>
      </c>
      <c r="M231" s="6">
        <f>DATE(YEAR(PCC_Data[[#This Row],[Confirmed Date]]),MONTH(PCC_Data[[#This Row],[Confirmed Date]]),1)</f>
        <v>41395</v>
      </c>
      <c r="N231" s="3">
        <f>DATE(YEAR(PCC_Data[[#This Row],[Confirmed Date]]),1,1)</f>
        <v>41275</v>
      </c>
    </row>
    <row r="232" spans="2:14" x14ac:dyDescent="0.25">
      <c r="B232" t="s">
        <v>962</v>
      </c>
      <c r="C232" t="s">
        <v>2177</v>
      </c>
      <c r="D232" t="s">
        <v>2810</v>
      </c>
      <c r="E232" t="s">
        <v>2288</v>
      </c>
      <c r="F232" t="s">
        <v>2271</v>
      </c>
      <c r="G232">
        <v>10</v>
      </c>
      <c r="H232" t="s">
        <v>2811</v>
      </c>
      <c r="I232" t="s">
        <v>2811</v>
      </c>
      <c r="J232" t="s">
        <v>2812</v>
      </c>
      <c r="K232" t="s">
        <v>2813</v>
      </c>
      <c r="L232" t="s">
        <v>2246</v>
      </c>
      <c r="M232" s="6">
        <f>DATE(YEAR(PCC_Data[[#This Row],[Confirmed Date]]),MONTH(PCC_Data[[#This Row],[Confirmed Date]]),1)</f>
        <v>41395</v>
      </c>
      <c r="N232" s="3">
        <f>DATE(YEAR(PCC_Data[[#This Row],[Confirmed Date]]),1,1)</f>
        <v>41275</v>
      </c>
    </row>
    <row r="233" spans="2:14" x14ac:dyDescent="0.25">
      <c r="B233" t="s">
        <v>960</v>
      </c>
      <c r="C233" t="s">
        <v>2177</v>
      </c>
      <c r="D233" t="s">
        <v>2814</v>
      </c>
      <c r="E233" t="s">
        <v>2815</v>
      </c>
      <c r="F233" t="s">
        <v>2242</v>
      </c>
      <c r="G233">
        <v>10</v>
      </c>
      <c r="H233" t="s">
        <v>2816</v>
      </c>
      <c r="I233" t="s">
        <v>2816</v>
      </c>
      <c r="J233" t="s">
        <v>2817</v>
      </c>
      <c r="K233" t="s">
        <v>2245</v>
      </c>
      <c r="M233" s="6">
        <f>DATE(YEAR(PCC_Data[[#This Row],[Confirmed Date]]),MONTH(PCC_Data[[#This Row],[Confirmed Date]]),1)</f>
        <v>41395</v>
      </c>
      <c r="N233" s="3">
        <f>DATE(YEAR(PCC_Data[[#This Row],[Confirmed Date]]),1,1)</f>
        <v>41275</v>
      </c>
    </row>
    <row r="234" spans="2:14" x14ac:dyDescent="0.25">
      <c r="B234" t="s">
        <v>1405</v>
      </c>
      <c r="C234" t="s">
        <v>2177</v>
      </c>
      <c r="D234" t="s">
        <v>2818</v>
      </c>
      <c r="E234" t="s">
        <v>2819</v>
      </c>
      <c r="F234" t="s">
        <v>2278</v>
      </c>
      <c r="G234">
        <v>10</v>
      </c>
      <c r="H234" t="s">
        <v>2820</v>
      </c>
      <c r="I234" t="s">
        <v>2820</v>
      </c>
      <c r="J234" t="s">
        <v>2821</v>
      </c>
      <c r="K234" t="s">
        <v>2281</v>
      </c>
      <c r="M234" s="6">
        <f>DATE(YEAR(PCC_Data[[#This Row],[Confirmed Date]]),MONTH(PCC_Data[[#This Row],[Confirmed Date]]),1)</f>
        <v>41395</v>
      </c>
      <c r="N234" s="3">
        <f>DATE(YEAR(PCC_Data[[#This Row],[Confirmed Date]]),1,1)</f>
        <v>41275</v>
      </c>
    </row>
    <row r="235" spans="2:14" x14ac:dyDescent="0.25">
      <c r="B235" t="s">
        <v>958</v>
      </c>
      <c r="C235" t="s">
        <v>2177</v>
      </c>
      <c r="D235" t="s">
        <v>2822</v>
      </c>
      <c r="E235" t="s">
        <v>2823</v>
      </c>
      <c r="F235" t="s">
        <v>2255</v>
      </c>
      <c r="G235">
        <v>10</v>
      </c>
      <c r="H235" t="s">
        <v>2824</v>
      </c>
      <c r="I235" t="s">
        <v>2824</v>
      </c>
      <c r="J235" t="s">
        <v>2825</v>
      </c>
      <c r="K235" t="s">
        <v>2245</v>
      </c>
      <c r="L235" t="s">
        <v>2258</v>
      </c>
      <c r="M235" s="6">
        <f>DATE(YEAR(PCC_Data[[#This Row],[Confirmed Date]]),MONTH(PCC_Data[[#This Row],[Confirmed Date]]),1)</f>
        <v>41395</v>
      </c>
      <c r="N235" s="3">
        <f>DATE(YEAR(PCC_Data[[#This Row],[Confirmed Date]]),1,1)</f>
        <v>41275</v>
      </c>
    </row>
    <row r="236" spans="2:14" x14ac:dyDescent="0.25">
      <c r="B236" t="s">
        <v>956</v>
      </c>
      <c r="C236" t="s">
        <v>2177</v>
      </c>
      <c r="D236" t="s">
        <v>2826</v>
      </c>
      <c r="E236" t="s">
        <v>2827</v>
      </c>
      <c r="F236" t="s">
        <v>2271</v>
      </c>
      <c r="G236">
        <v>10</v>
      </c>
      <c r="H236" t="s">
        <v>2828</v>
      </c>
      <c r="I236" t="s">
        <v>2828</v>
      </c>
      <c r="J236" t="s">
        <v>2829</v>
      </c>
      <c r="K236" t="s">
        <v>2274</v>
      </c>
      <c r="L236" t="s">
        <v>2258</v>
      </c>
      <c r="M236" s="6">
        <f>DATE(YEAR(PCC_Data[[#This Row],[Confirmed Date]]),MONTH(PCC_Data[[#This Row],[Confirmed Date]]),1)</f>
        <v>41395</v>
      </c>
      <c r="N236" s="3">
        <f>DATE(YEAR(PCC_Data[[#This Row],[Confirmed Date]]),1,1)</f>
        <v>41275</v>
      </c>
    </row>
    <row r="237" spans="2:14" x14ac:dyDescent="0.25">
      <c r="B237" t="s">
        <v>1403</v>
      </c>
      <c r="C237" t="s">
        <v>2177</v>
      </c>
      <c r="D237" t="s">
        <v>2830</v>
      </c>
      <c r="E237" t="s">
        <v>2831</v>
      </c>
      <c r="F237" t="s">
        <v>2278</v>
      </c>
      <c r="G237">
        <v>0</v>
      </c>
      <c r="H237" t="s">
        <v>2832</v>
      </c>
      <c r="I237" t="s">
        <v>2832</v>
      </c>
      <c r="J237" t="s">
        <v>2833</v>
      </c>
      <c r="K237" t="s">
        <v>2463</v>
      </c>
      <c r="L237" t="s">
        <v>2264</v>
      </c>
      <c r="M237" s="6">
        <f>DATE(YEAR(PCC_Data[[#This Row],[Confirmed Date]]),MONTH(PCC_Data[[#This Row],[Confirmed Date]]),1)</f>
        <v>41395</v>
      </c>
      <c r="N237" s="3">
        <f>DATE(YEAR(PCC_Data[[#This Row],[Confirmed Date]]),1,1)</f>
        <v>41275</v>
      </c>
    </row>
    <row r="238" spans="2:14" x14ac:dyDescent="0.25">
      <c r="B238" t="s">
        <v>1270</v>
      </c>
      <c r="C238" t="s">
        <v>2232</v>
      </c>
      <c r="D238" t="s">
        <v>2834</v>
      </c>
      <c r="E238" t="s">
        <v>2835</v>
      </c>
      <c r="F238" t="s">
        <v>2836</v>
      </c>
      <c r="G238">
        <v>7.5</v>
      </c>
      <c r="H238" t="s">
        <v>2837</v>
      </c>
      <c r="I238" t="s">
        <v>2837</v>
      </c>
      <c r="J238" t="s">
        <v>2838</v>
      </c>
      <c r="K238" t="s">
        <v>2429</v>
      </c>
      <c r="L238" t="s">
        <v>2839</v>
      </c>
      <c r="M238" s="6">
        <f>DATE(YEAR(PCC_Data[[#This Row],[Confirmed Date]]),MONTH(PCC_Data[[#This Row],[Confirmed Date]]),1)</f>
        <v>41395</v>
      </c>
      <c r="N238" s="3">
        <f>DATE(YEAR(PCC_Data[[#This Row],[Confirmed Date]]),1,1)</f>
        <v>41275</v>
      </c>
    </row>
    <row r="239" spans="2:14" x14ac:dyDescent="0.25">
      <c r="B239" t="s">
        <v>1401</v>
      </c>
      <c r="C239" t="s">
        <v>2177</v>
      </c>
      <c r="D239" t="s">
        <v>2840</v>
      </c>
      <c r="E239" t="s">
        <v>2417</v>
      </c>
      <c r="F239" t="s">
        <v>2278</v>
      </c>
      <c r="G239">
        <v>10</v>
      </c>
      <c r="H239" t="s">
        <v>2841</v>
      </c>
      <c r="I239" t="s">
        <v>2841</v>
      </c>
      <c r="J239" t="s">
        <v>2842</v>
      </c>
      <c r="K239" t="s">
        <v>2281</v>
      </c>
      <c r="M239" s="6">
        <f>DATE(YEAR(PCC_Data[[#This Row],[Confirmed Date]]),MONTH(PCC_Data[[#This Row],[Confirmed Date]]),1)</f>
        <v>41395</v>
      </c>
      <c r="N239" s="3">
        <f>DATE(YEAR(PCC_Data[[#This Row],[Confirmed Date]]),1,1)</f>
        <v>41275</v>
      </c>
    </row>
    <row r="240" spans="2:14" x14ac:dyDescent="0.25">
      <c r="B240" t="s">
        <v>1745</v>
      </c>
      <c r="C240" t="s">
        <v>2232</v>
      </c>
      <c r="D240" t="s">
        <v>2843</v>
      </c>
      <c r="E240" t="s">
        <v>2844</v>
      </c>
      <c r="F240" t="s">
        <v>2845</v>
      </c>
      <c r="G240">
        <v>6.25</v>
      </c>
      <c r="H240" t="s">
        <v>2846</v>
      </c>
      <c r="I240" t="s">
        <v>2846</v>
      </c>
      <c r="J240" t="s">
        <v>2847</v>
      </c>
      <c r="K240" t="s">
        <v>2538</v>
      </c>
      <c r="L240" t="s">
        <v>2848</v>
      </c>
      <c r="M240" s="6">
        <f>DATE(YEAR(PCC_Data[[#This Row],[Confirmed Date]]),MONTH(PCC_Data[[#This Row],[Confirmed Date]]),1)</f>
        <v>41395</v>
      </c>
      <c r="N240" s="3">
        <f>DATE(YEAR(PCC_Data[[#This Row],[Confirmed Date]]),1,1)</f>
        <v>41275</v>
      </c>
    </row>
    <row r="241" spans="2:14" x14ac:dyDescent="0.25">
      <c r="B241" t="s">
        <v>2133</v>
      </c>
      <c r="C241" t="s">
        <v>2232</v>
      </c>
      <c r="D241" t="s">
        <v>2849</v>
      </c>
      <c r="E241" t="s">
        <v>2850</v>
      </c>
      <c r="F241" t="s">
        <v>2467</v>
      </c>
      <c r="G241">
        <v>0</v>
      </c>
      <c r="H241" t="s">
        <v>2851</v>
      </c>
      <c r="I241" t="s">
        <v>2851</v>
      </c>
      <c r="J241" t="s">
        <v>2852</v>
      </c>
      <c r="K241" t="s">
        <v>2415</v>
      </c>
      <c r="L241" t="s">
        <v>2239</v>
      </c>
      <c r="M241" s="6">
        <f>DATE(YEAR(PCC_Data[[#This Row],[Confirmed Date]]),MONTH(PCC_Data[[#This Row],[Confirmed Date]]),1)</f>
        <v>41395</v>
      </c>
      <c r="N241" s="3">
        <f>DATE(YEAR(PCC_Data[[#This Row],[Confirmed Date]]),1,1)</f>
        <v>41275</v>
      </c>
    </row>
    <row r="242" spans="2:14" x14ac:dyDescent="0.25">
      <c r="B242" t="s">
        <v>2135</v>
      </c>
      <c r="C242" t="s">
        <v>2232</v>
      </c>
      <c r="D242" t="s">
        <v>2853</v>
      </c>
      <c r="E242" t="s">
        <v>2854</v>
      </c>
      <c r="F242" t="s">
        <v>2467</v>
      </c>
      <c r="G242">
        <v>10</v>
      </c>
      <c r="H242" t="s">
        <v>2855</v>
      </c>
      <c r="I242" t="s">
        <v>2855</v>
      </c>
      <c r="J242" t="s">
        <v>2856</v>
      </c>
      <c r="K242" t="s">
        <v>2649</v>
      </c>
      <c r="L242" t="s">
        <v>2392</v>
      </c>
      <c r="M242" s="6">
        <f>DATE(YEAR(PCC_Data[[#This Row],[Confirmed Date]]),MONTH(PCC_Data[[#This Row],[Confirmed Date]]),1)</f>
        <v>41395</v>
      </c>
      <c r="N242" s="3">
        <f>DATE(YEAR(PCC_Data[[#This Row],[Confirmed Date]]),1,1)</f>
        <v>41275</v>
      </c>
    </row>
    <row r="243" spans="2:14" x14ac:dyDescent="0.25">
      <c r="B243" t="s">
        <v>954</v>
      </c>
      <c r="C243" t="s">
        <v>2177</v>
      </c>
      <c r="D243" t="s">
        <v>2857</v>
      </c>
      <c r="E243" t="s">
        <v>2858</v>
      </c>
      <c r="F243" t="s">
        <v>2701</v>
      </c>
      <c r="G243">
        <v>3.25</v>
      </c>
      <c r="H243" t="s">
        <v>2859</v>
      </c>
      <c r="I243" t="s">
        <v>2859</v>
      </c>
      <c r="J243" t="s">
        <v>2860</v>
      </c>
      <c r="K243" t="s">
        <v>2861</v>
      </c>
      <c r="L243" t="s">
        <v>2365</v>
      </c>
      <c r="M243" s="6">
        <f>DATE(YEAR(PCC_Data[[#This Row],[Confirmed Date]]),MONTH(PCC_Data[[#This Row],[Confirmed Date]]),1)</f>
        <v>41395</v>
      </c>
      <c r="N243" s="3">
        <f>DATE(YEAR(PCC_Data[[#This Row],[Confirmed Date]]),1,1)</f>
        <v>41275</v>
      </c>
    </row>
    <row r="244" spans="2:14" x14ac:dyDescent="0.25">
      <c r="B244" t="s">
        <v>952</v>
      </c>
      <c r="C244" t="s">
        <v>2177</v>
      </c>
      <c r="D244" t="s">
        <v>2862</v>
      </c>
      <c r="E244" t="s">
        <v>2738</v>
      </c>
      <c r="F244" t="s">
        <v>2739</v>
      </c>
      <c r="G244">
        <v>9.25</v>
      </c>
      <c r="H244" t="s">
        <v>2863</v>
      </c>
      <c r="I244" t="s">
        <v>2863</v>
      </c>
      <c r="J244" t="s">
        <v>2864</v>
      </c>
      <c r="K244" t="s">
        <v>2398</v>
      </c>
      <c r="L244" t="s">
        <v>2365</v>
      </c>
      <c r="M244" s="6">
        <f>DATE(YEAR(PCC_Data[[#This Row],[Confirmed Date]]),MONTH(PCC_Data[[#This Row],[Confirmed Date]]),1)</f>
        <v>41395</v>
      </c>
      <c r="N244" s="3">
        <f>DATE(YEAR(PCC_Data[[#This Row],[Confirmed Date]]),1,1)</f>
        <v>41275</v>
      </c>
    </row>
    <row r="245" spans="2:14" x14ac:dyDescent="0.25">
      <c r="B245" t="s">
        <v>950</v>
      </c>
      <c r="C245" t="s">
        <v>2177</v>
      </c>
      <c r="D245" t="s">
        <v>2865</v>
      </c>
      <c r="E245" t="s">
        <v>2858</v>
      </c>
      <c r="F245" t="s">
        <v>2701</v>
      </c>
      <c r="G245">
        <v>3.75</v>
      </c>
      <c r="H245" t="s">
        <v>2866</v>
      </c>
      <c r="I245" t="s">
        <v>2866</v>
      </c>
      <c r="J245" t="s">
        <v>2867</v>
      </c>
      <c r="K245" t="s">
        <v>2861</v>
      </c>
      <c r="L245" t="s">
        <v>2365</v>
      </c>
      <c r="M245" s="6">
        <f>DATE(YEAR(PCC_Data[[#This Row],[Confirmed Date]]),MONTH(PCC_Data[[#This Row],[Confirmed Date]]),1)</f>
        <v>41395</v>
      </c>
      <c r="N245" s="3">
        <f>DATE(YEAR(PCC_Data[[#This Row],[Confirmed Date]]),1,1)</f>
        <v>41275</v>
      </c>
    </row>
    <row r="246" spans="2:14" x14ac:dyDescent="0.25">
      <c r="B246" t="s">
        <v>1399</v>
      </c>
      <c r="C246" t="s">
        <v>2177</v>
      </c>
      <c r="D246" t="s">
        <v>2868</v>
      </c>
      <c r="E246" t="s">
        <v>2869</v>
      </c>
      <c r="F246" t="s">
        <v>2261</v>
      </c>
      <c r="G246">
        <v>0</v>
      </c>
      <c r="H246" t="s">
        <v>2870</v>
      </c>
      <c r="I246" t="s">
        <v>2870</v>
      </c>
      <c r="J246" t="s">
        <v>2871</v>
      </c>
      <c r="K246" t="s">
        <v>2872</v>
      </c>
      <c r="L246" t="s">
        <v>2264</v>
      </c>
      <c r="M246" s="6">
        <f>DATE(YEAR(PCC_Data[[#This Row],[Confirmed Date]]),MONTH(PCC_Data[[#This Row],[Confirmed Date]]),1)</f>
        <v>41395</v>
      </c>
      <c r="N246" s="3">
        <f>DATE(YEAR(PCC_Data[[#This Row],[Confirmed Date]]),1,1)</f>
        <v>41275</v>
      </c>
    </row>
    <row r="247" spans="2:14" x14ac:dyDescent="0.25">
      <c r="B247" t="s">
        <v>2873</v>
      </c>
      <c r="C247" t="s">
        <v>2232</v>
      </c>
      <c r="D247" t="s">
        <v>2874</v>
      </c>
      <c r="E247" t="s">
        <v>2875</v>
      </c>
      <c r="F247" t="s">
        <v>2739</v>
      </c>
      <c r="G247">
        <v>1</v>
      </c>
      <c r="H247" t="s">
        <v>2876</v>
      </c>
      <c r="I247" t="s">
        <v>2876</v>
      </c>
      <c r="J247" t="s">
        <v>2877</v>
      </c>
      <c r="K247" t="s">
        <v>2415</v>
      </c>
      <c r="L247" t="s">
        <v>2365</v>
      </c>
      <c r="M247" s="6">
        <f>DATE(YEAR(PCC_Data[[#This Row],[Confirmed Date]]),MONTH(PCC_Data[[#This Row],[Confirmed Date]]),1)</f>
        <v>41395</v>
      </c>
      <c r="N247" s="3">
        <f>DATE(YEAR(PCC_Data[[#This Row],[Confirmed Date]]),1,1)</f>
        <v>41275</v>
      </c>
    </row>
    <row r="248" spans="2:14" x14ac:dyDescent="0.25">
      <c r="B248" t="s">
        <v>948</v>
      </c>
      <c r="C248" t="s">
        <v>2177</v>
      </c>
      <c r="D248" t="s">
        <v>2878</v>
      </c>
      <c r="E248" t="s">
        <v>2879</v>
      </c>
      <c r="F248" t="s">
        <v>2384</v>
      </c>
      <c r="G248">
        <v>10</v>
      </c>
      <c r="H248" t="s">
        <v>2880</v>
      </c>
      <c r="I248" t="s">
        <v>2880</v>
      </c>
      <c r="J248" t="s">
        <v>2881</v>
      </c>
      <c r="K248" t="s">
        <v>2245</v>
      </c>
      <c r="L248" t="s">
        <v>2258</v>
      </c>
      <c r="M248" s="6">
        <f>DATE(YEAR(PCC_Data[[#This Row],[Confirmed Date]]),MONTH(PCC_Data[[#This Row],[Confirmed Date]]),1)</f>
        <v>41395</v>
      </c>
      <c r="N248" s="3">
        <f>DATE(YEAR(PCC_Data[[#This Row],[Confirmed Date]]),1,1)</f>
        <v>41275</v>
      </c>
    </row>
    <row r="249" spans="2:14" x14ac:dyDescent="0.25">
      <c r="B249" t="s">
        <v>1743</v>
      </c>
      <c r="C249" t="s">
        <v>2177</v>
      </c>
      <c r="D249" t="s">
        <v>2882</v>
      </c>
      <c r="E249" t="s">
        <v>2883</v>
      </c>
      <c r="F249" t="s">
        <v>2845</v>
      </c>
      <c r="G249">
        <v>10</v>
      </c>
      <c r="H249" t="s">
        <v>2884</v>
      </c>
      <c r="I249" t="s">
        <v>2884</v>
      </c>
      <c r="J249" t="s">
        <v>2885</v>
      </c>
      <c r="K249" t="s">
        <v>2281</v>
      </c>
      <c r="L249" t="s">
        <v>2848</v>
      </c>
      <c r="M249" s="6">
        <f>DATE(YEAR(PCC_Data[[#This Row],[Confirmed Date]]),MONTH(PCC_Data[[#This Row],[Confirmed Date]]),1)</f>
        <v>41395</v>
      </c>
      <c r="N249" s="3">
        <f>DATE(YEAR(PCC_Data[[#This Row],[Confirmed Date]]),1,1)</f>
        <v>41275</v>
      </c>
    </row>
    <row r="250" spans="2:14" x14ac:dyDescent="0.25">
      <c r="B250" t="s">
        <v>1268</v>
      </c>
      <c r="C250" t="s">
        <v>2232</v>
      </c>
      <c r="D250" t="s">
        <v>2886</v>
      </c>
      <c r="E250" t="s">
        <v>2831</v>
      </c>
      <c r="F250" t="s">
        <v>2266</v>
      </c>
      <c r="G250">
        <v>10</v>
      </c>
      <c r="H250" t="s">
        <v>2887</v>
      </c>
      <c r="I250" t="s">
        <v>2887</v>
      </c>
      <c r="J250" t="s">
        <v>2888</v>
      </c>
      <c r="K250" t="s">
        <v>2415</v>
      </c>
      <c r="L250" t="s">
        <v>2264</v>
      </c>
      <c r="M250" s="6">
        <f>DATE(YEAR(PCC_Data[[#This Row],[Confirmed Date]]),MONTH(PCC_Data[[#This Row],[Confirmed Date]]),1)</f>
        <v>41395</v>
      </c>
      <c r="N250" s="3">
        <f>DATE(YEAR(PCC_Data[[#This Row],[Confirmed Date]]),1,1)</f>
        <v>41275</v>
      </c>
    </row>
    <row r="251" spans="2:14" x14ac:dyDescent="0.25">
      <c r="B251" t="s">
        <v>1397</v>
      </c>
      <c r="C251" t="s">
        <v>2177</v>
      </c>
      <c r="D251" t="s">
        <v>2889</v>
      </c>
      <c r="E251" t="s">
        <v>2890</v>
      </c>
      <c r="F251" t="s">
        <v>2278</v>
      </c>
      <c r="G251">
        <v>10</v>
      </c>
      <c r="H251" t="s">
        <v>2891</v>
      </c>
      <c r="I251" t="s">
        <v>2891</v>
      </c>
      <c r="J251" t="s">
        <v>2892</v>
      </c>
      <c r="K251" t="s">
        <v>2281</v>
      </c>
      <c r="L251" t="s">
        <v>2264</v>
      </c>
      <c r="M251" s="6">
        <f>DATE(YEAR(PCC_Data[[#This Row],[Confirmed Date]]),MONTH(PCC_Data[[#This Row],[Confirmed Date]]),1)</f>
        <v>41395</v>
      </c>
      <c r="N251" s="3">
        <f>DATE(YEAR(PCC_Data[[#This Row],[Confirmed Date]]),1,1)</f>
        <v>41275</v>
      </c>
    </row>
    <row r="252" spans="2:14" x14ac:dyDescent="0.25">
      <c r="B252" t="s">
        <v>946</v>
      </c>
      <c r="C252" t="s">
        <v>2177</v>
      </c>
      <c r="D252" t="s">
        <v>2893</v>
      </c>
      <c r="E252" t="s">
        <v>2894</v>
      </c>
      <c r="F252" t="s">
        <v>2895</v>
      </c>
      <c r="G252">
        <v>0</v>
      </c>
      <c r="H252" t="s">
        <v>2896</v>
      </c>
      <c r="I252" t="s">
        <v>2896</v>
      </c>
      <c r="J252" t="s">
        <v>2897</v>
      </c>
      <c r="K252" t="s">
        <v>2245</v>
      </c>
      <c r="L252" t="s">
        <v>2246</v>
      </c>
      <c r="M252" s="6">
        <f>DATE(YEAR(PCC_Data[[#This Row],[Confirmed Date]]),MONTH(PCC_Data[[#This Row],[Confirmed Date]]),1)</f>
        <v>41395</v>
      </c>
      <c r="N252" s="3">
        <f>DATE(YEAR(PCC_Data[[#This Row],[Confirmed Date]]),1,1)</f>
        <v>41275</v>
      </c>
    </row>
    <row r="253" spans="2:14" x14ac:dyDescent="0.25">
      <c r="B253" t="s">
        <v>1566</v>
      </c>
      <c r="C253" t="s">
        <v>2232</v>
      </c>
      <c r="D253" t="s">
        <v>2898</v>
      </c>
      <c r="E253" t="s">
        <v>2899</v>
      </c>
      <c r="F253" t="s">
        <v>2261</v>
      </c>
      <c r="G253">
        <v>10</v>
      </c>
      <c r="H253" t="s">
        <v>2900</v>
      </c>
      <c r="I253" t="s">
        <v>2900</v>
      </c>
      <c r="J253" t="s">
        <v>2901</v>
      </c>
      <c r="K253" t="s">
        <v>2429</v>
      </c>
      <c r="L253" t="s">
        <v>2282</v>
      </c>
      <c r="M253" s="6">
        <f>DATE(YEAR(PCC_Data[[#This Row],[Confirmed Date]]),MONTH(PCC_Data[[#This Row],[Confirmed Date]]),1)</f>
        <v>41395</v>
      </c>
      <c r="N253" s="3">
        <f>DATE(YEAR(PCC_Data[[#This Row],[Confirmed Date]]),1,1)</f>
        <v>41275</v>
      </c>
    </row>
    <row r="254" spans="2:14" x14ac:dyDescent="0.25">
      <c r="B254" t="s">
        <v>944</v>
      </c>
      <c r="C254" t="s">
        <v>2177</v>
      </c>
      <c r="D254" t="s">
        <v>2902</v>
      </c>
      <c r="E254" t="s">
        <v>2903</v>
      </c>
      <c r="F254" t="s">
        <v>2384</v>
      </c>
      <c r="G254">
        <v>9.75</v>
      </c>
      <c r="H254" t="s">
        <v>2904</v>
      </c>
      <c r="I254" t="s">
        <v>2904</v>
      </c>
      <c r="J254" t="s">
        <v>2905</v>
      </c>
      <c r="K254" t="s">
        <v>2245</v>
      </c>
      <c r="L254" t="s">
        <v>2295</v>
      </c>
      <c r="M254" s="6">
        <f>DATE(YEAR(PCC_Data[[#This Row],[Confirmed Date]]),MONTH(PCC_Data[[#This Row],[Confirmed Date]]),1)</f>
        <v>41395</v>
      </c>
      <c r="N254" s="3">
        <f>DATE(YEAR(PCC_Data[[#This Row],[Confirmed Date]]),1,1)</f>
        <v>41275</v>
      </c>
    </row>
    <row r="255" spans="2:14" x14ac:dyDescent="0.25">
      <c r="B255" t="s">
        <v>942</v>
      </c>
      <c r="C255" t="s">
        <v>2177</v>
      </c>
      <c r="D255" t="s">
        <v>2906</v>
      </c>
      <c r="E255" t="s">
        <v>2907</v>
      </c>
      <c r="F255" t="s">
        <v>2701</v>
      </c>
      <c r="G255">
        <v>10</v>
      </c>
      <c r="H255" t="s">
        <v>2908</v>
      </c>
      <c r="I255" t="s">
        <v>2908</v>
      </c>
      <c r="J255" t="s">
        <v>2909</v>
      </c>
      <c r="K255" t="s">
        <v>2245</v>
      </c>
      <c r="L255" t="s">
        <v>2365</v>
      </c>
      <c r="M255" s="6">
        <f>DATE(YEAR(PCC_Data[[#This Row],[Confirmed Date]]),MONTH(PCC_Data[[#This Row],[Confirmed Date]]),1)</f>
        <v>41395</v>
      </c>
      <c r="N255" s="3">
        <f>DATE(YEAR(PCC_Data[[#This Row],[Confirmed Date]]),1,1)</f>
        <v>41275</v>
      </c>
    </row>
    <row r="256" spans="2:14" x14ac:dyDescent="0.25">
      <c r="B256" t="s">
        <v>2910</v>
      </c>
      <c r="C256" t="s">
        <v>2232</v>
      </c>
      <c r="D256" t="s">
        <v>2911</v>
      </c>
      <c r="E256" t="s">
        <v>2912</v>
      </c>
      <c r="F256" t="s">
        <v>2504</v>
      </c>
      <c r="G256">
        <v>0</v>
      </c>
      <c r="H256" t="s">
        <v>2913</v>
      </c>
      <c r="I256" t="s">
        <v>2913</v>
      </c>
      <c r="K256" t="s">
        <v>2914</v>
      </c>
      <c r="L256" t="s">
        <v>2915</v>
      </c>
      <c r="M256" s="6">
        <f>DATE(YEAR(PCC_Data[[#This Row],[Confirmed Date]]),MONTH(PCC_Data[[#This Row],[Confirmed Date]]),1)</f>
        <v>1</v>
      </c>
      <c r="N256" s="3">
        <f>DATE(YEAR(PCC_Data[[#This Row],[Confirmed Date]]),1,1)</f>
        <v>1</v>
      </c>
    </row>
    <row r="257" spans="2:14" x14ac:dyDescent="0.25">
      <c r="B257" t="s">
        <v>1395</v>
      </c>
      <c r="C257" t="s">
        <v>2177</v>
      </c>
      <c r="D257" t="s">
        <v>2916</v>
      </c>
      <c r="E257" t="s">
        <v>2917</v>
      </c>
      <c r="F257" t="s">
        <v>2278</v>
      </c>
      <c r="G257">
        <v>10</v>
      </c>
      <c r="H257" t="s">
        <v>2918</v>
      </c>
      <c r="I257" t="s">
        <v>2918</v>
      </c>
      <c r="J257" t="s">
        <v>2919</v>
      </c>
      <c r="K257" t="s">
        <v>2281</v>
      </c>
      <c r="L257" t="s">
        <v>2282</v>
      </c>
      <c r="M257" s="6">
        <f>DATE(YEAR(PCC_Data[[#This Row],[Confirmed Date]]),MONTH(PCC_Data[[#This Row],[Confirmed Date]]),1)</f>
        <v>41395</v>
      </c>
      <c r="N257" s="3">
        <f>DATE(YEAR(PCC_Data[[#This Row],[Confirmed Date]]),1,1)</f>
        <v>41275</v>
      </c>
    </row>
    <row r="258" spans="2:14" x14ac:dyDescent="0.25">
      <c r="B258" t="s">
        <v>1832</v>
      </c>
      <c r="C258" t="s">
        <v>2177</v>
      </c>
      <c r="D258" t="s">
        <v>2920</v>
      </c>
      <c r="E258" t="s">
        <v>2921</v>
      </c>
      <c r="F258" t="s">
        <v>2548</v>
      </c>
      <c r="G258">
        <v>0</v>
      </c>
      <c r="H258" t="s">
        <v>2922</v>
      </c>
      <c r="I258" t="s">
        <v>2922</v>
      </c>
      <c r="J258" t="s">
        <v>2923</v>
      </c>
      <c r="K258" t="s">
        <v>2861</v>
      </c>
      <c r="L258" t="s">
        <v>2518</v>
      </c>
      <c r="M258" s="6">
        <f>DATE(YEAR(PCC_Data[[#This Row],[Confirmed Date]]),MONTH(PCC_Data[[#This Row],[Confirmed Date]]),1)</f>
        <v>41395</v>
      </c>
      <c r="N258" s="3">
        <f>DATE(YEAR(PCC_Data[[#This Row],[Confirmed Date]]),1,1)</f>
        <v>41275</v>
      </c>
    </row>
    <row r="259" spans="2:14" x14ac:dyDescent="0.25">
      <c r="B259" t="s">
        <v>941</v>
      </c>
      <c r="C259" t="s">
        <v>2177</v>
      </c>
      <c r="D259" t="s">
        <v>2924</v>
      </c>
      <c r="E259" t="s">
        <v>2925</v>
      </c>
      <c r="F259" t="s">
        <v>2242</v>
      </c>
      <c r="G259">
        <v>10</v>
      </c>
      <c r="H259" t="s">
        <v>2926</v>
      </c>
      <c r="I259" t="s">
        <v>2926</v>
      </c>
      <c r="J259" t="s">
        <v>2927</v>
      </c>
      <c r="K259" t="s">
        <v>2770</v>
      </c>
      <c r="L259" t="s">
        <v>2252</v>
      </c>
      <c r="M259" s="6">
        <f>DATE(YEAR(PCC_Data[[#This Row],[Confirmed Date]]),MONTH(PCC_Data[[#This Row],[Confirmed Date]]),1)</f>
        <v>41395</v>
      </c>
      <c r="N259" s="3">
        <f>DATE(YEAR(PCC_Data[[#This Row],[Confirmed Date]]),1,1)</f>
        <v>41275</v>
      </c>
    </row>
    <row r="260" spans="2:14" x14ac:dyDescent="0.25">
      <c r="B260" t="s">
        <v>939</v>
      </c>
      <c r="C260" t="s">
        <v>2177</v>
      </c>
      <c r="D260" t="s">
        <v>2928</v>
      </c>
      <c r="E260" t="s">
        <v>2929</v>
      </c>
      <c r="F260" t="s">
        <v>2384</v>
      </c>
      <c r="G260">
        <v>10</v>
      </c>
      <c r="H260" t="s">
        <v>2930</v>
      </c>
      <c r="I260" t="s">
        <v>2930</v>
      </c>
      <c r="J260" t="s">
        <v>2931</v>
      </c>
      <c r="K260" t="s">
        <v>2245</v>
      </c>
      <c r="L260" t="s">
        <v>2258</v>
      </c>
      <c r="M260" s="6">
        <f>DATE(YEAR(PCC_Data[[#This Row],[Confirmed Date]]),MONTH(PCC_Data[[#This Row],[Confirmed Date]]),1)</f>
        <v>41395</v>
      </c>
      <c r="N260" s="3">
        <f>DATE(YEAR(PCC_Data[[#This Row],[Confirmed Date]]),1,1)</f>
        <v>41275</v>
      </c>
    </row>
    <row r="261" spans="2:14" x14ac:dyDescent="0.25">
      <c r="B261" t="s">
        <v>2131</v>
      </c>
      <c r="C261" t="s">
        <v>2232</v>
      </c>
      <c r="D261" t="s">
        <v>2932</v>
      </c>
      <c r="E261" t="s">
        <v>2630</v>
      </c>
      <c r="F261" t="s">
        <v>2467</v>
      </c>
      <c r="G261">
        <v>10</v>
      </c>
      <c r="H261" t="s">
        <v>2933</v>
      </c>
      <c r="I261" t="s">
        <v>2933</v>
      </c>
      <c r="J261" t="s">
        <v>2934</v>
      </c>
      <c r="K261" t="s">
        <v>2238</v>
      </c>
      <c r="L261" t="s">
        <v>2239</v>
      </c>
      <c r="M261" s="6">
        <f>DATE(YEAR(PCC_Data[[#This Row],[Confirmed Date]]),MONTH(PCC_Data[[#This Row],[Confirmed Date]]),1)</f>
        <v>41395</v>
      </c>
      <c r="N261" s="3">
        <f>DATE(YEAR(PCC_Data[[#This Row],[Confirmed Date]]),1,1)</f>
        <v>41275</v>
      </c>
    </row>
    <row r="262" spans="2:14" x14ac:dyDescent="0.25">
      <c r="B262" t="s">
        <v>937</v>
      </c>
      <c r="C262" t="s">
        <v>2177</v>
      </c>
      <c r="D262" t="s">
        <v>2935</v>
      </c>
      <c r="E262" t="s">
        <v>2925</v>
      </c>
      <c r="F262" t="s">
        <v>2384</v>
      </c>
      <c r="G262">
        <v>10</v>
      </c>
      <c r="H262" t="s">
        <v>2936</v>
      </c>
      <c r="I262" t="s">
        <v>2936</v>
      </c>
      <c r="J262" t="s">
        <v>2937</v>
      </c>
      <c r="K262" t="s">
        <v>2245</v>
      </c>
      <c r="L262" t="s">
        <v>2252</v>
      </c>
      <c r="M262" s="6">
        <f>DATE(YEAR(PCC_Data[[#This Row],[Confirmed Date]]),MONTH(PCC_Data[[#This Row],[Confirmed Date]]),1)</f>
        <v>41395</v>
      </c>
      <c r="N262" s="3">
        <f>DATE(YEAR(PCC_Data[[#This Row],[Confirmed Date]]),1,1)</f>
        <v>41275</v>
      </c>
    </row>
    <row r="263" spans="2:14" x14ac:dyDescent="0.25">
      <c r="B263" t="s">
        <v>935</v>
      </c>
      <c r="C263" t="s">
        <v>2177</v>
      </c>
      <c r="D263" t="s">
        <v>2938</v>
      </c>
      <c r="E263" t="s">
        <v>2925</v>
      </c>
      <c r="F263" t="s">
        <v>2384</v>
      </c>
      <c r="G263">
        <v>10</v>
      </c>
      <c r="H263" t="s">
        <v>2939</v>
      </c>
      <c r="I263" t="s">
        <v>2939</v>
      </c>
      <c r="J263" t="s">
        <v>2940</v>
      </c>
      <c r="K263" t="s">
        <v>2245</v>
      </c>
      <c r="L263" t="s">
        <v>2252</v>
      </c>
      <c r="M263" s="6">
        <f>DATE(YEAR(PCC_Data[[#This Row],[Confirmed Date]]),MONTH(PCC_Data[[#This Row],[Confirmed Date]]),1)</f>
        <v>41395</v>
      </c>
      <c r="N263" s="3">
        <f>DATE(YEAR(PCC_Data[[#This Row],[Confirmed Date]]),1,1)</f>
        <v>41275</v>
      </c>
    </row>
    <row r="264" spans="2:14" x14ac:dyDescent="0.25">
      <c r="B264" t="s">
        <v>933</v>
      </c>
      <c r="C264" t="s">
        <v>2177</v>
      </c>
      <c r="D264" t="s">
        <v>2941</v>
      </c>
      <c r="E264" t="s">
        <v>2942</v>
      </c>
      <c r="F264" t="s">
        <v>2271</v>
      </c>
      <c r="G264">
        <v>10</v>
      </c>
      <c r="H264" t="s">
        <v>2943</v>
      </c>
      <c r="I264" t="s">
        <v>2943</v>
      </c>
      <c r="J264" t="s">
        <v>2944</v>
      </c>
      <c r="K264" t="s">
        <v>2274</v>
      </c>
      <c r="L264" t="s">
        <v>2258</v>
      </c>
      <c r="M264" s="6">
        <f>DATE(YEAR(PCC_Data[[#This Row],[Confirmed Date]]),MONTH(PCC_Data[[#This Row],[Confirmed Date]]),1)</f>
        <v>41395</v>
      </c>
      <c r="N264" s="3">
        <f>DATE(YEAR(PCC_Data[[#This Row],[Confirmed Date]]),1,1)</f>
        <v>41275</v>
      </c>
    </row>
    <row r="265" spans="2:14" x14ac:dyDescent="0.25">
      <c r="B265" t="s">
        <v>1929</v>
      </c>
      <c r="C265" t="s">
        <v>2177</v>
      </c>
      <c r="D265" t="s">
        <v>2945</v>
      </c>
      <c r="E265" t="s">
        <v>2946</v>
      </c>
      <c r="F265" t="s">
        <v>2372</v>
      </c>
      <c r="G265">
        <v>0</v>
      </c>
      <c r="H265" t="s">
        <v>2947</v>
      </c>
      <c r="I265" t="s">
        <v>2947</v>
      </c>
      <c r="J265" t="s">
        <v>2948</v>
      </c>
      <c r="K265" t="s">
        <v>2281</v>
      </c>
      <c r="L265" t="s">
        <v>2848</v>
      </c>
      <c r="M265" s="6">
        <f>DATE(YEAR(PCC_Data[[#This Row],[Confirmed Date]]),MONTH(PCC_Data[[#This Row],[Confirmed Date]]),1)</f>
        <v>41395</v>
      </c>
      <c r="N265" s="3">
        <f>DATE(YEAR(PCC_Data[[#This Row],[Confirmed Date]]),1,1)</f>
        <v>41275</v>
      </c>
    </row>
    <row r="266" spans="2:14" x14ac:dyDescent="0.25">
      <c r="B266" t="s">
        <v>932</v>
      </c>
      <c r="C266" t="s">
        <v>2177</v>
      </c>
      <c r="D266" t="s">
        <v>2949</v>
      </c>
      <c r="E266" t="s">
        <v>2950</v>
      </c>
      <c r="F266" t="s">
        <v>2344</v>
      </c>
      <c r="G266">
        <v>10</v>
      </c>
      <c r="H266" t="s">
        <v>2951</v>
      </c>
      <c r="I266" t="s">
        <v>2951</v>
      </c>
      <c r="J266" t="s">
        <v>2952</v>
      </c>
      <c r="K266" t="s">
        <v>2813</v>
      </c>
      <c r="L266" t="s">
        <v>2348</v>
      </c>
      <c r="M266" s="6">
        <f>DATE(YEAR(PCC_Data[[#This Row],[Confirmed Date]]),MONTH(PCC_Data[[#This Row],[Confirmed Date]]),1)</f>
        <v>41395</v>
      </c>
      <c r="N266" s="3">
        <f>DATE(YEAR(PCC_Data[[#This Row],[Confirmed Date]]),1,1)</f>
        <v>41275</v>
      </c>
    </row>
    <row r="267" spans="2:14" x14ac:dyDescent="0.25">
      <c r="B267" t="s">
        <v>1880</v>
      </c>
      <c r="C267" t="s">
        <v>2232</v>
      </c>
      <c r="D267" t="s">
        <v>2953</v>
      </c>
      <c r="E267" t="s">
        <v>2954</v>
      </c>
      <c r="F267" t="s">
        <v>2548</v>
      </c>
      <c r="G267">
        <v>10</v>
      </c>
      <c r="H267" t="s">
        <v>2955</v>
      </c>
      <c r="I267" t="s">
        <v>2955</v>
      </c>
      <c r="J267" t="s">
        <v>2956</v>
      </c>
      <c r="K267" t="s">
        <v>2957</v>
      </c>
      <c r="L267" t="s">
        <v>2518</v>
      </c>
      <c r="M267" s="6">
        <f>DATE(YEAR(PCC_Data[[#This Row],[Confirmed Date]]),MONTH(PCC_Data[[#This Row],[Confirmed Date]]),1)</f>
        <v>41395</v>
      </c>
      <c r="N267" s="3">
        <f>DATE(YEAR(PCC_Data[[#This Row],[Confirmed Date]]),1,1)</f>
        <v>41275</v>
      </c>
    </row>
    <row r="268" spans="2:14" x14ac:dyDescent="0.25">
      <c r="B268" t="s">
        <v>1721</v>
      </c>
      <c r="C268" t="s">
        <v>2232</v>
      </c>
      <c r="D268" t="s">
        <v>2958</v>
      </c>
      <c r="E268" t="s">
        <v>2959</v>
      </c>
      <c r="F268" t="s">
        <v>2310</v>
      </c>
      <c r="G268">
        <v>9.5</v>
      </c>
      <c r="H268" t="s">
        <v>2960</v>
      </c>
      <c r="I268" t="s">
        <v>2960</v>
      </c>
      <c r="J268" t="s">
        <v>2961</v>
      </c>
      <c r="K268" t="s">
        <v>2429</v>
      </c>
      <c r="L268" t="s">
        <v>2275</v>
      </c>
      <c r="M268" s="6">
        <f>DATE(YEAR(PCC_Data[[#This Row],[Confirmed Date]]),MONTH(PCC_Data[[#This Row],[Confirmed Date]]),1)</f>
        <v>41395</v>
      </c>
      <c r="N268" s="3">
        <f>DATE(YEAR(PCC_Data[[#This Row],[Confirmed Date]]),1,1)</f>
        <v>41275</v>
      </c>
    </row>
    <row r="269" spans="2:14" x14ac:dyDescent="0.25">
      <c r="B269" t="s">
        <v>1878</v>
      </c>
      <c r="C269" t="s">
        <v>2232</v>
      </c>
      <c r="D269" t="s">
        <v>2962</v>
      </c>
      <c r="E269" t="s">
        <v>2963</v>
      </c>
      <c r="F269" t="s">
        <v>2514</v>
      </c>
      <c r="G269">
        <v>10</v>
      </c>
      <c r="H269" t="s">
        <v>2964</v>
      </c>
      <c r="I269" t="s">
        <v>2964</v>
      </c>
      <c r="J269" t="s">
        <v>2965</v>
      </c>
      <c r="K269" t="s">
        <v>2966</v>
      </c>
      <c r="L269" t="s">
        <v>2720</v>
      </c>
      <c r="M269" s="6">
        <f>DATE(YEAR(PCC_Data[[#This Row],[Confirmed Date]]),MONTH(PCC_Data[[#This Row],[Confirmed Date]]),1)</f>
        <v>41395</v>
      </c>
      <c r="N269" s="3">
        <f>DATE(YEAR(PCC_Data[[#This Row],[Confirmed Date]]),1,1)</f>
        <v>41275</v>
      </c>
    </row>
    <row r="270" spans="2:14" x14ac:dyDescent="0.25">
      <c r="B270" t="s">
        <v>1266</v>
      </c>
      <c r="C270" t="s">
        <v>2232</v>
      </c>
      <c r="D270" t="s">
        <v>2967</v>
      </c>
      <c r="E270" t="s">
        <v>2968</v>
      </c>
      <c r="F270" t="s">
        <v>2242</v>
      </c>
      <c r="G270">
        <v>9</v>
      </c>
      <c r="H270" t="s">
        <v>2969</v>
      </c>
      <c r="I270" t="s">
        <v>2969</v>
      </c>
      <c r="J270" t="s">
        <v>2970</v>
      </c>
      <c r="K270" t="s">
        <v>2429</v>
      </c>
      <c r="L270" t="s">
        <v>2252</v>
      </c>
      <c r="M270" s="6">
        <f>DATE(YEAR(PCC_Data[[#This Row],[Confirmed Date]]),MONTH(PCC_Data[[#This Row],[Confirmed Date]]),1)</f>
        <v>41395</v>
      </c>
      <c r="N270" s="3">
        <f>DATE(YEAR(PCC_Data[[#This Row],[Confirmed Date]]),1,1)</f>
        <v>41275</v>
      </c>
    </row>
    <row r="271" spans="2:14" x14ac:dyDescent="0.25">
      <c r="B271" t="s">
        <v>2129</v>
      </c>
      <c r="C271" t="s">
        <v>2232</v>
      </c>
      <c r="D271" t="s">
        <v>2971</v>
      </c>
      <c r="E271" t="s">
        <v>2972</v>
      </c>
      <c r="F271" t="s">
        <v>2467</v>
      </c>
      <c r="G271">
        <v>10</v>
      </c>
      <c r="H271" t="s">
        <v>2973</v>
      </c>
      <c r="I271" t="s">
        <v>2973</v>
      </c>
      <c r="J271" t="s">
        <v>2974</v>
      </c>
      <c r="K271" t="s">
        <v>2238</v>
      </c>
      <c r="M271" s="6">
        <f>DATE(YEAR(PCC_Data[[#This Row],[Confirmed Date]]),MONTH(PCC_Data[[#This Row],[Confirmed Date]]),1)</f>
        <v>41395</v>
      </c>
      <c r="N271" s="3">
        <f>DATE(YEAR(PCC_Data[[#This Row],[Confirmed Date]]),1,1)</f>
        <v>41275</v>
      </c>
    </row>
    <row r="272" spans="2:14" x14ac:dyDescent="0.25">
      <c r="B272" t="s">
        <v>931</v>
      </c>
      <c r="C272" t="s">
        <v>2177</v>
      </c>
      <c r="D272" t="s">
        <v>2924</v>
      </c>
      <c r="E272" t="s">
        <v>2975</v>
      </c>
      <c r="F272" t="s">
        <v>2895</v>
      </c>
      <c r="G272">
        <v>0</v>
      </c>
      <c r="H272" t="s">
        <v>2976</v>
      </c>
      <c r="I272" t="s">
        <v>2976</v>
      </c>
      <c r="J272" t="s">
        <v>2977</v>
      </c>
      <c r="K272" t="s">
        <v>2770</v>
      </c>
      <c r="L272" t="s">
        <v>2348</v>
      </c>
      <c r="M272" s="6">
        <f>DATE(YEAR(PCC_Data[[#This Row],[Confirmed Date]]),MONTH(PCC_Data[[#This Row],[Confirmed Date]]),1)</f>
        <v>41395</v>
      </c>
      <c r="N272" s="3">
        <f>DATE(YEAR(PCC_Data[[#This Row],[Confirmed Date]]),1,1)</f>
        <v>41275</v>
      </c>
    </row>
    <row r="273" spans="2:14" x14ac:dyDescent="0.25">
      <c r="B273" t="s">
        <v>929</v>
      </c>
      <c r="C273" t="s">
        <v>2177</v>
      </c>
      <c r="D273" t="s">
        <v>2978</v>
      </c>
      <c r="E273" t="s">
        <v>2979</v>
      </c>
      <c r="F273" t="s">
        <v>2255</v>
      </c>
      <c r="G273">
        <v>10</v>
      </c>
      <c r="H273" t="s">
        <v>2980</v>
      </c>
      <c r="I273" t="s">
        <v>2980</v>
      </c>
      <c r="J273" t="s">
        <v>2981</v>
      </c>
      <c r="K273" t="s">
        <v>2245</v>
      </c>
      <c r="L273" t="s">
        <v>2258</v>
      </c>
      <c r="M273" s="6">
        <f>DATE(YEAR(PCC_Data[[#This Row],[Confirmed Date]]),MONTH(PCC_Data[[#This Row],[Confirmed Date]]),1)</f>
        <v>41395</v>
      </c>
      <c r="N273" s="3">
        <f>DATE(YEAR(PCC_Data[[#This Row],[Confirmed Date]]),1,1)</f>
        <v>41275</v>
      </c>
    </row>
    <row r="274" spans="2:14" x14ac:dyDescent="0.25">
      <c r="B274" t="s">
        <v>2982</v>
      </c>
      <c r="C274" t="s">
        <v>2232</v>
      </c>
      <c r="D274" t="s">
        <v>2983</v>
      </c>
      <c r="E274" t="s">
        <v>2984</v>
      </c>
      <c r="F274" t="s">
        <v>2242</v>
      </c>
      <c r="G274">
        <v>10</v>
      </c>
      <c r="H274" t="s">
        <v>2985</v>
      </c>
      <c r="I274" t="s">
        <v>2985</v>
      </c>
      <c r="J274" t="s">
        <v>2986</v>
      </c>
      <c r="K274" t="s">
        <v>2649</v>
      </c>
      <c r="L274" t="s">
        <v>2252</v>
      </c>
      <c r="M274" s="6">
        <f>DATE(YEAR(PCC_Data[[#This Row],[Confirmed Date]]),MONTH(PCC_Data[[#This Row],[Confirmed Date]]),1)</f>
        <v>41426</v>
      </c>
      <c r="N274" s="3">
        <f>DATE(YEAR(PCC_Data[[#This Row],[Confirmed Date]]),1,1)</f>
        <v>41275</v>
      </c>
    </row>
    <row r="275" spans="2:14" x14ac:dyDescent="0.25">
      <c r="B275" t="s">
        <v>1564</v>
      </c>
      <c r="C275" t="s">
        <v>2232</v>
      </c>
      <c r="D275" t="s">
        <v>2987</v>
      </c>
      <c r="E275" t="s">
        <v>2988</v>
      </c>
      <c r="F275" t="s">
        <v>2261</v>
      </c>
      <c r="G275">
        <v>10</v>
      </c>
      <c r="H275" t="s">
        <v>2989</v>
      </c>
      <c r="I275" t="s">
        <v>2989</v>
      </c>
      <c r="J275" t="s">
        <v>2990</v>
      </c>
      <c r="K275" t="s">
        <v>2429</v>
      </c>
      <c r="L275" t="s">
        <v>2282</v>
      </c>
      <c r="M275" s="6">
        <f>DATE(YEAR(PCC_Data[[#This Row],[Confirmed Date]]),MONTH(PCC_Data[[#This Row],[Confirmed Date]]),1)</f>
        <v>41395</v>
      </c>
      <c r="N275" s="3">
        <f>DATE(YEAR(PCC_Data[[#This Row],[Confirmed Date]]),1,1)</f>
        <v>41275</v>
      </c>
    </row>
    <row r="276" spans="2:14" x14ac:dyDescent="0.25">
      <c r="B276" t="s">
        <v>1562</v>
      </c>
      <c r="C276" t="s">
        <v>2232</v>
      </c>
      <c r="D276" t="s">
        <v>2991</v>
      </c>
      <c r="E276" t="s">
        <v>2992</v>
      </c>
      <c r="F276" t="s">
        <v>2261</v>
      </c>
      <c r="G276">
        <v>10</v>
      </c>
      <c r="H276" t="s">
        <v>2993</v>
      </c>
      <c r="I276" t="s">
        <v>2993</v>
      </c>
      <c r="J276" t="s">
        <v>2994</v>
      </c>
      <c r="K276" t="s">
        <v>2429</v>
      </c>
      <c r="L276" t="s">
        <v>2264</v>
      </c>
      <c r="M276" s="6">
        <f>DATE(YEAR(PCC_Data[[#This Row],[Confirmed Date]]),MONTH(PCC_Data[[#This Row],[Confirmed Date]]),1)</f>
        <v>41395</v>
      </c>
      <c r="N276" s="3">
        <f>DATE(YEAR(PCC_Data[[#This Row],[Confirmed Date]]),1,1)</f>
        <v>41275</v>
      </c>
    </row>
    <row r="277" spans="2:14" x14ac:dyDescent="0.25">
      <c r="B277" t="s">
        <v>1679</v>
      </c>
      <c r="C277" t="s">
        <v>2177</v>
      </c>
      <c r="D277" t="s">
        <v>2995</v>
      </c>
      <c r="E277" t="s">
        <v>2996</v>
      </c>
      <c r="F277" t="s">
        <v>2210</v>
      </c>
      <c r="G277">
        <v>8</v>
      </c>
      <c r="H277" t="s">
        <v>2997</v>
      </c>
      <c r="I277" t="s">
        <v>2997</v>
      </c>
      <c r="J277" t="s">
        <v>2998</v>
      </c>
      <c r="K277" t="s">
        <v>2999</v>
      </c>
      <c r="L277" t="s">
        <v>2464</v>
      </c>
      <c r="M277" s="6">
        <f>DATE(YEAR(PCC_Data[[#This Row],[Confirmed Date]]),MONTH(PCC_Data[[#This Row],[Confirmed Date]]),1)</f>
        <v>41395</v>
      </c>
      <c r="N277" s="3">
        <f>DATE(YEAR(PCC_Data[[#This Row],[Confirmed Date]]),1,1)</f>
        <v>41275</v>
      </c>
    </row>
    <row r="278" spans="2:14" x14ac:dyDescent="0.25">
      <c r="B278" t="s">
        <v>1264</v>
      </c>
      <c r="C278" t="s">
        <v>2232</v>
      </c>
      <c r="D278" t="s">
        <v>3000</v>
      </c>
      <c r="E278" t="s">
        <v>3001</v>
      </c>
      <c r="F278" t="s">
        <v>2266</v>
      </c>
      <c r="G278">
        <v>9.75</v>
      </c>
      <c r="H278" t="s">
        <v>3002</v>
      </c>
      <c r="I278" t="s">
        <v>3002</v>
      </c>
      <c r="J278" t="s">
        <v>3003</v>
      </c>
      <c r="K278" t="s">
        <v>2238</v>
      </c>
      <c r="M278" s="6">
        <f>DATE(YEAR(PCC_Data[[#This Row],[Confirmed Date]]),MONTH(PCC_Data[[#This Row],[Confirmed Date]]),1)</f>
        <v>41395</v>
      </c>
      <c r="N278" s="3">
        <f>DATE(YEAR(PCC_Data[[#This Row],[Confirmed Date]]),1,1)</f>
        <v>41275</v>
      </c>
    </row>
    <row r="279" spans="2:14" x14ac:dyDescent="0.25">
      <c r="B279" t="s">
        <v>1560</v>
      </c>
      <c r="C279" t="s">
        <v>2232</v>
      </c>
      <c r="D279" t="s">
        <v>3004</v>
      </c>
      <c r="E279" t="s">
        <v>3005</v>
      </c>
      <c r="F279" t="s">
        <v>2261</v>
      </c>
      <c r="G279">
        <v>0</v>
      </c>
      <c r="H279" t="s">
        <v>3006</v>
      </c>
      <c r="I279" t="s">
        <v>3006</v>
      </c>
      <c r="J279" t="s">
        <v>3007</v>
      </c>
      <c r="K279" t="s">
        <v>2415</v>
      </c>
      <c r="L279" t="s">
        <v>2282</v>
      </c>
      <c r="M279" s="6">
        <f>DATE(YEAR(PCC_Data[[#This Row],[Confirmed Date]]),MONTH(PCC_Data[[#This Row],[Confirmed Date]]),1)</f>
        <v>41395</v>
      </c>
      <c r="N279" s="3">
        <f>DATE(YEAR(PCC_Data[[#This Row],[Confirmed Date]]),1,1)</f>
        <v>41275</v>
      </c>
    </row>
    <row r="280" spans="2:14" x14ac:dyDescent="0.25">
      <c r="B280" t="s">
        <v>928</v>
      </c>
      <c r="C280" t="s">
        <v>2177</v>
      </c>
      <c r="D280" t="s">
        <v>2924</v>
      </c>
      <c r="E280" t="s">
        <v>3008</v>
      </c>
      <c r="F280" t="s">
        <v>2895</v>
      </c>
      <c r="G280">
        <v>10</v>
      </c>
      <c r="H280" t="s">
        <v>3009</v>
      </c>
      <c r="I280" t="s">
        <v>3009</v>
      </c>
      <c r="J280" t="s">
        <v>3010</v>
      </c>
      <c r="K280" t="s">
        <v>2770</v>
      </c>
      <c r="L280" t="s">
        <v>2660</v>
      </c>
      <c r="M280" s="6">
        <f>DATE(YEAR(PCC_Data[[#This Row],[Confirmed Date]]),MONTH(PCC_Data[[#This Row],[Confirmed Date]]),1)</f>
        <v>41395</v>
      </c>
      <c r="N280" s="3">
        <f>DATE(YEAR(PCC_Data[[#This Row],[Confirmed Date]]),1,1)</f>
        <v>41275</v>
      </c>
    </row>
    <row r="281" spans="2:14" x14ac:dyDescent="0.25">
      <c r="B281" t="s">
        <v>2127</v>
      </c>
      <c r="C281" t="s">
        <v>2232</v>
      </c>
      <c r="D281" t="s">
        <v>3011</v>
      </c>
      <c r="E281" t="s">
        <v>2634</v>
      </c>
      <c r="F281" t="s">
        <v>2235</v>
      </c>
      <c r="G281">
        <v>10</v>
      </c>
      <c r="H281" t="s">
        <v>3012</v>
      </c>
      <c r="I281" t="s">
        <v>3012</v>
      </c>
      <c r="J281" t="s">
        <v>3013</v>
      </c>
      <c r="K281" t="s">
        <v>2238</v>
      </c>
      <c r="M281" s="6">
        <f>DATE(YEAR(PCC_Data[[#This Row],[Confirmed Date]]),MONTH(PCC_Data[[#This Row],[Confirmed Date]]),1)</f>
        <v>41395</v>
      </c>
      <c r="N281" s="3">
        <f>DATE(YEAR(PCC_Data[[#This Row],[Confirmed Date]]),1,1)</f>
        <v>41275</v>
      </c>
    </row>
    <row r="282" spans="2:14" x14ac:dyDescent="0.25">
      <c r="B282" t="s">
        <v>2125</v>
      </c>
      <c r="C282" t="s">
        <v>2232</v>
      </c>
      <c r="D282" t="s">
        <v>3014</v>
      </c>
      <c r="E282" t="s">
        <v>3015</v>
      </c>
      <c r="F282" t="s">
        <v>2235</v>
      </c>
      <c r="G282">
        <v>9</v>
      </c>
      <c r="H282" t="s">
        <v>3016</v>
      </c>
      <c r="I282" t="s">
        <v>3016</v>
      </c>
      <c r="J282" t="s">
        <v>3017</v>
      </c>
      <c r="K282" t="s">
        <v>2238</v>
      </c>
      <c r="L282" t="s">
        <v>2239</v>
      </c>
      <c r="M282" s="6">
        <f>DATE(YEAR(PCC_Data[[#This Row],[Confirmed Date]]),MONTH(PCC_Data[[#This Row],[Confirmed Date]]),1)</f>
        <v>41395</v>
      </c>
      <c r="N282" s="3">
        <f>DATE(YEAR(PCC_Data[[#This Row],[Confirmed Date]]),1,1)</f>
        <v>41275</v>
      </c>
    </row>
    <row r="283" spans="2:14" x14ac:dyDescent="0.25">
      <c r="B283" t="s">
        <v>2124</v>
      </c>
      <c r="C283" t="s">
        <v>2232</v>
      </c>
      <c r="D283" t="s">
        <v>3018</v>
      </c>
      <c r="E283" t="s">
        <v>3019</v>
      </c>
      <c r="F283" t="s">
        <v>2235</v>
      </c>
      <c r="G283">
        <v>10</v>
      </c>
      <c r="H283" t="s">
        <v>3020</v>
      </c>
      <c r="I283" t="s">
        <v>3020</v>
      </c>
      <c r="J283" t="s">
        <v>3021</v>
      </c>
      <c r="K283" t="s">
        <v>2238</v>
      </c>
      <c r="M283" s="6">
        <f>DATE(YEAR(PCC_Data[[#This Row],[Confirmed Date]]),MONTH(PCC_Data[[#This Row],[Confirmed Date]]),1)</f>
        <v>41395</v>
      </c>
      <c r="N283" s="3">
        <f>DATE(YEAR(PCC_Data[[#This Row],[Confirmed Date]]),1,1)</f>
        <v>41275</v>
      </c>
    </row>
    <row r="284" spans="2:14" x14ac:dyDescent="0.25">
      <c r="B284" t="s">
        <v>1558</v>
      </c>
      <c r="C284" t="s">
        <v>2232</v>
      </c>
      <c r="D284" t="s">
        <v>3022</v>
      </c>
      <c r="E284" t="s">
        <v>3023</v>
      </c>
      <c r="F284" t="s">
        <v>2261</v>
      </c>
      <c r="G284">
        <v>8.75</v>
      </c>
      <c r="H284" t="s">
        <v>3024</v>
      </c>
      <c r="I284" t="s">
        <v>3024</v>
      </c>
      <c r="J284" t="s">
        <v>3025</v>
      </c>
      <c r="K284" t="s">
        <v>2649</v>
      </c>
      <c r="L284" t="s">
        <v>2282</v>
      </c>
      <c r="M284" s="6">
        <f>DATE(YEAR(PCC_Data[[#This Row],[Confirmed Date]]),MONTH(PCC_Data[[#This Row],[Confirmed Date]]),1)</f>
        <v>41395</v>
      </c>
      <c r="N284" s="3">
        <f>DATE(YEAR(PCC_Data[[#This Row],[Confirmed Date]]),1,1)</f>
        <v>41275</v>
      </c>
    </row>
    <row r="285" spans="2:14" x14ac:dyDescent="0.25">
      <c r="B285" t="s">
        <v>1262</v>
      </c>
      <c r="C285" t="s">
        <v>2232</v>
      </c>
      <c r="D285" t="s">
        <v>3026</v>
      </c>
      <c r="E285" t="s">
        <v>3027</v>
      </c>
      <c r="F285" t="s">
        <v>2266</v>
      </c>
      <c r="G285">
        <v>10</v>
      </c>
      <c r="H285" t="s">
        <v>3028</v>
      </c>
      <c r="I285" t="s">
        <v>3028</v>
      </c>
      <c r="J285" t="s">
        <v>3029</v>
      </c>
      <c r="K285" t="s">
        <v>2238</v>
      </c>
      <c r="M285" s="6">
        <f>DATE(YEAR(PCC_Data[[#This Row],[Confirmed Date]]),MONTH(PCC_Data[[#This Row],[Confirmed Date]]),1)</f>
        <v>41395</v>
      </c>
      <c r="N285" s="3">
        <f>DATE(YEAR(PCC_Data[[#This Row],[Confirmed Date]]),1,1)</f>
        <v>41275</v>
      </c>
    </row>
    <row r="286" spans="2:14" x14ac:dyDescent="0.25">
      <c r="B286" t="s">
        <v>926</v>
      </c>
      <c r="C286" t="s">
        <v>2177</v>
      </c>
      <c r="D286" t="s">
        <v>3030</v>
      </c>
      <c r="E286" t="s">
        <v>3031</v>
      </c>
      <c r="F286" t="s">
        <v>2319</v>
      </c>
      <c r="G286">
        <v>10</v>
      </c>
      <c r="H286" t="s">
        <v>3032</v>
      </c>
      <c r="I286" t="s">
        <v>3032</v>
      </c>
      <c r="J286" t="s">
        <v>3033</v>
      </c>
      <c r="K286" t="s">
        <v>2245</v>
      </c>
      <c r="M286" s="6">
        <f>DATE(YEAR(PCC_Data[[#This Row],[Confirmed Date]]),MONTH(PCC_Data[[#This Row],[Confirmed Date]]),1)</f>
        <v>41395</v>
      </c>
      <c r="N286" s="3">
        <f>DATE(YEAR(PCC_Data[[#This Row],[Confirmed Date]]),1,1)</f>
        <v>41275</v>
      </c>
    </row>
    <row r="287" spans="2:14" x14ac:dyDescent="0.25">
      <c r="B287" t="s">
        <v>925</v>
      </c>
      <c r="C287" t="s">
        <v>2177</v>
      </c>
      <c r="D287" t="s">
        <v>3034</v>
      </c>
      <c r="E287" t="s">
        <v>3035</v>
      </c>
      <c r="F287" t="s">
        <v>2319</v>
      </c>
      <c r="G287">
        <v>0</v>
      </c>
      <c r="H287" t="s">
        <v>3036</v>
      </c>
      <c r="I287" t="s">
        <v>3036</v>
      </c>
      <c r="J287" t="s">
        <v>3037</v>
      </c>
      <c r="K287" t="s">
        <v>2245</v>
      </c>
      <c r="L287" t="s">
        <v>2246</v>
      </c>
      <c r="M287" s="6">
        <f>DATE(YEAR(PCC_Data[[#This Row],[Confirmed Date]]),MONTH(PCC_Data[[#This Row],[Confirmed Date]]),1)</f>
        <v>41426</v>
      </c>
      <c r="N287" s="3">
        <f>DATE(YEAR(PCC_Data[[#This Row],[Confirmed Date]]),1,1)</f>
        <v>41275</v>
      </c>
    </row>
    <row r="288" spans="2:14" x14ac:dyDescent="0.25">
      <c r="B288" t="s">
        <v>924</v>
      </c>
      <c r="C288" t="s">
        <v>2177</v>
      </c>
      <c r="D288" t="s">
        <v>3034</v>
      </c>
      <c r="E288" t="s">
        <v>3038</v>
      </c>
      <c r="F288" t="s">
        <v>2319</v>
      </c>
      <c r="G288">
        <v>0</v>
      </c>
      <c r="H288" t="s">
        <v>3039</v>
      </c>
      <c r="I288" t="s">
        <v>3039</v>
      </c>
      <c r="J288" t="s">
        <v>3040</v>
      </c>
      <c r="K288" t="s">
        <v>2245</v>
      </c>
      <c r="L288" t="s">
        <v>2295</v>
      </c>
      <c r="M288" s="6">
        <f>DATE(YEAR(PCC_Data[[#This Row],[Confirmed Date]]),MONTH(PCC_Data[[#This Row],[Confirmed Date]]),1)</f>
        <v>41426</v>
      </c>
      <c r="N288" s="3">
        <f>DATE(YEAR(PCC_Data[[#This Row],[Confirmed Date]]),1,1)</f>
        <v>41275</v>
      </c>
    </row>
    <row r="289" spans="2:14" x14ac:dyDescent="0.25">
      <c r="B289" t="s">
        <v>923</v>
      </c>
      <c r="C289" t="s">
        <v>2177</v>
      </c>
      <c r="D289" t="s">
        <v>3034</v>
      </c>
      <c r="E289" t="s">
        <v>3041</v>
      </c>
      <c r="F289" t="s">
        <v>2319</v>
      </c>
      <c r="G289">
        <v>0</v>
      </c>
      <c r="H289" t="s">
        <v>3042</v>
      </c>
      <c r="I289" t="s">
        <v>3042</v>
      </c>
      <c r="J289" t="s">
        <v>3043</v>
      </c>
      <c r="K289" t="s">
        <v>2245</v>
      </c>
      <c r="L289" t="s">
        <v>2258</v>
      </c>
      <c r="M289" s="6">
        <f>DATE(YEAR(PCC_Data[[#This Row],[Confirmed Date]]),MONTH(PCC_Data[[#This Row],[Confirmed Date]]),1)</f>
        <v>41426</v>
      </c>
      <c r="N289" s="3">
        <f>DATE(YEAR(PCC_Data[[#This Row],[Confirmed Date]]),1,1)</f>
        <v>41275</v>
      </c>
    </row>
    <row r="290" spans="2:14" x14ac:dyDescent="0.25">
      <c r="B290" t="s">
        <v>922</v>
      </c>
      <c r="C290" t="s">
        <v>2177</v>
      </c>
      <c r="D290" t="s">
        <v>3034</v>
      </c>
      <c r="E290" t="s">
        <v>2984</v>
      </c>
      <c r="F290" t="s">
        <v>2319</v>
      </c>
      <c r="G290">
        <v>0</v>
      </c>
      <c r="H290" t="s">
        <v>3044</v>
      </c>
      <c r="I290" t="s">
        <v>3044</v>
      </c>
      <c r="J290" t="s">
        <v>3045</v>
      </c>
      <c r="K290" t="s">
        <v>2245</v>
      </c>
      <c r="M290" s="6">
        <f>DATE(YEAR(PCC_Data[[#This Row],[Confirmed Date]]),MONTH(PCC_Data[[#This Row],[Confirmed Date]]),1)</f>
        <v>41395</v>
      </c>
      <c r="N290" s="3">
        <f>DATE(YEAR(PCC_Data[[#This Row],[Confirmed Date]]),1,1)</f>
        <v>41275</v>
      </c>
    </row>
    <row r="291" spans="2:14" x14ac:dyDescent="0.25">
      <c r="B291" t="s">
        <v>921</v>
      </c>
      <c r="C291" t="s">
        <v>2177</v>
      </c>
      <c r="D291" t="s">
        <v>3034</v>
      </c>
      <c r="E291" t="s">
        <v>3046</v>
      </c>
      <c r="F291" t="s">
        <v>2319</v>
      </c>
      <c r="G291">
        <v>0</v>
      </c>
      <c r="H291" t="s">
        <v>3047</v>
      </c>
      <c r="I291" t="s">
        <v>3047</v>
      </c>
      <c r="J291" t="s">
        <v>3048</v>
      </c>
      <c r="K291" t="s">
        <v>2245</v>
      </c>
      <c r="L291" t="s">
        <v>2660</v>
      </c>
      <c r="M291" s="6">
        <f>DATE(YEAR(PCC_Data[[#This Row],[Confirmed Date]]),MONTH(PCC_Data[[#This Row],[Confirmed Date]]),1)</f>
        <v>41426</v>
      </c>
      <c r="N291" s="3">
        <f>DATE(YEAR(PCC_Data[[#This Row],[Confirmed Date]]),1,1)</f>
        <v>41275</v>
      </c>
    </row>
    <row r="292" spans="2:14" x14ac:dyDescent="0.25">
      <c r="B292" t="s">
        <v>920</v>
      </c>
      <c r="C292" t="s">
        <v>2177</v>
      </c>
      <c r="D292" t="s">
        <v>3034</v>
      </c>
      <c r="E292" t="s">
        <v>3049</v>
      </c>
      <c r="F292" t="s">
        <v>2319</v>
      </c>
      <c r="G292">
        <v>0</v>
      </c>
      <c r="H292" t="s">
        <v>3050</v>
      </c>
      <c r="I292" t="s">
        <v>3050</v>
      </c>
      <c r="J292" t="s">
        <v>3051</v>
      </c>
      <c r="K292" t="s">
        <v>2245</v>
      </c>
      <c r="L292" t="s">
        <v>2258</v>
      </c>
      <c r="M292" s="6">
        <f>DATE(YEAR(PCC_Data[[#This Row],[Confirmed Date]]),MONTH(PCC_Data[[#This Row],[Confirmed Date]]),1)</f>
        <v>41395</v>
      </c>
      <c r="N292" s="3">
        <f>DATE(YEAR(PCC_Data[[#This Row],[Confirmed Date]]),1,1)</f>
        <v>41275</v>
      </c>
    </row>
    <row r="293" spans="2:14" x14ac:dyDescent="0.25">
      <c r="B293" t="s">
        <v>919</v>
      </c>
      <c r="C293" t="s">
        <v>2177</v>
      </c>
      <c r="D293" t="s">
        <v>3034</v>
      </c>
      <c r="E293" t="s">
        <v>3031</v>
      </c>
      <c r="F293" t="s">
        <v>2319</v>
      </c>
      <c r="G293">
        <v>10</v>
      </c>
      <c r="H293" t="s">
        <v>3052</v>
      </c>
      <c r="I293" t="s">
        <v>3052</v>
      </c>
      <c r="J293" t="s">
        <v>3053</v>
      </c>
      <c r="K293" t="s">
        <v>2245</v>
      </c>
      <c r="M293" s="6">
        <f>DATE(YEAR(PCC_Data[[#This Row],[Confirmed Date]]),MONTH(PCC_Data[[#This Row],[Confirmed Date]]),1)</f>
        <v>41395</v>
      </c>
      <c r="N293" s="3">
        <f>DATE(YEAR(PCC_Data[[#This Row],[Confirmed Date]]),1,1)</f>
        <v>41275</v>
      </c>
    </row>
    <row r="294" spans="2:14" x14ac:dyDescent="0.25">
      <c r="B294" t="s">
        <v>918</v>
      </c>
      <c r="C294" t="s">
        <v>2177</v>
      </c>
      <c r="D294" t="s">
        <v>3034</v>
      </c>
      <c r="E294" t="s">
        <v>3054</v>
      </c>
      <c r="F294" t="s">
        <v>2319</v>
      </c>
      <c r="G294">
        <v>10</v>
      </c>
      <c r="H294" t="s">
        <v>3055</v>
      </c>
      <c r="I294" t="s">
        <v>3055</v>
      </c>
      <c r="J294" t="s">
        <v>3056</v>
      </c>
      <c r="K294" t="s">
        <v>2245</v>
      </c>
      <c r="M294" s="6">
        <f>DATE(YEAR(PCC_Data[[#This Row],[Confirmed Date]]),MONTH(PCC_Data[[#This Row],[Confirmed Date]]),1)</f>
        <v>41395</v>
      </c>
      <c r="N294" s="3">
        <f>DATE(YEAR(PCC_Data[[#This Row],[Confirmed Date]]),1,1)</f>
        <v>41275</v>
      </c>
    </row>
    <row r="295" spans="2:14" x14ac:dyDescent="0.25">
      <c r="B295" t="s">
        <v>2122</v>
      </c>
      <c r="C295" t="s">
        <v>2232</v>
      </c>
      <c r="D295" t="s">
        <v>3057</v>
      </c>
      <c r="E295" t="s">
        <v>3015</v>
      </c>
      <c r="F295" t="s">
        <v>2235</v>
      </c>
      <c r="G295">
        <v>10</v>
      </c>
      <c r="H295" t="s">
        <v>3058</v>
      </c>
      <c r="I295" t="s">
        <v>3058</v>
      </c>
      <c r="J295" t="s">
        <v>3059</v>
      </c>
      <c r="K295" t="s">
        <v>2238</v>
      </c>
      <c r="L295" t="s">
        <v>2239</v>
      </c>
      <c r="M295" s="6">
        <f>DATE(YEAR(PCC_Data[[#This Row],[Confirmed Date]]),MONTH(PCC_Data[[#This Row],[Confirmed Date]]),1)</f>
        <v>41395</v>
      </c>
      <c r="N295" s="3">
        <f>DATE(YEAR(PCC_Data[[#This Row],[Confirmed Date]]),1,1)</f>
        <v>41275</v>
      </c>
    </row>
    <row r="296" spans="2:14" x14ac:dyDescent="0.25">
      <c r="B296" t="s">
        <v>2120</v>
      </c>
      <c r="C296" t="s">
        <v>2232</v>
      </c>
      <c r="D296" t="s">
        <v>3060</v>
      </c>
      <c r="E296" t="s">
        <v>3061</v>
      </c>
      <c r="F296" t="s">
        <v>2235</v>
      </c>
      <c r="G296">
        <v>0</v>
      </c>
      <c r="H296" t="s">
        <v>3062</v>
      </c>
      <c r="I296" t="s">
        <v>3062</v>
      </c>
      <c r="J296" t="s">
        <v>3063</v>
      </c>
      <c r="K296" t="s">
        <v>2238</v>
      </c>
      <c r="L296" t="s">
        <v>2239</v>
      </c>
      <c r="M296" s="6">
        <f>DATE(YEAR(PCC_Data[[#This Row],[Confirmed Date]]),MONTH(PCC_Data[[#This Row],[Confirmed Date]]),1)</f>
        <v>41426</v>
      </c>
      <c r="N296" s="3">
        <f>DATE(YEAR(PCC_Data[[#This Row],[Confirmed Date]]),1,1)</f>
        <v>41275</v>
      </c>
    </row>
    <row r="297" spans="2:14" x14ac:dyDescent="0.25">
      <c r="B297" t="s">
        <v>2118</v>
      </c>
      <c r="C297" t="s">
        <v>2232</v>
      </c>
      <c r="D297" t="s">
        <v>3064</v>
      </c>
      <c r="E297" t="s">
        <v>3065</v>
      </c>
      <c r="F297" t="s">
        <v>2235</v>
      </c>
      <c r="G297">
        <v>0</v>
      </c>
      <c r="H297" t="s">
        <v>3066</v>
      </c>
      <c r="I297" t="s">
        <v>3066</v>
      </c>
      <c r="J297" t="s">
        <v>3067</v>
      </c>
      <c r="K297" t="s">
        <v>2238</v>
      </c>
      <c r="L297" t="s">
        <v>2239</v>
      </c>
      <c r="M297" s="6">
        <f>DATE(YEAR(PCC_Data[[#This Row],[Confirmed Date]]),MONTH(PCC_Data[[#This Row],[Confirmed Date]]),1)</f>
        <v>41426</v>
      </c>
      <c r="N297" s="3">
        <f>DATE(YEAR(PCC_Data[[#This Row],[Confirmed Date]]),1,1)</f>
        <v>41275</v>
      </c>
    </row>
    <row r="298" spans="2:14" x14ac:dyDescent="0.25">
      <c r="B298" t="s">
        <v>1741</v>
      </c>
      <c r="C298" t="s">
        <v>2177</v>
      </c>
      <c r="D298" t="s">
        <v>3068</v>
      </c>
      <c r="E298" t="s">
        <v>3069</v>
      </c>
      <c r="F298" t="s">
        <v>2845</v>
      </c>
      <c r="G298">
        <v>0</v>
      </c>
      <c r="H298" t="s">
        <v>3070</v>
      </c>
      <c r="I298" t="s">
        <v>3070</v>
      </c>
      <c r="J298" t="s">
        <v>3071</v>
      </c>
      <c r="K298" t="s">
        <v>2281</v>
      </c>
      <c r="L298" t="s">
        <v>2848</v>
      </c>
      <c r="M298" s="6">
        <f>DATE(YEAR(PCC_Data[[#This Row],[Confirmed Date]]),MONTH(PCC_Data[[#This Row],[Confirmed Date]]),1)</f>
        <v>41426</v>
      </c>
      <c r="N298" s="3">
        <f>DATE(YEAR(PCC_Data[[#This Row],[Confirmed Date]]),1,1)</f>
        <v>41275</v>
      </c>
    </row>
    <row r="299" spans="2:14" x14ac:dyDescent="0.25">
      <c r="B299" t="s">
        <v>1927</v>
      </c>
      <c r="C299" t="s">
        <v>2177</v>
      </c>
      <c r="D299" t="s">
        <v>3072</v>
      </c>
      <c r="E299" t="s">
        <v>3073</v>
      </c>
      <c r="F299" t="s">
        <v>3074</v>
      </c>
      <c r="G299">
        <v>0</v>
      </c>
      <c r="H299" t="s">
        <v>3075</v>
      </c>
      <c r="I299" t="s">
        <v>3075</v>
      </c>
      <c r="J299" t="s">
        <v>3076</v>
      </c>
      <c r="K299" t="s">
        <v>2281</v>
      </c>
      <c r="L299" t="s">
        <v>2848</v>
      </c>
      <c r="M299" s="6">
        <f>DATE(YEAR(PCC_Data[[#This Row],[Confirmed Date]]),MONTH(PCC_Data[[#This Row],[Confirmed Date]]),1)</f>
        <v>41426</v>
      </c>
      <c r="N299" s="3">
        <f>DATE(YEAR(PCC_Data[[#This Row],[Confirmed Date]]),1,1)</f>
        <v>41275</v>
      </c>
    </row>
    <row r="300" spans="2:14" x14ac:dyDescent="0.25">
      <c r="B300" t="s">
        <v>1925</v>
      </c>
      <c r="C300" t="s">
        <v>2177</v>
      </c>
      <c r="D300" t="s">
        <v>3077</v>
      </c>
      <c r="E300" t="s">
        <v>3078</v>
      </c>
      <c r="F300" t="s">
        <v>3074</v>
      </c>
      <c r="G300">
        <v>0</v>
      </c>
      <c r="H300" t="s">
        <v>3079</v>
      </c>
      <c r="I300" t="s">
        <v>3079</v>
      </c>
      <c r="J300" t="s">
        <v>3080</v>
      </c>
      <c r="K300" t="s">
        <v>2281</v>
      </c>
      <c r="L300" t="s">
        <v>2848</v>
      </c>
      <c r="M300" s="6">
        <f>DATE(YEAR(PCC_Data[[#This Row],[Confirmed Date]]),MONTH(PCC_Data[[#This Row],[Confirmed Date]]),1)</f>
        <v>41426</v>
      </c>
      <c r="N300" s="3">
        <f>DATE(YEAR(PCC_Data[[#This Row],[Confirmed Date]]),1,1)</f>
        <v>41275</v>
      </c>
    </row>
    <row r="301" spans="2:14" x14ac:dyDescent="0.25">
      <c r="B301" t="s">
        <v>1260</v>
      </c>
      <c r="C301" t="s">
        <v>2232</v>
      </c>
      <c r="D301" t="s">
        <v>3081</v>
      </c>
      <c r="E301" t="s">
        <v>3082</v>
      </c>
      <c r="F301" t="s">
        <v>2266</v>
      </c>
      <c r="G301">
        <v>0</v>
      </c>
      <c r="H301" t="s">
        <v>3083</v>
      </c>
      <c r="I301" t="s">
        <v>3083</v>
      </c>
      <c r="J301" t="s">
        <v>3084</v>
      </c>
      <c r="K301" t="s">
        <v>2238</v>
      </c>
      <c r="M301" s="6">
        <f>DATE(YEAR(PCC_Data[[#This Row],[Confirmed Date]]),MONTH(PCC_Data[[#This Row],[Confirmed Date]]),1)</f>
        <v>41426</v>
      </c>
      <c r="N301" s="3">
        <f>DATE(YEAR(PCC_Data[[#This Row],[Confirmed Date]]),1,1)</f>
        <v>41275</v>
      </c>
    </row>
    <row r="302" spans="2:14" x14ac:dyDescent="0.25">
      <c r="B302" t="s">
        <v>1393</v>
      </c>
      <c r="C302" t="s">
        <v>2177</v>
      </c>
      <c r="D302" t="s">
        <v>3085</v>
      </c>
      <c r="E302" t="s">
        <v>3086</v>
      </c>
      <c r="F302" t="s">
        <v>2278</v>
      </c>
      <c r="G302">
        <v>10</v>
      </c>
      <c r="H302" t="s">
        <v>3087</v>
      </c>
      <c r="I302" t="s">
        <v>3087</v>
      </c>
      <c r="J302" t="s">
        <v>3088</v>
      </c>
      <c r="K302" t="s">
        <v>2281</v>
      </c>
      <c r="L302" t="s">
        <v>2264</v>
      </c>
      <c r="M302" s="6">
        <f>DATE(YEAR(PCC_Data[[#This Row],[Confirmed Date]]),MONTH(PCC_Data[[#This Row],[Confirmed Date]]),1)</f>
        <v>41395</v>
      </c>
      <c r="N302" s="3">
        <f>DATE(YEAR(PCC_Data[[#This Row],[Confirmed Date]]),1,1)</f>
        <v>41275</v>
      </c>
    </row>
    <row r="303" spans="2:14" x14ac:dyDescent="0.25">
      <c r="B303" t="s">
        <v>1391</v>
      </c>
      <c r="C303" t="s">
        <v>2177</v>
      </c>
      <c r="D303" t="s">
        <v>3089</v>
      </c>
      <c r="E303" t="s">
        <v>3090</v>
      </c>
      <c r="F303" t="s">
        <v>2278</v>
      </c>
      <c r="G303">
        <v>0</v>
      </c>
      <c r="H303" t="s">
        <v>3091</v>
      </c>
      <c r="I303" t="s">
        <v>3091</v>
      </c>
      <c r="J303" t="s">
        <v>3092</v>
      </c>
      <c r="K303" t="s">
        <v>2281</v>
      </c>
      <c r="L303" t="s">
        <v>2282</v>
      </c>
      <c r="M303" s="6">
        <f>DATE(YEAR(PCC_Data[[#This Row],[Confirmed Date]]),MONTH(PCC_Data[[#This Row],[Confirmed Date]]),1)</f>
        <v>41426</v>
      </c>
      <c r="N303" s="3">
        <f>DATE(YEAR(PCC_Data[[#This Row],[Confirmed Date]]),1,1)</f>
        <v>41275</v>
      </c>
    </row>
    <row r="304" spans="2:14" x14ac:dyDescent="0.25">
      <c r="B304" t="s">
        <v>1876</v>
      </c>
      <c r="C304" t="s">
        <v>2232</v>
      </c>
      <c r="D304" t="s">
        <v>3093</v>
      </c>
      <c r="E304" t="s">
        <v>3094</v>
      </c>
      <c r="F304" t="s">
        <v>2514</v>
      </c>
      <c r="G304">
        <v>0</v>
      </c>
      <c r="H304" t="s">
        <v>3095</v>
      </c>
      <c r="I304" t="s">
        <v>3095</v>
      </c>
      <c r="J304" t="s">
        <v>3096</v>
      </c>
      <c r="K304" t="s">
        <v>2805</v>
      </c>
      <c r="L304" t="s">
        <v>2720</v>
      </c>
      <c r="M304" s="6">
        <f>DATE(YEAR(PCC_Data[[#This Row],[Confirmed Date]]),MONTH(PCC_Data[[#This Row],[Confirmed Date]]),1)</f>
        <v>41395</v>
      </c>
      <c r="N304" s="3">
        <f>DATE(YEAR(PCC_Data[[#This Row],[Confirmed Date]]),1,1)</f>
        <v>41275</v>
      </c>
    </row>
    <row r="305" spans="2:14" x14ac:dyDescent="0.25">
      <c r="B305" t="s">
        <v>1389</v>
      </c>
      <c r="C305" t="s">
        <v>2177</v>
      </c>
      <c r="D305" t="s">
        <v>3097</v>
      </c>
      <c r="E305" t="s">
        <v>3086</v>
      </c>
      <c r="F305" t="s">
        <v>2278</v>
      </c>
      <c r="G305">
        <v>10</v>
      </c>
      <c r="H305" t="s">
        <v>3098</v>
      </c>
      <c r="I305" t="s">
        <v>3098</v>
      </c>
      <c r="J305" t="s">
        <v>3099</v>
      </c>
      <c r="K305" t="s">
        <v>2281</v>
      </c>
      <c r="L305" t="s">
        <v>2264</v>
      </c>
      <c r="M305" s="6">
        <f>DATE(YEAR(PCC_Data[[#This Row],[Confirmed Date]]),MONTH(PCC_Data[[#This Row],[Confirmed Date]]),1)</f>
        <v>41395</v>
      </c>
      <c r="N305" s="3">
        <f>DATE(YEAR(PCC_Data[[#This Row],[Confirmed Date]]),1,1)</f>
        <v>41275</v>
      </c>
    </row>
    <row r="306" spans="2:14" x14ac:dyDescent="0.25">
      <c r="B306" t="s">
        <v>1258</v>
      </c>
      <c r="C306" t="s">
        <v>2232</v>
      </c>
      <c r="D306" t="s">
        <v>3100</v>
      </c>
      <c r="E306" t="s">
        <v>3101</v>
      </c>
      <c r="F306" t="s">
        <v>2266</v>
      </c>
      <c r="G306">
        <v>0</v>
      </c>
      <c r="H306" t="s">
        <v>3102</v>
      </c>
      <c r="I306" t="s">
        <v>3102</v>
      </c>
      <c r="J306" t="s">
        <v>3103</v>
      </c>
      <c r="K306" t="s">
        <v>2238</v>
      </c>
      <c r="L306" t="s">
        <v>2264</v>
      </c>
      <c r="M306" s="6">
        <f>DATE(YEAR(PCC_Data[[#This Row],[Confirmed Date]]),MONTH(PCC_Data[[#This Row],[Confirmed Date]]),1)</f>
        <v>41426</v>
      </c>
      <c r="N306" s="3">
        <f>DATE(YEAR(PCC_Data[[#This Row],[Confirmed Date]]),1,1)</f>
        <v>41275</v>
      </c>
    </row>
    <row r="307" spans="2:14" x14ac:dyDescent="0.25">
      <c r="B307" t="s">
        <v>912</v>
      </c>
      <c r="C307" t="s">
        <v>2177</v>
      </c>
      <c r="D307" t="s">
        <v>3104</v>
      </c>
      <c r="E307" t="s">
        <v>3105</v>
      </c>
      <c r="F307" t="s">
        <v>2384</v>
      </c>
      <c r="G307">
        <v>0</v>
      </c>
      <c r="H307" t="s">
        <v>3106</v>
      </c>
      <c r="I307" t="s">
        <v>3106</v>
      </c>
      <c r="J307" t="s">
        <v>3107</v>
      </c>
      <c r="K307" t="s">
        <v>2245</v>
      </c>
      <c r="L307" t="s">
        <v>2252</v>
      </c>
      <c r="M307" s="6">
        <f>DATE(YEAR(PCC_Data[[#This Row],[Confirmed Date]]),MONTH(PCC_Data[[#This Row],[Confirmed Date]]),1)</f>
        <v>41426</v>
      </c>
      <c r="N307" s="3">
        <f>DATE(YEAR(PCC_Data[[#This Row],[Confirmed Date]]),1,1)</f>
        <v>41275</v>
      </c>
    </row>
    <row r="308" spans="2:14" x14ac:dyDescent="0.25">
      <c r="B308" t="s">
        <v>916</v>
      </c>
      <c r="C308" t="s">
        <v>2177</v>
      </c>
      <c r="D308" t="s">
        <v>3108</v>
      </c>
      <c r="E308" t="s">
        <v>3109</v>
      </c>
      <c r="F308" t="s">
        <v>2271</v>
      </c>
      <c r="G308">
        <v>9.67</v>
      </c>
      <c r="H308" t="s">
        <v>3110</v>
      </c>
      <c r="I308" t="s">
        <v>3110</v>
      </c>
      <c r="J308" t="s">
        <v>3111</v>
      </c>
      <c r="K308" t="s">
        <v>2274</v>
      </c>
      <c r="L308" t="s">
        <v>2246</v>
      </c>
      <c r="M308" s="6">
        <f>DATE(YEAR(PCC_Data[[#This Row],[Confirmed Date]]),MONTH(PCC_Data[[#This Row],[Confirmed Date]]),1)</f>
        <v>41395</v>
      </c>
      <c r="N308" s="3">
        <f>DATE(YEAR(PCC_Data[[#This Row],[Confirmed Date]]),1,1)</f>
        <v>41275</v>
      </c>
    </row>
    <row r="309" spans="2:14" x14ac:dyDescent="0.25">
      <c r="B309" t="s">
        <v>1739</v>
      </c>
      <c r="C309" t="s">
        <v>2177</v>
      </c>
      <c r="D309" t="s">
        <v>3112</v>
      </c>
      <c r="E309" t="s">
        <v>3113</v>
      </c>
      <c r="F309" t="s">
        <v>2845</v>
      </c>
      <c r="G309">
        <v>0</v>
      </c>
      <c r="H309" t="s">
        <v>3114</v>
      </c>
      <c r="I309" t="s">
        <v>3114</v>
      </c>
      <c r="J309" t="s">
        <v>3115</v>
      </c>
      <c r="K309" t="s">
        <v>2281</v>
      </c>
      <c r="L309" t="s">
        <v>2848</v>
      </c>
      <c r="M309" s="6">
        <f>DATE(YEAR(PCC_Data[[#This Row],[Confirmed Date]]),MONTH(PCC_Data[[#This Row],[Confirmed Date]]),1)</f>
        <v>41395</v>
      </c>
      <c r="N309" s="3">
        <f>DATE(YEAR(PCC_Data[[#This Row],[Confirmed Date]]),1,1)</f>
        <v>41275</v>
      </c>
    </row>
    <row r="310" spans="2:14" x14ac:dyDescent="0.25">
      <c r="B310" t="s">
        <v>914</v>
      </c>
      <c r="C310" t="s">
        <v>2177</v>
      </c>
      <c r="D310" t="s">
        <v>3116</v>
      </c>
      <c r="E310" t="s">
        <v>3117</v>
      </c>
      <c r="F310" t="s">
        <v>2271</v>
      </c>
      <c r="G310">
        <v>0</v>
      </c>
      <c r="H310" t="s">
        <v>3118</v>
      </c>
      <c r="I310" t="s">
        <v>3118</v>
      </c>
      <c r="J310" t="s">
        <v>3119</v>
      </c>
      <c r="K310" t="s">
        <v>2274</v>
      </c>
      <c r="L310" t="s">
        <v>2348</v>
      </c>
      <c r="M310" s="6">
        <f>DATE(YEAR(PCC_Data[[#This Row],[Confirmed Date]]),MONTH(PCC_Data[[#This Row],[Confirmed Date]]),1)</f>
        <v>41426</v>
      </c>
      <c r="N310" s="3">
        <f>DATE(YEAR(PCC_Data[[#This Row],[Confirmed Date]]),1,1)</f>
        <v>41275</v>
      </c>
    </row>
    <row r="311" spans="2:14" x14ac:dyDescent="0.25">
      <c r="B311" t="s">
        <v>1556</v>
      </c>
      <c r="C311" t="s">
        <v>2232</v>
      </c>
      <c r="D311" t="s">
        <v>3120</v>
      </c>
      <c r="E311" t="s">
        <v>3121</v>
      </c>
      <c r="F311" t="s">
        <v>2278</v>
      </c>
      <c r="G311">
        <v>10</v>
      </c>
      <c r="H311" t="s">
        <v>3122</v>
      </c>
      <c r="I311" t="s">
        <v>3122</v>
      </c>
      <c r="J311" t="s">
        <v>3123</v>
      </c>
      <c r="K311" t="s">
        <v>2429</v>
      </c>
      <c r="L311" t="s">
        <v>2264</v>
      </c>
      <c r="M311" s="6">
        <f>DATE(YEAR(PCC_Data[[#This Row],[Confirmed Date]]),MONTH(PCC_Data[[#This Row],[Confirmed Date]]),1)</f>
        <v>41395</v>
      </c>
      <c r="N311" s="3">
        <f>DATE(YEAR(PCC_Data[[#This Row],[Confirmed Date]]),1,1)</f>
        <v>41275</v>
      </c>
    </row>
    <row r="312" spans="2:14" x14ac:dyDescent="0.25">
      <c r="B312" t="s">
        <v>1831</v>
      </c>
      <c r="C312" t="s">
        <v>2177</v>
      </c>
      <c r="D312" t="s">
        <v>3124</v>
      </c>
      <c r="E312" t="s">
        <v>3125</v>
      </c>
      <c r="F312" t="s">
        <v>2514</v>
      </c>
      <c r="G312">
        <v>0</v>
      </c>
      <c r="H312" t="s">
        <v>3126</v>
      </c>
      <c r="I312" t="s">
        <v>3126</v>
      </c>
      <c r="J312" t="s">
        <v>3127</v>
      </c>
      <c r="K312" t="s">
        <v>3128</v>
      </c>
      <c r="L312" t="s">
        <v>2518</v>
      </c>
      <c r="M312" s="6">
        <f>DATE(YEAR(PCC_Data[[#This Row],[Confirmed Date]]),MONTH(PCC_Data[[#This Row],[Confirmed Date]]),1)</f>
        <v>41426</v>
      </c>
      <c r="N312" s="3">
        <f>DATE(YEAR(PCC_Data[[#This Row],[Confirmed Date]]),1,1)</f>
        <v>41275</v>
      </c>
    </row>
    <row r="313" spans="2:14" x14ac:dyDescent="0.25">
      <c r="B313" t="s">
        <v>1830</v>
      </c>
      <c r="C313" t="s">
        <v>2177</v>
      </c>
      <c r="D313" t="s">
        <v>3124</v>
      </c>
      <c r="E313" t="s">
        <v>3125</v>
      </c>
      <c r="F313" t="s">
        <v>2514</v>
      </c>
      <c r="G313">
        <v>0</v>
      </c>
      <c r="H313" t="s">
        <v>3129</v>
      </c>
      <c r="I313" t="s">
        <v>3129</v>
      </c>
      <c r="J313" t="s">
        <v>3130</v>
      </c>
      <c r="K313" t="s">
        <v>3131</v>
      </c>
      <c r="L313" t="s">
        <v>2518</v>
      </c>
      <c r="M313" s="6">
        <f>DATE(YEAR(PCC_Data[[#This Row],[Confirmed Date]]),MONTH(PCC_Data[[#This Row],[Confirmed Date]]),1)</f>
        <v>41426</v>
      </c>
      <c r="N313" s="3">
        <f>DATE(YEAR(PCC_Data[[#This Row],[Confirmed Date]]),1,1)</f>
        <v>41275</v>
      </c>
    </row>
    <row r="314" spans="2:14" x14ac:dyDescent="0.25">
      <c r="B314" t="s">
        <v>1827</v>
      </c>
      <c r="C314" t="s">
        <v>2177</v>
      </c>
      <c r="D314" t="s">
        <v>3124</v>
      </c>
      <c r="E314" t="s">
        <v>3125</v>
      </c>
      <c r="F314" t="s">
        <v>2514</v>
      </c>
      <c r="G314">
        <v>0</v>
      </c>
      <c r="H314" t="s">
        <v>3132</v>
      </c>
      <c r="I314" t="s">
        <v>3132</v>
      </c>
      <c r="J314" t="s">
        <v>3133</v>
      </c>
      <c r="K314" t="s">
        <v>2547</v>
      </c>
      <c r="L314" t="s">
        <v>2518</v>
      </c>
      <c r="M314" s="6">
        <f>DATE(YEAR(PCC_Data[[#This Row],[Confirmed Date]]),MONTH(PCC_Data[[#This Row],[Confirmed Date]]),1)</f>
        <v>41426</v>
      </c>
      <c r="N314" s="3">
        <f>DATE(YEAR(PCC_Data[[#This Row],[Confirmed Date]]),1,1)</f>
        <v>41275</v>
      </c>
    </row>
    <row r="315" spans="2:14" x14ac:dyDescent="0.25">
      <c r="B315" t="s">
        <v>1826</v>
      </c>
      <c r="C315" t="s">
        <v>2177</v>
      </c>
      <c r="D315" t="s">
        <v>3124</v>
      </c>
      <c r="E315" t="s">
        <v>3125</v>
      </c>
      <c r="F315" t="s">
        <v>2514</v>
      </c>
      <c r="G315">
        <v>0</v>
      </c>
      <c r="H315" t="s">
        <v>3134</v>
      </c>
      <c r="I315" t="s">
        <v>3134</v>
      </c>
      <c r="J315" t="s">
        <v>3135</v>
      </c>
      <c r="K315" t="s">
        <v>2398</v>
      </c>
      <c r="L315" t="s">
        <v>2518</v>
      </c>
      <c r="M315" s="6">
        <f>DATE(YEAR(PCC_Data[[#This Row],[Confirmed Date]]),MONTH(PCC_Data[[#This Row],[Confirmed Date]]),1)</f>
        <v>41426</v>
      </c>
      <c r="N315" s="3">
        <f>DATE(YEAR(PCC_Data[[#This Row],[Confirmed Date]]),1,1)</f>
        <v>41275</v>
      </c>
    </row>
    <row r="316" spans="2:14" x14ac:dyDescent="0.25">
      <c r="B316" t="s">
        <v>910</v>
      </c>
      <c r="C316" t="s">
        <v>2177</v>
      </c>
      <c r="D316" t="s">
        <v>3136</v>
      </c>
      <c r="E316" t="s">
        <v>3137</v>
      </c>
      <c r="F316" t="s">
        <v>2739</v>
      </c>
      <c r="G316">
        <v>10</v>
      </c>
      <c r="H316" t="s">
        <v>3138</v>
      </c>
      <c r="I316" t="s">
        <v>3138</v>
      </c>
      <c r="J316" t="s">
        <v>3139</v>
      </c>
      <c r="K316" t="s">
        <v>2770</v>
      </c>
      <c r="L316" t="s">
        <v>2365</v>
      </c>
      <c r="M316" s="6">
        <f>DATE(YEAR(PCC_Data[[#This Row],[Confirmed Date]]),MONTH(PCC_Data[[#This Row],[Confirmed Date]]),1)</f>
        <v>41395</v>
      </c>
      <c r="N316" s="3">
        <f>DATE(YEAR(PCC_Data[[#This Row],[Confirmed Date]]),1,1)</f>
        <v>41275</v>
      </c>
    </row>
    <row r="317" spans="2:14" x14ac:dyDescent="0.25">
      <c r="B317" t="s">
        <v>1924</v>
      </c>
      <c r="C317" t="s">
        <v>2177</v>
      </c>
      <c r="D317" t="s">
        <v>3140</v>
      </c>
      <c r="E317" t="s">
        <v>3141</v>
      </c>
      <c r="F317" t="s">
        <v>3074</v>
      </c>
      <c r="G317">
        <v>0</v>
      </c>
      <c r="H317" t="s">
        <v>3142</v>
      </c>
      <c r="I317" t="s">
        <v>3142</v>
      </c>
      <c r="J317" t="s">
        <v>3143</v>
      </c>
      <c r="K317" t="s">
        <v>2281</v>
      </c>
      <c r="L317" t="s">
        <v>2848</v>
      </c>
      <c r="M317" s="6">
        <f>DATE(YEAR(PCC_Data[[#This Row],[Confirmed Date]]),MONTH(PCC_Data[[#This Row],[Confirmed Date]]),1)</f>
        <v>41426</v>
      </c>
      <c r="N317" s="3">
        <f>DATE(YEAR(PCC_Data[[#This Row],[Confirmed Date]]),1,1)</f>
        <v>41275</v>
      </c>
    </row>
    <row r="318" spans="2:14" x14ac:dyDescent="0.25">
      <c r="B318" t="s">
        <v>1922</v>
      </c>
      <c r="C318" t="s">
        <v>2177</v>
      </c>
      <c r="D318" t="s">
        <v>3140</v>
      </c>
      <c r="E318" t="s">
        <v>3144</v>
      </c>
      <c r="F318" t="s">
        <v>3074</v>
      </c>
      <c r="G318">
        <v>0</v>
      </c>
      <c r="H318" t="s">
        <v>3145</v>
      </c>
      <c r="I318" t="s">
        <v>3145</v>
      </c>
      <c r="J318" t="s">
        <v>3146</v>
      </c>
      <c r="K318" t="s">
        <v>2281</v>
      </c>
      <c r="L318" t="s">
        <v>2848</v>
      </c>
      <c r="M318" s="6">
        <f>DATE(YEAR(PCC_Data[[#This Row],[Confirmed Date]]),MONTH(PCC_Data[[#This Row],[Confirmed Date]]),1)</f>
        <v>41426</v>
      </c>
      <c r="N318" s="3">
        <f>DATE(YEAR(PCC_Data[[#This Row],[Confirmed Date]]),1,1)</f>
        <v>41275</v>
      </c>
    </row>
    <row r="319" spans="2:14" x14ac:dyDescent="0.25">
      <c r="B319" t="s">
        <v>1256</v>
      </c>
      <c r="C319" t="s">
        <v>2232</v>
      </c>
      <c r="D319" t="s">
        <v>3147</v>
      </c>
      <c r="E319" t="s">
        <v>3148</v>
      </c>
      <c r="F319" t="s">
        <v>2266</v>
      </c>
      <c r="G319">
        <v>0</v>
      </c>
      <c r="H319" t="s">
        <v>3149</v>
      </c>
      <c r="I319" t="s">
        <v>3149</v>
      </c>
      <c r="J319" t="s">
        <v>3150</v>
      </c>
      <c r="K319" t="s">
        <v>2238</v>
      </c>
      <c r="L319" t="s">
        <v>2264</v>
      </c>
      <c r="M319" s="6">
        <f>DATE(YEAR(PCC_Data[[#This Row],[Confirmed Date]]),MONTH(PCC_Data[[#This Row],[Confirmed Date]]),1)</f>
        <v>41426</v>
      </c>
      <c r="N319" s="3">
        <f>DATE(YEAR(PCC_Data[[#This Row],[Confirmed Date]]),1,1)</f>
        <v>41275</v>
      </c>
    </row>
    <row r="320" spans="2:14" x14ac:dyDescent="0.25">
      <c r="B320" t="s">
        <v>1254</v>
      </c>
      <c r="C320" t="s">
        <v>2232</v>
      </c>
      <c r="D320" t="s">
        <v>3151</v>
      </c>
      <c r="E320" t="s">
        <v>3152</v>
      </c>
      <c r="F320" t="s">
        <v>2266</v>
      </c>
      <c r="G320">
        <v>10</v>
      </c>
      <c r="H320" t="s">
        <v>3153</v>
      </c>
      <c r="I320" t="s">
        <v>3153</v>
      </c>
      <c r="J320" t="s">
        <v>3154</v>
      </c>
      <c r="K320" t="s">
        <v>2238</v>
      </c>
      <c r="M320" s="6">
        <f>DATE(YEAR(PCC_Data[[#This Row],[Confirmed Date]]),MONTH(PCC_Data[[#This Row],[Confirmed Date]]),1)</f>
        <v>41395</v>
      </c>
      <c r="N320" s="3">
        <f>DATE(YEAR(PCC_Data[[#This Row],[Confirmed Date]]),1,1)</f>
        <v>41275</v>
      </c>
    </row>
    <row r="321" spans="2:14" x14ac:dyDescent="0.25">
      <c r="B321" t="s">
        <v>1252</v>
      </c>
      <c r="C321" t="s">
        <v>2232</v>
      </c>
      <c r="D321" t="s">
        <v>3155</v>
      </c>
      <c r="E321" t="s">
        <v>3027</v>
      </c>
      <c r="F321" t="s">
        <v>2266</v>
      </c>
      <c r="G321">
        <v>10</v>
      </c>
      <c r="H321" t="s">
        <v>3156</v>
      </c>
      <c r="I321" t="s">
        <v>3156</v>
      </c>
      <c r="J321" t="s">
        <v>3157</v>
      </c>
      <c r="K321" t="s">
        <v>2238</v>
      </c>
      <c r="M321" s="6">
        <f>DATE(YEAR(PCC_Data[[#This Row],[Confirmed Date]]),MONTH(PCC_Data[[#This Row],[Confirmed Date]]),1)</f>
        <v>41395</v>
      </c>
      <c r="N321" s="3">
        <f>DATE(YEAR(PCC_Data[[#This Row],[Confirmed Date]]),1,1)</f>
        <v>41275</v>
      </c>
    </row>
    <row r="322" spans="2:14" x14ac:dyDescent="0.25">
      <c r="B322" t="s">
        <v>906</v>
      </c>
      <c r="C322" t="s">
        <v>2177</v>
      </c>
      <c r="D322" t="s">
        <v>3158</v>
      </c>
      <c r="E322" t="s">
        <v>3159</v>
      </c>
      <c r="F322" t="s">
        <v>2319</v>
      </c>
      <c r="G322">
        <v>10</v>
      </c>
      <c r="H322" t="s">
        <v>3160</v>
      </c>
      <c r="I322" t="s">
        <v>3160</v>
      </c>
      <c r="J322" t="s">
        <v>3161</v>
      </c>
      <c r="K322" t="s">
        <v>2245</v>
      </c>
      <c r="M322" s="6">
        <f>DATE(YEAR(PCC_Data[[#This Row],[Confirmed Date]]),MONTH(PCC_Data[[#This Row],[Confirmed Date]]),1)</f>
        <v>41395</v>
      </c>
      <c r="N322" s="3">
        <f>DATE(YEAR(PCC_Data[[#This Row],[Confirmed Date]]),1,1)</f>
        <v>41275</v>
      </c>
    </row>
    <row r="323" spans="2:14" x14ac:dyDescent="0.25">
      <c r="B323" t="s">
        <v>908</v>
      </c>
      <c r="C323" t="s">
        <v>2177</v>
      </c>
      <c r="D323" t="s">
        <v>3162</v>
      </c>
      <c r="E323" t="s">
        <v>3163</v>
      </c>
      <c r="F323" t="s">
        <v>2384</v>
      </c>
      <c r="G323">
        <v>0</v>
      </c>
      <c r="H323" t="s">
        <v>3164</v>
      </c>
      <c r="I323" t="s">
        <v>3164</v>
      </c>
      <c r="J323" t="s">
        <v>3165</v>
      </c>
      <c r="K323" t="s">
        <v>2245</v>
      </c>
      <c r="M323" s="6">
        <f>DATE(YEAR(PCC_Data[[#This Row],[Confirmed Date]]),MONTH(PCC_Data[[#This Row],[Confirmed Date]]),1)</f>
        <v>41426</v>
      </c>
      <c r="N323" s="3">
        <f>DATE(YEAR(PCC_Data[[#This Row],[Confirmed Date]]),1,1)</f>
        <v>41275</v>
      </c>
    </row>
    <row r="324" spans="2:14" x14ac:dyDescent="0.25">
      <c r="B324" t="s">
        <v>900</v>
      </c>
      <c r="C324" t="s">
        <v>2177</v>
      </c>
      <c r="D324" t="s">
        <v>3166</v>
      </c>
      <c r="E324" t="s">
        <v>3167</v>
      </c>
      <c r="F324" t="s">
        <v>2384</v>
      </c>
      <c r="G324">
        <v>0</v>
      </c>
      <c r="H324" t="s">
        <v>3168</v>
      </c>
      <c r="I324" t="s">
        <v>3168</v>
      </c>
      <c r="J324" t="s">
        <v>3169</v>
      </c>
      <c r="K324" t="s">
        <v>2245</v>
      </c>
      <c r="L324" t="s">
        <v>2258</v>
      </c>
      <c r="M324" s="6">
        <f>DATE(YEAR(PCC_Data[[#This Row],[Confirmed Date]]),MONTH(PCC_Data[[#This Row],[Confirmed Date]]),1)</f>
        <v>41426</v>
      </c>
      <c r="N324" s="3">
        <f>DATE(YEAR(PCC_Data[[#This Row],[Confirmed Date]]),1,1)</f>
        <v>41275</v>
      </c>
    </row>
    <row r="325" spans="2:14" x14ac:dyDescent="0.25">
      <c r="B325" t="s">
        <v>896</v>
      </c>
      <c r="C325" t="s">
        <v>2177</v>
      </c>
      <c r="D325" t="s">
        <v>3170</v>
      </c>
      <c r="E325" t="s">
        <v>3171</v>
      </c>
      <c r="F325" t="s">
        <v>2344</v>
      </c>
      <c r="G325">
        <v>10</v>
      </c>
      <c r="H325" t="s">
        <v>3172</v>
      </c>
      <c r="I325" t="s">
        <v>3172</v>
      </c>
      <c r="J325" t="s">
        <v>3173</v>
      </c>
      <c r="K325" t="s">
        <v>3174</v>
      </c>
      <c r="L325" t="s">
        <v>2348</v>
      </c>
      <c r="M325" s="6">
        <f>DATE(YEAR(PCC_Data[[#This Row],[Confirmed Date]]),MONTH(PCC_Data[[#This Row],[Confirmed Date]]),1)</f>
        <v>41395</v>
      </c>
      <c r="N325" s="3">
        <f>DATE(YEAR(PCC_Data[[#This Row],[Confirmed Date]]),1,1)</f>
        <v>41275</v>
      </c>
    </row>
    <row r="326" spans="2:14" x14ac:dyDescent="0.25">
      <c r="B326" t="s">
        <v>895</v>
      </c>
      <c r="C326" t="s">
        <v>2177</v>
      </c>
      <c r="D326" t="s">
        <v>3175</v>
      </c>
      <c r="E326" t="s">
        <v>3176</v>
      </c>
      <c r="F326" t="s">
        <v>2319</v>
      </c>
      <c r="G326">
        <v>10</v>
      </c>
      <c r="H326" t="s">
        <v>3177</v>
      </c>
      <c r="I326" t="s">
        <v>3177</v>
      </c>
      <c r="J326" t="s">
        <v>3178</v>
      </c>
      <c r="K326" t="s">
        <v>2245</v>
      </c>
      <c r="M326" s="6">
        <f>DATE(YEAR(PCC_Data[[#This Row],[Confirmed Date]]),MONTH(PCC_Data[[#This Row],[Confirmed Date]]),1)</f>
        <v>41395</v>
      </c>
      <c r="N326" s="3">
        <f>DATE(YEAR(PCC_Data[[#This Row],[Confirmed Date]]),1,1)</f>
        <v>41275</v>
      </c>
    </row>
    <row r="327" spans="2:14" x14ac:dyDescent="0.25">
      <c r="B327" t="s">
        <v>893</v>
      </c>
      <c r="C327" t="s">
        <v>2177</v>
      </c>
      <c r="D327" t="s">
        <v>3179</v>
      </c>
      <c r="E327" t="s">
        <v>3180</v>
      </c>
      <c r="F327" t="s">
        <v>2319</v>
      </c>
      <c r="G327">
        <v>10</v>
      </c>
      <c r="H327" t="s">
        <v>3181</v>
      </c>
      <c r="I327" t="s">
        <v>3181</v>
      </c>
      <c r="J327" t="s">
        <v>3182</v>
      </c>
      <c r="K327" t="s">
        <v>2245</v>
      </c>
      <c r="L327" t="s">
        <v>2246</v>
      </c>
      <c r="M327" s="6">
        <f>DATE(YEAR(PCC_Data[[#This Row],[Confirmed Date]]),MONTH(PCC_Data[[#This Row],[Confirmed Date]]),1)</f>
        <v>41395</v>
      </c>
      <c r="N327" s="3">
        <f>DATE(YEAR(PCC_Data[[#This Row],[Confirmed Date]]),1,1)</f>
        <v>41275</v>
      </c>
    </row>
    <row r="328" spans="2:14" x14ac:dyDescent="0.25">
      <c r="B328" t="s">
        <v>892</v>
      </c>
      <c r="C328" t="s">
        <v>2177</v>
      </c>
      <c r="D328" t="s">
        <v>3183</v>
      </c>
      <c r="E328" t="s">
        <v>3184</v>
      </c>
      <c r="F328" t="s">
        <v>2319</v>
      </c>
      <c r="G328">
        <v>0</v>
      </c>
      <c r="H328" t="s">
        <v>3185</v>
      </c>
      <c r="I328" t="s">
        <v>3185</v>
      </c>
      <c r="J328" t="s">
        <v>3186</v>
      </c>
      <c r="K328" t="s">
        <v>2245</v>
      </c>
      <c r="L328" t="s">
        <v>2246</v>
      </c>
      <c r="M328" s="6">
        <f>DATE(YEAR(PCC_Data[[#This Row],[Confirmed Date]]),MONTH(PCC_Data[[#This Row],[Confirmed Date]]),1)</f>
        <v>41426</v>
      </c>
      <c r="N328" s="3">
        <f>DATE(YEAR(PCC_Data[[#This Row],[Confirmed Date]]),1,1)</f>
        <v>41275</v>
      </c>
    </row>
    <row r="329" spans="2:14" x14ac:dyDescent="0.25">
      <c r="B329" t="s">
        <v>891</v>
      </c>
      <c r="C329" t="s">
        <v>2177</v>
      </c>
      <c r="D329" t="s">
        <v>3187</v>
      </c>
      <c r="E329" t="s">
        <v>3188</v>
      </c>
      <c r="F329" t="s">
        <v>2319</v>
      </c>
      <c r="G329">
        <v>0</v>
      </c>
      <c r="H329" t="s">
        <v>3189</v>
      </c>
      <c r="I329" t="s">
        <v>3189</v>
      </c>
      <c r="J329" t="s">
        <v>3190</v>
      </c>
      <c r="K329" t="s">
        <v>2245</v>
      </c>
      <c r="L329" t="s">
        <v>2246</v>
      </c>
      <c r="M329" s="6">
        <f>DATE(YEAR(PCC_Data[[#This Row],[Confirmed Date]]),MONTH(PCC_Data[[#This Row],[Confirmed Date]]),1)</f>
        <v>41426</v>
      </c>
      <c r="N329" s="3">
        <f>DATE(YEAR(PCC_Data[[#This Row],[Confirmed Date]]),1,1)</f>
        <v>41275</v>
      </c>
    </row>
    <row r="330" spans="2:14" x14ac:dyDescent="0.25">
      <c r="B330" t="s">
        <v>904</v>
      </c>
      <c r="C330" t="s">
        <v>2177</v>
      </c>
      <c r="D330" t="s">
        <v>3191</v>
      </c>
      <c r="E330" t="s">
        <v>3192</v>
      </c>
      <c r="F330" t="s">
        <v>2255</v>
      </c>
      <c r="G330">
        <v>10</v>
      </c>
      <c r="H330" t="s">
        <v>3193</v>
      </c>
      <c r="I330" t="s">
        <v>3193</v>
      </c>
      <c r="J330" t="s">
        <v>3194</v>
      </c>
      <c r="K330" t="s">
        <v>2245</v>
      </c>
      <c r="L330" t="s">
        <v>2258</v>
      </c>
      <c r="M330" s="6">
        <f>DATE(YEAR(PCC_Data[[#This Row],[Confirmed Date]]),MONTH(PCC_Data[[#This Row],[Confirmed Date]]),1)</f>
        <v>41395</v>
      </c>
      <c r="N330" s="3">
        <f>DATE(YEAR(PCC_Data[[#This Row],[Confirmed Date]]),1,1)</f>
        <v>41275</v>
      </c>
    </row>
    <row r="331" spans="2:14" x14ac:dyDescent="0.25">
      <c r="B331" t="s">
        <v>902</v>
      </c>
      <c r="C331" t="s">
        <v>2177</v>
      </c>
      <c r="D331" t="s">
        <v>3195</v>
      </c>
      <c r="E331" t="s">
        <v>3196</v>
      </c>
      <c r="F331" t="s">
        <v>2255</v>
      </c>
      <c r="G331">
        <v>10</v>
      </c>
      <c r="H331" t="s">
        <v>3197</v>
      </c>
      <c r="I331" t="s">
        <v>3197</v>
      </c>
      <c r="J331" t="s">
        <v>3198</v>
      </c>
      <c r="K331" t="s">
        <v>2245</v>
      </c>
      <c r="L331" t="s">
        <v>2295</v>
      </c>
      <c r="M331" s="6">
        <f>DATE(YEAR(PCC_Data[[#This Row],[Confirmed Date]]),MONTH(PCC_Data[[#This Row],[Confirmed Date]]),1)</f>
        <v>41395</v>
      </c>
      <c r="N331" s="3">
        <f>DATE(YEAR(PCC_Data[[#This Row],[Confirmed Date]]),1,1)</f>
        <v>41275</v>
      </c>
    </row>
    <row r="332" spans="2:14" x14ac:dyDescent="0.25">
      <c r="B332" t="s">
        <v>898</v>
      </c>
      <c r="C332" t="s">
        <v>2177</v>
      </c>
      <c r="D332" t="s">
        <v>3199</v>
      </c>
      <c r="E332" t="s">
        <v>3200</v>
      </c>
      <c r="F332" t="s">
        <v>2836</v>
      </c>
      <c r="G332">
        <v>0</v>
      </c>
      <c r="H332" t="s">
        <v>3201</v>
      </c>
      <c r="I332" t="s">
        <v>3201</v>
      </c>
      <c r="J332" t="s">
        <v>3202</v>
      </c>
      <c r="K332" t="s">
        <v>2770</v>
      </c>
      <c r="L332" t="s">
        <v>2252</v>
      </c>
      <c r="M332" s="6">
        <f>DATE(YEAR(PCC_Data[[#This Row],[Confirmed Date]]),MONTH(PCC_Data[[#This Row],[Confirmed Date]]),1)</f>
        <v>41426</v>
      </c>
      <c r="N332" s="3">
        <f>DATE(YEAR(PCC_Data[[#This Row],[Confirmed Date]]),1,1)</f>
        <v>41275</v>
      </c>
    </row>
    <row r="333" spans="2:14" x14ac:dyDescent="0.25">
      <c r="B333" t="s">
        <v>1920</v>
      </c>
      <c r="C333" t="s">
        <v>2177</v>
      </c>
      <c r="D333" t="s">
        <v>3203</v>
      </c>
      <c r="E333" t="s">
        <v>3204</v>
      </c>
      <c r="F333" t="s">
        <v>2235</v>
      </c>
      <c r="G333">
        <v>0</v>
      </c>
      <c r="H333" t="s">
        <v>3205</v>
      </c>
      <c r="I333" t="s">
        <v>3205</v>
      </c>
      <c r="J333" t="s">
        <v>3206</v>
      </c>
      <c r="K333" t="s">
        <v>2281</v>
      </c>
      <c r="L333" t="s">
        <v>2239</v>
      </c>
      <c r="M333" s="6">
        <f>DATE(YEAR(PCC_Data[[#This Row],[Confirmed Date]]),MONTH(PCC_Data[[#This Row],[Confirmed Date]]),1)</f>
        <v>41426</v>
      </c>
      <c r="N333" s="3">
        <f>DATE(YEAR(PCC_Data[[#This Row],[Confirmed Date]]),1,1)</f>
        <v>41275</v>
      </c>
    </row>
    <row r="334" spans="2:14" x14ac:dyDescent="0.25">
      <c r="B334" t="s">
        <v>1918</v>
      </c>
      <c r="C334" t="s">
        <v>2177</v>
      </c>
      <c r="D334" t="s">
        <v>3207</v>
      </c>
      <c r="E334" t="s">
        <v>3208</v>
      </c>
      <c r="F334" t="s">
        <v>3074</v>
      </c>
      <c r="G334">
        <v>0</v>
      </c>
      <c r="H334" t="s">
        <v>3209</v>
      </c>
      <c r="I334" t="s">
        <v>3209</v>
      </c>
      <c r="J334" t="s">
        <v>3210</v>
      </c>
      <c r="K334" t="s">
        <v>2281</v>
      </c>
      <c r="L334" t="s">
        <v>2848</v>
      </c>
      <c r="M334" s="6">
        <f>DATE(YEAR(PCC_Data[[#This Row],[Confirmed Date]]),MONTH(PCC_Data[[#This Row],[Confirmed Date]]),1)</f>
        <v>41426</v>
      </c>
      <c r="N334" s="3">
        <f>DATE(YEAR(PCC_Data[[#This Row],[Confirmed Date]]),1,1)</f>
        <v>41275</v>
      </c>
    </row>
    <row r="335" spans="2:14" x14ac:dyDescent="0.25">
      <c r="B335" t="s">
        <v>1916</v>
      </c>
      <c r="C335" t="s">
        <v>2177</v>
      </c>
      <c r="D335" t="s">
        <v>3211</v>
      </c>
      <c r="E335" t="s">
        <v>3212</v>
      </c>
      <c r="F335" t="s">
        <v>3074</v>
      </c>
      <c r="G335">
        <v>0</v>
      </c>
      <c r="H335" t="s">
        <v>3213</v>
      </c>
      <c r="I335" t="s">
        <v>3213</v>
      </c>
      <c r="J335" t="s">
        <v>3214</v>
      </c>
      <c r="K335" t="s">
        <v>2281</v>
      </c>
      <c r="L335" t="s">
        <v>2848</v>
      </c>
      <c r="M335" s="6">
        <f>DATE(YEAR(PCC_Data[[#This Row],[Confirmed Date]]),MONTH(PCC_Data[[#This Row],[Confirmed Date]]),1)</f>
        <v>41426</v>
      </c>
      <c r="N335" s="3">
        <f>DATE(YEAR(PCC_Data[[#This Row],[Confirmed Date]]),1,1)</f>
        <v>41275</v>
      </c>
    </row>
    <row r="336" spans="2:14" x14ac:dyDescent="0.25">
      <c r="B336" t="s">
        <v>1828</v>
      </c>
      <c r="C336" t="s">
        <v>2177</v>
      </c>
      <c r="D336" t="s">
        <v>3215</v>
      </c>
      <c r="E336" t="s">
        <v>3216</v>
      </c>
      <c r="F336" t="s">
        <v>2548</v>
      </c>
      <c r="G336">
        <v>0</v>
      </c>
      <c r="H336" t="s">
        <v>3217</v>
      </c>
      <c r="I336" t="s">
        <v>3217</v>
      </c>
      <c r="J336" t="s">
        <v>3218</v>
      </c>
      <c r="K336" t="s">
        <v>2861</v>
      </c>
      <c r="L336" t="s">
        <v>2518</v>
      </c>
      <c r="M336" s="6">
        <f>DATE(YEAR(PCC_Data[[#This Row],[Confirmed Date]]),MONTH(PCC_Data[[#This Row],[Confirmed Date]]),1)</f>
        <v>41426</v>
      </c>
      <c r="N336" s="3">
        <f>DATE(YEAR(PCC_Data[[#This Row],[Confirmed Date]]),1,1)</f>
        <v>41275</v>
      </c>
    </row>
    <row r="337" spans="2:14" x14ac:dyDescent="0.25">
      <c r="B337" t="s">
        <v>1737</v>
      </c>
      <c r="C337" t="s">
        <v>2177</v>
      </c>
      <c r="D337" t="s">
        <v>3219</v>
      </c>
      <c r="E337" t="s">
        <v>2844</v>
      </c>
      <c r="F337" t="s">
        <v>2845</v>
      </c>
      <c r="G337">
        <v>0</v>
      </c>
      <c r="H337" t="s">
        <v>3220</v>
      </c>
      <c r="I337" t="s">
        <v>3220</v>
      </c>
      <c r="J337" t="s">
        <v>3221</v>
      </c>
      <c r="K337" t="s">
        <v>2281</v>
      </c>
      <c r="L337" t="s">
        <v>2848</v>
      </c>
      <c r="M337" s="6">
        <f>DATE(YEAR(PCC_Data[[#This Row],[Confirmed Date]]),MONTH(PCC_Data[[#This Row],[Confirmed Date]]),1)</f>
        <v>41426</v>
      </c>
      <c r="N337" s="3">
        <f>DATE(YEAR(PCC_Data[[#This Row],[Confirmed Date]]),1,1)</f>
        <v>41275</v>
      </c>
    </row>
    <row r="338" spans="2:14" x14ac:dyDescent="0.25">
      <c r="B338" t="s">
        <v>889</v>
      </c>
      <c r="C338" t="s">
        <v>2177</v>
      </c>
      <c r="D338" t="s">
        <v>3222</v>
      </c>
      <c r="E338" t="s">
        <v>3137</v>
      </c>
      <c r="F338" t="s">
        <v>2739</v>
      </c>
      <c r="G338">
        <v>10</v>
      </c>
      <c r="H338" t="s">
        <v>3223</v>
      </c>
      <c r="I338" t="s">
        <v>3223</v>
      </c>
      <c r="J338" t="s">
        <v>3224</v>
      </c>
      <c r="K338" t="s">
        <v>2398</v>
      </c>
      <c r="L338" t="s">
        <v>2365</v>
      </c>
      <c r="M338" s="6">
        <f>DATE(YEAR(PCC_Data[[#This Row],[Confirmed Date]]),MONTH(PCC_Data[[#This Row],[Confirmed Date]]),1)</f>
        <v>41395</v>
      </c>
      <c r="N338" s="3">
        <f>DATE(YEAR(PCC_Data[[#This Row],[Confirmed Date]]),1,1)</f>
        <v>41275</v>
      </c>
    </row>
    <row r="339" spans="2:14" x14ac:dyDescent="0.25">
      <c r="B339" t="s">
        <v>1874</v>
      </c>
      <c r="C339" t="s">
        <v>2232</v>
      </c>
      <c r="D339" t="s">
        <v>3225</v>
      </c>
      <c r="E339" t="s">
        <v>3226</v>
      </c>
      <c r="F339" t="s">
        <v>2514</v>
      </c>
      <c r="G339">
        <v>0</v>
      </c>
      <c r="H339" t="s">
        <v>3227</v>
      </c>
      <c r="I339" t="s">
        <v>3227</v>
      </c>
      <c r="J339" t="s">
        <v>3228</v>
      </c>
      <c r="K339" t="s">
        <v>2805</v>
      </c>
      <c r="L339" t="s">
        <v>2518</v>
      </c>
      <c r="M339" s="6">
        <f>DATE(YEAR(PCC_Data[[#This Row],[Confirmed Date]]),MONTH(PCC_Data[[#This Row],[Confirmed Date]]),1)</f>
        <v>41426</v>
      </c>
      <c r="N339" s="3">
        <f>DATE(YEAR(PCC_Data[[#This Row],[Confirmed Date]]),1,1)</f>
        <v>41275</v>
      </c>
    </row>
    <row r="340" spans="2:14" x14ac:dyDescent="0.25">
      <c r="B340" t="s">
        <v>887</v>
      </c>
      <c r="C340" t="s">
        <v>2177</v>
      </c>
      <c r="D340" t="s">
        <v>2291</v>
      </c>
      <c r="E340" t="s">
        <v>2292</v>
      </c>
      <c r="F340" t="s">
        <v>2255</v>
      </c>
      <c r="G340">
        <v>0</v>
      </c>
      <c r="H340" t="s">
        <v>3229</v>
      </c>
      <c r="I340" t="s">
        <v>3229</v>
      </c>
      <c r="J340" t="s">
        <v>3230</v>
      </c>
      <c r="K340" t="s">
        <v>2245</v>
      </c>
      <c r="L340" t="s">
        <v>2295</v>
      </c>
      <c r="M340" s="6">
        <f>DATE(YEAR(PCC_Data[[#This Row],[Confirmed Date]]),MONTH(PCC_Data[[#This Row],[Confirmed Date]]),1)</f>
        <v>41426</v>
      </c>
      <c r="N340" s="3">
        <f>DATE(YEAR(PCC_Data[[#This Row],[Confirmed Date]]),1,1)</f>
        <v>41275</v>
      </c>
    </row>
    <row r="341" spans="2:14" x14ac:dyDescent="0.25">
      <c r="B341" t="s">
        <v>1914</v>
      </c>
      <c r="C341" t="s">
        <v>2177</v>
      </c>
      <c r="D341" t="s">
        <v>3231</v>
      </c>
      <c r="E341" t="s">
        <v>2328</v>
      </c>
      <c r="F341" t="s">
        <v>2235</v>
      </c>
      <c r="G341">
        <v>10</v>
      </c>
      <c r="H341" t="s">
        <v>3232</v>
      </c>
      <c r="I341" t="s">
        <v>3232</v>
      </c>
      <c r="J341" t="s">
        <v>3233</v>
      </c>
      <c r="K341" t="s">
        <v>2281</v>
      </c>
      <c r="L341" t="s">
        <v>2239</v>
      </c>
      <c r="M341" s="6">
        <f>DATE(YEAR(PCC_Data[[#This Row],[Confirmed Date]]),MONTH(PCC_Data[[#This Row],[Confirmed Date]]),1)</f>
        <v>41395</v>
      </c>
      <c r="N341" s="3">
        <f>DATE(YEAR(PCC_Data[[#This Row],[Confirmed Date]]),1,1)</f>
        <v>41275</v>
      </c>
    </row>
    <row r="342" spans="2:14" x14ac:dyDescent="0.25">
      <c r="B342" t="s">
        <v>1912</v>
      </c>
      <c r="C342" t="s">
        <v>2177</v>
      </c>
      <c r="D342" t="s">
        <v>3234</v>
      </c>
      <c r="E342" t="s">
        <v>3065</v>
      </c>
      <c r="F342" t="s">
        <v>2235</v>
      </c>
      <c r="G342">
        <v>0</v>
      </c>
      <c r="H342" t="s">
        <v>3235</v>
      </c>
      <c r="I342" t="s">
        <v>3235</v>
      </c>
      <c r="J342" t="s">
        <v>3236</v>
      </c>
      <c r="K342" t="s">
        <v>2281</v>
      </c>
      <c r="L342" t="s">
        <v>2239</v>
      </c>
      <c r="M342" s="6">
        <f>DATE(YEAR(PCC_Data[[#This Row],[Confirmed Date]]),MONTH(PCC_Data[[#This Row],[Confirmed Date]]),1)</f>
        <v>41426</v>
      </c>
      <c r="N342" s="3">
        <f>DATE(YEAR(PCC_Data[[#This Row],[Confirmed Date]]),1,1)</f>
        <v>41275</v>
      </c>
    </row>
    <row r="343" spans="2:14" x14ac:dyDescent="0.25">
      <c r="B343" t="s">
        <v>3237</v>
      </c>
      <c r="C343" t="s">
        <v>2177</v>
      </c>
      <c r="D343" t="s">
        <v>3238</v>
      </c>
      <c r="E343" t="s">
        <v>3239</v>
      </c>
      <c r="F343" t="s">
        <v>2310</v>
      </c>
      <c r="G343">
        <v>10</v>
      </c>
      <c r="H343" t="s">
        <v>3240</v>
      </c>
      <c r="I343" t="s">
        <v>3240</v>
      </c>
      <c r="J343" t="s">
        <v>3241</v>
      </c>
      <c r="K343" t="s">
        <v>3242</v>
      </c>
      <c r="L343" t="s">
        <v>2275</v>
      </c>
      <c r="M343" s="6">
        <f>DATE(YEAR(PCC_Data[[#This Row],[Confirmed Date]]),MONTH(PCC_Data[[#This Row],[Confirmed Date]]),1)</f>
        <v>41395</v>
      </c>
      <c r="N343" s="3">
        <f>DATE(YEAR(PCC_Data[[#This Row],[Confirmed Date]]),1,1)</f>
        <v>41275</v>
      </c>
    </row>
    <row r="344" spans="2:14" x14ac:dyDescent="0.25">
      <c r="B344" t="s">
        <v>886</v>
      </c>
      <c r="C344" t="s">
        <v>2177</v>
      </c>
      <c r="D344" t="s">
        <v>2721</v>
      </c>
      <c r="E344" t="s">
        <v>3243</v>
      </c>
      <c r="F344" t="s">
        <v>2319</v>
      </c>
      <c r="G344">
        <v>0</v>
      </c>
      <c r="H344" t="s">
        <v>3244</v>
      </c>
      <c r="I344" t="s">
        <v>3244</v>
      </c>
      <c r="J344" t="s">
        <v>3245</v>
      </c>
      <c r="K344" t="s">
        <v>2245</v>
      </c>
      <c r="L344" t="s">
        <v>2246</v>
      </c>
      <c r="M344" s="6">
        <f>DATE(YEAR(PCC_Data[[#This Row],[Confirmed Date]]),MONTH(PCC_Data[[#This Row],[Confirmed Date]]),1)</f>
        <v>41426</v>
      </c>
      <c r="N344" s="3">
        <f>DATE(YEAR(PCC_Data[[#This Row],[Confirmed Date]]),1,1)</f>
        <v>41275</v>
      </c>
    </row>
    <row r="345" spans="2:14" x14ac:dyDescent="0.25">
      <c r="B345" t="s">
        <v>885</v>
      </c>
      <c r="C345" t="s">
        <v>2177</v>
      </c>
      <c r="D345" t="s">
        <v>3187</v>
      </c>
      <c r="E345" t="s">
        <v>3246</v>
      </c>
      <c r="F345" t="s">
        <v>2319</v>
      </c>
      <c r="G345">
        <v>0</v>
      </c>
      <c r="H345" t="s">
        <v>3247</v>
      </c>
      <c r="I345" t="s">
        <v>3247</v>
      </c>
      <c r="J345" t="s">
        <v>3248</v>
      </c>
      <c r="K345" t="s">
        <v>2245</v>
      </c>
      <c r="L345" t="s">
        <v>2246</v>
      </c>
      <c r="M345" s="6">
        <f>DATE(YEAR(PCC_Data[[#This Row],[Confirmed Date]]),MONTH(PCC_Data[[#This Row],[Confirmed Date]]),1)</f>
        <v>41426</v>
      </c>
      <c r="N345" s="3">
        <f>DATE(YEAR(PCC_Data[[#This Row],[Confirmed Date]]),1,1)</f>
        <v>41275</v>
      </c>
    </row>
    <row r="346" spans="2:14" x14ac:dyDescent="0.25">
      <c r="B346" t="s">
        <v>883</v>
      </c>
      <c r="C346" t="s">
        <v>2177</v>
      </c>
      <c r="D346" t="s">
        <v>3249</v>
      </c>
      <c r="E346" t="s">
        <v>3188</v>
      </c>
      <c r="F346" t="s">
        <v>2319</v>
      </c>
      <c r="G346">
        <v>0</v>
      </c>
      <c r="H346" t="s">
        <v>3250</v>
      </c>
      <c r="I346" t="s">
        <v>3250</v>
      </c>
      <c r="J346" t="s">
        <v>3251</v>
      </c>
      <c r="K346" t="s">
        <v>2245</v>
      </c>
      <c r="L346" t="s">
        <v>2246</v>
      </c>
      <c r="M346" s="6">
        <f>DATE(YEAR(PCC_Data[[#This Row],[Confirmed Date]]),MONTH(PCC_Data[[#This Row],[Confirmed Date]]),1)</f>
        <v>41426</v>
      </c>
      <c r="N346" s="3">
        <f>DATE(YEAR(PCC_Data[[#This Row],[Confirmed Date]]),1,1)</f>
        <v>41275</v>
      </c>
    </row>
    <row r="347" spans="2:14" x14ac:dyDescent="0.25">
      <c r="B347" t="s">
        <v>881</v>
      </c>
      <c r="C347" t="s">
        <v>2177</v>
      </c>
      <c r="D347" t="s">
        <v>3252</v>
      </c>
      <c r="E347" t="s">
        <v>3253</v>
      </c>
      <c r="F347" t="s">
        <v>2319</v>
      </c>
      <c r="G347">
        <v>10</v>
      </c>
      <c r="H347" t="s">
        <v>3254</v>
      </c>
      <c r="I347" t="s">
        <v>3254</v>
      </c>
      <c r="J347" t="s">
        <v>3255</v>
      </c>
      <c r="K347" t="s">
        <v>2245</v>
      </c>
      <c r="L347" t="s">
        <v>2252</v>
      </c>
      <c r="M347" s="6">
        <f>DATE(YEAR(PCC_Data[[#This Row],[Confirmed Date]]),MONTH(PCC_Data[[#This Row],[Confirmed Date]]),1)</f>
        <v>41395</v>
      </c>
      <c r="N347" s="3">
        <f>DATE(YEAR(PCC_Data[[#This Row],[Confirmed Date]]),1,1)</f>
        <v>41275</v>
      </c>
    </row>
    <row r="348" spans="2:14" x14ac:dyDescent="0.25">
      <c r="B348" t="s">
        <v>879</v>
      </c>
      <c r="C348" t="s">
        <v>2177</v>
      </c>
      <c r="D348" t="s">
        <v>3256</v>
      </c>
      <c r="E348" t="s">
        <v>3257</v>
      </c>
      <c r="F348" t="s">
        <v>2319</v>
      </c>
      <c r="G348">
        <v>0</v>
      </c>
      <c r="H348" t="s">
        <v>3258</v>
      </c>
      <c r="I348" t="s">
        <v>3258</v>
      </c>
      <c r="J348" t="s">
        <v>3259</v>
      </c>
      <c r="K348" t="s">
        <v>2245</v>
      </c>
      <c r="L348" t="s">
        <v>3260</v>
      </c>
      <c r="M348" s="6">
        <f>DATE(YEAR(PCC_Data[[#This Row],[Confirmed Date]]),MONTH(PCC_Data[[#This Row],[Confirmed Date]]),1)</f>
        <v>41395</v>
      </c>
      <c r="N348" s="3">
        <f>DATE(YEAR(PCC_Data[[#This Row],[Confirmed Date]]),1,1)</f>
        <v>41275</v>
      </c>
    </row>
    <row r="349" spans="2:14" x14ac:dyDescent="0.25">
      <c r="B349" t="s">
        <v>3261</v>
      </c>
      <c r="C349" t="s">
        <v>2232</v>
      </c>
      <c r="D349" t="s">
        <v>3262</v>
      </c>
      <c r="E349" t="s">
        <v>3263</v>
      </c>
      <c r="F349" t="s">
        <v>2344</v>
      </c>
      <c r="G349">
        <v>3</v>
      </c>
      <c r="H349" t="s">
        <v>3264</v>
      </c>
      <c r="I349" t="s">
        <v>3265</v>
      </c>
      <c r="J349" t="s">
        <v>3266</v>
      </c>
      <c r="K349" t="s">
        <v>2424</v>
      </c>
      <c r="L349" t="s">
        <v>2348</v>
      </c>
      <c r="M349" s="6">
        <f>DATE(YEAR(PCC_Data[[#This Row],[Confirmed Date]]),MONTH(PCC_Data[[#This Row],[Confirmed Date]]),1)</f>
        <v>41395</v>
      </c>
      <c r="N349" s="3">
        <f>DATE(YEAR(PCC_Data[[#This Row],[Confirmed Date]]),1,1)</f>
        <v>41275</v>
      </c>
    </row>
    <row r="350" spans="2:14" x14ac:dyDescent="0.25">
      <c r="B350" t="s">
        <v>877</v>
      </c>
      <c r="C350" t="s">
        <v>2177</v>
      </c>
      <c r="D350" t="s">
        <v>3267</v>
      </c>
      <c r="E350" t="s">
        <v>3268</v>
      </c>
      <c r="F350" t="s">
        <v>2895</v>
      </c>
      <c r="G350">
        <v>7</v>
      </c>
      <c r="H350" t="s">
        <v>3269</v>
      </c>
      <c r="I350" t="s">
        <v>3269</v>
      </c>
      <c r="J350" t="s">
        <v>3270</v>
      </c>
      <c r="K350" t="s">
        <v>2245</v>
      </c>
      <c r="L350" t="s">
        <v>2660</v>
      </c>
      <c r="M350" s="6">
        <f>DATE(YEAR(PCC_Data[[#This Row],[Confirmed Date]]),MONTH(PCC_Data[[#This Row],[Confirmed Date]]),1)</f>
        <v>41395</v>
      </c>
      <c r="N350" s="3">
        <f>DATE(YEAR(PCC_Data[[#This Row],[Confirmed Date]]),1,1)</f>
        <v>41275</v>
      </c>
    </row>
    <row r="351" spans="2:14" x14ac:dyDescent="0.25">
      <c r="B351" t="s">
        <v>875</v>
      </c>
      <c r="C351" t="s">
        <v>2177</v>
      </c>
      <c r="D351" t="s">
        <v>3271</v>
      </c>
      <c r="E351" t="s">
        <v>3272</v>
      </c>
      <c r="F351" t="s">
        <v>2895</v>
      </c>
      <c r="G351">
        <v>10</v>
      </c>
      <c r="H351" t="s">
        <v>3273</v>
      </c>
      <c r="I351" t="s">
        <v>3273</v>
      </c>
      <c r="J351" t="s">
        <v>3274</v>
      </c>
      <c r="K351" t="s">
        <v>2245</v>
      </c>
      <c r="L351" t="s">
        <v>2348</v>
      </c>
      <c r="M351" s="6">
        <f>DATE(YEAR(PCC_Data[[#This Row],[Confirmed Date]]),MONTH(PCC_Data[[#This Row],[Confirmed Date]]),1)</f>
        <v>41395</v>
      </c>
      <c r="N351" s="3">
        <f>DATE(YEAR(PCC_Data[[#This Row],[Confirmed Date]]),1,1)</f>
        <v>41275</v>
      </c>
    </row>
    <row r="352" spans="2:14" x14ac:dyDescent="0.25">
      <c r="B352" t="s">
        <v>869</v>
      </c>
      <c r="C352" t="s">
        <v>2177</v>
      </c>
      <c r="D352" t="s">
        <v>3275</v>
      </c>
      <c r="E352" t="s">
        <v>3276</v>
      </c>
      <c r="F352" t="s">
        <v>2384</v>
      </c>
      <c r="G352">
        <v>0</v>
      </c>
      <c r="H352" t="s">
        <v>3277</v>
      </c>
      <c r="I352" t="s">
        <v>3277</v>
      </c>
      <c r="J352" t="s">
        <v>3278</v>
      </c>
      <c r="K352" t="s">
        <v>2245</v>
      </c>
      <c r="L352" t="s">
        <v>2252</v>
      </c>
      <c r="M352" s="6">
        <f>DATE(YEAR(PCC_Data[[#This Row],[Confirmed Date]]),MONTH(PCC_Data[[#This Row],[Confirmed Date]]),1)</f>
        <v>41395</v>
      </c>
      <c r="N352" s="3">
        <f>DATE(YEAR(PCC_Data[[#This Row],[Confirmed Date]]),1,1)</f>
        <v>41275</v>
      </c>
    </row>
    <row r="353" spans="2:14" x14ac:dyDescent="0.25">
      <c r="B353" t="s">
        <v>873</v>
      </c>
      <c r="C353" t="s">
        <v>2177</v>
      </c>
      <c r="D353" t="s">
        <v>3279</v>
      </c>
      <c r="E353" t="s">
        <v>3280</v>
      </c>
      <c r="F353" t="s">
        <v>2895</v>
      </c>
      <c r="G353">
        <v>0</v>
      </c>
      <c r="H353" t="s">
        <v>3281</v>
      </c>
      <c r="I353" t="s">
        <v>3281</v>
      </c>
      <c r="J353" t="s">
        <v>3282</v>
      </c>
      <c r="K353" t="s">
        <v>2245</v>
      </c>
      <c r="L353" t="s">
        <v>2348</v>
      </c>
      <c r="M353" s="6">
        <f>DATE(YEAR(PCC_Data[[#This Row],[Confirmed Date]]),MONTH(PCC_Data[[#This Row],[Confirmed Date]]),1)</f>
        <v>41395</v>
      </c>
      <c r="N353" s="3">
        <f>DATE(YEAR(PCC_Data[[#This Row],[Confirmed Date]]),1,1)</f>
        <v>41275</v>
      </c>
    </row>
    <row r="354" spans="2:14" x14ac:dyDescent="0.25">
      <c r="B354" t="s">
        <v>871</v>
      </c>
      <c r="C354" t="s">
        <v>2177</v>
      </c>
      <c r="D354" t="s">
        <v>3283</v>
      </c>
      <c r="E354" t="s">
        <v>3284</v>
      </c>
      <c r="F354" t="s">
        <v>2895</v>
      </c>
      <c r="G354">
        <v>0</v>
      </c>
      <c r="H354" t="s">
        <v>3285</v>
      </c>
      <c r="I354" t="s">
        <v>3285</v>
      </c>
      <c r="J354" t="s">
        <v>3286</v>
      </c>
      <c r="K354" t="s">
        <v>2245</v>
      </c>
      <c r="L354" t="s">
        <v>2258</v>
      </c>
      <c r="M354" s="6">
        <f>DATE(YEAR(PCC_Data[[#This Row],[Confirmed Date]]),MONTH(PCC_Data[[#This Row],[Confirmed Date]]),1)</f>
        <v>41395</v>
      </c>
      <c r="N354" s="3">
        <f>DATE(YEAR(PCC_Data[[#This Row],[Confirmed Date]]),1,1)</f>
        <v>41275</v>
      </c>
    </row>
    <row r="355" spans="2:14" x14ac:dyDescent="0.25">
      <c r="B355" t="s">
        <v>1677</v>
      </c>
      <c r="C355" t="s">
        <v>2177</v>
      </c>
      <c r="D355" t="s">
        <v>3287</v>
      </c>
      <c r="E355" t="s">
        <v>3288</v>
      </c>
      <c r="F355" t="s">
        <v>2210</v>
      </c>
      <c r="G355">
        <v>0</v>
      </c>
      <c r="H355" t="s">
        <v>3289</v>
      </c>
      <c r="I355" t="s">
        <v>3289</v>
      </c>
      <c r="J355" t="s">
        <v>3290</v>
      </c>
      <c r="K355" t="s">
        <v>3291</v>
      </c>
      <c r="L355" t="s">
        <v>2464</v>
      </c>
      <c r="M355" s="6">
        <f>DATE(YEAR(PCC_Data[[#This Row],[Confirmed Date]]),MONTH(PCC_Data[[#This Row],[Confirmed Date]]),1)</f>
        <v>41395</v>
      </c>
      <c r="N355" s="3">
        <f>DATE(YEAR(PCC_Data[[#This Row],[Confirmed Date]]),1,1)</f>
        <v>41275</v>
      </c>
    </row>
    <row r="356" spans="2:14" x14ac:dyDescent="0.25">
      <c r="B356" t="s">
        <v>865</v>
      </c>
      <c r="C356" t="s">
        <v>2177</v>
      </c>
      <c r="D356" t="s">
        <v>3292</v>
      </c>
      <c r="E356" t="s">
        <v>3046</v>
      </c>
      <c r="F356" t="s">
        <v>2895</v>
      </c>
      <c r="G356">
        <v>0</v>
      </c>
      <c r="H356" t="s">
        <v>3293</v>
      </c>
      <c r="I356" t="s">
        <v>3293</v>
      </c>
      <c r="J356" t="s">
        <v>3294</v>
      </c>
      <c r="K356" t="s">
        <v>2245</v>
      </c>
      <c r="M356" s="6">
        <f>DATE(YEAR(PCC_Data[[#This Row],[Confirmed Date]]),MONTH(PCC_Data[[#This Row],[Confirmed Date]]),1)</f>
        <v>41395</v>
      </c>
      <c r="N356" s="3">
        <f>DATE(YEAR(PCC_Data[[#This Row],[Confirmed Date]]),1,1)</f>
        <v>41275</v>
      </c>
    </row>
    <row r="357" spans="2:14" x14ac:dyDescent="0.25">
      <c r="B357" t="s">
        <v>863</v>
      </c>
      <c r="C357" t="s">
        <v>2177</v>
      </c>
      <c r="D357" t="s">
        <v>3295</v>
      </c>
      <c r="E357" t="s">
        <v>3296</v>
      </c>
      <c r="F357" t="s">
        <v>2895</v>
      </c>
      <c r="G357">
        <v>10</v>
      </c>
      <c r="H357" t="s">
        <v>3297</v>
      </c>
      <c r="I357" t="s">
        <v>3297</v>
      </c>
      <c r="J357" t="s">
        <v>3298</v>
      </c>
      <c r="K357" t="s">
        <v>2245</v>
      </c>
      <c r="L357" t="s">
        <v>2660</v>
      </c>
      <c r="M357" s="6">
        <f>DATE(YEAR(PCC_Data[[#This Row],[Confirmed Date]]),MONTH(PCC_Data[[#This Row],[Confirmed Date]]),1)</f>
        <v>41395</v>
      </c>
      <c r="N357" s="3">
        <f>DATE(YEAR(PCC_Data[[#This Row],[Confirmed Date]]),1,1)</f>
        <v>41275</v>
      </c>
    </row>
    <row r="358" spans="2:14" x14ac:dyDescent="0.25">
      <c r="B358" t="s">
        <v>861</v>
      </c>
      <c r="C358" t="s">
        <v>2177</v>
      </c>
      <c r="D358" t="s">
        <v>3299</v>
      </c>
      <c r="E358" t="s">
        <v>3300</v>
      </c>
      <c r="F358" t="s">
        <v>2895</v>
      </c>
      <c r="G358">
        <v>0</v>
      </c>
      <c r="H358" t="s">
        <v>3301</v>
      </c>
      <c r="I358" t="s">
        <v>3301</v>
      </c>
      <c r="J358" t="s">
        <v>3302</v>
      </c>
      <c r="K358" t="s">
        <v>2245</v>
      </c>
      <c r="L358" t="s">
        <v>2660</v>
      </c>
      <c r="M358" s="6">
        <f>DATE(YEAR(PCC_Data[[#This Row],[Confirmed Date]]),MONTH(PCC_Data[[#This Row],[Confirmed Date]]),1)</f>
        <v>41395</v>
      </c>
      <c r="N358" s="3">
        <f>DATE(YEAR(PCC_Data[[#This Row],[Confirmed Date]]),1,1)</f>
        <v>41275</v>
      </c>
    </row>
    <row r="359" spans="2:14" x14ac:dyDescent="0.25">
      <c r="B359" t="s">
        <v>859</v>
      </c>
      <c r="C359" t="s">
        <v>2177</v>
      </c>
      <c r="D359" t="s">
        <v>3303</v>
      </c>
      <c r="E359" t="s">
        <v>3304</v>
      </c>
      <c r="F359" t="s">
        <v>2895</v>
      </c>
      <c r="G359">
        <v>10</v>
      </c>
      <c r="H359" t="s">
        <v>3305</v>
      </c>
      <c r="I359" t="s">
        <v>3305</v>
      </c>
      <c r="J359" t="s">
        <v>3306</v>
      </c>
      <c r="K359" t="s">
        <v>2245</v>
      </c>
      <c r="L359" t="s">
        <v>2660</v>
      </c>
      <c r="M359" s="6">
        <f>DATE(YEAR(PCC_Data[[#This Row],[Confirmed Date]]),MONTH(PCC_Data[[#This Row],[Confirmed Date]]),1)</f>
        <v>41395</v>
      </c>
      <c r="N359" s="3">
        <f>DATE(YEAR(PCC_Data[[#This Row],[Confirmed Date]]),1,1)</f>
        <v>41275</v>
      </c>
    </row>
    <row r="360" spans="2:14" x14ac:dyDescent="0.25">
      <c r="B360" t="s">
        <v>857</v>
      </c>
      <c r="C360" t="s">
        <v>2177</v>
      </c>
      <c r="D360" t="s">
        <v>3307</v>
      </c>
      <c r="E360" t="s">
        <v>3308</v>
      </c>
      <c r="F360" t="s">
        <v>2895</v>
      </c>
      <c r="G360">
        <v>10</v>
      </c>
      <c r="H360" t="s">
        <v>3309</v>
      </c>
      <c r="I360" t="s">
        <v>3309</v>
      </c>
      <c r="J360" t="s">
        <v>3310</v>
      </c>
      <c r="K360" t="s">
        <v>2245</v>
      </c>
      <c r="L360" t="s">
        <v>2660</v>
      </c>
      <c r="M360" s="6">
        <f>DATE(YEAR(PCC_Data[[#This Row],[Confirmed Date]]),MONTH(PCC_Data[[#This Row],[Confirmed Date]]),1)</f>
        <v>41395</v>
      </c>
      <c r="N360" s="3">
        <f>DATE(YEAR(PCC_Data[[#This Row],[Confirmed Date]]),1,1)</f>
        <v>41275</v>
      </c>
    </row>
    <row r="361" spans="2:14" x14ac:dyDescent="0.25">
      <c r="B361" t="s">
        <v>1250</v>
      </c>
      <c r="C361" t="s">
        <v>2232</v>
      </c>
      <c r="D361" t="s">
        <v>3311</v>
      </c>
      <c r="E361" t="s">
        <v>3312</v>
      </c>
      <c r="F361" t="s">
        <v>2266</v>
      </c>
      <c r="G361">
        <v>0</v>
      </c>
      <c r="H361" t="s">
        <v>3313</v>
      </c>
      <c r="I361" t="s">
        <v>3313</v>
      </c>
      <c r="J361" t="s">
        <v>3314</v>
      </c>
      <c r="K361" t="s">
        <v>2238</v>
      </c>
      <c r="L361" t="s">
        <v>3315</v>
      </c>
      <c r="M361" s="6">
        <f>DATE(YEAR(PCC_Data[[#This Row],[Confirmed Date]]),MONTH(PCC_Data[[#This Row],[Confirmed Date]]),1)</f>
        <v>41395</v>
      </c>
      <c r="N361" s="3">
        <f>DATE(YEAR(PCC_Data[[#This Row],[Confirmed Date]]),1,1)</f>
        <v>41275</v>
      </c>
    </row>
    <row r="362" spans="2:14" x14ac:dyDescent="0.25">
      <c r="B362" t="s">
        <v>856</v>
      </c>
      <c r="C362" t="s">
        <v>2177</v>
      </c>
      <c r="D362" t="s">
        <v>2924</v>
      </c>
      <c r="E362" t="s">
        <v>3316</v>
      </c>
      <c r="F362" t="s">
        <v>2739</v>
      </c>
      <c r="G362">
        <v>0</v>
      </c>
      <c r="H362" t="s">
        <v>3317</v>
      </c>
      <c r="I362" t="s">
        <v>3317</v>
      </c>
      <c r="J362" t="s">
        <v>3318</v>
      </c>
      <c r="K362" t="s">
        <v>2770</v>
      </c>
      <c r="L362" t="s">
        <v>2322</v>
      </c>
      <c r="M362" s="6">
        <f>DATE(YEAR(PCC_Data[[#This Row],[Confirmed Date]]),MONTH(PCC_Data[[#This Row],[Confirmed Date]]),1)</f>
        <v>41426</v>
      </c>
      <c r="N362" s="3">
        <f>DATE(YEAR(PCC_Data[[#This Row],[Confirmed Date]]),1,1)</f>
        <v>41275</v>
      </c>
    </row>
    <row r="363" spans="2:14" x14ac:dyDescent="0.25">
      <c r="B363" t="s">
        <v>1248</v>
      </c>
      <c r="C363" t="s">
        <v>2232</v>
      </c>
      <c r="D363" t="s">
        <v>3319</v>
      </c>
      <c r="E363" t="s">
        <v>3320</v>
      </c>
      <c r="F363" t="s">
        <v>2319</v>
      </c>
      <c r="G363">
        <v>8.5</v>
      </c>
      <c r="H363" t="s">
        <v>3321</v>
      </c>
      <c r="I363" t="s">
        <v>3321</v>
      </c>
      <c r="J363" t="s">
        <v>3322</v>
      </c>
      <c r="K363" t="s">
        <v>2429</v>
      </c>
      <c r="L363" t="s">
        <v>2246</v>
      </c>
      <c r="M363" s="6">
        <f>DATE(YEAR(PCC_Data[[#This Row],[Confirmed Date]]),MONTH(PCC_Data[[#This Row],[Confirmed Date]]),1)</f>
        <v>41395</v>
      </c>
      <c r="N363" s="3">
        <f>DATE(YEAR(PCC_Data[[#This Row],[Confirmed Date]]),1,1)</f>
        <v>41275</v>
      </c>
    </row>
    <row r="364" spans="2:14" x14ac:dyDescent="0.25">
      <c r="B364" t="s">
        <v>1387</v>
      </c>
      <c r="C364" t="s">
        <v>2177</v>
      </c>
      <c r="D364" t="s">
        <v>3323</v>
      </c>
      <c r="E364" t="s">
        <v>3324</v>
      </c>
      <c r="F364" t="s">
        <v>2278</v>
      </c>
      <c r="G364">
        <v>10</v>
      </c>
      <c r="H364" t="s">
        <v>3325</v>
      </c>
      <c r="I364" t="s">
        <v>3325</v>
      </c>
      <c r="J364" t="s">
        <v>3326</v>
      </c>
      <c r="K364" t="s">
        <v>2281</v>
      </c>
      <c r="M364" s="6">
        <f>DATE(YEAR(PCC_Data[[#This Row],[Confirmed Date]]),MONTH(PCC_Data[[#This Row],[Confirmed Date]]),1)</f>
        <v>41395</v>
      </c>
      <c r="N364" s="3">
        <f>DATE(YEAR(PCC_Data[[#This Row],[Confirmed Date]]),1,1)</f>
        <v>41275</v>
      </c>
    </row>
    <row r="365" spans="2:14" x14ac:dyDescent="0.25">
      <c r="B365" t="s">
        <v>1246</v>
      </c>
      <c r="C365" t="s">
        <v>2232</v>
      </c>
      <c r="D365" t="s">
        <v>3327</v>
      </c>
      <c r="E365" t="s">
        <v>3328</v>
      </c>
      <c r="F365" t="s">
        <v>2266</v>
      </c>
      <c r="G365">
        <v>10</v>
      </c>
      <c r="H365" t="s">
        <v>3329</v>
      </c>
      <c r="I365" t="s">
        <v>3329</v>
      </c>
      <c r="J365" t="s">
        <v>3330</v>
      </c>
      <c r="K365" t="s">
        <v>2238</v>
      </c>
      <c r="M365" s="6">
        <f>DATE(YEAR(PCC_Data[[#This Row],[Confirmed Date]]),MONTH(PCC_Data[[#This Row],[Confirmed Date]]),1)</f>
        <v>41395</v>
      </c>
      <c r="N365" s="3">
        <f>DATE(YEAR(PCC_Data[[#This Row],[Confirmed Date]]),1,1)</f>
        <v>41275</v>
      </c>
    </row>
    <row r="366" spans="2:14" x14ac:dyDescent="0.25">
      <c r="B366" t="s">
        <v>867</v>
      </c>
      <c r="C366" t="s">
        <v>2177</v>
      </c>
      <c r="D366" t="s">
        <v>3331</v>
      </c>
      <c r="E366" t="s">
        <v>3332</v>
      </c>
      <c r="F366" t="s">
        <v>2895</v>
      </c>
      <c r="G366">
        <v>0</v>
      </c>
      <c r="H366" t="s">
        <v>3333</v>
      </c>
      <c r="I366" t="s">
        <v>3333</v>
      </c>
      <c r="J366" t="s">
        <v>3334</v>
      </c>
      <c r="K366" t="s">
        <v>2245</v>
      </c>
      <c r="L366" t="s">
        <v>2660</v>
      </c>
      <c r="M366" s="6">
        <f>DATE(YEAR(PCC_Data[[#This Row],[Confirmed Date]]),MONTH(PCC_Data[[#This Row],[Confirmed Date]]),1)</f>
        <v>41395</v>
      </c>
      <c r="N366" s="3">
        <f>DATE(YEAR(PCC_Data[[#This Row],[Confirmed Date]]),1,1)</f>
        <v>41275</v>
      </c>
    </row>
    <row r="367" spans="2:14" x14ac:dyDescent="0.25">
      <c r="B367" t="s">
        <v>1244</v>
      </c>
      <c r="C367" t="s">
        <v>2232</v>
      </c>
      <c r="D367" t="s">
        <v>3335</v>
      </c>
      <c r="E367" t="s">
        <v>3336</v>
      </c>
      <c r="F367" t="s">
        <v>2344</v>
      </c>
      <c r="G367">
        <v>10</v>
      </c>
      <c r="H367" t="s">
        <v>3337</v>
      </c>
      <c r="I367" t="s">
        <v>3337</v>
      </c>
      <c r="J367" t="s">
        <v>3338</v>
      </c>
      <c r="K367" t="s">
        <v>2698</v>
      </c>
      <c r="L367" t="s">
        <v>2348</v>
      </c>
      <c r="M367" s="6">
        <f>DATE(YEAR(PCC_Data[[#This Row],[Confirmed Date]]),MONTH(PCC_Data[[#This Row],[Confirmed Date]]),1)</f>
        <v>41395</v>
      </c>
      <c r="N367" s="3">
        <f>DATE(YEAR(PCC_Data[[#This Row],[Confirmed Date]]),1,1)</f>
        <v>41275</v>
      </c>
    </row>
    <row r="368" spans="2:14" x14ac:dyDescent="0.25">
      <c r="B368" t="s">
        <v>1242</v>
      </c>
      <c r="C368" t="s">
        <v>2232</v>
      </c>
      <c r="D368" t="s">
        <v>3339</v>
      </c>
      <c r="E368" t="s">
        <v>3340</v>
      </c>
      <c r="F368" t="s">
        <v>2266</v>
      </c>
      <c r="G368">
        <v>0</v>
      </c>
      <c r="H368" t="s">
        <v>3341</v>
      </c>
      <c r="I368" t="s">
        <v>3341</v>
      </c>
      <c r="J368" t="s">
        <v>3342</v>
      </c>
      <c r="K368" t="s">
        <v>2238</v>
      </c>
      <c r="M368" s="6">
        <f>DATE(YEAR(PCC_Data[[#This Row],[Confirmed Date]]),MONTH(PCC_Data[[#This Row],[Confirmed Date]]),1)</f>
        <v>41395</v>
      </c>
      <c r="N368" s="3">
        <f>DATE(YEAR(PCC_Data[[#This Row],[Confirmed Date]]),1,1)</f>
        <v>41275</v>
      </c>
    </row>
    <row r="369" spans="2:14" x14ac:dyDescent="0.25">
      <c r="B369" t="s">
        <v>853</v>
      </c>
      <c r="C369" t="s">
        <v>2177</v>
      </c>
      <c r="D369" t="s">
        <v>3343</v>
      </c>
      <c r="E369" t="s">
        <v>3344</v>
      </c>
      <c r="F369" t="s">
        <v>3345</v>
      </c>
      <c r="G369">
        <v>0</v>
      </c>
      <c r="H369" t="s">
        <v>3346</v>
      </c>
      <c r="I369" t="s">
        <v>3346</v>
      </c>
      <c r="J369" t="s">
        <v>3347</v>
      </c>
      <c r="K369" t="s">
        <v>2398</v>
      </c>
      <c r="L369" t="s">
        <v>2660</v>
      </c>
      <c r="M369" s="6">
        <f>DATE(YEAR(PCC_Data[[#This Row],[Confirmed Date]]),MONTH(PCC_Data[[#This Row],[Confirmed Date]]),1)</f>
        <v>41426</v>
      </c>
      <c r="N369" s="3">
        <f>DATE(YEAR(PCC_Data[[#This Row],[Confirmed Date]]),1,1)</f>
        <v>41275</v>
      </c>
    </row>
    <row r="370" spans="2:14" x14ac:dyDescent="0.25">
      <c r="B370" t="s">
        <v>855</v>
      </c>
      <c r="C370" t="s">
        <v>2177</v>
      </c>
      <c r="D370" t="s">
        <v>2924</v>
      </c>
      <c r="E370" t="s">
        <v>3348</v>
      </c>
      <c r="F370" t="s">
        <v>2255</v>
      </c>
      <c r="G370">
        <v>0</v>
      </c>
      <c r="H370" t="s">
        <v>3349</v>
      </c>
      <c r="I370" t="s">
        <v>3349</v>
      </c>
      <c r="J370" t="s">
        <v>3350</v>
      </c>
      <c r="K370" t="s">
        <v>2770</v>
      </c>
      <c r="L370" t="s">
        <v>2258</v>
      </c>
      <c r="M370" s="6">
        <f>DATE(YEAR(PCC_Data[[#This Row],[Confirmed Date]]),MONTH(PCC_Data[[#This Row],[Confirmed Date]]),1)</f>
        <v>41426</v>
      </c>
      <c r="N370" s="3">
        <f>DATE(YEAR(PCC_Data[[#This Row],[Confirmed Date]]),1,1)</f>
        <v>41275</v>
      </c>
    </row>
    <row r="371" spans="2:14" x14ac:dyDescent="0.25">
      <c r="B371" t="s">
        <v>2117</v>
      </c>
      <c r="C371" t="s">
        <v>2232</v>
      </c>
      <c r="D371" t="s">
        <v>2291</v>
      </c>
      <c r="E371" t="s">
        <v>3065</v>
      </c>
      <c r="F371" t="s">
        <v>2235</v>
      </c>
      <c r="G371">
        <v>0</v>
      </c>
      <c r="H371" t="s">
        <v>3351</v>
      </c>
      <c r="I371" t="s">
        <v>3351</v>
      </c>
      <c r="J371" t="s">
        <v>3352</v>
      </c>
      <c r="K371" t="s">
        <v>2238</v>
      </c>
      <c r="L371" t="s">
        <v>2239</v>
      </c>
      <c r="M371" s="6">
        <f>DATE(YEAR(PCC_Data[[#This Row],[Confirmed Date]]),MONTH(PCC_Data[[#This Row],[Confirmed Date]]),1)</f>
        <v>41395</v>
      </c>
      <c r="N371" s="3">
        <f>DATE(YEAR(PCC_Data[[#This Row],[Confirmed Date]]),1,1)</f>
        <v>41275</v>
      </c>
    </row>
    <row r="372" spans="2:14" x14ac:dyDescent="0.25">
      <c r="B372" t="s">
        <v>852</v>
      </c>
      <c r="C372" t="s">
        <v>2177</v>
      </c>
      <c r="D372" t="s">
        <v>3353</v>
      </c>
      <c r="E372" t="s">
        <v>3354</v>
      </c>
      <c r="F372" t="s">
        <v>2271</v>
      </c>
      <c r="G372">
        <v>0</v>
      </c>
      <c r="H372" t="s">
        <v>3355</v>
      </c>
      <c r="I372" t="s">
        <v>3355</v>
      </c>
      <c r="J372" t="s">
        <v>3356</v>
      </c>
      <c r="K372" t="s">
        <v>2274</v>
      </c>
      <c r="L372" t="s">
        <v>2258</v>
      </c>
      <c r="M372" s="6">
        <f>DATE(YEAR(PCC_Data[[#This Row],[Confirmed Date]]),MONTH(PCC_Data[[#This Row],[Confirmed Date]]),1)</f>
        <v>41395</v>
      </c>
      <c r="N372" s="3">
        <f>DATE(YEAR(PCC_Data[[#This Row],[Confirmed Date]]),1,1)</f>
        <v>41275</v>
      </c>
    </row>
    <row r="373" spans="2:14" x14ac:dyDescent="0.25">
      <c r="B373" t="s">
        <v>1719</v>
      </c>
      <c r="C373" t="s">
        <v>2232</v>
      </c>
      <c r="D373" t="s">
        <v>3357</v>
      </c>
      <c r="E373" t="s">
        <v>3358</v>
      </c>
      <c r="F373" t="s">
        <v>2211</v>
      </c>
      <c r="G373">
        <v>0</v>
      </c>
      <c r="H373" t="s">
        <v>3359</v>
      </c>
      <c r="I373" t="s">
        <v>3359</v>
      </c>
      <c r="J373" t="s">
        <v>3360</v>
      </c>
      <c r="K373" t="s">
        <v>2593</v>
      </c>
      <c r="L373" t="s">
        <v>2275</v>
      </c>
      <c r="M373" s="6">
        <f>DATE(YEAR(PCC_Data[[#This Row],[Confirmed Date]]),MONTH(PCC_Data[[#This Row],[Confirmed Date]]),1)</f>
        <v>41426</v>
      </c>
      <c r="N373" s="3">
        <f>DATE(YEAR(PCC_Data[[#This Row],[Confirmed Date]]),1,1)</f>
        <v>41275</v>
      </c>
    </row>
    <row r="374" spans="2:14" x14ac:dyDescent="0.25">
      <c r="B374" t="s">
        <v>1236</v>
      </c>
      <c r="C374" t="s">
        <v>2232</v>
      </c>
      <c r="D374" t="s">
        <v>3361</v>
      </c>
      <c r="E374" t="s">
        <v>3320</v>
      </c>
      <c r="F374" t="s">
        <v>2319</v>
      </c>
      <c r="G374">
        <v>10</v>
      </c>
      <c r="H374" t="s">
        <v>3362</v>
      </c>
      <c r="I374" t="s">
        <v>3362</v>
      </c>
      <c r="J374" t="s">
        <v>3363</v>
      </c>
      <c r="K374" t="s">
        <v>2429</v>
      </c>
      <c r="L374" t="s">
        <v>2246</v>
      </c>
      <c r="M374" s="6">
        <f>DATE(YEAR(PCC_Data[[#This Row],[Confirmed Date]]),MONTH(PCC_Data[[#This Row],[Confirmed Date]]),1)</f>
        <v>41395</v>
      </c>
      <c r="N374" s="3">
        <f>DATE(YEAR(PCC_Data[[#This Row],[Confirmed Date]]),1,1)</f>
        <v>41275</v>
      </c>
    </row>
    <row r="375" spans="2:14" x14ac:dyDescent="0.25">
      <c r="B375" t="s">
        <v>1240</v>
      </c>
      <c r="C375" t="s">
        <v>2232</v>
      </c>
      <c r="D375" t="s">
        <v>3364</v>
      </c>
      <c r="E375" t="s">
        <v>3365</v>
      </c>
      <c r="F375" t="s">
        <v>2266</v>
      </c>
      <c r="G375">
        <v>0</v>
      </c>
      <c r="H375" t="s">
        <v>3366</v>
      </c>
      <c r="I375" t="s">
        <v>3366</v>
      </c>
      <c r="J375" t="s">
        <v>3367</v>
      </c>
      <c r="K375" t="s">
        <v>2238</v>
      </c>
      <c r="L375" t="s">
        <v>2282</v>
      </c>
      <c r="M375" s="6">
        <f>DATE(YEAR(PCC_Data[[#This Row],[Confirmed Date]]),MONTH(PCC_Data[[#This Row],[Confirmed Date]]),1)</f>
        <v>41395</v>
      </c>
      <c r="N375" s="3">
        <f>DATE(YEAR(PCC_Data[[#This Row],[Confirmed Date]]),1,1)</f>
        <v>41275</v>
      </c>
    </row>
    <row r="376" spans="2:14" x14ac:dyDescent="0.25">
      <c r="B376" t="s">
        <v>1385</v>
      </c>
      <c r="C376" t="s">
        <v>2177</v>
      </c>
      <c r="D376" t="s">
        <v>3368</v>
      </c>
      <c r="E376" t="s">
        <v>3369</v>
      </c>
      <c r="F376" t="s">
        <v>2278</v>
      </c>
      <c r="G376">
        <v>0</v>
      </c>
      <c r="H376" t="s">
        <v>3370</v>
      </c>
      <c r="I376" t="s">
        <v>3370</v>
      </c>
      <c r="J376" t="s">
        <v>3371</v>
      </c>
      <c r="K376" t="s">
        <v>2281</v>
      </c>
      <c r="M376" s="6">
        <f>DATE(YEAR(PCC_Data[[#This Row],[Confirmed Date]]),MONTH(PCC_Data[[#This Row],[Confirmed Date]]),1)</f>
        <v>41395</v>
      </c>
      <c r="N376" s="3">
        <f>DATE(YEAR(PCC_Data[[#This Row],[Confirmed Date]]),1,1)</f>
        <v>41275</v>
      </c>
    </row>
    <row r="377" spans="2:14" x14ac:dyDescent="0.25">
      <c r="B377" t="s">
        <v>834</v>
      </c>
      <c r="C377" t="s">
        <v>2177</v>
      </c>
      <c r="D377" t="s">
        <v>3372</v>
      </c>
      <c r="E377" t="s">
        <v>3373</v>
      </c>
      <c r="F377" t="s">
        <v>2384</v>
      </c>
      <c r="G377">
        <v>0</v>
      </c>
      <c r="H377" t="s">
        <v>3374</v>
      </c>
      <c r="I377" t="s">
        <v>3374</v>
      </c>
      <c r="J377" t="s">
        <v>3375</v>
      </c>
      <c r="K377" t="s">
        <v>2245</v>
      </c>
      <c r="L377" t="s">
        <v>2258</v>
      </c>
      <c r="M377" s="6">
        <f>DATE(YEAR(PCC_Data[[#This Row],[Confirmed Date]]),MONTH(PCC_Data[[#This Row],[Confirmed Date]]),1)</f>
        <v>41395</v>
      </c>
      <c r="N377" s="3">
        <f>DATE(YEAR(PCC_Data[[#This Row],[Confirmed Date]]),1,1)</f>
        <v>41275</v>
      </c>
    </row>
    <row r="378" spans="2:14" x14ac:dyDescent="0.25">
      <c r="B378" t="s">
        <v>1238</v>
      </c>
      <c r="C378" t="s">
        <v>2232</v>
      </c>
      <c r="D378" t="s">
        <v>3376</v>
      </c>
      <c r="E378" t="s">
        <v>3377</v>
      </c>
      <c r="F378" t="s">
        <v>2266</v>
      </c>
      <c r="G378">
        <v>9</v>
      </c>
      <c r="H378" t="s">
        <v>3378</v>
      </c>
      <c r="I378" t="s">
        <v>3378</v>
      </c>
      <c r="J378" t="s">
        <v>3379</v>
      </c>
      <c r="K378" t="s">
        <v>2415</v>
      </c>
      <c r="L378" t="s">
        <v>2264</v>
      </c>
      <c r="M378" s="6">
        <f>DATE(YEAR(PCC_Data[[#This Row],[Confirmed Date]]),MONTH(PCC_Data[[#This Row],[Confirmed Date]]),1)</f>
        <v>41395</v>
      </c>
      <c r="N378" s="3">
        <f>DATE(YEAR(PCC_Data[[#This Row],[Confirmed Date]]),1,1)</f>
        <v>41275</v>
      </c>
    </row>
    <row r="379" spans="2:14" x14ac:dyDescent="0.25">
      <c r="B379" t="s">
        <v>832</v>
      </c>
      <c r="C379" t="s">
        <v>2177</v>
      </c>
      <c r="D379" t="s">
        <v>3380</v>
      </c>
      <c r="E379" t="s">
        <v>3381</v>
      </c>
      <c r="F379" t="s">
        <v>2384</v>
      </c>
      <c r="G379">
        <v>0</v>
      </c>
      <c r="H379" t="s">
        <v>3382</v>
      </c>
      <c r="I379" t="s">
        <v>3382</v>
      </c>
      <c r="J379" t="s">
        <v>3383</v>
      </c>
      <c r="K379" t="s">
        <v>2245</v>
      </c>
      <c r="M379" s="6">
        <f>DATE(YEAR(PCC_Data[[#This Row],[Confirmed Date]]),MONTH(PCC_Data[[#This Row],[Confirmed Date]]),1)</f>
        <v>41395</v>
      </c>
      <c r="N379" s="3">
        <f>DATE(YEAR(PCC_Data[[#This Row],[Confirmed Date]]),1,1)</f>
        <v>41275</v>
      </c>
    </row>
    <row r="380" spans="2:14" x14ac:dyDescent="0.25">
      <c r="B380" t="s">
        <v>838</v>
      </c>
      <c r="C380" t="s">
        <v>2177</v>
      </c>
      <c r="D380" t="s">
        <v>3384</v>
      </c>
      <c r="E380" t="s">
        <v>3385</v>
      </c>
      <c r="F380" t="s">
        <v>2384</v>
      </c>
      <c r="G380">
        <v>0</v>
      </c>
      <c r="H380" t="s">
        <v>3386</v>
      </c>
      <c r="I380" t="s">
        <v>3386</v>
      </c>
      <c r="J380" t="s">
        <v>3387</v>
      </c>
      <c r="K380" t="s">
        <v>2770</v>
      </c>
      <c r="L380" t="s">
        <v>2258</v>
      </c>
      <c r="M380" s="6">
        <f>DATE(YEAR(PCC_Data[[#This Row],[Confirmed Date]]),MONTH(PCC_Data[[#This Row],[Confirmed Date]]),1)</f>
        <v>41395</v>
      </c>
      <c r="N380" s="3">
        <f>DATE(YEAR(PCC_Data[[#This Row],[Confirmed Date]]),1,1)</f>
        <v>41275</v>
      </c>
    </row>
    <row r="381" spans="2:14" x14ac:dyDescent="0.25">
      <c r="B381" t="s">
        <v>836</v>
      </c>
      <c r="C381" t="s">
        <v>2177</v>
      </c>
      <c r="D381" t="s">
        <v>3388</v>
      </c>
      <c r="E381" t="s">
        <v>3385</v>
      </c>
      <c r="F381" t="s">
        <v>2384</v>
      </c>
      <c r="G381">
        <v>0</v>
      </c>
      <c r="H381" t="s">
        <v>3389</v>
      </c>
      <c r="I381" t="s">
        <v>3389</v>
      </c>
      <c r="J381" t="s">
        <v>3390</v>
      </c>
      <c r="K381" t="s">
        <v>2770</v>
      </c>
      <c r="L381" t="s">
        <v>2258</v>
      </c>
      <c r="M381" s="6">
        <f>DATE(YEAR(PCC_Data[[#This Row],[Confirmed Date]]),MONTH(PCC_Data[[#This Row],[Confirmed Date]]),1)</f>
        <v>41395</v>
      </c>
      <c r="N381" s="3">
        <f>DATE(YEAR(PCC_Data[[#This Row],[Confirmed Date]]),1,1)</f>
        <v>41275</v>
      </c>
    </row>
    <row r="382" spans="2:14" x14ac:dyDescent="0.25">
      <c r="B382" t="s">
        <v>1383</v>
      </c>
      <c r="C382" t="s">
        <v>2177</v>
      </c>
      <c r="D382" t="s">
        <v>3391</v>
      </c>
      <c r="E382" t="s">
        <v>3392</v>
      </c>
      <c r="F382" t="s">
        <v>2278</v>
      </c>
      <c r="G382">
        <v>9.75</v>
      </c>
      <c r="H382" t="s">
        <v>3393</v>
      </c>
      <c r="I382" t="s">
        <v>3393</v>
      </c>
      <c r="J382" t="s">
        <v>3394</v>
      </c>
      <c r="K382" t="s">
        <v>2281</v>
      </c>
      <c r="L382" t="s">
        <v>2264</v>
      </c>
      <c r="M382" s="6">
        <f>DATE(YEAR(PCC_Data[[#This Row],[Confirmed Date]]),MONTH(PCC_Data[[#This Row],[Confirmed Date]]),1)</f>
        <v>41365</v>
      </c>
      <c r="N382" s="3">
        <f>DATE(YEAR(PCC_Data[[#This Row],[Confirmed Date]]),1,1)</f>
        <v>41275</v>
      </c>
    </row>
    <row r="383" spans="2:14" x14ac:dyDescent="0.25">
      <c r="B383" t="s">
        <v>850</v>
      </c>
      <c r="C383" t="s">
        <v>2177</v>
      </c>
      <c r="D383" t="s">
        <v>3395</v>
      </c>
      <c r="E383" t="s">
        <v>3396</v>
      </c>
      <c r="F383" t="s">
        <v>2319</v>
      </c>
      <c r="G383">
        <v>0</v>
      </c>
      <c r="H383" t="s">
        <v>3397</v>
      </c>
      <c r="I383" t="s">
        <v>3397</v>
      </c>
      <c r="J383" t="s">
        <v>3398</v>
      </c>
      <c r="K383" t="s">
        <v>2245</v>
      </c>
      <c r="L383" t="s">
        <v>2246</v>
      </c>
      <c r="M383" s="6">
        <f>DATE(YEAR(PCC_Data[[#This Row],[Confirmed Date]]),MONTH(PCC_Data[[#This Row],[Confirmed Date]]),1)</f>
        <v>41395</v>
      </c>
      <c r="N383" s="3">
        <f>DATE(YEAR(PCC_Data[[#This Row],[Confirmed Date]]),1,1)</f>
        <v>41275</v>
      </c>
    </row>
    <row r="384" spans="2:14" x14ac:dyDescent="0.25">
      <c r="B384" t="s">
        <v>848</v>
      </c>
      <c r="C384" t="s">
        <v>2177</v>
      </c>
      <c r="D384" t="s">
        <v>3399</v>
      </c>
      <c r="E384" t="s">
        <v>3400</v>
      </c>
      <c r="F384" t="s">
        <v>2319</v>
      </c>
      <c r="G384">
        <v>0</v>
      </c>
      <c r="H384" t="s">
        <v>3401</v>
      </c>
      <c r="I384" t="s">
        <v>3401</v>
      </c>
      <c r="J384" t="s">
        <v>3402</v>
      </c>
      <c r="K384" t="s">
        <v>2245</v>
      </c>
      <c r="L384" t="s">
        <v>2246</v>
      </c>
      <c r="M384" s="6">
        <f>DATE(YEAR(PCC_Data[[#This Row],[Confirmed Date]]),MONTH(PCC_Data[[#This Row],[Confirmed Date]]),1)</f>
        <v>41395</v>
      </c>
      <c r="N384" s="3">
        <f>DATE(YEAR(PCC_Data[[#This Row],[Confirmed Date]]),1,1)</f>
        <v>41275</v>
      </c>
    </row>
    <row r="385" spans="2:14" x14ac:dyDescent="0.25">
      <c r="B385" t="s">
        <v>846</v>
      </c>
      <c r="C385" t="s">
        <v>2177</v>
      </c>
      <c r="D385" t="s">
        <v>3403</v>
      </c>
      <c r="E385" t="s">
        <v>3404</v>
      </c>
      <c r="F385" t="s">
        <v>2319</v>
      </c>
      <c r="G385">
        <v>0</v>
      </c>
      <c r="H385" t="s">
        <v>3405</v>
      </c>
      <c r="I385" t="s">
        <v>3405</v>
      </c>
      <c r="J385" t="s">
        <v>3406</v>
      </c>
      <c r="K385" t="s">
        <v>2245</v>
      </c>
      <c r="L385" t="s">
        <v>2246</v>
      </c>
      <c r="M385" s="6">
        <f>DATE(YEAR(PCC_Data[[#This Row],[Confirmed Date]]),MONTH(PCC_Data[[#This Row],[Confirmed Date]]),1)</f>
        <v>41395</v>
      </c>
      <c r="N385" s="3">
        <f>DATE(YEAR(PCC_Data[[#This Row],[Confirmed Date]]),1,1)</f>
        <v>41275</v>
      </c>
    </row>
    <row r="386" spans="2:14" x14ac:dyDescent="0.25">
      <c r="B386" t="s">
        <v>844</v>
      </c>
      <c r="C386" t="s">
        <v>2177</v>
      </c>
      <c r="D386" t="s">
        <v>3407</v>
      </c>
      <c r="E386" t="s">
        <v>3408</v>
      </c>
      <c r="F386" t="s">
        <v>2319</v>
      </c>
      <c r="G386">
        <v>0</v>
      </c>
      <c r="H386" t="s">
        <v>3409</v>
      </c>
      <c r="I386" t="s">
        <v>3409</v>
      </c>
      <c r="J386" t="s">
        <v>3410</v>
      </c>
      <c r="K386" t="s">
        <v>2245</v>
      </c>
      <c r="L386" t="s">
        <v>2246</v>
      </c>
      <c r="M386" s="6">
        <f>DATE(YEAR(PCC_Data[[#This Row],[Confirmed Date]]),MONTH(PCC_Data[[#This Row],[Confirmed Date]]),1)</f>
        <v>41395</v>
      </c>
      <c r="N386" s="3">
        <f>DATE(YEAR(PCC_Data[[#This Row],[Confirmed Date]]),1,1)</f>
        <v>41275</v>
      </c>
    </row>
    <row r="387" spans="2:14" x14ac:dyDescent="0.25">
      <c r="B387" t="s">
        <v>828</v>
      </c>
      <c r="C387" t="s">
        <v>2177</v>
      </c>
      <c r="D387" t="s">
        <v>3411</v>
      </c>
      <c r="E387" t="s">
        <v>3412</v>
      </c>
      <c r="F387" t="s">
        <v>2255</v>
      </c>
      <c r="G387">
        <v>0</v>
      </c>
      <c r="H387" t="s">
        <v>3413</v>
      </c>
      <c r="I387" t="s">
        <v>3413</v>
      </c>
      <c r="J387" t="s">
        <v>3414</v>
      </c>
      <c r="K387" t="s">
        <v>2245</v>
      </c>
      <c r="M387" s="6">
        <f>DATE(YEAR(PCC_Data[[#This Row],[Confirmed Date]]),MONTH(PCC_Data[[#This Row],[Confirmed Date]]),1)</f>
        <v>41395</v>
      </c>
      <c r="N387" s="3">
        <f>DATE(YEAR(PCC_Data[[#This Row],[Confirmed Date]]),1,1)</f>
        <v>41275</v>
      </c>
    </row>
    <row r="388" spans="2:14" x14ac:dyDescent="0.25">
      <c r="B388" t="s">
        <v>843</v>
      </c>
      <c r="C388" t="s">
        <v>2177</v>
      </c>
      <c r="D388" t="s">
        <v>3034</v>
      </c>
      <c r="E388" t="s">
        <v>3415</v>
      </c>
      <c r="F388" t="s">
        <v>2319</v>
      </c>
      <c r="G388">
        <v>0</v>
      </c>
      <c r="H388" t="s">
        <v>3416</v>
      </c>
      <c r="I388" t="s">
        <v>3416</v>
      </c>
      <c r="J388" t="s">
        <v>3417</v>
      </c>
      <c r="K388" t="s">
        <v>2245</v>
      </c>
      <c r="L388" t="s">
        <v>2252</v>
      </c>
      <c r="M388" s="6">
        <f>DATE(YEAR(PCC_Data[[#This Row],[Confirmed Date]]),MONTH(PCC_Data[[#This Row],[Confirmed Date]]),1)</f>
        <v>41395</v>
      </c>
      <c r="N388" s="3">
        <f>DATE(YEAR(PCC_Data[[#This Row],[Confirmed Date]]),1,1)</f>
        <v>41275</v>
      </c>
    </row>
    <row r="389" spans="2:14" x14ac:dyDescent="0.25">
      <c r="B389" t="s">
        <v>842</v>
      </c>
      <c r="C389" t="s">
        <v>2177</v>
      </c>
      <c r="D389" t="s">
        <v>3034</v>
      </c>
      <c r="E389" t="s">
        <v>3418</v>
      </c>
      <c r="F389" t="s">
        <v>2319</v>
      </c>
      <c r="G389">
        <v>0</v>
      </c>
      <c r="H389" t="s">
        <v>3419</v>
      </c>
      <c r="I389" t="s">
        <v>3419</v>
      </c>
      <c r="J389" t="s">
        <v>3420</v>
      </c>
      <c r="K389" t="s">
        <v>2245</v>
      </c>
      <c r="L389" t="s">
        <v>2365</v>
      </c>
      <c r="M389" s="6">
        <f>DATE(YEAR(PCC_Data[[#This Row],[Confirmed Date]]),MONTH(PCC_Data[[#This Row],[Confirmed Date]]),1)</f>
        <v>41395</v>
      </c>
      <c r="N389" s="3">
        <f>DATE(YEAR(PCC_Data[[#This Row],[Confirmed Date]]),1,1)</f>
        <v>41275</v>
      </c>
    </row>
    <row r="390" spans="2:14" x14ac:dyDescent="0.25">
      <c r="B390" t="s">
        <v>826</v>
      </c>
      <c r="C390" t="s">
        <v>2177</v>
      </c>
      <c r="D390" t="s">
        <v>3421</v>
      </c>
      <c r="E390" t="s">
        <v>3422</v>
      </c>
      <c r="F390" t="s">
        <v>2255</v>
      </c>
      <c r="G390">
        <v>0</v>
      </c>
      <c r="H390" t="s">
        <v>3423</v>
      </c>
      <c r="I390" t="s">
        <v>3423</v>
      </c>
      <c r="J390" t="s">
        <v>3424</v>
      </c>
      <c r="K390" t="s">
        <v>2245</v>
      </c>
      <c r="M390" s="6">
        <f>DATE(YEAR(PCC_Data[[#This Row],[Confirmed Date]]),MONTH(PCC_Data[[#This Row],[Confirmed Date]]),1)</f>
        <v>41395</v>
      </c>
      <c r="N390" s="3">
        <f>DATE(YEAR(PCC_Data[[#This Row],[Confirmed Date]]),1,1)</f>
        <v>41275</v>
      </c>
    </row>
    <row r="391" spans="2:14" x14ac:dyDescent="0.25">
      <c r="B391" t="s">
        <v>841</v>
      </c>
      <c r="C391" t="s">
        <v>2177</v>
      </c>
      <c r="D391" t="s">
        <v>3034</v>
      </c>
      <c r="E391" t="s">
        <v>3425</v>
      </c>
      <c r="F391" t="s">
        <v>2319</v>
      </c>
      <c r="G391">
        <v>0</v>
      </c>
      <c r="H391" t="s">
        <v>3426</v>
      </c>
      <c r="I391" t="s">
        <v>3426</v>
      </c>
      <c r="J391" t="s">
        <v>3427</v>
      </c>
      <c r="K391" t="s">
        <v>2245</v>
      </c>
      <c r="M391" s="6">
        <f>DATE(YEAR(PCC_Data[[#This Row],[Confirmed Date]]),MONTH(PCC_Data[[#This Row],[Confirmed Date]]),1)</f>
        <v>41395</v>
      </c>
      <c r="N391" s="3">
        <f>DATE(YEAR(PCC_Data[[#This Row],[Confirmed Date]]),1,1)</f>
        <v>41275</v>
      </c>
    </row>
    <row r="392" spans="2:14" x14ac:dyDescent="0.25">
      <c r="B392" t="s">
        <v>840</v>
      </c>
      <c r="C392" t="s">
        <v>2177</v>
      </c>
      <c r="D392" t="s">
        <v>3034</v>
      </c>
      <c r="E392" t="s">
        <v>3428</v>
      </c>
      <c r="F392" t="s">
        <v>2319</v>
      </c>
      <c r="G392">
        <v>0</v>
      </c>
      <c r="H392" t="s">
        <v>3429</v>
      </c>
      <c r="I392" t="s">
        <v>3429</v>
      </c>
      <c r="J392" t="s">
        <v>3430</v>
      </c>
      <c r="K392" t="s">
        <v>2245</v>
      </c>
      <c r="M392" s="6">
        <f>DATE(YEAR(PCC_Data[[#This Row],[Confirmed Date]]),MONTH(PCC_Data[[#This Row],[Confirmed Date]]),1)</f>
        <v>41395</v>
      </c>
      <c r="N392" s="3">
        <f>DATE(YEAR(PCC_Data[[#This Row],[Confirmed Date]]),1,1)</f>
        <v>41275</v>
      </c>
    </row>
    <row r="393" spans="2:14" x14ac:dyDescent="0.25">
      <c r="B393" t="s">
        <v>824</v>
      </c>
      <c r="C393" t="s">
        <v>2177</v>
      </c>
      <c r="D393" t="s">
        <v>3431</v>
      </c>
      <c r="E393" t="s">
        <v>3432</v>
      </c>
      <c r="F393" t="s">
        <v>2271</v>
      </c>
      <c r="G393">
        <v>0</v>
      </c>
      <c r="H393" t="s">
        <v>3433</v>
      </c>
      <c r="I393" t="s">
        <v>3433</v>
      </c>
      <c r="J393" t="s">
        <v>3434</v>
      </c>
      <c r="K393" t="s">
        <v>2274</v>
      </c>
      <c r="M393" s="6">
        <f>DATE(YEAR(PCC_Data[[#This Row],[Confirmed Date]]),MONTH(PCC_Data[[#This Row],[Confirmed Date]]),1)</f>
        <v>41395</v>
      </c>
      <c r="N393" s="3">
        <f>DATE(YEAR(PCC_Data[[#This Row],[Confirmed Date]]),1,1)</f>
        <v>41275</v>
      </c>
    </row>
    <row r="394" spans="2:14" x14ac:dyDescent="0.25">
      <c r="B394" t="s">
        <v>1234</v>
      </c>
      <c r="C394" t="s">
        <v>2232</v>
      </c>
      <c r="D394" t="s">
        <v>3435</v>
      </c>
      <c r="E394" t="s">
        <v>2869</v>
      </c>
      <c r="F394" t="s">
        <v>2266</v>
      </c>
      <c r="G394">
        <v>9.75</v>
      </c>
      <c r="H394" t="s">
        <v>3436</v>
      </c>
      <c r="I394" t="s">
        <v>3436</v>
      </c>
      <c r="J394" t="s">
        <v>3437</v>
      </c>
      <c r="K394" t="s">
        <v>2429</v>
      </c>
      <c r="L394" t="s">
        <v>2264</v>
      </c>
      <c r="M394" s="6">
        <f>DATE(YEAR(PCC_Data[[#This Row],[Confirmed Date]]),MONTH(PCC_Data[[#This Row],[Confirmed Date]]),1)</f>
        <v>41395</v>
      </c>
      <c r="N394" s="3">
        <f>DATE(YEAR(PCC_Data[[#This Row],[Confirmed Date]]),1,1)</f>
        <v>41275</v>
      </c>
    </row>
    <row r="395" spans="2:14" x14ac:dyDescent="0.25">
      <c r="B395" t="s">
        <v>830</v>
      </c>
      <c r="C395" t="s">
        <v>2177</v>
      </c>
      <c r="D395" t="s">
        <v>3438</v>
      </c>
      <c r="E395" t="s">
        <v>3439</v>
      </c>
      <c r="F395" t="s">
        <v>2319</v>
      </c>
      <c r="G395">
        <v>0</v>
      </c>
      <c r="H395" t="s">
        <v>3440</v>
      </c>
      <c r="I395" t="s">
        <v>3440</v>
      </c>
      <c r="J395" t="s">
        <v>3441</v>
      </c>
      <c r="K395" t="s">
        <v>3242</v>
      </c>
      <c r="L395" t="s">
        <v>2246</v>
      </c>
      <c r="M395" s="6">
        <f>DATE(YEAR(PCC_Data[[#This Row],[Confirmed Date]]),MONTH(PCC_Data[[#This Row],[Confirmed Date]]),1)</f>
        <v>41395</v>
      </c>
      <c r="N395" s="3">
        <f>DATE(YEAR(PCC_Data[[#This Row],[Confirmed Date]]),1,1)</f>
        <v>41275</v>
      </c>
    </row>
    <row r="396" spans="2:14" x14ac:dyDescent="0.25">
      <c r="B396" t="s">
        <v>1554</v>
      </c>
      <c r="C396" t="s">
        <v>2232</v>
      </c>
      <c r="D396" t="s">
        <v>3442</v>
      </c>
      <c r="E396" t="s">
        <v>2772</v>
      </c>
      <c r="F396" t="s">
        <v>2261</v>
      </c>
      <c r="G396">
        <v>9</v>
      </c>
      <c r="H396" t="s">
        <v>3443</v>
      </c>
      <c r="I396" t="s">
        <v>3443</v>
      </c>
      <c r="J396" t="s">
        <v>3444</v>
      </c>
      <c r="K396" t="s">
        <v>3445</v>
      </c>
      <c r="L396" t="s">
        <v>2282</v>
      </c>
      <c r="M396" s="6">
        <f>DATE(YEAR(PCC_Data[[#This Row],[Confirmed Date]]),MONTH(PCC_Data[[#This Row],[Confirmed Date]]),1)</f>
        <v>41365</v>
      </c>
      <c r="N396" s="3">
        <f>DATE(YEAR(PCC_Data[[#This Row],[Confirmed Date]]),1,1)</f>
        <v>41275</v>
      </c>
    </row>
    <row r="397" spans="2:14" x14ac:dyDescent="0.25">
      <c r="B397" t="s">
        <v>1717</v>
      </c>
      <c r="C397" t="s">
        <v>2232</v>
      </c>
      <c r="D397" t="s">
        <v>3446</v>
      </c>
      <c r="E397" t="s">
        <v>3447</v>
      </c>
      <c r="F397" t="s">
        <v>3448</v>
      </c>
      <c r="G397">
        <v>0</v>
      </c>
      <c r="H397" t="s">
        <v>3449</v>
      </c>
      <c r="I397" t="s">
        <v>3449</v>
      </c>
      <c r="J397" t="s">
        <v>3450</v>
      </c>
      <c r="K397" t="s">
        <v>2429</v>
      </c>
      <c r="L397" t="s">
        <v>2275</v>
      </c>
      <c r="M397" s="6">
        <f>DATE(YEAR(PCC_Data[[#This Row],[Confirmed Date]]),MONTH(PCC_Data[[#This Row],[Confirmed Date]]),1)</f>
        <v>41426</v>
      </c>
      <c r="N397" s="3">
        <f>DATE(YEAR(PCC_Data[[#This Row],[Confirmed Date]]),1,1)</f>
        <v>41275</v>
      </c>
    </row>
    <row r="398" spans="2:14" x14ac:dyDescent="0.25">
      <c r="B398" t="s">
        <v>825</v>
      </c>
      <c r="C398" t="s">
        <v>2177</v>
      </c>
      <c r="D398" t="s">
        <v>3451</v>
      </c>
      <c r="E398" t="s">
        <v>3452</v>
      </c>
      <c r="F398" t="s">
        <v>2242</v>
      </c>
      <c r="G398">
        <v>0</v>
      </c>
      <c r="H398" t="s">
        <v>3453</v>
      </c>
      <c r="I398" t="s">
        <v>3453</v>
      </c>
      <c r="J398" t="s">
        <v>3454</v>
      </c>
      <c r="K398" t="s">
        <v>2245</v>
      </c>
      <c r="M398" s="6">
        <f>DATE(YEAR(PCC_Data[[#This Row],[Confirmed Date]]),MONTH(PCC_Data[[#This Row],[Confirmed Date]]),1)</f>
        <v>41395</v>
      </c>
      <c r="N398" s="3">
        <f>DATE(YEAR(PCC_Data[[#This Row],[Confirmed Date]]),1,1)</f>
        <v>41275</v>
      </c>
    </row>
    <row r="399" spans="2:14" x14ac:dyDescent="0.25">
      <c r="B399" t="s">
        <v>1824</v>
      </c>
      <c r="C399" t="s">
        <v>2177</v>
      </c>
      <c r="D399" t="s">
        <v>3455</v>
      </c>
      <c r="E399" t="s">
        <v>3456</v>
      </c>
      <c r="F399" t="s">
        <v>3457</v>
      </c>
      <c r="G399">
        <v>0</v>
      </c>
      <c r="H399" t="s">
        <v>3458</v>
      </c>
      <c r="I399" t="s">
        <v>3458</v>
      </c>
      <c r="J399" t="s">
        <v>3459</v>
      </c>
      <c r="K399" t="s">
        <v>3460</v>
      </c>
      <c r="L399" t="s">
        <v>2518</v>
      </c>
      <c r="M399" s="6">
        <f>DATE(YEAR(PCC_Data[[#This Row],[Confirmed Date]]),MONTH(PCC_Data[[#This Row],[Confirmed Date]]),1)</f>
        <v>41426</v>
      </c>
      <c r="N399" s="3">
        <f>DATE(YEAR(PCC_Data[[#This Row],[Confirmed Date]]),1,1)</f>
        <v>41275</v>
      </c>
    </row>
    <row r="400" spans="2:14" x14ac:dyDescent="0.25">
      <c r="B400" t="s">
        <v>823</v>
      </c>
      <c r="C400" t="s">
        <v>2177</v>
      </c>
      <c r="D400" t="s">
        <v>2924</v>
      </c>
      <c r="E400" t="s">
        <v>3461</v>
      </c>
      <c r="F400" t="s">
        <v>2319</v>
      </c>
      <c r="G400">
        <v>10</v>
      </c>
      <c r="H400" t="s">
        <v>3462</v>
      </c>
      <c r="I400" t="s">
        <v>3462</v>
      </c>
      <c r="J400" t="s">
        <v>3463</v>
      </c>
      <c r="K400" t="s">
        <v>2770</v>
      </c>
      <c r="L400" t="s">
        <v>2246</v>
      </c>
      <c r="M400" s="6">
        <f>DATE(YEAR(PCC_Data[[#This Row],[Confirmed Date]]),MONTH(PCC_Data[[#This Row],[Confirmed Date]]),1)</f>
        <v>41395</v>
      </c>
      <c r="N400" s="3">
        <f>DATE(YEAR(PCC_Data[[#This Row],[Confirmed Date]]),1,1)</f>
        <v>41275</v>
      </c>
    </row>
    <row r="401" spans="2:14" x14ac:dyDescent="0.25">
      <c r="B401" t="s">
        <v>1552</v>
      </c>
      <c r="C401" t="s">
        <v>2232</v>
      </c>
      <c r="D401" t="s">
        <v>3464</v>
      </c>
      <c r="E401" t="s">
        <v>3465</v>
      </c>
      <c r="F401" t="s">
        <v>2278</v>
      </c>
      <c r="G401">
        <v>0</v>
      </c>
      <c r="H401" t="s">
        <v>3466</v>
      </c>
      <c r="I401" t="s">
        <v>3467</v>
      </c>
      <c r="J401" t="s">
        <v>3468</v>
      </c>
      <c r="K401" t="s">
        <v>2429</v>
      </c>
      <c r="L401" t="s">
        <v>2264</v>
      </c>
      <c r="M401" s="6">
        <f>DATE(YEAR(PCC_Data[[#This Row],[Confirmed Date]]),MONTH(PCC_Data[[#This Row],[Confirmed Date]]),1)</f>
        <v>41426</v>
      </c>
      <c r="N401" s="3">
        <f>DATE(YEAR(PCC_Data[[#This Row],[Confirmed Date]]),1,1)</f>
        <v>41275</v>
      </c>
    </row>
    <row r="402" spans="2:14" x14ac:dyDescent="0.25">
      <c r="B402" t="s">
        <v>1232</v>
      </c>
      <c r="C402" t="s">
        <v>2232</v>
      </c>
      <c r="D402" t="s">
        <v>3469</v>
      </c>
      <c r="E402" t="s">
        <v>3470</v>
      </c>
      <c r="F402" t="s">
        <v>2255</v>
      </c>
      <c r="G402">
        <v>10</v>
      </c>
      <c r="H402" t="s">
        <v>3471</v>
      </c>
      <c r="I402" t="s">
        <v>3471</v>
      </c>
      <c r="J402" t="s">
        <v>3472</v>
      </c>
      <c r="K402" t="s">
        <v>2429</v>
      </c>
      <c r="L402" t="s">
        <v>2839</v>
      </c>
      <c r="M402" s="6">
        <f>DATE(YEAR(PCC_Data[[#This Row],[Confirmed Date]]),MONTH(PCC_Data[[#This Row],[Confirmed Date]]),1)</f>
        <v>41395</v>
      </c>
      <c r="N402" s="3">
        <f>DATE(YEAR(PCC_Data[[#This Row],[Confirmed Date]]),1,1)</f>
        <v>41275</v>
      </c>
    </row>
    <row r="403" spans="2:14" x14ac:dyDescent="0.25">
      <c r="B403" t="s">
        <v>1551</v>
      </c>
      <c r="C403" t="s">
        <v>2232</v>
      </c>
      <c r="D403" t="s">
        <v>3473</v>
      </c>
      <c r="E403" t="s">
        <v>3474</v>
      </c>
      <c r="F403" t="s">
        <v>2261</v>
      </c>
      <c r="G403">
        <v>10</v>
      </c>
      <c r="H403" t="s">
        <v>3475</v>
      </c>
      <c r="I403" t="s">
        <v>3475</v>
      </c>
      <c r="J403" t="s">
        <v>3476</v>
      </c>
      <c r="K403" t="s">
        <v>2429</v>
      </c>
      <c r="L403" t="s">
        <v>2264</v>
      </c>
      <c r="M403" s="6">
        <f>DATE(YEAR(PCC_Data[[#This Row],[Confirmed Date]]),MONTH(PCC_Data[[#This Row],[Confirmed Date]]),1)</f>
        <v>41395</v>
      </c>
      <c r="N403" s="3">
        <f>DATE(YEAR(PCC_Data[[#This Row],[Confirmed Date]]),1,1)</f>
        <v>41275</v>
      </c>
    </row>
    <row r="404" spans="2:14" x14ac:dyDescent="0.25">
      <c r="B404" t="s">
        <v>1230</v>
      </c>
      <c r="C404" t="s">
        <v>2232</v>
      </c>
      <c r="D404" t="s">
        <v>3477</v>
      </c>
      <c r="E404" t="s">
        <v>3478</v>
      </c>
      <c r="F404" t="s">
        <v>2266</v>
      </c>
      <c r="G404">
        <v>0</v>
      </c>
      <c r="H404" t="s">
        <v>3479</v>
      </c>
      <c r="I404" t="s">
        <v>3479</v>
      </c>
      <c r="J404" t="s">
        <v>3480</v>
      </c>
      <c r="K404" t="s">
        <v>2238</v>
      </c>
      <c r="M404" s="6">
        <f>DATE(YEAR(PCC_Data[[#This Row],[Confirmed Date]]),MONTH(PCC_Data[[#This Row],[Confirmed Date]]),1)</f>
        <v>41395</v>
      </c>
      <c r="N404" s="3">
        <f>DATE(YEAR(PCC_Data[[#This Row],[Confirmed Date]]),1,1)</f>
        <v>41275</v>
      </c>
    </row>
    <row r="405" spans="2:14" x14ac:dyDescent="0.25">
      <c r="B405" t="s">
        <v>819</v>
      </c>
      <c r="C405" t="s">
        <v>2177</v>
      </c>
      <c r="D405" t="s">
        <v>3481</v>
      </c>
      <c r="E405" t="s">
        <v>3482</v>
      </c>
      <c r="F405" t="s">
        <v>2895</v>
      </c>
      <c r="G405">
        <v>0</v>
      </c>
      <c r="H405" t="s">
        <v>3483</v>
      </c>
      <c r="I405" t="s">
        <v>3483</v>
      </c>
      <c r="J405" t="s">
        <v>3484</v>
      </c>
      <c r="K405" t="s">
        <v>2770</v>
      </c>
      <c r="L405" t="s">
        <v>2348</v>
      </c>
      <c r="M405" s="6">
        <f>DATE(YEAR(PCC_Data[[#This Row],[Confirmed Date]]),MONTH(PCC_Data[[#This Row],[Confirmed Date]]),1)</f>
        <v>41395</v>
      </c>
      <c r="N405" s="3">
        <f>DATE(YEAR(PCC_Data[[#This Row],[Confirmed Date]]),1,1)</f>
        <v>41275</v>
      </c>
    </row>
    <row r="406" spans="2:14" x14ac:dyDescent="0.25">
      <c r="B406" t="s">
        <v>2115</v>
      </c>
      <c r="C406" t="s">
        <v>2232</v>
      </c>
      <c r="D406" t="s">
        <v>3485</v>
      </c>
      <c r="E406" t="s">
        <v>3486</v>
      </c>
      <c r="F406" t="s">
        <v>3074</v>
      </c>
      <c r="G406">
        <v>9.25</v>
      </c>
      <c r="H406" t="s">
        <v>3487</v>
      </c>
      <c r="I406" t="s">
        <v>3487</v>
      </c>
      <c r="J406" t="s">
        <v>3488</v>
      </c>
      <c r="K406" t="s">
        <v>2415</v>
      </c>
      <c r="L406" t="s">
        <v>2848</v>
      </c>
      <c r="M406" s="6">
        <f>DATE(YEAR(PCC_Data[[#This Row],[Confirmed Date]]),MONTH(PCC_Data[[#This Row],[Confirmed Date]]),1)</f>
        <v>41395</v>
      </c>
      <c r="N406" s="3">
        <f>DATE(YEAR(PCC_Data[[#This Row],[Confirmed Date]]),1,1)</f>
        <v>41275</v>
      </c>
    </row>
    <row r="407" spans="2:14" x14ac:dyDescent="0.25">
      <c r="B407" t="s">
        <v>2113</v>
      </c>
      <c r="C407" t="s">
        <v>2232</v>
      </c>
      <c r="D407" t="s">
        <v>3489</v>
      </c>
      <c r="E407" t="s">
        <v>3490</v>
      </c>
      <c r="F407" t="s">
        <v>2467</v>
      </c>
      <c r="G407">
        <v>0</v>
      </c>
      <c r="H407" t="s">
        <v>3491</v>
      </c>
      <c r="I407" t="s">
        <v>3491</v>
      </c>
      <c r="J407" t="s">
        <v>3492</v>
      </c>
      <c r="K407" t="s">
        <v>2238</v>
      </c>
      <c r="M407" s="6">
        <f>DATE(YEAR(PCC_Data[[#This Row],[Confirmed Date]]),MONTH(PCC_Data[[#This Row],[Confirmed Date]]),1)</f>
        <v>41395</v>
      </c>
      <c r="N407" s="3">
        <f>DATE(YEAR(PCC_Data[[#This Row],[Confirmed Date]]),1,1)</f>
        <v>41275</v>
      </c>
    </row>
    <row r="408" spans="2:14" x14ac:dyDescent="0.25">
      <c r="B408" t="s">
        <v>1381</v>
      </c>
      <c r="C408" t="s">
        <v>2177</v>
      </c>
      <c r="D408" t="s">
        <v>3493</v>
      </c>
      <c r="E408" t="s">
        <v>3494</v>
      </c>
      <c r="F408" t="s">
        <v>2261</v>
      </c>
      <c r="G408">
        <v>0</v>
      </c>
      <c r="H408" t="s">
        <v>3495</v>
      </c>
      <c r="I408" t="s">
        <v>3495</v>
      </c>
      <c r="J408" t="s">
        <v>3496</v>
      </c>
      <c r="K408" t="s">
        <v>2770</v>
      </c>
      <c r="L408" t="s">
        <v>2282</v>
      </c>
      <c r="M408" s="6">
        <f>DATE(YEAR(PCC_Data[[#This Row],[Confirmed Date]]),MONTH(PCC_Data[[#This Row],[Confirmed Date]]),1)</f>
        <v>41395</v>
      </c>
      <c r="N408" s="3">
        <f>DATE(YEAR(PCC_Data[[#This Row],[Confirmed Date]]),1,1)</f>
        <v>41275</v>
      </c>
    </row>
    <row r="409" spans="2:14" x14ac:dyDescent="0.25">
      <c r="B409" t="s">
        <v>821</v>
      </c>
      <c r="C409" t="s">
        <v>2177</v>
      </c>
      <c r="D409" t="s">
        <v>3497</v>
      </c>
      <c r="E409" t="s">
        <v>3432</v>
      </c>
      <c r="F409" t="s">
        <v>2384</v>
      </c>
      <c r="G409">
        <v>0</v>
      </c>
      <c r="H409" t="s">
        <v>3498</v>
      </c>
      <c r="I409" t="s">
        <v>3498</v>
      </c>
      <c r="J409" t="s">
        <v>3499</v>
      </c>
      <c r="K409" t="s">
        <v>2245</v>
      </c>
      <c r="M409" s="6">
        <f>DATE(YEAR(PCC_Data[[#This Row],[Confirmed Date]]),MONTH(PCC_Data[[#This Row],[Confirmed Date]]),1)</f>
        <v>41395</v>
      </c>
      <c r="N409" s="3">
        <f>DATE(YEAR(PCC_Data[[#This Row],[Confirmed Date]]),1,1)</f>
        <v>41275</v>
      </c>
    </row>
    <row r="410" spans="2:14" x14ac:dyDescent="0.25">
      <c r="B410" t="s">
        <v>1872</v>
      </c>
      <c r="C410" t="s">
        <v>2232</v>
      </c>
      <c r="D410" t="s">
        <v>3500</v>
      </c>
      <c r="E410" t="s">
        <v>3501</v>
      </c>
      <c r="F410" t="s">
        <v>2514</v>
      </c>
      <c r="G410">
        <v>9</v>
      </c>
      <c r="H410" t="s">
        <v>3502</v>
      </c>
      <c r="I410" t="s">
        <v>3502</v>
      </c>
      <c r="J410" t="s">
        <v>3503</v>
      </c>
      <c r="K410" t="s">
        <v>2966</v>
      </c>
      <c r="L410" t="s">
        <v>2720</v>
      </c>
      <c r="M410" s="6">
        <f>DATE(YEAR(PCC_Data[[#This Row],[Confirmed Date]]),MONTH(PCC_Data[[#This Row],[Confirmed Date]]),1)</f>
        <v>41395</v>
      </c>
      <c r="N410" s="3">
        <f>DATE(YEAR(PCC_Data[[#This Row],[Confirmed Date]]),1,1)</f>
        <v>41275</v>
      </c>
    </row>
    <row r="411" spans="2:14" x14ac:dyDescent="0.25">
      <c r="B411" t="s">
        <v>817</v>
      </c>
      <c r="C411" t="s">
        <v>2177</v>
      </c>
      <c r="D411" t="s">
        <v>3034</v>
      </c>
      <c r="E411" t="s">
        <v>3504</v>
      </c>
      <c r="F411" t="s">
        <v>2319</v>
      </c>
      <c r="G411">
        <v>0</v>
      </c>
      <c r="H411" t="s">
        <v>3505</v>
      </c>
      <c r="I411" t="s">
        <v>3505</v>
      </c>
      <c r="J411" t="s">
        <v>3506</v>
      </c>
      <c r="K411" t="s">
        <v>2245</v>
      </c>
      <c r="L411" t="s">
        <v>2660</v>
      </c>
      <c r="M411" s="6">
        <f>DATE(YEAR(PCC_Data[[#This Row],[Confirmed Date]]),MONTH(PCC_Data[[#This Row],[Confirmed Date]]),1)</f>
        <v>41395</v>
      </c>
      <c r="N411" s="3">
        <f>DATE(YEAR(PCC_Data[[#This Row],[Confirmed Date]]),1,1)</f>
        <v>41275</v>
      </c>
    </row>
    <row r="412" spans="2:14" x14ac:dyDescent="0.25">
      <c r="B412" t="s">
        <v>815</v>
      </c>
      <c r="C412" t="s">
        <v>2177</v>
      </c>
      <c r="D412" t="s">
        <v>3507</v>
      </c>
      <c r="E412" t="s">
        <v>3508</v>
      </c>
      <c r="F412" t="s">
        <v>2242</v>
      </c>
      <c r="G412">
        <v>0</v>
      </c>
      <c r="H412" t="s">
        <v>3509</v>
      </c>
      <c r="I412" t="s">
        <v>3509</v>
      </c>
      <c r="J412" t="s">
        <v>3510</v>
      </c>
      <c r="K412" t="s">
        <v>2245</v>
      </c>
      <c r="L412" t="s">
        <v>2252</v>
      </c>
      <c r="M412" s="6">
        <f>DATE(YEAR(PCC_Data[[#This Row],[Confirmed Date]]),MONTH(PCC_Data[[#This Row],[Confirmed Date]]),1)</f>
        <v>41395</v>
      </c>
      <c r="N412" s="3">
        <f>DATE(YEAR(PCC_Data[[#This Row],[Confirmed Date]]),1,1)</f>
        <v>41275</v>
      </c>
    </row>
    <row r="413" spans="2:14" x14ac:dyDescent="0.25">
      <c r="B413" t="s">
        <v>1715</v>
      </c>
      <c r="C413" t="s">
        <v>2232</v>
      </c>
      <c r="D413" t="s">
        <v>3511</v>
      </c>
      <c r="E413" t="s">
        <v>3512</v>
      </c>
      <c r="F413" t="s">
        <v>2310</v>
      </c>
      <c r="G413">
        <v>10</v>
      </c>
      <c r="H413" t="s">
        <v>3513</v>
      </c>
      <c r="I413" t="s">
        <v>3513</v>
      </c>
      <c r="J413" t="s">
        <v>3514</v>
      </c>
      <c r="K413" t="s">
        <v>3515</v>
      </c>
      <c r="L413" t="s">
        <v>2275</v>
      </c>
      <c r="M413" s="6">
        <f>DATE(YEAR(PCC_Data[[#This Row],[Confirmed Date]]),MONTH(PCC_Data[[#This Row],[Confirmed Date]]),1)</f>
        <v>41395</v>
      </c>
      <c r="N413" s="3">
        <f>DATE(YEAR(PCC_Data[[#This Row],[Confirmed Date]]),1,1)</f>
        <v>41275</v>
      </c>
    </row>
    <row r="414" spans="2:14" x14ac:dyDescent="0.25">
      <c r="B414" t="s">
        <v>2112</v>
      </c>
      <c r="C414" t="s">
        <v>2232</v>
      </c>
      <c r="D414" t="s">
        <v>3516</v>
      </c>
      <c r="E414" t="s">
        <v>3517</v>
      </c>
      <c r="F414" t="s">
        <v>2235</v>
      </c>
      <c r="G414">
        <v>9</v>
      </c>
      <c r="H414" t="s">
        <v>3518</v>
      </c>
      <c r="I414" t="s">
        <v>3518</v>
      </c>
      <c r="J414" t="s">
        <v>3519</v>
      </c>
      <c r="K414" t="s">
        <v>2238</v>
      </c>
      <c r="L414" t="s">
        <v>2275</v>
      </c>
      <c r="M414" s="6">
        <f>DATE(YEAR(PCC_Data[[#This Row],[Confirmed Date]]),MONTH(PCC_Data[[#This Row],[Confirmed Date]]),1)</f>
        <v>41365</v>
      </c>
      <c r="N414" s="3">
        <f>DATE(YEAR(PCC_Data[[#This Row],[Confirmed Date]]),1,1)</f>
        <v>41275</v>
      </c>
    </row>
    <row r="415" spans="2:14" x14ac:dyDescent="0.25">
      <c r="B415" t="s">
        <v>3520</v>
      </c>
      <c r="C415" t="s">
        <v>2232</v>
      </c>
      <c r="D415" t="s">
        <v>3521</v>
      </c>
      <c r="E415" t="s">
        <v>3522</v>
      </c>
      <c r="F415" t="s">
        <v>2310</v>
      </c>
      <c r="G415">
        <v>0</v>
      </c>
      <c r="H415" t="s">
        <v>3523</v>
      </c>
      <c r="I415" t="s">
        <v>3523</v>
      </c>
      <c r="J415" t="s">
        <v>3524</v>
      </c>
      <c r="K415" t="s">
        <v>2538</v>
      </c>
      <c r="L415" t="s">
        <v>2275</v>
      </c>
      <c r="M415" s="6">
        <f>DATE(YEAR(PCC_Data[[#This Row],[Confirmed Date]]),MONTH(PCC_Data[[#This Row],[Confirmed Date]]),1)</f>
        <v>41395</v>
      </c>
      <c r="N415" s="3">
        <f>DATE(YEAR(PCC_Data[[#This Row],[Confirmed Date]]),1,1)</f>
        <v>41275</v>
      </c>
    </row>
    <row r="416" spans="2:14" x14ac:dyDescent="0.25">
      <c r="B416" t="s">
        <v>1870</v>
      </c>
      <c r="C416" t="s">
        <v>2232</v>
      </c>
      <c r="D416" t="s">
        <v>3525</v>
      </c>
      <c r="E416" t="s">
        <v>3526</v>
      </c>
      <c r="F416" t="s">
        <v>2514</v>
      </c>
      <c r="G416">
        <v>0</v>
      </c>
      <c r="H416" t="s">
        <v>3527</v>
      </c>
      <c r="I416" t="s">
        <v>3527</v>
      </c>
      <c r="J416" t="s">
        <v>3528</v>
      </c>
      <c r="K416" t="s">
        <v>2654</v>
      </c>
      <c r="L416" t="s">
        <v>2518</v>
      </c>
      <c r="M416" s="6">
        <f>DATE(YEAR(PCC_Data[[#This Row],[Confirmed Date]]),MONTH(PCC_Data[[#This Row],[Confirmed Date]]),1)</f>
        <v>41426</v>
      </c>
      <c r="N416" s="3">
        <f>DATE(YEAR(PCC_Data[[#This Row],[Confirmed Date]]),1,1)</f>
        <v>41275</v>
      </c>
    </row>
    <row r="417" spans="2:14" x14ac:dyDescent="0.25">
      <c r="B417" t="s">
        <v>813</v>
      </c>
      <c r="C417" t="s">
        <v>2177</v>
      </c>
      <c r="D417" t="s">
        <v>3529</v>
      </c>
      <c r="E417" t="s">
        <v>3530</v>
      </c>
      <c r="F417" t="s">
        <v>2504</v>
      </c>
      <c r="G417">
        <v>0</v>
      </c>
      <c r="H417" t="s">
        <v>3531</v>
      </c>
      <c r="I417" t="s">
        <v>3531</v>
      </c>
      <c r="J417" t="s">
        <v>3532</v>
      </c>
      <c r="K417" t="s">
        <v>2245</v>
      </c>
      <c r="L417" t="s">
        <v>2839</v>
      </c>
      <c r="M417" s="6">
        <f>DATE(YEAR(PCC_Data[[#This Row],[Confirmed Date]]),MONTH(PCC_Data[[#This Row],[Confirmed Date]]),1)</f>
        <v>41395</v>
      </c>
      <c r="N417" s="3">
        <f>DATE(YEAR(PCC_Data[[#This Row],[Confirmed Date]]),1,1)</f>
        <v>41275</v>
      </c>
    </row>
    <row r="418" spans="2:14" x14ac:dyDescent="0.25">
      <c r="B418" t="s">
        <v>811</v>
      </c>
      <c r="C418" t="s">
        <v>2177</v>
      </c>
      <c r="D418" t="s">
        <v>3533</v>
      </c>
      <c r="E418" t="s">
        <v>3534</v>
      </c>
      <c r="F418" t="s">
        <v>2504</v>
      </c>
      <c r="G418">
        <v>0</v>
      </c>
      <c r="H418" t="s">
        <v>3535</v>
      </c>
      <c r="I418" t="s">
        <v>3535</v>
      </c>
      <c r="J418" t="s">
        <v>3536</v>
      </c>
      <c r="K418" t="s">
        <v>2245</v>
      </c>
      <c r="L418" t="s">
        <v>2246</v>
      </c>
      <c r="M418" s="6">
        <f>DATE(YEAR(PCC_Data[[#This Row],[Confirmed Date]]),MONTH(PCC_Data[[#This Row],[Confirmed Date]]),1)</f>
        <v>41395</v>
      </c>
      <c r="N418" s="3">
        <f>DATE(YEAR(PCC_Data[[#This Row],[Confirmed Date]]),1,1)</f>
        <v>41275</v>
      </c>
    </row>
    <row r="419" spans="2:14" x14ac:dyDescent="0.25">
      <c r="B419" t="s">
        <v>810</v>
      </c>
      <c r="C419" t="s">
        <v>2177</v>
      </c>
      <c r="D419" t="s">
        <v>3537</v>
      </c>
      <c r="E419" t="s">
        <v>3538</v>
      </c>
      <c r="F419" t="s">
        <v>2504</v>
      </c>
      <c r="G419">
        <v>10</v>
      </c>
      <c r="H419" t="s">
        <v>3539</v>
      </c>
      <c r="I419" t="s">
        <v>3539</v>
      </c>
      <c r="J419" t="s">
        <v>3540</v>
      </c>
      <c r="K419" t="s">
        <v>2245</v>
      </c>
      <c r="L419" t="s">
        <v>2252</v>
      </c>
      <c r="M419" s="6">
        <f>DATE(YEAR(PCC_Data[[#This Row],[Confirmed Date]]),MONTH(PCC_Data[[#This Row],[Confirmed Date]]),1)</f>
        <v>41395</v>
      </c>
      <c r="N419" s="3">
        <f>DATE(YEAR(PCC_Data[[#This Row],[Confirmed Date]]),1,1)</f>
        <v>41275</v>
      </c>
    </row>
    <row r="420" spans="2:14" x14ac:dyDescent="0.25">
      <c r="B420" t="s">
        <v>808</v>
      </c>
      <c r="C420" t="s">
        <v>2177</v>
      </c>
      <c r="D420" t="s">
        <v>3537</v>
      </c>
      <c r="E420" t="s">
        <v>3541</v>
      </c>
      <c r="F420" t="s">
        <v>2504</v>
      </c>
      <c r="G420">
        <v>0</v>
      </c>
      <c r="H420" t="s">
        <v>3542</v>
      </c>
      <c r="I420" t="s">
        <v>3542</v>
      </c>
      <c r="J420" t="s">
        <v>3543</v>
      </c>
      <c r="K420" t="s">
        <v>2245</v>
      </c>
      <c r="L420" t="s">
        <v>2839</v>
      </c>
      <c r="M420" s="6">
        <f>DATE(YEAR(PCC_Data[[#This Row],[Confirmed Date]]),MONTH(PCC_Data[[#This Row],[Confirmed Date]]),1)</f>
        <v>41395</v>
      </c>
      <c r="N420" s="3">
        <f>DATE(YEAR(PCC_Data[[#This Row],[Confirmed Date]]),1,1)</f>
        <v>41275</v>
      </c>
    </row>
    <row r="421" spans="2:14" x14ac:dyDescent="0.25">
      <c r="B421" t="s">
        <v>807</v>
      </c>
      <c r="C421" t="s">
        <v>2177</v>
      </c>
      <c r="D421" t="s">
        <v>3544</v>
      </c>
      <c r="E421" t="s">
        <v>3545</v>
      </c>
      <c r="F421" t="s">
        <v>2504</v>
      </c>
      <c r="G421">
        <v>0</v>
      </c>
      <c r="H421" t="s">
        <v>3546</v>
      </c>
      <c r="I421" t="s">
        <v>3546</v>
      </c>
      <c r="J421" t="s">
        <v>3547</v>
      </c>
      <c r="K421" t="s">
        <v>2245</v>
      </c>
      <c r="L421" t="s">
        <v>2252</v>
      </c>
      <c r="M421" s="6">
        <f>DATE(YEAR(PCC_Data[[#This Row],[Confirmed Date]]),MONTH(PCC_Data[[#This Row],[Confirmed Date]]),1)</f>
        <v>41395</v>
      </c>
      <c r="N421" s="3">
        <f>DATE(YEAR(PCC_Data[[#This Row],[Confirmed Date]]),1,1)</f>
        <v>41275</v>
      </c>
    </row>
    <row r="422" spans="2:14" x14ac:dyDescent="0.25">
      <c r="B422" t="s">
        <v>806</v>
      </c>
      <c r="C422" t="s">
        <v>2177</v>
      </c>
      <c r="D422" t="s">
        <v>3544</v>
      </c>
      <c r="E422" t="s">
        <v>3548</v>
      </c>
      <c r="F422" t="s">
        <v>2504</v>
      </c>
      <c r="G422">
        <v>0</v>
      </c>
      <c r="H422" t="s">
        <v>3549</v>
      </c>
      <c r="I422" t="s">
        <v>3549</v>
      </c>
      <c r="J422" t="s">
        <v>3550</v>
      </c>
      <c r="K422" t="s">
        <v>2245</v>
      </c>
      <c r="L422" t="s">
        <v>2258</v>
      </c>
      <c r="M422" s="6">
        <f>DATE(YEAR(PCC_Data[[#This Row],[Confirmed Date]]),MONTH(PCC_Data[[#This Row],[Confirmed Date]]),1)</f>
        <v>41395</v>
      </c>
      <c r="N422" s="3">
        <f>DATE(YEAR(PCC_Data[[#This Row],[Confirmed Date]]),1,1)</f>
        <v>41275</v>
      </c>
    </row>
    <row r="423" spans="2:14" x14ac:dyDescent="0.25">
      <c r="B423" t="s">
        <v>804</v>
      </c>
      <c r="C423" t="s">
        <v>2177</v>
      </c>
      <c r="D423" t="s">
        <v>3544</v>
      </c>
      <c r="E423" t="s">
        <v>3551</v>
      </c>
      <c r="F423" t="s">
        <v>2504</v>
      </c>
      <c r="G423">
        <v>0</v>
      </c>
      <c r="H423" t="s">
        <v>3552</v>
      </c>
      <c r="I423" t="s">
        <v>3552</v>
      </c>
      <c r="J423" t="s">
        <v>3553</v>
      </c>
      <c r="K423" t="s">
        <v>2245</v>
      </c>
      <c r="M423" s="6">
        <f>DATE(YEAR(PCC_Data[[#This Row],[Confirmed Date]]),MONTH(PCC_Data[[#This Row],[Confirmed Date]]),1)</f>
        <v>41395</v>
      </c>
      <c r="N423" s="3">
        <f>DATE(YEAR(PCC_Data[[#This Row],[Confirmed Date]]),1,1)</f>
        <v>41275</v>
      </c>
    </row>
    <row r="424" spans="2:14" x14ac:dyDescent="0.25">
      <c r="B424" t="s">
        <v>802</v>
      </c>
      <c r="C424" t="s">
        <v>2177</v>
      </c>
      <c r="D424" t="s">
        <v>3554</v>
      </c>
      <c r="E424" t="s">
        <v>3555</v>
      </c>
      <c r="F424" t="s">
        <v>2504</v>
      </c>
      <c r="G424">
        <v>10</v>
      </c>
      <c r="H424" t="s">
        <v>3556</v>
      </c>
      <c r="I424" t="s">
        <v>3556</v>
      </c>
      <c r="J424" t="s">
        <v>3557</v>
      </c>
      <c r="K424" t="s">
        <v>2245</v>
      </c>
      <c r="L424" t="s">
        <v>2246</v>
      </c>
      <c r="M424" s="6">
        <f>DATE(YEAR(PCC_Data[[#This Row],[Confirmed Date]]),MONTH(PCC_Data[[#This Row],[Confirmed Date]]),1)</f>
        <v>41365</v>
      </c>
      <c r="N424" s="3">
        <f>DATE(YEAR(PCC_Data[[#This Row],[Confirmed Date]]),1,1)</f>
        <v>41275</v>
      </c>
    </row>
    <row r="425" spans="2:14" x14ac:dyDescent="0.25">
      <c r="B425" t="s">
        <v>1377</v>
      </c>
      <c r="C425" t="s">
        <v>2177</v>
      </c>
      <c r="D425" t="s">
        <v>3558</v>
      </c>
      <c r="E425" t="s">
        <v>3559</v>
      </c>
      <c r="F425" t="s">
        <v>2261</v>
      </c>
      <c r="G425">
        <v>0</v>
      </c>
      <c r="H425" t="s">
        <v>3560</v>
      </c>
      <c r="I425" t="s">
        <v>3560</v>
      </c>
      <c r="J425" t="s">
        <v>3561</v>
      </c>
      <c r="K425" t="s">
        <v>2770</v>
      </c>
      <c r="M425" s="6">
        <f>DATE(YEAR(PCC_Data[[#This Row],[Confirmed Date]]),MONTH(PCC_Data[[#This Row],[Confirmed Date]]),1)</f>
        <v>41395</v>
      </c>
      <c r="N425" s="3">
        <f>DATE(YEAR(PCC_Data[[#This Row],[Confirmed Date]]),1,1)</f>
        <v>41275</v>
      </c>
    </row>
    <row r="426" spans="2:14" x14ac:dyDescent="0.25">
      <c r="B426" t="s">
        <v>1379</v>
      </c>
      <c r="C426" t="s">
        <v>2177</v>
      </c>
      <c r="D426" t="s">
        <v>3562</v>
      </c>
      <c r="E426" t="s">
        <v>3563</v>
      </c>
      <c r="F426" t="s">
        <v>2261</v>
      </c>
      <c r="G426">
        <v>0</v>
      </c>
      <c r="H426" t="s">
        <v>3564</v>
      </c>
      <c r="I426" t="s">
        <v>3564</v>
      </c>
      <c r="J426" t="s">
        <v>3565</v>
      </c>
      <c r="K426" t="s">
        <v>2770</v>
      </c>
      <c r="M426" s="6">
        <f>DATE(YEAR(PCC_Data[[#This Row],[Confirmed Date]]),MONTH(PCC_Data[[#This Row],[Confirmed Date]]),1)</f>
        <v>41395</v>
      </c>
      <c r="N426" s="3">
        <f>DATE(YEAR(PCC_Data[[#This Row],[Confirmed Date]]),1,1)</f>
        <v>41275</v>
      </c>
    </row>
    <row r="427" spans="2:14" x14ac:dyDescent="0.25">
      <c r="B427" t="s">
        <v>2110</v>
      </c>
      <c r="C427" t="s">
        <v>2232</v>
      </c>
      <c r="D427" t="s">
        <v>3566</v>
      </c>
      <c r="E427" t="s">
        <v>3567</v>
      </c>
      <c r="F427" t="s">
        <v>2235</v>
      </c>
      <c r="G427">
        <v>0</v>
      </c>
      <c r="H427" t="s">
        <v>3568</v>
      </c>
      <c r="I427" t="s">
        <v>3568</v>
      </c>
      <c r="J427" t="s">
        <v>3569</v>
      </c>
      <c r="K427" t="s">
        <v>2429</v>
      </c>
      <c r="L427" t="s">
        <v>2392</v>
      </c>
      <c r="M427" s="6">
        <f>DATE(YEAR(PCC_Data[[#This Row],[Confirmed Date]]),MONTH(PCC_Data[[#This Row],[Confirmed Date]]),1)</f>
        <v>41395</v>
      </c>
      <c r="N427" s="3">
        <f>DATE(YEAR(PCC_Data[[#This Row],[Confirmed Date]]),1,1)</f>
        <v>41275</v>
      </c>
    </row>
    <row r="428" spans="2:14" x14ac:dyDescent="0.25">
      <c r="B428" t="s">
        <v>800</v>
      </c>
      <c r="C428" t="s">
        <v>2177</v>
      </c>
      <c r="D428" t="s">
        <v>3570</v>
      </c>
      <c r="E428" t="s">
        <v>3571</v>
      </c>
      <c r="F428" t="s">
        <v>2895</v>
      </c>
      <c r="G428">
        <v>0</v>
      </c>
      <c r="H428" t="s">
        <v>3572</v>
      </c>
      <c r="I428" t="s">
        <v>3572</v>
      </c>
      <c r="J428" t="s">
        <v>3573</v>
      </c>
      <c r="K428" t="s">
        <v>2245</v>
      </c>
      <c r="M428" s="6">
        <f>DATE(YEAR(PCC_Data[[#This Row],[Confirmed Date]]),MONTH(PCC_Data[[#This Row],[Confirmed Date]]),1)</f>
        <v>41395</v>
      </c>
      <c r="N428" s="3">
        <f>DATE(YEAR(PCC_Data[[#This Row],[Confirmed Date]]),1,1)</f>
        <v>41275</v>
      </c>
    </row>
    <row r="429" spans="2:14" x14ac:dyDescent="0.25">
      <c r="B429" t="s">
        <v>796</v>
      </c>
      <c r="C429" t="s">
        <v>2177</v>
      </c>
      <c r="D429" t="s">
        <v>3574</v>
      </c>
      <c r="E429" t="s">
        <v>3575</v>
      </c>
      <c r="F429" t="s">
        <v>2395</v>
      </c>
      <c r="G429">
        <v>10</v>
      </c>
      <c r="H429" t="s">
        <v>3576</v>
      </c>
      <c r="I429" t="s">
        <v>3576</v>
      </c>
      <c r="J429" t="s">
        <v>3577</v>
      </c>
      <c r="K429" t="s">
        <v>2245</v>
      </c>
      <c r="M429" s="6">
        <f>DATE(YEAR(PCC_Data[[#This Row],[Confirmed Date]]),MONTH(PCC_Data[[#This Row],[Confirmed Date]]),1)</f>
        <v>41395</v>
      </c>
      <c r="N429" s="3">
        <f>DATE(YEAR(PCC_Data[[#This Row],[Confirmed Date]]),1,1)</f>
        <v>41275</v>
      </c>
    </row>
    <row r="430" spans="2:14" x14ac:dyDescent="0.25">
      <c r="B430" t="s">
        <v>798</v>
      </c>
      <c r="C430" t="s">
        <v>2177</v>
      </c>
      <c r="D430" t="s">
        <v>3578</v>
      </c>
      <c r="E430" t="s">
        <v>3579</v>
      </c>
      <c r="F430" t="s">
        <v>2255</v>
      </c>
      <c r="G430">
        <v>8.25</v>
      </c>
      <c r="H430" t="s">
        <v>3580</v>
      </c>
      <c r="I430" t="s">
        <v>3580</v>
      </c>
      <c r="J430" t="s">
        <v>3581</v>
      </c>
      <c r="K430" t="s">
        <v>2245</v>
      </c>
      <c r="M430" s="6">
        <f>DATE(YEAR(PCC_Data[[#This Row],[Confirmed Date]]),MONTH(PCC_Data[[#This Row],[Confirmed Date]]),1)</f>
        <v>41365</v>
      </c>
      <c r="N430" s="3">
        <f>DATE(YEAR(PCC_Data[[#This Row],[Confirmed Date]]),1,1)</f>
        <v>41275</v>
      </c>
    </row>
    <row r="431" spans="2:14" x14ac:dyDescent="0.25">
      <c r="B431" t="s">
        <v>1228</v>
      </c>
      <c r="C431" t="s">
        <v>2232</v>
      </c>
      <c r="D431" t="s">
        <v>3582</v>
      </c>
      <c r="E431" t="s">
        <v>3583</v>
      </c>
      <c r="F431" t="s">
        <v>2739</v>
      </c>
      <c r="G431">
        <v>0</v>
      </c>
      <c r="H431" t="s">
        <v>3584</v>
      </c>
      <c r="I431" t="s">
        <v>3584</v>
      </c>
      <c r="J431" t="s">
        <v>3585</v>
      </c>
      <c r="K431" t="s">
        <v>2957</v>
      </c>
      <c r="L431" t="s">
        <v>2322</v>
      </c>
      <c r="M431" s="6">
        <f>DATE(YEAR(PCC_Data[[#This Row],[Confirmed Date]]),MONTH(PCC_Data[[#This Row],[Confirmed Date]]),1)</f>
        <v>41395</v>
      </c>
      <c r="N431" s="3">
        <f>DATE(YEAR(PCC_Data[[#This Row],[Confirmed Date]]),1,1)</f>
        <v>41275</v>
      </c>
    </row>
    <row r="432" spans="2:14" x14ac:dyDescent="0.25">
      <c r="B432" t="s">
        <v>1226</v>
      </c>
      <c r="C432" t="s">
        <v>2232</v>
      </c>
      <c r="D432" t="s">
        <v>3586</v>
      </c>
      <c r="E432" t="s">
        <v>3587</v>
      </c>
      <c r="F432" t="s">
        <v>2319</v>
      </c>
      <c r="G432">
        <v>0</v>
      </c>
      <c r="H432" t="s">
        <v>3588</v>
      </c>
      <c r="I432" t="s">
        <v>3588</v>
      </c>
      <c r="J432" t="s">
        <v>3589</v>
      </c>
      <c r="K432" t="s">
        <v>3590</v>
      </c>
      <c r="L432" t="s">
        <v>2246</v>
      </c>
      <c r="M432" s="6">
        <f>DATE(YEAR(PCC_Data[[#This Row],[Confirmed Date]]),MONTH(PCC_Data[[#This Row],[Confirmed Date]]),1)</f>
        <v>41426</v>
      </c>
      <c r="N432" s="3">
        <f>DATE(YEAR(PCC_Data[[#This Row],[Confirmed Date]]),1,1)</f>
        <v>41275</v>
      </c>
    </row>
    <row r="433" spans="2:14" x14ac:dyDescent="0.25">
      <c r="B433" t="s">
        <v>1224</v>
      </c>
      <c r="C433" t="s">
        <v>2232</v>
      </c>
      <c r="D433" t="s">
        <v>3591</v>
      </c>
      <c r="E433" t="s">
        <v>2383</v>
      </c>
      <c r="F433" t="s">
        <v>2255</v>
      </c>
      <c r="G433">
        <v>10</v>
      </c>
      <c r="H433" t="s">
        <v>3592</v>
      </c>
      <c r="I433" t="s">
        <v>3592</v>
      </c>
      <c r="J433" t="s">
        <v>3593</v>
      </c>
      <c r="K433" t="s">
        <v>2429</v>
      </c>
      <c r="L433" t="s">
        <v>2348</v>
      </c>
      <c r="M433" s="6">
        <f>DATE(YEAR(PCC_Data[[#This Row],[Confirmed Date]]),MONTH(PCC_Data[[#This Row],[Confirmed Date]]),1)</f>
        <v>41395</v>
      </c>
      <c r="N433" s="3">
        <f>DATE(YEAR(PCC_Data[[#This Row],[Confirmed Date]]),1,1)</f>
        <v>41275</v>
      </c>
    </row>
    <row r="434" spans="2:14" x14ac:dyDescent="0.25">
      <c r="B434" t="s">
        <v>1675</v>
      </c>
      <c r="C434" t="s">
        <v>2177</v>
      </c>
      <c r="D434" t="s">
        <v>3594</v>
      </c>
      <c r="E434" t="s">
        <v>3595</v>
      </c>
      <c r="F434" t="s">
        <v>2310</v>
      </c>
      <c r="G434">
        <v>0</v>
      </c>
      <c r="H434" t="s">
        <v>3596</v>
      </c>
      <c r="I434" t="s">
        <v>3596</v>
      </c>
      <c r="J434" t="s">
        <v>3597</v>
      </c>
      <c r="K434" t="s">
        <v>2398</v>
      </c>
      <c r="L434" t="s">
        <v>2275</v>
      </c>
      <c r="M434" s="6">
        <f>DATE(YEAR(PCC_Data[[#This Row],[Confirmed Date]]),MONTH(PCC_Data[[#This Row],[Confirmed Date]]),1)</f>
        <v>41426</v>
      </c>
      <c r="N434" s="3">
        <f>DATE(YEAR(PCC_Data[[#This Row],[Confirmed Date]]),1,1)</f>
        <v>41275</v>
      </c>
    </row>
    <row r="435" spans="2:14" x14ac:dyDescent="0.25">
      <c r="B435" t="s">
        <v>794</v>
      </c>
      <c r="C435" t="s">
        <v>2177</v>
      </c>
      <c r="D435" t="s">
        <v>3598</v>
      </c>
      <c r="E435" t="s">
        <v>3599</v>
      </c>
      <c r="F435" t="s">
        <v>2255</v>
      </c>
      <c r="G435">
        <v>0</v>
      </c>
      <c r="H435" t="s">
        <v>3600</v>
      </c>
      <c r="I435" t="s">
        <v>3600</v>
      </c>
      <c r="J435" t="s">
        <v>3601</v>
      </c>
      <c r="K435" t="s">
        <v>2245</v>
      </c>
      <c r="L435" t="s">
        <v>2258</v>
      </c>
      <c r="M435" s="6">
        <f>DATE(YEAR(PCC_Data[[#This Row],[Confirmed Date]]),MONTH(PCC_Data[[#This Row],[Confirmed Date]]),1)</f>
        <v>41395</v>
      </c>
      <c r="N435" s="3">
        <f>DATE(YEAR(PCC_Data[[#This Row],[Confirmed Date]]),1,1)</f>
        <v>41275</v>
      </c>
    </row>
    <row r="436" spans="2:14" x14ac:dyDescent="0.25">
      <c r="B436" t="s">
        <v>1375</v>
      </c>
      <c r="C436" t="s">
        <v>2177</v>
      </c>
      <c r="D436" t="s">
        <v>3602</v>
      </c>
      <c r="E436" t="s">
        <v>3603</v>
      </c>
      <c r="F436" t="s">
        <v>2278</v>
      </c>
      <c r="G436">
        <v>0</v>
      </c>
      <c r="H436" t="s">
        <v>3604</v>
      </c>
      <c r="I436" t="s">
        <v>3604</v>
      </c>
      <c r="J436" t="s">
        <v>3605</v>
      </c>
      <c r="K436" t="s">
        <v>2770</v>
      </c>
      <c r="L436" t="s">
        <v>2264</v>
      </c>
      <c r="M436" s="6">
        <f>DATE(YEAR(PCC_Data[[#This Row],[Confirmed Date]]),MONTH(PCC_Data[[#This Row],[Confirmed Date]]),1)</f>
        <v>41395</v>
      </c>
      <c r="N436" s="3">
        <f>DATE(YEAR(PCC_Data[[#This Row],[Confirmed Date]]),1,1)</f>
        <v>41275</v>
      </c>
    </row>
    <row r="437" spans="2:14" x14ac:dyDescent="0.25">
      <c r="B437" t="s">
        <v>2108</v>
      </c>
      <c r="C437" t="s">
        <v>2232</v>
      </c>
      <c r="D437" t="s">
        <v>3606</v>
      </c>
      <c r="E437" t="s">
        <v>2634</v>
      </c>
      <c r="F437" t="s">
        <v>2235</v>
      </c>
      <c r="G437">
        <v>10</v>
      </c>
      <c r="H437" t="s">
        <v>3607</v>
      </c>
      <c r="I437" t="s">
        <v>3607</v>
      </c>
      <c r="J437" t="s">
        <v>3608</v>
      </c>
      <c r="K437" t="s">
        <v>2238</v>
      </c>
      <c r="M437" s="6">
        <f>DATE(YEAR(PCC_Data[[#This Row],[Confirmed Date]]),MONTH(PCC_Data[[#This Row],[Confirmed Date]]),1)</f>
        <v>41365</v>
      </c>
      <c r="N437" s="3">
        <f>DATE(YEAR(PCC_Data[[#This Row],[Confirmed Date]]),1,1)</f>
        <v>41275</v>
      </c>
    </row>
    <row r="438" spans="2:14" x14ac:dyDescent="0.25">
      <c r="B438" t="s">
        <v>2106</v>
      </c>
      <c r="C438" t="s">
        <v>2232</v>
      </c>
      <c r="D438" t="s">
        <v>3609</v>
      </c>
      <c r="E438" t="s">
        <v>3610</v>
      </c>
      <c r="F438" t="s">
        <v>2467</v>
      </c>
      <c r="G438">
        <v>0</v>
      </c>
      <c r="H438" t="s">
        <v>3611</v>
      </c>
      <c r="I438" t="s">
        <v>3611</v>
      </c>
      <c r="J438" t="s">
        <v>3612</v>
      </c>
      <c r="K438" t="s">
        <v>2238</v>
      </c>
      <c r="L438" t="s">
        <v>2239</v>
      </c>
      <c r="M438" s="6">
        <f>DATE(YEAR(PCC_Data[[#This Row],[Confirmed Date]]),MONTH(PCC_Data[[#This Row],[Confirmed Date]]),1)</f>
        <v>41395</v>
      </c>
      <c r="N438" s="3">
        <f>DATE(YEAR(PCC_Data[[#This Row],[Confirmed Date]]),1,1)</f>
        <v>41275</v>
      </c>
    </row>
    <row r="439" spans="2:14" x14ac:dyDescent="0.25">
      <c r="B439" t="s">
        <v>1823</v>
      </c>
      <c r="C439" t="s">
        <v>2177</v>
      </c>
      <c r="D439" t="s">
        <v>3124</v>
      </c>
      <c r="E439" t="s">
        <v>3125</v>
      </c>
      <c r="F439" t="s">
        <v>2514</v>
      </c>
      <c r="G439">
        <v>0</v>
      </c>
      <c r="H439" t="s">
        <v>3613</v>
      </c>
      <c r="I439" t="s">
        <v>3613</v>
      </c>
      <c r="J439" t="s">
        <v>3614</v>
      </c>
      <c r="K439" t="s">
        <v>3128</v>
      </c>
      <c r="L439" t="s">
        <v>2518</v>
      </c>
      <c r="M439" s="6">
        <f>DATE(YEAR(PCC_Data[[#This Row],[Confirmed Date]]),MONTH(PCC_Data[[#This Row],[Confirmed Date]]),1)</f>
        <v>41395</v>
      </c>
      <c r="N439" s="3">
        <f>DATE(YEAR(PCC_Data[[#This Row],[Confirmed Date]]),1,1)</f>
        <v>41275</v>
      </c>
    </row>
    <row r="440" spans="2:14" x14ac:dyDescent="0.25">
      <c r="B440" t="s">
        <v>1822</v>
      </c>
      <c r="C440" t="s">
        <v>2177</v>
      </c>
      <c r="D440" t="s">
        <v>3124</v>
      </c>
      <c r="E440" t="s">
        <v>3125</v>
      </c>
      <c r="F440" t="s">
        <v>2514</v>
      </c>
      <c r="G440">
        <v>0</v>
      </c>
      <c r="H440" t="s">
        <v>3615</v>
      </c>
      <c r="I440" t="s">
        <v>3615</v>
      </c>
      <c r="J440" t="s">
        <v>3616</v>
      </c>
      <c r="K440" t="s">
        <v>3131</v>
      </c>
      <c r="L440" t="s">
        <v>2518</v>
      </c>
      <c r="M440" s="6">
        <f>DATE(YEAR(PCC_Data[[#This Row],[Confirmed Date]]),MONTH(PCC_Data[[#This Row],[Confirmed Date]]),1)</f>
        <v>41395</v>
      </c>
      <c r="N440" s="3">
        <f>DATE(YEAR(PCC_Data[[#This Row],[Confirmed Date]]),1,1)</f>
        <v>41275</v>
      </c>
    </row>
    <row r="441" spans="2:14" x14ac:dyDescent="0.25">
      <c r="B441" t="s">
        <v>1821</v>
      </c>
      <c r="C441" t="s">
        <v>2177</v>
      </c>
      <c r="D441" t="s">
        <v>3124</v>
      </c>
      <c r="E441" t="s">
        <v>3125</v>
      </c>
      <c r="F441" t="s">
        <v>2514</v>
      </c>
      <c r="G441">
        <v>0</v>
      </c>
      <c r="H441" t="s">
        <v>3617</v>
      </c>
      <c r="I441" t="s">
        <v>3617</v>
      </c>
      <c r="J441" t="s">
        <v>3618</v>
      </c>
      <c r="K441" t="s">
        <v>2547</v>
      </c>
      <c r="L441" t="s">
        <v>2518</v>
      </c>
      <c r="M441" s="6">
        <f>DATE(YEAR(PCC_Data[[#This Row],[Confirmed Date]]),MONTH(PCC_Data[[#This Row],[Confirmed Date]]),1)</f>
        <v>41395</v>
      </c>
      <c r="N441" s="3">
        <f>DATE(YEAR(PCC_Data[[#This Row],[Confirmed Date]]),1,1)</f>
        <v>41275</v>
      </c>
    </row>
    <row r="442" spans="2:14" x14ac:dyDescent="0.25">
      <c r="B442" t="s">
        <v>1820</v>
      </c>
      <c r="C442" t="s">
        <v>2177</v>
      </c>
      <c r="D442" t="s">
        <v>3124</v>
      </c>
      <c r="E442" t="s">
        <v>3125</v>
      </c>
      <c r="F442" t="s">
        <v>2514</v>
      </c>
      <c r="G442">
        <v>0</v>
      </c>
      <c r="H442" t="s">
        <v>3619</v>
      </c>
      <c r="I442" t="s">
        <v>3619</v>
      </c>
      <c r="J442" t="s">
        <v>3620</v>
      </c>
      <c r="K442" t="s">
        <v>2398</v>
      </c>
      <c r="L442" t="s">
        <v>2518</v>
      </c>
      <c r="M442" s="6">
        <f>DATE(YEAR(PCC_Data[[#This Row],[Confirmed Date]]),MONTH(PCC_Data[[#This Row],[Confirmed Date]]),1)</f>
        <v>41395</v>
      </c>
      <c r="N442" s="3">
        <f>DATE(YEAR(PCC_Data[[#This Row],[Confirmed Date]]),1,1)</f>
        <v>41275</v>
      </c>
    </row>
    <row r="443" spans="2:14" x14ac:dyDescent="0.25">
      <c r="B443" t="s">
        <v>1819</v>
      </c>
      <c r="C443" t="s">
        <v>2177</v>
      </c>
      <c r="D443" t="s">
        <v>3124</v>
      </c>
      <c r="E443" t="s">
        <v>3125</v>
      </c>
      <c r="F443" t="s">
        <v>2514</v>
      </c>
      <c r="G443">
        <v>0</v>
      </c>
      <c r="H443" t="s">
        <v>3621</v>
      </c>
      <c r="I443" t="s">
        <v>3621</v>
      </c>
      <c r="J443" t="s">
        <v>3622</v>
      </c>
      <c r="K443" t="s">
        <v>3128</v>
      </c>
      <c r="L443" t="s">
        <v>2518</v>
      </c>
      <c r="M443" s="6">
        <f>DATE(YEAR(PCC_Data[[#This Row],[Confirmed Date]]),MONTH(PCC_Data[[#This Row],[Confirmed Date]]),1)</f>
        <v>41395</v>
      </c>
      <c r="N443" s="3">
        <f>DATE(YEAR(PCC_Data[[#This Row],[Confirmed Date]]),1,1)</f>
        <v>41275</v>
      </c>
    </row>
    <row r="444" spans="2:14" x14ac:dyDescent="0.25">
      <c r="B444" t="s">
        <v>1818</v>
      </c>
      <c r="C444" t="s">
        <v>2177</v>
      </c>
      <c r="D444" t="s">
        <v>3124</v>
      </c>
      <c r="E444" t="s">
        <v>3125</v>
      </c>
      <c r="F444" t="s">
        <v>2514</v>
      </c>
      <c r="G444">
        <v>0</v>
      </c>
      <c r="H444" t="s">
        <v>3623</v>
      </c>
      <c r="I444" t="s">
        <v>3623</v>
      </c>
      <c r="J444" t="s">
        <v>3624</v>
      </c>
      <c r="K444" t="s">
        <v>3131</v>
      </c>
      <c r="L444" t="s">
        <v>2518</v>
      </c>
      <c r="M444" s="6">
        <f>DATE(YEAR(PCC_Data[[#This Row],[Confirmed Date]]),MONTH(PCC_Data[[#This Row],[Confirmed Date]]),1)</f>
        <v>41395</v>
      </c>
      <c r="N444" s="3">
        <f>DATE(YEAR(PCC_Data[[#This Row],[Confirmed Date]]),1,1)</f>
        <v>41275</v>
      </c>
    </row>
    <row r="445" spans="2:14" x14ac:dyDescent="0.25">
      <c r="B445" t="s">
        <v>1817</v>
      </c>
      <c r="C445" t="s">
        <v>2177</v>
      </c>
      <c r="D445" t="s">
        <v>3124</v>
      </c>
      <c r="E445" t="s">
        <v>3125</v>
      </c>
      <c r="F445" t="s">
        <v>2514</v>
      </c>
      <c r="G445">
        <v>0</v>
      </c>
      <c r="H445" t="s">
        <v>3625</v>
      </c>
      <c r="I445" t="s">
        <v>3625</v>
      </c>
      <c r="J445" t="s">
        <v>3626</v>
      </c>
      <c r="K445" t="s">
        <v>2547</v>
      </c>
      <c r="L445" t="s">
        <v>2518</v>
      </c>
      <c r="M445" s="6">
        <f>DATE(YEAR(PCC_Data[[#This Row],[Confirmed Date]]),MONTH(PCC_Data[[#This Row],[Confirmed Date]]),1)</f>
        <v>41395</v>
      </c>
      <c r="N445" s="3">
        <f>DATE(YEAR(PCC_Data[[#This Row],[Confirmed Date]]),1,1)</f>
        <v>41275</v>
      </c>
    </row>
    <row r="446" spans="2:14" x14ac:dyDescent="0.25">
      <c r="B446" t="s">
        <v>1816</v>
      </c>
      <c r="C446" t="s">
        <v>2177</v>
      </c>
      <c r="D446" t="s">
        <v>3124</v>
      </c>
      <c r="E446" t="s">
        <v>3125</v>
      </c>
      <c r="F446" t="s">
        <v>2514</v>
      </c>
      <c r="G446">
        <v>0</v>
      </c>
      <c r="H446" t="s">
        <v>3627</v>
      </c>
      <c r="I446" t="s">
        <v>3627</v>
      </c>
      <c r="J446" t="s">
        <v>3628</v>
      </c>
      <c r="K446" t="s">
        <v>2398</v>
      </c>
      <c r="L446" t="s">
        <v>2518</v>
      </c>
      <c r="M446" s="6">
        <f>DATE(YEAR(PCC_Data[[#This Row],[Confirmed Date]]),MONTH(PCC_Data[[#This Row],[Confirmed Date]]),1)</f>
        <v>41395</v>
      </c>
      <c r="N446" s="3">
        <f>DATE(YEAR(PCC_Data[[#This Row],[Confirmed Date]]),1,1)</f>
        <v>41275</v>
      </c>
    </row>
    <row r="447" spans="2:14" x14ac:dyDescent="0.25">
      <c r="B447" t="s">
        <v>3629</v>
      </c>
      <c r="C447" t="s">
        <v>2232</v>
      </c>
      <c r="D447" t="s">
        <v>3630</v>
      </c>
      <c r="E447" t="s">
        <v>3631</v>
      </c>
      <c r="F447" t="s">
        <v>3448</v>
      </c>
      <c r="G447">
        <v>0</v>
      </c>
      <c r="H447" t="s">
        <v>3632</v>
      </c>
      <c r="I447" t="s">
        <v>3632</v>
      </c>
      <c r="J447" t="s">
        <v>3633</v>
      </c>
      <c r="K447" t="s">
        <v>2375</v>
      </c>
      <c r="L447" t="s">
        <v>2275</v>
      </c>
      <c r="M447" s="6">
        <f>DATE(YEAR(PCC_Data[[#This Row],[Confirmed Date]]),MONTH(PCC_Data[[#This Row],[Confirmed Date]]),1)</f>
        <v>41395</v>
      </c>
      <c r="N447" s="3">
        <f>DATE(YEAR(PCC_Data[[#This Row],[Confirmed Date]]),1,1)</f>
        <v>41275</v>
      </c>
    </row>
    <row r="448" spans="2:14" x14ac:dyDescent="0.25">
      <c r="B448" t="s">
        <v>783</v>
      </c>
      <c r="C448" t="s">
        <v>2177</v>
      </c>
      <c r="D448" t="s">
        <v>2949</v>
      </c>
      <c r="E448" t="s">
        <v>3354</v>
      </c>
      <c r="F448" t="s">
        <v>2271</v>
      </c>
      <c r="G448">
        <v>0</v>
      </c>
      <c r="H448" t="s">
        <v>3634</v>
      </c>
      <c r="I448" t="s">
        <v>3634</v>
      </c>
      <c r="J448" t="s">
        <v>3635</v>
      </c>
      <c r="K448" t="s">
        <v>2813</v>
      </c>
      <c r="L448" t="s">
        <v>2258</v>
      </c>
      <c r="M448" s="6">
        <f>DATE(YEAR(PCC_Data[[#This Row],[Confirmed Date]]),MONTH(PCC_Data[[#This Row],[Confirmed Date]]),1)</f>
        <v>41395</v>
      </c>
      <c r="N448" s="3">
        <f>DATE(YEAR(PCC_Data[[#This Row],[Confirmed Date]]),1,1)</f>
        <v>41275</v>
      </c>
    </row>
    <row r="449" spans="2:14" x14ac:dyDescent="0.25">
      <c r="B449" t="s">
        <v>1373</v>
      </c>
      <c r="C449" t="s">
        <v>2177</v>
      </c>
      <c r="D449" t="s">
        <v>3636</v>
      </c>
      <c r="E449" t="s">
        <v>3637</v>
      </c>
      <c r="F449" t="s">
        <v>2261</v>
      </c>
      <c r="G449">
        <v>10</v>
      </c>
      <c r="H449" t="s">
        <v>3638</v>
      </c>
      <c r="I449" t="s">
        <v>3638</v>
      </c>
      <c r="J449" t="s">
        <v>3639</v>
      </c>
      <c r="K449" t="s">
        <v>2770</v>
      </c>
      <c r="M449" s="6">
        <f>DATE(YEAR(PCC_Data[[#This Row],[Confirmed Date]]),MONTH(PCC_Data[[#This Row],[Confirmed Date]]),1)</f>
        <v>41365</v>
      </c>
      <c r="N449" s="3">
        <f>DATE(YEAR(PCC_Data[[#This Row],[Confirmed Date]]),1,1)</f>
        <v>41275</v>
      </c>
    </row>
    <row r="450" spans="2:14" x14ac:dyDescent="0.25">
      <c r="B450" t="s">
        <v>784</v>
      </c>
      <c r="C450" t="s">
        <v>2177</v>
      </c>
      <c r="D450" t="s">
        <v>2949</v>
      </c>
      <c r="E450" t="s">
        <v>3640</v>
      </c>
      <c r="F450" t="s">
        <v>2271</v>
      </c>
      <c r="G450">
        <v>0</v>
      </c>
      <c r="H450" t="s">
        <v>3641</v>
      </c>
      <c r="I450" t="s">
        <v>3641</v>
      </c>
      <c r="J450" t="s">
        <v>3642</v>
      </c>
      <c r="K450" t="s">
        <v>2813</v>
      </c>
      <c r="L450" t="s">
        <v>2258</v>
      </c>
      <c r="M450" s="6">
        <f>DATE(YEAR(PCC_Data[[#This Row],[Confirmed Date]]),MONTH(PCC_Data[[#This Row],[Confirmed Date]]),1)</f>
        <v>41395</v>
      </c>
      <c r="N450" s="3">
        <f>DATE(YEAR(PCC_Data[[#This Row],[Confirmed Date]]),1,1)</f>
        <v>41275</v>
      </c>
    </row>
    <row r="451" spans="2:14" x14ac:dyDescent="0.25">
      <c r="B451" t="s">
        <v>793</v>
      </c>
      <c r="C451" t="s">
        <v>2177</v>
      </c>
      <c r="D451" t="s">
        <v>2949</v>
      </c>
      <c r="E451" t="s">
        <v>3643</v>
      </c>
      <c r="F451" t="s">
        <v>2271</v>
      </c>
      <c r="G451">
        <v>0</v>
      </c>
      <c r="H451" t="s">
        <v>3644</v>
      </c>
      <c r="I451" t="s">
        <v>3644</v>
      </c>
      <c r="J451" t="s">
        <v>3645</v>
      </c>
      <c r="K451" t="s">
        <v>2813</v>
      </c>
      <c r="L451" t="s">
        <v>2258</v>
      </c>
      <c r="M451" s="6">
        <f>DATE(YEAR(PCC_Data[[#This Row],[Confirmed Date]]),MONTH(PCC_Data[[#This Row],[Confirmed Date]]),1)</f>
        <v>41395</v>
      </c>
      <c r="N451" s="3">
        <f>DATE(YEAR(PCC_Data[[#This Row],[Confirmed Date]]),1,1)</f>
        <v>41275</v>
      </c>
    </row>
    <row r="452" spans="2:14" x14ac:dyDescent="0.25">
      <c r="B452" t="s">
        <v>790</v>
      </c>
      <c r="C452" t="s">
        <v>2177</v>
      </c>
      <c r="D452" t="s">
        <v>2949</v>
      </c>
      <c r="E452" t="s">
        <v>2858</v>
      </c>
      <c r="F452" t="s">
        <v>2739</v>
      </c>
      <c r="G452">
        <v>2</v>
      </c>
      <c r="H452" t="s">
        <v>3646</v>
      </c>
      <c r="I452" t="s">
        <v>3646</v>
      </c>
      <c r="J452" t="s">
        <v>3647</v>
      </c>
      <c r="K452" t="s">
        <v>2813</v>
      </c>
      <c r="L452" t="s">
        <v>2365</v>
      </c>
      <c r="M452" s="6">
        <f>DATE(YEAR(PCC_Data[[#This Row],[Confirmed Date]]),MONTH(PCC_Data[[#This Row],[Confirmed Date]]),1)</f>
        <v>41395</v>
      </c>
      <c r="N452" s="3">
        <f>DATE(YEAR(PCC_Data[[#This Row],[Confirmed Date]]),1,1)</f>
        <v>41275</v>
      </c>
    </row>
    <row r="453" spans="2:14" x14ac:dyDescent="0.25">
      <c r="B453" t="s">
        <v>791</v>
      </c>
      <c r="C453" t="s">
        <v>2177</v>
      </c>
      <c r="D453" t="s">
        <v>3648</v>
      </c>
      <c r="E453" t="s">
        <v>2319</v>
      </c>
      <c r="F453" t="s">
        <v>2319</v>
      </c>
      <c r="G453">
        <v>0</v>
      </c>
      <c r="H453" t="s">
        <v>3649</v>
      </c>
      <c r="I453" t="s">
        <v>3649</v>
      </c>
      <c r="J453" t="s">
        <v>3650</v>
      </c>
      <c r="K453" t="s">
        <v>2674</v>
      </c>
      <c r="L453" t="s">
        <v>2246</v>
      </c>
      <c r="M453" s="6">
        <f>DATE(YEAR(PCC_Data[[#This Row],[Confirmed Date]]),MONTH(PCC_Data[[#This Row],[Confirmed Date]]),1)</f>
        <v>41395</v>
      </c>
      <c r="N453" s="3">
        <f>DATE(YEAR(PCC_Data[[#This Row],[Confirmed Date]]),1,1)</f>
        <v>41275</v>
      </c>
    </row>
    <row r="454" spans="2:14" x14ac:dyDescent="0.25">
      <c r="B454" t="s">
        <v>789</v>
      </c>
      <c r="C454" t="s">
        <v>2177</v>
      </c>
      <c r="D454" t="s">
        <v>2675</v>
      </c>
      <c r="E454" t="s">
        <v>3461</v>
      </c>
      <c r="F454" t="s">
        <v>2319</v>
      </c>
      <c r="G454">
        <v>0</v>
      </c>
      <c r="H454" t="s">
        <v>3651</v>
      </c>
      <c r="I454" t="s">
        <v>3651</v>
      </c>
      <c r="J454" t="s">
        <v>3650</v>
      </c>
      <c r="K454" t="s">
        <v>2245</v>
      </c>
      <c r="L454" t="s">
        <v>2246</v>
      </c>
      <c r="M454" s="6">
        <f>DATE(YEAR(PCC_Data[[#This Row],[Confirmed Date]]),MONTH(PCC_Data[[#This Row],[Confirmed Date]]),1)</f>
        <v>41395</v>
      </c>
      <c r="N454" s="3">
        <f>DATE(YEAR(PCC_Data[[#This Row],[Confirmed Date]]),1,1)</f>
        <v>41275</v>
      </c>
    </row>
    <row r="455" spans="2:14" x14ac:dyDescent="0.25">
      <c r="B455" t="s">
        <v>1222</v>
      </c>
      <c r="C455" t="s">
        <v>2232</v>
      </c>
      <c r="D455" t="s">
        <v>3652</v>
      </c>
      <c r="E455" t="s">
        <v>3653</v>
      </c>
      <c r="F455" t="s">
        <v>2384</v>
      </c>
      <c r="G455">
        <v>10</v>
      </c>
      <c r="H455" t="s">
        <v>3654</v>
      </c>
      <c r="I455" t="s">
        <v>3654</v>
      </c>
      <c r="J455" t="s">
        <v>3655</v>
      </c>
      <c r="K455" t="s">
        <v>2429</v>
      </c>
      <c r="L455" t="s">
        <v>2252</v>
      </c>
      <c r="M455" s="6">
        <f>DATE(YEAR(PCC_Data[[#This Row],[Confirmed Date]]),MONTH(PCC_Data[[#This Row],[Confirmed Date]]),1)</f>
        <v>41395</v>
      </c>
      <c r="N455" s="3">
        <f>DATE(YEAR(PCC_Data[[#This Row],[Confirmed Date]]),1,1)</f>
        <v>41275</v>
      </c>
    </row>
    <row r="456" spans="2:14" x14ac:dyDescent="0.25">
      <c r="B456" t="s">
        <v>787</v>
      </c>
      <c r="C456" t="s">
        <v>2177</v>
      </c>
      <c r="D456" t="s">
        <v>3656</v>
      </c>
      <c r="E456" t="s">
        <v>2384</v>
      </c>
      <c r="F456" t="s">
        <v>2242</v>
      </c>
      <c r="G456">
        <v>10</v>
      </c>
      <c r="H456" t="s">
        <v>3657</v>
      </c>
      <c r="I456" t="s">
        <v>3657</v>
      </c>
      <c r="J456" t="s">
        <v>3658</v>
      </c>
      <c r="K456" t="s">
        <v>2245</v>
      </c>
      <c r="L456" t="s">
        <v>2252</v>
      </c>
      <c r="M456" s="6">
        <f>DATE(YEAR(PCC_Data[[#This Row],[Confirmed Date]]),MONTH(PCC_Data[[#This Row],[Confirmed Date]]),1)</f>
        <v>41365</v>
      </c>
      <c r="N456" s="3">
        <f>DATE(YEAR(PCC_Data[[#This Row],[Confirmed Date]]),1,1)</f>
        <v>41275</v>
      </c>
    </row>
    <row r="457" spans="2:14" x14ac:dyDescent="0.25">
      <c r="B457" t="s">
        <v>785</v>
      </c>
      <c r="C457" t="s">
        <v>2177</v>
      </c>
      <c r="D457" t="s">
        <v>3659</v>
      </c>
      <c r="E457" t="s">
        <v>2807</v>
      </c>
      <c r="F457" t="s">
        <v>2242</v>
      </c>
      <c r="G457">
        <v>10</v>
      </c>
      <c r="H457" t="s">
        <v>3660</v>
      </c>
      <c r="I457" t="s">
        <v>3660</v>
      </c>
      <c r="J457" t="s">
        <v>3661</v>
      </c>
      <c r="K457" t="s">
        <v>2245</v>
      </c>
      <c r="M457" s="6">
        <f>DATE(YEAR(PCC_Data[[#This Row],[Confirmed Date]]),MONTH(PCC_Data[[#This Row],[Confirmed Date]]),1)</f>
        <v>41365</v>
      </c>
      <c r="N457" s="3">
        <f>DATE(YEAR(PCC_Data[[#This Row],[Confirmed Date]]),1,1)</f>
        <v>41275</v>
      </c>
    </row>
    <row r="458" spans="2:14" x14ac:dyDescent="0.25">
      <c r="B458" t="s">
        <v>1674</v>
      </c>
      <c r="C458" t="s">
        <v>2177</v>
      </c>
      <c r="D458" t="s">
        <v>3662</v>
      </c>
      <c r="E458" t="s">
        <v>3663</v>
      </c>
      <c r="F458" t="s">
        <v>2210</v>
      </c>
      <c r="G458">
        <v>0</v>
      </c>
      <c r="H458" t="s">
        <v>3664</v>
      </c>
      <c r="I458" t="s">
        <v>3664</v>
      </c>
      <c r="J458" t="s">
        <v>3665</v>
      </c>
      <c r="K458" t="s">
        <v>2547</v>
      </c>
      <c r="L458" t="s">
        <v>2464</v>
      </c>
      <c r="M458" s="6">
        <f>DATE(YEAR(PCC_Data[[#This Row],[Confirmed Date]]),MONTH(PCC_Data[[#This Row],[Confirmed Date]]),1)</f>
        <v>41426</v>
      </c>
      <c r="N458" s="3">
        <f>DATE(YEAR(PCC_Data[[#This Row],[Confirmed Date]]),1,1)</f>
        <v>41275</v>
      </c>
    </row>
    <row r="459" spans="2:14" x14ac:dyDescent="0.25">
      <c r="B459" t="s">
        <v>1673</v>
      </c>
      <c r="C459" t="s">
        <v>2177</v>
      </c>
      <c r="D459" t="s">
        <v>3662</v>
      </c>
      <c r="E459" t="s">
        <v>3663</v>
      </c>
      <c r="F459" t="s">
        <v>2210</v>
      </c>
      <c r="G459">
        <v>9</v>
      </c>
      <c r="H459" t="s">
        <v>3666</v>
      </c>
      <c r="I459" t="s">
        <v>3666</v>
      </c>
      <c r="J459" t="s">
        <v>3667</v>
      </c>
      <c r="K459" t="s">
        <v>2398</v>
      </c>
      <c r="L459" t="s">
        <v>2464</v>
      </c>
      <c r="M459" s="6">
        <f>DATE(YEAR(PCC_Data[[#This Row],[Confirmed Date]]),MONTH(PCC_Data[[#This Row],[Confirmed Date]]),1)</f>
        <v>41395</v>
      </c>
      <c r="N459" s="3">
        <f>DATE(YEAR(PCC_Data[[#This Row],[Confirmed Date]]),1,1)</f>
        <v>41275</v>
      </c>
    </row>
    <row r="460" spans="2:14" x14ac:dyDescent="0.25">
      <c r="B460" t="s">
        <v>1371</v>
      </c>
      <c r="C460" t="s">
        <v>2177</v>
      </c>
      <c r="D460" t="s">
        <v>3668</v>
      </c>
      <c r="E460" t="s">
        <v>3669</v>
      </c>
      <c r="F460" t="s">
        <v>2261</v>
      </c>
      <c r="G460">
        <v>0</v>
      </c>
      <c r="H460" t="s">
        <v>3670</v>
      </c>
      <c r="I460" t="s">
        <v>3670</v>
      </c>
      <c r="J460" t="s">
        <v>3671</v>
      </c>
      <c r="K460" t="s">
        <v>2770</v>
      </c>
      <c r="L460" t="s">
        <v>2282</v>
      </c>
      <c r="M460" s="6">
        <f>DATE(YEAR(PCC_Data[[#This Row],[Confirmed Date]]),MONTH(PCC_Data[[#This Row],[Confirmed Date]]),1)</f>
        <v>41395</v>
      </c>
      <c r="N460" s="3">
        <f>DATE(YEAR(PCC_Data[[#This Row],[Confirmed Date]]),1,1)</f>
        <v>41275</v>
      </c>
    </row>
    <row r="461" spans="2:14" x14ac:dyDescent="0.25">
      <c r="B461" t="s">
        <v>1220</v>
      </c>
      <c r="C461" t="s">
        <v>2232</v>
      </c>
      <c r="D461" t="s">
        <v>3672</v>
      </c>
      <c r="E461" t="s">
        <v>3673</v>
      </c>
      <c r="F461" t="s">
        <v>2266</v>
      </c>
      <c r="G461">
        <v>0</v>
      </c>
      <c r="H461" t="s">
        <v>3674</v>
      </c>
      <c r="I461" t="s">
        <v>3674</v>
      </c>
      <c r="J461" t="s">
        <v>3675</v>
      </c>
      <c r="K461" t="s">
        <v>2517</v>
      </c>
      <c r="L461" t="s">
        <v>2282</v>
      </c>
      <c r="M461" s="6">
        <f>DATE(YEAR(PCC_Data[[#This Row],[Confirmed Date]]),MONTH(PCC_Data[[#This Row],[Confirmed Date]]),1)</f>
        <v>41426</v>
      </c>
      <c r="N461" s="3">
        <f>DATE(YEAR(PCC_Data[[#This Row],[Confirmed Date]]),1,1)</f>
        <v>41275</v>
      </c>
    </row>
    <row r="462" spans="2:14" x14ac:dyDescent="0.25">
      <c r="B462" t="s">
        <v>1549</v>
      </c>
      <c r="C462" t="s">
        <v>2232</v>
      </c>
      <c r="D462" t="s">
        <v>3676</v>
      </c>
      <c r="E462" t="s">
        <v>2261</v>
      </c>
      <c r="F462" t="s">
        <v>2261</v>
      </c>
      <c r="G462">
        <v>0</v>
      </c>
      <c r="H462" t="s">
        <v>3677</v>
      </c>
      <c r="I462" t="s">
        <v>3677</v>
      </c>
      <c r="J462" t="s">
        <v>3678</v>
      </c>
      <c r="K462" t="s">
        <v>2429</v>
      </c>
      <c r="L462" t="s">
        <v>2264</v>
      </c>
      <c r="M462" s="6">
        <f>DATE(YEAR(PCC_Data[[#This Row],[Confirmed Date]]),MONTH(PCC_Data[[#This Row],[Confirmed Date]]),1)</f>
        <v>41395</v>
      </c>
      <c r="N462" s="3">
        <f>DATE(YEAR(PCC_Data[[#This Row],[Confirmed Date]]),1,1)</f>
        <v>41275</v>
      </c>
    </row>
    <row r="463" spans="2:14" x14ac:dyDescent="0.25">
      <c r="B463" t="s">
        <v>781</v>
      </c>
      <c r="C463" t="s">
        <v>2177</v>
      </c>
      <c r="D463" t="s">
        <v>2564</v>
      </c>
      <c r="E463" t="s">
        <v>3679</v>
      </c>
      <c r="F463" t="s">
        <v>2255</v>
      </c>
      <c r="G463">
        <v>0</v>
      </c>
      <c r="H463" t="s">
        <v>3680</v>
      </c>
      <c r="I463" t="s">
        <v>3680</v>
      </c>
      <c r="J463" t="s">
        <v>3681</v>
      </c>
      <c r="K463" t="s">
        <v>2245</v>
      </c>
      <c r="L463" t="s">
        <v>2839</v>
      </c>
      <c r="M463" s="6">
        <f>DATE(YEAR(PCC_Data[[#This Row],[Confirmed Date]]),MONTH(PCC_Data[[#This Row],[Confirmed Date]]),1)</f>
        <v>41395</v>
      </c>
      <c r="N463" s="3">
        <f>DATE(YEAR(PCC_Data[[#This Row],[Confirmed Date]]),1,1)</f>
        <v>41275</v>
      </c>
    </row>
    <row r="464" spans="2:14" x14ac:dyDescent="0.25">
      <c r="B464" t="s">
        <v>779</v>
      </c>
      <c r="C464" t="s">
        <v>2177</v>
      </c>
      <c r="D464" t="s">
        <v>3682</v>
      </c>
      <c r="E464" t="s">
        <v>3683</v>
      </c>
      <c r="F464" t="s">
        <v>2255</v>
      </c>
      <c r="G464">
        <v>10</v>
      </c>
      <c r="H464" t="s">
        <v>3684</v>
      </c>
      <c r="I464" t="s">
        <v>3684</v>
      </c>
      <c r="J464" t="s">
        <v>3685</v>
      </c>
      <c r="K464" t="s">
        <v>2245</v>
      </c>
      <c r="L464" t="s">
        <v>2295</v>
      </c>
      <c r="M464" s="6">
        <f>DATE(YEAR(PCC_Data[[#This Row],[Confirmed Date]]),MONTH(PCC_Data[[#This Row],[Confirmed Date]]),1)</f>
        <v>41365</v>
      </c>
      <c r="N464" s="3">
        <f>DATE(YEAR(PCC_Data[[#This Row],[Confirmed Date]]),1,1)</f>
        <v>41275</v>
      </c>
    </row>
    <row r="465" spans="2:14" x14ac:dyDescent="0.25">
      <c r="B465" t="s">
        <v>777</v>
      </c>
      <c r="C465" t="s">
        <v>2177</v>
      </c>
      <c r="D465" t="s">
        <v>3686</v>
      </c>
      <c r="E465" t="s">
        <v>3687</v>
      </c>
      <c r="F465" t="s">
        <v>2384</v>
      </c>
      <c r="G465">
        <v>0</v>
      </c>
      <c r="H465" t="s">
        <v>3688</v>
      </c>
      <c r="I465" t="s">
        <v>3688</v>
      </c>
      <c r="J465" t="s">
        <v>3689</v>
      </c>
      <c r="K465" t="s">
        <v>2245</v>
      </c>
      <c r="M465" s="6">
        <f>DATE(YEAR(PCC_Data[[#This Row],[Confirmed Date]]),MONTH(PCC_Data[[#This Row],[Confirmed Date]]),1)</f>
        <v>41395</v>
      </c>
      <c r="N465" s="3">
        <f>DATE(YEAR(PCC_Data[[#This Row],[Confirmed Date]]),1,1)</f>
        <v>41275</v>
      </c>
    </row>
    <row r="466" spans="2:14" x14ac:dyDescent="0.25">
      <c r="B466" t="s">
        <v>775</v>
      </c>
      <c r="C466" t="s">
        <v>2177</v>
      </c>
      <c r="D466" t="s">
        <v>3690</v>
      </c>
      <c r="E466" t="s">
        <v>3691</v>
      </c>
      <c r="F466" t="s">
        <v>2319</v>
      </c>
      <c r="G466">
        <v>0</v>
      </c>
      <c r="H466" t="s">
        <v>3692</v>
      </c>
      <c r="I466" t="s">
        <v>3692</v>
      </c>
      <c r="J466" t="s">
        <v>3693</v>
      </c>
      <c r="K466" t="s">
        <v>2245</v>
      </c>
      <c r="M466" s="6">
        <f>DATE(YEAR(PCC_Data[[#This Row],[Confirmed Date]]),MONTH(PCC_Data[[#This Row],[Confirmed Date]]),1)</f>
        <v>41395</v>
      </c>
      <c r="N466" s="3">
        <f>DATE(YEAR(PCC_Data[[#This Row],[Confirmed Date]]),1,1)</f>
        <v>41275</v>
      </c>
    </row>
    <row r="467" spans="2:14" x14ac:dyDescent="0.25">
      <c r="B467" t="s">
        <v>773</v>
      </c>
      <c r="C467" t="s">
        <v>2177</v>
      </c>
      <c r="D467" t="s">
        <v>3694</v>
      </c>
      <c r="E467" t="s">
        <v>3695</v>
      </c>
      <c r="F467" t="s">
        <v>2319</v>
      </c>
      <c r="G467">
        <v>0</v>
      </c>
      <c r="H467" t="s">
        <v>3696</v>
      </c>
      <c r="I467" t="s">
        <v>3696</v>
      </c>
      <c r="J467" t="s">
        <v>3697</v>
      </c>
      <c r="K467" t="s">
        <v>2245</v>
      </c>
      <c r="L467" t="s">
        <v>2246</v>
      </c>
      <c r="M467" s="6">
        <f>DATE(YEAR(PCC_Data[[#This Row],[Confirmed Date]]),MONTH(PCC_Data[[#This Row],[Confirmed Date]]),1)</f>
        <v>41395</v>
      </c>
      <c r="N467" s="3">
        <f>DATE(YEAR(PCC_Data[[#This Row],[Confirmed Date]]),1,1)</f>
        <v>41275</v>
      </c>
    </row>
    <row r="468" spans="2:14" x14ac:dyDescent="0.25">
      <c r="B468" t="s">
        <v>771</v>
      </c>
      <c r="C468" t="s">
        <v>2177</v>
      </c>
      <c r="D468" t="s">
        <v>3698</v>
      </c>
      <c r="E468" t="s">
        <v>3699</v>
      </c>
      <c r="F468" t="s">
        <v>2384</v>
      </c>
      <c r="G468">
        <v>0</v>
      </c>
      <c r="H468" t="s">
        <v>3700</v>
      </c>
      <c r="I468" t="s">
        <v>3700</v>
      </c>
      <c r="J468" t="s">
        <v>3701</v>
      </c>
      <c r="K468" t="s">
        <v>2245</v>
      </c>
      <c r="L468" t="s">
        <v>2258</v>
      </c>
      <c r="M468" s="6">
        <f>DATE(YEAR(PCC_Data[[#This Row],[Confirmed Date]]),MONTH(PCC_Data[[#This Row],[Confirmed Date]]),1)</f>
        <v>41395</v>
      </c>
      <c r="N468" s="3">
        <f>DATE(YEAR(PCC_Data[[#This Row],[Confirmed Date]]),1,1)</f>
        <v>41275</v>
      </c>
    </row>
    <row r="469" spans="2:14" x14ac:dyDescent="0.25">
      <c r="B469" t="s">
        <v>1216</v>
      </c>
      <c r="C469" t="s">
        <v>2232</v>
      </c>
      <c r="D469" t="s">
        <v>3702</v>
      </c>
      <c r="E469" t="s">
        <v>3703</v>
      </c>
      <c r="F469" t="s">
        <v>2384</v>
      </c>
      <c r="G469">
        <v>0</v>
      </c>
      <c r="H469" t="s">
        <v>3704</v>
      </c>
      <c r="I469" t="s">
        <v>3704</v>
      </c>
      <c r="J469" t="s">
        <v>3705</v>
      </c>
      <c r="K469" t="s">
        <v>2429</v>
      </c>
      <c r="L469" t="s">
        <v>2258</v>
      </c>
      <c r="M469" s="6">
        <f>DATE(YEAR(PCC_Data[[#This Row],[Confirmed Date]]),MONTH(PCC_Data[[#This Row],[Confirmed Date]]),1)</f>
        <v>41395</v>
      </c>
      <c r="N469" s="3">
        <f>DATE(YEAR(PCC_Data[[#This Row],[Confirmed Date]]),1,1)</f>
        <v>41275</v>
      </c>
    </row>
    <row r="470" spans="2:14" x14ac:dyDescent="0.25">
      <c r="B470" t="s">
        <v>769</v>
      </c>
      <c r="C470" t="s">
        <v>2177</v>
      </c>
      <c r="D470" t="s">
        <v>3706</v>
      </c>
      <c r="E470" t="s">
        <v>3707</v>
      </c>
      <c r="F470" t="s">
        <v>2384</v>
      </c>
      <c r="G470">
        <v>0</v>
      </c>
      <c r="H470" t="s">
        <v>3708</v>
      </c>
      <c r="I470" t="s">
        <v>3708</v>
      </c>
      <c r="J470" t="s">
        <v>3709</v>
      </c>
      <c r="K470" t="s">
        <v>2245</v>
      </c>
      <c r="M470" s="6">
        <f>DATE(YEAR(PCC_Data[[#This Row],[Confirmed Date]]),MONTH(PCC_Data[[#This Row],[Confirmed Date]]),1)</f>
        <v>41395</v>
      </c>
      <c r="N470" s="3">
        <f>DATE(YEAR(PCC_Data[[#This Row],[Confirmed Date]]),1,1)</f>
        <v>41275</v>
      </c>
    </row>
    <row r="471" spans="2:14" x14ac:dyDescent="0.25">
      <c r="B471" t="s">
        <v>3710</v>
      </c>
      <c r="C471" t="s">
        <v>2177</v>
      </c>
      <c r="D471" t="s">
        <v>3711</v>
      </c>
      <c r="E471" t="s">
        <v>3712</v>
      </c>
      <c r="F471" t="s">
        <v>2895</v>
      </c>
      <c r="G471">
        <v>1</v>
      </c>
      <c r="H471" t="s">
        <v>3713</v>
      </c>
      <c r="I471" t="s">
        <v>3713</v>
      </c>
      <c r="J471" t="s">
        <v>3714</v>
      </c>
      <c r="K471" t="s">
        <v>2770</v>
      </c>
      <c r="L471" t="s">
        <v>2348</v>
      </c>
      <c r="M471" s="6">
        <f>DATE(YEAR(PCC_Data[[#This Row],[Confirmed Date]]),MONTH(PCC_Data[[#This Row],[Confirmed Date]]),1)</f>
        <v>41395</v>
      </c>
      <c r="N471" s="3">
        <f>DATE(YEAR(PCC_Data[[#This Row],[Confirmed Date]]),1,1)</f>
        <v>41275</v>
      </c>
    </row>
    <row r="472" spans="2:14" x14ac:dyDescent="0.25">
      <c r="B472" t="s">
        <v>765</v>
      </c>
      <c r="C472" t="s">
        <v>2177</v>
      </c>
      <c r="D472" t="s">
        <v>3715</v>
      </c>
      <c r="E472" t="s">
        <v>3716</v>
      </c>
      <c r="F472" t="s">
        <v>2384</v>
      </c>
      <c r="G472">
        <v>0</v>
      </c>
      <c r="H472" t="s">
        <v>3717</v>
      </c>
      <c r="I472" t="s">
        <v>3717</v>
      </c>
      <c r="J472" t="s">
        <v>3718</v>
      </c>
      <c r="K472" t="s">
        <v>2245</v>
      </c>
      <c r="L472" t="s">
        <v>2258</v>
      </c>
      <c r="M472" s="6">
        <f>DATE(YEAR(PCC_Data[[#This Row],[Confirmed Date]]),MONTH(PCC_Data[[#This Row],[Confirmed Date]]),1)</f>
        <v>41395</v>
      </c>
      <c r="N472" s="3">
        <f>DATE(YEAR(PCC_Data[[#This Row],[Confirmed Date]]),1,1)</f>
        <v>41275</v>
      </c>
    </row>
    <row r="473" spans="2:14" x14ac:dyDescent="0.25">
      <c r="B473" t="s">
        <v>1214</v>
      </c>
      <c r="C473" t="s">
        <v>2232</v>
      </c>
      <c r="D473" t="s">
        <v>3719</v>
      </c>
      <c r="E473" t="s">
        <v>3720</v>
      </c>
      <c r="F473" t="s">
        <v>2271</v>
      </c>
      <c r="G473">
        <v>2.25</v>
      </c>
      <c r="H473" t="s">
        <v>3721</v>
      </c>
      <c r="I473" t="s">
        <v>3721</v>
      </c>
      <c r="J473" t="s">
        <v>3722</v>
      </c>
      <c r="K473" t="s">
        <v>3723</v>
      </c>
      <c r="L473" t="s">
        <v>2258</v>
      </c>
      <c r="M473" s="6">
        <f>DATE(YEAR(PCC_Data[[#This Row],[Confirmed Date]]),MONTH(PCC_Data[[#This Row],[Confirmed Date]]),1)</f>
        <v>41395</v>
      </c>
      <c r="N473" s="3">
        <f>DATE(YEAR(PCC_Data[[#This Row],[Confirmed Date]]),1,1)</f>
        <v>41275</v>
      </c>
    </row>
    <row r="474" spans="2:14" x14ac:dyDescent="0.25">
      <c r="B474" t="s">
        <v>767</v>
      </c>
      <c r="C474" t="s">
        <v>2177</v>
      </c>
      <c r="D474" t="s">
        <v>3724</v>
      </c>
      <c r="E474" t="s">
        <v>3725</v>
      </c>
      <c r="F474" t="s">
        <v>2319</v>
      </c>
      <c r="G474">
        <v>0</v>
      </c>
      <c r="H474" t="s">
        <v>3726</v>
      </c>
      <c r="I474" t="s">
        <v>3726</v>
      </c>
      <c r="J474" t="s">
        <v>3727</v>
      </c>
      <c r="K474" t="s">
        <v>2861</v>
      </c>
      <c r="L474" t="s">
        <v>2246</v>
      </c>
      <c r="M474" s="6">
        <f>DATE(YEAR(PCC_Data[[#This Row],[Confirmed Date]]),MONTH(PCC_Data[[#This Row],[Confirmed Date]]),1)</f>
        <v>41395</v>
      </c>
      <c r="N474" s="3">
        <f>DATE(YEAR(PCC_Data[[#This Row],[Confirmed Date]]),1,1)</f>
        <v>41275</v>
      </c>
    </row>
    <row r="475" spans="2:14" x14ac:dyDescent="0.25">
      <c r="B475" t="s">
        <v>2104</v>
      </c>
      <c r="C475" t="s">
        <v>2232</v>
      </c>
      <c r="D475" t="s">
        <v>3728</v>
      </c>
      <c r="E475" t="s">
        <v>3729</v>
      </c>
      <c r="F475" t="s">
        <v>2467</v>
      </c>
      <c r="G475">
        <v>0</v>
      </c>
      <c r="H475" t="s">
        <v>3730</v>
      </c>
      <c r="I475" t="s">
        <v>3730</v>
      </c>
      <c r="J475" t="s">
        <v>3731</v>
      </c>
      <c r="K475" t="s">
        <v>2429</v>
      </c>
      <c r="L475" t="s">
        <v>2392</v>
      </c>
      <c r="M475" s="6">
        <f>DATE(YEAR(PCC_Data[[#This Row],[Confirmed Date]]),MONTH(PCC_Data[[#This Row],[Confirmed Date]]),1)</f>
        <v>41395</v>
      </c>
      <c r="N475" s="3">
        <f>DATE(YEAR(PCC_Data[[#This Row],[Confirmed Date]]),1,1)</f>
        <v>41275</v>
      </c>
    </row>
    <row r="476" spans="2:14" x14ac:dyDescent="0.25">
      <c r="B476" t="s">
        <v>1212</v>
      </c>
      <c r="C476" t="s">
        <v>2232</v>
      </c>
      <c r="D476" t="s">
        <v>3732</v>
      </c>
      <c r="E476" t="s">
        <v>3272</v>
      </c>
      <c r="F476" t="s">
        <v>2895</v>
      </c>
      <c r="G476">
        <v>9</v>
      </c>
      <c r="H476" t="s">
        <v>3733</v>
      </c>
      <c r="I476" t="s">
        <v>3733</v>
      </c>
      <c r="J476" t="s">
        <v>3734</v>
      </c>
      <c r="K476" t="s">
        <v>2429</v>
      </c>
      <c r="L476" t="s">
        <v>2348</v>
      </c>
      <c r="M476" s="6">
        <f>DATE(YEAR(PCC_Data[[#This Row],[Confirmed Date]]),MONTH(PCC_Data[[#This Row],[Confirmed Date]]),1)</f>
        <v>41395</v>
      </c>
      <c r="N476" s="3">
        <f>DATE(YEAR(PCC_Data[[#This Row],[Confirmed Date]]),1,1)</f>
        <v>41275</v>
      </c>
    </row>
    <row r="477" spans="2:14" x14ac:dyDescent="0.25">
      <c r="B477" t="s">
        <v>1369</v>
      </c>
      <c r="C477" t="s">
        <v>2177</v>
      </c>
      <c r="D477" t="s">
        <v>3735</v>
      </c>
      <c r="E477" t="s">
        <v>3736</v>
      </c>
      <c r="F477" t="s">
        <v>2278</v>
      </c>
      <c r="G477">
        <v>0</v>
      </c>
      <c r="H477" t="s">
        <v>3737</v>
      </c>
      <c r="I477" t="s">
        <v>3737</v>
      </c>
      <c r="J477" t="s">
        <v>3738</v>
      </c>
      <c r="K477" t="s">
        <v>3739</v>
      </c>
      <c r="L477" t="s">
        <v>2264</v>
      </c>
      <c r="M477" s="6">
        <f>DATE(YEAR(PCC_Data[[#This Row],[Confirmed Date]]),MONTH(PCC_Data[[#This Row],[Confirmed Date]]),1)</f>
        <v>41395</v>
      </c>
      <c r="N477" s="3">
        <f>DATE(YEAR(PCC_Data[[#This Row],[Confirmed Date]]),1,1)</f>
        <v>41275</v>
      </c>
    </row>
    <row r="478" spans="2:14" x14ac:dyDescent="0.25">
      <c r="B478" t="s">
        <v>2102</v>
      </c>
      <c r="C478" t="s">
        <v>2232</v>
      </c>
      <c r="D478" t="s">
        <v>3740</v>
      </c>
      <c r="E478" t="s">
        <v>2634</v>
      </c>
      <c r="F478" t="s">
        <v>2235</v>
      </c>
      <c r="G478">
        <v>10</v>
      </c>
      <c r="H478" t="s">
        <v>3741</v>
      </c>
      <c r="I478" t="s">
        <v>3741</v>
      </c>
      <c r="J478" t="s">
        <v>3742</v>
      </c>
      <c r="K478" t="s">
        <v>2238</v>
      </c>
      <c r="M478" s="6">
        <f>DATE(YEAR(PCC_Data[[#This Row],[Confirmed Date]]),MONTH(PCC_Data[[#This Row],[Confirmed Date]]),1)</f>
        <v>41365</v>
      </c>
      <c r="N478" s="3">
        <f>DATE(YEAR(PCC_Data[[#This Row],[Confirmed Date]]),1,1)</f>
        <v>41275</v>
      </c>
    </row>
    <row r="479" spans="2:14" x14ac:dyDescent="0.25">
      <c r="B479" t="s">
        <v>2100</v>
      </c>
      <c r="C479" t="s">
        <v>2232</v>
      </c>
      <c r="D479" t="s">
        <v>3743</v>
      </c>
      <c r="E479" t="s">
        <v>2328</v>
      </c>
      <c r="F479" t="s">
        <v>2235</v>
      </c>
      <c r="G479">
        <v>0</v>
      </c>
      <c r="H479" t="s">
        <v>3744</v>
      </c>
      <c r="I479" t="s">
        <v>3744</v>
      </c>
      <c r="J479" t="s">
        <v>3745</v>
      </c>
      <c r="K479" t="s">
        <v>2238</v>
      </c>
      <c r="L479" t="s">
        <v>2239</v>
      </c>
      <c r="M479" s="6">
        <f>DATE(YEAR(PCC_Data[[#This Row],[Confirmed Date]]),MONTH(PCC_Data[[#This Row],[Confirmed Date]]),1)</f>
        <v>41365</v>
      </c>
      <c r="N479" s="3">
        <f>DATE(YEAR(PCC_Data[[#This Row],[Confirmed Date]]),1,1)</f>
        <v>41275</v>
      </c>
    </row>
    <row r="480" spans="2:14" x14ac:dyDescent="0.25">
      <c r="B480" t="s">
        <v>1815</v>
      </c>
      <c r="C480" t="s">
        <v>2177</v>
      </c>
      <c r="D480" t="s">
        <v>3124</v>
      </c>
      <c r="E480" t="s">
        <v>3125</v>
      </c>
      <c r="F480" t="s">
        <v>2514</v>
      </c>
      <c r="G480">
        <v>0</v>
      </c>
      <c r="H480" t="s">
        <v>3746</v>
      </c>
      <c r="I480" t="s">
        <v>3746</v>
      </c>
      <c r="J480" t="s">
        <v>3747</v>
      </c>
      <c r="K480" t="s">
        <v>3128</v>
      </c>
      <c r="L480" t="s">
        <v>2518</v>
      </c>
      <c r="M480" s="6">
        <f>DATE(YEAR(PCC_Data[[#This Row],[Confirmed Date]]),MONTH(PCC_Data[[#This Row],[Confirmed Date]]),1)</f>
        <v>41395</v>
      </c>
      <c r="N480" s="3">
        <f>DATE(YEAR(PCC_Data[[#This Row],[Confirmed Date]]),1,1)</f>
        <v>41275</v>
      </c>
    </row>
    <row r="481" spans="2:14" x14ac:dyDescent="0.25">
      <c r="B481" t="s">
        <v>1814</v>
      </c>
      <c r="C481" t="s">
        <v>2177</v>
      </c>
      <c r="D481" t="s">
        <v>3124</v>
      </c>
      <c r="E481" t="s">
        <v>3125</v>
      </c>
      <c r="F481" t="s">
        <v>2514</v>
      </c>
      <c r="G481">
        <v>0</v>
      </c>
      <c r="H481" t="s">
        <v>3748</v>
      </c>
      <c r="I481" t="s">
        <v>3748</v>
      </c>
      <c r="J481" t="s">
        <v>3749</v>
      </c>
      <c r="K481" t="s">
        <v>3131</v>
      </c>
      <c r="L481" t="s">
        <v>2518</v>
      </c>
      <c r="M481" s="6">
        <f>DATE(YEAR(PCC_Data[[#This Row],[Confirmed Date]]),MONTH(PCC_Data[[#This Row],[Confirmed Date]]),1)</f>
        <v>41395</v>
      </c>
      <c r="N481" s="3">
        <f>DATE(YEAR(PCC_Data[[#This Row],[Confirmed Date]]),1,1)</f>
        <v>41275</v>
      </c>
    </row>
    <row r="482" spans="2:14" x14ac:dyDescent="0.25">
      <c r="B482" t="s">
        <v>1813</v>
      </c>
      <c r="C482" t="s">
        <v>2177</v>
      </c>
      <c r="D482" t="s">
        <v>3124</v>
      </c>
      <c r="E482" t="s">
        <v>3125</v>
      </c>
      <c r="F482" t="s">
        <v>2514</v>
      </c>
      <c r="G482">
        <v>0</v>
      </c>
      <c r="H482" t="s">
        <v>3750</v>
      </c>
      <c r="I482" t="s">
        <v>3750</v>
      </c>
      <c r="J482" t="s">
        <v>3751</v>
      </c>
      <c r="K482" t="s">
        <v>2547</v>
      </c>
      <c r="L482" t="s">
        <v>2518</v>
      </c>
      <c r="M482" s="6">
        <f>DATE(YEAR(PCC_Data[[#This Row],[Confirmed Date]]),MONTH(PCC_Data[[#This Row],[Confirmed Date]]),1)</f>
        <v>41395</v>
      </c>
      <c r="N482" s="3">
        <f>DATE(YEAR(PCC_Data[[#This Row],[Confirmed Date]]),1,1)</f>
        <v>41275</v>
      </c>
    </row>
    <row r="483" spans="2:14" x14ac:dyDescent="0.25">
      <c r="B483" t="s">
        <v>1812</v>
      </c>
      <c r="C483" t="s">
        <v>2177</v>
      </c>
      <c r="D483" t="s">
        <v>3124</v>
      </c>
      <c r="E483" t="s">
        <v>3125</v>
      </c>
      <c r="F483" t="s">
        <v>2514</v>
      </c>
      <c r="G483">
        <v>0</v>
      </c>
      <c r="H483" t="s">
        <v>3752</v>
      </c>
      <c r="I483" t="s">
        <v>3752</v>
      </c>
      <c r="J483" t="s">
        <v>3753</v>
      </c>
      <c r="K483" t="s">
        <v>2398</v>
      </c>
      <c r="L483" t="s">
        <v>2518</v>
      </c>
      <c r="M483" s="6">
        <f>DATE(YEAR(PCC_Data[[#This Row],[Confirmed Date]]),MONTH(PCC_Data[[#This Row],[Confirmed Date]]),1)</f>
        <v>41395</v>
      </c>
      <c r="N483" s="3">
        <f>DATE(YEAR(PCC_Data[[#This Row],[Confirmed Date]]),1,1)</f>
        <v>41275</v>
      </c>
    </row>
    <row r="484" spans="2:14" x14ac:dyDescent="0.25">
      <c r="B484" t="s">
        <v>2098</v>
      </c>
      <c r="C484" t="s">
        <v>2232</v>
      </c>
      <c r="D484" t="s">
        <v>3754</v>
      </c>
      <c r="E484" t="s">
        <v>3755</v>
      </c>
      <c r="F484" t="s">
        <v>2235</v>
      </c>
      <c r="G484">
        <v>10</v>
      </c>
      <c r="H484" t="s">
        <v>3756</v>
      </c>
      <c r="I484" t="s">
        <v>3756</v>
      </c>
      <c r="J484" t="s">
        <v>3757</v>
      </c>
      <c r="K484" t="s">
        <v>2238</v>
      </c>
      <c r="L484" t="s">
        <v>2239</v>
      </c>
      <c r="M484" s="6">
        <f>DATE(YEAR(PCC_Data[[#This Row],[Confirmed Date]]),MONTH(PCC_Data[[#This Row],[Confirmed Date]]),1)</f>
        <v>41365</v>
      </c>
      <c r="N484" s="3">
        <f>DATE(YEAR(PCC_Data[[#This Row],[Confirmed Date]]),1,1)</f>
        <v>41275</v>
      </c>
    </row>
    <row r="485" spans="2:14" x14ac:dyDescent="0.25">
      <c r="B485" t="s">
        <v>1811</v>
      </c>
      <c r="C485" t="s">
        <v>2177</v>
      </c>
      <c r="D485" t="s">
        <v>3124</v>
      </c>
      <c r="E485" t="s">
        <v>3125</v>
      </c>
      <c r="F485" t="s">
        <v>2514</v>
      </c>
      <c r="G485">
        <v>0</v>
      </c>
      <c r="H485" t="s">
        <v>3758</v>
      </c>
      <c r="I485" t="s">
        <v>3758</v>
      </c>
      <c r="J485" t="s">
        <v>3759</v>
      </c>
      <c r="K485" t="s">
        <v>3128</v>
      </c>
      <c r="L485" t="s">
        <v>2518</v>
      </c>
      <c r="M485" s="6">
        <f>DATE(YEAR(PCC_Data[[#This Row],[Confirmed Date]]),MONTH(PCC_Data[[#This Row],[Confirmed Date]]),1)</f>
        <v>41395</v>
      </c>
      <c r="N485" s="3">
        <f>DATE(YEAR(PCC_Data[[#This Row],[Confirmed Date]]),1,1)</f>
        <v>41275</v>
      </c>
    </row>
    <row r="486" spans="2:14" x14ac:dyDescent="0.25">
      <c r="B486" t="s">
        <v>1810</v>
      </c>
      <c r="C486" t="s">
        <v>2177</v>
      </c>
      <c r="D486" t="s">
        <v>3124</v>
      </c>
      <c r="E486" t="s">
        <v>3125</v>
      </c>
      <c r="F486" t="s">
        <v>2514</v>
      </c>
      <c r="G486">
        <v>0</v>
      </c>
      <c r="H486" t="s">
        <v>3760</v>
      </c>
      <c r="I486" t="s">
        <v>3760</v>
      </c>
      <c r="J486" t="s">
        <v>3759</v>
      </c>
      <c r="K486" t="s">
        <v>3131</v>
      </c>
      <c r="L486" t="s">
        <v>2518</v>
      </c>
      <c r="M486" s="6">
        <f>DATE(YEAR(PCC_Data[[#This Row],[Confirmed Date]]),MONTH(PCC_Data[[#This Row],[Confirmed Date]]),1)</f>
        <v>41395</v>
      </c>
      <c r="N486" s="3">
        <f>DATE(YEAR(PCC_Data[[#This Row],[Confirmed Date]]),1,1)</f>
        <v>41275</v>
      </c>
    </row>
    <row r="487" spans="2:14" x14ac:dyDescent="0.25">
      <c r="B487" t="s">
        <v>1809</v>
      </c>
      <c r="C487" t="s">
        <v>2177</v>
      </c>
      <c r="D487" t="s">
        <v>3124</v>
      </c>
      <c r="E487" t="s">
        <v>3125</v>
      </c>
      <c r="F487" t="s">
        <v>2514</v>
      </c>
      <c r="G487">
        <v>0</v>
      </c>
      <c r="H487" t="s">
        <v>3733</v>
      </c>
      <c r="I487" t="s">
        <v>3733</v>
      </c>
      <c r="J487" t="s">
        <v>3761</v>
      </c>
      <c r="K487" t="s">
        <v>2547</v>
      </c>
      <c r="L487" t="s">
        <v>2518</v>
      </c>
      <c r="M487" s="6">
        <f>DATE(YEAR(PCC_Data[[#This Row],[Confirmed Date]]),MONTH(PCC_Data[[#This Row],[Confirmed Date]]),1)</f>
        <v>41395</v>
      </c>
      <c r="N487" s="3">
        <f>DATE(YEAR(PCC_Data[[#This Row],[Confirmed Date]]),1,1)</f>
        <v>41275</v>
      </c>
    </row>
    <row r="488" spans="2:14" x14ac:dyDescent="0.25">
      <c r="B488" t="s">
        <v>1808</v>
      </c>
      <c r="C488" t="s">
        <v>2177</v>
      </c>
      <c r="D488" t="s">
        <v>3124</v>
      </c>
      <c r="E488" t="s">
        <v>3125</v>
      </c>
      <c r="F488" t="s">
        <v>2514</v>
      </c>
      <c r="G488">
        <v>0</v>
      </c>
      <c r="H488" t="s">
        <v>3762</v>
      </c>
      <c r="I488" t="s">
        <v>3762</v>
      </c>
      <c r="J488" t="s">
        <v>3763</v>
      </c>
      <c r="K488" t="s">
        <v>2398</v>
      </c>
      <c r="L488" t="s">
        <v>2518</v>
      </c>
      <c r="M488" s="6">
        <f>DATE(YEAR(PCC_Data[[#This Row],[Confirmed Date]]),MONTH(PCC_Data[[#This Row],[Confirmed Date]]),1)</f>
        <v>41395</v>
      </c>
      <c r="N488" s="3">
        <f>DATE(YEAR(PCC_Data[[#This Row],[Confirmed Date]]),1,1)</f>
        <v>41275</v>
      </c>
    </row>
    <row r="489" spans="2:14" x14ac:dyDescent="0.25">
      <c r="B489" t="s">
        <v>1807</v>
      </c>
      <c r="C489" t="s">
        <v>2177</v>
      </c>
      <c r="D489" t="s">
        <v>2543</v>
      </c>
      <c r="E489" t="s">
        <v>3125</v>
      </c>
      <c r="F489" t="s">
        <v>2548</v>
      </c>
      <c r="G489">
        <v>0</v>
      </c>
      <c r="H489" t="s">
        <v>3764</v>
      </c>
      <c r="I489" t="s">
        <v>3764</v>
      </c>
      <c r="J489" t="s">
        <v>3765</v>
      </c>
      <c r="K489" t="s">
        <v>2547</v>
      </c>
      <c r="L489" t="s">
        <v>2518</v>
      </c>
      <c r="M489" s="6">
        <f>DATE(YEAR(PCC_Data[[#This Row],[Confirmed Date]]),MONTH(PCC_Data[[#This Row],[Confirmed Date]]),1)</f>
        <v>41395</v>
      </c>
      <c r="N489" s="3">
        <f>DATE(YEAR(PCC_Data[[#This Row],[Confirmed Date]]),1,1)</f>
        <v>41275</v>
      </c>
    </row>
    <row r="490" spans="2:14" x14ac:dyDescent="0.25">
      <c r="B490" t="s">
        <v>1806</v>
      </c>
      <c r="C490" t="s">
        <v>2177</v>
      </c>
      <c r="D490" t="s">
        <v>2543</v>
      </c>
      <c r="E490" t="s">
        <v>3125</v>
      </c>
      <c r="F490" t="s">
        <v>2548</v>
      </c>
      <c r="G490">
        <v>0</v>
      </c>
      <c r="H490" t="s">
        <v>3766</v>
      </c>
      <c r="I490" t="s">
        <v>3766</v>
      </c>
      <c r="J490" t="s">
        <v>3767</v>
      </c>
      <c r="K490" t="s">
        <v>2398</v>
      </c>
      <c r="L490" t="s">
        <v>2518</v>
      </c>
      <c r="M490" s="6">
        <f>DATE(YEAR(PCC_Data[[#This Row],[Confirmed Date]]),MONTH(PCC_Data[[#This Row],[Confirmed Date]]),1)</f>
        <v>41395</v>
      </c>
      <c r="N490" s="3">
        <f>DATE(YEAR(PCC_Data[[#This Row],[Confirmed Date]]),1,1)</f>
        <v>41275</v>
      </c>
    </row>
    <row r="491" spans="2:14" x14ac:dyDescent="0.25">
      <c r="B491" t="s">
        <v>1805</v>
      </c>
      <c r="C491" t="s">
        <v>2177</v>
      </c>
      <c r="D491" t="s">
        <v>2543</v>
      </c>
      <c r="E491" t="s">
        <v>3125</v>
      </c>
      <c r="F491" t="s">
        <v>2548</v>
      </c>
      <c r="G491">
        <v>0</v>
      </c>
      <c r="H491" t="s">
        <v>3768</v>
      </c>
      <c r="I491" t="s">
        <v>3768</v>
      </c>
      <c r="J491" t="s">
        <v>3769</v>
      </c>
      <c r="K491" t="s">
        <v>2547</v>
      </c>
      <c r="L491" t="s">
        <v>2518</v>
      </c>
      <c r="M491" s="6">
        <f>DATE(YEAR(PCC_Data[[#This Row],[Confirmed Date]]),MONTH(PCC_Data[[#This Row],[Confirmed Date]]),1)</f>
        <v>41395</v>
      </c>
      <c r="N491" s="3">
        <f>DATE(YEAR(PCC_Data[[#This Row],[Confirmed Date]]),1,1)</f>
        <v>41275</v>
      </c>
    </row>
    <row r="492" spans="2:14" x14ac:dyDescent="0.25">
      <c r="B492" t="s">
        <v>1804</v>
      </c>
      <c r="C492" t="s">
        <v>2177</v>
      </c>
      <c r="D492" t="s">
        <v>2543</v>
      </c>
      <c r="E492" t="s">
        <v>3125</v>
      </c>
      <c r="F492" t="s">
        <v>2548</v>
      </c>
      <c r="G492">
        <v>0</v>
      </c>
      <c r="H492" t="s">
        <v>3770</v>
      </c>
      <c r="I492" t="s">
        <v>3770</v>
      </c>
      <c r="J492" t="s">
        <v>3771</v>
      </c>
      <c r="K492" t="s">
        <v>2398</v>
      </c>
      <c r="L492" t="s">
        <v>2518</v>
      </c>
      <c r="M492" s="6">
        <f>DATE(YEAR(PCC_Data[[#This Row],[Confirmed Date]]),MONTH(PCC_Data[[#This Row],[Confirmed Date]]),1)</f>
        <v>41395</v>
      </c>
      <c r="N492" s="3">
        <f>DATE(YEAR(PCC_Data[[#This Row],[Confirmed Date]]),1,1)</f>
        <v>41275</v>
      </c>
    </row>
    <row r="493" spans="2:14" x14ac:dyDescent="0.25">
      <c r="B493" t="s">
        <v>763</v>
      </c>
      <c r="C493" t="s">
        <v>2177</v>
      </c>
      <c r="D493" t="s">
        <v>3772</v>
      </c>
      <c r="E493" t="s">
        <v>3773</v>
      </c>
      <c r="F493" t="s">
        <v>2271</v>
      </c>
      <c r="G493">
        <v>0</v>
      </c>
      <c r="H493" t="s">
        <v>3774</v>
      </c>
      <c r="I493" t="s">
        <v>3774</v>
      </c>
      <c r="J493" t="s">
        <v>3775</v>
      </c>
      <c r="K493" t="s">
        <v>2274</v>
      </c>
      <c r="L493" t="s">
        <v>2258</v>
      </c>
      <c r="M493" s="6">
        <f>DATE(YEAR(PCC_Data[[#This Row],[Confirmed Date]]),MONTH(PCC_Data[[#This Row],[Confirmed Date]]),1)</f>
        <v>41395</v>
      </c>
      <c r="N493" s="3">
        <f>DATE(YEAR(PCC_Data[[#This Row],[Confirmed Date]]),1,1)</f>
        <v>41275</v>
      </c>
    </row>
    <row r="494" spans="2:14" x14ac:dyDescent="0.25">
      <c r="B494" t="s">
        <v>762</v>
      </c>
      <c r="C494" t="s">
        <v>2177</v>
      </c>
      <c r="D494" t="s">
        <v>3776</v>
      </c>
      <c r="E494" t="s">
        <v>3777</v>
      </c>
      <c r="F494" t="s">
        <v>2271</v>
      </c>
      <c r="G494">
        <v>0</v>
      </c>
      <c r="H494" t="s">
        <v>3778</v>
      </c>
      <c r="I494" t="s">
        <v>3778</v>
      </c>
      <c r="J494" t="s">
        <v>3779</v>
      </c>
      <c r="K494" t="s">
        <v>2274</v>
      </c>
      <c r="L494" t="s">
        <v>2258</v>
      </c>
      <c r="M494" s="6">
        <f>DATE(YEAR(PCC_Data[[#This Row],[Confirmed Date]]),MONTH(PCC_Data[[#This Row],[Confirmed Date]]),1)</f>
        <v>41395</v>
      </c>
      <c r="N494" s="3">
        <f>DATE(YEAR(PCC_Data[[#This Row],[Confirmed Date]]),1,1)</f>
        <v>41275</v>
      </c>
    </row>
    <row r="495" spans="2:14" x14ac:dyDescent="0.25">
      <c r="B495" t="s">
        <v>761</v>
      </c>
      <c r="C495" t="s">
        <v>2177</v>
      </c>
      <c r="D495" t="s">
        <v>3780</v>
      </c>
      <c r="E495" t="s">
        <v>3781</v>
      </c>
      <c r="F495" t="s">
        <v>2271</v>
      </c>
      <c r="G495">
        <v>0</v>
      </c>
      <c r="H495" t="s">
        <v>3782</v>
      </c>
      <c r="I495" t="s">
        <v>3782</v>
      </c>
      <c r="J495" t="s">
        <v>3783</v>
      </c>
      <c r="K495" t="s">
        <v>2274</v>
      </c>
      <c r="L495" t="s">
        <v>2258</v>
      </c>
      <c r="M495" s="6">
        <f>DATE(YEAR(PCC_Data[[#This Row],[Confirmed Date]]),MONTH(PCC_Data[[#This Row],[Confirmed Date]]),1)</f>
        <v>41365</v>
      </c>
      <c r="N495" s="3">
        <f>DATE(YEAR(PCC_Data[[#This Row],[Confirmed Date]]),1,1)</f>
        <v>41275</v>
      </c>
    </row>
    <row r="496" spans="2:14" x14ac:dyDescent="0.25">
      <c r="B496" t="s">
        <v>1713</v>
      </c>
      <c r="C496" t="s">
        <v>2232</v>
      </c>
      <c r="D496" t="s">
        <v>3784</v>
      </c>
      <c r="E496" t="s">
        <v>3785</v>
      </c>
      <c r="F496" t="s">
        <v>2310</v>
      </c>
      <c r="G496">
        <v>0</v>
      </c>
      <c r="H496" t="s">
        <v>3786</v>
      </c>
      <c r="I496" t="s">
        <v>3787</v>
      </c>
      <c r="J496" t="s">
        <v>3788</v>
      </c>
      <c r="K496" t="s">
        <v>2689</v>
      </c>
      <c r="L496" t="s">
        <v>2275</v>
      </c>
      <c r="M496" s="6">
        <f>DATE(YEAR(PCC_Data[[#This Row],[Confirmed Date]]),MONTH(PCC_Data[[#This Row],[Confirmed Date]]),1)</f>
        <v>41395</v>
      </c>
      <c r="N496" s="3">
        <f>DATE(YEAR(PCC_Data[[#This Row],[Confirmed Date]]),1,1)</f>
        <v>41275</v>
      </c>
    </row>
    <row r="497" spans="2:14" x14ac:dyDescent="0.25">
      <c r="B497" t="s">
        <v>759</v>
      </c>
      <c r="C497" t="s">
        <v>2177</v>
      </c>
      <c r="D497" t="s">
        <v>3789</v>
      </c>
      <c r="E497" t="s">
        <v>3790</v>
      </c>
      <c r="F497" t="s">
        <v>2271</v>
      </c>
      <c r="G497">
        <v>0</v>
      </c>
      <c r="H497" t="s">
        <v>3791</v>
      </c>
      <c r="I497" t="s">
        <v>3791</v>
      </c>
      <c r="J497" t="s">
        <v>3792</v>
      </c>
      <c r="K497" t="s">
        <v>2274</v>
      </c>
      <c r="L497" t="s">
        <v>2295</v>
      </c>
      <c r="M497" s="6">
        <f>DATE(YEAR(PCC_Data[[#This Row],[Confirmed Date]]),MONTH(PCC_Data[[#This Row],[Confirmed Date]]),1)</f>
        <v>41395</v>
      </c>
      <c r="N497" s="3">
        <f>DATE(YEAR(PCC_Data[[#This Row],[Confirmed Date]]),1,1)</f>
        <v>41275</v>
      </c>
    </row>
    <row r="498" spans="2:14" x14ac:dyDescent="0.25">
      <c r="B498" t="s">
        <v>757</v>
      </c>
      <c r="C498" t="s">
        <v>2177</v>
      </c>
      <c r="D498" t="s">
        <v>3793</v>
      </c>
      <c r="E498" t="s">
        <v>3794</v>
      </c>
      <c r="F498" t="s">
        <v>2271</v>
      </c>
      <c r="G498">
        <v>0</v>
      </c>
      <c r="H498" t="s">
        <v>3795</v>
      </c>
      <c r="I498" t="s">
        <v>3795</v>
      </c>
      <c r="J498" t="s">
        <v>3796</v>
      </c>
      <c r="K498" t="s">
        <v>2274</v>
      </c>
      <c r="L498" t="s">
        <v>2258</v>
      </c>
      <c r="M498" s="6">
        <f>DATE(YEAR(PCC_Data[[#This Row],[Confirmed Date]]),MONTH(PCC_Data[[#This Row],[Confirmed Date]]),1)</f>
        <v>41395</v>
      </c>
      <c r="N498" s="3">
        <f>DATE(YEAR(PCC_Data[[#This Row],[Confirmed Date]]),1,1)</f>
        <v>41275</v>
      </c>
    </row>
    <row r="499" spans="2:14" x14ac:dyDescent="0.25">
      <c r="B499" t="s">
        <v>755</v>
      </c>
      <c r="C499" t="s">
        <v>2177</v>
      </c>
      <c r="D499" t="s">
        <v>3797</v>
      </c>
      <c r="E499" t="s">
        <v>3798</v>
      </c>
      <c r="F499" t="s">
        <v>2271</v>
      </c>
      <c r="G499">
        <v>10</v>
      </c>
      <c r="H499" t="s">
        <v>3799</v>
      </c>
      <c r="I499" t="s">
        <v>3799</v>
      </c>
      <c r="J499" t="s">
        <v>3800</v>
      </c>
      <c r="K499" t="s">
        <v>2274</v>
      </c>
      <c r="L499" t="s">
        <v>2258</v>
      </c>
      <c r="M499" s="6">
        <f>DATE(YEAR(PCC_Data[[#This Row],[Confirmed Date]]),MONTH(PCC_Data[[#This Row],[Confirmed Date]]),1)</f>
        <v>41365</v>
      </c>
      <c r="N499" s="3">
        <f>DATE(YEAR(PCC_Data[[#This Row],[Confirmed Date]]),1,1)</f>
        <v>41275</v>
      </c>
    </row>
    <row r="500" spans="2:14" x14ac:dyDescent="0.25">
      <c r="B500" t="s">
        <v>754</v>
      </c>
      <c r="C500" t="s">
        <v>2177</v>
      </c>
      <c r="D500" t="s">
        <v>3780</v>
      </c>
      <c r="E500" t="s">
        <v>3801</v>
      </c>
      <c r="F500" t="s">
        <v>2271</v>
      </c>
      <c r="G500">
        <v>0</v>
      </c>
      <c r="H500" t="s">
        <v>3802</v>
      </c>
      <c r="I500" t="s">
        <v>3802</v>
      </c>
      <c r="J500" t="s">
        <v>3803</v>
      </c>
      <c r="K500" t="s">
        <v>2274</v>
      </c>
      <c r="L500" t="s">
        <v>3804</v>
      </c>
      <c r="M500" s="6">
        <f>DATE(YEAR(PCC_Data[[#This Row],[Confirmed Date]]),MONTH(PCC_Data[[#This Row],[Confirmed Date]]),1)</f>
        <v>41365</v>
      </c>
      <c r="N500" s="3">
        <f>DATE(YEAR(PCC_Data[[#This Row],[Confirmed Date]]),1,1)</f>
        <v>41275</v>
      </c>
    </row>
    <row r="501" spans="2:14" x14ac:dyDescent="0.25">
      <c r="B501" t="s">
        <v>752</v>
      </c>
      <c r="C501" t="s">
        <v>2177</v>
      </c>
      <c r="D501" t="s">
        <v>3805</v>
      </c>
      <c r="E501" t="s">
        <v>3806</v>
      </c>
      <c r="F501" t="s">
        <v>2271</v>
      </c>
      <c r="G501">
        <v>0</v>
      </c>
      <c r="H501" t="s">
        <v>3807</v>
      </c>
      <c r="I501" t="s">
        <v>3807</v>
      </c>
      <c r="J501" t="s">
        <v>3808</v>
      </c>
      <c r="K501" t="s">
        <v>2274</v>
      </c>
      <c r="L501" t="s">
        <v>3809</v>
      </c>
      <c r="M501" s="6">
        <f>DATE(YEAR(PCC_Data[[#This Row],[Confirmed Date]]),MONTH(PCC_Data[[#This Row],[Confirmed Date]]),1)</f>
        <v>41395</v>
      </c>
      <c r="N501" s="3">
        <f>DATE(YEAR(PCC_Data[[#This Row],[Confirmed Date]]),1,1)</f>
        <v>41275</v>
      </c>
    </row>
    <row r="502" spans="2:14" x14ac:dyDescent="0.25">
      <c r="B502" t="s">
        <v>750</v>
      </c>
      <c r="C502" t="s">
        <v>2177</v>
      </c>
      <c r="D502" t="s">
        <v>3810</v>
      </c>
      <c r="E502" t="s">
        <v>3811</v>
      </c>
      <c r="F502" t="s">
        <v>2271</v>
      </c>
      <c r="G502">
        <v>0</v>
      </c>
      <c r="H502" t="s">
        <v>3812</v>
      </c>
      <c r="I502" t="s">
        <v>3812</v>
      </c>
      <c r="J502" t="s">
        <v>3813</v>
      </c>
      <c r="K502" t="s">
        <v>2274</v>
      </c>
      <c r="L502" t="s">
        <v>2246</v>
      </c>
      <c r="M502" s="6">
        <f>DATE(YEAR(PCC_Data[[#This Row],[Confirmed Date]]),MONTH(PCC_Data[[#This Row],[Confirmed Date]]),1)</f>
        <v>41395</v>
      </c>
      <c r="N502" s="3">
        <f>DATE(YEAR(PCC_Data[[#This Row],[Confirmed Date]]),1,1)</f>
        <v>41275</v>
      </c>
    </row>
    <row r="503" spans="2:14" x14ac:dyDescent="0.25">
      <c r="B503" t="s">
        <v>748</v>
      </c>
      <c r="C503" t="s">
        <v>2177</v>
      </c>
      <c r="D503" t="s">
        <v>3814</v>
      </c>
      <c r="E503" t="s">
        <v>3815</v>
      </c>
      <c r="F503" t="s">
        <v>2271</v>
      </c>
      <c r="G503">
        <v>10</v>
      </c>
      <c r="H503" t="s">
        <v>3816</v>
      </c>
      <c r="I503" t="s">
        <v>3816</v>
      </c>
      <c r="J503" t="s">
        <v>3817</v>
      </c>
      <c r="K503" t="s">
        <v>2274</v>
      </c>
      <c r="M503" s="6">
        <f>DATE(YEAR(PCC_Data[[#This Row],[Confirmed Date]]),MONTH(PCC_Data[[#This Row],[Confirmed Date]]),1)</f>
        <v>41365</v>
      </c>
      <c r="N503" s="3">
        <f>DATE(YEAR(PCC_Data[[#This Row],[Confirmed Date]]),1,1)</f>
        <v>41275</v>
      </c>
    </row>
    <row r="504" spans="2:14" x14ac:dyDescent="0.25">
      <c r="B504" t="s">
        <v>746</v>
      </c>
      <c r="C504" t="s">
        <v>2177</v>
      </c>
      <c r="D504" t="s">
        <v>3818</v>
      </c>
      <c r="E504" t="s">
        <v>3385</v>
      </c>
      <c r="F504" t="s">
        <v>2271</v>
      </c>
      <c r="G504">
        <v>0</v>
      </c>
      <c r="H504" t="s">
        <v>3819</v>
      </c>
      <c r="I504" t="s">
        <v>3819</v>
      </c>
      <c r="J504" t="s">
        <v>3820</v>
      </c>
      <c r="K504" t="s">
        <v>2274</v>
      </c>
      <c r="L504" t="s">
        <v>2258</v>
      </c>
      <c r="M504" s="6">
        <f>DATE(YEAR(PCC_Data[[#This Row],[Confirmed Date]]),MONTH(PCC_Data[[#This Row],[Confirmed Date]]),1)</f>
        <v>41395</v>
      </c>
      <c r="N504" s="3">
        <f>DATE(YEAR(PCC_Data[[#This Row],[Confirmed Date]]),1,1)</f>
        <v>41275</v>
      </c>
    </row>
    <row r="505" spans="2:14" x14ac:dyDescent="0.25">
      <c r="B505" t="s">
        <v>1210</v>
      </c>
      <c r="C505" t="s">
        <v>2232</v>
      </c>
      <c r="D505" t="s">
        <v>3821</v>
      </c>
      <c r="E505" t="s">
        <v>3822</v>
      </c>
      <c r="F505" t="s">
        <v>2255</v>
      </c>
      <c r="G505">
        <v>0</v>
      </c>
      <c r="H505" t="s">
        <v>3823</v>
      </c>
      <c r="I505" t="s">
        <v>3823</v>
      </c>
      <c r="J505" t="s">
        <v>3824</v>
      </c>
      <c r="K505" t="s">
        <v>2429</v>
      </c>
      <c r="L505" t="s">
        <v>2839</v>
      </c>
      <c r="M505" s="6">
        <f>DATE(YEAR(PCC_Data[[#This Row],[Confirmed Date]]),MONTH(PCC_Data[[#This Row],[Confirmed Date]]),1)</f>
        <v>41365</v>
      </c>
      <c r="N505" s="3">
        <f>DATE(YEAR(PCC_Data[[#This Row],[Confirmed Date]]),1,1)</f>
        <v>41275</v>
      </c>
    </row>
    <row r="506" spans="2:14" x14ac:dyDescent="0.25">
      <c r="B506" t="s">
        <v>1671</v>
      </c>
      <c r="C506" t="s">
        <v>2177</v>
      </c>
      <c r="D506" t="s">
        <v>3825</v>
      </c>
      <c r="E506" t="s">
        <v>2691</v>
      </c>
      <c r="F506" t="s">
        <v>2310</v>
      </c>
      <c r="G506">
        <v>10</v>
      </c>
      <c r="H506" t="s">
        <v>3826</v>
      </c>
      <c r="I506" t="s">
        <v>3827</v>
      </c>
      <c r="J506" t="s">
        <v>3828</v>
      </c>
      <c r="K506" t="s">
        <v>2742</v>
      </c>
      <c r="L506" t="s">
        <v>2275</v>
      </c>
      <c r="M506" s="6">
        <f>DATE(YEAR(PCC_Data[[#This Row],[Confirmed Date]]),MONTH(PCC_Data[[#This Row],[Confirmed Date]]),1)</f>
        <v>41395</v>
      </c>
      <c r="N506" s="3">
        <f>DATE(YEAR(PCC_Data[[#This Row],[Confirmed Date]]),1,1)</f>
        <v>41275</v>
      </c>
    </row>
    <row r="507" spans="2:14" x14ac:dyDescent="0.25">
      <c r="B507" t="s">
        <v>1208</v>
      </c>
      <c r="C507" t="s">
        <v>2232</v>
      </c>
      <c r="D507" t="s">
        <v>3829</v>
      </c>
      <c r="E507" t="s">
        <v>3830</v>
      </c>
      <c r="F507" t="s">
        <v>2255</v>
      </c>
      <c r="G507">
        <v>0</v>
      </c>
      <c r="H507" t="s">
        <v>3831</v>
      </c>
      <c r="I507" t="s">
        <v>3831</v>
      </c>
      <c r="J507" t="s">
        <v>3832</v>
      </c>
      <c r="K507" t="s">
        <v>3833</v>
      </c>
      <c r="L507" t="s">
        <v>2258</v>
      </c>
      <c r="M507" s="6">
        <f>DATE(YEAR(PCC_Data[[#This Row],[Confirmed Date]]),MONTH(PCC_Data[[#This Row],[Confirmed Date]]),1)</f>
        <v>41395</v>
      </c>
      <c r="N507" s="3">
        <f>DATE(YEAR(PCC_Data[[#This Row],[Confirmed Date]]),1,1)</f>
        <v>41275</v>
      </c>
    </row>
    <row r="508" spans="2:14" x14ac:dyDescent="0.25">
      <c r="B508" t="s">
        <v>744</v>
      </c>
      <c r="C508" t="s">
        <v>2177</v>
      </c>
      <c r="D508" t="s">
        <v>3834</v>
      </c>
      <c r="E508" t="s">
        <v>3835</v>
      </c>
      <c r="F508" t="s">
        <v>2384</v>
      </c>
      <c r="G508">
        <v>0</v>
      </c>
      <c r="H508" t="s">
        <v>3836</v>
      </c>
      <c r="I508" t="s">
        <v>3836</v>
      </c>
      <c r="J508" t="s">
        <v>3837</v>
      </c>
      <c r="K508" t="s">
        <v>2245</v>
      </c>
      <c r="M508" s="6">
        <f>DATE(YEAR(PCC_Data[[#This Row],[Confirmed Date]]),MONTH(PCC_Data[[#This Row],[Confirmed Date]]),1)</f>
        <v>41395</v>
      </c>
      <c r="N508" s="3">
        <f>DATE(YEAR(PCC_Data[[#This Row],[Confirmed Date]]),1,1)</f>
        <v>41275</v>
      </c>
    </row>
    <row r="509" spans="2:14" x14ac:dyDescent="0.25">
      <c r="B509" t="s">
        <v>742</v>
      </c>
      <c r="C509" t="s">
        <v>2177</v>
      </c>
      <c r="D509" t="s">
        <v>3838</v>
      </c>
      <c r="E509" t="s">
        <v>3835</v>
      </c>
      <c r="F509" t="s">
        <v>2384</v>
      </c>
      <c r="G509">
        <v>0</v>
      </c>
      <c r="H509" t="s">
        <v>3839</v>
      </c>
      <c r="I509" t="s">
        <v>3839</v>
      </c>
      <c r="J509" t="s">
        <v>3840</v>
      </c>
      <c r="K509" t="s">
        <v>2245</v>
      </c>
      <c r="M509" s="6">
        <f>DATE(YEAR(PCC_Data[[#This Row],[Confirmed Date]]),MONTH(PCC_Data[[#This Row],[Confirmed Date]]),1)</f>
        <v>41395</v>
      </c>
      <c r="N509" s="3">
        <f>DATE(YEAR(PCC_Data[[#This Row],[Confirmed Date]]),1,1)</f>
        <v>41275</v>
      </c>
    </row>
    <row r="510" spans="2:14" x14ac:dyDescent="0.25">
      <c r="B510" t="s">
        <v>1543</v>
      </c>
      <c r="C510" t="s">
        <v>2232</v>
      </c>
      <c r="D510" t="s">
        <v>3841</v>
      </c>
      <c r="E510" t="s">
        <v>2603</v>
      </c>
      <c r="F510" t="s">
        <v>2261</v>
      </c>
      <c r="G510">
        <v>10</v>
      </c>
      <c r="H510" t="s">
        <v>3842</v>
      </c>
      <c r="I510" t="s">
        <v>3842</v>
      </c>
      <c r="J510" t="s">
        <v>3843</v>
      </c>
      <c r="K510" t="s">
        <v>2654</v>
      </c>
      <c r="L510" t="s">
        <v>2264</v>
      </c>
      <c r="M510" s="6">
        <f>DATE(YEAR(PCC_Data[[#This Row],[Confirmed Date]]),MONTH(PCC_Data[[#This Row],[Confirmed Date]]),1)</f>
        <v>41395</v>
      </c>
      <c r="N510" s="3">
        <f>DATE(YEAR(PCC_Data[[#This Row],[Confirmed Date]]),1,1)</f>
        <v>41275</v>
      </c>
    </row>
    <row r="511" spans="2:14" x14ac:dyDescent="0.25">
      <c r="B511" t="s">
        <v>740</v>
      </c>
      <c r="C511" t="s">
        <v>2177</v>
      </c>
      <c r="D511" t="s">
        <v>3844</v>
      </c>
      <c r="E511" t="s">
        <v>3845</v>
      </c>
      <c r="F511" t="s">
        <v>2739</v>
      </c>
      <c r="G511">
        <v>0</v>
      </c>
      <c r="H511" t="s">
        <v>3846</v>
      </c>
      <c r="I511" t="s">
        <v>3846</v>
      </c>
      <c r="J511" t="s">
        <v>3847</v>
      </c>
      <c r="K511" t="s">
        <v>3174</v>
      </c>
      <c r="L511" t="s">
        <v>2322</v>
      </c>
      <c r="M511" s="6">
        <f>DATE(YEAR(PCC_Data[[#This Row],[Confirmed Date]]),MONTH(PCC_Data[[#This Row],[Confirmed Date]]),1)</f>
        <v>41395</v>
      </c>
      <c r="N511" s="3">
        <f>DATE(YEAR(PCC_Data[[#This Row],[Confirmed Date]]),1,1)</f>
        <v>41275</v>
      </c>
    </row>
    <row r="512" spans="2:14" x14ac:dyDescent="0.25">
      <c r="B512" t="s">
        <v>1910</v>
      </c>
      <c r="C512" t="s">
        <v>2177</v>
      </c>
      <c r="D512" t="s">
        <v>3848</v>
      </c>
      <c r="E512" t="s">
        <v>3849</v>
      </c>
      <c r="F512" t="s">
        <v>2372</v>
      </c>
      <c r="G512">
        <v>0</v>
      </c>
      <c r="H512" t="s">
        <v>3850</v>
      </c>
      <c r="I512" t="s">
        <v>3850</v>
      </c>
      <c r="J512" t="s">
        <v>3851</v>
      </c>
      <c r="K512" t="s">
        <v>2281</v>
      </c>
      <c r="M512" s="6">
        <f>DATE(YEAR(PCC_Data[[#This Row],[Confirmed Date]]),MONTH(PCC_Data[[#This Row],[Confirmed Date]]),1)</f>
        <v>41395</v>
      </c>
      <c r="N512" s="3">
        <f>DATE(YEAR(PCC_Data[[#This Row],[Confirmed Date]]),1,1)</f>
        <v>41275</v>
      </c>
    </row>
    <row r="513" spans="2:14" x14ac:dyDescent="0.25">
      <c r="B513" t="s">
        <v>1908</v>
      </c>
      <c r="C513" t="s">
        <v>2177</v>
      </c>
      <c r="D513" t="s">
        <v>3852</v>
      </c>
      <c r="E513" t="s">
        <v>3853</v>
      </c>
      <c r="F513" t="s">
        <v>2372</v>
      </c>
      <c r="G513">
        <v>10</v>
      </c>
      <c r="H513" t="s">
        <v>3854</v>
      </c>
      <c r="I513" t="s">
        <v>3854</v>
      </c>
      <c r="J513" t="s">
        <v>3855</v>
      </c>
      <c r="K513" t="s">
        <v>2281</v>
      </c>
      <c r="L513" t="s">
        <v>3856</v>
      </c>
      <c r="M513" s="6">
        <f>DATE(YEAR(PCC_Data[[#This Row],[Confirmed Date]]),MONTH(PCC_Data[[#This Row],[Confirmed Date]]),1)</f>
        <v>41365</v>
      </c>
      <c r="N513" s="3">
        <f>DATE(YEAR(PCC_Data[[#This Row],[Confirmed Date]]),1,1)</f>
        <v>41275</v>
      </c>
    </row>
    <row r="514" spans="2:14" x14ac:dyDescent="0.25">
      <c r="B514" t="s">
        <v>1906</v>
      </c>
      <c r="C514" t="s">
        <v>2177</v>
      </c>
      <c r="D514" t="s">
        <v>3857</v>
      </c>
      <c r="E514" t="s">
        <v>3858</v>
      </c>
      <c r="F514" t="s">
        <v>2372</v>
      </c>
      <c r="G514">
        <v>0</v>
      </c>
      <c r="H514" t="s">
        <v>3859</v>
      </c>
      <c r="I514" t="s">
        <v>3859</v>
      </c>
      <c r="J514" t="s">
        <v>3860</v>
      </c>
      <c r="K514" t="s">
        <v>2281</v>
      </c>
      <c r="M514" s="6">
        <f>DATE(YEAR(PCC_Data[[#This Row],[Confirmed Date]]),MONTH(PCC_Data[[#This Row],[Confirmed Date]]),1)</f>
        <v>41395</v>
      </c>
      <c r="N514" s="3">
        <f>DATE(YEAR(PCC_Data[[#This Row],[Confirmed Date]]),1,1)</f>
        <v>41275</v>
      </c>
    </row>
    <row r="515" spans="2:14" x14ac:dyDescent="0.25">
      <c r="B515" t="s">
        <v>1904</v>
      </c>
      <c r="C515" t="s">
        <v>2177</v>
      </c>
      <c r="D515" t="s">
        <v>3861</v>
      </c>
      <c r="E515" t="s">
        <v>2372</v>
      </c>
      <c r="F515" t="s">
        <v>2372</v>
      </c>
      <c r="G515">
        <v>0</v>
      </c>
      <c r="H515" t="s">
        <v>3862</v>
      </c>
      <c r="I515" t="s">
        <v>3862</v>
      </c>
      <c r="J515" t="s">
        <v>3863</v>
      </c>
      <c r="K515" t="s">
        <v>2281</v>
      </c>
      <c r="L515" t="s">
        <v>3856</v>
      </c>
      <c r="M515" s="6">
        <f>DATE(YEAR(PCC_Data[[#This Row],[Confirmed Date]]),MONTH(PCC_Data[[#This Row],[Confirmed Date]]),1)</f>
        <v>41395</v>
      </c>
      <c r="N515" s="3">
        <f>DATE(YEAR(PCC_Data[[#This Row],[Confirmed Date]]),1,1)</f>
        <v>41275</v>
      </c>
    </row>
    <row r="516" spans="2:14" x14ac:dyDescent="0.25">
      <c r="B516" t="s">
        <v>738</v>
      </c>
      <c r="C516" t="s">
        <v>2177</v>
      </c>
      <c r="D516" t="s">
        <v>3864</v>
      </c>
      <c r="E516" t="s">
        <v>3865</v>
      </c>
      <c r="F516" t="s">
        <v>2255</v>
      </c>
      <c r="G516">
        <v>0</v>
      </c>
      <c r="H516" t="s">
        <v>3866</v>
      </c>
      <c r="I516" t="s">
        <v>3866</v>
      </c>
      <c r="J516" t="s">
        <v>3867</v>
      </c>
      <c r="K516" t="s">
        <v>2245</v>
      </c>
      <c r="L516" t="s">
        <v>2365</v>
      </c>
      <c r="M516" s="6">
        <f>DATE(YEAR(PCC_Data[[#This Row],[Confirmed Date]]),MONTH(PCC_Data[[#This Row],[Confirmed Date]]),1)</f>
        <v>41365</v>
      </c>
      <c r="N516" s="3">
        <f>DATE(YEAR(PCC_Data[[#This Row],[Confirmed Date]]),1,1)</f>
        <v>41275</v>
      </c>
    </row>
    <row r="517" spans="2:14" x14ac:dyDescent="0.25">
      <c r="B517" t="s">
        <v>2096</v>
      </c>
      <c r="C517" t="s">
        <v>2232</v>
      </c>
      <c r="D517" t="s">
        <v>3868</v>
      </c>
      <c r="E517" t="s">
        <v>2483</v>
      </c>
      <c r="F517" t="s">
        <v>2235</v>
      </c>
      <c r="G517">
        <v>10</v>
      </c>
      <c r="H517" t="s">
        <v>3869</v>
      </c>
      <c r="I517" t="s">
        <v>3869</v>
      </c>
      <c r="J517" t="s">
        <v>3870</v>
      </c>
      <c r="K517" t="s">
        <v>2238</v>
      </c>
      <c r="L517" t="s">
        <v>2239</v>
      </c>
      <c r="M517" s="6">
        <f>DATE(YEAR(PCC_Data[[#This Row],[Confirmed Date]]),MONTH(PCC_Data[[#This Row],[Confirmed Date]]),1)</f>
        <v>41365</v>
      </c>
      <c r="N517" s="3">
        <f>DATE(YEAR(PCC_Data[[#This Row],[Confirmed Date]]),1,1)</f>
        <v>41275</v>
      </c>
    </row>
    <row r="518" spans="2:14" x14ac:dyDescent="0.25">
      <c r="B518" t="s">
        <v>2094</v>
      </c>
      <c r="C518" t="s">
        <v>2232</v>
      </c>
      <c r="D518" t="s">
        <v>3871</v>
      </c>
      <c r="E518" t="s">
        <v>2634</v>
      </c>
      <c r="F518" t="s">
        <v>2235</v>
      </c>
      <c r="G518">
        <v>10</v>
      </c>
      <c r="H518" t="s">
        <v>3872</v>
      </c>
      <c r="I518" t="s">
        <v>3872</v>
      </c>
      <c r="J518" t="s">
        <v>3873</v>
      </c>
      <c r="K518" t="s">
        <v>2238</v>
      </c>
      <c r="M518" s="6">
        <f>DATE(YEAR(PCC_Data[[#This Row],[Confirmed Date]]),MONTH(PCC_Data[[#This Row],[Confirmed Date]]),1)</f>
        <v>41365</v>
      </c>
      <c r="N518" s="3">
        <f>DATE(YEAR(PCC_Data[[#This Row],[Confirmed Date]]),1,1)</f>
        <v>41275</v>
      </c>
    </row>
    <row r="519" spans="2:14" x14ac:dyDescent="0.25">
      <c r="B519" t="s">
        <v>726</v>
      </c>
      <c r="C519" t="s">
        <v>2177</v>
      </c>
      <c r="D519" t="s">
        <v>3874</v>
      </c>
      <c r="E519" t="s">
        <v>3875</v>
      </c>
      <c r="F519" t="s">
        <v>2384</v>
      </c>
      <c r="G519">
        <v>0</v>
      </c>
      <c r="H519" t="s">
        <v>3876</v>
      </c>
      <c r="I519" t="s">
        <v>3876</v>
      </c>
      <c r="J519" t="s">
        <v>3877</v>
      </c>
      <c r="K519" t="s">
        <v>2245</v>
      </c>
      <c r="L519" t="s">
        <v>2258</v>
      </c>
      <c r="M519" s="6">
        <f>DATE(YEAR(PCC_Data[[#This Row],[Confirmed Date]]),MONTH(PCC_Data[[#This Row],[Confirmed Date]]),1)</f>
        <v>41395</v>
      </c>
      <c r="N519" s="3">
        <f>DATE(YEAR(PCC_Data[[#This Row],[Confirmed Date]]),1,1)</f>
        <v>41275</v>
      </c>
    </row>
    <row r="520" spans="2:14" x14ac:dyDescent="0.25">
      <c r="B520" t="s">
        <v>724</v>
      </c>
      <c r="C520" t="s">
        <v>2177</v>
      </c>
      <c r="D520" t="s">
        <v>3878</v>
      </c>
      <c r="E520" t="s">
        <v>3875</v>
      </c>
      <c r="F520" t="s">
        <v>2384</v>
      </c>
      <c r="G520">
        <v>0</v>
      </c>
      <c r="H520" t="s">
        <v>3879</v>
      </c>
      <c r="I520" t="s">
        <v>3879</v>
      </c>
      <c r="J520" t="s">
        <v>3880</v>
      </c>
      <c r="K520" t="s">
        <v>2245</v>
      </c>
      <c r="L520" t="s">
        <v>2258</v>
      </c>
      <c r="M520" s="6">
        <f>DATE(YEAR(PCC_Data[[#This Row],[Confirmed Date]]),MONTH(PCC_Data[[#This Row],[Confirmed Date]]),1)</f>
        <v>41395</v>
      </c>
      <c r="N520" s="3">
        <f>DATE(YEAR(PCC_Data[[#This Row],[Confirmed Date]]),1,1)</f>
        <v>41275</v>
      </c>
    </row>
    <row r="521" spans="2:14" x14ac:dyDescent="0.25">
      <c r="B521" t="s">
        <v>736</v>
      </c>
      <c r="C521" t="s">
        <v>2177</v>
      </c>
      <c r="D521" t="s">
        <v>3881</v>
      </c>
      <c r="E521" t="s">
        <v>3882</v>
      </c>
      <c r="F521" t="s">
        <v>2319</v>
      </c>
      <c r="G521">
        <v>0</v>
      </c>
      <c r="H521" t="s">
        <v>3883</v>
      </c>
      <c r="I521" t="s">
        <v>3883</v>
      </c>
      <c r="J521" t="s">
        <v>3884</v>
      </c>
      <c r="K521" t="s">
        <v>2245</v>
      </c>
      <c r="L521" t="s">
        <v>2246</v>
      </c>
      <c r="M521" s="6">
        <f>DATE(YEAR(PCC_Data[[#This Row],[Confirmed Date]]),MONTH(PCC_Data[[#This Row],[Confirmed Date]]),1)</f>
        <v>41395</v>
      </c>
      <c r="N521" s="3">
        <f>DATE(YEAR(PCC_Data[[#This Row],[Confirmed Date]]),1,1)</f>
        <v>41275</v>
      </c>
    </row>
    <row r="522" spans="2:14" x14ac:dyDescent="0.25">
      <c r="B522" t="s">
        <v>734</v>
      </c>
      <c r="C522" t="s">
        <v>2177</v>
      </c>
      <c r="D522" t="s">
        <v>3885</v>
      </c>
      <c r="E522" t="s">
        <v>3400</v>
      </c>
      <c r="F522" t="s">
        <v>2319</v>
      </c>
      <c r="G522">
        <v>0</v>
      </c>
      <c r="H522" t="s">
        <v>3886</v>
      </c>
      <c r="I522" t="s">
        <v>3886</v>
      </c>
      <c r="J522" t="s">
        <v>3887</v>
      </c>
      <c r="K522" t="s">
        <v>2245</v>
      </c>
      <c r="L522" t="s">
        <v>2246</v>
      </c>
      <c r="M522" s="6">
        <f>DATE(YEAR(PCC_Data[[#This Row],[Confirmed Date]]),MONTH(PCC_Data[[#This Row],[Confirmed Date]]),1)</f>
        <v>41395</v>
      </c>
      <c r="N522" s="3">
        <f>DATE(YEAR(PCC_Data[[#This Row],[Confirmed Date]]),1,1)</f>
        <v>41275</v>
      </c>
    </row>
    <row r="523" spans="2:14" x14ac:dyDescent="0.25">
      <c r="B523" t="s">
        <v>733</v>
      </c>
      <c r="C523" t="s">
        <v>2177</v>
      </c>
      <c r="D523" t="s">
        <v>2675</v>
      </c>
      <c r="E523" t="s">
        <v>3888</v>
      </c>
      <c r="F523" t="s">
        <v>2319</v>
      </c>
      <c r="G523">
        <v>0</v>
      </c>
      <c r="H523" t="s">
        <v>3889</v>
      </c>
      <c r="I523" t="s">
        <v>3889</v>
      </c>
      <c r="J523" t="s">
        <v>3890</v>
      </c>
      <c r="K523" t="s">
        <v>2245</v>
      </c>
      <c r="L523" t="s">
        <v>2246</v>
      </c>
      <c r="M523" s="6">
        <f>DATE(YEAR(PCC_Data[[#This Row],[Confirmed Date]]),MONTH(PCC_Data[[#This Row],[Confirmed Date]]),1)</f>
        <v>41395</v>
      </c>
      <c r="N523" s="3">
        <f>DATE(YEAR(PCC_Data[[#This Row],[Confirmed Date]]),1,1)</f>
        <v>41275</v>
      </c>
    </row>
    <row r="524" spans="2:14" x14ac:dyDescent="0.25">
      <c r="B524" t="s">
        <v>732</v>
      </c>
      <c r="C524" t="s">
        <v>2177</v>
      </c>
      <c r="D524" t="s">
        <v>3891</v>
      </c>
      <c r="E524" t="s">
        <v>3892</v>
      </c>
      <c r="F524" t="s">
        <v>2319</v>
      </c>
      <c r="G524">
        <v>0</v>
      </c>
      <c r="H524" t="s">
        <v>3893</v>
      </c>
      <c r="I524" t="s">
        <v>3893</v>
      </c>
      <c r="J524" t="s">
        <v>3894</v>
      </c>
      <c r="K524" t="s">
        <v>2245</v>
      </c>
      <c r="L524" t="s">
        <v>2246</v>
      </c>
      <c r="M524" s="6">
        <f>DATE(YEAR(PCC_Data[[#This Row],[Confirmed Date]]),MONTH(PCC_Data[[#This Row],[Confirmed Date]]),1)</f>
        <v>41395</v>
      </c>
      <c r="N524" s="3">
        <f>DATE(YEAR(PCC_Data[[#This Row],[Confirmed Date]]),1,1)</f>
        <v>41275</v>
      </c>
    </row>
    <row r="525" spans="2:14" x14ac:dyDescent="0.25">
      <c r="B525" t="s">
        <v>730</v>
      </c>
      <c r="C525" t="s">
        <v>2177</v>
      </c>
      <c r="D525" t="s">
        <v>3895</v>
      </c>
      <c r="E525" t="s">
        <v>3896</v>
      </c>
      <c r="F525" t="s">
        <v>2319</v>
      </c>
      <c r="G525">
        <v>0</v>
      </c>
      <c r="H525" t="s">
        <v>3897</v>
      </c>
      <c r="I525" t="s">
        <v>3897</v>
      </c>
      <c r="J525" t="s">
        <v>3898</v>
      </c>
      <c r="K525" t="s">
        <v>2245</v>
      </c>
      <c r="L525" t="s">
        <v>2258</v>
      </c>
      <c r="M525" s="6">
        <f>DATE(YEAR(PCC_Data[[#This Row],[Confirmed Date]]),MONTH(PCC_Data[[#This Row],[Confirmed Date]]),1)</f>
        <v>41395</v>
      </c>
      <c r="N525" s="3">
        <f>DATE(YEAR(PCC_Data[[#This Row],[Confirmed Date]]),1,1)</f>
        <v>41275</v>
      </c>
    </row>
    <row r="526" spans="2:14" x14ac:dyDescent="0.25">
      <c r="B526" t="s">
        <v>728</v>
      </c>
      <c r="C526" t="s">
        <v>2177</v>
      </c>
      <c r="D526" t="s">
        <v>3899</v>
      </c>
      <c r="E526" t="s">
        <v>3900</v>
      </c>
      <c r="F526" t="s">
        <v>2319</v>
      </c>
      <c r="G526">
        <v>0</v>
      </c>
      <c r="H526" t="s">
        <v>3901</v>
      </c>
      <c r="I526" t="s">
        <v>3901</v>
      </c>
      <c r="J526" t="s">
        <v>3902</v>
      </c>
      <c r="K526" t="s">
        <v>2245</v>
      </c>
      <c r="L526" t="s">
        <v>2258</v>
      </c>
      <c r="M526" s="6">
        <f>DATE(YEAR(PCC_Data[[#This Row],[Confirmed Date]]),MONTH(PCC_Data[[#This Row],[Confirmed Date]]),1)</f>
        <v>41395</v>
      </c>
      <c r="N526" s="3">
        <f>DATE(YEAR(PCC_Data[[#This Row],[Confirmed Date]]),1,1)</f>
        <v>41275</v>
      </c>
    </row>
    <row r="527" spans="2:14" x14ac:dyDescent="0.25">
      <c r="B527" t="s">
        <v>720</v>
      </c>
      <c r="C527" t="s">
        <v>2177</v>
      </c>
      <c r="D527" t="s">
        <v>3903</v>
      </c>
      <c r="E527" t="s">
        <v>3904</v>
      </c>
      <c r="F527" t="s">
        <v>2319</v>
      </c>
      <c r="G527">
        <v>0</v>
      </c>
      <c r="H527" t="s">
        <v>3905</v>
      </c>
      <c r="I527" t="s">
        <v>3905</v>
      </c>
      <c r="J527" t="s">
        <v>3906</v>
      </c>
      <c r="K527" t="s">
        <v>2245</v>
      </c>
      <c r="M527" s="6">
        <f>DATE(YEAR(PCC_Data[[#This Row],[Confirmed Date]]),MONTH(PCC_Data[[#This Row],[Confirmed Date]]),1)</f>
        <v>41395</v>
      </c>
      <c r="N527" s="3">
        <f>DATE(YEAR(PCC_Data[[#This Row],[Confirmed Date]]),1,1)</f>
        <v>41275</v>
      </c>
    </row>
    <row r="528" spans="2:14" x14ac:dyDescent="0.25">
      <c r="B528" t="s">
        <v>722</v>
      </c>
      <c r="C528" t="s">
        <v>2177</v>
      </c>
      <c r="D528" t="s">
        <v>3907</v>
      </c>
      <c r="E528" t="s">
        <v>3908</v>
      </c>
      <c r="F528" t="s">
        <v>2384</v>
      </c>
      <c r="G528">
        <v>0</v>
      </c>
      <c r="H528" t="s">
        <v>3909</v>
      </c>
      <c r="I528" t="s">
        <v>3909</v>
      </c>
      <c r="J528" t="s">
        <v>3910</v>
      </c>
      <c r="K528" t="s">
        <v>2245</v>
      </c>
      <c r="L528" t="s">
        <v>2258</v>
      </c>
      <c r="M528" s="6">
        <f>DATE(YEAR(PCC_Data[[#This Row],[Confirmed Date]]),MONTH(PCC_Data[[#This Row],[Confirmed Date]]),1)</f>
        <v>41395</v>
      </c>
      <c r="N528" s="3">
        <f>DATE(YEAR(PCC_Data[[#This Row],[Confirmed Date]]),1,1)</f>
        <v>41275</v>
      </c>
    </row>
    <row r="529" spans="2:14" x14ac:dyDescent="0.25">
      <c r="B529" t="s">
        <v>1902</v>
      </c>
      <c r="C529" t="s">
        <v>2177</v>
      </c>
      <c r="D529" t="s">
        <v>3911</v>
      </c>
      <c r="E529" t="s">
        <v>3912</v>
      </c>
      <c r="F529" t="s">
        <v>2467</v>
      </c>
      <c r="G529">
        <v>9</v>
      </c>
      <c r="H529" t="s">
        <v>3913</v>
      </c>
      <c r="I529" t="s">
        <v>3913</v>
      </c>
      <c r="J529" t="s">
        <v>3914</v>
      </c>
      <c r="K529" t="s">
        <v>3915</v>
      </c>
      <c r="L529" t="s">
        <v>2392</v>
      </c>
      <c r="M529" s="6">
        <f>DATE(YEAR(PCC_Data[[#This Row],[Confirmed Date]]),MONTH(PCC_Data[[#This Row],[Confirmed Date]]),1)</f>
        <v>41395</v>
      </c>
      <c r="N529" s="3">
        <f>DATE(YEAR(PCC_Data[[#This Row],[Confirmed Date]]),1,1)</f>
        <v>41275</v>
      </c>
    </row>
    <row r="530" spans="2:14" x14ac:dyDescent="0.25">
      <c r="B530" t="s">
        <v>2090</v>
      </c>
      <c r="C530" t="s">
        <v>2232</v>
      </c>
      <c r="D530" t="s">
        <v>3916</v>
      </c>
      <c r="E530" t="s">
        <v>2638</v>
      </c>
      <c r="F530" t="s">
        <v>2467</v>
      </c>
      <c r="G530">
        <v>0</v>
      </c>
      <c r="H530" t="s">
        <v>3917</v>
      </c>
      <c r="I530" t="s">
        <v>3917</v>
      </c>
      <c r="J530" t="s">
        <v>3918</v>
      </c>
      <c r="K530" t="s">
        <v>2238</v>
      </c>
      <c r="L530" t="s">
        <v>2239</v>
      </c>
      <c r="M530" s="6">
        <f>DATE(YEAR(PCC_Data[[#This Row],[Confirmed Date]]),MONTH(PCC_Data[[#This Row],[Confirmed Date]]),1)</f>
        <v>41395</v>
      </c>
      <c r="N530" s="3">
        <f>DATE(YEAR(PCC_Data[[#This Row],[Confirmed Date]]),1,1)</f>
        <v>41275</v>
      </c>
    </row>
    <row r="531" spans="2:14" x14ac:dyDescent="0.25">
      <c r="B531" t="s">
        <v>1900</v>
      </c>
      <c r="C531" t="s">
        <v>2177</v>
      </c>
      <c r="D531" t="s">
        <v>3919</v>
      </c>
      <c r="E531" t="s">
        <v>3920</v>
      </c>
      <c r="F531" t="s">
        <v>2467</v>
      </c>
      <c r="G531">
        <v>10</v>
      </c>
      <c r="H531" t="s">
        <v>3921</v>
      </c>
      <c r="I531" t="s">
        <v>3921</v>
      </c>
      <c r="J531" t="s">
        <v>3922</v>
      </c>
      <c r="K531" t="s">
        <v>2281</v>
      </c>
      <c r="L531" t="s">
        <v>2239</v>
      </c>
      <c r="M531" s="6">
        <f>DATE(YEAR(PCC_Data[[#This Row],[Confirmed Date]]),MONTH(PCC_Data[[#This Row],[Confirmed Date]]),1)</f>
        <v>41365</v>
      </c>
      <c r="N531" s="3">
        <f>DATE(YEAR(PCC_Data[[#This Row],[Confirmed Date]]),1,1)</f>
        <v>41275</v>
      </c>
    </row>
    <row r="532" spans="2:14" x14ac:dyDescent="0.25">
      <c r="B532" t="s">
        <v>2088</v>
      </c>
      <c r="C532" t="s">
        <v>2232</v>
      </c>
      <c r="D532" t="s">
        <v>3923</v>
      </c>
      <c r="E532" t="s">
        <v>3924</v>
      </c>
      <c r="F532" t="s">
        <v>2467</v>
      </c>
      <c r="G532">
        <v>0</v>
      </c>
      <c r="H532" t="s">
        <v>3925</v>
      </c>
      <c r="I532" t="s">
        <v>3925</v>
      </c>
      <c r="J532" t="s">
        <v>3926</v>
      </c>
      <c r="K532" t="s">
        <v>2238</v>
      </c>
      <c r="L532" t="s">
        <v>2239</v>
      </c>
      <c r="M532" s="6">
        <f>DATE(YEAR(PCC_Data[[#This Row],[Confirmed Date]]),MONTH(PCC_Data[[#This Row],[Confirmed Date]]),1)</f>
        <v>41395</v>
      </c>
      <c r="N532" s="3">
        <f>DATE(YEAR(PCC_Data[[#This Row],[Confirmed Date]]),1,1)</f>
        <v>41275</v>
      </c>
    </row>
    <row r="533" spans="2:14" x14ac:dyDescent="0.25">
      <c r="B533" t="s">
        <v>1204</v>
      </c>
      <c r="C533" t="s">
        <v>2232</v>
      </c>
      <c r="D533" t="s">
        <v>3927</v>
      </c>
      <c r="E533" t="s">
        <v>3928</v>
      </c>
      <c r="F533" t="s">
        <v>2266</v>
      </c>
      <c r="G533">
        <v>9</v>
      </c>
      <c r="H533" t="s">
        <v>3929</v>
      </c>
      <c r="I533" t="s">
        <v>3929</v>
      </c>
      <c r="J533" t="s">
        <v>3930</v>
      </c>
      <c r="K533" t="s">
        <v>2429</v>
      </c>
      <c r="L533" t="s">
        <v>2264</v>
      </c>
      <c r="M533" s="6">
        <f>DATE(YEAR(PCC_Data[[#This Row],[Confirmed Date]]),MONTH(PCC_Data[[#This Row],[Confirmed Date]]),1)</f>
        <v>41395</v>
      </c>
      <c r="N533" s="3">
        <f>DATE(YEAR(PCC_Data[[#This Row],[Confirmed Date]]),1,1)</f>
        <v>41275</v>
      </c>
    </row>
    <row r="534" spans="2:14" x14ac:dyDescent="0.25">
      <c r="B534" t="s">
        <v>718</v>
      </c>
      <c r="C534" t="s">
        <v>2177</v>
      </c>
      <c r="D534" t="s">
        <v>3931</v>
      </c>
      <c r="E534" t="s">
        <v>3801</v>
      </c>
      <c r="F534" t="s">
        <v>2271</v>
      </c>
      <c r="G534">
        <v>0</v>
      </c>
      <c r="H534" t="s">
        <v>3932</v>
      </c>
      <c r="I534" t="s">
        <v>3932</v>
      </c>
      <c r="J534" t="s">
        <v>3933</v>
      </c>
      <c r="K534" t="s">
        <v>2274</v>
      </c>
      <c r="L534" t="s">
        <v>3804</v>
      </c>
      <c r="M534" s="6">
        <f>DATE(YEAR(PCC_Data[[#This Row],[Confirmed Date]]),MONTH(PCC_Data[[#This Row],[Confirmed Date]]),1)</f>
        <v>41395</v>
      </c>
      <c r="N534" s="3">
        <f>DATE(YEAR(PCC_Data[[#This Row],[Confirmed Date]]),1,1)</f>
        <v>41275</v>
      </c>
    </row>
    <row r="535" spans="2:14" x14ac:dyDescent="0.25">
      <c r="B535" t="s">
        <v>1200</v>
      </c>
      <c r="C535" t="s">
        <v>2232</v>
      </c>
      <c r="D535" t="s">
        <v>3934</v>
      </c>
      <c r="E535" t="s">
        <v>3935</v>
      </c>
      <c r="F535" t="s">
        <v>2266</v>
      </c>
      <c r="G535">
        <v>0</v>
      </c>
      <c r="H535" t="s">
        <v>3936</v>
      </c>
      <c r="I535" t="s">
        <v>3936</v>
      </c>
      <c r="J535" t="s">
        <v>3937</v>
      </c>
      <c r="K535" t="s">
        <v>2238</v>
      </c>
      <c r="L535" t="s">
        <v>2264</v>
      </c>
      <c r="M535" s="6">
        <f>DATE(YEAR(PCC_Data[[#This Row],[Confirmed Date]]),MONTH(PCC_Data[[#This Row],[Confirmed Date]]),1)</f>
        <v>41395</v>
      </c>
      <c r="N535" s="3">
        <f>DATE(YEAR(PCC_Data[[#This Row],[Confirmed Date]]),1,1)</f>
        <v>41275</v>
      </c>
    </row>
    <row r="536" spans="2:14" x14ac:dyDescent="0.25">
      <c r="B536" t="s">
        <v>1202</v>
      </c>
      <c r="C536" t="s">
        <v>2232</v>
      </c>
      <c r="D536" t="s">
        <v>3938</v>
      </c>
      <c r="E536" t="s">
        <v>3939</v>
      </c>
      <c r="F536" t="s">
        <v>2895</v>
      </c>
      <c r="G536">
        <v>0</v>
      </c>
      <c r="H536" t="s">
        <v>3940</v>
      </c>
      <c r="I536" t="s">
        <v>3940</v>
      </c>
      <c r="J536" t="s">
        <v>3941</v>
      </c>
      <c r="K536" t="s">
        <v>2429</v>
      </c>
      <c r="L536" t="s">
        <v>2660</v>
      </c>
      <c r="M536" s="6">
        <f>DATE(YEAR(PCC_Data[[#This Row],[Confirmed Date]]),MONTH(PCC_Data[[#This Row],[Confirmed Date]]),1)</f>
        <v>41426</v>
      </c>
      <c r="N536" s="3">
        <f>DATE(YEAR(PCC_Data[[#This Row],[Confirmed Date]]),1,1)</f>
        <v>41275</v>
      </c>
    </row>
    <row r="537" spans="2:14" x14ac:dyDescent="0.25">
      <c r="B537" t="s">
        <v>716</v>
      </c>
      <c r="C537" t="s">
        <v>2177</v>
      </c>
      <c r="D537" t="s">
        <v>3942</v>
      </c>
      <c r="E537" t="s">
        <v>2384</v>
      </c>
      <c r="F537" t="s">
        <v>2836</v>
      </c>
      <c r="G537">
        <v>0</v>
      </c>
      <c r="H537" t="s">
        <v>3943</v>
      </c>
      <c r="I537" t="s">
        <v>3943</v>
      </c>
      <c r="J537" t="s">
        <v>3944</v>
      </c>
      <c r="K537" t="s">
        <v>2755</v>
      </c>
      <c r="L537" t="s">
        <v>2258</v>
      </c>
      <c r="M537" s="6">
        <f>DATE(YEAR(PCC_Data[[#This Row],[Confirmed Date]]),MONTH(PCC_Data[[#This Row],[Confirmed Date]]),1)</f>
        <v>41426</v>
      </c>
      <c r="N537" s="3">
        <f>DATE(YEAR(PCC_Data[[#This Row],[Confirmed Date]]),1,1)</f>
        <v>41275</v>
      </c>
    </row>
    <row r="538" spans="2:14" x14ac:dyDescent="0.25">
      <c r="B538" t="s">
        <v>712</v>
      </c>
      <c r="C538" t="s">
        <v>2177</v>
      </c>
      <c r="D538" t="s">
        <v>3945</v>
      </c>
      <c r="E538" t="s">
        <v>3946</v>
      </c>
      <c r="F538" t="s">
        <v>2271</v>
      </c>
      <c r="G538">
        <v>0</v>
      </c>
      <c r="H538" t="s">
        <v>3947</v>
      </c>
      <c r="I538" t="s">
        <v>3947</v>
      </c>
      <c r="J538" t="s">
        <v>3948</v>
      </c>
      <c r="K538" t="s">
        <v>2274</v>
      </c>
      <c r="L538" t="s">
        <v>3949</v>
      </c>
      <c r="M538" s="6">
        <f>DATE(YEAR(PCC_Data[[#This Row],[Confirmed Date]]),MONTH(PCC_Data[[#This Row],[Confirmed Date]]),1)</f>
        <v>41395</v>
      </c>
      <c r="N538" s="3">
        <f>DATE(YEAR(PCC_Data[[#This Row],[Confirmed Date]]),1,1)</f>
        <v>41275</v>
      </c>
    </row>
    <row r="539" spans="2:14" x14ac:dyDescent="0.25">
      <c r="B539" t="s">
        <v>1803</v>
      </c>
      <c r="C539" t="s">
        <v>2177</v>
      </c>
      <c r="D539" t="s">
        <v>3124</v>
      </c>
      <c r="E539" t="s">
        <v>3125</v>
      </c>
      <c r="F539" t="s">
        <v>2514</v>
      </c>
      <c r="G539">
        <v>0</v>
      </c>
      <c r="H539" t="s">
        <v>3950</v>
      </c>
      <c r="I539" t="s">
        <v>3950</v>
      </c>
      <c r="J539" t="s">
        <v>3951</v>
      </c>
      <c r="K539" t="s">
        <v>3128</v>
      </c>
      <c r="L539" t="s">
        <v>2518</v>
      </c>
      <c r="M539" s="6">
        <f>DATE(YEAR(PCC_Data[[#This Row],[Confirmed Date]]),MONTH(PCC_Data[[#This Row],[Confirmed Date]]),1)</f>
        <v>41395</v>
      </c>
      <c r="N539" s="3">
        <f>DATE(YEAR(PCC_Data[[#This Row],[Confirmed Date]]),1,1)</f>
        <v>41275</v>
      </c>
    </row>
    <row r="540" spans="2:14" x14ac:dyDescent="0.25">
      <c r="B540" t="s">
        <v>1802</v>
      </c>
      <c r="C540" t="s">
        <v>2177</v>
      </c>
      <c r="D540" t="s">
        <v>3124</v>
      </c>
      <c r="E540" t="s">
        <v>3125</v>
      </c>
      <c r="F540" t="s">
        <v>2514</v>
      </c>
      <c r="G540">
        <v>0</v>
      </c>
      <c r="H540" t="s">
        <v>3952</v>
      </c>
      <c r="I540" t="s">
        <v>3952</v>
      </c>
      <c r="J540" t="s">
        <v>3953</v>
      </c>
      <c r="K540" t="s">
        <v>3131</v>
      </c>
      <c r="L540" t="s">
        <v>2518</v>
      </c>
      <c r="M540" s="6">
        <f>DATE(YEAR(PCC_Data[[#This Row],[Confirmed Date]]),MONTH(PCC_Data[[#This Row],[Confirmed Date]]),1)</f>
        <v>41395</v>
      </c>
      <c r="N540" s="3">
        <f>DATE(YEAR(PCC_Data[[#This Row],[Confirmed Date]]),1,1)</f>
        <v>41275</v>
      </c>
    </row>
    <row r="541" spans="2:14" x14ac:dyDescent="0.25">
      <c r="B541" t="s">
        <v>1801</v>
      </c>
      <c r="C541" t="s">
        <v>2177</v>
      </c>
      <c r="D541" t="s">
        <v>3124</v>
      </c>
      <c r="E541" t="s">
        <v>3125</v>
      </c>
      <c r="F541" t="s">
        <v>2514</v>
      </c>
      <c r="G541">
        <v>0</v>
      </c>
      <c r="H541" t="s">
        <v>3954</v>
      </c>
      <c r="I541" t="s">
        <v>3954</v>
      </c>
      <c r="J541" t="s">
        <v>3955</v>
      </c>
      <c r="K541" t="s">
        <v>2547</v>
      </c>
      <c r="L541" t="s">
        <v>2518</v>
      </c>
      <c r="M541" s="6">
        <f>DATE(YEAR(PCC_Data[[#This Row],[Confirmed Date]]),MONTH(PCC_Data[[#This Row],[Confirmed Date]]),1)</f>
        <v>41395</v>
      </c>
      <c r="N541" s="3">
        <f>DATE(YEAR(PCC_Data[[#This Row],[Confirmed Date]]),1,1)</f>
        <v>41275</v>
      </c>
    </row>
    <row r="542" spans="2:14" x14ac:dyDescent="0.25">
      <c r="B542" t="s">
        <v>1800</v>
      </c>
      <c r="C542" t="s">
        <v>2177</v>
      </c>
      <c r="D542" t="s">
        <v>3124</v>
      </c>
      <c r="E542" t="s">
        <v>3125</v>
      </c>
      <c r="F542" t="s">
        <v>2514</v>
      </c>
      <c r="G542">
        <v>0</v>
      </c>
      <c r="H542" t="s">
        <v>3956</v>
      </c>
      <c r="I542" t="s">
        <v>3956</v>
      </c>
      <c r="J542" t="s">
        <v>3957</v>
      </c>
      <c r="K542" t="s">
        <v>2398</v>
      </c>
      <c r="L542" t="s">
        <v>2518</v>
      </c>
      <c r="M542" s="6">
        <f>DATE(YEAR(PCC_Data[[#This Row],[Confirmed Date]]),MONTH(PCC_Data[[#This Row],[Confirmed Date]]),1)</f>
        <v>41395</v>
      </c>
      <c r="N542" s="3">
        <f>DATE(YEAR(PCC_Data[[#This Row],[Confirmed Date]]),1,1)</f>
        <v>41275</v>
      </c>
    </row>
    <row r="543" spans="2:14" x14ac:dyDescent="0.25">
      <c r="B543" t="s">
        <v>714</v>
      </c>
      <c r="C543" t="s">
        <v>2177</v>
      </c>
      <c r="D543" t="s">
        <v>3958</v>
      </c>
      <c r="E543" t="s">
        <v>3959</v>
      </c>
      <c r="F543" t="s">
        <v>2255</v>
      </c>
      <c r="G543">
        <v>0</v>
      </c>
      <c r="H543" t="s">
        <v>3960</v>
      </c>
      <c r="I543" t="s">
        <v>3960</v>
      </c>
      <c r="J543" t="s">
        <v>3961</v>
      </c>
      <c r="K543" t="s">
        <v>2245</v>
      </c>
      <c r="L543" t="s">
        <v>2258</v>
      </c>
      <c r="M543" s="6">
        <f>DATE(YEAR(PCC_Data[[#This Row],[Confirmed Date]]),MONTH(PCC_Data[[#This Row],[Confirmed Date]]),1)</f>
        <v>41395</v>
      </c>
      <c r="N543" s="3">
        <f>DATE(YEAR(PCC_Data[[#This Row],[Confirmed Date]]),1,1)</f>
        <v>41275</v>
      </c>
    </row>
    <row r="544" spans="2:14" x14ac:dyDescent="0.25">
      <c r="B544" t="s">
        <v>710</v>
      </c>
      <c r="C544" t="s">
        <v>2177</v>
      </c>
      <c r="D544" t="s">
        <v>3962</v>
      </c>
      <c r="E544" t="s">
        <v>2255</v>
      </c>
      <c r="F544" t="s">
        <v>2836</v>
      </c>
      <c r="G544">
        <v>0</v>
      </c>
      <c r="H544" t="s">
        <v>3963</v>
      </c>
      <c r="I544" t="s">
        <v>3963</v>
      </c>
      <c r="J544" t="s">
        <v>3964</v>
      </c>
      <c r="K544" t="s">
        <v>2755</v>
      </c>
      <c r="L544" t="s">
        <v>2258</v>
      </c>
      <c r="M544" s="6">
        <f>DATE(YEAR(PCC_Data[[#This Row],[Confirmed Date]]),MONTH(PCC_Data[[#This Row],[Confirmed Date]]),1)</f>
        <v>41426</v>
      </c>
      <c r="N544" s="3">
        <f>DATE(YEAR(PCC_Data[[#This Row],[Confirmed Date]]),1,1)</f>
        <v>41275</v>
      </c>
    </row>
    <row r="545" spans="2:14" x14ac:dyDescent="0.25">
      <c r="B545" t="s">
        <v>1669</v>
      </c>
      <c r="C545" t="s">
        <v>2177</v>
      </c>
      <c r="D545" t="s">
        <v>3965</v>
      </c>
      <c r="E545" t="s">
        <v>3966</v>
      </c>
      <c r="F545" t="s">
        <v>2210</v>
      </c>
      <c r="G545">
        <v>0</v>
      </c>
      <c r="H545" t="s">
        <v>3967</v>
      </c>
      <c r="I545" t="s">
        <v>3967</v>
      </c>
      <c r="J545" t="s">
        <v>3968</v>
      </c>
      <c r="K545" t="s">
        <v>2861</v>
      </c>
      <c r="L545" t="s">
        <v>2464</v>
      </c>
      <c r="M545" s="6">
        <f>DATE(YEAR(PCC_Data[[#This Row],[Confirmed Date]]),MONTH(PCC_Data[[#This Row],[Confirmed Date]]),1)</f>
        <v>41365</v>
      </c>
      <c r="N545" s="3">
        <f>DATE(YEAR(PCC_Data[[#This Row],[Confirmed Date]]),1,1)</f>
        <v>41275</v>
      </c>
    </row>
    <row r="546" spans="2:14" x14ac:dyDescent="0.25">
      <c r="B546" t="s">
        <v>2086</v>
      </c>
      <c r="C546" t="s">
        <v>2232</v>
      </c>
      <c r="D546" t="s">
        <v>3969</v>
      </c>
      <c r="E546" t="s">
        <v>3970</v>
      </c>
      <c r="F546" t="s">
        <v>2235</v>
      </c>
      <c r="G546">
        <v>9</v>
      </c>
      <c r="H546" t="s">
        <v>3971</v>
      </c>
      <c r="I546" t="s">
        <v>3971</v>
      </c>
      <c r="J546" t="s">
        <v>3972</v>
      </c>
      <c r="K546" t="s">
        <v>2429</v>
      </c>
      <c r="L546" t="s">
        <v>2392</v>
      </c>
      <c r="M546" s="6">
        <f>DATE(YEAR(PCC_Data[[#This Row],[Confirmed Date]]),MONTH(PCC_Data[[#This Row],[Confirmed Date]]),1)</f>
        <v>41395</v>
      </c>
      <c r="N546" s="3">
        <f>DATE(YEAR(PCC_Data[[#This Row],[Confirmed Date]]),1,1)</f>
        <v>41275</v>
      </c>
    </row>
    <row r="547" spans="2:14" x14ac:dyDescent="0.25">
      <c r="B547" t="s">
        <v>708</v>
      </c>
      <c r="C547" t="s">
        <v>2177</v>
      </c>
      <c r="D547" t="s">
        <v>3973</v>
      </c>
      <c r="E547" t="s">
        <v>3974</v>
      </c>
      <c r="F547" t="s">
        <v>2384</v>
      </c>
      <c r="G547">
        <v>0</v>
      </c>
      <c r="H547" t="s">
        <v>3975</v>
      </c>
      <c r="I547" t="s">
        <v>3975</v>
      </c>
      <c r="J547" t="s">
        <v>3976</v>
      </c>
      <c r="K547" t="s">
        <v>2245</v>
      </c>
      <c r="M547" s="6">
        <f>DATE(YEAR(PCC_Data[[#This Row],[Confirmed Date]]),MONTH(PCC_Data[[#This Row],[Confirmed Date]]),1)</f>
        <v>41395</v>
      </c>
      <c r="N547" s="3">
        <f>DATE(YEAR(PCC_Data[[#This Row],[Confirmed Date]]),1,1)</f>
        <v>41275</v>
      </c>
    </row>
    <row r="548" spans="2:14" x14ac:dyDescent="0.25">
      <c r="B548" t="s">
        <v>2084</v>
      </c>
      <c r="C548" t="s">
        <v>2232</v>
      </c>
      <c r="D548" t="s">
        <v>3977</v>
      </c>
      <c r="E548" t="s">
        <v>3978</v>
      </c>
      <c r="F548" t="s">
        <v>2467</v>
      </c>
      <c r="G548">
        <v>10</v>
      </c>
      <c r="H548" t="s">
        <v>3979</v>
      </c>
      <c r="I548" t="s">
        <v>3979</v>
      </c>
      <c r="J548" t="s">
        <v>3980</v>
      </c>
      <c r="K548" t="s">
        <v>2238</v>
      </c>
      <c r="L548" t="s">
        <v>2239</v>
      </c>
      <c r="M548" s="6">
        <f>DATE(YEAR(PCC_Data[[#This Row],[Confirmed Date]]),MONTH(PCC_Data[[#This Row],[Confirmed Date]]),1)</f>
        <v>41365</v>
      </c>
      <c r="N548" s="3">
        <f>DATE(YEAR(PCC_Data[[#This Row],[Confirmed Date]]),1,1)</f>
        <v>41275</v>
      </c>
    </row>
    <row r="549" spans="2:14" x14ac:dyDescent="0.25">
      <c r="B549" t="s">
        <v>1711</v>
      </c>
      <c r="C549" t="s">
        <v>2232</v>
      </c>
      <c r="D549" t="s">
        <v>3981</v>
      </c>
      <c r="E549" t="s">
        <v>3982</v>
      </c>
      <c r="F549" t="s">
        <v>2210</v>
      </c>
      <c r="G549">
        <v>10</v>
      </c>
      <c r="H549" t="s">
        <v>3983</v>
      </c>
      <c r="I549" t="s">
        <v>3983</v>
      </c>
      <c r="J549" t="s">
        <v>3984</v>
      </c>
      <c r="K549" t="s">
        <v>2415</v>
      </c>
      <c r="L549" t="s">
        <v>2464</v>
      </c>
      <c r="M549" s="6">
        <f>DATE(YEAR(PCC_Data[[#This Row],[Confirmed Date]]),MONTH(PCC_Data[[#This Row],[Confirmed Date]]),1)</f>
        <v>41395</v>
      </c>
      <c r="N549" s="3">
        <f>DATE(YEAR(PCC_Data[[#This Row],[Confirmed Date]]),1,1)</f>
        <v>41275</v>
      </c>
    </row>
    <row r="550" spans="2:14" x14ac:dyDescent="0.25">
      <c r="B550" t="s">
        <v>2082</v>
      </c>
      <c r="C550" t="s">
        <v>2232</v>
      </c>
      <c r="D550" t="s">
        <v>3985</v>
      </c>
      <c r="E550" t="s">
        <v>3986</v>
      </c>
      <c r="F550" t="s">
        <v>2467</v>
      </c>
      <c r="G550">
        <v>10</v>
      </c>
      <c r="H550" t="s">
        <v>3987</v>
      </c>
      <c r="I550" t="s">
        <v>3987</v>
      </c>
      <c r="J550" t="s">
        <v>3988</v>
      </c>
      <c r="K550" t="s">
        <v>2238</v>
      </c>
      <c r="L550" t="s">
        <v>2239</v>
      </c>
      <c r="M550" s="6">
        <f>DATE(YEAR(PCC_Data[[#This Row],[Confirmed Date]]),MONTH(PCC_Data[[#This Row],[Confirmed Date]]),1)</f>
        <v>41365</v>
      </c>
      <c r="N550" s="3">
        <f>DATE(YEAR(PCC_Data[[#This Row],[Confirmed Date]]),1,1)</f>
        <v>41275</v>
      </c>
    </row>
    <row r="551" spans="2:14" x14ac:dyDescent="0.25">
      <c r="B551" t="s">
        <v>706</v>
      </c>
      <c r="C551" t="s">
        <v>2177</v>
      </c>
      <c r="D551" t="s">
        <v>3989</v>
      </c>
      <c r="E551" t="s">
        <v>3990</v>
      </c>
      <c r="F551" t="s">
        <v>2255</v>
      </c>
      <c r="G551">
        <v>0</v>
      </c>
      <c r="H551" t="s">
        <v>3991</v>
      </c>
      <c r="I551" t="s">
        <v>3991</v>
      </c>
      <c r="J551" t="s">
        <v>3992</v>
      </c>
      <c r="K551" t="s">
        <v>2770</v>
      </c>
      <c r="L551" t="s">
        <v>2839</v>
      </c>
      <c r="M551" s="6">
        <f>DATE(YEAR(PCC_Data[[#This Row],[Confirmed Date]]),MONTH(PCC_Data[[#This Row],[Confirmed Date]]),1)</f>
        <v>41395</v>
      </c>
      <c r="N551" s="3">
        <f>DATE(YEAR(PCC_Data[[#This Row],[Confirmed Date]]),1,1)</f>
        <v>41275</v>
      </c>
    </row>
    <row r="552" spans="2:14" x14ac:dyDescent="0.25">
      <c r="B552" t="s">
        <v>1707</v>
      </c>
      <c r="C552" t="s">
        <v>2232</v>
      </c>
      <c r="D552" t="s">
        <v>3993</v>
      </c>
      <c r="E552" t="s">
        <v>3994</v>
      </c>
      <c r="F552" t="s">
        <v>3448</v>
      </c>
      <c r="G552">
        <v>0</v>
      </c>
      <c r="H552" t="s">
        <v>3995</v>
      </c>
      <c r="I552" t="s">
        <v>3995</v>
      </c>
      <c r="J552" t="s">
        <v>3996</v>
      </c>
      <c r="K552" t="s">
        <v>2654</v>
      </c>
      <c r="L552" t="s">
        <v>2275</v>
      </c>
      <c r="M552" s="6">
        <f>DATE(YEAR(PCC_Data[[#This Row],[Confirmed Date]]),MONTH(PCC_Data[[#This Row],[Confirmed Date]]),1)</f>
        <v>41395</v>
      </c>
      <c r="N552" s="3">
        <f>DATE(YEAR(PCC_Data[[#This Row],[Confirmed Date]]),1,1)</f>
        <v>41275</v>
      </c>
    </row>
    <row r="553" spans="2:14" x14ac:dyDescent="0.25">
      <c r="B553" t="s">
        <v>1898</v>
      </c>
      <c r="C553" t="s">
        <v>2177</v>
      </c>
      <c r="D553" t="s">
        <v>3997</v>
      </c>
      <c r="E553" t="s">
        <v>3078</v>
      </c>
      <c r="F553" t="s">
        <v>3074</v>
      </c>
      <c r="G553">
        <v>0</v>
      </c>
      <c r="H553" t="s">
        <v>3998</v>
      </c>
      <c r="I553" t="s">
        <v>3998</v>
      </c>
      <c r="J553" t="s">
        <v>3999</v>
      </c>
      <c r="K553" t="s">
        <v>2281</v>
      </c>
      <c r="L553" t="s">
        <v>2848</v>
      </c>
      <c r="M553" s="6">
        <f>DATE(YEAR(PCC_Data[[#This Row],[Confirmed Date]]),MONTH(PCC_Data[[#This Row],[Confirmed Date]]),1)</f>
        <v>41365</v>
      </c>
      <c r="N553" s="3">
        <f>DATE(YEAR(PCC_Data[[#This Row],[Confirmed Date]]),1,1)</f>
        <v>41275</v>
      </c>
    </row>
    <row r="554" spans="2:14" x14ac:dyDescent="0.25">
      <c r="B554" t="s">
        <v>1198</v>
      </c>
      <c r="C554" t="s">
        <v>2232</v>
      </c>
      <c r="D554" t="s">
        <v>4000</v>
      </c>
      <c r="E554" t="s">
        <v>3959</v>
      </c>
      <c r="F554" t="s">
        <v>2255</v>
      </c>
      <c r="G554">
        <v>0</v>
      </c>
      <c r="H554" t="s">
        <v>4001</v>
      </c>
      <c r="I554" t="s">
        <v>4001</v>
      </c>
      <c r="J554" t="s">
        <v>4002</v>
      </c>
      <c r="K554" t="s">
        <v>2805</v>
      </c>
      <c r="L554" t="s">
        <v>2258</v>
      </c>
      <c r="M554" s="6">
        <f>DATE(YEAR(PCC_Data[[#This Row],[Confirmed Date]]),MONTH(PCC_Data[[#This Row],[Confirmed Date]]),1)</f>
        <v>41395</v>
      </c>
      <c r="N554" s="3">
        <f>DATE(YEAR(PCC_Data[[#This Row],[Confirmed Date]]),1,1)</f>
        <v>41275</v>
      </c>
    </row>
    <row r="555" spans="2:14" x14ac:dyDescent="0.25">
      <c r="B555" t="s">
        <v>1539</v>
      </c>
      <c r="C555" t="s">
        <v>2232</v>
      </c>
      <c r="D555" t="s">
        <v>4003</v>
      </c>
      <c r="E555" t="s">
        <v>4004</v>
      </c>
      <c r="F555" t="s">
        <v>2261</v>
      </c>
      <c r="G555">
        <v>0</v>
      </c>
      <c r="H555" t="s">
        <v>4005</v>
      </c>
      <c r="I555" t="s">
        <v>4005</v>
      </c>
      <c r="J555" t="s">
        <v>4006</v>
      </c>
      <c r="K555" t="s">
        <v>2649</v>
      </c>
      <c r="M555" s="6">
        <f>DATE(YEAR(PCC_Data[[#This Row],[Confirmed Date]]),MONTH(PCC_Data[[#This Row],[Confirmed Date]]),1)</f>
        <v>41395</v>
      </c>
      <c r="N555" s="3">
        <f>DATE(YEAR(PCC_Data[[#This Row],[Confirmed Date]]),1,1)</f>
        <v>41275</v>
      </c>
    </row>
    <row r="556" spans="2:14" x14ac:dyDescent="0.25">
      <c r="B556" t="s">
        <v>1367</v>
      </c>
      <c r="C556" t="s">
        <v>2177</v>
      </c>
      <c r="D556" t="s">
        <v>4007</v>
      </c>
      <c r="E556" t="s">
        <v>4008</v>
      </c>
      <c r="F556" t="s">
        <v>2261</v>
      </c>
      <c r="G556">
        <v>0</v>
      </c>
      <c r="H556" t="s">
        <v>4009</v>
      </c>
      <c r="I556" t="s">
        <v>4009</v>
      </c>
      <c r="J556" t="s">
        <v>4010</v>
      </c>
      <c r="K556" t="s">
        <v>2770</v>
      </c>
      <c r="M556" s="6">
        <f>DATE(YEAR(PCC_Data[[#This Row],[Confirmed Date]]),MONTH(PCC_Data[[#This Row],[Confirmed Date]]),1)</f>
        <v>41395</v>
      </c>
      <c r="N556" s="3">
        <f>DATE(YEAR(PCC_Data[[#This Row],[Confirmed Date]]),1,1)</f>
        <v>41275</v>
      </c>
    </row>
    <row r="557" spans="2:14" x14ac:dyDescent="0.25">
      <c r="B557" t="s">
        <v>1537</v>
      </c>
      <c r="C557" t="s">
        <v>2232</v>
      </c>
      <c r="D557" t="s">
        <v>4011</v>
      </c>
      <c r="E557" t="s">
        <v>4012</v>
      </c>
      <c r="F557" t="s">
        <v>2261</v>
      </c>
      <c r="G557">
        <v>0</v>
      </c>
      <c r="H557" t="s">
        <v>4013</v>
      </c>
      <c r="I557" t="s">
        <v>4013</v>
      </c>
      <c r="J557" t="s">
        <v>4014</v>
      </c>
      <c r="K557" t="s">
        <v>2415</v>
      </c>
      <c r="M557" s="6">
        <f>DATE(YEAR(PCC_Data[[#This Row],[Confirmed Date]]),MONTH(PCC_Data[[#This Row],[Confirmed Date]]),1)</f>
        <v>41395</v>
      </c>
      <c r="N557" s="3">
        <f>DATE(YEAR(PCC_Data[[#This Row],[Confirmed Date]]),1,1)</f>
        <v>41275</v>
      </c>
    </row>
    <row r="558" spans="2:14" x14ac:dyDescent="0.25">
      <c r="B558" t="s">
        <v>1365</v>
      </c>
      <c r="C558" t="s">
        <v>2177</v>
      </c>
      <c r="D558" t="s">
        <v>4015</v>
      </c>
      <c r="E558" t="s">
        <v>4012</v>
      </c>
      <c r="F558" t="s">
        <v>2261</v>
      </c>
      <c r="G558">
        <v>0</v>
      </c>
      <c r="H558" t="s">
        <v>4016</v>
      </c>
      <c r="I558" t="s">
        <v>4016</v>
      </c>
      <c r="J558" t="s">
        <v>4017</v>
      </c>
      <c r="K558" t="s">
        <v>2770</v>
      </c>
      <c r="M558" s="6">
        <f>DATE(YEAR(PCC_Data[[#This Row],[Confirmed Date]]),MONTH(PCC_Data[[#This Row],[Confirmed Date]]),1)</f>
        <v>41365</v>
      </c>
      <c r="N558" s="3">
        <f>DATE(YEAR(PCC_Data[[#This Row],[Confirmed Date]]),1,1)</f>
        <v>41275</v>
      </c>
    </row>
    <row r="559" spans="2:14" x14ac:dyDescent="0.25">
      <c r="B559" t="s">
        <v>1535</v>
      </c>
      <c r="C559" t="s">
        <v>2232</v>
      </c>
      <c r="D559" t="s">
        <v>4018</v>
      </c>
      <c r="E559" t="s">
        <v>4019</v>
      </c>
      <c r="F559" t="s">
        <v>2261</v>
      </c>
      <c r="G559">
        <v>0</v>
      </c>
      <c r="H559" t="s">
        <v>4020</v>
      </c>
      <c r="I559" t="s">
        <v>4020</v>
      </c>
      <c r="J559" t="s">
        <v>4021</v>
      </c>
      <c r="K559" t="s">
        <v>2429</v>
      </c>
      <c r="M559" s="6">
        <f>DATE(YEAR(PCC_Data[[#This Row],[Confirmed Date]]),MONTH(PCC_Data[[#This Row],[Confirmed Date]]),1)</f>
        <v>41395</v>
      </c>
      <c r="N559" s="3">
        <f>DATE(YEAR(PCC_Data[[#This Row],[Confirmed Date]]),1,1)</f>
        <v>41275</v>
      </c>
    </row>
    <row r="560" spans="2:14" x14ac:dyDescent="0.25">
      <c r="B560" t="s">
        <v>704</v>
      </c>
      <c r="C560" t="s">
        <v>2177</v>
      </c>
      <c r="D560" t="s">
        <v>4022</v>
      </c>
      <c r="E560" t="s">
        <v>4023</v>
      </c>
      <c r="F560" t="s">
        <v>2384</v>
      </c>
      <c r="G560">
        <v>0</v>
      </c>
      <c r="H560" t="s">
        <v>4024</v>
      </c>
      <c r="I560" t="s">
        <v>4024</v>
      </c>
      <c r="J560" t="s">
        <v>4025</v>
      </c>
      <c r="K560" t="s">
        <v>2245</v>
      </c>
      <c r="L560" t="s">
        <v>2258</v>
      </c>
      <c r="M560" s="6">
        <f>DATE(YEAR(PCC_Data[[#This Row],[Confirmed Date]]),MONTH(PCC_Data[[#This Row],[Confirmed Date]]),1)</f>
        <v>41395</v>
      </c>
      <c r="N560" s="3">
        <f>DATE(YEAR(PCC_Data[[#This Row],[Confirmed Date]]),1,1)</f>
        <v>41275</v>
      </c>
    </row>
    <row r="561" spans="2:14" x14ac:dyDescent="0.25">
      <c r="B561" t="s">
        <v>703</v>
      </c>
      <c r="C561" t="s">
        <v>2177</v>
      </c>
      <c r="D561" t="s">
        <v>2924</v>
      </c>
      <c r="E561" t="s">
        <v>4026</v>
      </c>
      <c r="F561" t="s">
        <v>2319</v>
      </c>
      <c r="G561">
        <v>0</v>
      </c>
      <c r="H561" t="s">
        <v>4027</v>
      </c>
      <c r="I561" t="s">
        <v>4027</v>
      </c>
      <c r="J561" t="s">
        <v>4028</v>
      </c>
      <c r="K561" t="s">
        <v>2770</v>
      </c>
      <c r="L561" t="s">
        <v>2246</v>
      </c>
      <c r="M561" s="6">
        <f>DATE(YEAR(PCC_Data[[#This Row],[Confirmed Date]]),MONTH(PCC_Data[[#This Row],[Confirmed Date]]),1)</f>
        <v>41395</v>
      </c>
      <c r="N561" s="3">
        <f>DATE(YEAR(PCC_Data[[#This Row],[Confirmed Date]]),1,1)</f>
        <v>41275</v>
      </c>
    </row>
    <row r="562" spans="2:14" x14ac:dyDescent="0.25">
      <c r="B562" t="s">
        <v>2080</v>
      </c>
      <c r="C562" t="s">
        <v>2232</v>
      </c>
      <c r="D562" t="s">
        <v>4029</v>
      </c>
      <c r="E562" t="s">
        <v>4030</v>
      </c>
      <c r="F562" t="s">
        <v>2372</v>
      </c>
      <c r="G562">
        <v>0</v>
      </c>
      <c r="H562" t="s">
        <v>4031</v>
      </c>
      <c r="I562" t="s">
        <v>4031</v>
      </c>
      <c r="J562" t="s">
        <v>4032</v>
      </c>
      <c r="K562" t="s">
        <v>2238</v>
      </c>
      <c r="M562" s="6">
        <f>DATE(YEAR(PCC_Data[[#This Row],[Confirmed Date]]),MONTH(PCC_Data[[#This Row],[Confirmed Date]]),1)</f>
        <v>41395</v>
      </c>
      <c r="N562" s="3">
        <f>DATE(YEAR(PCC_Data[[#This Row],[Confirmed Date]]),1,1)</f>
        <v>41275</v>
      </c>
    </row>
    <row r="563" spans="2:14" x14ac:dyDescent="0.25">
      <c r="B563" t="s">
        <v>1363</v>
      </c>
      <c r="C563" t="s">
        <v>2177</v>
      </c>
      <c r="D563" t="s">
        <v>4033</v>
      </c>
      <c r="E563" t="s">
        <v>2992</v>
      </c>
      <c r="F563" t="s">
        <v>2261</v>
      </c>
      <c r="G563">
        <v>10</v>
      </c>
      <c r="H563" t="s">
        <v>4034</v>
      </c>
      <c r="I563" t="s">
        <v>4034</v>
      </c>
      <c r="J563" t="s">
        <v>4035</v>
      </c>
      <c r="K563" t="s">
        <v>2770</v>
      </c>
      <c r="M563" s="6">
        <f>DATE(YEAR(PCC_Data[[#This Row],[Confirmed Date]]),MONTH(PCC_Data[[#This Row],[Confirmed Date]]),1)</f>
        <v>41395</v>
      </c>
      <c r="N563" s="3">
        <f>DATE(YEAR(PCC_Data[[#This Row],[Confirmed Date]]),1,1)</f>
        <v>41275</v>
      </c>
    </row>
    <row r="564" spans="2:14" x14ac:dyDescent="0.25">
      <c r="B564" t="s">
        <v>1799</v>
      </c>
      <c r="C564" t="s">
        <v>2177</v>
      </c>
      <c r="D564" t="s">
        <v>2543</v>
      </c>
      <c r="E564" t="s">
        <v>3125</v>
      </c>
      <c r="F564" t="s">
        <v>2514</v>
      </c>
      <c r="G564">
        <v>0</v>
      </c>
      <c r="H564" t="s">
        <v>4036</v>
      </c>
      <c r="I564" t="s">
        <v>4036</v>
      </c>
      <c r="J564" t="s">
        <v>4037</v>
      </c>
      <c r="K564" t="s">
        <v>2547</v>
      </c>
      <c r="L564" t="s">
        <v>2518</v>
      </c>
      <c r="M564" s="6">
        <f>DATE(YEAR(PCC_Data[[#This Row],[Confirmed Date]]),MONTH(PCC_Data[[#This Row],[Confirmed Date]]),1)</f>
        <v>41395</v>
      </c>
      <c r="N564" s="3">
        <f>DATE(YEAR(PCC_Data[[#This Row],[Confirmed Date]]),1,1)</f>
        <v>41275</v>
      </c>
    </row>
    <row r="565" spans="2:14" x14ac:dyDescent="0.25">
      <c r="B565" t="s">
        <v>1798</v>
      </c>
      <c r="C565" t="s">
        <v>2177</v>
      </c>
      <c r="D565" t="s">
        <v>2543</v>
      </c>
      <c r="E565" t="s">
        <v>3125</v>
      </c>
      <c r="F565" t="s">
        <v>2514</v>
      </c>
      <c r="G565">
        <v>0</v>
      </c>
      <c r="H565" t="s">
        <v>4038</v>
      </c>
      <c r="I565" t="s">
        <v>4038</v>
      </c>
      <c r="J565" t="s">
        <v>4039</v>
      </c>
      <c r="K565" t="s">
        <v>2398</v>
      </c>
      <c r="L565" t="s">
        <v>2518</v>
      </c>
      <c r="M565" s="6">
        <f>DATE(YEAR(PCC_Data[[#This Row],[Confirmed Date]]),MONTH(PCC_Data[[#This Row],[Confirmed Date]]),1)</f>
        <v>41395</v>
      </c>
      <c r="N565" s="3">
        <f>DATE(YEAR(PCC_Data[[#This Row],[Confirmed Date]]),1,1)</f>
        <v>41275</v>
      </c>
    </row>
    <row r="566" spans="2:14" x14ac:dyDescent="0.25">
      <c r="B566" t="s">
        <v>1196</v>
      </c>
      <c r="C566" t="s">
        <v>2232</v>
      </c>
      <c r="D566" t="s">
        <v>4040</v>
      </c>
      <c r="E566" t="s">
        <v>4041</v>
      </c>
      <c r="F566" t="s">
        <v>2504</v>
      </c>
      <c r="G566">
        <v>0</v>
      </c>
      <c r="H566" t="s">
        <v>4042</v>
      </c>
      <c r="I566" t="s">
        <v>4042</v>
      </c>
      <c r="J566" t="s">
        <v>4043</v>
      </c>
      <c r="K566" t="s">
        <v>2698</v>
      </c>
      <c r="L566" t="s">
        <v>2252</v>
      </c>
      <c r="M566" s="6">
        <f>DATE(YEAR(PCC_Data[[#This Row],[Confirmed Date]]),MONTH(PCC_Data[[#This Row],[Confirmed Date]]),1)</f>
        <v>41395</v>
      </c>
      <c r="N566" s="3">
        <f>DATE(YEAR(PCC_Data[[#This Row],[Confirmed Date]]),1,1)</f>
        <v>41275</v>
      </c>
    </row>
    <row r="567" spans="2:14" x14ac:dyDescent="0.25">
      <c r="B567" t="s">
        <v>4044</v>
      </c>
      <c r="C567" t="s">
        <v>2177</v>
      </c>
      <c r="D567" t="s">
        <v>4045</v>
      </c>
      <c r="E567" t="s">
        <v>4046</v>
      </c>
      <c r="F567" t="s">
        <v>3448</v>
      </c>
      <c r="G567">
        <v>0</v>
      </c>
      <c r="H567" t="s">
        <v>4047</v>
      </c>
      <c r="I567" t="s">
        <v>4047</v>
      </c>
      <c r="J567" t="s">
        <v>4048</v>
      </c>
      <c r="K567" t="s">
        <v>2347</v>
      </c>
      <c r="L567" t="s">
        <v>4049</v>
      </c>
      <c r="M567" s="6">
        <f>DATE(YEAR(PCC_Data[[#This Row],[Confirmed Date]]),MONTH(PCC_Data[[#This Row],[Confirmed Date]]),1)</f>
        <v>41426</v>
      </c>
      <c r="N567" s="3">
        <f>DATE(YEAR(PCC_Data[[#This Row],[Confirmed Date]]),1,1)</f>
        <v>41275</v>
      </c>
    </row>
    <row r="568" spans="2:14" x14ac:dyDescent="0.25">
      <c r="B568" t="s">
        <v>1797</v>
      </c>
      <c r="C568" t="s">
        <v>2177</v>
      </c>
      <c r="D568" t="s">
        <v>3124</v>
      </c>
      <c r="E568" t="s">
        <v>3125</v>
      </c>
      <c r="F568" t="s">
        <v>2514</v>
      </c>
      <c r="G568">
        <v>0</v>
      </c>
      <c r="H568" t="s">
        <v>4050</v>
      </c>
      <c r="I568" t="s">
        <v>4050</v>
      </c>
      <c r="J568" t="s">
        <v>4051</v>
      </c>
      <c r="K568" t="s">
        <v>3128</v>
      </c>
      <c r="L568" t="s">
        <v>2518</v>
      </c>
      <c r="M568" s="6">
        <f>DATE(YEAR(PCC_Data[[#This Row],[Confirmed Date]]),MONTH(PCC_Data[[#This Row],[Confirmed Date]]),1)</f>
        <v>41395</v>
      </c>
      <c r="N568" s="3">
        <f>DATE(YEAR(PCC_Data[[#This Row],[Confirmed Date]]),1,1)</f>
        <v>41275</v>
      </c>
    </row>
    <row r="569" spans="2:14" x14ac:dyDescent="0.25">
      <c r="B569" t="s">
        <v>1796</v>
      </c>
      <c r="C569" t="s">
        <v>2177</v>
      </c>
      <c r="D569" t="s">
        <v>3124</v>
      </c>
      <c r="E569" t="s">
        <v>3125</v>
      </c>
      <c r="F569" t="s">
        <v>2514</v>
      </c>
      <c r="G569">
        <v>0</v>
      </c>
      <c r="H569" t="s">
        <v>4052</v>
      </c>
      <c r="I569" t="s">
        <v>4052</v>
      </c>
      <c r="J569" t="s">
        <v>4053</v>
      </c>
      <c r="K569" t="s">
        <v>3131</v>
      </c>
      <c r="L569" t="s">
        <v>2518</v>
      </c>
      <c r="M569" s="6">
        <f>DATE(YEAR(PCC_Data[[#This Row],[Confirmed Date]]),MONTH(PCC_Data[[#This Row],[Confirmed Date]]),1)</f>
        <v>41395</v>
      </c>
      <c r="N569" s="3">
        <f>DATE(YEAR(PCC_Data[[#This Row],[Confirmed Date]]),1,1)</f>
        <v>41275</v>
      </c>
    </row>
    <row r="570" spans="2:14" x14ac:dyDescent="0.25">
      <c r="B570" t="s">
        <v>1795</v>
      </c>
      <c r="C570" t="s">
        <v>2177</v>
      </c>
      <c r="D570" t="s">
        <v>3124</v>
      </c>
      <c r="E570" t="s">
        <v>3125</v>
      </c>
      <c r="F570" t="s">
        <v>2514</v>
      </c>
      <c r="G570">
        <v>0</v>
      </c>
      <c r="H570" t="s">
        <v>4054</v>
      </c>
      <c r="I570" t="s">
        <v>4054</v>
      </c>
      <c r="J570" t="s">
        <v>4055</v>
      </c>
      <c r="K570" t="s">
        <v>2547</v>
      </c>
      <c r="L570" t="s">
        <v>2518</v>
      </c>
      <c r="M570" s="6">
        <f>DATE(YEAR(PCC_Data[[#This Row],[Confirmed Date]]),MONTH(PCC_Data[[#This Row],[Confirmed Date]]),1)</f>
        <v>41395</v>
      </c>
      <c r="N570" s="3">
        <f>DATE(YEAR(PCC_Data[[#This Row],[Confirmed Date]]),1,1)</f>
        <v>41275</v>
      </c>
    </row>
    <row r="571" spans="2:14" x14ac:dyDescent="0.25">
      <c r="B571" t="s">
        <v>1793</v>
      </c>
      <c r="C571" t="s">
        <v>2177</v>
      </c>
      <c r="D571" t="s">
        <v>3124</v>
      </c>
      <c r="E571" t="s">
        <v>3125</v>
      </c>
      <c r="F571" t="s">
        <v>2514</v>
      </c>
      <c r="G571">
        <v>0</v>
      </c>
      <c r="H571" t="s">
        <v>4056</v>
      </c>
      <c r="I571" t="s">
        <v>4056</v>
      </c>
      <c r="J571" t="s">
        <v>4057</v>
      </c>
      <c r="K571" t="s">
        <v>2398</v>
      </c>
      <c r="L571" t="s">
        <v>2518</v>
      </c>
      <c r="M571" s="6">
        <f>DATE(YEAR(PCC_Data[[#This Row],[Confirmed Date]]),MONTH(PCC_Data[[#This Row],[Confirmed Date]]),1)</f>
        <v>41395</v>
      </c>
      <c r="N571" s="3">
        <f>DATE(YEAR(PCC_Data[[#This Row],[Confirmed Date]]),1,1)</f>
        <v>41275</v>
      </c>
    </row>
    <row r="572" spans="2:14" x14ac:dyDescent="0.25">
      <c r="B572" t="s">
        <v>1868</v>
      </c>
      <c r="C572" t="s">
        <v>2232</v>
      </c>
      <c r="D572" t="s">
        <v>4058</v>
      </c>
      <c r="E572" t="s">
        <v>4059</v>
      </c>
      <c r="F572" t="s">
        <v>2514</v>
      </c>
      <c r="G572">
        <v>0</v>
      </c>
      <c r="H572" t="s">
        <v>4060</v>
      </c>
      <c r="I572" t="s">
        <v>4060</v>
      </c>
      <c r="J572" t="s">
        <v>4061</v>
      </c>
      <c r="K572" t="s">
        <v>2429</v>
      </c>
      <c r="L572" t="s">
        <v>2518</v>
      </c>
      <c r="M572" s="6">
        <f>DATE(YEAR(PCC_Data[[#This Row],[Confirmed Date]]),MONTH(PCC_Data[[#This Row],[Confirmed Date]]),1)</f>
        <v>41395</v>
      </c>
      <c r="N572" s="3">
        <f>DATE(YEAR(PCC_Data[[#This Row],[Confirmed Date]]),1,1)</f>
        <v>41275</v>
      </c>
    </row>
    <row r="573" spans="2:14" x14ac:dyDescent="0.25">
      <c r="B573" t="s">
        <v>1194</v>
      </c>
      <c r="C573" t="s">
        <v>2232</v>
      </c>
      <c r="D573" t="s">
        <v>4062</v>
      </c>
      <c r="E573" t="s">
        <v>4063</v>
      </c>
      <c r="F573" t="s">
        <v>2266</v>
      </c>
      <c r="G573">
        <v>10</v>
      </c>
      <c r="H573" t="s">
        <v>4064</v>
      </c>
      <c r="I573" t="s">
        <v>4064</v>
      </c>
      <c r="J573" t="s">
        <v>4065</v>
      </c>
      <c r="K573" t="s">
        <v>2238</v>
      </c>
      <c r="L573" t="s">
        <v>2282</v>
      </c>
      <c r="M573" s="6">
        <f>DATE(YEAR(PCC_Data[[#This Row],[Confirmed Date]]),MONTH(PCC_Data[[#This Row],[Confirmed Date]]),1)</f>
        <v>41365</v>
      </c>
      <c r="N573" s="3">
        <f>DATE(YEAR(PCC_Data[[#This Row],[Confirmed Date]]),1,1)</f>
        <v>41275</v>
      </c>
    </row>
    <row r="574" spans="2:14" x14ac:dyDescent="0.25">
      <c r="B574" t="s">
        <v>1192</v>
      </c>
      <c r="C574" t="s">
        <v>2232</v>
      </c>
      <c r="D574" t="s">
        <v>4066</v>
      </c>
      <c r="E574" t="s">
        <v>4067</v>
      </c>
      <c r="F574" t="s">
        <v>2266</v>
      </c>
      <c r="G574">
        <v>0</v>
      </c>
      <c r="H574" t="s">
        <v>4068</v>
      </c>
      <c r="I574" t="s">
        <v>4068</v>
      </c>
      <c r="J574" t="s">
        <v>4069</v>
      </c>
      <c r="K574" t="s">
        <v>2238</v>
      </c>
      <c r="M574" s="6">
        <f>DATE(YEAR(PCC_Data[[#This Row],[Confirmed Date]]),MONTH(PCC_Data[[#This Row],[Confirmed Date]]),1)</f>
        <v>41395</v>
      </c>
      <c r="N574" s="3">
        <f>DATE(YEAR(PCC_Data[[#This Row],[Confirmed Date]]),1,1)</f>
        <v>41275</v>
      </c>
    </row>
    <row r="575" spans="2:14" x14ac:dyDescent="0.25">
      <c r="B575" t="s">
        <v>1866</v>
      </c>
      <c r="C575" t="s">
        <v>2232</v>
      </c>
      <c r="D575" t="s">
        <v>4070</v>
      </c>
      <c r="E575" t="s">
        <v>4071</v>
      </c>
      <c r="F575" t="s">
        <v>2514</v>
      </c>
      <c r="G575">
        <v>10</v>
      </c>
      <c r="H575" t="s">
        <v>4072</v>
      </c>
      <c r="I575" t="s">
        <v>4072</v>
      </c>
      <c r="J575" t="s">
        <v>4073</v>
      </c>
      <c r="K575" t="s">
        <v>2538</v>
      </c>
      <c r="L575" t="s">
        <v>2518</v>
      </c>
      <c r="M575" s="6">
        <f>DATE(YEAR(PCC_Data[[#This Row],[Confirmed Date]]),MONTH(PCC_Data[[#This Row],[Confirmed Date]]),1)</f>
        <v>41365</v>
      </c>
      <c r="N575" s="3">
        <f>DATE(YEAR(PCC_Data[[#This Row],[Confirmed Date]]),1,1)</f>
        <v>41275</v>
      </c>
    </row>
    <row r="576" spans="2:14" x14ac:dyDescent="0.25">
      <c r="B576" t="s">
        <v>701</v>
      </c>
      <c r="C576" t="s">
        <v>2177</v>
      </c>
      <c r="D576" t="s">
        <v>4074</v>
      </c>
      <c r="E576" t="s">
        <v>4075</v>
      </c>
      <c r="F576" t="s">
        <v>2384</v>
      </c>
      <c r="G576">
        <v>0</v>
      </c>
      <c r="H576" t="s">
        <v>4076</v>
      </c>
      <c r="I576" t="s">
        <v>4076</v>
      </c>
      <c r="J576" t="s">
        <v>4077</v>
      </c>
      <c r="K576" t="s">
        <v>2245</v>
      </c>
      <c r="L576" t="s">
        <v>2258</v>
      </c>
      <c r="M576" s="6">
        <f>DATE(YEAR(PCC_Data[[#This Row],[Confirmed Date]]),MONTH(PCC_Data[[#This Row],[Confirmed Date]]),1)</f>
        <v>41395</v>
      </c>
      <c r="N576" s="3">
        <f>DATE(YEAR(PCC_Data[[#This Row],[Confirmed Date]]),1,1)</f>
        <v>41275</v>
      </c>
    </row>
    <row r="577" spans="2:14" x14ac:dyDescent="0.25">
      <c r="B577" t="s">
        <v>1361</v>
      </c>
      <c r="C577" t="s">
        <v>2177</v>
      </c>
      <c r="D577" t="s">
        <v>4078</v>
      </c>
      <c r="E577" t="s">
        <v>4079</v>
      </c>
      <c r="F577" t="s">
        <v>2278</v>
      </c>
      <c r="G577">
        <v>10</v>
      </c>
      <c r="H577" t="s">
        <v>4080</v>
      </c>
      <c r="I577" t="s">
        <v>4080</v>
      </c>
      <c r="J577" t="s">
        <v>4081</v>
      </c>
      <c r="K577" t="s">
        <v>2281</v>
      </c>
      <c r="L577" t="s">
        <v>2282</v>
      </c>
      <c r="M577" s="6">
        <f>DATE(YEAR(PCC_Data[[#This Row],[Confirmed Date]]),MONTH(PCC_Data[[#This Row],[Confirmed Date]]),1)</f>
        <v>41365</v>
      </c>
      <c r="N577" s="3">
        <f>DATE(YEAR(PCC_Data[[#This Row],[Confirmed Date]]),1,1)</f>
        <v>41275</v>
      </c>
    </row>
    <row r="578" spans="2:14" x14ac:dyDescent="0.25">
      <c r="B578" t="s">
        <v>1190</v>
      </c>
      <c r="C578" t="s">
        <v>2232</v>
      </c>
      <c r="D578" t="s">
        <v>4082</v>
      </c>
      <c r="E578" t="s">
        <v>4083</v>
      </c>
      <c r="F578" t="s">
        <v>2255</v>
      </c>
      <c r="G578">
        <v>0</v>
      </c>
      <c r="H578" t="s">
        <v>4084</v>
      </c>
      <c r="I578" t="s">
        <v>4084</v>
      </c>
      <c r="J578" t="s">
        <v>4085</v>
      </c>
      <c r="K578" t="s">
        <v>2429</v>
      </c>
      <c r="L578" t="s">
        <v>2839</v>
      </c>
      <c r="M578" s="6">
        <f>DATE(YEAR(PCC_Data[[#This Row],[Confirmed Date]]),MONTH(PCC_Data[[#This Row],[Confirmed Date]]),1)</f>
        <v>41395</v>
      </c>
      <c r="N578" s="3">
        <f>DATE(YEAR(PCC_Data[[#This Row],[Confirmed Date]]),1,1)</f>
        <v>41275</v>
      </c>
    </row>
    <row r="579" spans="2:14" x14ac:dyDescent="0.25">
      <c r="B579" t="s">
        <v>1188</v>
      </c>
      <c r="C579" t="s">
        <v>2232</v>
      </c>
      <c r="D579" t="s">
        <v>4086</v>
      </c>
      <c r="E579" t="s">
        <v>4087</v>
      </c>
      <c r="F579" t="s">
        <v>2319</v>
      </c>
      <c r="G579">
        <v>0</v>
      </c>
      <c r="H579" t="s">
        <v>4088</v>
      </c>
      <c r="I579" t="s">
        <v>4088</v>
      </c>
      <c r="J579" t="s">
        <v>4089</v>
      </c>
      <c r="K579" t="s">
        <v>2429</v>
      </c>
      <c r="L579" t="s">
        <v>2246</v>
      </c>
      <c r="M579" s="6">
        <f>DATE(YEAR(PCC_Data[[#This Row],[Confirmed Date]]),MONTH(PCC_Data[[#This Row],[Confirmed Date]]),1)</f>
        <v>41395</v>
      </c>
      <c r="N579" s="3">
        <f>DATE(YEAR(PCC_Data[[#This Row],[Confirmed Date]]),1,1)</f>
        <v>41275</v>
      </c>
    </row>
    <row r="580" spans="2:14" x14ac:dyDescent="0.25">
      <c r="B580" t="s">
        <v>2078</v>
      </c>
      <c r="C580" t="s">
        <v>2232</v>
      </c>
      <c r="D580" t="s">
        <v>4090</v>
      </c>
      <c r="E580" t="s">
        <v>4091</v>
      </c>
      <c r="F580" t="s">
        <v>2235</v>
      </c>
      <c r="G580">
        <v>1</v>
      </c>
      <c r="H580" t="s">
        <v>4092</v>
      </c>
      <c r="I580" t="s">
        <v>4092</v>
      </c>
      <c r="J580" t="s">
        <v>4093</v>
      </c>
      <c r="K580" t="s">
        <v>2238</v>
      </c>
      <c r="M580" s="6">
        <f>DATE(YEAR(PCC_Data[[#This Row],[Confirmed Date]]),MONTH(PCC_Data[[#This Row],[Confirmed Date]]),1)</f>
        <v>41365</v>
      </c>
      <c r="N580" s="3">
        <f>DATE(YEAR(PCC_Data[[#This Row],[Confirmed Date]]),1,1)</f>
        <v>41275</v>
      </c>
    </row>
    <row r="581" spans="2:14" x14ac:dyDescent="0.25">
      <c r="B581" t="s">
        <v>1533</v>
      </c>
      <c r="C581" t="s">
        <v>2232</v>
      </c>
      <c r="D581" t="s">
        <v>4094</v>
      </c>
      <c r="E581" t="s">
        <v>4095</v>
      </c>
      <c r="F581" t="s">
        <v>2261</v>
      </c>
      <c r="G581">
        <v>0</v>
      </c>
      <c r="H581" t="s">
        <v>4096</v>
      </c>
      <c r="I581" t="s">
        <v>4096</v>
      </c>
      <c r="J581" t="s">
        <v>4097</v>
      </c>
      <c r="K581" t="s">
        <v>2415</v>
      </c>
      <c r="M581" s="6">
        <f>DATE(YEAR(PCC_Data[[#This Row],[Confirmed Date]]),MONTH(PCC_Data[[#This Row],[Confirmed Date]]),1)</f>
        <v>41395</v>
      </c>
      <c r="N581" s="3">
        <f>DATE(YEAR(PCC_Data[[#This Row],[Confirmed Date]]),1,1)</f>
        <v>41275</v>
      </c>
    </row>
    <row r="582" spans="2:14" x14ac:dyDescent="0.25">
      <c r="B582" t="s">
        <v>2077</v>
      </c>
      <c r="C582" t="s">
        <v>2232</v>
      </c>
      <c r="D582" t="s">
        <v>4098</v>
      </c>
      <c r="E582" t="s">
        <v>4099</v>
      </c>
      <c r="F582" t="s">
        <v>2235</v>
      </c>
      <c r="G582">
        <v>0</v>
      </c>
      <c r="H582" t="s">
        <v>4100</v>
      </c>
      <c r="I582" t="s">
        <v>4100</v>
      </c>
      <c r="J582" t="s">
        <v>4101</v>
      </c>
      <c r="K582" t="s">
        <v>2238</v>
      </c>
      <c r="L582" t="s">
        <v>2275</v>
      </c>
      <c r="M582" s="6">
        <f>DATE(YEAR(PCC_Data[[#This Row],[Confirmed Date]]),MONTH(PCC_Data[[#This Row],[Confirmed Date]]),1)</f>
        <v>41395</v>
      </c>
      <c r="N582" s="3">
        <f>DATE(YEAR(PCC_Data[[#This Row],[Confirmed Date]]),1,1)</f>
        <v>41275</v>
      </c>
    </row>
    <row r="583" spans="2:14" x14ac:dyDescent="0.25">
      <c r="B583" t="s">
        <v>2075</v>
      </c>
      <c r="C583" t="s">
        <v>2232</v>
      </c>
      <c r="D583" t="s">
        <v>4098</v>
      </c>
      <c r="E583" t="s">
        <v>4102</v>
      </c>
      <c r="F583" t="s">
        <v>2235</v>
      </c>
      <c r="G583">
        <v>0</v>
      </c>
      <c r="H583" t="s">
        <v>4103</v>
      </c>
      <c r="I583" t="s">
        <v>4103</v>
      </c>
      <c r="J583" t="s">
        <v>4104</v>
      </c>
      <c r="K583" t="s">
        <v>2238</v>
      </c>
      <c r="L583" t="s">
        <v>2275</v>
      </c>
      <c r="M583" s="6">
        <f>DATE(YEAR(PCC_Data[[#This Row],[Confirmed Date]]),MONTH(PCC_Data[[#This Row],[Confirmed Date]]),1)</f>
        <v>41395</v>
      </c>
      <c r="N583" s="3">
        <f>DATE(YEAR(PCC_Data[[#This Row],[Confirmed Date]]),1,1)</f>
        <v>41275</v>
      </c>
    </row>
    <row r="584" spans="2:14" x14ac:dyDescent="0.25">
      <c r="B584" t="s">
        <v>699</v>
      </c>
      <c r="C584" t="s">
        <v>2177</v>
      </c>
      <c r="D584" t="s">
        <v>4105</v>
      </c>
      <c r="E584" t="s">
        <v>4106</v>
      </c>
      <c r="F584" t="s">
        <v>2384</v>
      </c>
      <c r="G584">
        <v>0</v>
      </c>
      <c r="H584" t="s">
        <v>4107</v>
      </c>
      <c r="I584" t="s">
        <v>4107</v>
      </c>
      <c r="J584" t="s">
        <v>4108</v>
      </c>
      <c r="K584" t="s">
        <v>2770</v>
      </c>
      <c r="L584" t="s">
        <v>2258</v>
      </c>
      <c r="M584" s="6">
        <f>DATE(YEAR(PCC_Data[[#This Row],[Confirmed Date]]),MONTH(PCC_Data[[#This Row],[Confirmed Date]]),1)</f>
        <v>41395</v>
      </c>
      <c r="N584" s="3">
        <f>DATE(YEAR(PCC_Data[[#This Row],[Confirmed Date]]),1,1)</f>
        <v>41275</v>
      </c>
    </row>
    <row r="585" spans="2:14" x14ac:dyDescent="0.25">
      <c r="B585" t="s">
        <v>1355</v>
      </c>
      <c r="C585" t="s">
        <v>2177</v>
      </c>
      <c r="D585" t="s">
        <v>4109</v>
      </c>
      <c r="E585" t="s">
        <v>4110</v>
      </c>
      <c r="F585" t="s">
        <v>2261</v>
      </c>
      <c r="G585">
        <v>0</v>
      </c>
      <c r="H585" t="s">
        <v>4111</v>
      </c>
      <c r="I585" t="s">
        <v>4111</v>
      </c>
      <c r="J585" t="s">
        <v>4112</v>
      </c>
      <c r="K585" t="s">
        <v>2770</v>
      </c>
      <c r="M585" s="6">
        <f>DATE(YEAR(PCC_Data[[#This Row],[Confirmed Date]]),MONTH(PCC_Data[[#This Row],[Confirmed Date]]),1)</f>
        <v>41365</v>
      </c>
      <c r="N585" s="3">
        <f>DATE(YEAR(PCC_Data[[#This Row],[Confirmed Date]]),1,1)</f>
        <v>41275</v>
      </c>
    </row>
    <row r="586" spans="2:14" x14ac:dyDescent="0.25">
      <c r="B586" t="s">
        <v>1186</v>
      </c>
      <c r="C586" t="s">
        <v>2232</v>
      </c>
      <c r="D586" t="s">
        <v>4113</v>
      </c>
      <c r="E586" t="s">
        <v>4114</v>
      </c>
      <c r="F586" t="s">
        <v>2266</v>
      </c>
      <c r="G586">
        <v>0</v>
      </c>
      <c r="H586" t="s">
        <v>4115</v>
      </c>
      <c r="I586" t="s">
        <v>4115</v>
      </c>
      <c r="J586" t="s">
        <v>4116</v>
      </c>
      <c r="K586" t="s">
        <v>2238</v>
      </c>
      <c r="L586" t="s">
        <v>2246</v>
      </c>
      <c r="M586" s="6">
        <f>DATE(YEAR(PCC_Data[[#This Row],[Confirmed Date]]),MONTH(PCC_Data[[#This Row],[Confirmed Date]]),1)</f>
        <v>41395</v>
      </c>
      <c r="N586" s="3">
        <f>DATE(YEAR(PCC_Data[[#This Row],[Confirmed Date]]),1,1)</f>
        <v>41275</v>
      </c>
    </row>
    <row r="587" spans="2:14" x14ac:dyDescent="0.25">
      <c r="B587" t="s">
        <v>1359</v>
      </c>
      <c r="C587" t="s">
        <v>2177</v>
      </c>
      <c r="D587" t="s">
        <v>4117</v>
      </c>
      <c r="E587" t="s">
        <v>3365</v>
      </c>
      <c r="F587" t="s">
        <v>2278</v>
      </c>
      <c r="G587">
        <v>0</v>
      </c>
      <c r="H587" t="s">
        <v>4118</v>
      </c>
      <c r="I587" t="s">
        <v>4118</v>
      </c>
      <c r="J587" t="s">
        <v>4119</v>
      </c>
      <c r="K587" t="s">
        <v>2281</v>
      </c>
      <c r="L587" t="s">
        <v>2282</v>
      </c>
      <c r="M587" s="6">
        <f>DATE(YEAR(PCC_Data[[#This Row],[Confirmed Date]]),MONTH(PCC_Data[[#This Row],[Confirmed Date]]),1)</f>
        <v>41395</v>
      </c>
      <c r="N587" s="3">
        <f>DATE(YEAR(PCC_Data[[#This Row],[Confirmed Date]]),1,1)</f>
        <v>41275</v>
      </c>
    </row>
    <row r="588" spans="2:14" x14ac:dyDescent="0.25">
      <c r="B588" t="s">
        <v>1532</v>
      </c>
      <c r="C588" t="s">
        <v>2232</v>
      </c>
      <c r="D588" t="s">
        <v>4120</v>
      </c>
      <c r="E588" t="s">
        <v>4121</v>
      </c>
      <c r="F588" t="s">
        <v>2261</v>
      </c>
      <c r="G588">
        <v>0</v>
      </c>
      <c r="H588" t="s">
        <v>4122</v>
      </c>
      <c r="I588" t="s">
        <v>4122</v>
      </c>
      <c r="J588" t="s">
        <v>4123</v>
      </c>
      <c r="K588" t="s">
        <v>2415</v>
      </c>
      <c r="L588" t="s">
        <v>2282</v>
      </c>
      <c r="M588" s="6">
        <f>DATE(YEAR(PCC_Data[[#This Row],[Confirmed Date]]),MONTH(PCC_Data[[#This Row],[Confirmed Date]]),1)</f>
        <v>41395</v>
      </c>
      <c r="N588" s="3">
        <f>DATE(YEAR(PCC_Data[[#This Row],[Confirmed Date]]),1,1)</f>
        <v>41275</v>
      </c>
    </row>
    <row r="589" spans="2:14" x14ac:dyDescent="0.25">
      <c r="B589" t="s">
        <v>1530</v>
      </c>
      <c r="C589" t="s">
        <v>2232</v>
      </c>
      <c r="D589" t="s">
        <v>4124</v>
      </c>
      <c r="E589" t="s">
        <v>4125</v>
      </c>
      <c r="F589" t="s">
        <v>2261</v>
      </c>
      <c r="G589">
        <v>0</v>
      </c>
      <c r="H589" t="s">
        <v>4126</v>
      </c>
      <c r="I589" t="s">
        <v>4126</v>
      </c>
      <c r="J589" t="s">
        <v>4127</v>
      </c>
      <c r="K589" t="s">
        <v>2415</v>
      </c>
      <c r="L589" t="s">
        <v>2282</v>
      </c>
      <c r="M589" s="6">
        <f>DATE(YEAR(PCC_Data[[#This Row],[Confirmed Date]]),MONTH(PCC_Data[[#This Row],[Confirmed Date]]),1)</f>
        <v>41395</v>
      </c>
      <c r="N589" s="3">
        <f>DATE(YEAR(PCC_Data[[#This Row],[Confirmed Date]]),1,1)</f>
        <v>41275</v>
      </c>
    </row>
    <row r="590" spans="2:14" x14ac:dyDescent="0.25">
      <c r="B590" t="s">
        <v>1666</v>
      </c>
      <c r="C590" t="s">
        <v>2177</v>
      </c>
      <c r="D590" t="s">
        <v>3662</v>
      </c>
      <c r="E590" t="s">
        <v>4128</v>
      </c>
      <c r="F590" t="s">
        <v>2210</v>
      </c>
      <c r="G590">
        <v>0</v>
      </c>
      <c r="H590" t="s">
        <v>4129</v>
      </c>
      <c r="I590" t="s">
        <v>4129</v>
      </c>
      <c r="J590" t="s">
        <v>4130</v>
      </c>
      <c r="K590" t="s">
        <v>2398</v>
      </c>
      <c r="L590" t="s">
        <v>2464</v>
      </c>
      <c r="M590" s="6">
        <f>DATE(YEAR(PCC_Data[[#This Row],[Confirmed Date]]),MONTH(PCC_Data[[#This Row],[Confirmed Date]]),1)</f>
        <v>41395</v>
      </c>
      <c r="N590" s="3">
        <f>DATE(YEAR(PCC_Data[[#This Row],[Confirmed Date]]),1,1)</f>
        <v>41275</v>
      </c>
    </row>
    <row r="591" spans="2:14" x14ac:dyDescent="0.25">
      <c r="B591" t="s">
        <v>1357</v>
      </c>
      <c r="C591" t="s">
        <v>2177</v>
      </c>
      <c r="D591" t="s">
        <v>4131</v>
      </c>
      <c r="E591" t="s">
        <v>4132</v>
      </c>
      <c r="F591" t="s">
        <v>2261</v>
      </c>
      <c r="G591">
        <v>9</v>
      </c>
      <c r="H591" t="s">
        <v>4133</v>
      </c>
      <c r="I591" t="s">
        <v>4133</v>
      </c>
      <c r="J591" t="s">
        <v>4134</v>
      </c>
      <c r="K591" t="s">
        <v>2770</v>
      </c>
      <c r="M591" s="6">
        <f>DATE(YEAR(PCC_Data[[#This Row],[Confirmed Date]]),MONTH(PCC_Data[[#This Row],[Confirmed Date]]),1)</f>
        <v>41365</v>
      </c>
      <c r="N591" s="3">
        <f>DATE(YEAR(PCC_Data[[#This Row],[Confirmed Date]]),1,1)</f>
        <v>41275</v>
      </c>
    </row>
    <row r="592" spans="2:14" x14ac:dyDescent="0.25">
      <c r="B592" t="s">
        <v>1528</v>
      </c>
      <c r="C592" t="s">
        <v>2232</v>
      </c>
      <c r="D592" t="s">
        <v>4135</v>
      </c>
      <c r="E592" t="s">
        <v>4136</v>
      </c>
      <c r="F592" t="s">
        <v>2278</v>
      </c>
      <c r="G592">
        <v>0</v>
      </c>
      <c r="H592" t="s">
        <v>4137</v>
      </c>
      <c r="I592" t="s">
        <v>4137</v>
      </c>
      <c r="J592" t="s">
        <v>4138</v>
      </c>
      <c r="K592" t="s">
        <v>2415</v>
      </c>
      <c r="L592" t="s">
        <v>2264</v>
      </c>
      <c r="M592" s="6">
        <f>DATE(YEAR(PCC_Data[[#This Row],[Confirmed Date]]),MONTH(PCC_Data[[#This Row],[Confirmed Date]]),1)</f>
        <v>41395</v>
      </c>
      <c r="N592" s="3">
        <f>DATE(YEAR(PCC_Data[[#This Row],[Confirmed Date]]),1,1)</f>
        <v>41275</v>
      </c>
    </row>
    <row r="593" spans="2:14" x14ac:dyDescent="0.25">
      <c r="B593" t="s">
        <v>1353</v>
      </c>
      <c r="C593" t="s">
        <v>2177</v>
      </c>
      <c r="D593" t="s">
        <v>4139</v>
      </c>
      <c r="E593" t="s">
        <v>4140</v>
      </c>
      <c r="F593" t="s">
        <v>2261</v>
      </c>
      <c r="G593">
        <v>10</v>
      </c>
      <c r="H593" t="s">
        <v>4141</v>
      </c>
      <c r="I593" t="s">
        <v>4141</v>
      </c>
      <c r="J593" t="s">
        <v>4142</v>
      </c>
      <c r="K593" t="s">
        <v>2770</v>
      </c>
      <c r="M593" s="6">
        <f>DATE(YEAR(PCC_Data[[#This Row],[Confirmed Date]]),MONTH(PCC_Data[[#This Row],[Confirmed Date]]),1)</f>
        <v>41365</v>
      </c>
      <c r="N593" s="3">
        <f>DATE(YEAR(PCC_Data[[#This Row],[Confirmed Date]]),1,1)</f>
        <v>41275</v>
      </c>
    </row>
    <row r="594" spans="2:14" x14ac:dyDescent="0.25">
      <c r="B594" t="s">
        <v>1526</v>
      </c>
      <c r="C594" t="s">
        <v>2232</v>
      </c>
      <c r="D594" t="s">
        <v>4143</v>
      </c>
      <c r="E594" t="s">
        <v>4144</v>
      </c>
      <c r="F594" t="s">
        <v>2278</v>
      </c>
      <c r="G594">
        <v>0</v>
      </c>
      <c r="H594" t="s">
        <v>4145</v>
      </c>
      <c r="I594" t="s">
        <v>4145</v>
      </c>
      <c r="J594" t="s">
        <v>4146</v>
      </c>
      <c r="K594" t="s">
        <v>2429</v>
      </c>
      <c r="L594" t="s">
        <v>2264</v>
      </c>
      <c r="M594" s="6">
        <f>DATE(YEAR(PCC_Data[[#This Row],[Confirmed Date]]),MONTH(PCC_Data[[#This Row],[Confirmed Date]]),1)</f>
        <v>41395</v>
      </c>
      <c r="N594" s="3">
        <f>DATE(YEAR(PCC_Data[[#This Row],[Confirmed Date]]),1,1)</f>
        <v>41275</v>
      </c>
    </row>
    <row r="595" spans="2:14" x14ac:dyDescent="0.25">
      <c r="B595" t="s">
        <v>697</v>
      </c>
      <c r="C595" t="s">
        <v>2177</v>
      </c>
      <c r="D595" t="s">
        <v>4147</v>
      </c>
      <c r="E595" t="s">
        <v>4148</v>
      </c>
      <c r="F595" t="s">
        <v>2384</v>
      </c>
      <c r="G595">
        <v>0</v>
      </c>
      <c r="H595" t="s">
        <v>4149</v>
      </c>
      <c r="I595" t="s">
        <v>4149</v>
      </c>
      <c r="J595" t="s">
        <v>4150</v>
      </c>
      <c r="K595" t="s">
        <v>2245</v>
      </c>
      <c r="L595" t="s">
        <v>2258</v>
      </c>
      <c r="M595" s="6">
        <f>DATE(YEAR(PCC_Data[[#This Row],[Confirmed Date]]),MONTH(PCC_Data[[#This Row],[Confirmed Date]]),1)</f>
        <v>41395</v>
      </c>
      <c r="N595" s="3">
        <f>DATE(YEAR(PCC_Data[[#This Row],[Confirmed Date]]),1,1)</f>
        <v>41275</v>
      </c>
    </row>
    <row r="596" spans="2:14" x14ac:dyDescent="0.25">
      <c r="B596" t="s">
        <v>696</v>
      </c>
      <c r="C596" t="s">
        <v>2177</v>
      </c>
      <c r="D596" t="s">
        <v>4151</v>
      </c>
      <c r="E596" t="s">
        <v>4152</v>
      </c>
      <c r="F596" t="s">
        <v>2319</v>
      </c>
      <c r="G596">
        <v>0</v>
      </c>
      <c r="H596" t="s">
        <v>4153</v>
      </c>
      <c r="I596" t="s">
        <v>4153</v>
      </c>
      <c r="J596" t="s">
        <v>4154</v>
      </c>
      <c r="K596" t="s">
        <v>2245</v>
      </c>
      <c r="L596" t="s">
        <v>2246</v>
      </c>
      <c r="M596" s="6">
        <f>DATE(YEAR(PCC_Data[[#This Row],[Confirmed Date]]),MONTH(PCC_Data[[#This Row],[Confirmed Date]]),1)</f>
        <v>41395</v>
      </c>
      <c r="N596" s="3">
        <f>DATE(YEAR(PCC_Data[[#This Row],[Confirmed Date]]),1,1)</f>
        <v>41275</v>
      </c>
    </row>
    <row r="597" spans="2:14" x14ac:dyDescent="0.25">
      <c r="B597" t="s">
        <v>695</v>
      </c>
      <c r="C597" t="s">
        <v>2177</v>
      </c>
      <c r="D597" t="s">
        <v>3891</v>
      </c>
      <c r="E597" t="s">
        <v>4155</v>
      </c>
      <c r="F597" t="s">
        <v>2319</v>
      </c>
      <c r="G597">
        <v>0</v>
      </c>
      <c r="H597" t="s">
        <v>4156</v>
      </c>
      <c r="I597" t="s">
        <v>4156</v>
      </c>
      <c r="J597" t="s">
        <v>4157</v>
      </c>
      <c r="K597" t="s">
        <v>2245</v>
      </c>
      <c r="L597" t="s">
        <v>2246</v>
      </c>
      <c r="M597" s="6">
        <f>DATE(YEAR(PCC_Data[[#This Row],[Confirmed Date]]),MONTH(PCC_Data[[#This Row],[Confirmed Date]]),1)</f>
        <v>41395</v>
      </c>
      <c r="N597" s="3">
        <f>DATE(YEAR(PCC_Data[[#This Row],[Confirmed Date]]),1,1)</f>
        <v>41275</v>
      </c>
    </row>
    <row r="598" spans="2:14" x14ac:dyDescent="0.25">
      <c r="B598" t="s">
        <v>693</v>
      </c>
      <c r="C598" t="s">
        <v>2177</v>
      </c>
      <c r="D598" t="s">
        <v>4158</v>
      </c>
      <c r="E598" t="s">
        <v>4159</v>
      </c>
      <c r="F598" t="s">
        <v>2319</v>
      </c>
      <c r="G598">
        <v>0</v>
      </c>
      <c r="H598" t="s">
        <v>4160</v>
      </c>
      <c r="I598" t="s">
        <v>4160</v>
      </c>
      <c r="J598" t="s">
        <v>4161</v>
      </c>
      <c r="K598" t="s">
        <v>2245</v>
      </c>
      <c r="L598" t="s">
        <v>2246</v>
      </c>
      <c r="M598" s="6">
        <f>DATE(YEAR(PCC_Data[[#This Row],[Confirmed Date]]),MONTH(PCC_Data[[#This Row],[Confirmed Date]]),1)</f>
        <v>41395</v>
      </c>
      <c r="N598" s="3">
        <f>DATE(YEAR(PCC_Data[[#This Row],[Confirmed Date]]),1,1)</f>
        <v>41275</v>
      </c>
    </row>
    <row r="599" spans="2:14" x14ac:dyDescent="0.25">
      <c r="B599" t="s">
        <v>692</v>
      </c>
      <c r="C599" t="s">
        <v>2177</v>
      </c>
      <c r="D599" t="s">
        <v>4162</v>
      </c>
      <c r="E599" t="s">
        <v>3892</v>
      </c>
      <c r="F599" t="s">
        <v>2319</v>
      </c>
      <c r="G599">
        <v>0</v>
      </c>
      <c r="H599" t="s">
        <v>4163</v>
      </c>
      <c r="I599" t="s">
        <v>4163</v>
      </c>
      <c r="J599" t="s">
        <v>4164</v>
      </c>
      <c r="K599" t="s">
        <v>2245</v>
      </c>
      <c r="L599" t="s">
        <v>2246</v>
      </c>
      <c r="M599" s="6">
        <f>DATE(YEAR(PCC_Data[[#This Row],[Confirmed Date]]),MONTH(PCC_Data[[#This Row],[Confirmed Date]]),1)</f>
        <v>41395</v>
      </c>
      <c r="N599" s="3">
        <f>DATE(YEAR(PCC_Data[[#This Row],[Confirmed Date]]),1,1)</f>
        <v>41275</v>
      </c>
    </row>
    <row r="600" spans="2:14" x14ac:dyDescent="0.25">
      <c r="B600" t="s">
        <v>689</v>
      </c>
      <c r="C600" t="s">
        <v>2177</v>
      </c>
      <c r="D600" t="s">
        <v>4165</v>
      </c>
      <c r="E600" t="s">
        <v>4166</v>
      </c>
      <c r="F600" t="s">
        <v>2319</v>
      </c>
      <c r="G600">
        <v>0</v>
      </c>
      <c r="H600" t="s">
        <v>4167</v>
      </c>
      <c r="I600" t="s">
        <v>4167</v>
      </c>
      <c r="J600" t="s">
        <v>4168</v>
      </c>
      <c r="K600" t="s">
        <v>2245</v>
      </c>
      <c r="L600" t="s">
        <v>2839</v>
      </c>
      <c r="M600" s="6">
        <f>DATE(YEAR(PCC_Data[[#This Row],[Confirmed Date]]),MONTH(PCC_Data[[#This Row],[Confirmed Date]]),1)</f>
        <v>41395</v>
      </c>
      <c r="N600" s="3">
        <f>DATE(YEAR(PCC_Data[[#This Row],[Confirmed Date]]),1,1)</f>
        <v>41275</v>
      </c>
    </row>
    <row r="601" spans="2:14" x14ac:dyDescent="0.25">
      <c r="B601" t="s">
        <v>687</v>
      </c>
      <c r="C601" t="s">
        <v>2177</v>
      </c>
      <c r="D601" t="s">
        <v>4169</v>
      </c>
      <c r="E601" t="s">
        <v>2722</v>
      </c>
      <c r="F601" t="s">
        <v>2319</v>
      </c>
      <c r="G601">
        <v>0</v>
      </c>
      <c r="H601" t="s">
        <v>4170</v>
      </c>
      <c r="I601" t="s">
        <v>4170</v>
      </c>
      <c r="J601" t="s">
        <v>4171</v>
      </c>
      <c r="K601" t="s">
        <v>2245</v>
      </c>
      <c r="L601" t="s">
        <v>2246</v>
      </c>
      <c r="M601" s="6">
        <f>DATE(YEAR(PCC_Data[[#This Row],[Confirmed Date]]),MONTH(PCC_Data[[#This Row],[Confirmed Date]]),1)</f>
        <v>41395</v>
      </c>
      <c r="N601" s="3">
        <f>DATE(YEAR(PCC_Data[[#This Row],[Confirmed Date]]),1,1)</f>
        <v>41275</v>
      </c>
    </row>
    <row r="602" spans="2:14" x14ac:dyDescent="0.25">
      <c r="B602" t="s">
        <v>691</v>
      </c>
      <c r="C602" t="s">
        <v>2177</v>
      </c>
      <c r="D602" t="s">
        <v>2924</v>
      </c>
      <c r="E602" t="s">
        <v>4172</v>
      </c>
      <c r="F602" t="s">
        <v>2344</v>
      </c>
      <c r="G602">
        <v>0</v>
      </c>
      <c r="H602" t="s">
        <v>4173</v>
      </c>
      <c r="I602" t="s">
        <v>4173</v>
      </c>
      <c r="J602" t="s">
        <v>4174</v>
      </c>
      <c r="K602" t="s">
        <v>2770</v>
      </c>
      <c r="L602" t="s">
        <v>2348</v>
      </c>
      <c r="M602" s="6">
        <f>DATE(YEAR(PCC_Data[[#This Row],[Confirmed Date]]),MONTH(PCC_Data[[#This Row],[Confirmed Date]]),1)</f>
        <v>41395</v>
      </c>
      <c r="N602" s="3">
        <f>DATE(YEAR(PCC_Data[[#This Row],[Confirmed Date]]),1,1)</f>
        <v>41275</v>
      </c>
    </row>
    <row r="603" spans="2:14" x14ac:dyDescent="0.25">
      <c r="B603" t="s">
        <v>685</v>
      </c>
      <c r="C603" t="s">
        <v>2177</v>
      </c>
      <c r="D603" t="s">
        <v>4175</v>
      </c>
      <c r="E603" t="s">
        <v>4176</v>
      </c>
      <c r="F603" t="s">
        <v>2319</v>
      </c>
      <c r="G603">
        <v>0</v>
      </c>
      <c r="H603" t="s">
        <v>4177</v>
      </c>
      <c r="I603" t="s">
        <v>4177</v>
      </c>
      <c r="J603" t="s">
        <v>4178</v>
      </c>
      <c r="K603" t="s">
        <v>2245</v>
      </c>
      <c r="L603" t="s">
        <v>2246</v>
      </c>
      <c r="M603" s="6">
        <f>DATE(YEAR(PCC_Data[[#This Row],[Confirmed Date]]),MONTH(PCC_Data[[#This Row],[Confirmed Date]]),1)</f>
        <v>41395</v>
      </c>
      <c r="N603" s="3">
        <f>DATE(YEAR(PCC_Data[[#This Row],[Confirmed Date]]),1,1)</f>
        <v>41275</v>
      </c>
    </row>
    <row r="604" spans="2:14" x14ac:dyDescent="0.25">
      <c r="B604" t="s">
        <v>1351</v>
      </c>
      <c r="C604" t="s">
        <v>2177</v>
      </c>
      <c r="D604" t="s">
        <v>4179</v>
      </c>
      <c r="E604" t="s">
        <v>2831</v>
      </c>
      <c r="F604" t="s">
        <v>2261</v>
      </c>
      <c r="G604">
        <v>10</v>
      </c>
      <c r="H604" t="s">
        <v>4180</v>
      </c>
      <c r="I604" t="s">
        <v>4180</v>
      </c>
      <c r="J604" t="s">
        <v>4181</v>
      </c>
      <c r="K604" t="s">
        <v>2770</v>
      </c>
      <c r="L604" t="s">
        <v>2264</v>
      </c>
      <c r="M604" s="6">
        <f>DATE(YEAR(PCC_Data[[#This Row],[Confirmed Date]]),MONTH(PCC_Data[[#This Row],[Confirmed Date]]),1)</f>
        <v>41365</v>
      </c>
      <c r="N604" s="3">
        <f>DATE(YEAR(PCC_Data[[#This Row],[Confirmed Date]]),1,1)</f>
        <v>41275</v>
      </c>
    </row>
    <row r="605" spans="2:14" x14ac:dyDescent="0.25">
      <c r="B605" t="s">
        <v>676</v>
      </c>
      <c r="C605" t="s">
        <v>2177</v>
      </c>
      <c r="D605" t="s">
        <v>4182</v>
      </c>
      <c r="E605" t="s">
        <v>4183</v>
      </c>
      <c r="F605" t="s">
        <v>2384</v>
      </c>
      <c r="G605">
        <v>0</v>
      </c>
      <c r="H605" t="s">
        <v>4184</v>
      </c>
      <c r="I605" t="s">
        <v>4184</v>
      </c>
      <c r="J605" t="s">
        <v>4185</v>
      </c>
      <c r="K605" t="s">
        <v>2245</v>
      </c>
      <c r="L605" t="s">
        <v>2258</v>
      </c>
      <c r="M605" s="6">
        <f>DATE(YEAR(PCC_Data[[#This Row],[Confirmed Date]]),MONTH(PCC_Data[[#This Row],[Confirmed Date]]),1)</f>
        <v>41395</v>
      </c>
      <c r="N605" s="3">
        <f>DATE(YEAR(PCC_Data[[#This Row],[Confirmed Date]]),1,1)</f>
        <v>41275</v>
      </c>
    </row>
    <row r="606" spans="2:14" x14ac:dyDescent="0.25">
      <c r="B606" t="s">
        <v>674</v>
      </c>
      <c r="C606" t="s">
        <v>2177</v>
      </c>
      <c r="D606" t="s">
        <v>4186</v>
      </c>
      <c r="E606" t="s">
        <v>4187</v>
      </c>
      <c r="F606" t="s">
        <v>2384</v>
      </c>
      <c r="G606">
        <v>10</v>
      </c>
      <c r="H606" t="s">
        <v>4188</v>
      </c>
      <c r="I606" t="s">
        <v>4188</v>
      </c>
      <c r="J606" t="s">
        <v>4189</v>
      </c>
      <c r="K606" t="s">
        <v>2245</v>
      </c>
      <c r="L606" t="s">
        <v>2258</v>
      </c>
      <c r="M606" s="6">
        <f>DATE(YEAR(PCC_Data[[#This Row],[Confirmed Date]]),MONTH(PCC_Data[[#This Row],[Confirmed Date]]),1)</f>
        <v>41365</v>
      </c>
      <c r="N606" s="3">
        <f>DATE(YEAR(PCC_Data[[#This Row],[Confirmed Date]]),1,1)</f>
        <v>41275</v>
      </c>
    </row>
    <row r="607" spans="2:14" x14ac:dyDescent="0.25">
      <c r="B607" t="s">
        <v>683</v>
      </c>
      <c r="C607" t="s">
        <v>2177</v>
      </c>
      <c r="D607" t="s">
        <v>4190</v>
      </c>
      <c r="E607" t="s">
        <v>4191</v>
      </c>
      <c r="F607" t="s">
        <v>2319</v>
      </c>
      <c r="G607">
        <v>0</v>
      </c>
      <c r="H607" t="s">
        <v>4192</v>
      </c>
      <c r="I607" t="s">
        <v>4192</v>
      </c>
      <c r="J607" t="s">
        <v>4193</v>
      </c>
      <c r="K607" t="s">
        <v>2245</v>
      </c>
      <c r="L607" t="s">
        <v>2246</v>
      </c>
      <c r="M607" s="6">
        <f>DATE(YEAR(PCC_Data[[#This Row],[Confirmed Date]]),MONTH(PCC_Data[[#This Row],[Confirmed Date]]),1)</f>
        <v>41395</v>
      </c>
      <c r="N607" s="3">
        <f>DATE(YEAR(PCC_Data[[#This Row],[Confirmed Date]]),1,1)</f>
        <v>41275</v>
      </c>
    </row>
    <row r="608" spans="2:14" x14ac:dyDescent="0.25">
      <c r="B608" t="s">
        <v>682</v>
      </c>
      <c r="C608" t="s">
        <v>2177</v>
      </c>
      <c r="D608" t="s">
        <v>3891</v>
      </c>
      <c r="E608" t="s">
        <v>4194</v>
      </c>
      <c r="F608" t="s">
        <v>2319</v>
      </c>
      <c r="G608">
        <v>0</v>
      </c>
      <c r="H608" t="s">
        <v>4195</v>
      </c>
      <c r="I608" t="s">
        <v>4195</v>
      </c>
      <c r="J608" t="s">
        <v>4196</v>
      </c>
      <c r="K608" t="s">
        <v>2245</v>
      </c>
      <c r="L608" t="s">
        <v>2246</v>
      </c>
      <c r="M608" s="6">
        <f>DATE(YEAR(PCC_Data[[#This Row],[Confirmed Date]]),MONTH(PCC_Data[[#This Row],[Confirmed Date]]),1)</f>
        <v>41395</v>
      </c>
      <c r="N608" s="3">
        <f>DATE(YEAR(PCC_Data[[#This Row],[Confirmed Date]]),1,1)</f>
        <v>41275</v>
      </c>
    </row>
    <row r="609" spans="2:14" x14ac:dyDescent="0.25">
      <c r="B609" t="s">
        <v>680</v>
      </c>
      <c r="C609" t="s">
        <v>2177</v>
      </c>
      <c r="D609" t="s">
        <v>4151</v>
      </c>
      <c r="E609" t="s">
        <v>4197</v>
      </c>
      <c r="F609" t="s">
        <v>2319</v>
      </c>
      <c r="G609">
        <v>0</v>
      </c>
      <c r="H609" t="s">
        <v>4198</v>
      </c>
      <c r="I609" t="s">
        <v>4198</v>
      </c>
      <c r="J609" t="s">
        <v>4199</v>
      </c>
      <c r="K609" t="s">
        <v>2245</v>
      </c>
      <c r="L609" t="s">
        <v>2246</v>
      </c>
      <c r="M609" s="6">
        <f>DATE(YEAR(PCC_Data[[#This Row],[Confirmed Date]]),MONTH(PCC_Data[[#This Row],[Confirmed Date]]),1)</f>
        <v>41395</v>
      </c>
      <c r="N609" s="3">
        <f>DATE(YEAR(PCC_Data[[#This Row],[Confirmed Date]]),1,1)</f>
        <v>41275</v>
      </c>
    </row>
    <row r="610" spans="2:14" x14ac:dyDescent="0.25">
      <c r="B610" t="s">
        <v>678</v>
      </c>
      <c r="C610" t="s">
        <v>2177</v>
      </c>
      <c r="D610" t="s">
        <v>4200</v>
      </c>
      <c r="E610" t="s">
        <v>4201</v>
      </c>
      <c r="F610" t="s">
        <v>2319</v>
      </c>
      <c r="G610">
        <v>0</v>
      </c>
      <c r="H610" t="s">
        <v>4202</v>
      </c>
      <c r="I610" t="s">
        <v>4202</v>
      </c>
      <c r="J610" t="s">
        <v>4203</v>
      </c>
      <c r="K610" t="s">
        <v>2245</v>
      </c>
      <c r="L610" t="s">
        <v>2246</v>
      </c>
      <c r="M610" s="6">
        <f>DATE(YEAR(PCC_Data[[#This Row],[Confirmed Date]]),MONTH(PCC_Data[[#This Row],[Confirmed Date]]),1)</f>
        <v>41395</v>
      </c>
      <c r="N610" s="3">
        <f>DATE(YEAR(PCC_Data[[#This Row],[Confirmed Date]]),1,1)</f>
        <v>41275</v>
      </c>
    </row>
    <row r="611" spans="2:14" x14ac:dyDescent="0.25">
      <c r="B611" t="s">
        <v>673</v>
      </c>
      <c r="C611" t="s">
        <v>2177</v>
      </c>
      <c r="D611" t="s">
        <v>3187</v>
      </c>
      <c r="E611" t="s">
        <v>4204</v>
      </c>
      <c r="F611" t="s">
        <v>2319</v>
      </c>
      <c r="G611">
        <v>0</v>
      </c>
      <c r="H611" t="s">
        <v>4205</v>
      </c>
      <c r="I611" t="s">
        <v>4205</v>
      </c>
      <c r="J611" t="s">
        <v>4206</v>
      </c>
      <c r="K611" t="s">
        <v>2245</v>
      </c>
      <c r="L611" t="s">
        <v>2246</v>
      </c>
      <c r="M611" s="6">
        <f>DATE(YEAR(PCC_Data[[#This Row],[Confirmed Date]]),MONTH(PCC_Data[[#This Row],[Confirmed Date]]),1)</f>
        <v>41395</v>
      </c>
      <c r="N611" s="3">
        <f>DATE(YEAR(PCC_Data[[#This Row],[Confirmed Date]]),1,1)</f>
        <v>41275</v>
      </c>
    </row>
    <row r="612" spans="2:14" x14ac:dyDescent="0.25">
      <c r="B612" t="s">
        <v>672</v>
      </c>
      <c r="C612" t="s">
        <v>2177</v>
      </c>
      <c r="D612" t="s">
        <v>2675</v>
      </c>
      <c r="E612" t="s">
        <v>3246</v>
      </c>
      <c r="F612" t="s">
        <v>2319</v>
      </c>
      <c r="G612">
        <v>0</v>
      </c>
      <c r="H612" t="s">
        <v>4207</v>
      </c>
      <c r="I612" t="s">
        <v>4207</v>
      </c>
      <c r="J612" t="s">
        <v>4208</v>
      </c>
      <c r="K612" t="s">
        <v>2245</v>
      </c>
      <c r="L612" t="s">
        <v>2246</v>
      </c>
      <c r="M612" s="6">
        <f>DATE(YEAR(PCC_Data[[#This Row],[Confirmed Date]]),MONTH(PCC_Data[[#This Row],[Confirmed Date]]),1)</f>
        <v>41395</v>
      </c>
      <c r="N612" s="3">
        <f>DATE(YEAR(PCC_Data[[#This Row],[Confirmed Date]]),1,1)</f>
        <v>41275</v>
      </c>
    </row>
    <row r="613" spans="2:14" x14ac:dyDescent="0.25">
      <c r="B613" t="s">
        <v>1349</v>
      </c>
      <c r="C613" t="s">
        <v>2177</v>
      </c>
      <c r="D613" t="s">
        <v>4209</v>
      </c>
      <c r="E613" t="s">
        <v>4210</v>
      </c>
      <c r="F613" t="s">
        <v>2261</v>
      </c>
      <c r="G613">
        <v>0</v>
      </c>
      <c r="H613" t="s">
        <v>4211</v>
      </c>
      <c r="I613" t="s">
        <v>4211</v>
      </c>
      <c r="J613" t="s">
        <v>4212</v>
      </c>
      <c r="K613" t="s">
        <v>2770</v>
      </c>
      <c r="M613" s="6">
        <f>DATE(YEAR(PCC_Data[[#This Row],[Confirmed Date]]),MONTH(PCC_Data[[#This Row],[Confirmed Date]]),1)</f>
        <v>41395</v>
      </c>
      <c r="N613" s="3">
        <f>DATE(YEAR(PCC_Data[[#This Row],[Confirmed Date]]),1,1)</f>
        <v>41275</v>
      </c>
    </row>
    <row r="614" spans="2:14" x14ac:dyDescent="0.25">
      <c r="B614" t="s">
        <v>671</v>
      </c>
      <c r="C614" t="s">
        <v>2177</v>
      </c>
      <c r="D614" t="s">
        <v>2675</v>
      </c>
      <c r="E614" t="s">
        <v>4041</v>
      </c>
      <c r="F614" t="s">
        <v>2319</v>
      </c>
      <c r="G614">
        <v>0</v>
      </c>
      <c r="H614" t="s">
        <v>4213</v>
      </c>
      <c r="I614" t="s">
        <v>4213</v>
      </c>
      <c r="J614" t="s">
        <v>4214</v>
      </c>
      <c r="K614" t="s">
        <v>2245</v>
      </c>
      <c r="M614" s="6">
        <f>DATE(YEAR(PCC_Data[[#This Row],[Confirmed Date]]),MONTH(PCC_Data[[#This Row],[Confirmed Date]]),1)</f>
        <v>41395</v>
      </c>
      <c r="N614" s="3">
        <f>DATE(YEAR(PCC_Data[[#This Row],[Confirmed Date]]),1,1)</f>
        <v>41275</v>
      </c>
    </row>
    <row r="615" spans="2:14" x14ac:dyDescent="0.25">
      <c r="B615" t="s">
        <v>1347</v>
      </c>
      <c r="C615" t="s">
        <v>2177</v>
      </c>
      <c r="D615" t="s">
        <v>4215</v>
      </c>
      <c r="E615" t="s">
        <v>4216</v>
      </c>
      <c r="F615" t="s">
        <v>2261</v>
      </c>
      <c r="G615">
        <v>0</v>
      </c>
      <c r="H615" t="s">
        <v>4217</v>
      </c>
      <c r="I615" t="s">
        <v>4217</v>
      </c>
      <c r="J615" t="s">
        <v>4218</v>
      </c>
      <c r="K615" t="s">
        <v>2770</v>
      </c>
      <c r="L615" t="s">
        <v>2282</v>
      </c>
      <c r="M615" s="6">
        <f>DATE(YEAR(PCC_Data[[#This Row],[Confirmed Date]]),MONTH(PCC_Data[[#This Row],[Confirmed Date]]),1)</f>
        <v>41395</v>
      </c>
      <c r="N615" s="3">
        <f>DATE(YEAR(PCC_Data[[#This Row],[Confirmed Date]]),1,1)</f>
        <v>41275</v>
      </c>
    </row>
    <row r="616" spans="2:14" x14ac:dyDescent="0.25">
      <c r="B616" t="s">
        <v>1346</v>
      </c>
      <c r="C616" t="s">
        <v>2177</v>
      </c>
      <c r="D616" t="s">
        <v>4219</v>
      </c>
      <c r="E616" t="s">
        <v>2278</v>
      </c>
      <c r="F616" t="s">
        <v>2278</v>
      </c>
      <c r="G616">
        <v>10</v>
      </c>
      <c r="H616" t="s">
        <v>4220</v>
      </c>
      <c r="I616" t="s">
        <v>4220</v>
      </c>
      <c r="J616" t="s">
        <v>4221</v>
      </c>
      <c r="K616" t="s">
        <v>2770</v>
      </c>
      <c r="L616" t="s">
        <v>2264</v>
      </c>
      <c r="M616" s="6">
        <f>DATE(YEAR(PCC_Data[[#This Row],[Confirmed Date]]),MONTH(PCC_Data[[#This Row],[Confirmed Date]]),1)</f>
        <v>41365</v>
      </c>
      <c r="N616" s="3">
        <f>DATE(YEAR(PCC_Data[[#This Row],[Confirmed Date]]),1,1)</f>
        <v>41275</v>
      </c>
    </row>
    <row r="617" spans="2:14" x14ac:dyDescent="0.25">
      <c r="B617" t="s">
        <v>1524</v>
      </c>
      <c r="C617" t="s">
        <v>2232</v>
      </c>
      <c r="D617" t="s">
        <v>4222</v>
      </c>
      <c r="E617" t="s">
        <v>4223</v>
      </c>
      <c r="F617" t="s">
        <v>2261</v>
      </c>
      <c r="G617">
        <v>0</v>
      </c>
      <c r="H617" t="s">
        <v>4224</v>
      </c>
      <c r="I617" t="s">
        <v>4224</v>
      </c>
      <c r="J617" t="s">
        <v>4225</v>
      </c>
      <c r="K617" t="s">
        <v>2517</v>
      </c>
      <c r="M617" s="6">
        <f>DATE(YEAR(PCC_Data[[#This Row],[Confirmed Date]]),MONTH(PCC_Data[[#This Row],[Confirmed Date]]),1)</f>
        <v>41395</v>
      </c>
      <c r="N617" s="3">
        <f>DATE(YEAR(PCC_Data[[#This Row],[Confirmed Date]]),1,1)</f>
        <v>41275</v>
      </c>
    </row>
    <row r="618" spans="2:14" x14ac:dyDescent="0.25">
      <c r="B618" t="s">
        <v>1522</v>
      </c>
      <c r="C618" t="s">
        <v>2232</v>
      </c>
      <c r="D618" t="s">
        <v>4226</v>
      </c>
      <c r="E618" t="s">
        <v>4227</v>
      </c>
      <c r="F618" t="s">
        <v>2278</v>
      </c>
      <c r="G618">
        <v>0</v>
      </c>
      <c r="H618" t="s">
        <v>4228</v>
      </c>
      <c r="I618" t="s">
        <v>4228</v>
      </c>
      <c r="J618" t="s">
        <v>4229</v>
      </c>
      <c r="K618" t="s">
        <v>2429</v>
      </c>
      <c r="L618" t="s">
        <v>2264</v>
      </c>
      <c r="M618" s="6">
        <f>DATE(YEAR(PCC_Data[[#This Row],[Confirmed Date]]),MONTH(PCC_Data[[#This Row],[Confirmed Date]]),1)</f>
        <v>41395</v>
      </c>
      <c r="N618" s="3">
        <f>DATE(YEAR(PCC_Data[[#This Row],[Confirmed Date]]),1,1)</f>
        <v>41275</v>
      </c>
    </row>
    <row r="619" spans="2:14" x14ac:dyDescent="0.25">
      <c r="B619" t="s">
        <v>4230</v>
      </c>
      <c r="C619" t="s">
        <v>2232</v>
      </c>
      <c r="D619" t="s">
        <v>4231</v>
      </c>
      <c r="E619" t="s">
        <v>2261</v>
      </c>
      <c r="F619" t="s">
        <v>2261</v>
      </c>
      <c r="G619">
        <v>10</v>
      </c>
      <c r="H619" t="s">
        <v>4232</v>
      </c>
      <c r="I619" t="s">
        <v>4232</v>
      </c>
      <c r="J619" t="s">
        <v>4233</v>
      </c>
      <c r="K619" t="s">
        <v>2415</v>
      </c>
      <c r="L619" t="s">
        <v>2264</v>
      </c>
      <c r="M619" s="6">
        <f>DATE(YEAR(PCC_Data[[#This Row],[Confirmed Date]]),MONTH(PCC_Data[[#This Row],[Confirmed Date]]),1)</f>
        <v>41365</v>
      </c>
      <c r="N619" s="3">
        <f>DATE(YEAR(PCC_Data[[#This Row],[Confirmed Date]]),1,1)</f>
        <v>41275</v>
      </c>
    </row>
    <row r="620" spans="2:14" x14ac:dyDescent="0.25">
      <c r="B620" t="s">
        <v>1896</v>
      </c>
      <c r="C620" t="s">
        <v>2177</v>
      </c>
      <c r="D620" t="s">
        <v>4234</v>
      </c>
      <c r="E620" t="s">
        <v>2466</v>
      </c>
      <c r="F620" t="s">
        <v>2467</v>
      </c>
      <c r="G620">
        <v>0</v>
      </c>
      <c r="H620" t="s">
        <v>4235</v>
      </c>
      <c r="I620" t="s">
        <v>4235</v>
      </c>
      <c r="J620" t="s">
        <v>4236</v>
      </c>
      <c r="K620" t="s">
        <v>2281</v>
      </c>
      <c r="L620" t="s">
        <v>2239</v>
      </c>
      <c r="M620" s="6">
        <f>DATE(YEAR(PCC_Data[[#This Row],[Confirmed Date]]),MONTH(PCC_Data[[#This Row],[Confirmed Date]]),1)</f>
        <v>41395</v>
      </c>
      <c r="N620" s="3">
        <f>DATE(YEAR(PCC_Data[[#This Row],[Confirmed Date]]),1,1)</f>
        <v>41275</v>
      </c>
    </row>
    <row r="621" spans="2:14" x14ac:dyDescent="0.25">
      <c r="B621" t="s">
        <v>1184</v>
      </c>
      <c r="C621" t="s">
        <v>2232</v>
      </c>
      <c r="D621" t="s">
        <v>4237</v>
      </c>
      <c r="E621" t="s">
        <v>4238</v>
      </c>
      <c r="F621" t="s">
        <v>2266</v>
      </c>
      <c r="G621">
        <v>0</v>
      </c>
      <c r="H621" t="s">
        <v>4239</v>
      </c>
      <c r="I621" t="s">
        <v>4239</v>
      </c>
      <c r="J621" t="s">
        <v>4240</v>
      </c>
      <c r="K621" t="s">
        <v>2429</v>
      </c>
      <c r="L621" t="s">
        <v>2282</v>
      </c>
      <c r="M621" s="6">
        <f>DATE(YEAR(PCC_Data[[#This Row],[Confirmed Date]]),MONTH(PCC_Data[[#This Row],[Confirmed Date]]),1)</f>
        <v>41365</v>
      </c>
      <c r="N621" s="3">
        <f>DATE(YEAR(PCC_Data[[#This Row],[Confirmed Date]]),1,1)</f>
        <v>41275</v>
      </c>
    </row>
    <row r="622" spans="2:14" x14ac:dyDescent="0.25">
      <c r="B622" t="s">
        <v>1791</v>
      </c>
      <c r="C622" t="s">
        <v>2177</v>
      </c>
      <c r="D622" t="s">
        <v>4241</v>
      </c>
      <c r="E622" t="s">
        <v>4242</v>
      </c>
      <c r="F622" t="s">
        <v>2514</v>
      </c>
      <c r="G622">
        <v>0</v>
      </c>
      <c r="H622" t="s">
        <v>4243</v>
      </c>
      <c r="I622" t="s">
        <v>4243</v>
      </c>
      <c r="J622" t="s">
        <v>4244</v>
      </c>
      <c r="K622" t="s">
        <v>3460</v>
      </c>
      <c r="L622" t="s">
        <v>2518</v>
      </c>
      <c r="M622" s="6">
        <f>DATE(YEAR(PCC_Data[[#This Row],[Confirmed Date]]),MONTH(PCC_Data[[#This Row],[Confirmed Date]]),1)</f>
        <v>41395</v>
      </c>
      <c r="N622" s="3">
        <f>DATE(YEAR(PCC_Data[[#This Row],[Confirmed Date]]),1,1)</f>
        <v>41275</v>
      </c>
    </row>
    <row r="623" spans="2:14" x14ac:dyDescent="0.25">
      <c r="B623" t="s">
        <v>669</v>
      </c>
      <c r="C623" t="s">
        <v>2177</v>
      </c>
      <c r="D623" t="s">
        <v>4245</v>
      </c>
      <c r="E623" t="s">
        <v>2504</v>
      </c>
      <c r="F623" t="s">
        <v>2836</v>
      </c>
      <c r="G623">
        <v>0</v>
      </c>
      <c r="H623" t="s">
        <v>4246</v>
      </c>
      <c r="I623" t="s">
        <v>4246</v>
      </c>
      <c r="J623" t="s">
        <v>4247</v>
      </c>
      <c r="K623" t="s">
        <v>2755</v>
      </c>
      <c r="L623" t="s">
        <v>2252</v>
      </c>
      <c r="M623" s="6">
        <f>DATE(YEAR(PCC_Data[[#This Row],[Confirmed Date]]),MONTH(PCC_Data[[#This Row],[Confirmed Date]]),1)</f>
        <v>41395</v>
      </c>
      <c r="N623" s="3">
        <f>DATE(YEAR(PCC_Data[[#This Row],[Confirmed Date]]),1,1)</f>
        <v>41275</v>
      </c>
    </row>
    <row r="624" spans="2:14" x14ac:dyDescent="0.25">
      <c r="B624" t="s">
        <v>667</v>
      </c>
      <c r="C624" t="s">
        <v>2177</v>
      </c>
      <c r="D624" t="s">
        <v>4248</v>
      </c>
      <c r="E624" t="s">
        <v>4249</v>
      </c>
      <c r="F624" t="s">
        <v>2319</v>
      </c>
      <c r="G624">
        <v>0</v>
      </c>
      <c r="H624" t="s">
        <v>4250</v>
      </c>
      <c r="I624" t="s">
        <v>4250</v>
      </c>
      <c r="J624" t="s">
        <v>4251</v>
      </c>
      <c r="K624" t="s">
        <v>4252</v>
      </c>
      <c r="L624" t="s">
        <v>2246</v>
      </c>
      <c r="M624" s="6">
        <f>DATE(YEAR(PCC_Data[[#This Row],[Confirmed Date]]),MONTH(PCC_Data[[#This Row],[Confirmed Date]]),1)</f>
        <v>41395</v>
      </c>
      <c r="N624" s="3">
        <f>DATE(YEAR(PCC_Data[[#This Row],[Confirmed Date]]),1,1)</f>
        <v>41275</v>
      </c>
    </row>
    <row r="625" spans="2:14" x14ac:dyDescent="0.25">
      <c r="B625" t="s">
        <v>1344</v>
      </c>
      <c r="C625" t="s">
        <v>2177</v>
      </c>
      <c r="D625" t="s">
        <v>4253</v>
      </c>
      <c r="E625" t="s">
        <v>4254</v>
      </c>
      <c r="F625" t="s">
        <v>2278</v>
      </c>
      <c r="G625">
        <v>0</v>
      </c>
      <c r="H625" t="s">
        <v>4255</v>
      </c>
      <c r="I625" t="s">
        <v>4255</v>
      </c>
      <c r="J625" t="s">
        <v>4256</v>
      </c>
      <c r="K625" t="s">
        <v>2281</v>
      </c>
      <c r="L625" t="s">
        <v>2258</v>
      </c>
      <c r="M625" s="6">
        <f>DATE(YEAR(PCC_Data[[#This Row],[Confirmed Date]]),MONTH(PCC_Data[[#This Row],[Confirmed Date]]),1)</f>
        <v>41365</v>
      </c>
      <c r="N625" s="3">
        <f>DATE(YEAR(PCC_Data[[#This Row],[Confirmed Date]]),1,1)</f>
        <v>41275</v>
      </c>
    </row>
    <row r="626" spans="2:14" x14ac:dyDescent="0.25">
      <c r="B626" t="s">
        <v>1182</v>
      </c>
      <c r="C626" t="s">
        <v>2232</v>
      </c>
      <c r="D626" t="s">
        <v>4257</v>
      </c>
      <c r="E626" t="s">
        <v>4258</v>
      </c>
      <c r="F626" t="s">
        <v>2384</v>
      </c>
      <c r="G626">
        <v>3.25</v>
      </c>
      <c r="H626" t="s">
        <v>4259</v>
      </c>
      <c r="I626" t="s">
        <v>4259</v>
      </c>
      <c r="J626" t="s">
        <v>4260</v>
      </c>
      <c r="K626" t="s">
        <v>2429</v>
      </c>
      <c r="L626" t="s">
        <v>2252</v>
      </c>
      <c r="M626" s="6">
        <f>DATE(YEAR(PCC_Data[[#This Row],[Confirmed Date]]),MONTH(PCC_Data[[#This Row],[Confirmed Date]]),1)</f>
        <v>41395</v>
      </c>
      <c r="N626" s="3">
        <f>DATE(YEAR(PCC_Data[[#This Row],[Confirmed Date]]),1,1)</f>
        <v>41275</v>
      </c>
    </row>
    <row r="627" spans="2:14" x14ac:dyDescent="0.25">
      <c r="B627" t="s">
        <v>1790</v>
      </c>
      <c r="C627" t="s">
        <v>2177</v>
      </c>
      <c r="D627" t="s">
        <v>3662</v>
      </c>
      <c r="E627" t="s">
        <v>4261</v>
      </c>
      <c r="F627" t="s">
        <v>2514</v>
      </c>
      <c r="G627">
        <v>0</v>
      </c>
      <c r="H627" t="s">
        <v>4262</v>
      </c>
      <c r="I627" t="s">
        <v>4262</v>
      </c>
      <c r="J627" t="s">
        <v>4263</v>
      </c>
      <c r="K627" t="s">
        <v>2547</v>
      </c>
      <c r="L627" t="s">
        <v>2518</v>
      </c>
      <c r="M627" s="6">
        <f>DATE(YEAR(PCC_Data[[#This Row],[Confirmed Date]]),MONTH(PCC_Data[[#This Row],[Confirmed Date]]),1)</f>
        <v>41395</v>
      </c>
      <c r="N627" s="3">
        <f>DATE(YEAR(PCC_Data[[#This Row],[Confirmed Date]]),1,1)</f>
        <v>41275</v>
      </c>
    </row>
    <row r="628" spans="2:14" x14ac:dyDescent="0.25">
      <c r="B628" t="s">
        <v>1787</v>
      </c>
      <c r="C628" t="s">
        <v>2177</v>
      </c>
      <c r="D628" t="s">
        <v>3662</v>
      </c>
      <c r="E628" t="s">
        <v>4261</v>
      </c>
      <c r="F628" t="s">
        <v>2514</v>
      </c>
      <c r="G628">
        <v>0</v>
      </c>
      <c r="H628" t="s">
        <v>4264</v>
      </c>
      <c r="I628" t="s">
        <v>4264</v>
      </c>
      <c r="J628" t="s">
        <v>4265</v>
      </c>
      <c r="K628" t="s">
        <v>2398</v>
      </c>
      <c r="L628" t="s">
        <v>2518</v>
      </c>
      <c r="M628" s="6">
        <f>DATE(YEAR(PCC_Data[[#This Row],[Confirmed Date]]),MONTH(PCC_Data[[#This Row],[Confirmed Date]]),1)</f>
        <v>41395</v>
      </c>
      <c r="N628" s="3">
        <f>DATE(YEAR(PCC_Data[[#This Row],[Confirmed Date]]),1,1)</f>
        <v>41275</v>
      </c>
    </row>
    <row r="629" spans="2:14" x14ac:dyDescent="0.25">
      <c r="B629" t="s">
        <v>1667</v>
      </c>
      <c r="C629" t="s">
        <v>2177</v>
      </c>
      <c r="D629" t="s">
        <v>4266</v>
      </c>
      <c r="E629" t="s">
        <v>4267</v>
      </c>
      <c r="F629" t="s">
        <v>2211</v>
      </c>
      <c r="G629">
        <v>0</v>
      </c>
      <c r="H629" t="s">
        <v>4268</v>
      </c>
      <c r="I629" t="s">
        <v>4268</v>
      </c>
      <c r="J629" t="s">
        <v>4269</v>
      </c>
      <c r="K629" t="s">
        <v>2742</v>
      </c>
      <c r="L629" t="s">
        <v>2275</v>
      </c>
      <c r="M629" s="6">
        <f>DATE(YEAR(PCC_Data[[#This Row],[Confirmed Date]]),MONTH(PCC_Data[[#This Row],[Confirmed Date]]),1)</f>
        <v>41395</v>
      </c>
      <c r="N629" s="3">
        <f>DATE(YEAR(PCC_Data[[#This Row],[Confirmed Date]]),1,1)</f>
        <v>41275</v>
      </c>
    </row>
    <row r="630" spans="2:14" x14ac:dyDescent="0.25">
      <c r="B630" t="s">
        <v>1705</v>
      </c>
      <c r="C630" t="s">
        <v>2232</v>
      </c>
      <c r="D630" t="s">
        <v>4270</v>
      </c>
      <c r="E630" t="s">
        <v>4271</v>
      </c>
      <c r="F630" t="s">
        <v>2210</v>
      </c>
      <c r="G630">
        <v>0</v>
      </c>
      <c r="H630" t="s">
        <v>4272</v>
      </c>
      <c r="I630" t="s">
        <v>4272</v>
      </c>
      <c r="J630" t="s">
        <v>4273</v>
      </c>
      <c r="K630" t="s">
        <v>4274</v>
      </c>
      <c r="L630" t="s">
        <v>2464</v>
      </c>
      <c r="M630" s="6">
        <f>DATE(YEAR(PCC_Data[[#This Row],[Confirmed Date]]),MONTH(PCC_Data[[#This Row],[Confirmed Date]]),1)</f>
        <v>41395</v>
      </c>
      <c r="N630" s="3">
        <f>DATE(YEAR(PCC_Data[[#This Row],[Confirmed Date]]),1,1)</f>
        <v>41275</v>
      </c>
    </row>
    <row r="631" spans="2:14" x14ac:dyDescent="0.25">
      <c r="B631" t="s">
        <v>1703</v>
      </c>
      <c r="C631" t="s">
        <v>2232</v>
      </c>
      <c r="D631" t="s">
        <v>4275</v>
      </c>
      <c r="E631" t="s">
        <v>4276</v>
      </c>
      <c r="F631" t="s">
        <v>2310</v>
      </c>
      <c r="G631">
        <v>10</v>
      </c>
      <c r="H631" t="s">
        <v>4277</v>
      </c>
      <c r="I631" t="s">
        <v>4277</v>
      </c>
      <c r="J631" t="s">
        <v>4278</v>
      </c>
      <c r="K631" t="s">
        <v>2517</v>
      </c>
      <c r="L631" t="s">
        <v>2275</v>
      </c>
      <c r="M631" s="6">
        <f>DATE(YEAR(PCC_Data[[#This Row],[Confirmed Date]]),MONTH(PCC_Data[[#This Row],[Confirmed Date]]),1)</f>
        <v>41365</v>
      </c>
      <c r="N631" s="3">
        <f>DATE(YEAR(PCC_Data[[#This Row],[Confirmed Date]]),1,1)</f>
        <v>41275</v>
      </c>
    </row>
    <row r="632" spans="2:14" x14ac:dyDescent="0.25">
      <c r="B632" t="s">
        <v>1180</v>
      </c>
      <c r="C632" t="s">
        <v>2232</v>
      </c>
      <c r="D632" t="s">
        <v>4279</v>
      </c>
      <c r="E632" t="s">
        <v>4280</v>
      </c>
      <c r="F632" t="s">
        <v>2504</v>
      </c>
      <c r="G632">
        <v>2.25</v>
      </c>
      <c r="H632" t="s">
        <v>4281</v>
      </c>
      <c r="I632" t="s">
        <v>4281</v>
      </c>
      <c r="J632" t="s">
        <v>4282</v>
      </c>
      <c r="K632" t="s">
        <v>2429</v>
      </c>
      <c r="L632" t="s">
        <v>2252</v>
      </c>
      <c r="M632" s="6">
        <f>DATE(YEAR(PCC_Data[[#This Row],[Confirmed Date]]),MONTH(PCC_Data[[#This Row],[Confirmed Date]]),1)</f>
        <v>41395</v>
      </c>
      <c r="N632" s="3">
        <f>DATE(YEAR(PCC_Data[[#This Row],[Confirmed Date]]),1,1)</f>
        <v>41275</v>
      </c>
    </row>
    <row r="633" spans="2:14" x14ac:dyDescent="0.25">
      <c r="B633" t="s">
        <v>656</v>
      </c>
      <c r="C633" t="s">
        <v>2177</v>
      </c>
      <c r="D633" t="s">
        <v>4283</v>
      </c>
      <c r="E633" t="s">
        <v>4284</v>
      </c>
      <c r="F633" t="s">
        <v>2242</v>
      </c>
      <c r="G633">
        <v>0</v>
      </c>
      <c r="H633" t="s">
        <v>4285</v>
      </c>
      <c r="I633" t="s">
        <v>4285</v>
      </c>
      <c r="J633" t="s">
        <v>4286</v>
      </c>
      <c r="K633" t="s">
        <v>2813</v>
      </c>
      <c r="L633" t="s">
        <v>2252</v>
      </c>
      <c r="M633" s="6">
        <f>DATE(YEAR(PCC_Data[[#This Row],[Confirmed Date]]),MONTH(PCC_Data[[#This Row],[Confirmed Date]]),1)</f>
        <v>41395</v>
      </c>
      <c r="N633" s="3">
        <f>DATE(YEAR(PCC_Data[[#This Row],[Confirmed Date]]),1,1)</f>
        <v>41275</v>
      </c>
    </row>
    <row r="634" spans="2:14" x14ac:dyDescent="0.25">
      <c r="B634" t="s">
        <v>665</v>
      </c>
      <c r="C634" t="s">
        <v>2177</v>
      </c>
      <c r="D634" t="s">
        <v>4287</v>
      </c>
      <c r="E634" t="s">
        <v>4288</v>
      </c>
      <c r="F634" t="s">
        <v>2384</v>
      </c>
      <c r="G634">
        <v>1</v>
      </c>
      <c r="H634" t="s">
        <v>4289</v>
      </c>
      <c r="I634" t="s">
        <v>4289</v>
      </c>
      <c r="J634" t="s">
        <v>4290</v>
      </c>
      <c r="K634" t="s">
        <v>2245</v>
      </c>
      <c r="M634" s="6">
        <f>DATE(YEAR(PCC_Data[[#This Row],[Confirmed Date]]),MONTH(PCC_Data[[#This Row],[Confirmed Date]]),1)</f>
        <v>41365</v>
      </c>
      <c r="N634" s="3">
        <f>DATE(YEAR(PCC_Data[[#This Row],[Confirmed Date]]),1,1)</f>
        <v>41275</v>
      </c>
    </row>
    <row r="635" spans="2:14" x14ac:dyDescent="0.25">
      <c r="B635" t="s">
        <v>663</v>
      </c>
      <c r="C635" t="s">
        <v>2177</v>
      </c>
      <c r="D635" t="s">
        <v>4291</v>
      </c>
      <c r="E635" t="s">
        <v>4292</v>
      </c>
      <c r="F635" t="s">
        <v>2384</v>
      </c>
      <c r="G635">
        <v>0</v>
      </c>
      <c r="H635" t="s">
        <v>4293</v>
      </c>
      <c r="I635" t="s">
        <v>4293</v>
      </c>
      <c r="J635" t="s">
        <v>4294</v>
      </c>
      <c r="K635" t="s">
        <v>2245</v>
      </c>
      <c r="M635" s="6">
        <f>DATE(YEAR(PCC_Data[[#This Row],[Confirmed Date]]),MONTH(PCC_Data[[#This Row],[Confirmed Date]]),1)</f>
        <v>41395</v>
      </c>
      <c r="N635" s="3">
        <f>DATE(YEAR(PCC_Data[[#This Row],[Confirmed Date]]),1,1)</f>
        <v>41275</v>
      </c>
    </row>
    <row r="636" spans="2:14" x14ac:dyDescent="0.25">
      <c r="B636" t="s">
        <v>661</v>
      </c>
      <c r="C636" t="s">
        <v>2177</v>
      </c>
      <c r="D636" t="s">
        <v>4295</v>
      </c>
      <c r="E636" t="s">
        <v>4296</v>
      </c>
      <c r="F636" t="s">
        <v>2384</v>
      </c>
      <c r="G636">
        <v>0</v>
      </c>
      <c r="H636" t="s">
        <v>4297</v>
      </c>
      <c r="I636" t="s">
        <v>4297</v>
      </c>
      <c r="J636" t="s">
        <v>4298</v>
      </c>
      <c r="K636" t="s">
        <v>2245</v>
      </c>
      <c r="M636" s="6">
        <f>DATE(YEAR(PCC_Data[[#This Row],[Confirmed Date]]),MONTH(PCC_Data[[#This Row],[Confirmed Date]]),1)</f>
        <v>41395</v>
      </c>
      <c r="N636" s="3">
        <f>DATE(YEAR(PCC_Data[[#This Row],[Confirmed Date]]),1,1)</f>
        <v>41275</v>
      </c>
    </row>
    <row r="637" spans="2:14" x14ac:dyDescent="0.25">
      <c r="B637" t="s">
        <v>659</v>
      </c>
      <c r="C637" t="s">
        <v>2177</v>
      </c>
      <c r="D637" t="s">
        <v>4299</v>
      </c>
      <c r="E637" t="s">
        <v>4300</v>
      </c>
      <c r="F637" t="s">
        <v>2384</v>
      </c>
      <c r="G637">
        <v>0</v>
      </c>
      <c r="H637" t="s">
        <v>4301</v>
      </c>
      <c r="I637" t="s">
        <v>4301</v>
      </c>
      <c r="J637" t="s">
        <v>4302</v>
      </c>
      <c r="K637" t="s">
        <v>2245</v>
      </c>
      <c r="M637" s="6">
        <f>DATE(YEAR(PCC_Data[[#This Row],[Confirmed Date]]),MONTH(PCC_Data[[#This Row],[Confirmed Date]]),1)</f>
        <v>41395</v>
      </c>
      <c r="N637" s="3">
        <f>DATE(YEAR(PCC_Data[[#This Row],[Confirmed Date]]),1,1)</f>
        <v>41275</v>
      </c>
    </row>
    <row r="638" spans="2:14" x14ac:dyDescent="0.25">
      <c r="B638" t="s">
        <v>657</v>
      </c>
      <c r="C638" t="s">
        <v>2177</v>
      </c>
      <c r="D638" t="s">
        <v>4303</v>
      </c>
      <c r="E638" t="s">
        <v>3703</v>
      </c>
      <c r="F638" t="s">
        <v>2384</v>
      </c>
      <c r="G638">
        <v>8.25</v>
      </c>
      <c r="H638" t="s">
        <v>4304</v>
      </c>
      <c r="I638" t="s">
        <v>4304</v>
      </c>
      <c r="J638" t="s">
        <v>4305</v>
      </c>
      <c r="K638" t="s">
        <v>2245</v>
      </c>
      <c r="L638" t="s">
        <v>2258</v>
      </c>
      <c r="M638" s="6">
        <f>DATE(YEAR(PCC_Data[[#This Row],[Confirmed Date]]),MONTH(PCC_Data[[#This Row],[Confirmed Date]]),1)</f>
        <v>41365</v>
      </c>
      <c r="N638" s="3">
        <f>DATE(YEAR(PCC_Data[[#This Row],[Confirmed Date]]),1,1)</f>
        <v>41275</v>
      </c>
    </row>
    <row r="639" spans="2:14" x14ac:dyDescent="0.25">
      <c r="B639" t="s">
        <v>654</v>
      </c>
      <c r="C639" t="s">
        <v>2177</v>
      </c>
      <c r="D639" t="s">
        <v>4306</v>
      </c>
      <c r="E639" t="s">
        <v>3974</v>
      </c>
      <c r="F639" t="s">
        <v>2384</v>
      </c>
      <c r="G639">
        <v>0</v>
      </c>
      <c r="H639" t="s">
        <v>4307</v>
      </c>
      <c r="I639" t="s">
        <v>4307</v>
      </c>
      <c r="J639" t="s">
        <v>4308</v>
      </c>
      <c r="K639" t="s">
        <v>2245</v>
      </c>
      <c r="M639" s="6">
        <f>DATE(YEAR(PCC_Data[[#This Row],[Confirmed Date]]),MONTH(PCC_Data[[#This Row],[Confirmed Date]]),1)</f>
        <v>41395</v>
      </c>
      <c r="N639" s="3">
        <f>DATE(YEAR(PCC_Data[[#This Row],[Confirmed Date]]),1,1)</f>
        <v>41275</v>
      </c>
    </row>
    <row r="640" spans="2:14" x14ac:dyDescent="0.25">
      <c r="B640" t="s">
        <v>652</v>
      </c>
      <c r="C640" t="s">
        <v>2177</v>
      </c>
      <c r="D640" t="s">
        <v>4309</v>
      </c>
      <c r="E640" t="s">
        <v>3707</v>
      </c>
      <c r="F640" t="s">
        <v>2384</v>
      </c>
      <c r="G640">
        <v>0</v>
      </c>
      <c r="H640" t="s">
        <v>4310</v>
      </c>
      <c r="I640" t="s">
        <v>4310</v>
      </c>
      <c r="J640" t="s">
        <v>4311</v>
      </c>
      <c r="K640" t="s">
        <v>2245</v>
      </c>
      <c r="M640" s="6">
        <f>DATE(YEAR(PCC_Data[[#This Row],[Confirmed Date]]),MONTH(PCC_Data[[#This Row],[Confirmed Date]]),1)</f>
        <v>41395</v>
      </c>
      <c r="N640" s="3">
        <f>DATE(YEAR(PCC_Data[[#This Row],[Confirmed Date]]),1,1)</f>
        <v>41275</v>
      </c>
    </row>
    <row r="641" spans="2:14" x14ac:dyDescent="0.25">
      <c r="B641" t="s">
        <v>650</v>
      </c>
      <c r="C641" t="s">
        <v>2177</v>
      </c>
      <c r="D641" t="s">
        <v>4312</v>
      </c>
      <c r="E641" t="s">
        <v>4313</v>
      </c>
      <c r="F641" t="s">
        <v>2384</v>
      </c>
      <c r="G641">
        <v>0</v>
      </c>
      <c r="H641" t="s">
        <v>4314</v>
      </c>
      <c r="I641" t="s">
        <v>4314</v>
      </c>
      <c r="J641" t="s">
        <v>4315</v>
      </c>
      <c r="K641" t="s">
        <v>2245</v>
      </c>
      <c r="M641" s="6">
        <f>DATE(YEAR(PCC_Data[[#This Row],[Confirmed Date]]),MONTH(PCC_Data[[#This Row],[Confirmed Date]]),1)</f>
        <v>41395</v>
      </c>
      <c r="N641" s="3">
        <f>DATE(YEAR(PCC_Data[[#This Row],[Confirmed Date]]),1,1)</f>
        <v>41275</v>
      </c>
    </row>
    <row r="642" spans="2:14" x14ac:dyDescent="0.25">
      <c r="B642" t="s">
        <v>648</v>
      </c>
      <c r="C642" t="s">
        <v>2177</v>
      </c>
      <c r="D642" t="s">
        <v>4316</v>
      </c>
      <c r="E642" t="s">
        <v>4317</v>
      </c>
      <c r="F642" t="s">
        <v>2384</v>
      </c>
      <c r="G642">
        <v>0</v>
      </c>
      <c r="H642" t="s">
        <v>4318</v>
      </c>
      <c r="I642" t="s">
        <v>4318</v>
      </c>
      <c r="J642" t="s">
        <v>4319</v>
      </c>
      <c r="K642" t="s">
        <v>2245</v>
      </c>
      <c r="L642" t="s">
        <v>2258</v>
      </c>
      <c r="M642" s="6">
        <f>DATE(YEAR(PCC_Data[[#This Row],[Confirmed Date]]),MONTH(PCC_Data[[#This Row],[Confirmed Date]]),1)</f>
        <v>41395</v>
      </c>
      <c r="N642" s="3">
        <f>DATE(YEAR(PCC_Data[[#This Row],[Confirmed Date]]),1,1)</f>
        <v>41275</v>
      </c>
    </row>
    <row r="643" spans="2:14" x14ac:dyDescent="0.25">
      <c r="B643" t="s">
        <v>2073</v>
      </c>
      <c r="C643" t="s">
        <v>2232</v>
      </c>
      <c r="D643" t="s">
        <v>4320</v>
      </c>
      <c r="E643" t="s">
        <v>4321</v>
      </c>
      <c r="F643" t="s">
        <v>2372</v>
      </c>
      <c r="G643">
        <v>10</v>
      </c>
      <c r="H643" t="s">
        <v>4322</v>
      </c>
      <c r="I643" t="s">
        <v>4322</v>
      </c>
      <c r="J643" t="s">
        <v>4323</v>
      </c>
      <c r="K643" t="s">
        <v>3723</v>
      </c>
      <c r="L643" t="s">
        <v>2376</v>
      </c>
      <c r="M643" s="6">
        <f>DATE(YEAR(PCC_Data[[#This Row],[Confirmed Date]]),MONTH(PCC_Data[[#This Row],[Confirmed Date]]),1)</f>
        <v>41395</v>
      </c>
      <c r="N643" s="3">
        <f>DATE(YEAR(PCC_Data[[#This Row],[Confirmed Date]]),1,1)</f>
        <v>41275</v>
      </c>
    </row>
    <row r="644" spans="2:14" x14ac:dyDescent="0.25">
      <c r="B644" t="s">
        <v>1178</v>
      </c>
      <c r="C644" t="s">
        <v>2232</v>
      </c>
      <c r="D644" t="s">
        <v>4324</v>
      </c>
      <c r="E644" t="s">
        <v>2260</v>
      </c>
      <c r="F644" t="s">
        <v>2266</v>
      </c>
      <c r="G644">
        <v>10</v>
      </c>
      <c r="H644" t="s">
        <v>4325</v>
      </c>
      <c r="I644" t="s">
        <v>4325</v>
      </c>
      <c r="J644" t="s">
        <v>4326</v>
      </c>
      <c r="K644" t="s">
        <v>2238</v>
      </c>
      <c r="L644" t="s">
        <v>2264</v>
      </c>
      <c r="M644" s="6">
        <f>DATE(YEAR(PCC_Data[[#This Row],[Confirmed Date]]),MONTH(PCC_Data[[#This Row],[Confirmed Date]]),1)</f>
        <v>41365</v>
      </c>
      <c r="N644" s="3">
        <f>DATE(YEAR(PCC_Data[[#This Row],[Confirmed Date]]),1,1)</f>
        <v>41275</v>
      </c>
    </row>
    <row r="645" spans="2:14" x14ac:dyDescent="0.25">
      <c r="B645" t="s">
        <v>1176</v>
      </c>
      <c r="C645" t="s">
        <v>2232</v>
      </c>
      <c r="D645" t="s">
        <v>4327</v>
      </c>
      <c r="E645" t="s">
        <v>2524</v>
      </c>
      <c r="F645" t="s">
        <v>2319</v>
      </c>
      <c r="G645">
        <v>0</v>
      </c>
      <c r="H645" t="s">
        <v>4328</v>
      </c>
      <c r="I645" t="s">
        <v>4328</v>
      </c>
      <c r="J645" t="s">
        <v>4329</v>
      </c>
      <c r="K645" t="s">
        <v>2654</v>
      </c>
      <c r="L645" t="s">
        <v>2246</v>
      </c>
      <c r="M645" s="6">
        <f>DATE(YEAR(PCC_Data[[#This Row],[Confirmed Date]]),MONTH(PCC_Data[[#This Row],[Confirmed Date]]),1)</f>
        <v>41395</v>
      </c>
      <c r="N645" s="3">
        <f>DATE(YEAR(PCC_Data[[#This Row],[Confirmed Date]]),1,1)</f>
        <v>41275</v>
      </c>
    </row>
    <row r="646" spans="2:14" x14ac:dyDescent="0.25">
      <c r="B646" t="s">
        <v>642</v>
      </c>
      <c r="C646" t="s">
        <v>2177</v>
      </c>
      <c r="D646" t="s">
        <v>2949</v>
      </c>
      <c r="E646" t="s">
        <v>4330</v>
      </c>
      <c r="F646" t="s">
        <v>2739</v>
      </c>
      <c r="G646">
        <v>0</v>
      </c>
      <c r="H646" t="s">
        <v>4331</v>
      </c>
      <c r="I646" t="s">
        <v>4331</v>
      </c>
      <c r="J646" t="s">
        <v>4332</v>
      </c>
      <c r="K646" t="s">
        <v>2813</v>
      </c>
      <c r="L646" t="s">
        <v>2365</v>
      </c>
      <c r="M646" s="6">
        <f>DATE(YEAR(PCC_Data[[#This Row],[Confirmed Date]]),MONTH(PCC_Data[[#This Row],[Confirmed Date]]),1)</f>
        <v>41395</v>
      </c>
      <c r="N646" s="3">
        <f>DATE(YEAR(PCC_Data[[#This Row],[Confirmed Date]]),1,1)</f>
        <v>41275</v>
      </c>
    </row>
    <row r="647" spans="2:14" x14ac:dyDescent="0.25">
      <c r="B647" t="s">
        <v>646</v>
      </c>
      <c r="C647" t="s">
        <v>2177</v>
      </c>
      <c r="D647" t="s">
        <v>4333</v>
      </c>
      <c r="E647" t="s">
        <v>4334</v>
      </c>
      <c r="F647" t="s">
        <v>2242</v>
      </c>
      <c r="G647">
        <v>0</v>
      </c>
      <c r="H647" t="s">
        <v>4335</v>
      </c>
      <c r="I647" t="s">
        <v>4335</v>
      </c>
      <c r="J647" t="s">
        <v>4336</v>
      </c>
      <c r="K647" t="s">
        <v>2274</v>
      </c>
      <c r="L647" t="s">
        <v>2399</v>
      </c>
      <c r="M647" s="6">
        <f>DATE(YEAR(PCC_Data[[#This Row],[Confirmed Date]]),MONTH(PCC_Data[[#This Row],[Confirmed Date]]),1)</f>
        <v>41395</v>
      </c>
      <c r="N647" s="3">
        <f>DATE(YEAR(PCC_Data[[#This Row],[Confirmed Date]]),1,1)</f>
        <v>41275</v>
      </c>
    </row>
    <row r="648" spans="2:14" x14ac:dyDescent="0.25">
      <c r="B648" t="s">
        <v>644</v>
      </c>
      <c r="C648" t="s">
        <v>2177</v>
      </c>
      <c r="D648" t="s">
        <v>4337</v>
      </c>
      <c r="E648" t="s">
        <v>4338</v>
      </c>
      <c r="F648" t="s">
        <v>4339</v>
      </c>
      <c r="G648">
        <v>0</v>
      </c>
      <c r="H648" t="s">
        <v>4340</v>
      </c>
      <c r="I648" t="s">
        <v>4340</v>
      </c>
      <c r="J648" t="s">
        <v>4341</v>
      </c>
      <c r="K648" t="s">
        <v>2813</v>
      </c>
      <c r="L648" t="s">
        <v>2246</v>
      </c>
      <c r="M648" s="6">
        <f>DATE(YEAR(PCC_Data[[#This Row],[Confirmed Date]]),MONTH(PCC_Data[[#This Row],[Confirmed Date]]),1)</f>
        <v>41395</v>
      </c>
      <c r="N648" s="3">
        <f>DATE(YEAR(PCC_Data[[#This Row],[Confirmed Date]]),1,1)</f>
        <v>41275</v>
      </c>
    </row>
    <row r="649" spans="2:14" x14ac:dyDescent="0.25">
      <c r="B649" t="s">
        <v>643</v>
      </c>
      <c r="C649" t="s">
        <v>2177</v>
      </c>
      <c r="D649" t="s">
        <v>4283</v>
      </c>
      <c r="E649" t="s">
        <v>3781</v>
      </c>
      <c r="F649" t="s">
        <v>2271</v>
      </c>
      <c r="G649">
        <v>0</v>
      </c>
      <c r="H649" t="s">
        <v>4342</v>
      </c>
      <c r="I649" t="s">
        <v>4342</v>
      </c>
      <c r="J649" t="s">
        <v>4343</v>
      </c>
      <c r="K649" t="s">
        <v>2813</v>
      </c>
      <c r="L649" t="s">
        <v>2258</v>
      </c>
      <c r="M649" s="6">
        <f>DATE(YEAR(PCC_Data[[#This Row],[Confirmed Date]]),MONTH(PCC_Data[[#This Row],[Confirmed Date]]),1)</f>
        <v>41395</v>
      </c>
      <c r="N649" s="3">
        <f>DATE(YEAR(PCC_Data[[#This Row],[Confirmed Date]]),1,1)</f>
        <v>41275</v>
      </c>
    </row>
    <row r="650" spans="2:14" x14ac:dyDescent="0.25">
      <c r="B650" t="s">
        <v>641</v>
      </c>
      <c r="C650" t="s">
        <v>2177</v>
      </c>
      <c r="D650" t="s">
        <v>4283</v>
      </c>
      <c r="E650" t="s">
        <v>4344</v>
      </c>
      <c r="F650" t="s">
        <v>2271</v>
      </c>
      <c r="G650">
        <v>0</v>
      </c>
      <c r="H650" t="s">
        <v>4345</v>
      </c>
      <c r="I650" t="s">
        <v>4345</v>
      </c>
      <c r="J650" t="s">
        <v>4346</v>
      </c>
      <c r="K650" t="s">
        <v>2813</v>
      </c>
      <c r="L650" t="s">
        <v>2258</v>
      </c>
      <c r="M650" s="6">
        <f>DATE(YEAR(PCC_Data[[#This Row],[Confirmed Date]]),MONTH(PCC_Data[[#This Row],[Confirmed Date]]),1)</f>
        <v>41395</v>
      </c>
      <c r="N650" s="3">
        <f>DATE(YEAR(PCC_Data[[#This Row],[Confirmed Date]]),1,1)</f>
        <v>41275</v>
      </c>
    </row>
    <row r="651" spans="2:14" x14ac:dyDescent="0.25">
      <c r="B651" t="s">
        <v>640</v>
      </c>
      <c r="C651" t="s">
        <v>2177</v>
      </c>
      <c r="D651" t="s">
        <v>4283</v>
      </c>
      <c r="E651" t="s">
        <v>4347</v>
      </c>
      <c r="F651" t="s">
        <v>2242</v>
      </c>
      <c r="G651">
        <v>0</v>
      </c>
      <c r="H651" t="s">
        <v>4348</v>
      </c>
      <c r="I651" t="s">
        <v>4348</v>
      </c>
      <c r="J651" t="s">
        <v>4349</v>
      </c>
      <c r="K651" t="s">
        <v>2813</v>
      </c>
      <c r="L651" t="s">
        <v>2252</v>
      </c>
      <c r="M651" s="6">
        <f>DATE(YEAR(PCC_Data[[#This Row],[Confirmed Date]]),MONTH(PCC_Data[[#This Row],[Confirmed Date]]),1)</f>
        <v>41395</v>
      </c>
      <c r="N651" s="3">
        <f>DATE(YEAR(PCC_Data[[#This Row],[Confirmed Date]]),1,1)</f>
        <v>41275</v>
      </c>
    </row>
    <row r="652" spans="2:14" x14ac:dyDescent="0.25">
      <c r="B652" t="s">
        <v>1894</v>
      </c>
      <c r="C652" t="s">
        <v>2177</v>
      </c>
      <c r="D652" t="s">
        <v>4350</v>
      </c>
      <c r="E652" t="s">
        <v>4351</v>
      </c>
      <c r="F652" t="s">
        <v>2467</v>
      </c>
      <c r="G652">
        <v>10</v>
      </c>
      <c r="H652" t="s">
        <v>4352</v>
      </c>
      <c r="I652" t="s">
        <v>4352</v>
      </c>
      <c r="J652" t="s">
        <v>4353</v>
      </c>
      <c r="K652" t="s">
        <v>3242</v>
      </c>
      <c r="L652" t="s">
        <v>2392</v>
      </c>
      <c r="M652" s="6">
        <f>DATE(YEAR(PCC_Data[[#This Row],[Confirmed Date]]),MONTH(PCC_Data[[#This Row],[Confirmed Date]]),1)</f>
        <v>41395</v>
      </c>
      <c r="N652" s="3">
        <f>DATE(YEAR(PCC_Data[[#This Row],[Confirmed Date]]),1,1)</f>
        <v>41275</v>
      </c>
    </row>
    <row r="653" spans="2:14" x14ac:dyDescent="0.25">
      <c r="B653" t="s">
        <v>1174</v>
      </c>
      <c r="C653" t="s">
        <v>2232</v>
      </c>
      <c r="D653" t="s">
        <v>4354</v>
      </c>
      <c r="E653" t="s">
        <v>4355</v>
      </c>
      <c r="F653" t="s">
        <v>2344</v>
      </c>
      <c r="G653">
        <v>2</v>
      </c>
      <c r="H653" t="s">
        <v>4356</v>
      </c>
      <c r="I653" t="s">
        <v>4356</v>
      </c>
      <c r="J653" t="s">
        <v>4357</v>
      </c>
      <c r="K653" t="s">
        <v>2654</v>
      </c>
      <c r="L653" t="s">
        <v>2348</v>
      </c>
      <c r="M653" s="6">
        <f>DATE(YEAR(PCC_Data[[#This Row],[Confirmed Date]]),MONTH(PCC_Data[[#This Row],[Confirmed Date]]),1)</f>
        <v>41395</v>
      </c>
      <c r="N653" s="3">
        <f>DATE(YEAR(PCC_Data[[#This Row],[Confirmed Date]]),1,1)</f>
        <v>41275</v>
      </c>
    </row>
    <row r="654" spans="2:14" x14ac:dyDescent="0.25">
      <c r="B654" t="s">
        <v>2071</v>
      </c>
      <c r="C654" t="s">
        <v>2232</v>
      </c>
      <c r="D654" t="s">
        <v>4358</v>
      </c>
      <c r="E654" t="s">
        <v>3978</v>
      </c>
      <c r="F654" t="s">
        <v>2235</v>
      </c>
      <c r="G654">
        <v>10</v>
      </c>
      <c r="H654" t="s">
        <v>4359</v>
      </c>
      <c r="I654" t="s">
        <v>4359</v>
      </c>
      <c r="J654" t="s">
        <v>4360</v>
      </c>
      <c r="K654" t="s">
        <v>2238</v>
      </c>
      <c r="L654" t="s">
        <v>2239</v>
      </c>
      <c r="M654" s="6">
        <f>DATE(YEAR(PCC_Data[[#This Row],[Confirmed Date]]),MONTH(PCC_Data[[#This Row],[Confirmed Date]]),1)</f>
        <v>41365</v>
      </c>
      <c r="N654" s="3">
        <f>DATE(YEAR(PCC_Data[[#This Row],[Confirmed Date]]),1,1)</f>
        <v>41275</v>
      </c>
    </row>
    <row r="655" spans="2:14" x14ac:dyDescent="0.25">
      <c r="B655" t="s">
        <v>638</v>
      </c>
      <c r="C655" t="s">
        <v>2177</v>
      </c>
      <c r="D655" t="s">
        <v>4361</v>
      </c>
      <c r="E655" t="s">
        <v>4362</v>
      </c>
      <c r="F655" t="s">
        <v>2384</v>
      </c>
      <c r="G655">
        <v>0</v>
      </c>
      <c r="H655" t="s">
        <v>4363</v>
      </c>
      <c r="I655" t="s">
        <v>4363</v>
      </c>
      <c r="J655" t="s">
        <v>4364</v>
      </c>
      <c r="K655" t="s">
        <v>2245</v>
      </c>
      <c r="M655" s="6">
        <f>DATE(YEAR(PCC_Data[[#This Row],[Confirmed Date]]),MONTH(PCC_Data[[#This Row],[Confirmed Date]]),1)</f>
        <v>41395</v>
      </c>
      <c r="N655" s="3">
        <f>DATE(YEAR(PCC_Data[[#This Row],[Confirmed Date]]),1,1)</f>
        <v>41275</v>
      </c>
    </row>
    <row r="656" spans="2:14" x14ac:dyDescent="0.25">
      <c r="B656" t="s">
        <v>1518</v>
      </c>
      <c r="C656" t="s">
        <v>2232</v>
      </c>
      <c r="D656" t="s">
        <v>4365</v>
      </c>
      <c r="E656" t="s">
        <v>4366</v>
      </c>
      <c r="F656" t="s">
        <v>2261</v>
      </c>
      <c r="G656">
        <v>0</v>
      </c>
      <c r="H656" t="s">
        <v>4367</v>
      </c>
      <c r="I656" t="s">
        <v>4367</v>
      </c>
      <c r="J656" t="s">
        <v>4368</v>
      </c>
      <c r="K656" t="s">
        <v>2698</v>
      </c>
      <c r="L656" t="s">
        <v>2246</v>
      </c>
      <c r="M656" s="6">
        <f>DATE(YEAR(PCC_Data[[#This Row],[Confirmed Date]]),MONTH(PCC_Data[[#This Row],[Confirmed Date]]),1)</f>
        <v>41395</v>
      </c>
      <c r="N656" s="3">
        <f>DATE(YEAR(PCC_Data[[#This Row],[Confirmed Date]]),1,1)</f>
        <v>41275</v>
      </c>
    </row>
    <row r="657" spans="2:14" x14ac:dyDescent="0.25">
      <c r="B657" t="s">
        <v>1342</v>
      </c>
      <c r="C657" t="s">
        <v>2177</v>
      </c>
      <c r="D657" t="s">
        <v>4369</v>
      </c>
      <c r="E657" t="s">
        <v>4370</v>
      </c>
      <c r="F657" t="s">
        <v>2278</v>
      </c>
      <c r="G657">
        <v>0</v>
      </c>
      <c r="H657" t="s">
        <v>4371</v>
      </c>
      <c r="I657" t="s">
        <v>4371</v>
      </c>
      <c r="J657" t="s">
        <v>4372</v>
      </c>
      <c r="K657" t="s">
        <v>2245</v>
      </c>
      <c r="L657" t="s">
        <v>2282</v>
      </c>
      <c r="M657" s="6">
        <f>DATE(YEAR(PCC_Data[[#This Row],[Confirmed Date]]),MONTH(PCC_Data[[#This Row],[Confirmed Date]]),1)</f>
        <v>41395</v>
      </c>
      <c r="N657" s="3">
        <f>DATE(YEAR(PCC_Data[[#This Row],[Confirmed Date]]),1,1)</f>
        <v>41275</v>
      </c>
    </row>
    <row r="658" spans="2:14" x14ac:dyDescent="0.25">
      <c r="B658" t="s">
        <v>1788</v>
      </c>
      <c r="C658" t="s">
        <v>2177</v>
      </c>
      <c r="D658" t="s">
        <v>4373</v>
      </c>
      <c r="E658" t="s">
        <v>4374</v>
      </c>
      <c r="F658" t="s">
        <v>2514</v>
      </c>
      <c r="G658">
        <v>9.25</v>
      </c>
      <c r="H658" t="s">
        <v>4375</v>
      </c>
      <c r="I658" t="s">
        <v>4375</v>
      </c>
      <c r="J658" t="s">
        <v>4376</v>
      </c>
      <c r="K658" t="s">
        <v>3291</v>
      </c>
      <c r="L658" t="s">
        <v>2518</v>
      </c>
      <c r="M658" s="6">
        <f>DATE(YEAR(PCC_Data[[#This Row],[Confirmed Date]]),MONTH(PCC_Data[[#This Row],[Confirmed Date]]),1)</f>
        <v>41365</v>
      </c>
      <c r="N658" s="3">
        <f>DATE(YEAR(PCC_Data[[#This Row],[Confirmed Date]]),1,1)</f>
        <v>41275</v>
      </c>
    </row>
    <row r="659" spans="2:14" x14ac:dyDescent="0.25">
      <c r="B659" t="s">
        <v>1170</v>
      </c>
      <c r="C659" t="s">
        <v>2232</v>
      </c>
      <c r="D659" t="s">
        <v>4377</v>
      </c>
      <c r="E659" t="s">
        <v>2797</v>
      </c>
      <c r="F659" t="s">
        <v>2266</v>
      </c>
      <c r="G659">
        <v>8.75</v>
      </c>
      <c r="H659" t="s">
        <v>4378</v>
      </c>
      <c r="I659" t="s">
        <v>4378</v>
      </c>
      <c r="J659" t="s">
        <v>4379</v>
      </c>
      <c r="K659" t="s">
        <v>2654</v>
      </c>
      <c r="L659" t="s">
        <v>2264</v>
      </c>
      <c r="M659" s="6">
        <f>DATE(YEAR(PCC_Data[[#This Row],[Confirmed Date]]),MONTH(PCC_Data[[#This Row],[Confirmed Date]]),1)</f>
        <v>41395</v>
      </c>
      <c r="N659" s="3">
        <f>DATE(YEAR(PCC_Data[[#This Row],[Confirmed Date]]),1,1)</f>
        <v>41275</v>
      </c>
    </row>
    <row r="660" spans="2:14" x14ac:dyDescent="0.25">
      <c r="B660" t="s">
        <v>1168</v>
      </c>
      <c r="C660" t="s">
        <v>2232</v>
      </c>
      <c r="D660" t="s">
        <v>1169</v>
      </c>
      <c r="E660" t="s">
        <v>2524</v>
      </c>
      <c r="F660" t="s">
        <v>4339</v>
      </c>
      <c r="G660">
        <v>0</v>
      </c>
      <c r="H660" t="s">
        <v>4380</v>
      </c>
      <c r="I660" t="s">
        <v>4380</v>
      </c>
      <c r="J660" t="s">
        <v>4381</v>
      </c>
      <c r="K660" t="s">
        <v>2415</v>
      </c>
      <c r="L660" t="s">
        <v>2246</v>
      </c>
      <c r="M660" s="6">
        <f>DATE(YEAR(PCC_Data[[#This Row],[Confirmed Date]]),MONTH(PCC_Data[[#This Row],[Confirmed Date]]),1)</f>
        <v>41395</v>
      </c>
      <c r="N660" s="3">
        <f>DATE(YEAR(PCC_Data[[#This Row],[Confirmed Date]]),1,1)</f>
        <v>41275</v>
      </c>
    </row>
    <row r="661" spans="2:14" x14ac:dyDescent="0.25">
      <c r="B661" t="s">
        <v>1172</v>
      </c>
      <c r="C661" t="s">
        <v>2232</v>
      </c>
      <c r="D661" t="s">
        <v>4382</v>
      </c>
      <c r="E661" t="s">
        <v>4383</v>
      </c>
      <c r="F661" t="s">
        <v>2255</v>
      </c>
      <c r="G661">
        <v>0</v>
      </c>
      <c r="H661" t="s">
        <v>4384</v>
      </c>
      <c r="I661" t="s">
        <v>4384</v>
      </c>
      <c r="J661" t="s">
        <v>4385</v>
      </c>
      <c r="K661" t="s">
        <v>2429</v>
      </c>
      <c r="L661" t="s">
        <v>2258</v>
      </c>
      <c r="M661" s="6">
        <f>DATE(YEAR(PCC_Data[[#This Row],[Confirmed Date]]),MONTH(PCC_Data[[#This Row],[Confirmed Date]]),1)</f>
        <v>41395</v>
      </c>
      <c r="N661" s="3">
        <f>DATE(YEAR(PCC_Data[[#This Row],[Confirmed Date]]),1,1)</f>
        <v>41275</v>
      </c>
    </row>
    <row r="662" spans="2:14" x14ac:dyDescent="0.25">
      <c r="B662" t="s">
        <v>636</v>
      </c>
      <c r="C662" t="s">
        <v>2177</v>
      </c>
      <c r="D662" t="s">
        <v>4386</v>
      </c>
      <c r="E662" t="s">
        <v>4387</v>
      </c>
      <c r="F662" t="s">
        <v>2271</v>
      </c>
      <c r="G662">
        <v>9</v>
      </c>
      <c r="H662" t="s">
        <v>4388</v>
      </c>
      <c r="I662" t="s">
        <v>4388</v>
      </c>
      <c r="J662" t="s">
        <v>4389</v>
      </c>
      <c r="K662" t="s">
        <v>2872</v>
      </c>
      <c r="L662" t="s">
        <v>2246</v>
      </c>
      <c r="M662" s="6">
        <f>DATE(YEAR(PCC_Data[[#This Row],[Confirmed Date]]),MONTH(PCC_Data[[#This Row],[Confirmed Date]]),1)</f>
        <v>41395</v>
      </c>
      <c r="N662" s="3">
        <f>DATE(YEAR(PCC_Data[[#This Row],[Confirmed Date]]),1,1)</f>
        <v>41275</v>
      </c>
    </row>
    <row r="663" spans="2:14" x14ac:dyDescent="0.25">
      <c r="B663" t="s">
        <v>632</v>
      </c>
      <c r="C663" t="s">
        <v>2177</v>
      </c>
      <c r="D663" t="s">
        <v>4390</v>
      </c>
      <c r="E663" t="s">
        <v>4391</v>
      </c>
      <c r="F663" t="s">
        <v>2384</v>
      </c>
      <c r="G663">
        <v>0</v>
      </c>
      <c r="H663" t="s">
        <v>4392</v>
      </c>
      <c r="I663" t="s">
        <v>4392</v>
      </c>
      <c r="J663" t="s">
        <v>4393</v>
      </c>
      <c r="K663" t="s">
        <v>2245</v>
      </c>
      <c r="L663" t="s">
        <v>2258</v>
      </c>
      <c r="M663" s="6">
        <f>DATE(YEAR(PCC_Data[[#This Row],[Confirmed Date]]),MONTH(PCC_Data[[#This Row],[Confirmed Date]]),1)</f>
        <v>41365</v>
      </c>
      <c r="N663" s="3">
        <f>DATE(YEAR(PCC_Data[[#This Row],[Confirmed Date]]),1,1)</f>
        <v>41275</v>
      </c>
    </row>
    <row r="664" spans="2:14" x14ac:dyDescent="0.25">
      <c r="B664" t="s">
        <v>634</v>
      </c>
      <c r="C664" t="s">
        <v>2177</v>
      </c>
      <c r="D664" t="s">
        <v>4394</v>
      </c>
      <c r="E664" t="s">
        <v>4395</v>
      </c>
      <c r="F664" t="s">
        <v>2395</v>
      </c>
      <c r="G664">
        <v>0</v>
      </c>
      <c r="H664" t="s">
        <v>4396</v>
      </c>
      <c r="I664" t="s">
        <v>4396</v>
      </c>
      <c r="J664" t="s">
        <v>4397</v>
      </c>
      <c r="K664" t="s">
        <v>3460</v>
      </c>
      <c r="L664" t="s">
        <v>4398</v>
      </c>
      <c r="M664" s="6">
        <f>DATE(YEAR(PCC_Data[[#This Row],[Confirmed Date]]),MONTH(PCC_Data[[#This Row],[Confirmed Date]]),1)</f>
        <v>41395</v>
      </c>
      <c r="N664" s="3">
        <f>DATE(YEAR(PCC_Data[[#This Row],[Confirmed Date]]),1,1)</f>
        <v>41275</v>
      </c>
    </row>
    <row r="665" spans="2:14" x14ac:dyDescent="0.25">
      <c r="B665" t="s">
        <v>1514</v>
      </c>
      <c r="C665" t="s">
        <v>2232</v>
      </c>
      <c r="D665" t="s">
        <v>4399</v>
      </c>
      <c r="E665" t="s">
        <v>4400</v>
      </c>
      <c r="F665" t="s">
        <v>2261</v>
      </c>
      <c r="G665">
        <v>0</v>
      </c>
      <c r="H665" t="s">
        <v>4401</v>
      </c>
      <c r="I665" t="s">
        <v>4401</v>
      </c>
      <c r="J665" t="s">
        <v>4402</v>
      </c>
      <c r="K665" t="s">
        <v>2517</v>
      </c>
      <c r="M665" s="6">
        <f>DATE(YEAR(PCC_Data[[#This Row],[Confirmed Date]]),MONTH(PCC_Data[[#This Row],[Confirmed Date]]),1)</f>
        <v>41395</v>
      </c>
      <c r="N665" s="3">
        <f>DATE(YEAR(PCC_Data[[#This Row],[Confirmed Date]]),1,1)</f>
        <v>41275</v>
      </c>
    </row>
    <row r="666" spans="2:14" x14ac:dyDescent="0.25">
      <c r="B666" t="s">
        <v>1166</v>
      </c>
      <c r="C666" t="s">
        <v>2232</v>
      </c>
      <c r="D666" t="s">
        <v>4403</v>
      </c>
      <c r="E666" t="s">
        <v>4404</v>
      </c>
      <c r="F666" t="s">
        <v>2255</v>
      </c>
      <c r="G666">
        <v>9</v>
      </c>
      <c r="H666" t="s">
        <v>4405</v>
      </c>
      <c r="I666" t="s">
        <v>4405</v>
      </c>
      <c r="J666" t="s">
        <v>4406</v>
      </c>
      <c r="K666" t="s">
        <v>2966</v>
      </c>
      <c r="L666" t="s">
        <v>2258</v>
      </c>
      <c r="M666" s="6">
        <f>DATE(YEAR(PCC_Data[[#This Row],[Confirmed Date]]),MONTH(PCC_Data[[#This Row],[Confirmed Date]]),1)</f>
        <v>41395</v>
      </c>
      <c r="N666" s="3">
        <f>DATE(YEAR(PCC_Data[[#This Row],[Confirmed Date]]),1,1)</f>
        <v>41275</v>
      </c>
    </row>
    <row r="667" spans="2:14" x14ac:dyDescent="0.25">
      <c r="B667" t="s">
        <v>2069</v>
      </c>
      <c r="C667" t="s">
        <v>2232</v>
      </c>
      <c r="D667" t="s">
        <v>4407</v>
      </c>
      <c r="E667" t="s">
        <v>4408</v>
      </c>
      <c r="F667" t="s">
        <v>2235</v>
      </c>
      <c r="G667">
        <v>0</v>
      </c>
      <c r="H667" t="s">
        <v>4409</v>
      </c>
      <c r="I667" t="s">
        <v>4409</v>
      </c>
      <c r="J667" t="s">
        <v>4410</v>
      </c>
      <c r="K667" t="s">
        <v>2238</v>
      </c>
      <c r="L667" t="s">
        <v>2239</v>
      </c>
      <c r="M667" s="6">
        <f>DATE(YEAR(PCC_Data[[#This Row],[Confirmed Date]]),MONTH(PCC_Data[[#This Row],[Confirmed Date]]),1)</f>
        <v>41395</v>
      </c>
      <c r="N667" s="3">
        <f>DATE(YEAR(PCC_Data[[#This Row],[Confirmed Date]]),1,1)</f>
        <v>41275</v>
      </c>
    </row>
    <row r="668" spans="2:14" x14ac:dyDescent="0.25">
      <c r="B668" t="s">
        <v>2067</v>
      </c>
      <c r="C668" t="s">
        <v>2232</v>
      </c>
      <c r="D668" t="s">
        <v>4411</v>
      </c>
      <c r="E668" t="s">
        <v>4412</v>
      </c>
      <c r="F668" t="s">
        <v>2235</v>
      </c>
      <c r="G668">
        <v>0</v>
      </c>
      <c r="H668" t="s">
        <v>4413</v>
      </c>
      <c r="I668" t="s">
        <v>4413</v>
      </c>
      <c r="J668" t="s">
        <v>4414</v>
      </c>
      <c r="K668" t="s">
        <v>2238</v>
      </c>
      <c r="L668" t="s">
        <v>2239</v>
      </c>
      <c r="M668" s="6">
        <f>DATE(YEAR(PCC_Data[[#This Row],[Confirmed Date]]),MONTH(PCC_Data[[#This Row],[Confirmed Date]]),1)</f>
        <v>41395</v>
      </c>
      <c r="N668" s="3">
        <f>DATE(YEAR(PCC_Data[[#This Row],[Confirmed Date]]),1,1)</f>
        <v>41275</v>
      </c>
    </row>
    <row r="669" spans="2:14" x14ac:dyDescent="0.25">
      <c r="B669" t="s">
        <v>2065</v>
      </c>
      <c r="C669" t="s">
        <v>2232</v>
      </c>
      <c r="D669" t="s">
        <v>4415</v>
      </c>
      <c r="E669" t="s">
        <v>4416</v>
      </c>
      <c r="F669" t="s">
        <v>2235</v>
      </c>
      <c r="G669">
        <v>0</v>
      </c>
      <c r="H669" t="s">
        <v>4417</v>
      </c>
      <c r="I669" t="s">
        <v>4417</v>
      </c>
      <c r="J669" t="s">
        <v>4418</v>
      </c>
      <c r="K669" t="s">
        <v>2238</v>
      </c>
      <c r="L669" t="s">
        <v>2239</v>
      </c>
      <c r="M669" s="6">
        <f>DATE(YEAR(PCC_Data[[#This Row],[Confirmed Date]]),MONTH(PCC_Data[[#This Row],[Confirmed Date]]),1)</f>
        <v>41395</v>
      </c>
      <c r="N669" s="3">
        <f>DATE(YEAR(PCC_Data[[#This Row],[Confirmed Date]]),1,1)</f>
        <v>41275</v>
      </c>
    </row>
    <row r="670" spans="2:14" x14ac:dyDescent="0.25">
      <c r="B670" t="s">
        <v>630</v>
      </c>
      <c r="C670" t="s">
        <v>2177</v>
      </c>
      <c r="D670" t="s">
        <v>4419</v>
      </c>
      <c r="E670" t="s">
        <v>4420</v>
      </c>
      <c r="F670" t="s">
        <v>2836</v>
      </c>
      <c r="G670">
        <v>0</v>
      </c>
      <c r="H670" t="s">
        <v>4421</v>
      </c>
      <c r="I670" t="s">
        <v>4421</v>
      </c>
      <c r="J670" t="s">
        <v>4422</v>
      </c>
      <c r="K670" t="s">
        <v>3460</v>
      </c>
      <c r="L670" t="s">
        <v>2252</v>
      </c>
      <c r="M670" s="6">
        <f>DATE(YEAR(PCC_Data[[#This Row],[Confirmed Date]]),MONTH(PCC_Data[[#This Row],[Confirmed Date]]),1)</f>
        <v>41395</v>
      </c>
      <c r="N670" s="3">
        <f>DATE(YEAR(PCC_Data[[#This Row],[Confirmed Date]]),1,1)</f>
        <v>41275</v>
      </c>
    </row>
    <row r="671" spans="2:14" x14ac:dyDescent="0.25">
      <c r="B671" t="s">
        <v>628</v>
      </c>
      <c r="C671" t="s">
        <v>2177</v>
      </c>
      <c r="D671" t="s">
        <v>4423</v>
      </c>
      <c r="E671" t="s">
        <v>4424</v>
      </c>
      <c r="F671" t="s">
        <v>2395</v>
      </c>
      <c r="G671">
        <v>0</v>
      </c>
      <c r="H671" t="s">
        <v>4425</v>
      </c>
      <c r="I671" t="s">
        <v>4425</v>
      </c>
      <c r="J671" t="s">
        <v>4426</v>
      </c>
      <c r="K671" t="s">
        <v>3460</v>
      </c>
      <c r="L671" t="s">
        <v>2258</v>
      </c>
      <c r="M671" s="6">
        <f>DATE(YEAR(PCC_Data[[#This Row],[Confirmed Date]]),MONTH(PCC_Data[[#This Row],[Confirmed Date]]),1)</f>
        <v>41395</v>
      </c>
      <c r="N671" s="3">
        <f>DATE(YEAR(PCC_Data[[#This Row],[Confirmed Date]]),1,1)</f>
        <v>41275</v>
      </c>
    </row>
    <row r="672" spans="2:14" x14ac:dyDescent="0.25">
      <c r="B672" t="s">
        <v>1512</v>
      </c>
      <c r="C672" t="s">
        <v>2232</v>
      </c>
      <c r="D672" t="s">
        <v>4427</v>
      </c>
      <c r="E672" t="s">
        <v>2607</v>
      </c>
      <c r="F672" t="s">
        <v>2261</v>
      </c>
      <c r="G672">
        <v>10</v>
      </c>
      <c r="H672" t="s">
        <v>4428</v>
      </c>
      <c r="I672" t="s">
        <v>4428</v>
      </c>
      <c r="J672" t="s">
        <v>4429</v>
      </c>
      <c r="K672" t="s">
        <v>2429</v>
      </c>
      <c r="M672" s="6">
        <f>DATE(YEAR(PCC_Data[[#This Row],[Confirmed Date]]),MONTH(PCC_Data[[#This Row],[Confirmed Date]]),1)</f>
        <v>41365</v>
      </c>
      <c r="N672" s="3">
        <f>DATE(YEAR(PCC_Data[[#This Row],[Confirmed Date]]),1,1)</f>
        <v>41275</v>
      </c>
    </row>
    <row r="673" spans="2:14" x14ac:dyDescent="0.25">
      <c r="B673" t="s">
        <v>4430</v>
      </c>
      <c r="C673" t="s">
        <v>2177</v>
      </c>
      <c r="D673" t="s">
        <v>4431</v>
      </c>
      <c r="E673" t="s">
        <v>4432</v>
      </c>
      <c r="F673" t="s">
        <v>2372</v>
      </c>
      <c r="G673">
        <v>5.5</v>
      </c>
      <c r="H673" t="s">
        <v>4433</v>
      </c>
      <c r="I673" t="s">
        <v>4433</v>
      </c>
      <c r="J673" t="s">
        <v>4434</v>
      </c>
      <c r="K673" t="s">
        <v>2398</v>
      </c>
      <c r="L673" t="s">
        <v>2736</v>
      </c>
      <c r="M673" s="6">
        <f>DATE(YEAR(PCC_Data[[#This Row],[Confirmed Date]]),MONTH(PCC_Data[[#This Row],[Confirmed Date]]),1)</f>
        <v>41365</v>
      </c>
      <c r="N673" s="3">
        <f>DATE(YEAR(PCC_Data[[#This Row],[Confirmed Date]]),1,1)</f>
        <v>41275</v>
      </c>
    </row>
    <row r="674" spans="2:14" x14ac:dyDescent="0.25">
      <c r="B674" t="s">
        <v>1340</v>
      </c>
      <c r="C674" t="s">
        <v>2177</v>
      </c>
      <c r="D674" t="s">
        <v>4435</v>
      </c>
      <c r="E674" t="s">
        <v>4436</v>
      </c>
      <c r="F674" t="s">
        <v>2278</v>
      </c>
      <c r="G674">
        <v>9</v>
      </c>
      <c r="H674" t="s">
        <v>4437</v>
      </c>
      <c r="I674" t="s">
        <v>4437</v>
      </c>
      <c r="J674" t="s">
        <v>4438</v>
      </c>
      <c r="K674" t="s">
        <v>2281</v>
      </c>
      <c r="L674" t="s">
        <v>2264</v>
      </c>
      <c r="M674" s="6">
        <f>DATE(YEAR(PCC_Data[[#This Row],[Confirmed Date]]),MONTH(PCC_Data[[#This Row],[Confirmed Date]]),1)</f>
        <v>41365</v>
      </c>
      <c r="N674" s="3">
        <f>DATE(YEAR(PCC_Data[[#This Row],[Confirmed Date]]),1,1)</f>
        <v>41275</v>
      </c>
    </row>
    <row r="675" spans="2:14" x14ac:dyDescent="0.25">
      <c r="B675" t="s">
        <v>1864</v>
      </c>
      <c r="C675" t="s">
        <v>2232</v>
      </c>
      <c r="D675" t="s">
        <v>4439</v>
      </c>
      <c r="E675" t="s">
        <v>4440</v>
      </c>
      <c r="F675" t="s">
        <v>2548</v>
      </c>
      <c r="G675">
        <v>10</v>
      </c>
      <c r="H675" t="s">
        <v>4441</v>
      </c>
      <c r="I675" t="s">
        <v>4441</v>
      </c>
      <c r="J675" t="s">
        <v>4442</v>
      </c>
      <c r="K675" t="s">
        <v>2572</v>
      </c>
      <c r="L675" t="s">
        <v>2518</v>
      </c>
      <c r="M675" s="6">
        <f>DATE(YEAR(PCC_Data[[#This Row],[Confirmed Date]]),MONTH(PCC_Data[[#This Row],[Confirmed Date]]),1)</f>
        <v>41395</v>
      </c>
      <c r="N675" s="3">
        <f>DATE(YEAR(PCC_Data[[#This Row],[Confirmed Date]]),1,1)</f>
        <v>41275</v>
      </c>
    </row>
    <row r="676" spans="2:14" x14ac:dyDescent="0.25">
      <c r="B676" t="s">
        <v>1338</v>
      </c>
      <c r="C676" t="s">
        <v>2177</v>
      </c>
      <c r="D676" t="s">
        <v>4443</v>
      </c>
      <c r="E676" t="s">
        <v>4444</v>
      </c>
      <c r="F676" t="s">
        <v>2261</v>
      </c>
      <c r="G676">
        <v>10</v>
      </c>
      <c r="H676" t="s">
        <v>4445</v>
      </c>
      <c r="I676" t="s">
        <v>4445</v>
      </c>
      <c r="J676" t="s">
        <v>4446</v>
      </c>
      <c r="K676" t="s">
        <v>2742</v>
      </c>
      <c r="M676" s="6">
        <f>DATE(YEAR(PCC_Data[[#This Row],[Confirmed Date]]),MONTH(PCC_Data[[#This Row],[Confirmed Date]]),1)</f>
        <v>41365</v>
      </c>
      <c r="N676" s="3">
        <f>DATE(YEAR(PCC_Data[[#This Row],[Confirmed Date]]),1,1)</f>
        <v>41275</v>
      </c>
    </row>
    <row r="677" spans="2:14" x14ac:dyDescent="0.25">
      <c r="B677" t="s">
        <v>626</v>
      </c>
      <c r="C677" t="s">
        <v>2177</v>
      </c>
      <c r="D677" t="s">
        <v>4447</v>
      </c>
      <c r="E677" t="s">
        <v>4448</v>
      </c>
      <c r="F677" t="s">
        <v>2271</v>
      </c>
      <c r="G677">
        <v>0</v>
      </c>
      <c r="H677" t="s">
        <v>4449</v>
      </c>
      <c r="I677" t="s">
        <v>4449</v>
      </c>
      <c r="J677" t="s">
        <v>4450</v>
      </c>
      <c r="K677" t="s">
        <v>2274</v>
      </c>
      <c r="L677" t="s">
        <v>2660</v>
      </c>
      <c r="M677" s="6">
        <f>DATE(YEAR(PCC_Data[[#This Row],[Confirmed Date]]),MONTH(PCC_Data[[#This Row],[Confirmed Date]]),1)</f>
        <v>41395</v>
      </c>
      <c r="N677" s="3">
        <f>DATE(YEAR(PCC_Data[[#This Row],[Confirmed Date]]),1,1)</f>
        <v>41275</v>
      </c>
    </row>
    <row r="678" spans="2:14" x14ac:dyDescent="0.25">
      <c r="B678" t="s">
        <v>624</v>
      </c>
      <c r="C678" t="s">
        <v>2177</v>
      </c>
      <c r="D678" t="s">
        <v>4451</v>
      </c>
      <c r="E678" t="s">
        <v>4452</v>
      </c>
      <c r="F678" t="s">
        <v>2271</v>
      </c>
      <c r="G678">
        <v>10</v>
      </c>
      <c r="H678" t="s">
        <v>4453</v>
      </c>
      <c r="I678" t="s">
        <v>4453</v>
      </c>
      <c r="J678" t="s">
        <v>4454</v>
      </c>
      <c r="K678" t="s">
        <v>2274</v>
      </c>
      <c r="L678" t="s">
        <v>2295</v>
      </c>
      <c r="M678" s="6">
        <f>DATE(YEAR(PCC_Data[[#This Row],[Confirmed Date]]),MONTH(PCC_Data[[#This Row],[Confirmed Date]]),1)</f>
        <v>41365</v>
      </c>
      <c r="N678" s="3">
        <f>DATE(YEAR(PCC_Data[[#This Row],[Confirmed Date]]),1,1)</f>
        <v>41275</v>
      </c>
    </row>
    <row r="679" spans="2:14" x14ac:dyDescent="0.25">
      <c r="B679" t="s">
        <v>1664</v>
      </c>
      <c r="C679" t="s">
        <v>2177</v>
      </c>
      <c r="D679" t="s">
        <v>4455</v>
      </c>
      <c r="E679" t="s">
        <v>4456</v>
      </c>
      <c r="F679" t="s">
        <v>2310</v>
      </c>
      <c r="G679">
        <v>10</v>
      </c>
      <c r="H679" t="s">
        <v>4457</v>
      </c>
      <c r="I679" t="s">
        <v>4457</v>
      </c>
      <c r="J679" t="s">
        <v>4458</v>
      </c>
      <c r="K679" t="s">
        <v>2398</v>
      </c>
      <c r="L679" t="s">
        <v>2275</v>
      </c>
      <c r="M679" s="6">
        <f>DATE(YEAR(PCC_Data[[#This Row],[Confirmed Date]]),MONTH(PCC_Data[[#This Row],[Confirmed Date]]),1)</f>
        <v>41395</v>
      </c>
      <c r="N679" s="3">
        <f>DATE(YEAR(PCC_Data[[#This Row],[Confirmed Date]]),1,1)</f>
        <v>41275</v>
      </c>
    </row>
    <row r="680" spans="2:14" x14ac:dyDescent="0.25">
      <c r="B680" t="s">
        <v>2063</v>
      </c>
      <c r="C680" t="s">
        <v>2232</v>
      </c>
      <c r="D680" t="s">
        <v>4459</v>
      </c>
      <c r="E680" t="s">
        <v>4460</v>
      </c>
      <c r="F680" t="s">
        <v>2235</v>
      </c>
      <c r="G680">
        <v>0</v>
      </c>
      <c r="H680" t="s">
        <v>4461</v>
      </c>
      <c r="I680" t="s">
        <v>4461</v>
      </c>
      <c r="J680" t="s">
        <v>4462</v>
      </c>
      <c r="K680" t="s">
        <v>2429</v>
      </c>
      <c r="L680" t="s">
        <v>2392</v>
      </c>
      <c r="M680" s="6">
        <f>DATE(YEAR(PCC_Data[[#This Row],[Confirmed Date]]),MONTH(PCC_Data[[#This Row],[Confirmed Date]]),1)</f>
        <v>41395</v>
      </c>
      <c r="N680" s="3">
        <f>DATE(YEAR(PCC_Data[[#This Row],[Confirmed Date]]),1,1)</f>
        <v>41275</v>
      </c>
    </row>
    <row r="681" spans="2:14" x14ac:dyDescent="0.25">
      <c r="B681" t="s">
        <v>1164</v>
      </c>
      <c r="C681" t="s">
        <v>2232</v>
      </c>
      <c r="D681" t="s">
        <v>4463</v>
      </c>
      <c r="E681" t="s">
        <v>4464</v>
      </c>
      <c r="F681" t="s">
        <v>2266</v>
      </c>
      <c r="G681">
        <v>10</v>
      </c>
      <c r="H681" t="s">
        <v>4465</v>
      </c>
      <c r="I681" t="s">
        <v>4465</v>
      </c>
      <c r="J681" t="s">
        <v>4466</v>
      </c>
      <c r="K681" t="s">
        <v>2238</v>
      </c>
      <c r="M681" s="6">
        <f>DATE(YEAR(PCC_Data[[#This Row],[Confirmed Date]]),MONTH(PCC_Data[[#This Row],[Confirmed Date]]),1)</f>
        <v>41365</v>
      </c>
      <c r="N681" s="3">
        <f>DATE(YEAR(PCC_Data[[#This Row],[Confirmed Date]]),1,1)</f>
        <v>41275</v>
      </c>
    </row>
    <row r="682" spans="2:14" x14ac:dyDescent="0.25">
      <c r="B682" t="s">
        <v>2061</v>
      </c>
      <c r="C682" t="s">
        <v>2232</v>
      </c>
      <c r="D682" t="s">
        <v>4467</v>
      </c>
      <c r="E682" t="s">
        <v>4468</v>
      </c>
      <c r="F682" t="s">
        <v>2467</v>
      </c>
      <c r="G682">
        <v>8</v>
      </c>
      <c r="H682" t="s">
        <v>4469</v>
      </c>
      <c r="I682" t="s">
        <v>4470</v>
      </c>
      <c r="J682" t="s">
        <v>4471</v>
      </c>
      <c r="K682" t="s">
        <v>2805</v>
      </c>
      <c r="L682" t="s">
        <v>2392</v>
      </c>
      <c r="M682" s="6">
        <f>DATE(YEAR(PCC_Data[[#This Row],[Confirmed Date]]),MONTH(PCC_Data[[#This Row],[Confirmed Date]]),1)</f>
        <v>41365</v>
      </c>
      <c r="N682" s="3">
        <f>DATE(YEAR(PCC_Data[[#This Row],[Confirmed Date]]),1,1)</f>
        <v>41275</v>
      </c>
    </row>
    <row r="683" spans="2:14" x14ac:dyDescent="0.25">
      <c r="B683" t="s">
        <v>2059</v>
      </c>
      <c r="C683" t="s">
        <v>2232</v>
      </c>
      <c r="D683" t="s">
        <v>4472</v>
      </c>
      <c r="E683" t="s">
        <v>4473</v>
      </c>
      <c r="F683" t="s">
        <v>2235</v>
      </c>
      <c r="G683">
        <v>0</v>
      </c>
      <c r="H683" t="s">
        <v>4474</v>
      </c>
      <c r="I683" t="s">
        <v>4474</v>
      </c>
      <c r="J683" t="s">
        <v>4475</v>
      </c>
      <c r="K683" t="s">
        <v>2238</v>
      </c>
      <c r="L683" t="s">
        <v>2239</v>
      </c>
      <c r="M683" s="6">
        <f>DATE(YEAR(PCC_Data[[#This Row],[Confirmed Date]]),MONTH(PCC_Data[[#This Row],[Confirmed Date]]),1)</f>
        <v>41395</v>
      </c>
      <c r="N683" s="3">
        <f>DATE(YEAR(PCC_Data[[#This Row],[Confirmed Date]]),1,1)</f>
        <v>41275</v>
      </c>
    </row>
    <row r="684" spans="2:14" x14ac:dyDescent="0.25">
      <c r="B684" t="s">
        <v>1701</v>
      </c>
      <c r="C684" t="s">
        <v>2232</v>
      </c>
      <c r="D684" t="s">
        <v>4476</v>
      </c>
      <c r="E684" t="s">
        <v>4477</v>
      </c>
      <c r="F684" t="s">
        <v>2310</v>
      </c>
      <c r="G684">
        <v>0</v>
      </c>
      <c r="H684" t="s">
        <v>4478</v>
      </c>
      <c r="I684" t="s">
        <v>4478</v>
      </c>
      <c r="J684" t="s">
        <v>4479</v>
      </c>
      <c r="K684" t="s">
        <v>2429</v>
      </c>
      <c r="L684" t="s">
        <v>2275</v>
      </c>
      <c r="M684" s="6">
        <f>DATE(YEAR(PCC_Data[[#This Row],[Confirmed Date]]),MONTH(PCC_Data[[#This Row],[Confirmed Date]]),1)</f>
        <v>41395</v>
      </c>
      <c r="N684" s="3">
        <f>DATE(YEAR(PCC_Data[[#This Row],[Confirmed Date]]),1,1)</f>
        <v>41275</v>
      </c>
    </row>
    <row r="685" spans="2:14" x14ac:dyDescent="0.25">
      <c r="B685" t="s">
        <v>2057</v>
      </c>
      <c r="C685" t="s">
        <v>2232</v>
      </c>
      <c r="D685" t="s">
        <v>4480</v>
      </c>
      <c r="E685" t="s">
        <v>4481</v>
      </c>
      <c r="F685" t="s">
        <v>2235</v>
      </c>
      <c r="G685">
        <v>10</v>
      </c>
      <c r="H685" t="s">
        <v>4482</v>
      </c>
      <c r="I685" t="s">
        <v>4482</v>
      </c>
      <c r="J685" t="s">
        <v>4483</v>
      </c>
      <c r="K685" t="s">
        <v>2517</v>
      </c>
      <c r="L685" t="s">
        <v>2239</v>
      </c>
      <c r="M685" s="6">
        <f>DATE(YEAR(PCC_Data[[#This Row],[Confirmed Date]]),MONTH(PCC_Data[[#This Row],[Confirmed Date]]),1)</f>
        <v>41365</v>
      </c>
      <c r="N685" s="3">
        <f>DATE(YEAR(PCC_Data[[#This Row],[Confirmed Date]]),1,1)</f>
        <v>41275</v>
      </c>
    </row>
    <row r="686" spans="2:14" x14ac:dyDescent="0.25">
      <c r="B686" t="s">
        <v>2055</v>
      </c>
      <c r="C686" t="s">
        <v>2232</v>
      </c>
      <c r="D686" t="s">
        <v>4484</v>
      </c>
      <c r="E686" t="s">
        <v>4485</v>
      </c>
      <c r="F686" t="s">
        <v>2467</v>
      </c>
      <c r="G686">
        <v>0</v>
      </c>
      <c r="H686" t="s">
        <v>4486</v>
      </c>
      <c r="I686" t="s">
        <v>4486</v>
      </c>
      <c r="J686" t="s">
        <v>4487</v>
      </c>
      <c r="K686" t="s">
        <v>2238</v>
      </c>
      <c r="L686" t="s">
        <v>2239</v>
      </c>
      <c r="M686" s="6">
        <f>DATE(YEAR(PCC_Data[[#This Row],[Confirmed Date]]),MONTH(PCC_Data[[#This Row],[Confirmed Date]]),1)</f>
        <v>41395</v>
      </c>
      <c r="N686" s="3">
        <f>DATE(YEAR(PCC_Data[[#This Row],[Confirmed Date]]),1,1)</f>
        <v>41275</v>
      </c>
    </row>
    <row r="687" spans="2:14" x14ac:dyDescent="0.25">
      <c r="B687" t="s">
        <v>622</v>
      </c>
      <c r="C687" t="s">
        <v>2177</v>
      </c>
      <c r="D687" t="s">
        <v>4488</v>
      </c>
      <c r="E687" t="s">
        <v>3773</v>
      </c>
      <c r="F687" t="s">
        <v>2271</v>
      </c>
      <c r="G687">
        <v>0</v>
      </c>
      <c r="H687" t="s">
        <v>4489</v>
      </c>
      <c r="I687" t="s">
        <v>4489</v>
      </c>
      <c r="J687" t="s">
        <v>4490</v>
      </c>
      <c r="K687" t="s">
        <v>2274</v>
      </c>
      <c r="L687" t="s">
        <v>2258</v>
      </c>
      <c r="M687" s="6">
        <f>DATE(YEAR(PCC_Data[[#This Row],[Confirmed Date]]),MONTH(PCC_Data[[#This Row],[Confirmed Date]]),1)</f>
        <v>41395</v>
      </c>
      <c r="N687" s="3">
        <f>DATE(YEAR(PCC_Data[[#This Row],[Confirmed Date]]),1,1)</f>
        <v>41275</v>
      </c>
    </row>
    <row r="688" spans="2:14" x14ac:dyDescent="0.25">
      <c r="B688" t="s">
        <v>621</v>
      </c>
      <c r="C688" t="s">
        <v>2177</v>
      </c>
      <c r="D688" t="s">
        <v>3776</v>
      </c>
      <c r="E688" t="s">
        <v>3777</v>
      </c>
      <c r="F688" t="s">
        <v>2271</v>
      </c>
      <c r="G688">
        <v>0</v>
      </c>
      <c r="H688" t="s">
        <v>4491</v>
      </c>
      <c r="I688" t="s">
        <v>4491</v>
      </c>
      <c r="J688" t="s">
        <v>4492</v>
      </c>
      <c r="K688" t="s">
        <v>2274</v>
      </c>
      <c r="L688" t="s">
        <v>2258</v>
      </c>
      <c r="M688" s="6">
        <f>DATE(YEAR(PCC_Data[[#This Row],[Confirmed Date]]),MONTH(PCC_Data[[#This Row],[Confirmed Date]]),1)</f>
        <v>41395</v>
      </c>
      <c r="N688" s="3">
        <f>DATE(YEAR(PCC_Data[[#This Row],[Confirmed Date]]),1,1)</f>
        <v>41275</v>
      </c>
    </row>
    <row r="689" spans="2:14" x14ac:dyDescent="0.25">
      <c r="B689" t="s">
        <v>619</v>
      </c>
      <c r="C689" t="s">
        <v>2177</v>
      </c>
      <c r="D689" t="s">
        <v>4493</v>
      </c>
      <c r="E689" t="s">
        <v>3777</v>
      </c>
      <c r="F689" t="s">
        <v>2271</v>
      </c>
      <c r="G689">
        <v>0</v>
      </c>
      <c r="H689" t="s">
        <v>4494</v>
      </c>
      <c r="I689" t="s">
        <v>4494</v>
      </c>
      <c r="J689" t="s">
        <v>4495</v>
      </c>
      <c r="K689" t="s">
        <v>2274</v>
      </c>
      <c r="L689" t="s">
        <v>2258</v>
      </c>
      <c r="M689" s="6">
        <f>DATE(YEAR(PCC_Data[[#This Row],[Confirmed Date]]),MONTH(PCC_Data[[#This Row],[Confirmed Date]]),1)</f>
        <v>41395</v>
      </c>
      <c r="N689" s="3">
        <f>DATE(YEAR(PCC_Data[[#This Row],[Confirmed Date]]),1,1)</f>
        <v>41275</v>
      </c>
    </row>
    <row r="690" spans="2:14" x14ac:dyDescent="0.25">
      <c r="B690" t="s">
        <v>618</v>
      </c>
      <c r="C690" t="s">
        <v>2177</v>
      </c>
      <c r="D690" t="s">
        <v>4496</v>
      </c>
      <c r="E690" t="s">
        <v>3777</v>
      </c>
      <c r="F690" t="s">
        <v>2271</v>
      </c>
      <c r="G690">
        <v>0</v>
      </c>
      <c r="H690" t="s">
        <v>4497</v>
      </c>
      <c r="I690" t="s">
        <v>4497</v>
      </c>
      <c r="J690" t="s">
        <v>4498</v>
      </c>
      <c r="K690" t="s">
        <v>2274</v>
      </c>
      <c r="L690" t="s">
        <v>2258</v>
      </c>
      <c r="M690" s="6">
        <f>DATE(YEAR(PCC_Data[[#This Row],[Confirmed Date]]),MONTH(PCC_Data[[#This Row],[Confirmed Date]]),1)</f>
        <v>41395</v>
      </c>
      <c r="N690" s="3">
        <f>DATE(YEAR(PCC_Data[[#This Row],[Confirmed Date]]),1,1)</f>
        <v>41275</v>
      </c>
    </row>
    <row r="691" spans="2:14" x14ac:dyDescent="0.25">
      <c r="B691" t="s">
        <v>616</v>
      </c>
      <c r="C691" t="s">
        <v>2177</v>
      </c>
      <c r="D691" t="s">
        <v>4496</v>
      </c>
      <c r="E691" t="s">
        <v>3777</v>
      </c>
      <c r="F691" t="s">
        <v>2271</v>
      </c>
      <c r="G691">
        <v>0</v>
      </c>
      <c r="H691" t="s">
        <v>4499</v>
      </c>
      <c r="I691" t="s">
        <v>4499</v>
      </c>
      <c r="J691" t="s">
        <v>4500</v>
      </c>
      <c r="K691" t="s">
        <v>2274</v>
      </c>
      <c r="L691" t="s">
        <v>2258</v>
      </c>
      <c r="M691" s="6">
        <f>DATE(YEAR(PCC_Data[[#This Row],[Confirmed Date]]),MONTH(PCC_Data[[#This Row],[Confirmed Date]]),1)</f>
        <v>41395</v>
      </c>
      <c r="N691" s="3">
        <f>DATE(YEAR(PCC_Data[[#This Row],[Confirmed Date]]),1,1)</f>
        <v>41275</v>
      </c>
    </row>
    <row r="692" spans="2:14" x14ac:dyDescent="0.25">
      <c r="B692" t="s">
        <v>1663</v>
      </c>
      <c r="C692" t="s">
        <v>2177</v>
      </c>
      <c r="D692" t="s">
        <v>2543</v>
      </c>
      <c r="E692" t="s">
        <v>4456</v>
      </c>
      <c r="F692" t="s">
        <v>2310</v>
      </c>
      <c r="G692">
        <v>10</v>
      </c>
      <c r="H692" t="s">
        <v>4501</v>
      </c>
      <c r="I692" t="s">
        <v>4501</v>
      </c>
      <c r="J692" t="s">
        <v>4502</v>
      </c>
      <c r="K692" t="s">
        <v>2398</v>
      </c>
      <c r="L692" t="s">
        <v>2275</v>
      </c>
      <c r="M692" s="6">
        <f>DATE(YEAR(PCC_Data[[#This Row],[Confirmed Date]]),MONTH(PCC_Data[[#This Row],[Confirmed Date]]),1)</f>
        <v>41395</v>
      </c>
      <c r="N692" s="3">
        <f>DATE(YEAR(PCC_Data[[#This Row],[Confirmed Date]]),1,1)</f>
        <v>41275</v>
      </c>
    </row>
    <row r="693" spans="2:14" x14ac:dyDescent="0.25">
      <c r="B693" t="s">
        <v>4503</v>
      </c>
      <c r="C693" t="s">
        <v>2232</v>
      </c>
      <c r="D693" t="s">
        <v>4504</v>
      </c>
      <c r="E693" t="s">
        <v>4505</v>
      </c>
      <c r="F693" t="s">
        <v>2701</v>
      </c>
      <c r="G693">
        <v>0</v>
      </c>
      <c r="H693" t="s">
        <v>4506</v>
      </c>
      <c r="I693" t="s">
        <v>4506</v>
      </c>
      <c r="J693" t="s">
        <v>4507</v>
      </c>
      <c r="K693" t="s">
        <v>2424</v>
      </c>
      <c r="L693" t="s">
        <v>2365</v>
      </c>
      <c r="M693" s="6">
        <f>DATE(YEAR(PCC_Data[[#This Row],[Confirmed Date]]),MONTH(PCC_Data[[#This Row],[Confirmed Date]]),1)</f>
        <v>41365</v>
      </c>
      <c r="N693" s="3">
        <f>DATE(YEAR(PCC_Data[[#This Row],[Confirmed Date]]),1,1)</f>
        <v>41275</v>
      </c>
    </row>
    <row r="694" spans="2:14" x14ac:dyDescent="0.25">
      <c r="B694" t="s">
        <v>1508</v>
      </c>
      <c r="C694" t="s">
        <v>2232</v>
      </c>
      <c r="D694" t="s">
        <v>4508</v>
      </c>
      <c r="E694" t="s">
        <v>4509</v>
      </c>
      <c r="F694" t="s">
        <v>2278</v>
      </c>
      <c r="G694">
        <v>0</v>
      </c>
      <c r="H694" t="s">
        <v>4510</v>
      </c>
      <c r="I694" t="s">
        <v>4510</v>
      </c>
      <c r="J694" t="s">
        <v>4511</v>
      </c>
      <c r="K694" t="s">
        <v>2805</v>
      </c>
      <c r="L694" t="s">
        <v>2264</v>
      </c>
      <c r="M694" s="6">
        <f>DATE(YEAR(PCC_Data[[#This Row],[Confirmed Date]]),MONTH(PCC_Data[[#This Row],[Confirmed Date]]),1)</f>
        <v>41395</v>
      </c>
      <c r="N694" s="3">
        <f>DATE(YEAR(PCC_Data[[#This Row],[Confirmed Date]]),1,1)</f>
        <v>41275</v>
      </c>
    </row>
    <row r="695" spans="2:14" x14ac:dyDescent="0.25">
      <c r="B695" t="s">
        <v>613</v>
      </c>
      <c r="C695" t="s">
        <v>2177</v>
      </c>
      <c r="D695" t="s">
        <v>4512</v>
      </c>
      <c r="E695" t="s">
        <v>4513</v>
      </c>
      <c r="F695" t="s">
        <v>2836</v>
      </c>
      <c r="G695">
        <v>0</v>
      </c>
      <c r="H695" t="s">
        <v>4514</v>
      </c>
      <c r="I695" t="s">
        <v>4514</v>
      </c>
      <c r="J695" t="s">
        <v>4515</v>
      </c>
      <c r="K695" t="s">
        <v>2398</v>
      </c>
      <c r="L695" t="s">
        <v>2915</v>
      </c>
      <c r="M695" s="6">
        <f>DATE(YEAR(PCC_Data[[#This Row],[Confirmed Date]]),MONTH(PCC_Data[[#This Row],[Confirmed Date]]),1)</f>
        <v>41426</v>
      </c>
      <c r="N695" s="3">
        <f>DATE(YEAR(PCC_Data[[#This Row],[Confirmed Date]]),1,1)</f>
        <v>41275</v>
      </c>
    </row>
    <row r="696" spans="2:14" x14ac:dyDescent="0.25">
      <c r="B696" t="s">
        <v>615</v>
      </c>
      <c r="C696" t="s">
        <v>2177</v>
      </c>
      <c r="D696" t="s">
        <v>2675</v>
      </c>
      <c r="E696" t="s">
        <v>4026</v>
      </c>
      <c r="F696" t="s">
        <v>2319</v>
      </c>
      <c r="G696">
        <v>10</v>
      </c>
      <c r="H696" t="s">
        <v>4516</v>
      </c>
      <c r="I696" t="s">
        <v>4516</v>
      </c>
      <c r="J696" t="s">
        <v>4517</v>
      </c>
      <c r="K696" t="s">
        <v>2245</v>
      </c>
      <c r="L696" t="s">
        <v>2246</v>
      </c>
      <c r="M696" s="6">
        <f>DATE(YEAR(PCC_Data[[#This Row],[Confirmed Date]]),MONTH(PCC_Data[[#This Row],[Confirmed Date]]),1)</f>
        <v>41365</v>
      </c>
      <c r="N696" s="3">
        <f>DATE(YEAR(PCC_Data[[#This Row],[Confirmed Date]]),1,1)</f>
        <v>41275</v>
      </c>
    </row>
    <row r="697" spans="2:14" x14ac:dyDescent="0.25">
      <c r="B697" t="s">
        <v>609</v>
      </c>
      <c r="C697" t="s">
        <v>2177</v>
      </c>
      <c r="D697" t="s">
        <v>4518</v>
      </c>
      <c r="E697" t="s">
        <v>4519</v>
      </c>
      <c r="F697" t="s">
        <v>2319</v>
      </c>
      <c r="G697">
        <v>0</v>
      </c>
      <c r="H697" t="s">
        <v>4520</v>
      </c>
      <c r="I697" t="s">
        <v>4520</v>
      </c>
      <c r="J697" t="s">
        <v>4521</v>
      </c>
      <c r="K697" t="s">
        <v>2674</v>
      </c>
      <c r="L697" t="s">
        <v>2246</v>
      </c>
      <c r="M697" s="6">
        <f>DATE(YEAR(PCC_Data[[#This Row],[Confirmed Date]]),MONTH(PCC_Data[[#This Row],[Confirmed Date]]),1)</f>
        <v>41395</v>
      </c>
      <c r="N697" s="3">
        <f>DATE(YEAR(PCC_Data[[#This Row],[Confirmed Date]]),1,1)</f>
        <v>41275</v>
      </c>
    </row>
    <row r="698" spans="2:14" x14ac:dyDescent="0.25">
      <c r="B698" t="s">
        <v>608</v>
      </c>
      <c r="C698" t="s">
        <v>2177</v>
      </c>
      <c r="D698" t="s">
        <v>4522</v>
      </c>
      <c r="E698" t="s">
        <v>4249</v>
      </c>
      <c r="F698" t="s">
        <v>2319</v>
      </c>
      <c r="G698">
        <v>0</v>
      </c>
      <c r="H698" t="s">
        <v>4523</v>
      </c>
      <c r="I698" t="s">
        <v>4523</v>
      </c>
      <c r="J698" t="s">
        <v>4524</v>
      </c>
      <c r="K698" t="s">
        <v>2245</v>
      </c>
      <c r="L698" t="s">
        <v>2246</v>
      </c>
      <c r="M698" s="6">
        <f>DATE(YEAR(PCC_Data[[#This Row],[Confirmed Date]]),MONTH(PCC_Data[[#This Row],[Confirmed Date]]),1)</f>
        <v>41395</v>
      </c>
      <c r="N698" s="3">
        <f>DATE(YEAR(PCC_Data[[#This Row],[Confirmed Date]]),1,1)</f>
        <v>41275</v>
      </c>
    </row>
    <row r="699" spans="2:14" x14ac:dyDescent="0.25">
      <c r="B699" t="s">
        <v>611</v>
      </c>
      <c r="C699" t="s">
        <v>2177</v>
      </c>
      <c r="D699" t="s">
        <v>4525</v>
      </c>
      <c r="E699" t="s">
        <v>4526</v>
      </c>
      <c r="F699" t="s">
        <v>2344</v>
      </c>
      <c r="G699">
        <v>10</v>
      </c>
      <c r="H699" t="s">
        <v>4527</v>
      </c>
      <c r="I699" t="s">
        <v>4527</v>
      </c>
      <c r="J699" t="s">
        <v>4528</v>
      </c>
      <c r="K699" t="s">
        <v>2742</v>
      </c>
      <c r="L699" t="s">
        <v>2348</v>
      </c>
      <c r="M699" s="6">
        <f>DATE(YEAR(PCC_Data[[#This Row],[Confirmed Date]]),MONTH(PCC_Data[[#This Row],[Confirmed Date]]),1)</f>
        <v>41395</v>
      </c>
      <c r="N699" s="3">
        <f>DATE(YEAR(PCC_Data[[#This Row],[Confirmed Date]]),1,1)</f>
        <v>41275</v>
      </c>
    </row>
    <row r="700" spans="2:14" x14ac:dyDescent="0.25">
      <c r="B700" t="s">
        <v>1160</v>
      </c>
      <c r="C700" t="s">
        <v>2232</v>
      </c>
      <c r="D700" t="s">
        <v>4529</v>
      </c>
      <c r="E700" t="s">
        <v>4530</v>
      </c>
      <c r="F700" t="s">
        <v>2266</v>
      </c>
      <c r="G700">
        <v>0</v>
      </c>
      <c r="H700" t="s">
        <v>4531</v>
      </c>
      <c r="I700" t="s">
        <v>4531</v>
      </c>
      <c r="J700" t="s">
        <v>4532</v>
      </c>
      <c r="K700" t="s">
        <v>2238</v>
      </c>
      <c r="M700" s="6">
        <f>DATE(YEAR(PCC_Data[[#This Row],[Confirmed Date]]),MONTH(PCC_Data[[#This Row],[Confirmed Date]]),1)</f>
        <v>41395</v>
      </c>
      <c r="N700" s="3">
        <f>DATE(YEAR(PCC_Data[[#This Row],[Confirmed Date]]),1,1)</f>
        <v>41275</v>
      </c>
    </row>
    <row r="701" spans="2:14" x14ac:dyDescent="0.25">
      <c r="B701" t="s">
        <v>606</v>
      </c>
      <c r="C701" t="s">
        <v>2177</v>
      </c>
      <c r="D701" t="s">
        <v>4533</v>
      </c>
      <c r="E701" t="s">
        <v>4534</v>
      </c>
      <c r="F701" t="s">
        <v>2319</v>
      </c>
      <c r="G701">
        <v>0</v>
      </c>
      <c r="H701" t="s">
        <v>4535</v>
      </c>
      <c r="I701" t="s">
        <v>4535</v>
      </c>
      <c r="J701" t="s">
        <v>4536</v>
      </c>
      <c r="K701" t="s">
        <v>2245</v>
      </c>
      <c r="L701" t="s">
        <v>2246</v>
      </c>
      <c r="M701" s="6">
        <f>DATE(YEAR(PCC_Data[[#This Row],[Confirmed Date]]),MONTH(PCC_Data[[#This Row],[Confirmed Date]]),1)</f>
        <v>41395</v>
      </c>
      <c r="N701" s="3">
        <f>DATE(YEAR(PCC_Data[[#This Row],[Confirmed Date]]),1,1)</f>
        <v>41275</v>
      </c>
    </row>
    <row r="702" spans="2:14" x14ac:dyDescent="0.25">
      <c r="B702" t="s">
        <v>604</v>
      </c>
      <c r="C702" t="s">
        <v>2177</v>
      </c>
      <c r="D702" t="s">
        <v>2519</v>
      </c>
      <c r="E702" t="s">
        <v>2520</v>
      </c>
      <c r="F702" t="s">
        <v>2319</v>
      </c>
      <c r="G702">
        <v>0</v>
      </c>
      <c r="H702" t="s">
        <v>4537</v>
      </c>
      <c r="I702" t="s">
        <v>4537</v>
      </c>
      <c r="J702" t="s">
        <v>4538</v>
      </c>
      <c r="K702" t="s">
        <v>2245</v>
      </c>
      <c r="L702" t="s">
        <v>2246</v>
      </c>
      <c r="M702" s="6">
        <f>DATE(YEAR(PCC_Data[[#This Row],[Confirmed Date]]),MONTH(PCC_Data[[#This Row],[Confirmed Date]]),1)</f>
        <v>41395</v>
      </c>
      <c r="N702" s="3">
        <f>DATE(YEAR(PCC_Data[[#This Row],[Confirmed Date]]),1,1)</f>
        <v>41275</v>
      </c>
    </row>
    <row r="703" spans="2:14" x14ac:dyDescent="0.25">
      <c r="B703" t="s">
        <v>602</v>
      </c>
      <c r="C703" t="s">
        <v>2177</v>
      </c>
      <c r="D703" t="s">
        <v>4539</v>
      </c>
      <c r="E703" t="s">
        <v>4540</v>
      </c>
      <c r="F703" t="s">
        <v>2319</v>
      </c>
      <c r="G703">
        <v>0</v>
      </c>
      <c r="H703" t="s">
        <v>4541</v>
      </c>
      <c r="I703" t="s">
        <v>4541</v>
      </c>
      <c r="J703" t="s">
        <v>4542</v>
      </c>
      <c r="K703" t="s">
        <v>2245</v>
      </c>
      <c r="L703" t="s">
        <v>2246</v>
      </c>
      <c r="M703" s="6">
        <f>DATE(YEAR(PCC_Data[[#This Row],[Confirmed Date]]),MONTH(PCC_Data[[#This Row],[Confirmed Date]]),1)</f>
        <v>41395</v>
      </c>
      <c r="N703" s="3">
        <f>DATE(YEAR(PCC_Data[[#This Row],[Confirmed Date]]),1,1)</f>
        <v>41275</v>
      </c>
    </row>
    <row r="704" spans="2:14" x14ac:dyDescent="0.25">
      <c r="B704" t="s">
        <v>600</v>
      </c>
      <c r="C704" t="s">
        <v>2177</v>
      </c>
      <c r="D704" t="s">
        <v>4543</v>
      </c>
      <c r="E704" t="s">
        <v>4544</v>
      </c>
      <c r="F704" t="s">
        <v>2319</v>
      </c>
      <c r="G704">
        <v>0</v>
      </c>
      <c r="H704" t="s">
        <v>4545</v>
      </c>
      <c r="I704" t="s">
        <v>4545</v>
      </c>
      <c r="J704" t="s">
        <v>4546</v>
      </c>
      <c r="K704" t="s">
        <v>2245</v>
      </c>
      <c r="L704" t="s">
        <v>2246</v>
      </c>
      <c r="M704" s="6">
        <f>DATE(YEAR(PCC_Data[[#This Row],[Confirmed Date]]),MONTH(PCC_Data[[#This Row],[Confirmed Date]]),1)</f>
        <v>41395</v>
      </c>
      <c r="N704" s="3">
        <f>DATE(YEAR(PCC_Data[[#This Row],[Confirmed Date]]),1,1)</f>
        <v>41275</v>
      </c>
    </row>
    <row r="705" spans="2:14" x14ac:dyDescent="0.25">
      <c r="B705" t="s">
        <v>598</v>
      </c>
      <c r="C705" t="s">
        <v>2177</v>
      </c>
      <c r="D705" t="s">
        <v>4547</v>
      </c>
      <c r="E705" t="s">
        <v>4548</v>
      </c>
      <c r="F705" t="s">
        <v>2319</v>
      </c>
      <c r="G705">
        <v>0</v>
      </c>
      <c r="H705" t="s">
        <v>4549</v>
      </c>
      <c r="I705" t="s">
        <v>4549</v>
      </c>
      <c r="J705" t="s">
        <v>4550</v>
      </c>
      <c r="K705" t="s">
        <v>2245</v>
      </c>
      <c r="M705" s="6">
        <f>DATE(YEAR(PCC_Data[[#This Row],[Confirmed Date]]),MONTH(PCC_Data[[#This Row],[Confirmed Date]]),1)</f>
        <v>41395</v>
      </c>
      <c r="N705" s="3">
        <f>DATE(YEAR(PCC_Data[[#This Row],[Confirmed Date]]),1,1)</f>
        <v>41275</v>
      </c>
    </row>
    <row r="706" spans="2:14" x14ac:dyDescent="0.25">
      <c r="B706" t="s">
        <v>596</v>
      </c>
      <c r="C706" t="s">
        <v>2177</v>
      </c>
      <c r="D706" t="s">
        <v>4551</v>
      </c>
      <c r="E706" t="s">
        <v>4552</v>
      </c>
      <c r="F706" t="s">
        <v>2319</v>
      </c>
      <c r="G706">
        <v>0</v>
      </c>
      <c r="H706" t="s">
        <v>4553</v>
      </c>
      <c r="I706" t="s">
        <v>4553</v>
      </c>
      <c r="J706" t="s">
        <v>4554</v>
      </c>
      <c r="K706" t="s">
        <v>2245</v>
      </c>
      <c r="L706" t="s">
        <v>2246</v>
      </c>
      <c r="M706" s="6">
        <f>DATE(YEAR(PCC_Data[[#This Row],[Confirmed Date]]),MONTH(PCC_Data[[#This Row],[Confirmed Date]]),1)</f>
        <v>41395</v>
      </c>
      <c r="N706" s="3">
        <f>DATE(YEAR(PCC_Data[[#This Row],[Confirmed Date]]),1,1)</f>
        <v>41275</v>
      </c>
    </row>
    <row r="707" spans="2:14" x14ac:dyDescent="0.25">
      <c r="B707" t="s">
        <v>1506</v>
      </c>
      <c r="C707" t="s">
        <v>2232</v>
      </c>
      <c r="D707" t="s">
        <v>4555</v>
      </c>
      <c r="E707" t="s">
        <v>4556</v>
      </c>
      <c r="F707" t="s">
        <v>2261</v>
      </c>
      <c r="G707">
        <v>0</v>
      </c>
      <c r="H707" t="s">
        <v>4557</v>
      </c>
      <c r="I707" t="s">
        <v>4557</v>
      </c>
      <c r="J707" t="s">
        <v>4558</v>
      </c>
      <c r="K707" t="s">
        <v>2649</v>
      </c>
      <c r="M707" s="6">
        <f>DATE(YEAR(PCC_Data[[#This Row],[Confirmed Date]]),MONTH(PCC_Data[[#This Row],[Confirmed Date]]),1)</f>
        <v>41395</v>
      </c>
      <c r="N707" s="3">
        <f>DATE(YEAR(PCC_Data[[#This Row],[Confirmed Date]]),1,1)</f>
        <v>41275</v>
      </c>
    </row>
    <row r="708" spans="2:14" x14ac:dyDescent="0.25">
      <c r="B708" t="s">
        <v>594</v>
      </c>
      <c r="C708" t="s">
        <v>2177</v>
      </c>
      <c r="D708" t="s">
        <v>4559</v>
      </c>
      <c r="E708" t="s">
        <v>4544</v>
      </c>
      <c r="F708" t="s">
        <v>2319</v>
      </c>
      <c r="G708">
        <v>0</v>
      </c>
      <c r="H708" t="s">
        <v>4560</v>
      </c>
      <c r="I708" t="s">
        <v>4560</v>
      </c>
      <c r="J708" t="s">
        <v>4561</v>
      </c>
      <c r="K708" t="s">
        <v>2245</v>
      </c>
      <c r="L708" t="s">
        <v>2246</v>
      </c>
      <c r="M708" s="6">
        <f>DATE(YEAR(PCC_Data[[#This Row],[Confirmed Date]]),MONTH(PCC_Data[[#This Row],[Confirmed Date]]),1)</f>
        <v>41395</v>
      </c>
      <c r="N708" s="3">
        <f>DATE(YEAR(PCC_Data[[#This Row],[Confirmed Date]]),1,1)</f>
        <v>41275</v>
      </c>
    </row>
    <row r="709" spans="2:14" x14ac:dyDescent="0.25">
      <c r="B709" t="s">
        <v>592</v>
      </c>
      <c r="C709" t="s">
        <v>2177</v>
      </c>
      <c r="D709" t="s">
        <v>4562</v>
      </c>
      <c r="E709" t="s">
        <v>4563</v>
      </c>
      <c r="F709" t="s">
        <v>2319</v>
      </c>
      <c r="G709">
        <v>0</v>
      </c>
      <c r="H709" t="s">
        <v>4564</v>
      </c>
      <c r="I709" t="s">
        <v>4564</v>
      </c>
      <c r="J709" t="s">
        <v>4565</v>
      </c>
      <c r="K709" t="s">
        <v>2245</v>
      </c>
      <c r="L709" t="s">
        <v>2246</v>
      </c>
      <c r="M709" s="6">
        <f>DATE(YEAR(PCC_Data[[#This Row],[Confirmed Date]]),MONTH(PCC_Data[[#This Row],[Confirmed Date]]),1)</f>
        <v>41395</v>
      </c>
      <c r="N709" s="3">
        <f>DATE(YEAR(PCC_Data[[#This Row],[Confirmed Date]]),1,1)</f>
        <v>41275</v>
      </c>
    </row>
    <row r="710" spans="2:14" x14ac:dyDescent="0.25">
      <c r="B710" t="s">
        <v>1785</v>
      </c>
      <c r="C710" t="s">
        <v>2177</v>
      </c>
      <c r="D710" t="s">
        <v>4566</v>
      </c>
      <c r="E710" t="s">
        <v>4567</v>
      </c>
      <c r="F710" t="s">
        <v>2514</v>
      </c>
      <c r="G710">
        <v>0</v>
      </c>
      <c r="H710" t="s">
        <v>4568</v>
      </c>
      <c r="I710" t="s">
        <v>4568</v>
      </c>
      <c r="J710" t="s">
        <v>4569</v>
      </c>
      <c r="K710" t="s">
        <v>3460</v>
      </c>
      <c r="L710" t="s">
        <v>2518</v>
      </c>
      <c r="M710" s="6">
        <f>DATE(YEAR(PCC_Data[[#This Row],[Confirmed Date]]),MONTH(PCC_Data[[#This Row],[Confirmed Date]]),1)</f>
        <v>41395</v>
      </c>
      <c r="N710" s="3">
        <f>DATE(YEAR(PCC_Data[[#This Row],[Confirmed Date]]),1,1)</f>
        <v>41275</v>
      </c>
    </row>
    <row r="711" spans="2:14" x14ac:dyDescent="0.25">
      <c r="B711" t="s">
        <v>1158</v>
      </c>
      <c r="C711" t="s">
        <v>2232</v>
      </c>
      <c r="D711" t="s">
        <v>4570</v>
      </c>
      <c r="E711" t="s">
        <v>4571</v>
      </c>
      <c r="F711" t="s">
        <v>2266</v>
      </c>
      <c r="G711">
        <v>10</v>
      </c>
      <c r="H711" t="s">
        <v>4572</v>
      </c>
      <c r="I711" t="s">
        <v>4572</v>
      </c>
      <c r="J711" t="s">
        <v>4573</v>
      </c>
      <c r="K711" t="s">
        <v>2238</v>
      </c>
      <c r="L711" t="s">
        <v>2282</v>
      </c>
      <c r="M711" s="6">
        <f>DATE(YEAR(PCC_Data[[#This Row],[Confirmed Date]]),MONTH(PCC_Data[[#This Row],[Confirmed Date]]),1)</f>
        <v>41365</v>
      </c>
      <c r="N711" s="3">
        <f>DATE(YEAR(PCC_Data[[#This Row],[Confirmed Date]]),1,1)</f>
        <v>41275</v>
      </c>
    </row>
    <row r="712" spans="2:14" x14ac:dyDescent="0.25">
      <c r="B712" t="s">
        <v>1699</v>
      </c>
      <c r="C712" t="s">
        <v>2232</v>
      </c>
      <c r="D712" t="s">
        <v>4574</v>
      </c>
      <c r="E712" t="s">
        <v>3631</v>
      </c>
      <c r="F712" t="s">
        <v>2310</v>
      </c>
      <c r="G712">
        <v>10</v>
      </c>
      <c r="H712" t="s">
        <v>4575</v>
      </c>
      <c r="I712" t="s">
        <v>4575</v>
      </c>
      <c r="J712" t="s">
        <v>4576</v>
      </c>
      <c r="K712" t="s">
        <v>2957</v>
      </c>
      <c r="L712" t="s">
        <v>2275</v>
      </c>
      <c r="M712" s="6">
        <f>DATE(YEAR(PCC_Data[[#This Row],[Confirmed Date]]),MONTH(PCC_Data[[#This Row],[Confirmed Date]]),1)</f>
        <v>41365</v>
      </c>
      <c r="N712" s="3">
        <f>DATE(YEAR(PCC_Data[[#This Row],[Confirmed Date]]),1,1)</f>
        <v>41275</v>
      </c>
    </row>
    <row r="713" spans="2:14" x14ac:dyDescent="0.25">
      <c r="B713" t="s">
        <v>1783</v>
      </c>
      <c r="C713" t="s">
        <v>2177</v>
      </c>
      <c r="D713" t="s">
        <v>4577</v>
      </c>
      <c r="E713" t="s">
        <v>4578</v>
      </c>
      <c r="F713" t="s">
        <v>2514</v>
      </c>
      <c r="G713">
        <v>10</v>
      </c>
      <c r="H713" t="s">
        <v>4579</v>
      </c>
      <c r="I713" t="s">
        <v>4579</v>
      </c>
      <c r="J713" t="s">
        <v>4580</v>
      </c>
      <c r="K713" t="s">
        <v>3460</v>
      </c>
      <c r="L713" t="s">
        <v>2720</v>
      </c>
      <c r="M713" s="6">
        <f>DATE(YEAR(PCC_Data[[#This Row],[Confirmed Date]]),MONTH(PCC_Data[[#This Row],[Confirmed Date]]),1)</f>
        <v>41365</v>
      </c>
      <c r="N713" s="3">
        <f>DATE(YEAR(PCC_Data[[#This Row],[Confirmed Date]]),1,1)</f>
        <v>41275</v>
      </c>
    </row>
    <row r="714" spans="2:14" x14ac:dyDescent="0.25">
      <c r="B714" t="s">
        <v>1862</v>
      </c>
      <c r="C714" t="s">
        <v>2232</v>
      </c>
      <c r="D714" t="s">
        <v>4581</v>
      </c>
      <c r="E714" t="s">
        <v>4582</v>
      </c>
      <c r="F714" t="s">
        <v>2514</v>
      </c>
      <c r="G714">
        <v>0</v>
      </c>
      <c r="H714" t="s">
        <v>4583</v>
      </c>
      <c r="I714" t="s">
        <v>4583</v>
      </c>
      <c r="J714" t="s">
        <v>4584</v>
      </c>
      <c r="K714" t="s">
        <v>2391</v>
      </c>
      <c r="L714" t="s">
        <v>2518</v>
      </c>
      <c r="M714" s="6">
        <f>DATE(YEAR(PCC_Data[[#This Row],[Confirmed Date]]),MONTH(PCC_Data[[#This Row],[Confirmed Date]]),1)</f>
        <v>41365</v>
      </c>
      <c r="N714" s="3">
        <f>DATE(YEAR(PCC_Data[[#This Row],[Confirmed Date]]),1,1)</f>
        <v>41275</v>
      </c>
    </row>
    <row r="715" spans="2:14" x14ac:dyDescent="0.25">
      <c r="B715" t="s">
        <v>2053</v>
      </c>
      <c r="C715" t="s">
        <v>2232</v>
      </c>
      <c r="D715" t="s">
        <v>4585</v>
      </c>
      <c r="E715" t="s">
        <v>4586</v>
      </c>
      <c r="F715" t="s">
        <v>2467</v>
      </c>
      <c r="G715">
        <v>9.25</v>
      </c>
      <c r="H715" t="s">
        <v>4587</v>
      </c>
      <c r="I715" t="s">
        <v>4587</v>
      </c>
      <c r="J715" t="s">
        <v>4588</v>
      </c>
      <c r="K715" t="s">
        <v>2429</v>
      </c>
      <c r="L715" t="s">
        <v>2392</v>
      </c>
      <c r="M715" s="6">
        <f>DATE(YEAR(PCC_Data[[#This Row],[Confirmed Date]]),MONTH(PCC_Data[[#This Row],[Confirmed Date]]),1)</f>
        <v>41365</v>
      </c>
      <c r="N715" s="3">
        <f>DATE(YEAR(PCC_Data[[#This Row],[Confirmed Date]]),1,1)</f>
        <v>41275</v>
      </c>
    </row>
    <row r="716" spans="2:14" x14ac:dyDescent="0.25">
      <c r="B716" t="s">
        <v>590</v>
      </c>
      <c r="C716" t="s">
        <v>2177</v>
      </c>
      <c r="D716" t="s">
        <v>3431</v>
      </c>
      <c r="E716" t="s">
        <v>4589</v>
      </c>
      <c r="F716" t="s">
        <v>2271</v>
      </c>
      <c r="G716">
        <v>0</v>
      </c>
      <c r="H716" t="s">
        <v>4590</v>
      </c>
      <c r="I716" t="s">
        <v>4590</v>
      </c>
      <c r="J716" t="s">
        <v>4591</v>
      </c>
      <c r="K716" t="s">
        <v>2274</v>
      </c>
      <c r="M716" s="6">
        <f>DATE(YEAR(PCC_Data[[#This Row],[Confirmed Date]]),MONTH(PCC_Data[[#This Row],[Confirmed Date]]),1)</f>
        <v>41395</v>
      </c>
      <c r="N716" s="3">
        <f>DATE(YEAR(PCC_Data[[#This Row],[Confirmed Date]]),1,1)</f>
        <v>41275</v>
      </c>
    </row>
    <row r="717" spans="2:14" x14ac:dyDescent="0.25">
      <c r="B717" t="s">
        <v>588</v>
      </c>
      <c r="C717" t="s">
        <v>2177</v>
      </c>
      <c r="D717" t="s">
        <v>4592</v>
      </c>
      <c r="E717" t="s">
        <v>4593</v>
      </c>
      <c r="F717" t="s">
        <v>2271</v>
      </c>
      <c r="G717">
        <v>0</v>
      </c>
      <c r="H717" t="s">
        <v>4594</v>
      </c>
      <c r="I717" t="s">
        <v>4594</v>
      </c>
      <c r="J717" t="s">
        <v>4595</v>
      </c>
      <c r="K717" t="s">
        <v>2274</v>
      </c>
      <c r="L717" t="s">
        <v>2258</v>
      </c>
      <c r="M717" s="6">
        <f>DATE(YEAR(PCC_Data[[#This Row],[Confirmed Date]]),MONTH(PCC_Data[[#This Row],[Confirmed Date]]),1)</f>
        <v>41395</v>
      </c>
      <c r="N717" s="3">
        <f>DATE(YEAR(PCC_Data[[#This Row],[Confirmed Date]]),1,1)</f>
        <v>41275</v>
      </c>
    </row>
    <row r="718" spans="2:14" x14ac:dyDescent="0.25">
      <c r="B718" t="s">
        <v>586</v>
      </c>
      <c r="C718" t="s">
        <v>2177</v>
      </c>
      <c r="D718" t="s">
        <v>4596</v>
      </c>
      <c r="E718" t="s">
        <v>4593</v>
      </c>
      <c r="F718" t="s">
        <v>2271</v>
      </c>
      <c r="G718">
        <v>0</v>
      </c>
      <c r="H718" t="s">
        <v>4597</v>
      </c>
      <c r="I718" t="s">
        <v>4597</v>
      </c>
      <c r="J718" t="s">
        <v>4598</v>
      </c>
      <c r="K718" t="s">
        <v>2274</v>
      </c>
      <c r="L718" t="s">
        <v>2258</v>
      </c>
      <c r="M718" s="6">
        <f>DATE(YEAR(PCC_Data[[#This Row],[Confirmed Date]]),MONTH(PCC_Data[[#This Row],[Confirmed Date]]),1)</f>
        <v>41395</v>
      </c>
      <c r="N718" s="3">
        <f>DATE(YEAR(PCC_Data[[#This Row],[Confirmed Date]]),1,1)</f>
        <v>41275</v>
      </c>
    </row>
    <row r="719" spans="2:14" x14ac:dyDescent="0.25">
      <c r="B719" t="s">
        <v>1860</v>
      </c>
      <c r="C719" t="s">
        <v>2232</v>
      </c>
      <c r="D719" t="s">
        <v>4599</v>
      </c>
      <c r="E719" t="s">
        <v>3501</v>
      </c>
      <c r="F719" t="s">
        <v>2514</v>
      </c>
      <c r="G719">
        <v>8.5</v>
      </c>
      <c r="H719" t="s">
        <v>4600</v>
      </c>
      <c r="I719" t="s">
        <v>4600</v>
      </c>
      <c r="J719" t="s">
        <v>4601</v>
      </c>
      <c r="K719" t="s">
        <v>2517</v>
      </c>
      <c r="L719" t="s">
        <v>2720</v>
      </c>
      <c r="M719" s="6">
        <f>DATE(YEAR(PCC_Data[[#This Row],[Confirmed Date]]),MONTH(PCC_Data[[#This Row],[Confirmed Date]]),1)</f>
        <v>41365</v>
      </c>
      <c r="N719" s="3">
        <f>DATE(YEAR(PCC_Data[[#This Row],[Confirmed Date]]),1,1)</f>
        <v>41275</v>
      </c>
    </row>
    <row r="720" spans="2:14" x14ac:dyDescent="0.25">
      <c r="B720" t="s">
        <v>1156</v>
      </c>
      <c r="C720" t="s">
        <v>2232</v>
      </c>
      <c r="D720" t="s">
        <v>4602</v>
      </c>
      <c r="E720" t="s">
        <v>4603</v>
      </c>
      <c r="F720" t="s">
        <v>2266</v>
      </c>
      <c r="G720">
        <v>10</v>
      </c>
      <c r="H720" t="s">
        <v>4604</v>
      </c>
      <c r="I720" t="s">
        <v>4604</v>
      </c>
      <c r="J720" t="s">
        <v>4605</v>
      </c>
      <c r="K720" t="s">
        <v>2238</v>
      </c>
      <c r="M720" s="6">
        <f>DATE(YEAR(PCC_Data[[#This Row],[Confirmed Date]]),MONTH(PCC_Data[[#This Row],[Confirmed Date]]),1)</f>
        <v>41365</v>
      </c>
      <c r="N720" s="3">
        <f>DATE(YEAR(PCC_Data[[#This Row],[Confirmed Date]]),1,1)</f>
        <v>41275</v>
      </c>
    </row>
    <row r="721" spans="2:14" x14ac:dyDescent="0.25">
      <c r="B721" t="s">
        <v>582</v>
      </c>
      <c r="C721" t="s">
        <v>2177</v>
      </c>
      <c r="D721" t="s">
        <v>4606</v>
      </c>
      <c r="E721" t="s">
        <v>4607</v>
      </c>
      <c r="F721" t="s">
        <v>2271</v>
      </c>
      <c r="G721">
        <v>0</v>
      </c>
      <c r="H721" t="s">
        <v>4608</v>
      </c>
      <c r="I721" t="s">
        <v>4608</v>
      </c>
      <c r="J721" t="s">
        <v>4609</v>
      </c>
      <c r="K721" t="s">
        <v>3460</v>
      </c>
      <c r="L721" t="s">
        <v>2365</v>
      </c>
      <c r="M721" s="6">
        <f>DATE(YEAR(PCC_Data[[#This Row],[Confirmed Date]]),MONTH(PCC_Data[[#This Row],[Confirmed Date]]),1)</f>
        <v>41395</v>
      </c>
      <c r="N721" s="3">
        <f>DATE(YEAR(PCC_Data[[#This Row],[Confirmed Date]]),1,1)</f>
        <v>41275</v>
      </c>
    </row>
    <row r="722" spans="2:14" x14ac:dyDescent="0.25">
      <c r="B722" t="s">
        <v>1504</v>
      </c>
      <c r="C722" t="s">
        <v>2232</v>
      </c>
      <c r="D722" t="s">
        <v>4610</v>
      </c>
      <c r="E722" t="s">
        <v>2261</v>
      </c>
      <c r="F722" t="s">
        <v>2261</v>
      </c>
      <c r="G722">
        <v>10</v>
      </c>
      <c r="H722" t="s">
        <v>4611</v>
      </c>
      <c r="I722" t="s">
        <v>4611</v>
      </c>
      <c r="J722" t="s">
        <v>4612</v>
      </c>
      <c r="K722" t="s">
        <v>2429</v>
      </c>
      <c r="L722" t="s">
        <v>2264</v>
      </c>
      <c r="M722" s="6">
        <f>DATE(YEAR(PCC_Data[[#This Row],[Confirmed Date]]),MONTH(PCC_Data[[#This Row],[Confirmed Date]]),1)</f>
        <v>41365</v>
      </c>
      <c r="N722" s="3">
        <f>DATE(YEAR(PCC_Data[[#This Row],[Confirmed Date]]),1,1)</f>
        <v>41275</v>
      </c>
    </row>
    <row r="723" spans="2:14" x14ac:dyDescent="0.25">
      <c r="B723" t="s">
        <v>584</v>
      </c>
      <c r="C723" t="s">
        <v>2177</v>
      </c>
      <c r="D723" t="s">
        <v>4613</v>
      </c>
      <c r="E723" t="s">
        <v>4614</v>
      </c>
      <c r="F723" t="s">
        <v>2266</v>
      </c>
      <c r="G723">
        <v>0</v>
      </c>
      <c r="H723" t="s">
        <v>4615</v>
      </c>
      <c r="I723" t="s">
        <v>4615</v>
      </c>
      <c r="J723" t="s">
        <v>4616</v>
      </c>
      <c r="K723" t="s">
        <v>2281</v>
      </c>
      <c r="L723" t="s">
        <v>2264</v>
      </c>
      <c r="M723" s="6">
        <f>DATE(YEAR(PCC_Data[[#This Row],[Confirmed Date]]),MONTH(PCC_Data[[#This Row],[Confirmed Date]]),1)</f>
        <v>41395</v>
      </c>
      <c r="N723" s="3">
        <f>DATE(YEAR(PCC_Data[[#This Row],[Confirmed Date]]),1,1)</f>
        <v>41275</v>
      </c>
    </row>
    <row r="724" spans="2:14" x14ac:dyDescent="0.25">
      <c r="B724" t="s">
        <v>2051</v>
      </c>
      <c r="C724" t="s">
        <v>2232</v>
      </c>
      <c r="D724" t="s">
        <v>4617</v>
      </c>
      <c r="E724" t="s">
        <v>2483</v>
      </c>
      <c r="F724" t="s">
        <v>2235</v>
      </c>
      <c r="G724">
        <v>0</v>
      </c>
      <c r="H724" t="s">
        <v>4618</v>
      </c>
      <c r="I724" t="s">
        <v>4618</v>
      </c>
      <c r="J724" t="s">
        <v>4619</v>
      </c>
      <c r="K724" t="s">
        <v>2238</v>
      </c>
      <c r="L724" t="s">
        <v>2239</v>
      </c>
      <c r="M724" s="6">
        <f>DATE(YEAR(PCC_Data[[#This Row],[Confirmed Date]]),MONTH(PCC_Data[[#This Row],[Confirmed Date]]),1)</f>
        <v>41365</v>
      </c>
      <c r="N724" s="3">
        <f>DATE(YEAR(PCC_Data[[#This Row],[Confirmed Date]]),1,1)</f>
        <v>41275</v>
      </c>
    </row>
    <row r="725" spans="2:14" x14ac:dyDescent="0.25">
      <c r="B725" t="s">
        <v>1502</v>
      </c>
      <c r="C725" t="s">
        <v>2232</v>
      </c>
      <c r="D725" t="s">
        <v>4620</v>
      </c>
      <c r="E725" t="s">
        <v>4621</v>
      </c>
      <c r="F725" t="s">
        <v>2261</v>
      </c>
      <c r="G725">
        <v>0</v>
      </c>
      <c r="H725" t="s">
        <v>4622</v>
      </c>
      <c r="I725" t="s">
        <v>4622</v>
      </c>
      <c r="J725" t="s">
        <v>4623</v>
      </c>
      <c r="K725" t="s">
        <v>2517</v>
      </c>
      <c r="L725" t="s">
        <v>2264</v>
      </c>
      <c r="M725" s="6">
        <f>DATE(YEAR(PCC_Data[[#This Row],[Confirmed Date]]),MONTH(PCC_Data[[#This Row],[Confirmed Date]]),1)</f>
        <v>41395</v>
      </c>
      <c r="N725" s="3">
        <f>DATE(YEAR(PCC_Data[[#This Row],[Confirmed Date]]),1,1)</f>
        <v>41275</v>
      </c>
    </row>
    <row r="726" spans="2:14" x14ac:dyDescent="0.25">
      <c r="B726" t="s">
        <v>2049</v>
      </c>
      <c r="C726" t="s">
        <v>2232</v>
      </c>
      <c r="D726" t="s">
        <v>4624</v>
      </c>
      <c r="E726" t="s">
        <v>4625</v>
      </c>
      <c r="F726" t="s">
        <v>2235</v>
      </c>
      <c r="G726">
        <v>9.75</v>
      </c>
      <c r="H726" t="s">
        <v>4626</v>
      </c>
      <c r="I726" t="s">
        <v>4626</v>
      </c>
      <c r="J726" t="s">
        <v>4627</v>
      </c>
      <c r="K726" t="s">
        <v>2238</v>
      </c>
      <c r="M726" s="6">
        <f>DATE(YEAR(PCC_Data[[#This Row],[Confirmed Date]]),MONTH(PCC_Data[[#This Row],[Confirmed Date]]),1)</f>
        <v>41365</v>
      </c>
      <c r="N726" s="3">
        <f>DATE(YEAR(PCC_Data[[#This Row],[Confirmed Date]]),1,1)</f>
        <v>41275</v>
      </c>
    </row>
    <row r="727" spans="2:14" x14ac:dyDescent="0.25">
      <c r="B727" t="s">
        <v>576</v>
      </c>
      <c r="C727" t="s">
        <v>2177</v>
      </c>
      <c r="D727" t="s">
        <v>4628</v>
      </c>
      <c r="E727" t="s">
        <v>4629</v>
      </c>
      <c r="F727" t="s">
        <v>2242</v>
      </c>
      <c r="G727">
        <v>10</v>
      </c>
      <c r="H727" t="s">
        <v>4630</v>
      </c>
      <c r="I727" t="s">
        <v>4630</v>
      </c>
      <c r="J727" t="s">
        <v>4631</v>
      </c>
      <c r="K727" t="s">
        <v>2245</v>
      </c>
      <c r="L727" t="s">
        <v>2252</v>
      </c>
      <c r="M727" s="6">
        <f>DATE(YEAR(PCC_Data[[#This Row],[Confirmed Date]]),MONTH(PCC_Data[[#This Row],[Confirmed Date]]),1)</f>
        <v>41365</v>
      </c>
      <c r="N727" s="3">
        <f>DATE(YEAR(PCC_Data[[#This Row],[Confirmed Date]]),1,1)</f>
        <v>41275</v>
      </c>
    </row>
    <row r="728" spans="2:14" x14ac:dyDescent="0.25">
      <c r="B728" t="s">
        <v>580</v>
      </c>
      <c r="C728" t="s">
        <v>2177</v>
      </c>
      <c r="D728" t="s">
        <v>4632</v>
      </c>
      <c r="E728" t="s">
        <v>2671</v>
      </c>
      <c r="F728" t="s">
        <v>3345</v>
      </c>
      <c r="G728">
        <v>10</v>
      </c>
      <c r="H728" t="s">
        <v>4633</v>
      </c>
      <c r="I728" t="s">
        <v>4633</v>
      </c>
      <c r="J728" t="s">
        <v>4634</v>
      </c>
      <c r="K728" t="s">
        <v>2742</v>
      </c>
      <c r="L728" t="s">
        <v>2258</v>
      </c>
      <c r="M728" s="6">
        <f>DATE(YEAR(PCC_Data[[#This Row],[Confirmed Date]]),MONTH(PCC_Data[[#This Row],[Confirmed Date]]),1)</f>
        <v>41395</v>
      </c>
      <c r="N728" s="3">
        <f>DATE(YEAR(PCC_Data[[#This Row],[Confirmed Date]]),1,1)</f>
        <v>41275</v>
      </c>
    </row>
    <row r="729" spans="2:14" x14ac:dyDescent="0.25">
      <c r="B729" t="s">
        <v>578</v>
      </c>
      <c r="C729" t="s">
        <v>2177</v>
      </c>
      <c r="D729" t="s">
        <v>4635</v>
      </c>
      <c r="E729" t="s">
        <v>2671</v>
      </c>
      <c r="F729" t="s">
        <v>2395</v>
      </c>
      <c r="G729">
        <v>10</v>
      </c>
      <c r="H729" t="s">
        <v>4636</v>
      </c>
      <c r="I729" t="s">
        <v>4636</v>
      </c>
      <c r="J729" t="s">
        <v>4637</v>
      </c>
      <c r="K729" t="s">
        <v>2742</v>
      </c>
      <c r="L729" t="s">
        <v>2258</v>
      </c>
      <c r="M729" s="6">
        <f>DATE(YEAR(PCC_Data[[#This Row],[Confirmed Date]]),MONTH(PCC_Data[[#This Row],[Confirmed Date]]),1)</f>
        <v>41395</v>
      </c>
      <c r="N729" s="3">
        <f>DATE(YEAR(PCC_Data[[#This Row],[Confirmed Date]]),1,1)</f>
        <v>41275</v>
      </c>
    </row>
    <row r="730" spans="2:14" x14ac:dyDescent="0.25">
      <c r="B730" t="s">
        <v>575</v>
      </c>
      <c r="C730" t="s">
        <v>2177</v>
      </c>
      <c r="D730" t="s">
        <v>4638</v>
      </c>
      <c r="E730" t="s">
        <v>4639</v>
      </c>
      <c r="F730" t="s">
        <v>2242</v>
      </c>
      <c r="G730">
        <v>0</v>
      </c>
      <c r="H730" t="s">
        <v>4640</v>
      </c>
      <c r="I730" t="s">
        <v>4640</v>
      </c>
      <c r="J730" t="s">
        <v>4641</v>
      </c>
      <c r="K730" t="s">
        <v>2274</v>
      </c>
      <c r="L730" t="s">
        <v>2839</v>
      </c>
      <c r="M730" s="6">
        <f>DATE(YEAR(PCC_Data[[#This Row],[Confirmed Date]]),MONTH(PCC_Data[[#This Row],[Confirmed Date]]),1)</f>
        <v>41395</v>
      </c>
      <c r="N730" s="3">
        <f>DATE(YEAR(PCC_Data[[#This Row],[Confirmed Date]]),1,1)</f>
        <v>41275</v>
      </c>
    </row>
    <row r="731" spans="2:14" x14ac:dyDescent="0.25">
      <c r="B731" t="s">
        <v>1697</v>
      </c>
      <c r="C731" t="s">
        <v>2232</v>
      </c>
      <c r="D731" t="s">
        <v>4642</v>
      </c>
      <c r="E731" t="s">
        <v>4643</v>
      </c>
      <c r="F731" t="s">
        <v>2211</v>
      </c>
      <c r="G731">
        <v>0</v>
      </c>
      <c r="H731" t="s">
        <v>4644</v>
      </c>
      <c r="I731" t="s">
        <v>4644</v>
      </c>
      <c r="J731" t="s">
        <v>4645</v>
      </c>
      <c r="K731" t="s">
        <v>2238</v>
      </c>
      <c r="L731" t="s">
        <v>4049</v>
      </c>
      <c r="M731" s="6">
        <f>DATE(YEAR(PCC_Data[[#This Row],[Confirmed Date]]),MONTH(PCC_Data[[#This Row],[Confirmed Date]]),1)</f>
        <v>41395</v>
      </c>
      <c r="N731" s="3">
        <f>DATE(YEAR(PCC_Data[[#This Row],[Confirmed Date]]),1,1)</f>
        <v>41275</v>
      </c>
    </row>
    <row r="732" spans="2:14" x14ac:dyDescent="0.25">
      <c r="B732" t="s">
        <v>573</v>
      </c>
      <c r="C732" t="s">
        <v>2177</v>
      </c>
      <c r="D732" t="s">
        <v>4638</v>
      </c>
      <c r="E732" t="s">
        <v>4646</v>
      </c>
      <c r="F732" t="s">
        <v>2242</v>
      </c>
      <c r="G732">
        <v>0</v>
      </c>
      <c r="H732" t="s">
        <v>4647</v>
      </c>
      <c r="I732" t="s">
        <v>4647</v>
      </c>
      <c r="J732" t="s">
        <v>4648</v>
      </c>
      <c r="K732" t="s">
        <v>2274</v>
      </c>
      <c r="L732" t="s">
        <v>2258</v>
      </c>
      <c r="M732" s="6">
        <f>DATE(YEAR(PCC_Data[[#This Row],[Confirmed Date]]),MONTH(PCC_Data[[#This Row],[Confirmed Date]]),1)</f>
        <v>41395</v>
      </c>
      <c r="N732" s="3">
        <f>DATE(YEAR(PCC_Data[[#This Row],[Confirmed Date]]),1,1)</f>
        <v>41275</v>
      </c>
    </row>
    <row r="733" spans="2:14" x14ac:dyDescent="0.25">
      <c r="B733" t="s">
        <v>1781</v>
      </c>
      <c r="C733" t="s">
        <v>2177</v>
      </c>
      <c r="D733" t="s">
        <v>4649</v>
      </c>
      <c r="E733" t="s">
        <v>4650</v>
      </c>
      <c r="F733" t="s">
        <v>2514</v>
      </c>
      <c r="G733">
        <v>10</v>
      </c>
      <c r="H733" t="s">
        <v>4651</v>
      </c>
      <c r="I733" t="s">
        <v>4651</v>
      </c>
      <c r="J733" t="s">
        <v>4652</v>
      </c>
      <c r="K733" t="s">
        <v>2755</v>
      </c>
      <c r="L733" t="s">
        <v>2518</v>
      </c>
      <c r="M733" s="6">
        <f>DATE(YEAR(PCC_Data[[#This Row],[Confirmed Date]]),MONTH(PCC_Data[[#This Row],[Confirmed Date]]),1)</f>
        <v>41365</v>
      </c>
      <c r="N733" s="3">
        <f>DATE(YEAR(PCC_Data[[#This Row],[Confirmed Date]]),1,1)</f>
        <v>41275</v>
      </c>
    </row>
    <row r="734" spans="2:14" x14ac:dyDescent="0.25">
      <c r="B734" t="s">
        <v>569</v>
      </c>
      <c r="C734" t="s">
        <v>2177</v>
      </c>
      <c r="D734" t="s">
        <v>4653</v>
      </c>
      <c r="E734" t="s">
        <v>4654</v>
      </c>
      <c r="F734" t="s">
        <v>2384</v>
      </c>
      <c r="G734">
        <v>10</v>
      </c>
      <c r="H734" t="s">
        <v>4655</v>
      </c>
      <c r="I734" t="s">
        <v>4655</v>
      </c>
      <c r="J734" t="s">
        <v>4656</v>
      </c>
      <c r="K734" t="s">
        <v>2245</v>
      </c>
      <c r="L734" t="s">
        <v>2258</v>
      </c>
      <c r="M734" s="6">
        <f>DATE(YEAR(PCC_Data[[#This Row],[Confirmed Date]]),MONTH(PCC_Data[[#This Row],[Confirmed Date]]),1)</f>
        <v>41365</v>
      </c>
      <c r="N734" s="3">
        <f>DATE(YEAR(PCC_Data[[#This Row],[Confirmed Date]]),1,1)</f>
        <v>41275</v>
      </c>
    </row>
    <row r="735" spans="2:14" x14ac:dyDescent="0.25">
      <c r="B735" t="s">
        <v>571</v>
      </c>
      <c r="C735" t="s">
        <v>2177</v>
      </c>
      <c r="D735" t="s">
        <v>4657</v>
      </c>
      <c r="E735" t="s">
        <v>2278</v>
      </c>
      <c r="F735" t="s">
        <v>2266</v>
      </c>
      <c r="G735">
        <v>10</v>
      </c>
      <c r="H735" t="s">
        <v>4658</v>
      </c>
      <c r="I735" t="s">
        <v>4658</v>
      </c>
      <c r="J735" t="s">
        <v>4659</v>
      </c>
      <c r="K735" t="s">
        <v>2274</v>
      </c>
      <c r="L735" t="s">
        <v>2264</v>
      </c>
      <c r="M735" s="6">
        <f>DATE(YEAR(PCC_Data[[#This Row],[Confirmed Date]]),MONTH(PCC_Data[[#This Row],[Confirmed Date]]),1)</f>
        <v>41365</v>
      </c>
      <c r="N735" s="3">
        <f>DATE(YEAR(PCC_Data[[#This Row],[Confirmed Date]]),1,1)</f>
        <v>41275</v>
      </c>
    </row>
    <row r="736" spans="2:14" x14ac:dyDescent="0.25">
      <c r="B736" t="s">
        <v>1501</v>
      </c>
      <c r="C736" t="s">
        <v>2232</v>
      </c>
      <c r="D736" t="s">
        <v>4660</v>
      </c>
      <c r="E736" t="s">
        <v>4661</v>
      </c>
      <c r="F736" t="s">
        <v>2261</v>
      </c>
      <c r="G736">
        <v>0</v>
      </c>
      <c r="H736" t="s">
        <v>4662</v>
      </c>
      <c r="I736" t="s">
        <v>4662</v>
      </c>
      <c r="J736" t="s">
        <v>4663</v>
      </c>
      <c r="K736" t="s">
        <v>2805</v>
      </c>
      <c r="L736" t="s">
        <v>2264</v>
      </c>
      <c r="M736" s="6">
        <f>DATE(YEAR(PCC_Data[[#This Row],[Confirmed Date]]),MONTH(PCC_Data[[#This Row],[Confirmed Date]]),1)</f>
        <v>41395</v>
      </c>
      <c r="N736" s="3">
        <f>DATE(YEAR(PCC_Data[[#This Row],[Confirmed Date]]),1,1)</f>
        <v>41275</v>
      </c>
    </row>
    <row r="737" spans="2:14" x14ac:dyDescent="0.25">
      <c r="B737" t="s">
        <v>567</v>
      </c>
      <c r="C737" t="s">
        <v>2177</v>
      </c>
      <c r="D737" t="s">
        <v>4664</v>
      </c>
      <c r="E737" t="s">
        <v>4665</v>
      </c>
      <c r="F737" t="s">
        <v>2242</v>
      </c>
      <c r="G737">
        <v>0</v>
      </c>
      <c r="H737" t="s">
        <v>4666</v>
      </c>
      <c r="I737" t="s">
        <v>4666</v>
      </c>
      <c r="J737" t="s">
        <v>4667</v>
      </c>
      <c r="K737" t="s">
        <v>2245</v>
      </c>
      <c r="M737" s="6">
        <f>DATE(YEAR(PCC_Data[[#This Row],[Confirmed Date]]),MONTH(PCC_Data[[#This Row],[Confirmed Date]]),1)</f>
        <v>41395</v>
      </c>
      <c r="N737" s="3">
        <f>DATE(YEAR(PCC_Data[[#This Row],[Confirmed Date]]),1,1)</f>
        <v>41275</v>
      </c>
    </row>
    <row r="738" spans="2:14" x14ac:dyDescent="0.25">
      <c r="B738" t="s">
        <v>565</v>
      </c>
      <c r="C738" t="s">
        <v>2177</v>
      </c>
      <c r="D738" t="s">
        <v>4668</v>
      </c>
      <c r="E738" t="s">
        <v>4669</v>
      </c>
      <c r="F738" t="s">
        <v>2504</v>
      </c>
      <c r="G738">
        <v>0</v>
      </c>
      <c r="H738" t="s">
        <v>4670</v>
      </c>
      <c r="I738" t="s">
        <v>4671</v>
      </c>
      <c r="J738" t="s">
        <v>4672</v>
      </c>
      <c r="K738" t="s">
        <v>4673</v>
      </c>
      <c r="L738" t="s">
        <v>2839</v>
      </c>
      <c r="M738" s="6">
        <f>DATE(YEAR(PCC_Data[[#This Row],[Confirmed Date]]),MONTH(PCC_Data[[#This Row],[Confirmed Date]]),1)</f>
        <v>41395</v>
      </c>
      <c r="N738" s="3">
        <f>DATE(YEAR(PCC_Data[[#This Row],[Confirmed Date]]),1,1)</f>
        <v>41275</v>
      </c>
    </row>
    <row r="739" spans="2:14" x14ac:dyDescent="0.25">
      <c r="B739" t="s">
        <v>1154</v>
      </c>
      <c r="C739" t="s">
        <v>2232</v>
      </c>
      <c r="D739" t="s">
        <v>4674</v>
      </c>
      <c r="E739" t="s">
        <v>4675</v>
      </c>
      <c r="F739" t="s">
        <v>2266</v>
      </c>
      <c r="G739">
        <v>10</v>
      </c>
      <c r="H739" t="s">
        <v>4676</v>
      </c>
      <c r="I739" t="s">
        <v>4676</v>
      </c>
      <c r="J739" t="s">
        <v>4677</v>
      </c>
      <c r="K739" t="s">
        <v>2238</v>
      </c>
      <c r="L739" t="s">
        <v>2264</v>
      </c>
      <c r="M739" s="6">
        <f>DATE(YEAR(PCC_Data[[#This Row],[Confirmed Date]]),MONTH(PCC_Data[[#This Row],[Confirmed Date]]),1)</f>
        <v>41365</v>
      </c>
      <c r="N739" s="3">
        <f>DATE(YEAR(PCC_Data[[#This Row],[Confirmed Date]]),1,1)</f>
        <v>41275</v>
      </c>
    </row>
    <row r="740" spans="2:14" x14ac:dyDescent="0.25">
      <c r="B740" t="s">
        <v>1152</v>
      </c>
      <c r="C740" t="s">
        <v>2232</v>
      </c>
      <c r="D740" t="s">
        <v>4678</v>
      </c>
      <c r="E740" t="s">
        <v>4679</v>
      </c>
      <c r="F740" t="s">
        <v>2266</v>
      </c>
      <c r="G740">
        <v>0</v>
      </c>
      <c r="H740" t="s">
        <v>4680</v>
      </c>
      <c r="I740" t="s">
        <v>4680</v>
      </c>
      <c r="J740" t="s">
        <v>4681</v>
      </c>
      <c r="K740" t="s">
        <v>2805</v>
      </c>
      <c r="M740" s="6">
        <f>DATE(YEAR(PCC_Data[[#This Row],[Confirmed Date]]),MONTH(PCC_Data[[#This Row],[Confirmed Date]]),1)</f>
        <v>41395</v>
      </c>
      <c r="N740" s="3">
        <f>DATE(YEAR(PCC_Data[[#This Row],[Confirmed Date]]),1,1)</f>
        <v>41275</v>
      </c>
    </row>
    <row r="741" spans="2:14" x14ac:dyDescent="0.25">
      <c r="B741" t="s">
        <v>1779</v>
      </c>
      <c r="C741" t="s">
        <v>2177</v>
      </c>
      <c r="D741" t="s">
        <v>4682</v>
      </c>
      <c r="E741" t="s">
        <v>4683</v>
      </c>
      <c r="F741" t="s">
        <v>2514</v>
      </c>
      <c r="G741">
        <v>10</v>
      </c>
      <c r="H741" t="s">
        <v>4684</v>
      </c>
      <c r="I741" t="s">
        <v>4684</v>
      </c>
      <c r="J741" t="s">
        <v>4685</v>
      </c>
      <c r="K741" t="s">
        <v>3460</v>
      </c>
      <c r="L741" t="s">
        <v>2518</v>
      </c>
      <c r="M741" s="6">
        <f>DATE(YEAR(PCC_Data[[#This Row],[Confirmed Date]]),MONTH(PCC_Data[[#This Row],[Confirmed Date]]),1)</f>
        <v>41365</v>
      </c>
      <c r="N741" s="3">
        <f>DATE(YEAR(PCC_Data[[#This Row],[Confirmed Date]]),1,1)</f>
        <v>41275</v>
      </c>
    </row>
    <row r="742" spans="2:14" x14ac:dyDescent="0.25">
      <c r="B742" t="s">
        <v>1150</v>
      </c>
      <c r="C742" t="s">
        <v>2232</v>
      </c>
      <c r="D742" t="s">
        <v>4686</v>
      </c>
      <c r="E742" t="s">
        <v>4687</v>
      </c>
      <c r="F742" t="s">
        <v>2504</v>
      </c>
      <c r="G742">
        <v>0</v>
      </c>
      <c r="H742" t="s">
        <v>4688</v>
      </c>
      <c r="I742" t="s">
        <v>4689</v>
      </c>
      <c r="J742" t="s">
        <v>4690</v>
      </c>
      <c r="K742" t="s">
        <v>2805</v>
      </c>
      <c r="L742" t="s">
        <v>2839</v>
      </c>
      <c r="M742" s="6">
        <f>DATE(YEAR(PCC_Data[[#This Row],[Confirmed Date]]),MONTH(PCC_Data[[#This Row],[Confirmed Date]]),1)</f>
        <v>41395</v>
      </c>
      <c r="N742" s="3">
        <f>DATE(YEAR(PCC_Data[[#This Row],[Confirmed Date]]),1,1)</f>
        <v>41275</v>
      </c>
    </row>
    <row r="743" spans="2:14" x14ac:dyDescent="0.25">
      <c r="B743" t="s">
        <v>563</v>
      </c>
      <c r="C743" t="s">
        <v>2177</v>
      </c>
      <c r="D743" t="s">
        <v>4691</v>
      </c>
      <c r="E743" t="s">
        <v>2671</v>
      </c>
      <c r="F743" t="s">
        <v>3345</v>
      </c>
      <c r="G743">
        <v>10</v>
      </c>
      <c r="H743" t="s">
        <v>4692</v>
      </c>
      <c r="I743" t="s">
        <v>4692</v>
      </c>
      <c r="J743" t="s">
        <v>4693</v>
      </c>
      <c r="K743" t="s">
        <v>2742</v>
      </c>
      <c r="L743" t="s">
        <v>2258</v>
      </c>
      <c r="M743" s="6">
        <f>DATE(YEAR(PCC_Data[[#This Row],[Confirmed Date]]),MONTH(PCC_Data[[#This Row],[Confirmed Date]]),1)</f>
        <v>41395</v>
      </c>
      <c r="N743" s="3">
        <f>DATE(YEAR(PCC_Data[[#This Row],[Confirmed Date]]),1,1)</f>
        <v>41275</v>
      </c>
    </row>
    <row r="744" spans="2:14" x14ac:dyDescent="0.25">
      <c r="B744" t="s">
        <v>561</v>
      </c>
      <c r="C744" t="s">
        <v>2177</v>
      </c>
      <c r="D744" t="s">
        <v>4694</v>
      </c>
      <c r="E744" t="s">
        <v>2671</v>
      </c>
      <c r="F744" t="s">
        <v>3345</v>
      </c>
      <c r="G744">
        <v>10</v>
      </c>
      <c r="H744" t="s">
        <v>4695</v>
      </c>
      <c r="I744" t="s">
        <v>4695</v>
      </c>
      <c r="J744" t="s">
        <v>4696</v>
      </c>
      <c r="K744" t="s">
        <v>2742</v>
      </c>
      <c r="L744" t="s">
        <v>2258</v>
      </c>
      <c r="M744" s="6">
        <f>DATE(YEAR(PCC_Data[[#This Row],[Confirmed Date]]),MONTH(PCC_Data[[#This Row],[Confirmed Date]]),1)</f>
        <v>41365</v>
      </c>
      <c r="N744" s="3">
        <f>DATE(YEAR(PCC_Data[[#This Row],[Confirmed Date]]),1,1)</f>
        <v>41275</v>
      </c>
    </row>
    <row r="745" spans="2:14" x14ac:dyDescent="0.25">
      <c r="B745" t="s">
        <v>1662</v>
      </c>
      <c r="C745" t="s">
        <v>2177</v>
      </c>
      <c r="D745" t="s">
        <v>2543</v>
      </c>
      <c r="E745" t="s">
        <v>4697</v>
      </c>
      <c r="F745" t="s">
        <v>2210</v>
      </c>
      <c r="G745">
        <v>0</v>
      </c>
      <c r="H745" t="s">
        <v>4698</v>
      </c>
      <c r="I745" t="s">
        <v>4698</v>
      </c>
      <c r="J745" t="s">
        <v>4699</v>
      </c>
      <c r="K745" t="s">
        <v>2398</v>
      </c>
      <c r="L745" t="s">
        <v>2464</v>
      </c>
      <c r="M745" s="6">
        <f>DATE(YEAR(PCC_Data[[#This Row],[Confirmed Date]]),MONTH(PCC_Data[[#This Row],[Confirmed Date]]),1)</f>
        <v>41395</v>
      </c>
      <c r="N745" s="3">
        <f>DATE(YEAR(PCC_Data[[#This Row],[Confirmed Date]]),1,1)</f>
        <v>41275</v>
      </c>
    </row>
    <row r="746" spans="2:14" x14ac:dyDescent="0.25">
      <c r="B746" t="s">
        <v>1661</v>
      </c>
      <c r="C746" t="s">
        <v>2177</v>
      </c>
      <c r="D746" t="s">
        <v>2543</v>
      </c>
      <c r="E746" t="s">
        <v>4697</v>
      </c>
      <c r="F746" t="s">
        <v>2210</v>
      </c>
      <c r="G746">
        <v>0</v>
      </c>
      <c r="H746" t="s">
        <v>4700</v>
      </c>
      <c r="I746" t="s">
        <v>4700</v>
      </c>
      <c r="J746" t="s">
        <v>4701</v>
      </c>
      <c r="K746" t="s">
        <v>2398</v>
      </c>
      <c r="L746" t="s">
        <v>2464</v>
      </c>
      <c r="M746" s="6">
        <f>DATE(YEAR(PCC_Data[[#This Row],[Confirmed Date]]),MONTH(PCC_Data[[#This Row],[Confirmed Date]]),1)</f>
        <v>41395</v>
      </c>
      <c r="N746" s="3">
        <f>DATE(YEAR(PCC_Data[[#This Row],[Confirmed Date]]),1,1)</f>
        <v>41275</v>
      </c>
    </row>
    <row r="747" spans="2:14" x14ac:dyDescent="0.25">
      <c r="B747" t="s">
        <v>1660</v>
      </c>
      <c r="C747" t="s">
        <v>2177</v>
      </c>
      <c r="D747" t="s">
        <v>2543</v>
      </c>
      <c r="E747" t="s">
        <v>4697</v>
      </c>
      <c r="F747" t="s">
        <v>2210</v>
      </c>
      <c r="G747">
        <v>0</v>
      </c>
      <c r="H747" t="s">
        <v>4702</v>
      </c>
      <c r="I747" t="s">
        <v>4702</v>
      </c>
      <c r="J747" t="s">
        <v>4703</v>
      </c>
      <c r="K747" t="s">
        <v>2547</v>
      </c>
      <c r="L747" t="s">
        <v>2464</v>
      </c>
      <c r="M747" s="6">
        <f>DATE(YEAR(PCC_Data[[#This Row],[Confirmed Date]]),MONTH(PCC_Data[[#This Row],[Confirmed Date]]),1)</f>
        <v>41395</v>
      </c>
      <c r="N747" s="3">
        <f>DATE(YEAR(PCC_Data[[#This Row],[Confirmed Date]]),1,1)</f>
        <v>41275</v>
      </c>
    </row>
    <row r="748" spans="2:14" x14ac:dyDescent="0.25">
      <c r="B748" t="s">
        <v>1659</v>
      </c>
      <c r="C748" t="s">
        <v>2177</v>
      </c>
      <c r="D748" t="s">
        <v>2543</v>
      </c>
      <c r="E748" t="s">
        <v>4697</v>
      </c>
      <c r="F748" t="s">
        <v>2210</v>
      </c>
      <c r="G748">
        <v>0</v>
      </c>
      <c r="H748" t="s">
        <v>4704</v>
      </c>
      <c r="I748" t="s">
        <v>4704</v>
      </c>
      <c r="J748" t="s">
        <v>4705</v>
      </c>
      <c r="K748" t="s">
        <v>2398</v>
      </c>
      <c r="L748" t="s">
        <v>2464</v>
      </c>
      <c r="M748" s="6">
        <f>DATE(YEAR(PCC_Data[[#This Row],[Confirmed Date]]),MONTH(PCC_Data[[#This Row],[Confirmed Date]]),1)</f>
        <v>41395</v>
      </c>
      <c r="N748" s="3">
        <f>DATE(YEAR(PCC_Data[[#This Row],[Confirmed Date]]),1,1)</f>
        <v>41275</v>
      </c>
    </row>
    <row r="749" spans="2:14" x14ac:dyDescent="0.25">
      <c r="B749" t="s">
        <v>1148</v>
      </c>
      <c r="C749" t="s">
        <v>2232</v>
      </c>
      <c r="D749" t="s">
        <v>4706</v>
      </c>
      <c r="E749" t="s">
        <v>2686</v>
      </c>
      <c r="F749" t="s">
        <v>2504</v>
      </c>
      <c r="G749">
        <v>0</v>
      </c>
      <c r="H749" t="s">
        <v>4707</v>
      </c>
      <c r="I749" t="s">
        <v>4707</v>
      </c>
      <c r="J749" t="s">
        <v>4708</v>
      </c>
      <c r="K749" t="s">
        <v>2914</v>
      </c>
      <c r="L749" t="s">
        <v>2577</v>
      </c>
      <c r="M749" s="6">
        <f>DATE(YEAR(PCC_Data[[#This Row],[Confirmed Date]]),MONTH(PCC_Data[[#This Row],[Confirmed Date]]),1)</f>
        <v>41395</v>
      </c>
      <c r="N749" s="3">
        <f>DATE(YEAR(PCC_Data[[#This Row],[Confirmed Date]]),1,1)</f>
        <v>41275</v>
      </c>
    </row>
    <row r="750" spans="2:14" x14ac:dyDescent="0.25">
      <c r="B750" t="s">
        <v>1146</v>
      </c>
      <c r="C750" t="s">
        <v>2232</v>
      </c>
      <c r="D750" t="s">
        <v>4709</v>
      </c>
      <c r="E750" t="s">
        <v>2504</v>
      </c>
      <c r="F750" t="s">
        <v>2504</v>
      </c>
      <c r="G750">
        <v>0</v>
      </c>
      <c r="H750" t="s">
        <v>4710</v>
      </c>
      <c r="I750" t="s">
        <v>4710</v>
      </c>
      <c r="J750" t="s">
        <v>4711</v>
      </c>
      <c r="K750" t="s">
        <v>4712</v>
      </c>
      <c r="L750" t="s">
        <v>2252</v>
      </c>
      <c r="M750" s="6">
        <f>DATE(YEAR(PCC_Data[[#This Row],[Confirmed Date]]),MONTH(PCC_Data[[#This Row],[Confirmed Date]]),1)</f>
        <v>41395</v>
      </c>
      <c r="N750" s="3">
        <f>DATE(YEAR(PCC_Data[[#This Row],[Confirmed Date]]),1,1)</f>
        <v>41275</v>
      </c>
    </row>
    <row r="751" spans="2:14" x14ac:dyDescent="0.25">
      <c r="B751" t="s">
        <v>1144</v>
      </c>
      <c r="C751" t="s">
        <v>2232</v>
      </c>
      <c r="D751" t="s">
        <v>4713</v>
      </c>
      <c r="E751" t="s">
        <v>4714</v>
      </c>
      <c r="F751" t="s">
        <v>2242</v>
      </c>
      <c r="G751">
        <v>0</v>
      </c>
      <c r="H751" t="s">
        <v>4715</v>
      </c>
      <c r="I751" t="s">
        <v>4715</v>
      </c>
      <c r="J751" t="s">
        <v>4716</v>
      </c>
      <c r="K751" t="s">
        <v>2424</v>
      </c>
      <c r="L751" t="s">
        <v>2252</v>
      </c>
      <c r="M751" s="6">
        <f>DATE(YEAR(PCC_Data[[#This Row],[Confirmed Date]]),MONTH(PCC_Data[[#This Row],[Confirmed Date]]),1)</f>
        <v>41395</v>
      </c>
      <c r="N751" s="3">
        <f>DATE(YEAR(PCC_Data[[#This Row],[Confirmed Date]]),1,1)</f>
        <v>41275</v>
      </c>
    </row>
    <row r="752" spans="2:14" x14ac:dyDescent="0.25">
      <c r="B752" t="s">
        <v>559</v>
      </c>
      <c r="C752" t="s">
        <v>2177</v>
      </c>
      <c r="D752" t="s">
        <v>4717</v>
      </c>
      <c r="E752" t="s">
        <v>4718</v>
      </c>
      <c r="F752" t="s">
        <v>3304</v>
      </c>
      <c r="G752">
        <v>0</v>
      </c>
      <c r="H752" t="s">
        <v>4719</v>
      </c>
      <c r="I752" t="s">
        <v>4719</v>
      </c>
      <c r="J752" t="s">
        <v>4720</v>
      </c>
      <c r="K752" t="s">
        <v>3460</v>
      </c>
      <c r="L752" t="s">
        <v>2252</v>
      </c>
      <c r="M752" s="6">
        <f>DATE(YEAR(PCC_Data[[#This Row],[Confirmed Date]]),MONTH(PCC_Data[[#This Row],[Confirmed Date]]),1)</f>
        <v>41395</v>
      </c>
      <c r="N752" s="3">
        <f>DATE(YEAR(PCC_Data[[#This Row],[Confirmed Date]]),1,1)</f>
        <v>41275</v>
      </c>
    </row>
    <row r="753" spans="2:14" x14ac:dyDescent="0.25">
      <c r="B753" t="s">
        <v>1142</v>
      </c>
      <c r="C753" t="s">
        <v>2232</v>
      </c>
      <c r="D753" t="s">
        <v>4721</v>
      </c>
      <c r="E753" t="s">
        <v>4095</v>
      </c>
      <c r="F753" t="s">
        <v>2266</v>
      </c>
      <c r="G753">
        <v>0</v>
      </c>
      <c r="H753" t="s">
        <v>4722</v>
      </c>
      <c r="I753" t="s">
        <v>4722</v>
      </c>
      <c r="J753" t="s">
        <v>4723</v>
      </c>
      <c r="K753" t="s">
        <v>2517</v>
      </c>
      <c r="L753" t="s">
        <v>2264</v>
      </c>
      <c r="M753" s="6">
        <f>DATE(YEAR(PCC_Data[[#This Row],[Confirmed Date]]),MONTH(PCC_Data[[#This Row],[Confirmed Date]]),1)</f>
        <v>41395</v>
      </c>
      <c r="N753" s="3">
        <f>DATE(YEAR(PCC_Data[[#This Row],[Confirmed Date]]),1,1)</f>
        <v>41275</v>
      </c>
    </row>
    <row r="754" spans="2:14" x14ac:dyDescent="0.25">
      <c r="B754" t="s">
        <v>557</v>
      </c>
      <c r="C754" t="s">
        <v>2177</v>
      </c>
      <c r="D754" t="s">
        <v>4724</v>
      </c>
      <c r="E754" t="s">
        <v>4176</v>
      </c>
      <c r="F754" t="s">
        <v>2319</v>
      </c>
      <c r="G754">
        <v>0</v>
      </c>
      <c r="H754" t="s">
        <v>4725</v>
      </c>
      <c r="I754" t="s">
        <v>4725</v>
      </c>
      <c r="J754" t="s">
        <v>4726</v>
      </c>
      <c r="K754" t="s">
        <v>2245</v>
      </c>
      <c r="L754" t="s">
        <v>2246</v>
      </c>
      <c r="M754" s="6">
        <f>DATE(YEAR(PCC_Data[[#This Row],[Confirmed Date]]),MONTH(PCC_Data[[#This Row],[Confirmed Date]]),1)</f>
        <v>41395</v>
      </c>
      <c r="N754" s="3">
        <f>DATE(YEAR(PCC_Data[[#This Row],[Confirmed Date]]),1,1)</f>
        <v>41275</v>
      </c>
    </row>
    <row r="755" spans="2:14" x14ac:dyDescent="0.25">
      <c r="B755" t="s">
        <v>1499</v>
      </c>
      <c r="C755" t="s">
        <v>2232</v>
      </c>
      <c r="D755" t="s">
        <v>4727</v>
      </c>
      <c r="E755" t="s">
        <v>3369</v>
      </c>
      <c r="F755" t="s">
        <v>2278</v>
      </c>
      <c r="G755">
        <v>0</v>
      </c>
      <c r="H755" t="s">
        <v>4728</v>
      </c>
      <c r="I755" t="s">
        <v>4728</v>
      </c>
      <c r="J755" t="s">
        <v>4729</v>
      </c>
      <c r="K755" t="s">
        <v>2665</v>
      </c>
      <c r="L755" t="s">
        <v>2264</v>
      </c>
      <c r="M755" s="6">
        <f>DATE(YEAR(PCC_Data[[#This Row],[Confirmed Date]]),MONTH(PCC_Data[[#This Row],[Confirmed Date]]),1)</f>
        <v>41395</v>
      </c>
      <c r="N755" s="3">
        <f>DATE(YEAR(PCC_Data[[#This Row],[Confirmed Date]]),1,1)</f>
        <v>41275</v>
      </c>
    </row>
    <row r="756" spans="2:14" x14ac:dyDescent="0.25">
      <c r="B756" t="s">
        <v>2047</v>
      </c>
      <c r="C756" t="s">
        <v>2232</v>
      </c>
      <c r="D756" t="s">
        <v>4730</v>
      </c>
      <c r="E756" t="s">
        <v>3755</v>
      </c>
      <c r="F756" t="s">
        <v>2235</v>
      </c>
      <c r="G756">
        <v>3</v>
      </c>
      <c r="H756" t="s">
        <v>4731</v>
      </c>
      <c r="I756" t="s">
        <v>4731</v>
      </c>
      <c r="J756" t="s">
        <v>4732</v>
      </c>
      <c r="K756" t="s">
        <v>2238</v>
      </c>
      <c r="L756" t="s">
        <v>2239</v>
      </c>
      <c r="M756" s="6">
        <f>DATE(YEAR(PCC_Data[[#This Row],[Confirmed Date]]),MONTH(PCC_Data[[#This Row],[Confirmed Date]]),1)</f>
        <v>41365</v>
      </c>
      <c r="N756" s="3">
        <f>DATE(YEAR(PCC_Data[[#This Row],[Confirmed Date]]),1,1)</f>
        <v>41275</v>
      </c>
    </row>
    <row r="757" spans="2:14" x14ac:dyDescent="0.25">
      <c r="B757" t="s">
        <v>555</v>
      </c>
      <c r="C757" t="s">
        <v>2177</v>
      </c>
      <c r="D757" t="s">
        <v>4733</v>
      </c>
      <c r="E757" t="s">
        <v>4734</v>
      </c>
      <c r="F757" t="s">
        <v>2384</v>
      </c>
      <c r="G757">
        <v>0</v>
      </c>
      <c r="H757" t="s">
        <v>4735</v>
      </c>
      <c r="I757" t="s">
        <v>4735</v>
      </c>
      <c r="J757" t="s">
        <v>4736</v>
      </c>
      <c r="K757" t="s">
        <v>2245</v>
      </c>
      <c r="L757" t="s">
        <v>2258</v>
      </c>
      <c r="M757" s="6">
        <f>DATE(YEAR(PCC_Data[[#This Row],[Confirmed Date]]),MONTH(PCC_Data[[#This Row],[Confirmed Date]]),1)</f>
        <v>41395</v>
      </c>
      <c r="N757" s="3">
        <f>DATE(YEAR(PCC_Data[[#This Row],[Confirmed Date]]),1,1)</f>
        <v>41275</v>
      </c>
    </row>
    <row r="758" spans="2:14" x14ac:dyDescent="0.25">
      <c r="B758" t="s">
        <v>2045</v>
      </c>
      <c r="C758" t="s">
        <v>2232</v>
      </c>
      <c r="D758" t="s">
        <v>4737</v>
      </c>
      <c r="E758" t="s">
        <v>4738</v>
      </c>
      <c r="F758" t="s">
        <v>2235</v>
      </c>
      <c r="G758">
        <v>0</v>
      </c>
      <c r="H758" t="s">
        <v>4739</v>
      </c>
      <c r="I758" t="s">
        <v>4739</v>
      </c>
      <c r="J758" t="s">
        <v>4740</v>
      </c>
      <c r="K758" t="s">
        <v>2238</v>
      </c>
      <c r="M758" s="6">
        <f>DATE(YEAR(PCC_Data[[#This Row],[Confirmed Date]]),MONTH(PCC_Data[[#This Row],[Confirmed Date]]),1)</f>
        <v>41365</v>
      </c>
      <c r="N758" s="3">
        <f>DATE(YEAR(PCC_Data[[#This Row],[Confirmed Date]]),1,1)</f>
        <v>41275</v>
      </c>
    </row>
    <row r="759" spans="2:14" x14ac:dyDescent="0.25">
      <c r="B759" t="s">
        <v>2043</v>
      </c>
      <c r="C759" t="s">
        <v>2232</v>
      </c>
      <c r="D759" t="s">
        <v>4741</v>
      </c>
      <c r="E759" t="s">
        <v>2590</v>
      </c>
      <c r="F759" t="s">
        <v>2235</v>
      </c>
      <c r="G759">
        <v>10</v>
      </c>
      <c r="H759" t="s">
        <v>4742</v>
      </c>
      <c r="I759" t="s">
        <v>4742</v>
      </c>
      <c r="J759" t="s">
        <v>4743</v>
      </c>
      <c r="K759" t="s">
        <v>2238</v>
      </c>
      <c r="L759" t="s">
        <v>2239</v>
      </c>
      <c r="M759" s="6">
        <f>DATE(YEAR(PCC_Data[[#This Row],[Confirmed Date]]),MONTH(PCC_Data[[#This Row],[Confirmed Date]]),1)</f>
        <v>41365</v>
      </c>
      <c r="N759" s="3">
        <f>DATE(YEAR(PCC_Data[[#This Row],[Confirmed Date]]),1,1)</f>
        <v>41275</v>
      </c>
    </row>
    <row r="760" spans="2:14" x14ac:dyDescent="0.25">
      <c r="B760" t="s">
        <v>553</v>
      </c>
      <c r="C760" t="s">
        <v>2177</v>
      </c>
      <c r="D760" t="s">
        <v>4744</v>
      </c>
      <c r="E760" t="s">
        <v>4639</v>
      </c>
      <c r="F760" t="s">
        <v>2271</v>
      </c>
      <c r="G760">
        <v>0</v>
      </c>
      <c r="H760" t="s">
        <v>4745</v>
      </c>
      <c r="I760" t="s">
        <v>4745</v>
      </c>
      <c r="J760" t="s">
        <v>4746</v>
      </c>
      <c r="K760" t="s">
        <v>2274</v>
      </c>
      <c r="L760" t="s">
        <v>2839</v>
      </c>
      <c r="M760" s="6">
        <f>DATE(YEAR(PCC_Data[[#This Row],[Confirmed Date]]),MONTH(PCC_Data[[#This Row],[Confirmed Date]]),1)</f>
        <v>41395</v>
      </c>
      <c r="N760" s="3">
        <f>DATE(YEAR(PCC_Data[[#This Row],[Confirmed Date]]),1,1)</f>
        <v>41275</v>
      </c>
    </row>
    <row r="761" spans="2:14" x14ac:dyDescent="0.25">
      <c r="B761" t="s">
        <v>551</v>
      </c>
      <c r="C761" t="s">
        <v>2177</v>
      </c>
      <c r="D761" t="s">
        <v>4747</v>
      </c>
      <c r="E761" t="s">
        <v>2504</v>
      </c>
      <c r="F761" t="s">
        <v>2836</v>
      </c>
      <c r="G761">
        <v>0</v>
      </c>
      <c r="H761" t="s">
        <v>4748</v>
      </c>
      <c r="I761" t="s">
        <v>4748</v>
      </c>
      <c r="J761" t="s">
        <v>4749</v>
      </c>
      <c r="K761" t="s">
        <v>2755</v>
      </c>
      <c r="L761" t="s">
        <v>2252</v>
      </c>
      <c r="M761" s="6">
        <f>DATE(YEAR(PCC_Data[[#This Row],[Confirmed Date]]),MONTH(PCC_Data[[#This Row],[Confirmed Date]]),1)</f>
        <v>41395</v>
      </c>
      <c r="N761" s="3">
        <f>DATE(YEAR(PCC_Data[[#This Row],[Confirmed Date]]),1,1)</f>
        <v>41275</v>
      </c>
    </row>
    <row r="762" spans="2:14" x14ac:dyDescent="0.25">
      <c r="B762" t="s">
        <v>549</v>
      </c>
      <c r="C762" t="s">
        <v>2177</v>
      </c>
      <c r="D762" t="s">
        <v>4750</v>
      </c>
      <c r="E762" t="s">
        <v>2504</v>
      </c>
      <c r="F762" t="s">
        <v>2836</v>
      </c>
      <c r="G762">
        <v>0</v>
      </c>
      <c r="H762" t="s">
        <v>4751</v>
      </c>
      <c r="I762" t="s">
        <v>4751</v>
      </c>
      <c r="J762" t="s">
        <v>4752</v>
      </c>
      <c r="K762" t="s">
        <v>2755</v>
      </c>
      <c r="L762" t="s">
        <v>2252</v>
      </c>
      <c r="M762" s="6">
        <f>DATE(YEAR(PCC_Data[[#This Row],[Confirmed Date]]),MONTH(PCC_Data[[#This Row],[Confirmed Date]]),1)</f>
        <v>41395</v>
      </c>
      <c r="N762" s="3">
        <f>DATE(YEAR(PCC_Data[[#This Row],[Confirmed Date]]),1,1)</f>
        <v>41275</v>
      </c>
    </row>
    <row r="763" spans="2:14" x14ac:dyDescent="0.25">
      <c r="B763" t="s">
        <v>547</v>
      </c>
      <c r="C763" t="s">
        <v>2177</v>
      </c>
      <c r="D763" t="s">
        <v>4753</v>
      </c>
      <c r="E763" t="s">
        <v>2504</v>
      </c>
      <c r="F763" t="s">
        <v>2836</v>
      </c>
      <c r="G763">
        <v>0</v>
      </c>
      <c r="H763" t="s">
        <v>4754</v>
      </c>
      <c r="I763" t="s">
        <v>4754</v>
      </c>
      <c r="J763" t="s">
        <v>4755</v>
      </c>
      <c r="K763" t="s">
        <v>2755</v>
      </c>
      <c r="L763" t="s">
        <v>2252</v>
      </c>
      <c r="M763" s="6">
        <f>DATE(YEAR(PCC_Data[[#This Row],[Confirmed Date]]),MONTH(PCC_Data[[#This Row],[Confirmed Date]]),1)</f>
        <v>41395</v>
      </c>
      <c r="N763" s="3">
        <f>DATE(YEAR(PCC_Data[[#This Row],[Confirmed Date]]),1,1)</f>
        <v>41275</v>
      </c>
    </row>
    <row r="764" spans="2:14" x14ac:dyDescent="0.25">
      <c r="B764" t="s">
        <v>545</v>
      </c>
      <c r="C764" t="s">
        <v>2177</v>
      </c>
      <c r="D764" t="s">
        <v>4756</v>
      </c>
      <c r="E764" t="s">
        <v>2504</v>
      </c>
      <c r="F764" t="s">
        <v>2836</v>
      </c>
      <c r="G764">
        <v>0</v>
      </c>
      <c r="H764" t="s">
        <v>4757</v>
      </c>
      <c r="I764" t="s">
        <v>4757</v>
      </c>
      <c r="J764" t="s">
        <v>4758</v>
      </c>
      <c r="K764" t="s">
        <v>2755</v>
      </c>
      <c r="L764" t="s">
        <v>2252</v>
      </c>
      <c r="M764" s="6">
        <f>DATE(YEAR(PCC_Data[[#This Row],[Confirmed Date]]),MONTH(PCC_Data[[#This Row],[Confirmed Date]]),1)</f>
        <v>41395</v>
      </c>
      <c r="N764" s="3">
        <f>DATE(YEAR(PCC_Data[[#This Row],[Confirmed Date]]),1,1)</f>
        <v>41275</v>
      </c>
    </row>
    <row r="765" spans="2:14" x14ac:dyDescent="0.25">
      <c r="B765" t="s">
        <v>543</v>
      </c>
      <c r="C765" t="s">
        <v>2177</v>
      </c>
      <c r="D765" t="s">
        <v>4759</v>
      </c>
      <c r="E765" t="s">
        <v>2504</v>
      </c>
      <c r="F765" t="s">
        <v>2836</v>
      </c>
      <c r="G765">
        <v>0</v>
      </c>
      <c r="H765" t="s">
        <v>4760</v>
      </c>
      <c r="I765" t="s">
        <v>4760</v>
      </c>
      <c r="J765" t="s">
        <v>4761</v>
      </c>
      <c r="K765" t="s">
        <v>2755</v>
      </c>
      <c r="L765" t="s">
        <v>2252</v>
      </c>
      <c r="M765" s="6">
        <f>DATE(YEAR(PCC_Data[[#This Row],[Confirmed Date]]),MONTH(PCC_Data[[#This Row],[Confirmed Date]]),1)</f>
        <v>41395</v>
      </c>
      <c r="N765" s="3">
        <f>DATE(YEAR(PCC_Data[[#This Row],[Confirmed Date]]),1,1)</f>
        <v>41275</v>
      </c>
    </row>
    <row r="766" spans="2:14" x14ac:dyDescent="0.25">
      <c r="B766" t="s">
        <v>539</v>
      </c>
      <c r="C766" t="s">
        <v>2177</v>
      </c>
      <c r="D766" t="s">
        <v>4762</v>
      </c>
      <c r="E766" t="s">
        <v>4763</v>
      </c>
      <c r="F766" t="s">
        <v>2504</v>
      </c>
      <c r="G766">
        <v>0</v>
      </c>
      <c r="H766" t="s">
        <v>4764</v>
      </c>
      <c r="I766" t="s">
        <v>4764</v>
      </c>
      <c r="J766" t="s">
        <v>4765</v>
      </c>
      <c r="K766" t="s">
        <v>2245</v>
      </c>
      <c r="M766" s="6">
        <f>DATE(YEAR(PCC_Data[[#This Row],[Confirmed Date]]),MONTH(PCC_Data[[#This Row],[Confirmed Date]]),1)</f>
        <v>41395</v>
      </c>
      <c r="N766" s="3">
        <f>DATE(YEAR(PCC_Data[[#This Row],[Confirmed Date]]),1,1)</f>
        <v>41275</v>
      </c>
    </row>
    <row r="767" spans="2:14" x14ac:dyDescent="0.25">
      <c r="B767" t="s">
        <v>538</v>
      </c>
      <c r="C767" t="s">
        <v>2177</v>
      </c>
      <c r="D767" t="s">
        <v>4766</v>
      </c>
      <c r="E767" t="s">
        <v>4767</v>
      </c>
      <c r="F767" t="s">
        <v>2319</v>
      </c>
      <c r="G767">
        <v>0</v>
      </c>
      <c r="H767" t="s">
        <v>4768</v>
      </c>
      <c r="I767" t="s">
        <v>4768</v>
      </c>
      <c r="J767" t="s">
        <v>4769</v>
      </c>
      <c r="K767" t="s">
        <v>2245</v>
      </c>
      <c r="L767" t="s">
        <v>2246</v>
      </c>
      <c r="M767" s="6">
        <f>DATE(YEAR(PCC_Data[[#This Row],[Confirmed Date]]),MONTH(PCC_Data[[#This Row],[Confirmed Date]]),1)</f>
        <v>41395</v>
      </c>
      <c r="N767" s="3">
        <f>DATE(YEAR(PCC_Data[[#This Row],[Confirmed Date]]),1,1)</f>
        <v>41275</v>
      </c>
    </row>
    <row r="768" spans="2:14" x14ac:dyDescent="0.25">
      <c r="B768" t="s">
        <v>536</v>
      </c>
      <c r="C768" t="s">
        <v>2177</v>
      </c>
      <c r="D768" t="s">
        <v>4770</v>
      </c>
      <c r="E768" t="s">
        <v>4771</v>
      </c>
      <c r="F768" t="s">
        <v>2319</v>
      </c>
      <c r="G768">
        <v>0</v>
      </c>
      <c r="H768" t="s">
        <v>4772</v>
      </c>
      <c r="I768" t="s">
        <v>4772</v>
      </c>
      <c r="J768" t="s">
        <v>4773</v>
      </c>
      <c r="K768" t="s">
        <v>2245</v>
      </c>
      <c r="L768" t="s">
        <v>4774</v>
      </c>
      <c r="M768" s="6">
        <f>DATE(YEAR(PCC_Data[[#This Row],[Confirmed Date]]),MONTH(PCC_Data[[#This Row],[Confirmed Date]]),1)</f>
        <v>41395</v>
      </c>
      <c r="N768" s="3">
        <f>DATE(YEAR(PCC_Data[[#This Row],[Confirmed Date]]),1,1)</f>
        <v>41275</v>
      </c>
    </row>
    <row r="769" spans="2:14" x14ac:dyDescent="0.25">
      <c r="B769" t="s">
        <v>1858</v>
      </c>
      <c r="C769" t="s">
        <v>2232</v>
      </c>
      <c r="D769" t="s">
        <v>4775</v>
      </c>
      <c r="E769" t="s">
        <v>4776</v>
      </c>
      <c r="F769" t="s">
        <v>2514</v>
      </c>
      <c r="G769">
        <v>0</v>
      </c>
      <c r="H769" t="s">
        <v>4777</v>
      </c>
      <c r="I769" t="s">
        <v>4777</v>
      </c>
      <c r="J769" t="s">
        <v>4778</v>
      </c>
      <c r="K769" t="s">
        <v>4274</v>
      </c>
      <c r="L769" t="s">
        <v>2518</v>
      </c>
      <c r="M769" s="6">
        <f>DATE(YEAR(PCC_Data[[#This Row],[Confirmed Date]]),MONTH(PCC_Data[[#This Row],[Confirmed Date]]),1)</f>
        <v>41395</v>
      </c>
      <c r="N769" s="3">
        <f>DATE(YEAR(PCC_Data[[#This Row],[Confirmed Date]]),1,1)</f>
        <v>41275</v>
      </c>
    </row>
    <row r="770" spans="2:14" x14ac:dyDescent="0.25">
      <c r="B770" t="s">
        <v>541</v>
      </c>
      <c r="C770" t="s">
        <v>2177</v>
      </c>
      <c r="D770" t="s">
        <v>4779</v>
      </c>
      <c r="E770" t="s">
        <v>4780</v>
      </c>
      <c r="F770" t="s">
        <v>2384</v>
      </c>
      <c r="G770">
        <v>0</v>
      </c>
      <c r="H770" t="s">
        <v>4781</v>
      </c>
      <c r="I770" t="s">
        <v>4781</v>
      </c>
      <c r="J770" t="s">
        <v>4782</v>
      </c>
      <c r="K770" t="s">
        <v>2245</v>
      </c>
      <c r="L770" t="s">
        <v>2660</v>
      </c>
      <c r="M770" s="6">
        <f>DATE(YEAR(PCC_Data[[#This Row],[Confirmed Date]]),MONTH(PCC_Data[[#This Row],[Confirmed Date]]),1)</f>
        <v>41395</v>
      </c>
      <c r="N770" s="3">
        <f>DATE(YEAR(PCC_Data[[#This Row],[Confirmed Date]]),1,1)</f>
        <v>41275</v>
      </c>
    </row>
    <row r="771" spans="2:14" x14ac:dyDescent="0.25">
      <c r="B771" t="s">
        <v>534</v>
      </c>
      <c r="C771" t="s">
        <v>2177</v>
      </c>
      <c r="D771" t="s">
        <v>4783</v>
      </c>
      <c r="E771" t="s">
        <v>4784</v>
      </c>
      <c r="F771" t="s">
        <v>2384</v>
      </c>
      <c r="G771">
        <v>0</v>
      </c>
      <c r="H771" t="s">
        <v>4785</v>
      </c>
      <c r="I771" t="s">
        <v>4785</v>
      </c>
      <c r="J771" t="s">
        <v>4786</v>
      </c>
      <c r="K771" t="s">
        <v>2245</v>
      </c>
      <c r="L771" t="s">
        <v>2258</v>
      </c>
      <c r="M771" s="6">
        <f>DATE(YEAR(PCC_Data[[#This Row],[Confirmed Date]]),MONTH(PCC_Data[[#This Row],[Confirmed Date]]),1)</f>
        <v>41395</v>
      </c>
      <c r="N771" s="3">
        <f>DATE(YEAR(PCC_Data[[#This Row],[Confirmed Date]]),1,1)</f>
        <v>41275</v>
      </c>
    </row>
    <row r="772" spans="2:14" x14ac:dyDescent="0.25">
      <c r="B772" t="s">
        <v>532</v>
      </c>
      <c r="C772" t="s">
        <v>2177</v>
      </c>
      <c r="D772" t="s">
        <v>4787</v>
      </c>
      <c r="E772" t="s">
        <v>4784</v>
      </c>
      <c r="F772" t="s">
        <v>2384</v>
      </c>
      <c r="G772">
        <v>0</v>
      </c>
      <c r="H772" t="s">
        <v>4788</v>
      </c>
      <c r="I772" t="s">
        <v>4788</v>
      </c>
      <c r="J772" t="s">
        <v>4789</v>
      </c>
      <c r="K772" t="s">
        <v>2245</v>
      </c>
      <c r="L772" t="s">
        <v>2258</v>
      </c>
      <c r="M772" s="6">
        <f>DATE(YEAR(PCC_Data[[#This Row],[Confirmed Date]]),MONTH(PCC_Data[[#This Row],[Confirmed Date]]),1)</f>
        <v>41395</v>
      </c>
      <c r="N772" s="3">
        <f>DATE(YEAR(PCC_Data[[#This Row],[Confirmed Date]]),1,1)</f>
        <v>41275</v>
      </c>
    </row>
    <row r="773" spans="2:14" x14ac:dyDescent="0.25">
      <c r="B773" t="s">
        <v>530</v>
      </c>
      <c r="C773" t="s">
        <v>2177</v>
      </c>
      <c r="D773" t="s">
        <v>4790</v>
      </c>
      <c r="E773" t="s">
        <v>4791</v>
      </c>
      <c r="F773" t="s">
        <v>2319</v>
      </c>
      <c r="G773">
        <v>0</v>
      </c>
      <c r="H773" t="s">
        <v>4792</v>
      </c>
      <c r="I773" t="s">
        <v>4792</v>
      </c>
      <c r="J773" t="s">
        <v>4793</v>
      </c>
      <c r="K773" t="s">
        <v>2674</v>
      </c>
      <c r="L773" t="s">
        <v>2246</v>
      </c>
      <c r="M773" s="6">
        <f>DATE(YEAR(PCC_Data[[#This Row],[Confirmed Date]]),MONTH(PCC_Data[[#This Row],[Confirmed Date]]),1)</f>
        <v>41395</v>
      </c>
      <c r="N773" s="3">
        <f>DATE(YEAR(PCC_Data[[#This Row],[Confirmed Date]]),1,1)</f>
        <v>41275</v>
      </c>
    </row>
    <row r="774" spans="2:14" x14ac:dyDescent="0.25">
      <c r="B774" t="s">
        <v>2041</v>
      </c>
      <c r="C774" t="s">
        <v>2232</v>
      </c>
      <c r="D774" t="s">
        <v>4794</v>
      </c>
      <c r="E774" t="s">
        <v>4795</v>
      </c>
      <c r="F774" t="s">
        <v>2467</v>
      </c>
      <c r="G774">
        <v>0</v>
      </c>
      <c r="H774" t="s">
        <v>4796</v>
      </c>
      <c r="I774" t="s">
        <v>4796</v>
      </c>
      <c r="J774" t="s">
        <v>4797</v>
      </c>
      <c r="K774" t="s">
        <v>2238</v>
      </c>
      <c r="L774" t="s">
        <v>2239</v>
      </c>
      <c r="M774" s="6">
        <f>DATE(YEAR(PCC_Data[[#This Row],[Confirmed Date]]),MONTH(PCC_Data[[#This Row],[Confirmed Date]]),1)</f>
        <v>41395</v>
      </c>
      <c r="N774" s="3">
        <f>DATE(YEAR(PCC_Data[[#This Row],[Confirmed Date]]),1,1)</f>
        <v>41275</v>
      </c>
    </row>
    <row r="775" spans="2:14" x14ac:dyDescent="0.25">
      <c r="B775" t="s">
        <v>2039</v>
      </c>
      <c r="C775" t="s">
        <v>2232</v>
      </c>
      <c r="D775" t="s">
        <v>4798</v>
      </c>
      <c r="E775" t="s">
        <v>4799</v>
      </c>
      <c r="F775" t="s">
        <v>2467</v>
      </c>
      <c r="G775">
        <v>0</v>
      </c>
      <c r="H775" t="s">
        <v>4800</v>
      </c>
      <c r="I775" t="s">
        <v>4800</v>
      </c>
      <c r="J775" t="s">
        <v>4801</v>
      </c>
      <c r="K775" t="s">
        <v>2238</v>
      </c>
      <c r="L775" t="s">
        <v>2239</v>
      </c>
      <c r="M775" s="6">
        <f>DATE(YEAR(PCC_Data[[#This Row],[Confirmed Date]]),MONTH(PCC_Data[[#This Row],[Confirmed Date]]),1)</f>
        <v>41395</v>
      </c>
      <c r="N775" s="3">
        <f>DATE(YEAR(PCC_Data[[#This Row],[Confirmed Date]]),1,1)</f>
        <v>41275</v>
      </c>
    </row>
    <row r="776" spans="2:14" x14ac:dyDescent="0.25">
      <c r="B776" t="s">
        <v>1777</v>
      </c>
      <c r="C776" t="s">
        <v>2177</v>
      </c>
      <c r="D776" t="s">
        <v>4802</v>
      </c>
      <c r="E776" t="s">
        <v>4803</v>
      </c>
      <c r="F776" t="s">
        <v>2514</v>
      </c>
      <c r="G776">
        <v>0</v>
      </c>
      <c r="H776" t="s">
        <v>4804</v>
      </c>
      <c r="I776" t="s">
        <v>4804</v>
      </c>
      <c r="J776" t="s">
        <v>4805</v>
      </c>
      <c r="K776" t="s">
        <v>3131</v>
      </c>
      <c r="L776" t="s">
        <v>2518</v>
      </c>
      <c r="M776" s="6">
        <f>DATE(YEAR(PCC_Data[[#This Row],[Confirmed Date]]),MONTH(PCC_Data[[#This Row],[Confirmed Date]]),1)</f>
        <v>41426</v>
      </c>
      <c r="N776" s="3">
        <f>DATE(YEAR(PCC_Data[[#This Row],[Confirmed Date]]),1,1)</f>
        <v>41275</v>
      </c>
    </row>
    <row r="777" spans="2:14" x14ac:dyDescent="0.25">
      <c r="B777" t="s">
        <v>2037</v>
      </c>
      <c r="C777" t="s">
        <v>2232</v>
      </c>
      <c r="D777" t="s">
        <v>4806</v>
      </c>
      <c r="E777" t="s">
        <v>4807</v>
      </c>
      <c r="F777" t="s">
        <v>2467</v>
      </c>
      <c r="G777">
        <v>10</v>
      </c>
      <c r="H777" t="s">
        <v>4808</v>
      </c>
      <c r="I777" t="s">
        <v>4808</v>
      </c>
      <c r="J777" t="s">
        <v>4809</v>
      </c>
      <c r="K777" t="s">
        <v>2238</v>
      </c>
      <c r="M777" s="6">
        <f>DATE(YEAR(PCC_Data[[#This Row],[Confirmed Date]]),MONTH(PCC_Data[[#This Row],[Confirmed Date]]),1)</f>
        <v>41365</v>
      </c>
      <c r="N777" s="3">
        <f>DATE(YEAR(PCC_Data[[#This Row],[Confirmed Date]]),1,1)</f>
        <v>41275</v>
      </c>
    </row>
    <row r="778" spans="2:14" x14ac:dyDescent="0.25">
      <c r="B778" t="s">
        <v>528</v>
      </c>
      <c r="C778" t="s">
        <v>2177</v>
      </c>
      <c r="D778" t="s">
        <v>4810</v>
      </c>
      <c r="E778" t="s">
        <v>4505</v>
      </c>
      <c r="F778" t="s">
        <v>2739</v>
      </c>
      <c r="G778">
        <v>0</v>
      </c>
      <c r="H778" t="s">
        <v>4811</v>
      </c>
      <c r="I778" t="s">
        <v>4811</v>
      </c>
      <c r="J778" t="s">
        <v>4812</v>
      </c>
      <c r="K778" t="s">
        <v>4813</v>
      </c>
      <c r="L778" t="s">
        <v>2365</v>
      </c>
      <c r="M778" s="6">
        <f>DATE(YEAR(PCC_Data[[#This Row],[Confirmed Date]]),MONTH(PCC_Data[[#This Row],[Confirmed Date]]),1)</f>
        <v>41395</v>
      </c>
      <c r="N778" s="3">
        <f>DATE(YEAR(PCC_Data[[#This Row],[Confirmed Date]]),1,1)</f>
        <v>41275</v>
      </c>
    </row>
    <row r="779" spans="2:14" x14ac:dyDescent="0.25">
      <c r="B779" t="s">
        <v>2035</v>
      </c>
      <c r="C779" t="s">
        <v>2232</v>
      </c>
      <c r="D779" t="s">
        <v>4814</v>
      </c>
      <c r="E779" t="s">
        <v>4738</v>
      </c>
      <c r="F779" t="s">
        <v>2467</v>
      </c>
      <c r="G779">
        <v>0</v>
      </c>
      <c r="H779" t="s">
        <v>4815</v>
      </c>
      <c r="I779" t="s">
        <v>4815</v>
      </c>
      <c r="J779" t="s">
        <v>4816</v>
      </c>
      <c r="K779" t="s">
        <v>2238</v>
      </c>
      <c r="M779" s="6">
        <f>DATE(YEAR(PCC_Data[[#This Row],[Confirmed Date]]),MONTH(PCC_Data[[#This Row],[Confirmed Date]]),1)</f>
        <v>41365</v>
      </c>
      <c r="N779" s="3">
        <f>DATE(YEAR(PCC_Data[[#This Row],[Confirmed Date]]),1,1)</f>
        <v>41275</v>
      </c>
    </row>
    <row r="780" spans="2:14" x14ac:dyDescent="0.25">
      <c r="B780" t="s">
        <v>2033</v>
      </c>
      <c r="C780" t="s">
        <v>2232</v>
      </c>
      <c r="D780" t="s">
        <v>4817</v>
      </c>
      <c r="E780" t="s">
        <v>4818</v>
      </c>
      <c r="F780" t="s">
        <v>2467</v>
      </c>
      <c r="G780">
        <v>10</v>
      </c>
      <c r="H780" t="s">
        <v>4819</v>
      </c>
      <c r="I780" t="s">
        <v>4819</v>
      </c>
      <c r="J780" t="s">
        <v>4820</v>
      </c>
      <c r="K780" t="s">
        <v>2238</v>
      </c>
      <c r="L780" t="s">
        <v>2239</v>
      </c>
      <c r="M780" s="6">
        <f>DATE(YEAR(PCC_Data[[#This Row],[Confirmed Date]]),MONTH(PCC_Data[[#This Row],[Confirmed Date]]),1)</f>
        <v>41365</v>
      </c>
      <c r="N780" s="3">
        <f>DATE(YEAR(PCC_Data[[#This Row],[Confirmed Date]]),1,1)</f>
        <v>41275</v>
      </c>
    </row>
    <row r="781" spans="2:14" x14ac:dyDescent="0.25">
      <c r="B781" t="s">
        <v>2030</v>
      </c>
      <c r="C781" t="s">
        <v>2232</v>
      </c>
      <c r="D781" t="s">
        <v>4821</v>
      </c>
      <c r="E781" t="s">
        <v>4822</v>
      </c>
      <c r="F781" t="s">
        <v>2467</v>
      </c>
      <c r="G781">
        <v>0</v>
      </c>
      <c r="H781" t="s">
        <v>4823</v>
      </c>
      <c r="I781" t="s">
        <v>4823</v>
      </c>
      <c r="J781" t="s">
        <v>4824</v>
      </c>
      <c r="K781" t="s">
        <v>2238</v>
      </c>
      <c r="L781" t="s">
        <v>2239</v>
      </c>
      <c r="M781" s="6">
        <f>DATE(YEAR(PCC_Data[[#This Row],[Confirmed Date]]),MONTH(PCC_Data[[#This Row],[Confirmed Date]]),1)</f>
        <v>41395</v>
      </c>
      <c r="N781" s="3">
        <f>DATE(YEAR(PCC_Data[[#This Row],[Confirmed Date]]),1,1)</f>
        <v>41275</v>
      </c>
    </row>
    <row r="782" spans="2:14" x14ac:dyDescent="0.25">
      <c r="B782" t="s">
        <v>2028</v>
      </c>
      <c r="C782" t="s">
        <v>2232</v>
      </c>
      <c r="D782" t="s">
        <v>4821</v>
      </c>
      <c r="E782" t="s">
        <v>4408</v>
      </c>
      <c r="F782" t="s">
        <v>2467</v>
      </c>
      <c r="G782">
        <v>0</v>
      </c>
      <c r="H782" t="s">
        <v>4825</v>
      </c>
      <c r="I782" t="s">
        <v>4825</v>
      </c>
      <c r="J782" t="s">
        <v>4826</v>
      </c>
      <c r="K782" t="s">
        <v>2238</v>
      </c>
      <c r="L782" t="s">
        <v>2239</v>
      </c>
      <c r="M782" s="6">
        <f>DATE(YEAR(PCC_Data[[#This Row],[Confirmed Date]]),MONTH(PCC_Data[[#This Row],[Confirmed Date]]),1)</f>
        <v>41395</v>
      </c>
      <c r="N782" s="3">
        <f>DATE(YEAR(PCC_Data[[#This Row],[Confirmed Date]]),1,1)</f>
        <v>41275</v>
      </c>
    </row>
    <row r="783" spans="2:14" x14ac:dyDescent="0.25">
      <c r="B783" t="s">
        <v>2031</v>
      </c>
      <c r="C783" t="s">
        <v>2232</v>
      </c>
      <c r="D783" t="s">
        <v>4827</v>
      </c>
      <c r="E783" t="s">
        <v>2590</v>
      </c>
      <c r="F783" t="s">
        <v>2235</v>
      </c>
      <c r="G783">
        <v>10</v>
      </c>
      <c r="H783" t="s">
        <v>4828</v>
      </c>
      <c r="I783" t="s">
        <v>4828</v>
      </c>
      <c r="J783" t="s">
        <v>4829</v>
      </c>
      <c r="K783" t="s">
        <v>2238</v>
      </c>
      <c r="L783" t="s">
        <v>2239</v>
      </c>
      <c r="M783" s="6">
        <f>DATE(YEAR(PCC_Data[[#This Row],[Confirmed Date]]),MONTH(PCC_Data[[#This Row],[Confirmed Date]]),1)</f>
        <v>41365</v>
      </c>
      <c r="N783" s="3">
        <f>DATE(YEAR(PCC_Data[[#This Row],[Confirmed Date]]),1,1)</f>
        <v>41275</v>
      </c>
    </row>
    <row r="784" spans="2:14" x14ac:dyDescent="0.25">
      <c r="B784" t="s">
        <v>2026</v>
      </c>
      <c r="C784" t="s">
        <v>2232</v>
      </c>
      <c r="D784" t="s">
        <v>4830</v>
      </c>
      <c r="E784" t="s">
        <v>3755</v>
      </c>
      <c r="F784" t="s">
        <v>2235</v>
      </c>
      <c r="G784">
        <v>10</v>
      </c>
      <c r="H784" t="s">
        <v>4831</v>
      </c>
      <c r="I784" t="s">
        <v>4831</v>
      </c>
      <c r="J784" t="s">
        <v>4832</v>
      </c>
      <c r="K784" t="s">
        <v>2238</v>
      </c>
      <c r="L784" t="s">
        <v>2239</v>
      </c>
      <c r="M784" s="6">
        <f>DATE(YEAR(PCC_Data[[#This Row],[Confirmed Date]]),MONTH(PCC_Data[[#This Row],[Confirmed Date]]),1)</f>
        <v>41365</v>
      </c>
      <c r="N784" s="3">
        <f>DATE(YEAR(PCC_Data[[#This Row],[Confirmed Date]]),1,1)</f>
        <v>41275</v>
      </c>
    </row>
    <row r="785" spans="2:14" x14ac:dyDescent="0.25">
      <c r="B785" t="s">
        <v>1658</v>
      </c>
      <c r="C785" t="s">
        <v>2177</v>
      </c>
      <c r="D785" t="s">
        <v>2543</v>
      </c>
      <c r="E785" t="s">
        <v>4833</v>
      </c>
      <c r="F785" t="s">
        <v>2310</v>
      </c>
      <c r="G785">
        <v>10</v>
      </c>
      <c r="H785" t="s">
        <v>4834</v>
      </c>
      <c r="I785" t="s">
        <v>4834</v>
      </c>
      <c r="J785" t="s">
        <v>4835</v>
      </c>
      <c r="K785" t="s">
        <v>2398</v>
      </c>
      <c r="L785" t="s">
        <v>2275</v>
      </c>
      <c r="M785" s="6">
        <f>DATE(YEAR(PCC_Data[[#This Row],[Confirmed Date]]),MONTH(PCC_Data[[#This Row],[Confirmed Date]]),1)</f>
        <v>41395</v>
      </c>
      <c r="N785" s="3">
        <f>DATE(YEAR(PCC_Data[[#This Row],[Confirmed Date]]),1,1)</f>
        <v>41275</v>
      </c>
    </row>
    <row r="786" spans="2:14" x14ac:dyDescent="0.25">
      <c r="B786" t="s">
        <v>1856</v>
      </c>
      <c r="C786" t="s">
        <v>2232</v>
      </c>
      <c r="D786" t="s">
        <v>4836</v>
      </c>
      <c r="E786" t="s">
        <v>4803</v>
      </c>
      <c r="F786" t="s">
        <v>2514</v>
      </c>
      <c r="G786">
        <v>0</v>
      </c>
      <c r="H786" t="s">
        <v>4837</v>
      </c>
      <c r="I786" t="s">
        <v>4837</v>
      </c>
      <c r="J786" t="s">
        <v>4838</v>
      </c>
      <c r="K786" t="s">
        <v>2429</v>
      </c>
      <c r="L786" t="s">
        <v>2518</v>
      </c>
      <c r="M786" s="6">
        <f>DATE(YEAR(PCC_Data[[#This Row],[Confirmed Date]]),MONTH(PCC_Data[[#This Row],[Confirmed Date]]),1)</f>
        <v>41395</v>
      </c>
      <c r="N786" s="3">
        <f>DATE(YEAR(PCC_Data[[#This Row],[Confirmed Date]]),1,1)</f>
        <v>41275</v>
      </c>
    </row>
    <row r="787" spans="2:14" x14ac:dyDescent="0.25">
      <c r="B787" t="s">
        <v>1336</v>
      </c>
      <c r="C787" t="s">
        <v>2177</v>
      </c>
      <c r="D787" t="s">
        <v>4839</v>
      </c>
      <c r="E787" t="s">
        <v>4840</v>
      </c>
      <c r="F787" t="s">
        <v>2261</v>
      </c>
      <c r="G787">
        <v>0</v>
      </c>
      <c r="H787" t="s">
        <v>4841</v>
      </c>
      <c r="I787" t="s">
        <v>4841</v>
      </c>
      <c r="J787" t="s">
        <v>4842</v>
      </c>
      <c r="K787" t="s">
        <v>4813</v>
      </c>
      <c r="L787" t="s">
        <v>2282</v>
      </c>
      <c r="M787" s="6">
        <f>DATE(YEAR(PCC_Data[[#This Row],[Confirmed Date]]),MONTH(PCC_Data[[#This Row],[Confirmed Date]]),1)</f>
        <v>41395</v>
      </c>
      <c r="N787" s="3">
        <f>DATE(YEAR(PCC_Data[[#This Row],[Confirmed Date]]),1,1)</f>
        <v>41275</v>
      </c>
    </row>
    <row r="788" spans="2:14" x14ac:dyDescent="0.25">
      <c r="B788" t="s">
        <v>1495</v>
      </c>
      <c r="C788" t="s">
        <v>2232</v>
      </c>
      <c r="D788" t="s">
        <v>4843</v>
      </c>
      <c r="E788" t="s">
        <v>3369</v>
      </c>
      <c r="F788" t="s">
        <v>2278</v>
      </c>
      <c r="G788">
        <v>0</v>
      </c>
      <c r="H788" t="s">
        <v>4844</v>
      </c>
      <c r="I788" t="s">
        <v>4844</v>
      </c>
      <c r="J788" t="s">
        <v>4845</v>
      </c>
      <c r="K788" t="s">
        <v>4846</v>
      </c>
      <c r="L788" t="s">
        <v>2264</v>
      </c>
      <c r="M788" s="6">
        <f>DATE(YEAR(PCC_Data[[#This Row],[Confirmed Date]]),MONTH(PCC_Data[[#This Row],[Confirmed Date]]),1)</f>
        <v>41395</v>
      </c>
      <c r="N788" s="3">
        <f>DATE(YEAR(PCC_Data[[#This Row],[Confirmed Date]]),1,1)</f>
        <v>41275</v>
      </c>
    </row>
    <row r="789" spans="2:14" x14ac:dyDescent="0.25">
      <c r="B789" t="s">
        <v>1497</v>
      </c>
      <c r="C789" t="s">
        <v>2232</v>
      </c>
      <c r="D789" t="s">
        <v>4847</v>
      </c>
      <c r="E789" t="s">
        <v>4848</v>
      </c>
      <c r="F789" t="s">
        <v>2261</v>
      </c>
      <c r="G789">
        <v>10</v>
      </c>
      <c r="H789" t="s">
        <v>4849</v>
      </c>
      <c r="I789" t="s">
        <v>4849</v>
      </c>
      <c r="J789" t="s">
        <v>4850</v>
      </c>
      <c r="K789" t="s">
        <v>2429</v>
      </c>
      <c r="M789" s="6">
        <f>DATE(YEAR(PCC_Data[[#This Row],[Confirmed Date]]),MONTH(PCC_Data[[#This Row],[Confirmed Date]]),1)</f>
        <v>41365</v>
      </c>
      <c r="N789" s="3">
        <f>DATE(YEAR(PCC_Data[[#This Row],[Confirmed Date]]),1,1)</f>
        <v>41275</v>
      </c>
    </row>
    <row r="790" spans="2:14" x14ac:dyDescent="0.25">
      <c r="B790" t="s">
        <v>526</v>
      </c>
      <c r="C790" t="s">
        <v>2177</v>
      </c>
      <c r="D790" t="s">
        <v>4851</v>
      </c>
      <c r="E790" t="s">
        <v>4852</v>
      </c>
      <c r="F790" t="s">
        <v>4339</v>
      </c>
      <c r="G790">
        <v>0</v>
      </c>
      <c r="H790" t="s">
        <v>4853</v>
      </c>
      <c r="I790" t="s">
        <v>4853</v>
      </c>
      <c r="J790" t="s">
        <v>4854</v>
      </c>
      <c r="K790" t="s">
        <v>2813</v>
      </c>
      <c r="L790" t="s">
        <v>2246</v>
      </c>
      <c r="M790" s="6">
        <f>DATE(YEAR(PCC_Data[[#This Row],[Confirmed Date]]),MONTH(PCC_Data[[#This Row],[Confirmed Date]]),1)</f>
        <v>41395</v>
      </c>
      <c r="N790" s="3">
        <f>DATE(YEAR(PCC_Data[[#This Row],[Confirmed Date]]),1,1)</f>
        <v>41275</v>
      </c>
    </row>
    <row r="791" spans="2:14" x14ac:dyDescent="0.25">
      <c r="B791" t="s">
        <v>2024</v>
      </c>
      <c r="C791" t="s">
        <v>2232</v>
      </c>
      <c r="D791" t="s">
        <v>4855</v>
      </c>
      <c r="E791" t="s">
        <v>3729</v>
      </c>
      <c r="F791" t="s">
        <v>2235</v>
      </c>
      <c r="G791">
        <v>0</v>
      </c>
      <c r="H791" t="s">
        <v>4856</v>
      </c>
      <c r="I791" t="s">
        <v>4856</v>
      </c>
      <c r="J791" t="s">
        <v>4857</v>
      </c>
      <c r="K791" t="s">
        <v>2429</v>
      </c>
      <c r="L791" t="s">
        <v>4858</v>
      </c>
      <c r="M791" s="6">
        <f>DATE(YEAR(PCC_Data[[#This Row],[Confirmed Date]]),MONTH(PCC_Data[[#This Row],[Confirmed Date]]),1)</f>
        <v>41395</v>
      </c>
      <c r="N791" s="3">
        <f>DATE(YEAR(PCC_Data[[#This Row],[Confirmed Date]]),1,1)</f>
        <v>41275</v>
      </c>
    </row>
    <row r="792" spans="2:14" x14ac:dyDescent="0.25">
      <c r="B792" t="s">
        <v>4859</v>
      </c>
      <c r="C792" t="s">
        <v>2177</v>
      </c>
      <c r="D792" t="s">
        <v>4860</v>
      </c>
      <c r="E792" t="s">
        <v>4861</v>
      </c>
      <c r="F792" t="s">
        <v>2278</v>
      </c>
      <c r="G792">
        <v>1</v>
      </c>
      <c r="H792" t="s">
        <v>4862</v>
      </c>
      <c r="I792" t="s">
        <v>4862</v>
      </c>
      <c r="J792" t="s">
        <v>4863</v>
      </c>
      <c r="K792" t="s">
        <v>2245</v>
      </c>
      <c r="L792" t="s">
        <v>2264</v>
      </c>
      <c r="M792" s="6">
        <f>DATE(YEAR(PCC_Data[[#This Row],[Confirmed Date]]),MONTH(PCC_Data[[#This Row],[Confirmed Date]]),1)</f>
        <v>41395</v>
      </c>
      <c r="N792" s="3">
        <f>DATE(YEAR(PCC_Data[[#This Row],[Confirmed Date]]),1,1)</f>
        <v>41275</v>
      </c>
    </row>
    <row r="793" spans="2:14" x14ac:dyDescent="0.25">
      <c r="B793" t="s">
        <v>524</v>
      </c>
      <c r="C793" t="s">
        <v>2177</v>
      </c>
      <c r="D793" t="s">
        <v>4864</v>
      </c>
      <c r="E793" t="s">
        <v>4865</v>
      </c>
      <c r="F793" t="s">
        <v>2242</v>
      </c>
      <c r="G793">
        <v>0</v>
      </c>
      <c r="H793" t="s">
        <v>4866</v>
      </c>
      <c r="I793" t="s">
        <v>4866</v>
      </c>
      <c r="J793" t="s">
        <v>4867</v>
      </c>
      <c r="K793" t="s">
        <v>2245</v>
      </c>
      <c r="M793" s="6">
        <f>DATE(YEAR(PCC_Data[[#This Row],[Confirmed Date]]),MONTH(PCC_Data[[#This Row],[Confirmed Date]]),1)</f>
        <v>41395</v>
      </c>
      <c r="N793" s="3">
        <f>DATE(YEAR(PCC_Data[[#This Row],[Confirmed Date]]),1,1)</f>
        <v>41275</v>
      </c>
    </row>
    <row r="794" spans="2:14" x14ac:dyDescent="0.25">
      <c r="B794" t="s">
        <v>1695</v>
      </c>
      <c r="C794" t="s">
        <v>2232</v>
      </c>
      <c r="D794" t="s">
        <v>4868</v>
      </c>
      <c r="E794" t="s">
        <v>4869</v>
      </c>
      <c r="F794" t="s">
        <v>2310</v>
      </c>
      <c r="G794">
        <v>5.25</v>
      </c>
      <c r="H794" t="s">
        <v>4870</v>
      </c>
      <c r="I794" t="s">
        <v>4871</v>
      </c>
      <c r="J794" t="s">
        <v>4872</v>
      </c>
      <c r="K794" t="s">
        <v>2429</v>
      </c>
      <c r="L794" t="s">
        <v>2275</v>
      </c>
      <c r="M794" s="6">
        <f>DATE(YEAR(PCC_Data[[#This Row],[Confirmed Date]]),MONTH(PCC_Data[[#This Row],[Confirmed Date]]),1)</f>
        <v>41365</v>
      </c>
      <c r="N794" s="3">
        <f>DATE(YEAR(PCC_Data[[#This Row],[Confirmed Date]]),1,1)</f>
        <v>41275</v>
      </c>
    </row>
    <row r="795" spans="2:14" x14ac:dyDescent="0.25">
      <c r="B795" t="s">
        <v>1656</v>
      </c>
      <c r="C795" t="s">
        <v>2177</v>
      </c>
      <c r="D795" t="s">
        <v>4873</v>
      </c>
      <c r="E795" t="s">
        <v>4874</v>
      </c>
      <c r="F795" t="s">
        <v>3448</v>
      </c>
      <c r="G795">
        <v>0</v>
      </c>
      <c r="H795" t="s">
        <v>4875</v>
      </c>
      <c r="I795" t="s">
        <v>4875</v>
      </c>
      <c r="J795" t="s">
        <v>4876</v>
      </c>
      <c r="K795" t="s">
        <v>2861</v>
      </c>
      <c r="L795" t="s">
        <v>2275</v>
      </c>
      <c r="M795" s="6">
        <f>DATE(YEAR(PCC_Data[[#This Row],[Confirmed Date]]),MONTH(PCC_Data[[#This Row],[Confirmed Date]]),1)</f>
        <v>41395</v>
      </c>
      <c r="N795" s="3">
        <f>DATE(YEAR(PCC_Data[[#This Row],[Confirmed Date]]),1,1)</f>
        <v>41275</v>
      </c>
    </row>
    <row r="796" spans="2:14" x14ac:dyDescent="0.25">
      <c r="B796" t="s">
        <v>1892</v>
      </c>
      <c r="C796" t="s">
        <v>2177</v>
      </c>
      <c r="D796" t="s">
        <v>4877</v>
      </c>
      <c r="E796" t="s">
        <v>2626</v>
      </c>
      <c r="F796" t="s">
        <v>2235</v>
      </c>
      <c r="G796">
        <v>10</v>
      </c>
      <c r="H796" t="s">
        <v>4878</v>
      </c>
      <c r="I796" t="s">
        <v>4878</v>
      </c>
      <c r="J796" t="s">
        <v>4879</v>
      </c>
      <c r="K796" t="s">
        <v>2281</v>
      </c>
      <c r="L796" t="s">
        <v>2239</v>
      </c>
      <c r="M796" s="6">
        <f>DATE(YEAR(PCC_Data[[#This Row],[Confirmed Date]]),MONTH(PCC_Data[[#This Row],[Confirmed Date]]),1)</f>
        <v>41365</v>
      </c>
      <c r="N796" s="3">
        <f>DATE(YEAR(PCC_Data[[#This Row],[Confirmed Date]]),1,1)</f>
        <v>41275</v>
      </c>
    </row>
    <row r="797" spans="2:14" x14ac:dyDescent="0.25">
      <c r="B797" t="s">
        <v>522</v>
      </c>
      <c r="C797" t="s">
        <v>2177</v>
      </c>
      <c r="D797" t="s">
        <v>4880</v>
      </c>
      <c r="E797" t="s">
        <v>4881</v>
      </c>
      <c r="F797" t="s">
        <v>2384</v>
      </c>
      <c r="G797">
        <v>0</v>
      </c>
      <c r="H797" t="s">
        <v>4882</v>
      </c>
      <c r="I797" t="s">
        <v>4882</v>
      </c>
      <c r="J797" t="s">
        <v>4883</v>
      </c>
      <c r="K797" t="s">
        <v>2245</v>
      </c>
      <c r="L797" t="s">
        <v>2258</v>
      </c>
      <c r="M797" s="6">
        <f>DATE(YEAR(PCC_Data[[#This Row],[Confirmed Date]]),MONTH(PCC_Data[[#This Row],[Confirmed Date]]),1)</f>
        <v>41395</v>
      </c>
      <c r="N797" s="3">
        <f>DATE(YEAR(PCC_Data[[#This Row],[Confirmed Date]]),1,1)</f>
        <v>41275</v>
      </c>
    </row>
    <row r="798" spans="2:14" x14ac:dyDescent="0.25">
      <c r="B798" t="s">
        <v>521</v>
      </c>
      <c r="C798" t="s">
        <v>2177</v>
      </c>
      <c r="D798" t="s">
        <v>4884</v>
      </c>
      <c r="E798" t="s">
        <v>4885</v>
      </c>
      <c r="F798" t="s">
        <v>2384</v>
      </c>
      <c r="G798">
        <v>0</v>
      </c>
      <c r="H798" t="s">
        <v>4886</v>
      </c>
      <c r="I798" t="s">
        <v>4886</v>
      </c>
      <c r="J798" t="s">
        <v>4887</v>
      </c>
      <c r="K798" t="s">
        <v>2245</v>
      </c>
      <c r="L798" t="s">
        <v>2258</v>
      </c>
      <c r="M798" s="6">
        <f>DATE(YEAR(PCC_Data[[#This Row],[Confirmed Date]]),MONTH(PCC_Data[[#This Row],[Confirmed Date]]),1)</f>
        <v>41395</v>
      </c>
      <c r="N798" s="3">
        <f>DATE(YEAR(PCC_Data[[#This Row],[Confirmed Date]]),1,1)</f>
        <v>41275</v>
      </c>
    </row>
    <row r="799" spans="2:14" x14ac:dyDescent="0.25">
      <c r="B799" t="s">
        <v>520</v>
      </c>
      <c r="C799" t="s">
        <v>2177</v>
      </c>
      <c r="D799" t="s">
        <v>4766</v>
      </c>
      <c r="E799" t="s">
        <v>4888</v>
      </c>
      <c r="F799" t="s">
        <v>2319</v>
      </c>
      <c r="G799">
        <v>0</v>
      </c>
      <c r="H799" t="s">
        <v>4889</v>
      </c>
      <c r="I799" t="s">
        <v>4889</v>
      </c>
      <c r="J799" t="s">
        <v>4890</v>
      </c>
      <c r="K799" t="s">
        <v>2245</v>
      </c>
      <c r="L799" t="s">
        <v>2246</v>
      </c>
      <c r="M799" s="6">
        <f>DATE(YEAR(PCC_Data[[#This Row],[Confirmed Date]]),MONTH(PCC_Data[[#This Row],[Confirmed Date]]),1)</f>
        <v>41395</v>
      </c>
      <c r="N799" s="3">
        <f>DATE(YEAR(PCC_Data[[#This Row],[Confirmed Date]]),1,1)</f>
        <v>41275</v>
      </c>
    </row>
    <row r="800" spans="2:14" x14ac:dyDescent="0.25">
      <c r="B800" t="s">
        <v>518</v>
      </c>
      <c r="C800" t="s">
        <v>2177</v>
      </c>
      <c r="D800" t="s">
        <v>4766</v>
      </c>
      <c r="E800" t="s">
        <v>4891</v>
      </c>
      <c r="F800" t="s">
        <v>2319</v>
      </c>
      <c r="G800">
        <v>0</v>
      </c>
      <c r="H800" t="s">
        <v>4892</v>
      </c>
      <c r="I800" t="s">
        <v>4892</v>
      </c>
      <c r="J800" t="s">
        <v>4893</v>
      </c>
      <c r="K800" t="s">
        <v>2245</v>
      </c>
      <c r="L800" t="s">
        <v>2246</v>
      </c>
      <c r="M800" s="6">
        <f>DATE(YEAR(PCC_Data[[#This Row],[Confirmed Date]]),MONTH(PCC_Data[[#This Row],[Confirmed Date]]),1)</f>
        <v>41395</v>
      </c>
      <c r="N800" s="3">
        <f>DATE(YEAR(PCC_Data[[#This Row],[Confirmed Date]]),1,1)</f>
        <v>41275</v>
      </c>
    </row>
    <row r="801" spans="2:14" x14ac:dyDescent="0.25">
      <c r="B801" t="s">
        <v>516</v>
      </c>
      <c r="C801" t="s">
        <v>2177</v>
      </c>
      <c r="D801" t="s">
        <v>4894</v>
      </c>
      <c r="E801" t="s">
        <v>4519</v>
      </c>
      <c r="F801" t="s">
        <v>2319</v>
      </c>
      <c r="G801">
        <v>0</v>
      </c>
      <c r="H801" t="s">
        <v>4895</v>
      </c>
      <c r="I801" t="s">
        <v>4895</v>
      </c>
      <c r="J801" t="s">
        <v>4896</v>
      </c>
      <c r="K801" t="s">
        <v>2245</v>
      </c>
      <c r="L801" t="s">
        <v>2246</v>
      </c>
      <c r="M801" s="6">
        <f>DATE(YEAR(PCC_Data[[#This Row],[Confirmed Date]]),MONTH(PCC_Data[[#This Row],[Confirmed Date]]),1)</f>
        <v>41395</v>
      </c>
      <c r="N801" s="3">
        <f>DATE(YEAR(PCC_Data[[#This Row],[Confirmed Date]]),1,1)</f>
        <v>41275</v>
      </c>
    </row>
    <row r="802" spans="2:14" x14ac:dyDescent="0.25">
      <c r="B802" t="s">
        <v>2022</v>
      </c>
      <c r="C802" t="s">
        <v>2232</v>
      </c>
      <c r="D802" t="s">
        <v>4897</v>
      </c>
      <c r="E802" t="s">
        <v>4898</v>
      </c>
      <c r="F802" t="s">
        <v>2235</v>
      </c>
      <c r="G802">
        <v>10</v>
      </c>
      <c r="H802" t="s">
        <v>4899</v>
      </c>
      <c r="I802" t="s">
        <v>4899</v>
      </c>
      <c r="J802" t="s">
        <v>4900</v>
      </c>
      <c r="K802" t="s">
        <v>2238</v>
      </c>
      <c r="M802" s="6">
        <f>DATE(YEAR(PCC_Data[[#This Row],[Confirmed Date]]),MONTH(PCC_Data[[#This Row],[Confirmed Date]]),1)</f>
        <v>41365</v>
      </c>
      <c r="N802" s="3">
        <f>DATE(YEAR(PCC_Data[[#This Row],[Confirmed Date]]),1,1)</f>
        <v>41275</v>
      </c>
    </row>
    <row r="803" spans="2:14" x14ac:dyDescent="0.25">
      <c r="B803" t="s">
        <v>514</v>
      </c>
      <c r="C803" t="s">
        <v>2177</v>
      </c>
      <c r="D803" t="s">
        <v>4901</v>
      </c>
      <c r="E803" t="s">
        <v>4902</v>
      </c>
      <c r="F803" t="s">
        <v>2319</v>
      </c>
      <c r="G803">
        <v>0</v>
      </c>
      <c r="H803" t="s">
        <v>4903</v>
      </c>
      <c r="I803" t="s">
        <v>4903</v>
      </c>
      <c r="J803" t="s">
        <v>4904</v>
      </c>
      <c r="K803" t="s">
        <v>2245</v>
      </c>
      <c r="L803" t="s">
        <v>2246</v>
      </c>
      <c r="M803" s="6">
        <f>DATE(YEAR(PCC_Data[[#This Row],[Confirmed Date]]),MONTH(PCC_Data[[#This Row],[Confirmed Date]]),1)</f>
        <v>41395</v>
      </c>
      <c r="N803" s="3">
        <f>DATE(YEAR(PCC_Data[[#This Row],[Confirmed Date]]),1,1)</f>
        <v>41275</v>
      </c>
    </row>
    <row r="804" spans="2:14" x14ac:dyDescent="0.25">
      <c r="B804" t="s">
        <v>2020</v>
      </c>
      <c r="C804" t="s">
        <v>2232</v>
      </c>
      <c r="D804" t="s">
        <v>4905</v>
      </c>
      <c r="E804" t="s">
        <v>4906</v>
      </c>
      <c r="F804" t="s">
        <v>2235</v>
      </c>
      <c r="G804">
        <v>0</v>
      </c>
      <c r="H804" t="s">
        <v>4907</v>
      </c>
      <c r="I804" t="s">
        <v>4907</v>
      </c>
      <c r="J804" t="s">
        <v>4908</v>
      </c>
      <c r="K804" t="s">
        <v>2238</v>
      </c>
      <c r="L804" t="s">
        <v>2239</v>
      </c>
      <c r="M804" s="6">
        <f>DATE(YEAR(PCC_Data[[#This Row],[Confirmed Date]]),MONTH(PCC_Data[[#This Row],[Confirmed Date]]),1)</f>
        <v>41395</v>
      </c>
      <c r="N804" s="3">
        <f>DATE(YEAR(PCC_Data[[#This Row],[Confirmed Date]]),1,1)</f>
        <v>41275</v>
      </c>
    </row>
    <row r="805" spans="2:14" x14ac:dyDescent="0.25">
      <c r="B805" t="s">
        <v>2018</v>
      </c>
      <c r="C805" t="s">
        <v>2232</v>
      </c>
      <c r="D805" t="s">
        <v>4909</v>
      </c>
      <c r="E805" t="s">
        <v>4910</v>
      </c>
      <c r="F805" t="s">
        <v>2235</v>
      </c>
      <c r="G805">
        <v>10</v>
      </c>
      <c r="H805" t="s">
        <v>4911</v>
      </c>
      <c r="I805" t="s">
        <v>4911</v>
      </c>
      <c r="J805" t="s">
        <v>4912</v>
      </c>
      <c r="K805" t="s">
        <v>2238</v>
      </c>
      <c r="L805" t="s">
        <v>2239</v>
      </c>
      <c r="M805" s="6">
        <f>DATE(YEAR(PCC_Data[[#This Row],[Confirmed Date]]),MONTH(PCC_Data[[#This Row],[Confirmed Date]]),1)</f>
        <v>41365</v>
      </c>
      <c r="N805" s="3">
        <f>DATE(YEAR(PCC_Data[[#This Row],[Confirmed Date]]),1,1)</f>
        <v>41275</v>
      </c>
    </row>
    <row r="806" spans="2:14" x14ac:dyDescent="0.25">
      <c r="B806" t="s">
        <v>2016</v>
      </c>
      <c r="C806" t="s">
        <v>2232</v>
      </c>
      <c r="D806" t="s">
        <v>4913</v>
      </c>
      <c r="E806" t="s">
        <v>4625</v>
      </c>
      <c r="F806" t="s">
        <v>2235</v>
      </c>
      <c r="G806">
        <v>8.75</v>
      </c>
      <c r="H806" t="s">
        <v>4914</v>
      </c>
      <c r="I806" t="s">
        <v>4914</v>
      </c>
      <c r="J806" t="s">
        <v>4915</v>
      </c>
      <c r="K806" t="s">
        <v>2238</v>
      </c>
      <c r="L806" t="s">
        <v>2239</v>
      </c>
      <c r="M806" s="6">
        <f>DATE(YEAR(PCC_Data[[#This Row],[Confirmed Date]]),MONTH(PCC_Data[[#This Row],[Confirmed Date]]),1)</f>
        <v>41365</v>
      </c>
      <c r="N806" s="3">
        <f>DATE(YEAR(PCC_Data[[#This Row],[Confirmed Date]]),1,1)</f>
        <v>41275</v>
      </c>
    </row>
    <row r="807" spans="2:14" x14ac:dyDescent="0.25">
      <c r="B807" t="s">
        <v>2014</v>
      </c>
      <c r="C807" t="s">
        <v>2232</v>
      </c>
      <c r="D807" t="s">
        <v>4916</v>
      </c>
      <c r="E807" t="s">
        <v>4485</v>
      </c>
      <c r="F807" t="s">
        <v>2235</v>
      </c>
      <c r="G807">
        <v>0</v>
      </c>
      <c r="H807" t="s">
        <v>4917</v>
      </c>
      <c r="I807" t="s">
        <v>4917</v>
      </c>
      <c r="J807" t="s">
        <v>4918</v>
      </c>
      <c r="K807" t="s">
        <v>2238</v>
      </c>
      <c r="L807" t="s">
        <v>2239</v>
      </c>
      <c r="M807" s="6">
        <f>DATE(YEAR(PCC_Data[[#This Row],[Confirmed Date]]),MONTH(PCC_Data[[#This Row],[Confirmed Date]]),1)</f>
        <v>41395</v>
      </c>
      <c r="N807" s="3">
        <f>DATE(YEAR(PCC_Data[[#This Row],[Confirmed Date]]),1,1)</f>
        <v>41275</v>
      </c>
    </row>
    <row r="808" spans="2:14" x14ac:dyDescent="0.25">
      <c r="B808" t="s">
        <v>2012</v>
      </c>
      <c r="C808" t="s">
        <v>2232</v>
      </c>
      <c r="D808" t="s">
        <v>4919</v>
      </c>
      <c r="E808" t="s">
        <v>4920</v>
      </c>
      <c r="F808" t="s">
        <v>2235</v>
      </c>
      <c r="G808">
        <v>0</v>
      </c>
      <c r="H808" t="s">
        <v>4921</v>
      </c>
      <c r="I808" t="s">
        <v>4921</v>
      </c>
      <c r="J808" t="s">
        <v>4922</v>
      </c>
      <c r="K808" t="s">
        <v>2238</v>
      </c>
      <c r="L808" t="s">
        <v>2239</v>
      </c>
      <c r="M808" s="6">
        <f>DATE(YEAR(PCC_Data[[#This Row],[Confirmed Date]]),MONTH(PCC_Data[[#This Row],[Confirmed Date]]),1)</f>
        <v>41395</v>
      </c>
      <c r="N808" s="3">
        <f>DATE(YEAR(PCC_Data[[#This Row],[Confirmed Date]]),1,1)</f>
        <v>41275</v>
      </c>
    </row>
    <row r="809" spans="2:14" x14ac:dyDescent="0.25">
      <c r="B809" t="s">
        <v>2010</v>
      </c>
      <c r="C809" t="s">
        <v>2232</v>
      </c>
      <c r="D809" t="s">
        <v>4923</v>
      </c>
      <c r="E809" t="s">
        <v>4924</v>
      </c>
      <c r="F809" t="s">
        <v>2235</v>
      </c>
      <c r="G809">
        <v>9.5</v>
      </c>
      <c r="H809" t="s">
        <v>4925</v>
      </c>
      <c r="I809" t="s">
        <v>4925</v>
      </c>
      <c r="J809" t="s">
        <v>4926</v>
      </c>
      <c r="K809" t="s">
        <v>2238</v>
      </c>
      <c r="L809" t="s">
        <v>2239</v>
      </c>
      <c r="M809" s="6">
        <f>DATE(YEAR(PCC_Data[[#This Row],[Confirmed Date]]),MONTH(PCC_Data[[#This Row],[Confirmed Date]]),1)</f>
        <v>41365</v>
      </c>
      <c r="N809" s="3">
        <f>DATE(YEAR(PCC_Data[[#This Row],[Confirmed Date]]),1,1)</f>
        <v>41275</v>
      </c>
    </row>
    <row r="810" spans="2:14" x14ac:dyDescent="0.25">
      <c r="B810" t="s">
        <v>2008</v>
      </c>
      <c r="C810" t="s">
        <v>2232</v>
      </c>
      <c r="D810" t="s">
        <v>4927</v>
      </c>
      <c r="E810" t="s">
        <v>2590</v>
      </c>
      <c r="F810" t="s">
        <v>2235</v>
      </c>
      <c r="G810">
        <v>10</v>
      </c>
      <c r="H810" t="s">
        <v>4928</v>
      </c>
      <c r="I810" t="s">
        <v>4928</v>
      </c>
      <c r="J810" t="s">
        <v>4929</v>
      </c>
      <c r="K810" t="s">
        <v>2238</v>
      </c>
      <c r="L810" t="s">
        <v>2239</v>
      </c>
      <c r="M810" s="6">
        <f>DATE(YEAR(PCC_Data[[#This Row],[Confirmed Date]]),MONTH(PCC_Data[[#This Row],[Confirmed Date]]),1)</f>
        <v>41365</v>
      </c>
      <c r="N810" s="3">
        <f>DATE(YEAR(PCC_Data[[#This Row],[Confirmed Date]]),1,1)</f>
        <v>41275</v>
      </c>
    </row>
    <row r="811" spans="2:14" x14ac:dyDescent="0.25">
      <c r="B811" t="s">
        <v>2006</v>
      </c>
      <c r="C811" t="s">
        <v>2232</v>
      </c>
      <c r="D811" t="s">
        <v>4930</v>
      </c>
      <c r="E811" t="s">
        <v>4931</v>
      </c>
      <c r="F811" t="s">
        <v>2235</v>
      </c>
      <c r="G811">
        <v>0</v>
      </c>
      <c r="H811" t="s">
        <v>4932</v>
      </c>
      <c r="I811" t="s">
        <v>4932</v>
      </c>
      <c r="J811" t="s">
        <v>4933</v>
      </c>
      <c r="K811" t="s">
        <v>2238</v>
      </c>
      <c r="L811" t="s">
        <v>2239</v>
      </c>
      <c r="M811" s="6">
        <f>DATE(YEAR(PCC_Data[[#This Row],[Confirmed Date]]),MONTH(PCC_Data[[#This Row],[Confirmed Date]]),1)</f>
        <v>41395</v>
      </c>
      <c r="N811" s="3">
        <f>DATE(YEAR(PCC_Data[[#This Row],[Confirmed Date]]),1,1)</f>
        <v>41275</v>
      </c>
    </row>
    <row r="812" spans="2:14" x14ac:dyDescent="0.25">
      <c r="B812" t="s">
        <v>2004</v>
      </c>
      <c r="C812" t="s">
        <v>2232</v>
      </c>
      <c r="D812" t="s">
        <v>4934</v>
      </c>
      <c r="E812" t="s">
        <v>3061</v>
      </c>
      <c r="F812" t="s">
        <v>2235</v>
      </c>
      <c r="G812">
        <v>10</v>
      </c>
      <c r="H812" t="s">
        <v>4935</v>
      </c>
      <c r="I812" t="s">
        <v>4935</v>
      </c>
      <c r="J812" t="s">
        <v>4936</v>
      </c>
      <c r="K812" t="s">
        <v>2238</v>
      </c>
      <c r="L812" t="s">
        <v>2239</v>
      </c>
      <c r="M812" s="6">
        <f>DATE(YEAR(PCC_Data[[#This Row],[Confirmed Date]]),MONTH(PCC_Data[[#This Row],[Confirmed Date]]),1)</f>
        <v>41365</v>
      </c>
      <c r="N812" s="3">
        <f>DATE(YEAR(PCC_Data[[#This Row],[Confirmed Date]]),1,1)</f>
        <v>41275</v>
      </c>
    </row>
    <row r="813" spans="2:14" x14ac:dyDescent="0.25">
      <c r="B813" t="s">
        <v>2002</v>
      </c>
      <c r="C813" t="s">
        <v>2232</v>
      </c>
      <c r="D813" t="s">
        <v>4937</v>
      </c>
      <c r="E813" t="s">
        <v>4938</v>
      </c>
      <c r="F813" t="s">
        <v>2235</v>
      </c>
      <c r="G813">
        <v>0</v>
      </c>
      <c r="H813" t="s">
        <v>4939</v>
      </c>
      <c r="I813" t="s">
        <v>4939</v>
      </c>
      <c r="J813" t="s">
        <v>4940</v>
      </c>
      <c r="K813" t="s">
        <v>2238</v>
      </c>
      <c r="L813" t="s">
        <v>2239</v>
      </c>
      <c r="M813" s="6">
        <f>DATE(YEAR(PCC_Data[[#This Row],[Confirmed Date]]),MONTH(PCC_Data[[#This Row],[Confirmed Date]]),1)</f>
        <v>41395</v>
      </c>
      <c r="N813" s="3">
        <f>DATE(YEAR(PCC_Data[[#This Row],[Confirmed Date]]),1,1)</f>
        <v>41275</v>
      </c>
    </row>
    <row r="814" spans="2:14" x14ac:dyDescent="0.25">
      <c r="B814" t="s">
        <v>2000</v>
      </c>
      <c r="C814" t="s">
        <v>2232</v>
      </c>
      <c r="D814" t="s">
        <v>4941</v>
      </c>
      <c r="E814" t="s">
        <v>4942</v>
      </c>
      <c r="F814" t="s">
        <v>2235</v>
      </c>
      <c r="G814">
        <v>0</v>
      </c>
      <c r="H814" t="s">
        <v>4943</v>
      </c>
      <c r="I814" t="s">
        <v>4943</v>
      </c>
      <c r="J814" t="s">
        <v>4944</v>
      </c>
      <c r="K814" t="s">
        <v>2238</v>
      </c>
      <c r="L814" t="s">
        <v>2239</v>
      </c>
      <c r="M814" s="6">
        <f>DATE(YEAR(PCC_Data[[#This Row],[Confirmed Date]]),MONTH(PCC_Data[[#This Row],[Confirmed Date]]),1)</f>
        <v>41395</v>
      </c>
      <c r="N814" s="3">
        <f>DATE(YEAR(PCC_Data[[#This Row],[Confirmed Date]]),1,1)</f>
        <v>41275</v>
      </c>
    </row>
    <row r="815" spans="2:14" x14ac:dyDescent="0.25">
      <c r="B815" t="s">
        <v>1998</v>
      </c>
      <c r="C815" t="s">
        <v>2232</v>
      </c>
      <c r="D815" t="s">
        <v>4945</v>
      </c>
      <c r="E815" t="s">
        <v>4416</v>
      </c>
      <c r="F815" t="s">
        <v>2235</v>
      </c>
      <c r="G815">
        <v>0</v>
      </c>
      <c r="H815" t="s">
        <v>4946</v>
      </c>
      <c r="I815" t="s">
        <v>4946</v>
      </c>
      <c r="J815" t="s">
        <v>4947</v>
      </c>
      <c r="K815" t="s">
        <v>2238</v>
      </c>
      <c r="L815" t="s">
        <v>2239</v>
      </c>
      <c r="M815" s="6">
        <f>DATE(YEAR(PCC_Data[[#This Row],[Confirmed Date]]),MONTH(PCC_Data[[#This Row],[Confirmed Date]]),1)</f>
        <v>41395</v>
      </c>
      <c r="N815" s="3">
        <f>DATE(YEAR(PCC_Data[[#This Row],[Confirmed Date]]),1,1)</f>
        <v>41275</v>
      </c>
    </row>
    <row r="816" spans="2:14" x14ac:dyDescent="0.25">
      <c r="B816" t="s">
        <v>1890</v>
      </c>
      <c r="C816" t="s">
        <v>2177</v>
      </c>
      <c r="D816" t="s">
        <v>4948</v>
      </c>
      <c r="E816" t="s">
        <v>4949</v>
      </c>
      <c r="F816" t="s">
        <v>2235</v>
      </c>
      <c r="G816">
        <v>1</v>
      </c>
      <c r="H816" t="s">
        <v>4950</v>
      </c>
      <c r="I816" t="s">
        <v>4950</v>
      </c>
      <c r="J816" t="s">
        <v>4951</v>
      </c>
      <c r="K816" t="s">
        <v>4813</v>
      </c>
      <c r="L816" t="s">
        <v>2239</v>
      </c>
      <c r="M816" s="6">
        <f>DATE(YEAR(PCC_Data[[#This Row],[Confirmed Date]]),MONTH(PCC_Data[[#This Row],[Confirmed Date]]),1)</f>
        <v>41365</v>
      </c>
      <c r="N816" s="3">
        <f>DATE(YEAR(PCC_Data[[#This Row],[Confirmed Date]]),1,1)</f>
        <v>41275</v>
      </c>
    </row>
    <row r="817" spans="2:14" x14ac:dyDescent="0.25">
      <c r="B817" t="s">
        <v>1997</v>
      </c>
      <c r="C817" t="s">
        <v>2232</v>
      </c>
      <c r="D817" t="s">
        <v>2291</v>
      </c>
      <c r="E817" t="s">
        <v>2626</v>
      </c>
      <c r="F817" t="s">
        <v>2235</v>
      </c>
      <c r="G817">
        <v>10</v>
      </c>
      <c r="H817" t="s">
        <v>4952</v>
      </c>
      <c r="I817" t="s">
        <v>4952</v>
      </c>
      <c r="J817" t="s">
        <v>4953</v>
      </c>
      <c r="K817" t="s">
        <v>2238</v>
      </c>
      <c r="L817" t="s">
        <v>2239</v>
      </c>
      <c r="M817" s="6">
        <f>DATE(YEAR(PCC_Data[[#This Row],[Confirmed Date]]),MONTH(PCC_Data[[#This Row],[Confirmed Date]]),1)</f>
        <v>41365</v>
      </c>
      <c r="N817" s="3">
        <f>DATE(YEAR(PCC_Data[[#This Row],[Confirmed Date]]),1,1)</f>
        <v>41275</v>
      </c>
    </row>
    <row r="818" spans="2:14" x14ac:dyDescent="0.25">
      <c r="B818" t="s">
        <v>1995</v>
      </c>
      <c r="C818" t="s">
        <v>2232</v>
      </c>
      <c r="D818" t="s">
        <v>4954</v>
      </c>
      <c r="E818" t="s">
        <v>4955</v>
      </c>
      <c r="F818" t="s">
        <v>2235</v>
      </c>
      <c r="G818">
        <v>10</v>
      </c>
      <c r="H818" t="s">
        <v>4956</v>
      </c>
      <c r="I818" t="s">
        <v>4956</v>
      </c>
      <c r="J818" t="s">
        <v>4957</v>
      </c>
      <c r="K818" t="s">
        <v>2238</v>
      </c>
      <c r="L818" t="s">
        <v>2239</v>
      </c>
      <c r="M818" s="6">
        <f>DATE(YEAR(PCC_Data[[#This Row],[Confirmed Date]]),MONTH(PCC_Data[[#This Row],[Confirmed Date]]),1)</f>
        <v>41365</v>
      </c>
      <c r="N818" s="3">
        <f>DATE(YEAR(PCC_Data[[#This Row],[Confirmed Date]]),1,1)</f>
        <v>41275</v>
      </c>
    </row>
    <row r="819" spans="2:14" x14ac:dyDescent="0.25">
      <c r="B819" t="s">
        <v>507</v>
      </c>
      <c r="C819" t="s">
        <v>2177</v>
      </c>
      <c r="D819" t="s">
        <v>3776</v>
      </c>
      <c r="E819" t="s">
        <v>4958</v>
      </c>
      <c r="F819" t="s">
        <v>2271</v>
      </c>
      <c r="G819">
        <v>0</v>
      </c>
      <c r="H819" t="s">
        <v>4959</v>
      </c>
      <c r="I819" t="s">
        <v>4959</v>
      </c>
      <c r="J819" t="s">
        <v>4960</v>
      </c>
      <c r="K819" t="s">
        <v>2274</v>
      </c>
      <c r="M819" s="6">
        <f>DATE(YEAR(PCC_Data[[#This Row],[Confirmed Date]]),MONTH(PCC_Data[[#This Row],[Confirmed Date]]),1)</f>
        <v>41395</v>
      </c>
      <c r="N819" s="3">
        <f>DATE(YEAR(PCC_Data[[#This Row],[Confirmed Date]]),1,1)</f>
        <v>41275</v>
      </c>
    </row>
    <row r="820" spans="2:14" x14ac:dyDescent="0.25">
      <c r="B820" t="s">
        <v>1993</v>
      </c>
      <c r="C820" t="s">
        <v>2232</v>
      </c>
      <c r="D820" t="s">
        <v>4961</v>
      </c>
      <c r="E820" t="s">
        <v>4738</v>
      </c>
      <c r="F820" t="s">
        <v>2235</v>
      </c>
      <c r="G820">
        <v>10</v>
      </c>
      <c r="H820" t="s">
        <v>4962</v>
      </c>
      <c r="I820" t="s">
        <v>4962</v>
      </c>
      <c r="J820" t="s">
        <v>4963</v>
      </c>
      <c r="K820" t="s">
        <v>2238</v>
      </c>
      <c r="M820" s="6">
        <f>DATE(YEAR(PCC_Data[[#This Row],[Confirmed Date]]),MONTH(PCC_Data[[#This Row],[Confirmed Date]]),1)</f>
        <v>41365</v>
      </c>
      <c r="N820" s="3">
        <f>DATE(YEAR(PCC_Data[[#This Row],[Confirmed Date]]),1,1)</f>
        <v>41275</v>
      </c>
    </row>
    <row r="821" spans="2:14" x14ac:dyDescent="0.25">
      <c r="B821" t="s">
        <v>1991</v>
      </c>
      <c r="C821" t="s">
        <v>2232</v>
      </c>
      <c r="D821" t="s">
        <v>4964</v>
      </c>
      <c r="E821" t="s">
        <v>4965</v>
      </c>
      <c r="F821" t="s">
        <v>2235</v>
      </c>
      <c r="G821">
        <v>10</v>
      </c>
      <c r="H821" t="s">
        <v>4966</v>
      </c>
      <c r="I821" t="s">
        <v>4966</v>
      </c>
      <c r="J821" t="s">
        <v>4967</v>
      </c>
      <c r="K821" t="s">
        <v>2238</v>
      </c>
      <c r="M821" s="6">
        <f>DATE(YEAR(PCC_Data[[#This Row],[Confirmed Date]]),MONTH(PCC_Data[[#This Row],[Confirmed Date]]),1)</f>
        <v>41365</v>
      </c>
      <c r="N821" s="3">
        <f>DATE(YEAR(PCC_Data[[#This Row],[Confirmed Date]]),1,1)</f>
        <v>41275</v>
      </c>
    </row>
    <row r="822" spans="2:14" x14ac:dyDescent="0.25">
      <c r="B822" t="s">
        <v>512</v>
      </c>
      <c r="C822" t="s">
        <v>2177</v>
      </c>
      <c r="D822" t="s">
        <v>4968</v>
      </c>
      <c r="E822" t="s">
        <v>4969</v>
      </c>
      <c r="F822" t="s">
        <v>2255</v>
      </c>
      <c r="G822">
        <v>0</v>
      </c>
      <c r="H822" t="s">
        <v>4970</v>
      </c>
      <c r="I822" t="s">
        <v>4970</v>
      </c>
      <c r="J822" t="s">
        <v>4971</v>
      </c>
      <c r="K822" t="s">
        <v>2742</v>
      </c>
      <c r="L822" t="s">
        <v>2258</v>
      </c>
      <c r="M822" s="6">
        <f>DATE(YEAR(PCC_Data[[#This Row],[Confirmed Date]]),MONTH(PCC_Data[[#This Row],[Confirmed Date]]),1)</f>
        <v>41395</v>
      </c>
      <c r="N822" s="3">
        <f>DATE(YEAR(PCC_Data[[#This Row],[Confirmed Date]]),1,1)</f>
        <v>41275</v>
      </c>
    </row>
    <row r="823" spans="2:14" x14ac:dyDescent="0.25">
      <c r="B823" t="s">
        <v>1989</v>
      </c>
      <c r="C823" t="s">
        <v>2232</v>
      </c>
      <c r="D823" t="s">
        <v>4972</v>
      </c>
      <c r="E823" t="s">
        <v>4738</v>
      </c>
      <c r="F823" t="s">
        <v>2235</v>
      </c>
      <c r="G823">
        <v>10</v>
      </c>
      <c r="H823" t="s">
        <v>4973</v>
      </c>
      <c r="I823" t="s">
        <v>4973</v>
      </c>
      <c r="J823" t="s">
        <v>4974</v>
      </c>
      <c r="K823" t="s">
        <v>2238</v>
      </c>
      <c r="M823" s="6">
        <f>DATE(YEAR(PCC_Data[[#This Row],[Confirmed Date]]),MONTH(PCC_Data[[#This Row],[Confirmed Date]]),1)</f>
        <v>41365</v>
      </c>
      <c r="N823" s="3">
        <f>DATE(YEAR(PCC_Data[[#This Row],[Confirmed Date]]),1,1)</f>
        <v>41275</v>
      </c>
    </row>
    <row r="824" spans="2:14" x14ac:dyDescent="0.25">
      <c r="B824" t="s">
        <v>505</v>
      </c>
      <c r="C824" t="s">
        <v>2177</v>
      </c>
      <c r="D824" t="s">
        <v>4975</v>
      </c>
      <c r="E824" t="s">
        <v>4976</v>
      </c>
      <c r="F824" t="s">
        <v>2395</v>
      </c>
      <c r="G824">
        <v>0</v>
      </c>
      <c r="H824" t="s">
        <v>4977</v>
      </c>
      <c r="I824" t="s">
        <v>4977</v>
      </c>
      <c r="J824" t="s">
        <v>4978</v>
      </c>
      <c r="K824" t="s">
        <v>2245</v>
      </c>
      <c r="M824" s="6">
        <f>DATE(YEAR(PCC_Data[[#This Row],[Confirmed Date]]),MONTH(PCC_Data[[#This Row],[Confirmed Date]]),1)</f>
        <v>41395</v>
      </c>
      <c r="N824" s="3">
        <f>DATE(YEAR(PCC_Data[[#This Row],[Confirmed Date]]),1,1)</f>
        <v>41275</v>
      </c>
    </row>
    <row r="825" spans="2:14" x14ac:dyDescent="0.25">
      <c r="B825" t="s">
        <v>510</v>
      </c>
      <c r="C825" t="s">
        <v>2177</v>
      </c>
      <c r="D825" t="s">
        <v>4979</v>
      </c>
      <c r="E825" t="s">
        <v>4980</v>
      </c>
      <c r="F825" t="s">
        <v>4981</v>
      </c>
      <c r="G825">
        <v>0</v>
      </c>
      <c r="H825" t="s">
        <v>4982</v>
      </c>
      <c r="I825" t="s">
        <v>4982</v>
      </c>
      <c r="J825" t="s">
        <v>4983</v>
      </c>
      <c r="K825" t="s">
        <v>2398</v>
      </c>
      <c r="M825" s="6">
        <f>DATE(YEAR(PCC_Data[[#This Row],[Confirmed Date]]),MONTH(PCC_Data[[#This Row],[Confirmed Date]]),1)</f>
        <v>41395</v>
      </c>
      <c r="N825" s="3">
        <f>DATE(YEAR(PCC_Data[[#This Row],[Confirmed Date]]),1,1)</f>
        <v>41275</v>
      </c>
    </row>
    <row r="826" spans="2:14" x14ac:dyDescent="0.25">
      <c r="B826" t="s">
        <v>1987</v>
      </c>
      <c r="C826" t="s">
        <v>2232</v>
      </c>
      <c r="D826" t="s">
        <v>4984</v>
      </c>
      <c r="E826" t="s">
        <v>2471</v>
      </c>
      <c r="F826" t="s">
        <v>2235</v>
      </c>
      <c r="G826">
        <v>0</v>
      </c>
      <c r="H826" t="s">
        <v>4985</v>
      </c>
      <c r="I826" t="s">
        <v>4985</v>
      </c>
      <c r="J826" t="s">
        <v>4986</v>
      </c>
      <c r="K826" t="s">
        <v>2238</v>
      </c>
      <c r="L826" t="s">
        <v>2239</v>
      </c>
      <c r="M826" s="6">
        <f>DATE(YEAR(PCC_Data[[#This Row],[Confirmed Date]]),MONTH(PCC_Data[[#This Row],[Confirmed Date]]),1)</f>
        <v>41395</v>
      </c>
      <c r="N826" s="3">
        <f>DATE(YEAR(PCC_Data[[#This Row],[Confirmed Date]]),1,1)</f>
        <v>41275</v>
      </c>
    </row>
    <row r="827" spans="2:14" x14ac:dyDescent="0.25">
      <c r="B827" t="s">
        <v>1985</v>
      </c>
      <c r="C827" t="s">
        <v>2232</v>
      </c>
      <c r="D827" t="s">
        <v>4987</v>
      </c>
      <c r="E827" t="s">
        <v>3986</v>
      </c>
      <c r="F827" t="s">
        <v>2235</v>
      </c>
      <c r="G827">
        <v>10</v>
      </c>
      <c r="H827" t="s">
        <v>4988</v>
      </c>
      <c r="I827" t="s">
        <v>4988</v>
      </c>
      <c r="J827" t="s">
        <v>4989</v>
      </c>
      <c r="K827" t="s">
        <v>2238</v>
      </c>
      <c r="L827" t="s">
        <v>2239</v>
      </c>
      <c r="M827" s="6">
        <f>DATE(YEAR(PCC_Data[[#This Row],[Confirmed Date]]),MONTH(PCC_Data[[#This Row],[Confirmed Date]]),1)</f>
        <v>41365</v>
      </c>
      <c r="N827" s="3">
        <f>DATE(YEAR(PCC_Data[[#This Row],[Confirmed Date]]),1,1)</f>
        <v>41275</v>
      </c>
    </row>
    <row r="828" spans="2:14" x14ac:dyDescent="0.25">
      <c r="B828" t="s">
        <v>1983</v>
      </c>
      <c r="C828" t="s">
        <v>2232</v>
      </c>
      <c r="D828" t="s">
        <v>4990</v>
      </c>
      <c r="E828" t="s">
        <v>2638</v>
      </c>
      <c r="F828" t="s">
        <v>2235</v>
      </c>
      <c r="G828">
        <v>0</v>
      </c>
      <c r="H828" t="s">
        <v>4991</v>
      </c>
      <c r="I828" t="s">
        <v>4991</v>
      </c>
      <c r="J828" t="s">
        <v>4992</v>
      </c>
      <c r="K828" t="s">
        <v>2238</v>
      </c>
      <c r="L828" t="s">
        <v>2239</v>
      </c>
      <c r="M828" s="6">
        <f>DATE(YEAR(PCC_Data[[#This Row],[Confirmed Date]]),MONTH(PCC_Data[[#This Row],[Confirmed Date]]),1)</f>
        <v>41395</v>
      </c>
      <c r="N828" s="3">
        <f>DATE(YEAR(PCC_Data[[#This Row],[Confirmed Date]]),1,1)</f>
        <v>41275</v>
      </c>
    </row>
    <row r="829" spans="2:14" x14ac:dyDescent="0.25">
      <c r="B829" t="s">
        <v>1981</v>
      </c>
      <c r="C829" t="s">
        <v>2232</v>
      </c>
      <c r="D829" t="s">
        <v>4993</v>
      </c>
      <c r="E829" t="s">
        <v>4994</v>
      </c>
      <c r="F829" t="s">
        <v>2235</v>
      </c>
      <c r="G829">
        <v>0</v>
      </c>
      <c r="H829" t="s">
        <v>4995</v>
      </c>
      <c r="I829" t="s">
        <v>4995</v>
      </c>
      <c r="J829" t="s">
        <v>4996</v>
      </c>
      <c r="K829" t="s">
        <v>2238</v>
      </c>
      <c r="L829" t="s">
        <v>2239</v>
      </c>
      <c r="M829" s="6">
        <f>DATE(YEAR(PCC_Data[[#This Row],[Confirmed Date]]),MONTH(PCC_Data[[#This Row],[Confirmed Date]]),1)</f>
        <v>41395</v>
      </c>
      <c r="N829" s="3">
        <f>DATE(YEAR(PCC_Data[[#This Row],[Confirmed Date]]),1,1)</f>
        <v>41275</v>
      </c>
    </row>
    <row r="830" spans="2:14" x14ac:dyDescent="0.25">
      <c r="B830" t="s">
        <v>508</v>
      </c>
      <c r="C830" t="s">
        <v>2177</v>
      </c>
      <c r="D830" t="s">
        <v>4997</v>
      </c>
      <c r="E830" t="s">
        <v>4998</v>
      </c>
      <c r="F830" t="s">
        <v>2319</v>
      </c>
      <c r="G830">
        <v>0</v>
      </c>
      <c r="H830" t="s">
        <v>4999</v>
      </c>
      <c r="I830" t="s">
        <v>4999</v>
      </c>
      <c r="J830" t="s">
        <v>5000</v>
      </c>
      <c r="K830" t="s">
        <v>2770</v>
      </c>
      <c r="L830" t="s">
        <v>5001</v>
      </c>
      <c r="M830" s="6">
        <f>DATE(YEAR(PCC_Data[[#This Row],[Confirmed Date]]),MONTH(PCC_Data[[#This Row],[Confirmed Date]]),1)</f>
        <v>41395</v>
      </c>
      <c r="N830" s="3">
        <f>DATE(YEAR(PCC_Data[[#This Row],[Confirmed Date]]),1,1)</f>
        <v>41275</v>
      </c>
    </row>
    <row r="831" spans="2:14" x14ac:dyDescent="0.25">
      <c r="B831" t="s">
        <v>1140</v>
      </c>
      <c r="C831" t="s">
        <v>2232</v>
      </c>
      <c r="D831" t="s">
        <v>5002</v>
      </c>
      <c r="E831" t="s">
        <v>5003</v>
      </c>
      <c r="F831" t="s">
        <v>2266</v>
      </c>
      <c r="G831">
        <v>0</v>
      </c>
      <c r="H831" t="s">
        <v>5004</v>
      </c>
      <c r="I831" t="s">
        <v>5004</v>
      </c>
      <c r="J831" t="s">
        <v>5005</v>
      </c>
      <c r="K831" t="s">
        <v>2238</v>
      </c>
      <c r="M831" s="6">
        <f>DATE(YEAR(PCC_Data[[#This Row],[Confirmed Date]]),MONTH(PCC_Data[[#This Row],[Confirmed Date]]),1)</f>
        <v>41395</v>
      </c>
      <c r="N831" s="3">
        <f>DATE(YEAR(PCC_Data[[#This Row],[Confirmed Date]]),1,1)</f>
        <v>41275</v>
      </c>
    </row>
    <row r="832" spans="2:14" x14ac:dyDescent="0.25">
      <c r="B832" t="s">
        <v>1138</v>
      </c>
      <c r="C832" t="s">
        <v>2232</v>
      </c>
      <c r="D832" t="s">
        <v>5006</v>
      </c>
      <c r="E832" t="s">
        <v>5007</v>
      </c>
      <c r="F832" t="s">
        <v>2836</v>
      </c>
      <c r="G832">
        <v>0</v>
      </c>
      <c r="H832" t="s">
        <v>5008</v>
      </c>
      <c r="I832" t="s">
        <v>5008</v>
      </c>
      <c r="J832" t="s">
        <v>5009</v>
      </c>
      <c r="K832" t="s">
        <v>2429</v>
      </c>
      <c r="L832" t="s">
        <v>8</v>
      </c>
      <c r="M832" s="6">
        <f>DATE(YEAR(PCC_Data[[#This Row],[Confirmed Date]]),MONTH(PCC_Data[[#This Row],[Confirmed Date]]),1)</f>
        <v>41395</v>
      </c>
      <c r="N832" s="3">
        <f>DATE(YEAR(PCC_Data[[#This Row],[Confirmed Date]]),1,1)</f>
        <v>41275</v>
      </c>
    </row>
    <row r="833" spans="2:14" x14ac:dyDescent="0.25">
      <c r="B833" t="s">
        <v>503</v>
      </c>
      <c r="C833" t="s">
        <v>2177</v>
      </c>
      <c r="D833" t="s">
        <v>5010</v>
      </c>
      <c r="E833" t="s">
        <v>5011</v>
      </c>
      <c r="F833" t="s">
        <v>2242</v>
      </c>
      <c r="G833">
        <v>0</v>
      </c>
      <c r="H833" t="s">
        <v>5012</v>
      </c>
      <c r="I833" t="s">
        <v>5012</v>
      </c>
      <c r="J833" t="s">
        <v>5013</v>
      </c>
      <c r="K833" t="s">
        <v>2245</v>
      </c>
      <c r="L833" t="s">
        <v>2252</v>
      </c>
      <c r="M833" s="6">
        <f>DATE(YEAR(PCC_Data[[#This Row],[Confirmed Date]]),MONTH(PCC_Data[[#This Row],[Confirmed Date]]),1)</f>
        <v>41395</v>
      </c>
      <c r="N833" s="3">
        <f>DATE(YEAR(PCC_Data[[#This Row],[Confirmed Date]]),1,1)</f>
        <v>41275</v>
      </c>
    </row>
    <row r="834" spans="2:14" x14ac:dyDescent="0.25">
      <c r="B834" t="s">
        <v>501</v>
      </c>
      <c r="C834" t="s">
        <v>2177</v>
      </c>
      <c r="D834" t="s">
        <v>5014</v>
      </c>
      <c r="E834" t="s">
        <v>5015</v>
      </c>
      <c r="F834" t="s">
        <v>2242</v>
      </c>
      <c r="G834">
        <v>10</v>
      </c>
      <c r="H834" t="s">
        <v>5016</v>
      </c>
      <c r="I834" t="s">
        <v>5016</v>
      </c>
      <c r="J834" t="s">
        <v>5017</v>
      </c>
      <c r="K834" t="s">
        <v>2245</v>
      </c>
      <c r="L834" t="s">
        <v>2252</v>
      </c>
      <c r="M834" s="6">
        <f>DATE(YEAR(PCC_Data[[#This Row],[Confirmed Date]]),MONTH(PCC_Data[[#This Row],[Confirmed Date]]),1)</f>
        <v>41365</v>
      </c>
      <c r="N834" s="3">
        <f>DATE(YEAR(PCC_Data[[#This Row],[Confirmed Date]]),1,1)</f>
        <v>41275</v>
      </c>
    </row>
    <row r="835" spans="2:14" x14ac:dyDescent="0.25">
      <c r="B835" t="s">
        <v>499</v>
      </c>
      <c r="C835" t="s">
        <v>2177</v>
      </c>
      <c r="D835" t="s">
        <v>5018</v>
      </c>
      <c r="E835" t="s">
        <v>3276</v>
      </c>
      <c r="F835" t="s">
        <v>2242</v>
      </c>
      <c r="G835">
        <v>0</v>
      </c>
      <c r="H835" t="s">
        <v>5019</v>
      </c>
      <c r="I835" t="s">
        <v>5019</v>
      </c>
      <c r="J835" t="s">
        <v>5020</v>
      </c>
      <c r="K835" t="s">
        <v>2274</v>
      </c>
      <c r="L835" t="s">
        <v>2252</v>
      </c>
      <c r="M835" s="6">
        <f>DATE(YEAR(PCC_Data[[#This Row],[Confirmed Date]]),MONTH(PCC_Data[[#This Row],[Confirmed Date]]),1)</f>
        <v>41395</v>
      </c>
      <c r="N835" s="3">
        <f>DATE(YEAR(PCC_Data[[#This Row],[Confirmed Date]]),1,1)</f>
        <v>41275</v>
      </c>
    </row>
    <row r="836" spans="2:14" x14ac:dyDescent="0.25">
      <c r="B836" t="s">
        <v>497</v>
      </c>
      <c r="C836" t="s">
        <v>2177</v>
      </c>
      <c r="D836" t="s">
        <v>5021</v>
      </c>
      <c r="E836" t="s">
        <v>5022</v>
      </c>
      <c r="F836" t="s">
        <v>2242</v>
      </c>
      <c r="G836">
        <v>0</v>
      </c>
      <c r="H836" t="s">
        <v>5023</v>
      </c>
      <c r="I836" t="s">
        <v>5023</v>
      </c>
      <c r="J836" t="s">
        <v>5024</v>
      </c>
      <c r="K836" t="s">
        <v>2245</v>
      </c>
      <c r="M836" s="6">
        <f>DATE(YEAR(PCC_Data[[#This Row],[Confirmed Date]]),MONTH(PCC_Data[[#This Row],[Confirmed Date]]),1)</f>
        <v>41395</v>
      </c>
      <c r="N836" s="3">
        <f>DATE(YEAR(PCC_Data[[#This Row],[Confirmed Date]]),1,1)</f>
        <v>41275</v>
      </c>
    </row>
    <row r="837" spans="2:14" x14ac:dyDescent="0.25">
      <c r="B837" t="s">
        <v>495</v>
      </c>
      <c r="C837" t="s">
        <v>2177</v>
      </c>
      <c r="D837" t="s">
        <v>5025</v>
      </c>
      <c r="E837" t="s">
        <v>5026</v>
      </c>
      <c r="F837" t="s">
        <v>2242</v>
      </c>
      <c r="G837">
        <v>10</v>
      </c>
      <c r="H837" t="s">
        <v>5027</v>
      </c>
      <c r="I837" t="s">
        <v>5027</v>
      </c>
      <c r="J837" t="s">
        <v>5028</v>
      </c>
      <c r="K837" t="s">
        <v>2274</v>
      </c>
      <c r="L837" t="s">
        <v>2556</v>
      </c>
      <c r="M837" s="6">
        <f>DATE(YEAR(PCC_Data[[#This Row],[Confirmed Date]]),MONTH(PCC_Data[[#This Row],[Confirmed Date]]),1)</f>
        <v>41365</v>
      </c>
      <c r="N837" s="3">
        <f>DATE(YEAR(PCC_Data[[#This Row],[Confirmed Date]]),1,1)</f>
        <v>41275</v>
      </c>
    </row>
    <row r="838" spans="2:14" x14ac:dyDescent="0.25">
      <c r="B838" t="s">
        <v>1979</v>
      </c>
      <c r="C838" t="s">
        <v>2232</v>
      </c>
      <c r="D838" t="s">
        <v>3516</v>
      </c>
      <c r="E838" t="s">
        <v>4738</v>
      </c>
      <c r="F838" t="s">
        <v>2235</v>
      </c>
      <c r="G838">
        <v>0</v>
      </c>
      <c r="H838" t="s">
        <v>5029</v>
      </c>
      <c r="I838" t="s">
        <v>5029</v>
      </c>
      <c r="J838" t="s">
        <v>5030</v>
      </c>
      <c r="K838" t="s">
        <v>2238</v>
      </c>
      <c r="M838" s="6">
        <f>DATE(YEAR(PCC_Data[[#This Row],[Confirmed Date]]),MONTH(PCC_Data[[#This Row],[Confirmed Date]]),1)</f>
        <v>41395</v>
      </c>
      <c r="N838" s="3">
        <f>DATE(YEAR(PCC_Data[[#This Row],[Confirmed Date]]),1,1)</f>
        <v>41275</v>
      </c>
    </row>
    <row r="839" spans="2:14" x14ac:dyDescent="0.25">
      <c r="B839" t="s">
        <v>493</v>
      </c>
      <c r="C839" t="s">
        <v>2177</v>
      </c>
      <c r="D839" t="s">
        <v>5031</v>
      </c>
      <c r="E839" t="s">
        <v>5032</v>
      </c>
      <c r="F839" t="s">
        <v>2242</v>
      </c>
      <c r="G839">
        <v>10</v>
      </c>
      <c r="H839" t="s">
        <v>5033</v>
      </c>
      <c r="I839" t="s">
        <v>5033</v>
      </c>
      <c r="J839" t="s">
        <v>5034</v>
      </c>
      <c r="K839" t="s">
        <v>2245</v>
      </c>
      <c r="L839" t="s">
        <v>2839</v>
      </c>
      <c r="M839" s="6">
        <f>DATE(YEAR(PCC_Data[[#This Row],[Confirmed Date]]),MONTH(PCC_Data[[#This Row],[Confirmed Date]]),1)</f>
        <v>41365</v>
      </c>
      <c r="N839" s="3">
        <f>DATE(YEAR(PCC_Data[[#This Row],[Confirmed Date]]),1,1)</f>
        <v>41275</v>
      </c>
    </row>
    <row r="840" spans="2:14" x14ac:dyDescent="0.25">
      <c r="B840" t="s">
        <v>491</v>
      </c>
      <c r="C840" t="s">
        <v>2177</v>
      </c>
      <c r="D840" t="s">
        <v>3451</v>
      </c>
      <c r="E840" t="s">
        <v>5035</v>
      </c>
      <c r="F840" t="s">
        <v>2242</v>
      </c>
      <c r="G840">
        <v>0</v>
      </c>
      <c r="H840" t="s">
        <v>5036</v>
      </c>
      <c r="I840" t="s">
        <v>5036</v>
      </c>
      <c r="J840" t="s">
        <v>5037</v>
      </c>
      <c r="K840" t="s">
        <v>2245</v>
      </c>
      <c r="L840" t="s">
        <v>2348</v>
      </c>
      <c r="M840" s="6">
        <f>DATE(YEAR(PCC_Data[[#This Row],[Confirmed Date]]),MONTH(PCC_Data[[#This Row],[Confirmed Date]]),1)</f>
        <v>41395</v>
      </c>
      <c r="N840" s="3">
        <f>DATE(YEAR(PCC_Data[[#This Row],[Confirmed Date]]),1,1)</f>
        <v>41275</v>
      </c>
    </row>
    <row r="841" spans="2:14" x14ac:dyDescent="0.25">
      <c r="B841" t="s">
        <v>1977</v>
      </c>
      <c r="C841" t="s">
        <v>2232</v>
      </c>
      <c r="D841" t="s">
        <v>5038</v>
      </c>
      <c r="E841" t="s">
        <v>5039</v>
      </c>
      <c r="F841" t="s">
        <v>2235</v>
      </c>
      <c r="G841">
        <v>0</v>
      </c>
      <c r="H841" t="s">
        <v>5040</v>
      </c>
      <c r="I841" t="s">
        <v>5040</v>
      </c>
      <c r="J841" t="s">
        <v>5041</v>
      </c>
      <c r="K841" t="s">
        <v>2238</v>
      </c>
      <c r="L841" t="s">
        <v>2239</v>
      </c>
      <c r="M841" s="6">
        <f>DATE(YEAR(PCC_Data[[#This Row],[Confirmed Date]]),MONTH(PCC_Data[[#This Row],[Confirmed Date]]),1)</f>
        <v>41395</v>
      </c>
      <c r="N841" s="3">
        <f>DATE(YEAR(PCC_Data[[#This Row],[Confirmed Date]]),1,1)</f>
        <v>41275</v>
      </c>
    </row>
    <row r="842" spans="2:14" x14ac:dyDescent="0.25">
      <c r="B842" t="s">
        <v>1975</v>
      </c>
      <c r="C842" t="s">
        <v>2232</v>
      </c>
      <c r="D842" t="s">
        <v>5042</v>
      </c>
      <c r="E842" t="s">
        <v>2328</v>
      </c>
      <c r="F842" t="s">
        <v>2235</v>
      </c>
      <c r="G842">
        <v>10</v>
      </c>
      <c r="H842" t="s">
        <v>5043</v>
      </c>
      <c r="I842" t="s">
        <v>5043</v>
      </c>
      <c r="J842" t="s">
        <v>5044</v>
      </c>
      <c r="K842" t="s">
        <v>2238</v>
      </c>
      <c r="L842" t="s">
        <v>2239</v>
      </c>
      <c r="M842" s="6">
        <f>DATE(YEAR(PCC_Data[[#This Row],[Confirmed Date]]),MONTH(PCC_Data[[#This Row],[Confirmed Date]]),1)</f>
        <v>41365</v>
      </c>
      <c r="N842" s="3">
        <f>DATE(YEAR(PCC_Data[[#This Row],[Confirmed Date]]),1,1)</f>
        <v>41275</v>
      </c>
    </row>
    <row r="843" spans="2:14" x14ac:dyDescent="0.25">
      <c r="B843" t="s">
        <v>1973</v>
      </c>
      <c r="C843" t="s">
        <v>2232</v>
      </c>
      <c r="D843" t="s">
        <v>3018</v>
      </c>
      <c r="E843" t="s">
        <v>3019</v>
      </c>
      <c r="F843" t="s">
        <v>2235</v>
      </c>
      <c r="G843">
        <v>0</v>
      </c>
      <c r="H843" t="s">
        <v>5045</v>
      </c>
      <c r="I843" t="s">
        <v>5045</v>
      </c>
      <c r="J843" t="s">
        <v>5046</v>
      </c>
      <c r="K843" t="s">
        <v>2238</v>
      </c>
      <c r="M843" s="6">
        <f>DATE(YEAR(PCC_Data[[#This Row],[Confirmed Date]]),MONTH(PCC_Data[[#This Row],[Confirmed Date]]),1)</f>
        <v>41395</v>
      </c>
      <c r="N843" s="3">
        <f>DATE(YEAR(PCC_Data[[#This Row],[Confirmed Date]]),1,1)</f>
        <v>41275</v>
      </c>
    </row>
    <row r="844" spans="2:14" x14ac:dyDescent="0.25">
      <c r="B844" t="s">
        <v>1971</v>
      </c>
      <c r="C844" t="s">
        <v>2232</v>
      </c>
      <c r="D844" t="s">
        <v>5047</v>
      </c>
      <c r="E844" t="s">
        <v>5048</v>
      </c>
      <c r="F844" t="s">
        <v>2235</v>
      </c>
      <c r="G844">
        <v>0</v>
      </c>
      <c r="H844" t="s">
        <v>5049</v>
      </c>
      <c r="I844" t="s">
        <v>5049</v>
      </c>
      <c r="J844" t="s">
        <v>5050</v>
      </c>
      <c r="K844" t="s">
        <v>2238</v>
      </c>
      <c r="L844" t="s">
        <v>2239</v>
      </c>
      <c r="M844" s="6">
        <f>DATE(YEAR(PCC_Data[[#This Row],[Confirmed Date]]),MONTH(PCC_Data[[#This Row],[Confirmed Date]]),1)</f>
        <v>41395</v>
      </c>
      <c r="N844" s="3">
        <f>DATE(YEAR(PCC_Data[[#This Row],[Confirmed Date]]),1,1)</f>
        <v>41275</v>
      </c>
    </row>
    <row r="845" spans="2:14" x14ac:dyDescent="0.25">
      <c r="B845" t="s">
        <v>1136</v>
      </c>
      <c r="C845" t="s">
        <v>2232</v>
      </c>
      <c r="D845" t="s">
        <v>5051</v>
      </c>
      <c r="E845" t="s">
        <v>5052</v>
      </c>
      <c r="F845" t="s">
        <v>2242</v>
      </c>
      <c r="G845">
        <v>0</v>
      </c>
      <c r="H845" t="s">
        <v>5053</v>
      </c>
      <c r="I845" t="s">
        <v>5053</v>
      </c>
      <c r="J845" t="s">
        <v>5054</v>
      </c>
      <c r="K845" t="s">
        <v>2429</v>
      </c>
      <c r="L845" t="s">
        <v>2252</v>
      </c>
      <c r="M845" s="6">
        <f>DATE(YEAR(PCC_Data[[#This Row],[Confirmed Date]]),MONTH(PCC_Data[[#This Row],[Confirmed Date]]),1)</f>
        <v>41395</v>
      </c>
      <c r="N845" s="3">
        <f>DATE(YEAR(PCC_Data[[#This Row],[Confirmed Date]]),1,1)</f>
        <v>41275</v>
      </c>
    </row>
    <row r="846" spans="2:14" x14ac:dyDescent="0.25">
      <c r="B846" t="s">
        <v>1969</v>
      </c>
      <c r="C846" t="s">
        <v>2232</v>
      </c>
      <c r="D846" t="s">
        <v>5055</v>
      </c>
      <c r="E846" t="s">
        <v>2490</v>
      </c>
      <c r="F846" t="s">
        <v>2467</v>
      </c>
      <c r="G846">
        <v>10</v>
      </c>
      <c r="H846" t="s">
        <v>5056</v>
      </c>
      <c r="I846" t="s">
        <v>5056</v>
      </c>
      <c r="J846" t="s">
        <v>5057</v>
      </c>
      <c r="K846" t="s">
        <v>2238</v>
      </c>
      <c r="L846" t="s">
        <v>2239</v>
      </c>
      <c r="M846" s="6">
        <f>DATE(YEAR(PCC_Data[[#This Row],[Confirmed Date]]),MONTH(PCC_Data[[#This Row],[Confirmed Date]]),1)</f>
        <v>41365</v>
      </c>
      <c r="N846" s="3">
        <f>DATE(YEAR(PCC_Data[[#This Row],[Confirmed Date]]),1,1)</f>
        <v>41275</v>
      </c>
    </row>
    <row r="847" spans="2:14" x14ac:dyDescent="0.25">
      <c r="B847" t="s">
        <v>489</v>
      </c>
      <c r="C847" t="s">
        <v>2177</v>
      </c>
      <c r="D847" t="s">
        <v>3780</v>
      </c>
      <c r="E847" t="s">
        <v>4448</v>
      </c>
      <c r="F847" t="s">
        <v>2271</v>
      </c>
      <c r="G847">
        <v>0</v>
      </c>
      <c r="H847" t="s">
        <v>5058</v>
      </c>
      <c r="I847" t="s">
        <v>5058</v>
      </c>
      <c r="J847" t="s">
        <v>5059</v>
      </c>
      <c r="K847" t="s">
        <v>2274</v>
      </c>
      <c r="L847" t="s">
        <v>2660</v>
      </c>
      <c r="M847" s="6">
        <f>DATE(YEAR(PCC_Data[[#This Row],[Confirmed Date]]),MONTH(PCC_Data[[#This Row],[Confirmed Date]]),1)</f>
        <v>41395</v>
      </c>
      <c r="N847" s="3">
        <f>DATE(YEAR(PCC_Data[[#This Row],[Confirmed Date]]),1,1)</f>
        <v>41275</v>
      </c>
    </row>
    <row r="848" spans="2:14" x14ac:dyDescent="0.25">
      <c r="B848" t="s">
        <v>487</v>
      </c>
      <c r="C848" t="s">
        <v>2177</v>
      </c>
      <c r="D848" t="s">
        <v>3353</v>
      </c>
      <c r="E848" t="s">
        <v>4448</v>
      </c>
      <c r="F848" t="s">
        <v>2271</v>
      </c>
      <c r="G848">
        <v>0</v>
      </c>
      <c r="H848" t="s">
        <v>5060</v>
      </c>
      <c r="I848" t="s">
        <v>5060</v>
      </c>
      <c r="J848" t="s">
        <v>5061</v>
      </c>
      <c r="K848" t="s">
        <v>2274</v>
      </c>
      <c r="L848" t="s">
        <v>2660</v>
      </c>
      <c r="M848" s="6">
        <f>DATE(YEAR(PCC_Data[[#This Row],[Confirmed Date]]),MONTH(PCC_Data[[#This Row],[Confirmed Date]]),1)</f>
        <v>41395</v>
      </c>
      <c r="N848" s="3">
        <f>DATE(YEAR(PCC_Data[[#This Row],[Confirmed Date]]),1,1)</f>
        <v>41275</v>
      </c>
    </row>
    <row r="849" spans="2:14" x14ac:dyDescent="0.25">
      <c r="B849" t="s">
        <v>485</v>
      </c>
      <c r="C849" t="s">
        <v>2177</v>
      </c>
      <c r="D849" t="s">
        <v>5062</v>
      </c>
      <c r="E849" t="s">
        <v>5063</v>
      </c>
      <c r="F849" t="s">
        <v>2271</v>
      </c>
      <c r="G849">
        <v>0</v>
      </c>
      <c r="H849" t="s">
        <v>5064</v>
      </c>
      <c r="I849" t="s">
        <v>5064</v>
      </c>
      <c r="J849" t="s">
        <v>5065</v>
      </c>
      <c r="K849" t="s">
        <v>2274</v>
      </c>
      <c r="L849" t="s">
        <v>2258</v>
      </c>
      <c r="M849" s="6">
        <f>DATE(YEAR(PCC_Data[[#This Row],[Confirmed Date]]),MONTH(PCC_Data[[#This Row],[Confirmed Date]]),1)</f>
        <v>41395</v>
      </c>
      <c r="N849" s="3">
        <f>DATE(YEAR(PCC_Data[[#This Row],[Confirmed Date]]),1,1)</f>
        <v>41275</v>
      </c>
    </row>
    <row r="850" spans="2:14" x14ac:dyDescent="0.25">
      <c r="B850" t="s">
        <v>1334</v>
      </c>
      <c r="C850" t="s">
        <v>2177</v>
      </c>
      <c r="D850" t="s">
        <v>1335</v>
      </c>
      <c r="E850" t="s">
        <v>3474</v>
      </c>
      <c r="F850" t="s">
        <v>2278</v>
      </c>
      <c r="G850">
        <v>0</v>
      </c>
      <c r="H850" t="s">
        <v>5066</v>
      </c>
      <c r="I850" t="s">
        <v>5066</v>
      </c>
      <c r="J850" t="s">
        <v>5067</v>
      </c>
      <c r="K850" t="s">
        <v>2755</v>
      </c>
      <c r="L850" t="s">
        <v>2264</v>
      </c>
      <c r="M850" s="6">
        <f>DATE(YEAR(PCC_Data[[#This Row],[Confirmed Date]]),MONTH(PCC_Data[[#This Row],[Confirmed Date]]),1)</f>
        <v>41395</v>
      </c>
      <c r="N850" s="3">
        <f>DATE(YEAR(PCC_Data[[#This Row],[Confirmed Date]]),1,1)</f>
        <v>41275</v>
      </c>
    </row>
    <row r="851" spans="2:14" x14ac:dyDescent="0.25">
      <c r="B851" t="s">
        <v>1854</v>
      </c>
      <c r="C851" t="s">
        <v>2232</v>
      </c>
      <c r="D851" t="s">
        <v>5068</v>
      </c>
      <c r="E851" t="s">
        <v>5069</v>
      </c>
      <c r="F851" t="s">
        <v>2514</v>
      </c>
      <c r="G851">
        <v>0</v>
      </c>
      <c r="H851" t="s">
        <v>5070</v>
      </c>
      <c r="I851" t="s">
        <v>5070</v>
      </c>
      <c r="J851" t="s">
        <v>5071</v>
      </c>
      <c r="K851" t="s">
        <v>2665</v>
      </c>
      <c r="L851" t="s">
        <v>2518</v>
      </c>
      <c r="M851" s="6">
        <f>DATE(YEAR(PCC_Data[[#This Row],[Confirmed Date]]),MONTH(PCC_Data[[#This Row],[Confirmed Date]]),1)</f>
        <v>41395</v>
      </c>
      <c r="N851" s="3">
        <f>DATE(YEAR(PCC_Data[[#This Row],[Confirmed Date]]),1,1)</f>
        <v>41275</v>
      </c>
    </row>
    <row r="852" spans="2:14" x14ac:dyDescent="0.25">
      <c r="B852" t="s">
        <v>483</v>
      </c>
      <c r="C852" t="s">
        <v>2177</v>
      </c>
      <c r="D852" t="s">
        <v>5072</v>
      </c>
      <c r="E852" t="s">
        <v>4370</v>
      </c>
      <c r="F852" t="s">
        <v>2266</v>
      </c>
      <c r="G852">
        <v>10</v>
      </c>
      <c r="H852" t="s">
        <v>5073</v>
      </c>
      <c r="I852" t="s">
        <v>5073</v>
      </c>
      <c r="J852" t="s">
        <v>5074</v>
      </c>
      <c r="K852" t="s">
        <v>2245</v>
      </c>
      <c r="M852" s="6">
        <f>DATE(YEAR(PCC_Data[[#This Row],[Confirmed Date]]),MONTH(PCC_Data[[#This Row],[Confirmed Date]]),1)</f>
        <v>41365</v>
      </c>
      <c r="N852" s="3">
        <f>DATE(YEAR(PCC_Data[[#This Row],[Confirmed Date]]),1,1)</f>
        <v>41275</v>
      </c>
    </row>
    <row r="853" spans="2:14" x14ac:dyDescent="0.25">
      <c r="B853" t="s">
        <v>475</v>
      </c>
      <c r="C853" t="s">
        <v>2177</v>
      </c>
      <c r="D853" t="s">
        <v>5075</v>
      </c>
      <c r="E853" t="s">
        <v>5076</v>
      </c>
      <c r="F853" t="s">
        <v>2384</v>
      </c>
      <c r="G853">
        <v>0</v>
      </c>
      <c r="H853" t="s">
        <v>5077</v>
      </c>
      <c r="I853" t="s">
        <v>5077</v>
      </c>
      <c r="J853" t="s">
        <v>5078</v>
      </c>
      <c r="K853" t="s">
        <v>2245</v>
      </c>
      <c r="L853" t="s">
        <v>2258</v>
      </c>
      <c r="M853" s="6">
        <f>DATE(YEAR(PCC_Data[[#This Row],[Confirmed Date]]),MONTH(PCC_Data[[#This Row],[Confirmed Date]]),1)</f>
        <v>41395</v>
      </c>
      <c r="N853" s="3">
        <f>DATE(YEAR(PCC_Data[[#This Row],[Confirmed Date]]),1,1)</f>
        <v>41275</v>
      </c>
    </row>
    <row r="854" spans="2:14" x14ac:dyDescent="0.25">
      <c r="B854" t="s">
        <v>473</v>
      </c>
      <c r="C854" t="s">
        <v>2177</v>
      </c>
      <c r="D854" t="s">
        <v>5079</v>
      </c>
      <c r="E854" t="s">
        <v>5080</v>
      </c>
      <c r="F854" t="s">
        <v>2384</v>
      </c>
      <c r="G854">
        <v>0</v>
      </c>
      <c r="H854" t="s">
        <v>5081</v>
      </c>
      <c r="I854" t="s">
        <v>5081</v>
      </c>
      <c r="J854" t="s">
        <v>5082</v>
      </c>
      <c r="K854" t="s">
        <v>2245</v>
      </c>
      <c r="L854" t="s">
        <v>2258</v>
      </c>
      <c r="M854" s="6">
        <f>DATE(YEAR(PCC_Data[[#This Row],[Confirmed Date]]),MONTH(PCC_Data[[#This Row],[Confirmed Date]]),1)</f>
        <v>41395</v>
      </c>
      <c r="N854" s="3">
        <f>DATE(YEAR(PCC_Data[[#This Row],[Confirmed Date]]),1,1)</f>
        <v>41275</v>
      </c>
    </row>
    <row r="855" spans="2:14" x14ac:dyDescent="0.25">
      <c r="B855" t="s">
        <v>479</v>
      </c>
      <c r="C855" t="s">
        <v>2177</v>
      </c>
      <c r="D855" t="s">
        <v>5083</v>
      </c>
      <c r="E855" t="s">
        <v>5084</v>
      </c>
      <c r="F855" t="s">
        <v>2319</v>
      </c>
      <c r="G855">
        <v>0</v>
      </c>
      <c r="H855" t="s">
        <v>5085</v>
      </c>
      <c r="I855" t="s">
        <v>5085</v>
      </c>
      <c r="J855" t="s">
        <v>5086</v>
      </c>
      <c r="K855" t="s">
        <v>2245</v>
      </c>
      <c r="L855" t="s">
        <v>2252</v>
      </c>
      <c r="M855" s="6">
        <f>DATE(YEAR(PCC_Data[[#This Row],[Confirmed Date]]),MONTH(PCC_Data[[#This Row],[Confirmed Date]]),1)</f>
        <v>41395</v>
      </c>
      <c r="N855" s="3">
        <f>DATE(YEAR(PCC_Data[[#This Row],[Confirmed Date]]),1,1)</f>
        <v>41275</v>
      </c>
    </row>
    <row r="856" spans="2:14" x14ac:dyDescent="0.25">
      <c r="B856" t="s">
        <v>477</v>
      </c>
      <c r="C856" t="s">
        <v>2177</v>
      </c>
      <c r="D856" t="s">
        <v>5087</v>
      </c>
      <c r="E856" t="s">
        <v>5035</v>
      </c>
      <c r="F856" t="s">
        <v>2319</v>
      </c>
      <c r="G856">
        <v>0</v>
      </c>
      <c r="H856" t="s">
        <v>5088</v>
      </c>
      <c r="I856" t="s">
        <v>5088</v>
      </c>
      <c r="J856" t="s">
        <v>5089</v>
      </c>
      <c r="K856" t="s">
        <v>2245</v>
      </c>
      <c r="L856" t="s">
        <v>2348</v>
      </c>
      <c r="M856" s="6">
        <f>DATE(YEAR(PCC_Data[[#This Row],[Confirmed Date]]),MONTH(PCC_Data[[#This Row],[Confirmed Date]]),1)</f>
        <v>41395</v>
      </c>
      <c r="N856" s="3">
        <f>DATE(YEAR(PCC_Data[[#This Row],[Confirmed Date]]),1,1)</f>
        <v>41275</v>
      </c>
    </row>
    <row r="857" spans="2:14" x14ac:dyDescent="0.25">
      <c r="B857" t="s">
        <v>481</v>
      </c>
      <c r="C857" t="s">
        <v>2177</v>
      </c>
      <c r="D857" t="s">
        <v>5090</v>
      </c>
      <c r="E857" t="s">
        <v>5091</v>
      </c>
      <c r="F857" t="s">
        <v>2739</v>
      </c>
      <c r="G857">
        <v>0</v>
      </c>
      <c r="H857" t="s">
        <v>5092</v>
      </c>
      <c r="I857" t="s">
        <v>5092</v>
      </c>
      <c r="J857" t="s">
        <v>5093</v>
      </c>
      <c r="K857" t="s">
        <v>5094</v>
      </c>
      <c r="L857" t="s">
        <v>2365</v>
      </c>
      <c r="M857" s="6">
        <f>DATE(YEAR(PCC_Data[[#This Row],[Confirmed Date]]),MONTH(PCC_Data[[#This Row],[Confirmed Date]]),1)</f>
        <v>41395</v>
      </c>
      <c r="N857" s="3">
        <f>DATE(YEAR(PCC_Data[[#This Row],[Confirmed Date]]),1,1)</f>
        <v>41275</v>
      </c>
    </row>
    <row r="858" spans="2:14" x14ac:dyDescent="0.25">
      <c r="B858" t="s">
        <v>1332</v>
      </c>
      <c r="C858" t="s">
        <v>2177</v>
      </c>
      <c r="D858" t="s">
        <v>5095</v>
      </c>
      <c r="E858" t="s">
        <v>5096</v>
      </c>
      <c r="F858" t="s">
        <v>2278</v>
      </c>
      <c r="G858">
        <v>0</v>
      </c>
      <c r="H858" t="s">
        <v>5097</v>
      </c>
      <c r="I858" t="s">
        <v>5097</v>
      </c>
      <c r="J858" t="s">
        <v>5098</v>
      </c>
      <c r="K858" t="s">
        <v>2245</v>
      </c>
      <c r="L858" t="s">
        <v>2282</v>
      </c>
      <c r="M858" s="6">
        <f>DATE(YEAR(PCC_Data[[#This Row],[Confirmed Date]]),MONTH(PCC_Data[[#This Row],[Confirmed Date]]),1)</f>
        <v>41395</v>
      </c>
      <c r="N858" s="3">
        <f>DATE(YEAR(PCC_Data[[#This Row],[Confirmed Date]]),1,1)</f>
        <v>41275</v>
      </c>
    </row>
    <row r="859" spans="2:14" x14ac:dyDescent="0.25">
      <c r="B859" t="s">
        <v>1134</v>
      </c>
      <c r="C859" t="s">
        <v>2232</v>
      </c>
      <c r="D859" t="s">
        <v>5099</v>
      </c>
      <c r="E859" t="s">
        <v>5100</v>
      </c>
      <c r="F859" t="s">
        <v>2266</v>
      </c>
      <c r="G859">
        <v>0</v>
      </c>
      <c r="H859" t="s">
        <v>5101</v>
      </c>
      <c r="I859" t="s">
        <v>5101</v>
      </c>
      <c r="J859" t="s">
        <v>5102</v>
      </c>
      <c r="K859" t="s">
        <v>2375</v>
      </c>
      <c r="L859" t="s">
        <v>2264</v>
      </c>
      <c r="M859" s="6">
        <f>DATE(YEAR(PCC_Data[[#This Row],[Confirmed Date]]),MONTH(PCC_Data[[#This Row],[Confirmed Date]]),1)</f>
        <v>41395</v>
      </c>
      <c r="N859" s="3">
        <f>DATE(YEAR(PCC_Data[[#This Row],[Confirmed Date]]),1,1)</f>
        <v>41275</v>
      </c>
    </row>
    <row r="860" spans="2:14" x14ac:dyDescent="0.25">
      <c r="B860" t="s">
        <v>1132</v>
      </c>
      <c r="C860" t="s">
        <v>2232</v>
      </c>
      <c r="D860" t="s">
        <v>5103</v>
      </c>
      <c r="E860" t="s">
        <v>4370</v>
      </c>
      <c r="F860" t="s">
        <v>2266</v>
      </c>
      <c r="G860">
        <v>10</v>
      </c>
      <c r="H860" t="s">
        <v>5104</v>
      </c>
      <c r="I860" t="s">
        <v>5104</v>
      </c>
      <c r="J860" t="s">
        <v>5105</v>
      </c>
      <c r="K860" t="s">
        <v>2805</v>
      </c>
      <c r="L860" t="s">
        <v>2264</v>
      </c>
      <c r="M860" s="6">
        <f>DATE(YEAR(PCC_Data[[#This Row],[Confirmed Date]]),MONTH(PCC_Data[[#This Row],[Confirmed Date]]),1)</f>
        <v>41365</v>
      </c>
      <c r="N860" s="3">
        <f>DATE(YEAR(PCC_Data[[#This Row],[Confirmed Date]]),1,1)</f>
        <v>41275</v>
      </c>
    </row>
    <row r="861" spans="2:14" x14ac:dyDescent="0.25">
      <c r="B861" t="s">
        <v>1852</v>
      </c>
      <c r="C861" t="s">
        <v>2232</v>
      </c>
      <c r="D861" t="s">
        <v>5106</v>
      </c>
      <c r="E861" t="s">
        <v>5107</v>
      </c>
      <c r="F861" t="s">
        <v>2548</v>
      </c>
      <c r="G861">
        <v>0</v>
      </c>
      <c r="H861" t="s">
        <v>5108</v>
      </c>
      <c r="I861" t="s">
        <v>5108</v>
      </c>
      <c r="J861" t="s">
        <v>5109</v>
      </c>
      <c r="K861" t="s">
        <v>2805</v>
      </c>
      <c r="L861" t="s">
        <v>2518</v>
      </c>
      <c r="M861" s="6">
        <f>DATE(YEAR(PCC_Data[[#This Row],[Confirmed Date]]),MONTH(PCC_Data[[#This Row],[Confirmed Date]]),1)</f>
        <v>41395</v>
      </c>
      <c r="N861" s="3">
        <f>DATE(YEAR(PCC_Data[[#This Row],[Confirmed Date]]),1,1)</f>
        <v>41275</v>
      </c>
    </row>
    <row r="862" spans="2:14" x14ac:dyDescent="0.25">
      <c r="B862" t="s">
        <v>1776</v>
      </c>
      <c r="C862" t="s">
        <v>2177</v>
      </c>
      <c r="D862" t="s">
        <v>3662</v>
      </c>
      <c r="E862" t="s">
        <v>5110</v>
      </c>
      <c r="F862" t="s">
        <v>2514</v>
      </c>
      <c r="G862">
        <v>0</v>
      </c>
      <c r="H862" t="s">
        <v>5111</v>
      </c>
      <c r="I862" t="s">
        <v>5111</v>
      </c>
      <c r="J862" t="s">
        <v>5112</v>
      </c>
      <c r="K862" t="s">
        <v>2547</v>
      </c>
      <c r="L862" t="s">
        <v>2518</v>
      </c>
      <c r="M862" s="6">
        <f>DATE(YEAR(PCC_Data[[#This Row],[Confirmed Date]]),MONTH(PCC_Data[[#This Row],[Confirmed Date]]),1)</f>
        <v>41365</v>
      </c>
      <c r="N862" s="3">
        <f>DATE(YEAR(PCC_Data[[#This Row],[Confirmed Date]]),1,1)</f>
        <v>41275</v>
      </c>
    </row>
    <row r="863" spans="2:14" x14ac:dyDescent="0.25">
      <c r="B863" t="s">
        <v>1775</v>
      </c>
      <c r="C863" t="s">
        <v>2177</v>
      </c>
      <c r="D863" t="s">
        <v>3662</v>
      </c>
      <c r="E863" t="s">
        <v>5110</v>
      </c>
      <c r="F863" t="s">
        <v>2514</v>
      </c>
      <c r="G863">
        <v>0</v>
      </c>
      <c r="H863" t="s">
        <v>5113</v>
      </c>
      <c r="I863" t="s">
        <v>5113</v>
      </c>
      <c r="J863" t="s">
        <v>5114</v>
      </c>
      <c r="K863" t="s">
        <v>2398</v>
      </c>
      <c r="L863" t="s">
        <v>2518</v>
      </c>
      <c r="M863" s="6">
        <f>DATE(YEAR(PCC_Data[[#This Row],[Confirmed Date]]),MONTH(PCC_Data[[#This Row],[Confirmed Date]]),1)</f>
        <v>41365</v>
      </c>
      <c r="N863" s="3">
        <f>DATE(YEAR(PCC_Data[[#This Row],[Confirmed Date]]),1,1)</f>
        <v>41275</v>
      </c>
    </row>
    <row r="864" spans="2:14" x14ac:dyDescent="0.25">
      <c r="B864" t="s">
        <v>1330</v>
      </c>
      <c r="C864" t="s">
        <v>2177</v>
      </c>
      <c r="D864" t="s">
        <v>5115</v>
      </c>
      <c r="E864" t="s">
        <v>5116</v>
      </c>
      <c r="F864" t="s">
        <v>2261</v>
      </c>
      <c r="G864">
        <v>0</v>
      </c>
      <c r="H864" t="s">
        <v>5117</v>
      </c>
      <c r="I864" t="s">
        <v>5117</v>
      </c>
      <c r="J864" t="s">
        <v>5118</v>
      </c>
      <c r="K864" t="s">
        <v>2770</v>
      </c>
      <c r="L864" t="s">
        <v>2264</v>
      </c>
      <c r="M864" s="6">
        <f>DATE(YEAR(PCC_Data[[#This Row],[Confirmed Date]]),MONTH(PCC_Data[[#This Row],[Confirmed Date]]),1)</f>
        <v>41395</v>
      </c>
      <c r="N864" s="3">
        <f>DATE(YEAR(PCC_Data[[#This Row],[Confirmed Date]]),1,1)</f>
        <v>41275</v>
      </c>
    </row>
    <row r="865" spans="2:14" x14ac:dyDescent="0.25">
      <c r="B865" t="s">
        <v>1130</v>
      </c>
      <c r="C865" t="s">
        <v>2232</v>
      </c>
      <c r="D865" t="s">
        <v>5119</v>
      </c>
      <c r="E865" t="s">
        <v>4254</v>
      </c>
      <c r="F865" t="s">
        <v>2504</v>
      </c>
      <c r="G865">
        <v>0</v>
      </c>
      <c r="H865" t="s">
        <v>5120</v>
      </c>
      <c r="I865" t="s">
        <v>5120</v>
      </c>
      <c r="J865" t="s">
        <v>5121</v>
      </c>
      <c r="K865" t="s">
        <v>2507</v>
      </c>
      <c r="L865" t="s">
        <v>2258</v>
      </c>
      <c r="M865" s="6">
        <f>DATE(YEAR(PCC_Data[[#This Row],[Confirmed Date]]),MONTH(PCC_Data[[#This Row],[Confirmed Date]]),1)</f>
        <v>41395</v>
      </c>
      <c r="N865" s="3">
        <f>DATE(YEAR(PCC_Data[[#This Row],[Confirmed Date]]),1,1)</f>
        <v>41275</v>
      </c>
    </row>
    <row r="866" spans="2:14" x14ac:dyDescent="0.25">
      <c r="B866" t="s">
        <v>471</v>
      </c>
      <c r="C866" t="s">
        <v>2177</v>
      </c>
      <c r="D866" t="s">
        <v>5122</v>
      </c>
      <c r="E866" t="s">
        <v>4183</v>
      </c>
      <c r="F866" t="s">
        <v>2271</v>
      </c>
      <c r="G866">
        <v>0</v>
      </c>
      <c r="H866" t="s">
        <v>5123</v>
      </c>
      <c r="I866" t="s">
        <v>5123</v>
      </c>
      <c r="J866" t="s">
        <v>5124</v>
      </c>
      <c r="K866" t="s">
        <v>2274</v>
      </c>
      <c r="L866" t="s">
        <v>2258</v>
      </c>
      <c r="M866" s="6">
        <f>DATE(YEAR(PCC_Data[[#This Row],[Confirmed Date]]),MONTH(PCC_Data[[#This Row],[Confirmed Date]]),1)</f>
        <v>41395</v>
      </c>
      <c r="N866" s="3">
        <f>DATE(YEAR(PCC_Data[[#This Row],[Confirmed Date]]),1,1)</f>
        <v>41275</v>
      </c>
    </row>
    <row r="867" spans="2:14" x14ac:dyDescent="0.25">
      <c r="B867" t="s">
        <v>469</v>
      </c>
      <c r="C867" t="s">
        <v>2177</v>
      </c>
      <c r="D867" t="s">
        <v>5125</v>
      </c>
      <c r="E867" t="s">
        <v>5126</v>
      </c>
      <c r="F867" t="s">
        <v>2271</v>
      </c>
      <c r="G867">
        <v>0</v>
      </c>
      <c r="H867" t="s">
        <v>5127</v>
      </c>
      <c r="I867" t="s">
        <v>5127</v>
      </c>
      <c r="J867" t="s">
        <v>5128</v>
      </c>
      <c r="K867" t="s">
        <v>2274</v>
      </c>
      <c r="M867" s="6">
        <f>DATE(YEAR(PCC_Data[[#This Row],[Confirmed Date]]),MONTH(PCC_Data[[#This Row],[Confirmed Date]]),1)</f>
        <v>41365</v>
      </c>
      <c r="N867" s="3">
        <f>DATE(YEAR(PCC_Data[[#This Row],[Confirmed Date]]),1,1)</f>
        <v>41275</v>
      </c>
    </row>
    <row r="868" spans="2:14" x14ac:dyDescent="0.25">
      <c r="B868" t="s">
        <v>467</v>
      </c>
      <c r="C868" t="s">
        <v>2177</v>
      </c>
      <c r="D868" t="s">
        <v>5129</v>
      </c>
      <c r="E868" t="s">
        <v>4530</v>
      </c>
      <c r="F868" t="s">
        <v>2836</v>
      </c>
      <c r="G868">
        <v>10</v>
      </c>
      <c r="H868" t="s">
        <v>5130</v>
      </c>
      <c r="I868" t="s">
        <v>5130</v>
      </c>
      <c r="J868" t="s">
        <v>5131</v>
      </c>
      <c r="K868" t="s">
        <v>2770</v>
      </c>
      <c r="M868" s="6">
        <f>DATE(YEAR(PCC_Data[[#This Row],[Confirmed Date]]),MONTH(PCC_Data[[#This Row],[Confirmed Date]]),1)</f>
        <v>41365</v>
      </c>
      <c r="N868" s="3">
        <f>DATE(YEAR(PCC_Data[[#This Row],[Confirmed Date]]),1,1)</f>
        <v>41275</v>
      </c>
    </row>
    <row r="869" spans="2:14" x14ac:dyDescent="0.25">
      <c r="B869" t="s">
        <v>465</v>
      </c>
      <c r="C869" t="s">
        <v>2177</v>
      </c>
      <c r="D869" t="s">
        <v>5132</v>
      </c>
      <c r="E869" t="s">
        <v>4958</v>
      </c>
      <c r="F869" t="s">
        <v>2271</v>
      </c>
      <c r="G869">
        <v>0</v>
      </c>
      <c r="H869" t="s">
        <v>5133</v>
      </c>
      <c r="I869" t="s">
        <v>5133</v>
      </c>
      <c r="J869" t="s">
        <v>5134</v>
      </c>
      <c r="K869" t="s">
        <v>2274</v>
      </c>
      <c r="M869" s="6">
        <f>DATE(YEAR(PCC_Data[[#This Row],[Confirmed Date]]),MONTH(PCC_Data[[#This Row],[Confirmed Date]]),1)</f>
        <v>41395</v>
      </c>
      <c r="N869" s="3">
        <f>DATE(YEAR(PCC_Data[[#This Row],[Confirmed Date]]),1,1)</f>
        <v>41275</v>
      </c>
    </row>
    <row r="870" spans="2:14" x14ac:dyDescent="0.25">
      <c r="B870" t="s">
        <v>463</v>
      </c>
      <c r="C870" t="s">
        <v>2177</v>
      </c>
      <c r="D870" t="s">
        <v>5135</v>
      </c>
      <c r="E870" t="s">
        <v>5136</v>
      </c>
      <c r="F870" t="s">
        <v>2271</v>
      </c>
      <c r="G870">
        <v>0</v>
      </c>
      <c r="H870" t="s">
        <v>5137</v>
      </c>
      <c r="I870" t="s">
        <v>5137</v>
      </c>
      <c r="J870" t="s">
        <v>5138</v>
      </c>
      <c r="K870" t="s">
        <v>2274</v>
      </c>
      <c r="M870" s="6">
        <f>DATE(YEAR(PCC_Data[[#This Row],[Confirmed Date]]),MONTH(PCC_Data[[#This Row],[Confirmed Date]]),1)</f>
        <v>41395</v>
      </c>
      <c r="N870" s="3">
        <f>DATE(YEAR(PCC_Data[[#This Row],[Confirmed Date]]),1,1)</f>
        <v>41275</v>
      </c>
    </row>
    <row r="871" spans="2:14" x14ac:dyDescent="0.25">
      <c r="B871" t="s">
        <v>462</v>
      </c>
      <c r="C871" t="s">
        <v>2177</v>
      </c>
      <c r="D871" t="s">
        <v>4283</v>
      </c>
      <c r="E871" t="s">
        <v>4593</v>
      </c>
      <c r="F871" t="s">
        <v>2271</v>
      </c>
      <c r="G871">
        <v>0</v>
      </c>
      <c r="H871" t="s">
        <v>5139</v>
      </c>
      <c r="I871" t="s">
        <v>5139</v>
      </c>
      <c r="J871" t="s">
        <v>5140</v>
      </c>
      <c r="K871" t="s">
        <v>2398</v>
      </c>
      <c r="L871" t="s">
        <v>2258</v>
      </c>
      <c r="M871" s="6">
        <f>DATE(YEAR(PCC_Data[[#This Row],[Confirmed Date]]),MONTH(PCC_Data[[#This Row],[Confirmed Date]]),1)</f>
        <v>41395</v>
      </c>
      <c r="N871" s="3">
        <f>DATE(YEAR(PCC_Data[[#This Row],[Confirmed Date]]),1,1)</f>
        <v>41275</v>
      </c>
    </row>
    <row r="872" spans="2:14" x14ac:dyDescent="0.25">
      <c r="B872" t="s">
        <v>1654</v>
      </c>
      <c r="C872" t="s">
        <v>2177</v>
      </c>
      <c r="D872" t="s">
        <v>2543</v>
      </c>
      <c r="E872" t="s">
        <v>5141</v>
      </c>
      <c r="F872" t="s">
        <v>2210</v>
      </c>
      <c r="G872">
        <v>0</v>
      </c>
      <c r="H872" t="s">
        <v>5142</v>
      </c>
      <c r="I872" t="s">
        <v>5142</v>
      </c>
      <c r="J872" t="s">
        <v>5143</v>
      </c>
      <c r="K872" t="s">
        <v>2398</v>
      </c>
      <c r="L872" t="s">
        <v>2464</v>
      </c>
      <c r="M872" s="6">
        <f>DATE(YEAR(PCC_Data[[#This Row],[Confirmed Date]]),MONTH(PCC_Data[[#This Row],[Confirmed Date]]),1)</f>
        <v>41395</v>
      </c>
      <c r="N872" s="3">
        <f>DATE(YEAR(PCC_Data[[#This Row],[Confirmed Date]]),1,1)</f>
        <v>41275</v>
      </c>
    </row>
    <row r="873" spans="2:14" x14ac:dyDescent="0.25">
      <c r="B873" t="s">
        <v>460</v>
      </c>
      <c r="C873" t="s">
        <v>2177</v>
      </c>
      <c r="D873" t="s">
        <v>5144</v>
      </c>
      <c r="E873" t="s">
        <v>5145</v>
      </c>
      <c r="F873" t="s">
        <v>2384</v>
      </c>
      <c r="G873">
        <v>0</v>
      </c>
      <c r="H873" t="s">
        <v>5146</v>
      </c>
      <c r="I873" t="s">
        <v>5146</v>
      </c>
      <c r="J873" t="s">
        <v>5147</v>
      </c>
      <c r="K873" t="s">
        <v>2245</v>
      </c>
      <c r="M873" s="6">
        <f>DATE(YEAR(PCC_Data[[#This Row],[Confirmed Date]]),MONTH(PCC_Data[[#This Row],[Confirmed Date]]),1)</f>
        <v>41395</v>
      </c>
      <c r="N873" s="3">
        <f>DATE(YEAR(PCC_Data[[#This Row],[Confirmed Date]]),1,1)</f>
        <v>41275</v>
      </c>
    </row>
    <row r="874" spans="2:14" x14ac:dyDescent="0.25">
      <c r="B874" t="s">
        <v>1655</v>
      </c>
      <c r="C874" t="s">
        <v>2177</v>
      </c>
      <c r="D874" t="s">
        <v>2543</v>
      </c>
      <c r="E874" t="s">
        <v>5148</v>
      </c>
      <c r="F874" t="s">
        <v>2210</v>
      </c>
      <c r="G874">
        <v>0</v>
      </c>
      <c r="H874" t="s">
        <v>5149</v>
      </c>
      <c r="I874" t="s">
        <v>5149</v>
      </c>
      <c r="J874" t="s">
        <v>5150</v>
      </c>
      <c r="K874" t="s">
        <v>2398</v>
      </c>
      <c r="L874" t="s">
        <v>2464</v>
      </c>
      <c r="M874" s="6">
        <f>DATE(YEAR(PCC_Data[[#This Row],[Confirmed Date]]),MONTH(PCC_Data[[#This Row],[Confirmed Date]]),1)</f>
        <v>41395</v>
      </c>
      <c r="N874" s="3">
        <f>DATE(YEAR(PCC_Data[[#This Row],[Confirmed Date]]),1,1)</f>
        <v>41275</v>
      </c>
    </row>
    <row r="875" spans="2:14" x14ac:dyDescent="0.25">
      <c r="B875" t="s">
        <v>1128</v>
      </c>
      <c r="C875" t="s">
        <v>2232</v>
      </c>
      <c r="D875" t="s">
        <v>5151</v>
      </c>
      <c r="E875" t="s">
        <v>3137</v>
      </c>
      <c r="F875" t="s">
        <v>2504</v>
      </c>
      <c r="G875">
        <v>8.33</v>
      </c>
      <c r="H875" t="s">
        <v>5152</v>
      </c>
      <c r="I875" t="s">
        <v>5152</v>
      </c>
      <c r="J875" t="s">
        <v>5153</v>
      </c>
      <c r="K875" t="s">
        <v>2654</v>
      </c>
      <c r="L875" t="s">
        <v>2365</v>
      </c>
      <c r="M875" s="6">
        <f>DATE(YEAR(PCC_Data[[#This Row],[Confirmed Date]]),MONTH(PCC_Data[[#This Row],[Confirmed Date]]),1)</f>
        <v>41365</v>
      </c>
      <c r="N875" s="3">
        <f>DATE(YEAR(PCC_Data[[#This Row],[Confirmed Date]]),1,1)</f>
        <v>41275</v>
      </c>
    </row>
    <row r="876" spans="2:14" x14ac:dyDescent="0.25">
      <c r="B876" t="s">
        <v>1491</v>
      </c>
      <c r="C876" t="s">
        <v>2232</v>
      </c>
      <c r="D876" t="s">
        <v>5154</v>
      </c>
      <c r="E876" t="s">
        <v>2772</v>
      </c>
      <c r="F876" t="s">
        <v>2278</v>
      </c>
      <c r="G876">
        <v>10</v>
      </c>
      <c r="H876" t="s">
        <v>5155</v>
      </c>
      <c r="I876" t="s">
        <v>5155</v>
      </c>
      <c r="J876" t="s">
        <v>5156</v>
      </c>
      <c r="K876" t="s">
        <v>3833</v>
      </c>
      <c r="L876" t="s">
        <v>2282</v>
      </c>
      <c r="M876" s="6">
        <f>DATE(YEAR(PCC_Data[[#This Row],[Confirmed Date]]),MONTH(PCC_Data[[#This Row],[Confirmed Date]]),1)</f>
        <v>41395</v>
      </c>
      <c r="N876" s="3">
        <f>DATE(YEAR(PCC_Data[[#This Row],[Confirmed Date]]),1,1)</f>
        <v>41275</v>
      </c>
    </row>
    <row r="877" spans="2:14" x14ac:dyDescent="0.25">
      <c r="B877" t="s">
        <v>459</v>
      </c>
      <c r="C877" t="s">
        <v>2177</v>
      </c>
      <c r="D877" t="s">
        <v>5157</v>
      </c>
      <c r="E877" t="s">
        <v>5158</v>
      </c>
      <c r="F877" t="s">
        <v>2255</v>
      </c>
      <c r="G877">
        <v>0</v>
      </c>
      <c r="H877" t="s">
        <v>5159</v>
      </c>
      <c r="I877" t="s">
        <v>5159</v>
      </c>
      <c r="J877" t="s">
        <v>5160</v>
      </c>
      <c r="K877" t="s">
        <v>3460</v>
      </c>
      <c r="L877" t="s">
        <v>2839</v>
      </c>
      <c r="M877" s="6">
        <f>DATE(YEAR(PCC_Data[[#This Row],[Confirmed Date]]),MONTH(PCC_Data[[#This Row],[Confirmed Date]]),1)</f>
        <v>41395</v>
      </c>
      <c r="N877" s="3">
        <f>DATE(YEAR(PCC_Data[[#This Row],[Confirmed Date]]),1,1)</f>
        <v>41275</v>
      </c>
    </row>
    <row r="878" spans="2:14" x14ac:dyDescent="0.25">
      <c r="B878" t="s">
        <v>1489</v>
      </c>
      <c r="C878" t="s">
        <v>2232</v>
      </c>
      <c r="D878" t="s">
        <v>5161</v>
      </c>
      <c r="E878" t="s">
        <v>5162</v>
      </c>
      <c r="F878" t="s">
        <v>2261</v>
      </c>
      <c r="G878">
        <v>0</v>
      </c>
      <c r="H878" t="s">
        <v>5163</v>
      </c>
      <c r="I878" t="s">
        <v>5163</v>
      </c>
      <c r="J878" t="s">
        <v>5164</v>
      </c>
      <c r="K878" t="s">
        <v>2429</v>
      </c>
      <c r="L878" t="s">
        <v>2246</v>
      </c>
      <c r="M878" s="6">
        <f>DATE(YEAR(PCC_Data[[#This Row],[Confirmed Date]]),MONTH(PCC_Data[[#This Row],[Confirmed Date]]),1)</f>
        <v>41395</v>
      </c>
      <c r="N878" s="3">
        <f>DATE(YEAR(PCC_Data[[#This Row],[Confirmed Date]]),1,1)</f>
        <v>41275</v>
      </c>
    </row>
    <row r="879" spans="2:14" x14ac:dyDescent="0.25">
      <c r="B879" t="s">
        <v>1850</v>
      </c>
      <c r="C879" t="s">
        <v>2232</v>
      </c>
      <c r="D879" t="s">
        <v>5165</v>
      </c>
      <c r="E879" t="s">
        <v>5166</v>
      </c>
      <c r="F879" t="s">
        <v>2514</v>
      </c>
      <c r="G879">
        <v>8.25</v>
      </c>
      <c r="H879" t="s">
        <v>5167</v>
      </c>
      <c r="I879" t="s">
        <v>5167</v>
      </c>
      <c r="J879" t="s">
        <v>5168</v>
      </c>
      <c r="K879" t="s">
        <v>2966</v>
      </c>
      <c r="L879" t="s">
        <v>2518</v>
      </c>
      <c r="M879" s="6">
        <f>DATE(YEAR(PCC_Data[[#This Row],[Confirmed Date]]),MONTH(PCC_Data[[#This Row],[Confirmed Date]]),1)</f>
        <v>41395</v>
      </c>
      <c r="N879" s="3">
        <f>DATE(YEAR(PCC_Data[[#This Row],[Confirmed Date]]),1,1)</f>
        <v>41275</v>
      </c>
    </row>
    <row r="880" spans="2:14" x14ac:dyDescent="0.25">
      <c r="B880" t="s">
        <v>457</v>
      </c>
      <c r="C880" t="s">
        <v>2177</v>
      </c>
      <c r="D880" t="s">
        <v>5169</v>
      </c>
      <c r="E880" t="s">
        <v>2284</v>
      </c>
      <c r="F880" t="s">
        <v>2266</v>
      </c>
      <c r="G880">
        <v>0</v>
      </c>
      <c r="H880" t="s">
        <v>5170</v>
      </c>
      <c r="I880" t="s">
        <v>5170</v>
      </c>
      <c r="J880" t="s">
        <v>5171</v>
      </c>
      <c r="K880" t="s">
        <v>2245</v>
      </c>
      <c r="M880" s="6">
        <f>DATE(YEAR(PCC_Data[[#This Row],[Confirmed Date]]),MONTH(PCC_Data[[#This Row],[Confirmed Date]]),1)</f>
        <v>41395</v>
      </c>
      <c r="N880" s="3">
        <f>DATE(YEAR(PCC_Data[[#This Row],[Confirmed Date]]),1,1)</f>
        <v>41275</v>
      </c>
    </row>
    <row r="881" spans="2:14" x14ac:dyDescent="0.25">
      <c r="B881" t="s">
        <v>1487</v>
      </c>
      <c r="C881" t="s">
        <v>2232</v>
      </c>
      <c r="D881" t="s">
        <v>5172</v>
      </c>
      <c r="E881" t="s">
        <v>5173</v>
      </c>
      <c r="F881" t="s">
        <v>2261</v>
      </c>
      <c r="G881">
        <v>10</v>
      </c>
      <c r="H881" t="s">
        <v>5174</v>
      </c>
      <c r="I881" t="s">
        <v>5174</v>
      </c>
      <c r="J881" t="s">
        <v>5175</v>
      </c>
      <c r="K881" t="s">
        <v>2415</v>
      </c>
      <c r="M881" s="6">
        <f>DATE(YEAR(PCC_Data[[#This Row],[Confirmed Date]]),MONTH(PCC_Data[[#This Row],[Confirmed Date]]),1)</f>
        <v>41365</v>
      </c>
      <c r="N881" s="3">
        <f>DATE(YEAR(PCC_Data[[#This Row],[Confirmed Date]]),1,1)</f>
        <v>41275</v>
      </c>
    </row>
    <row r="882" spans="2:14" x14ac:dyDescent="0.25">
      <c r="B882" t="s">
        <v>455</v>
      </c>
      <c r="C882" t="s">
        <v>2177</v>
      </c>
      <c r="D882" t="s">
        <v>5176</v>
      </c>
      <c r="E882" t="s">
        <v>5003</v>
      </c>
      <c r="F882" t="s">
        <v>2266</v>
      </c>
      <c r="G882">
        <v>0</v>
      </c>
      <c r="H882" t="s">
        <v>5177</v>
      </c>
      <c r="I882" t="s">
        <v>5177</v>
      </c>
      <c r="J882" t="s">
        <v>5178</v>
      </c>
      <c r="K882" t="s">
        <v>2245</v>
      </c>
      <c r="M882" s="6">
        <f>DATE(YEAR(PCC_Data[[#This Row],[Confirmed Date]]),MONTH(PCC_Data[[#This Row],[Confirmed Date]]),1)</f>
        <v>41395</v>
      </c>
      <c r="N882" s="3">
        <f>DATE(YEAR(PCC_Data[[#This Row],[Confirmed Date]]),1,1)</f>
        <v>41275</v>
      </c>
    </row>
    <row r="883" spans="2:14" x14ac:dyDescent="0.25">
      <c r="B883" t="s">
        <v>453</v>
      </c>
      <c r="C883" t="s">
        <v>2177</v>
      </c>
      <c r="D883" t="s">
        <v>5179</v>
      </c>
      <c r="E883" t="s">
        <v>5180</v>
      </c>
      <c r="F883" t="s">
        <v>2384</v>
      </c>
      <c r="G883">
        <v>0</v>
      </c>
      <c r="H883" t="s">
        <v>5181</v>
      </c>
      <c r="I883" t="s">
        <v>5181</v>
      </c>
      <c r="J883" t="s">
        <v>5182</v>
      </c>
      <c r="K883" t="s">
        <v>2245</v>
      </c>
      <c r="M883" s="6">
        <f>DATE(YEAR(PCC_Data[[#This Row],[Confirmed Date]]),MONTH(PCC_Data[[#This Row],[Confirmed Date]]),1)</f>
        <v>41395</v>
      </c>
      <c r="N883" s="3">
        <f>DATE(YEAR(PCC_Data[[#This Row],[Confirmed Date]]),1,1)</f>
        <v>41275</v>
      </c>
    </row>
    <row r="884" spans="2:14" x14ac:dyDescent="0.25">
      <c r="B884" t="s">
        <v>1328</v>
      </c>
      <c r="C884" t="s">
        <v>2177</v>
      </c>
      <c r="D884" t="s">
        <v>5183</v>
      </c>
      <c r="E884" t="s">
        <v>3023</v>
      </c>
      <c r="F884" t="s">
        <v>2261</v>
      </c>
      <c r="G884">
        <v>10</v>
      </c>
      <c r="H884" t="s">
        <v>5184</v>
      </c>
      <c r="I884" t="s">
        <v>5185</v>
      </c>
      <c r="J884" t="s">
        <v>5186</v>
      </c>
      <c r="K884" t="s">
        <v>2770</v>
      </c>
      <c r="L884" t="s">
        <v>2282</v>
      </c>
      <c r="M884" s="6">
        <f>DATE(YEAR(PCC_Data[[#This Row],[Confirmed Date]]),MONTH(PCC_Data[[#This Row],[Confirmed Date]]),1)</f>
        <v>41395</v>
      </c>
      <c r="N884" s="3">
        <f>DATE(YEAR(PCC_Data[[#This Row],[Confirmed Date]]),1,1)</f>
        <v>41275</v>
      </c>
    </row>
    <row r="885" spans="2:14" x14ac:dyDescent="0.25">
      <c r="B885" t="s">
        <v>451</v>
      </c>
      <c r="C885" t="s">
        <v>2177</v>
      </c>
      <c r="D885" t="s">
        <v>5187</v>
      </c>
      <c r="E885" t="s">
        <v>3777</v>
      </c>
      <c r="F885" t="s">
        <v>2271</v>
      </c>
      <c r="G885">
        <v>0</v>
      </c>
      <c r="H885" t="s">
        <v>5188</v>
      </c>
      <c r="I885" t="s">
        <v>5188</v>
      </c>
      <c r="J885" t="s">
        <v>5189</v>
      </c>
      <c r="K885" t="s">
        <v>2274</v>
      </c>
      <c r="L885" t="s">
        <v>2258</v>
      </c>
      <c r="M885" s="6">
        <f>DATE(YEAR(PCC_Data[[#This Row],[Confirmed Date]]),MONTH(PCC_Data[[#This Row],[Confirmed Date]]),1)</f>
        <v>41395</v>
      </c>
      <c r="N885" s="3">
        <f>DATE(YEAR(PCC_Data[[#This Row],[Confirmed Date]]),1,1)</f>
        <v>41275</v>
      </c>
    </row>
    <row r="886" spans="2:14" x14ac:dyDescent="0.25">
      <c r="B886" t="s">
        <v>449</v>
      </c>
      <c r="C886" t="s">
        <v>2177</v>
      </c>
      <c r="D886" t="s">
        <v>5190</v>
      </c>
      <c r="E886" t="s">
        <v>3777</v>
      </c>
      <c r="F886" t="s">
        <v>2271</v>
      </c>
      <c r="G886">
        <v>0</v>
      </c>
      <c r="H886" t="s">
        <v>5191</v>
      </c>
      <c r="I886" t="s">
        <v>5191</v>
      </c>
      <c r="J886" t="s">
        <v>5192</v>
      </c>
      <c r="K886" t="s">
        <v>2274</v>
      </c>
      <c r="L886" t="s">
        <v>2258</v>
      </c>
      <c r="M886" s="6">
        <f>DATE(YEAR(PCC_Data[[#This Row],[Confirmed Date]]),MONTH(PCC_Data[[#This Row],[Confirmed Date]]),1)</f>
        <v>41395</v>
      </c>
      <c r="N886" s="3">
        <f>DATE(YEAR(PCC_Data[[#This Row],[Confirmed Date]]),1,1)</f>
        <v>41275</v>
      </c>
    </row>
    <row r="887" spans="2:14" x14ac:dyDescent="0.25">
      <c r="B887" t="s">
        <v>447</v>
      </c>
      <c r="C887" t="s">
        <v>2177</v>
      </c>
      <c r="D887" t="s">
        <v>5193</v>
      </c>
      <c r="E887" t="s">
        <v>4452</v>
      </c>
      <c r="F887" t="s">
        <v>2271</v>
      </c>
      <c r="G887">
        <v>0</v>
      </c>
      <c r="H887" t="s">
        <v>5194</v>
      </c>
      <c r="I887" t="s">
        <v>5194</v>
      </c>
      <c r="J887" t="s">
        <v>5195</v>
      </c>
      <c r="K887" t="s">
        <v>2274</v>
      </c>
      <c r="L887" t="s">
        <v>2295</v>
      </c>
      <c r="M887" s="6">
        <f>DATE(YEAR(PCC_Data[[#This Row],[Confirmed Date]]),MONTH(PCC_Data[[#This Row],[Confirmed Date]]),1)</f>
        <v>41395</v>
      </c>
      <c r="N887" s="3">
        <f>DATE(YEAR(PCC_Data[[#This Row],[Confirmed Date]]),1,1)</f>
        <v>41275</v>
      </c>
    </row>
    <row r="888" spans="2:14" x14ac:dyDescent="0.25">
      <c r="B888" t="s">
        <v>446</v>
      </c>
      <c r="C888" t="s">
        <v>2177</v>
      </c>
      <c r="D888" t="s">
        <v>5196</v>
      </c>
      <c r="E888" t="s">
        <v>4452</v>
      </c>
      <c r="F888" t="s">
        <v>2271</v>
      </c>
      <c r="G888">
        <v>0</v>
      </c>
      <c r="H888" t="s">
        <v>5197</v>
      </c>
      <c r="I888" t="s">
        <v>5197</v>
      </c>
      <c r="J888" t="s">
        <v>5198</v>
      </c>
      <c r="K888" t="s">
        <v>2274</v>
      </c>
      <c r="L888" t="s">
        <v>2295</v>
      </c>
      <c r="M888" s="6">
        <f>DATE(YEAR(PCC_Data[[#This Row],[Confirmed Date]]),MONTH(PCC_Data[[#This Row],[Confirmed Date]]),1)</f>
        <v>41395</v>
      </c>
      <c r="N888" s="3">
        <f>DATE(YEAR(PCC_Data[[#This Row],[Confirmed Date]]),1,1)</f>
        <v>41275</v>
      </c>
    </row>
    <row r="889" spans="2:14" x14ac:dyDescent="0.25">
      <c r="B889" t="s">
        <v>445</v>
      </c>
      <c r="C889" t="s">
        <v>2177</v>
      </c>
      <c r="D889" t="s">
        <v>5196</v>
      </c>
      <c r="E889" t="s">
        <v>5199</v>
      </c>
      <c r="F889" t="s">
        <v>2271</v>
      </c>
      <c r="G889">
        <v>0</v>
      </c>
      <c r="H889" t="s">
        <v>5200</v>
      </c>
      <c r="I889" t="s">
        <v>5200</v>
      </c>
      <c r="J889" t="s">
        <v>5201</v>
      </c>
      <c r="K889" t="s">
        <v>2274</v>
      </c>
      <c r="L889" t="s">
        <v>2246</v>
      </c>
      <c r="M889" s="6">
        <f>DATE(YEAR(PCC_Data[[#This Row],[Confirmed Date]]),MONTH(PCC_Data[[#This Row],[Confirmed Date]]),1)</f>
        <v>41395</v>
      </c>
      <c r="N889" s="3">
        <f>DATE(YEAR(PCC_Data[[#This Row],[Confirmed Date]]),1,1)</f>
        <v>41275</v>
      </c>
    </row>
    <row r="890" spans="2:14" x14ac:dyDescent="0.25">
      <c r="B890" t="s">
        <v>444</v>
      </c>
      <c r="C890" t="s">
        <v>2177</v>
      </c>
      <c r="D890" t="s">
        <v>5202</v>
      </c>
      <c r="E890" t="s">
        <v>5203</v>
      </c>
      <c r="F890" t="s">
        <v>2271</v>
      </c>
      <c r="G890">
        <v>0</v>
      </c>
      <c r="H890" t="s">
        <v>5204</v>
      </c>
      <c r="I890" t="s">
        <v>5204</v>
      </c>
      <c r="J890" t="s">
        <v>5205</v>
      </c>
      <c r="K890" t="s">
        <v>2274</v>
      </c>
      <c r="L890" t="s">
        <v>2915</v>
      </c>
      <c r="M890" s="6">
        <f>DATE(YEAR(PCC_Data[[#This Row],[Confirmed Date]]),MONTH(PCC_Data[[#This Row],[Confirmed Date]]),1)</f>
        <v>41395</v>
      </c>
      <c r="N890" s="3">
        <f>DATE(YEAR(PCC_Data[[#This Row],[Confirmed Date]]),1,1)</f>
        <v>41275</v>
      </c>
    </row>
    <row r="891" spans="2:14" x14ac:dyDescent="0.25">
      <c r="B891" t="s">
        <v>1126</v>
      </c>
      <c r="C891" t="s">
        <v>2232</v>
      </c>
      <c r="D891" t="s">
        <v>5206</v>
      </c>
      <c r="E891" t="s">
        <v>4969</v>
      </c>
      <c r="F891" t="s">
        <v>2255</v>
      </c>
      <c r="G891">
        <v>0</v>
      </c>
      <c r="H891" t="s">
        <v>5207</v>
      </c>
      <c r="I891" t="s">
        <v>5208</v>
      </c>
      <c r="J891" t="s">
        <v>5209</v>
      </c>
      <c r="K891" t="s">
        <v>2914</v>
      </c>
      <c r="L891" t="s">
        <v>2258</v>
      </c>
      <c r="M891" s="6">
        <f>DATE(YEAR(PCC_Data[[#This Row],[Confirmed Date]]),MONTH(PCC_Data[[#This Row],[Confirmed Date]]),1)</f>
        <v>41395</v>
      </c>
      <c r="N891" s="3">
        <f>DATE(YEAR(PCC_Data[[#This Row],[Confirmed Date]]),1,1)</f>
        <v>41275</v>
      </c>
    </row>
    <row r="892" spans="2:14" x14ac:dyDescent="0.25">
      <c r="B892" t="s">
        <v>1693</v>
      </c>
      <c r="C892" t="s">
        <v>2232</v>
      </c>
      <c r="D892" t="s">
        <v>5210</v>
      </c>
      <c r="E892" t="s">
        <v>5211</v>
      </c>
      <c r="F892" t="s">
        <v>2310</v>
      </c>
      <c r="G892">
        <v>0</v>
      </c>
      <c r="H892" t="s">
        <v>5212</v>
      </c>
      <c r="I892" t="s">
        <v>5212</v>
      </c>
      <c r="J892" t="s">
        <v>5213</v>
      </c>
      <c r="K892" t="s">
        <v>2429</v>
      </c>
      <c r="L892" t="s">
        <v>2275</v>
      </c>
      <c r="M892" s="6">
        <f>DATE(YEAR(PCC_Data[[#This Row],[Confirmed Date]]),MONTH(PCC_Data[[#This Row],[Confirmed Date]]),1)</f>
        <v>41395</v>
      </c>
      <c r="N892" s="3">
        <f>DATE(YEAR(PCC_Data[[#This Row],[Confirmed Date]]),1,1)</f>
        <v>41275</v>
      </c>
    </row>
    <row r="893" spans="2:14" x14ac:dyDescent="0.25">
      <c r="B893" t="s">
        <v>442</v>
      </c>
      <c r="C893" t="s">
        <v>2177</v>
      </c>
      <c r="D893" t="s">
        <v>5214</v>
      </c>
      <c r="E893" t="s">
        <v>5215</v>
      </c>
      <c r="F893" t="s">
        <v>2319</v>
      </c>
      <c r="G893">
        <v>0</v>
      </c>
      <c r="H893" t="s">
        <v>5216</v>
      </c>
      <c r="I893" t="s">
        <v>5216</v>
      </c>
      <c r="J893" t="s">
        <v>5217</v>
      </c>
      <c r="K893" t="s">
        <v>2245</v>
      </c>
      <c r="L893" t="s">
        <v>2246</v>
      </c>
      <c r="M893" s="6">
        <f>DATE(YEAR(PCC_Data[[#This Row],[Confirmed Date]]),MONTH(PCC_Data[[#This Row],[Confirmed Date]]),1)</f>
        <v>41395</v>
      </c>
      <c r="N893" s="3">
        <f>DATE(YEAR(PCC_Data[[#This Row],[Confirmed Date]]),1,1)</f>
        <v>41275</v>
      </c>
    </row>
    <row r="894" spans="2:14" x14ac:dyDescent="0.25">
      <c r="B894" t="s">
        <v>440</v>
      </c>
      <c r="C894" t="s">
        <v>2177</v>
      </c>
      <c r="D894" t="s">
        <v>5218</v>
      </c>
      <c r="E894" t="s">
        <v>4159</v>
      </c>
      <c r="F894" t="s">
        <v>2319</v>
      </c>
      <c r="G894">
        <v>0</v>
      </c>
      <c r="H894" t="s">
        <v>5219</v>
      </c>
      <c r="I894" t="s">
        <v>5219</v>
      </c>
      <c r="J894" t="s">
        <v>5220</v>
      </c>
      <c r="K894" t="s">
        <v>2245</v>
      </c>
      <c r="L894" t="s">
        <v>2246</v>
      </c>
      <c r="M894" s="6">
        <f>DATE(YEAR(PCC_Data[[#This Row],[Confirmed Date]]),MONTH(PCC_Data[[#This Row],[Confirmed Date]]),1)</f>
        <v>41395</v>
      </c>
      <c r="N894" s="3">
        <f>DATE(YEAR(PCC_Data[[#This Row],[Confirmed Date]]),1,1)</f>
        <v>41275</v>
      </c>
    </row>
    <row r="895" spans="2:14" x14ac:dyDescent="0.25">
      <c r="B895" t="s">
        <v>438</v>
      </c>
      <c r="C895" t="s">
        <v>2177</v>
      </c>
      <c r="D895" t="s">
        <v>5221</v>
      </c>
      <c r="E895" t="s">
        <v>5222</v>
      </c>
      <c r="F895" t="s">
        <v>2319</v>
      </c>
      <c r="G895">
        <v>0</v>
      </c>
      <c r="H895" t="s">
        <v>5223</v>
      </c>
      <c r="I895" t="s">
        <v>5223</v>
      </c>
      <c r="J895" t="s">
        <v>5224</v>
      </c>
      <c r="K895" t="s">
        <v>2245</v>
      </c>
      <c r="L895" t="s">
        <v>2246</v>
      </c>
      <c r="M895" s="6">
        <f>DATE(YEAR(PCC_Data[[#This Row],[Confirmed Date]]),MONTH(PCC_Data[[#This Row],[Confirmed Date]]),1)</f>
        <v>41395</v>
      </c>
      <c r="N895" s="3">
        <f>DATE(YEAR(PCC_Data[[#This Row],[Confirmed Date]]),1,1)</f>
        <v>41275</v>
      </c>
    </row>
    <row r="896" spans="2:14" x14ac:dyDescent="0.25">
      <c r="B896" t="s">
        <v>436</v>
      </c>
      <c r="C896" t="s">
        <v>2177</v>
      </c>
      <c r="D896" t="s">
        <v>4162</v>
      </c>
      <c r="E896" t="s">
        <v>5225</v>
      </c>
      <c r="F896" t="s">
        <v>2319</v>
      </c>
      <c r="G896">
        <v>10</v>
      </c>
      <c r="H896" t="s">
        <v>5226</v>
      </c>
      <c r="I896" t="s">
        <v>5226</v>
      </c>
      <c r="J896" t="s">
        <v>5227</v>
      </c>
      <c r="K896" t="s">
        <v>2245</v>
      </c>
      <c r="L896" t="s">
        <v>2246</v>
      </c>
      <c r="M896" s="6">
        <f>DATE(YEAR(PCC_Data[[#This Row],[Confirmed Date]]),MONTH(PCC_Data[[#This Row],[Confirmed Date]]),1)</f>
        <v>41395</v>
      </c>
      <c r="N896" s="3">
        <f>DATE(YEAR(PCC_Data[[#This Row],[Confirmed Date]]),1,1)</f>
        <v>41275</v>
      </c>
    </row>
    <row r="897" spans="2:14" x14ac:dyDescent="0.25">
      <c r="B897" t="s">
        <v>1124</v>
      </c>
      <c r="C897" t="s">
        <v>2232</v>
      </c>
      <c r="D897" t="s">
        <v>5228</v>
      </c>
      <c r="E897" t="s">
        <v>4136</v>
      </c>
      <c r="F897" t="s">
        <v>2266</v>
      </c>
      <c r="G897">
        <v>0</v>
      </c>
      <c r="H897" t="s">
        <v>5229</v>
      </c>
      <c r="I897" t="s">
        <v>5229</v>
      </c>
      <c r="J897" t="s">
        <v>5230</v>
      </c>
      <c r="K897" t="s">
        <v>2914</v>
      </c>
      <c r="L897" t="s">
        <v>2282</v>
      </c>
      <c r="M897" s="6">
        <f>DATE(YEAR(PCC_Data[[#This Row],[Confirmed Date]]),MONTH(PCC_Data[[#This Row],[Confirmed Date]]),1)</f>
        <v>41395</v>
      </c>
      <c r="N897" s="3">
        <f>DATE(YEAR(PCC_Data[[#This Row],[Confirmed Date]]),1,1)</f>
        <v>41275</v>
      </c>
    </row>
    <row r="898" spans="2:14" x14ac:dyDescent="0.25">
      <c r="B898" t="s">
        <v>432</v>
      </c>
      <c r="C898" t="s">
        <v>2177</v>
      </c>
      <c r="D898" t="s">
        <v>5231</v>
      </c>
      <c r="E898" t="s">
        <v>5232</v>
      </c>
      <c r="F898" t="s">
        <v>2384</v>
      </c>
      <c r="G898">
        <v>0</v>
      </c>
      <c r="H898" t="s">
        <v>5233</v>
      </c>
      <c r="I898" t="s">
        <v>5233</v>
      </c>
      <c r="J898" t="s">
        <v>5234</v>
      </c>
      <c r="K898" t="s">
        <v>2245</v>
      </c>
      <c r="L898" t="s">
        <v>5001</v>
      </c>
      <c r="M898" s="6">
        <f>DATE(YEAR(PCC_Data[[#This Row],[Confirmed Date]]),MONTH(PCC_Data[[#This Row],[Confirmed Date]]),1)</f>
        <v>41395</v>
      </c>
      <c r="N898" s="3">
        <f>DATE(YEAR(PCC_Data[[#This Row],[Confirmed Date]]),1,1)</f>
        <v>41275</v>
      </c>
    </row>
    <row r="899" spans="2:14" x14ac:dyDescent="0.25">
      <c r="B899" t="s">
        <v>434</v>
      </c>
      <c r="C899" t="s">
        <v>2177</v>
      </c>
      <c r="D899" t="s">
        <v>5235</v>
      </c>
      <c r="E899" t="s">
        <v>5236</v>
      </c>
      <c r="F899" t="s">
        <v>5237</v>
      </c>
      <c r="G899">
        <v>0</v>
      </c>
      <c r="H899" t="s">
        <v>5238</v>
      </c>
      <c r="I899" t="s">
        <v>5238</v>
      </c>
      <c r="J899" t="s">
        <v>5239</v>
      </c>
      <c r="K899" t="s">
        <v>3460</v>
      </c>
      <c r="L899" t="s">
        <v>2252</v>
      </c>
      <c r="M899" s="6">
        <f>DATE(YEAR(PCC_Data[[#This Row],[Confirmed Date]]),MONTH(PCC_Data[[#This Row],[Confirmed Date]]),1)</f>
        <v>41395</v>
      </c>
      <c r="N899" s="3">
        <f>DATE(YEAR(PCC_Data[[#This Row],[Confirmed Date]]),1,1)</f>
        <v>41275</v>
      </c>
    </row>
    <row r="900" spans="2:14" x14ac:dyDescent="0.25">
      <c r="B900" t="s">
        <v>430</v>
      </c>
      <c r="C900" t="s">
        <v>2177</v>
      </c>
      <c r="D900" t="s">
        <v>5240</v>
      </c>
      <c r="E900" t="s">
        <v>5241</v>
      </c>
      <c r="F900" t="s">
        <v>2895</v>
      </c>
      <c r="G900">
        <v>10</v>
      </c>
      <c r="H900" t="s">
        <v>5242</v>
      </c>
      <c r="I900" t="s">
        <v>5242</v>
      </c>
      <c r="J900" t="s">
        <v>5243</v>
      </c>
      <c r="K900" t="s">
        <v>2398</v>
      </c>
      <c r="L900" t="s">
        <v>2348</v>
      </c>
      <c r="M900" s="6">
        <f>DATE(YEAR(PCC_Data[[#This Row],[Confirmed Date]]),MONTH(PCC_Data[[#This Row],[Confirmed Date]]),1)</f>
        <v>41365</v>
      </c>
      <c r="N900" s="3">
        <f>DATE(YEAR(PCC_Data[[#This Row],[Confirmed Date]]),1,1)</f>
        <v>41275</v>
      </c>
    </row>
    <row r="901" spans="2:14" x14ac:dyDescent="0.25">
      <c r="B901" t="s">
        <v>428</v>
      </c>
      <c r="C901" t="s">
        <v>2177</v>
      </c>
      <c r="D901" t="s">
        <v>5244</v>
      </c>
      <c r="E901" t="s">
        <v>5245</v>
      </c>
      <c r="F901" t="s">
        <v>2384</v>
      </c>
      <c r="G901">
        <v>0</v>
      </c>
      <c r="H901" t="s">
        <v>5246</v>
      </c>
      <c r="I901" t="s">
        <v>5246</v>
      </c>
      <c r="J901" t="s">
        <v>5247</v>
      </c>
      <c r="K901" t="s">
        <v>2245</v>
      </c>
      <c r="L901" t="s">
        <v>2258</v>
      </c>
      <c r="M901" s="6">
        <f>DATE(YEAR(PCC_Data[[#This Row],[Confirmed Date]]),MONTH(PCC_Data[[#This Row],[Confirmed Date]]),1)</f>
        <v>41395</v>
      </c>
      <c r="N901" s="3">
        <f>DATE(YEAR(PCC_Data[[#This Row],[Confirmed Date]]),1,1)</f>
        <v>41275</v>
      </c>
    </row>
    <row r="902" spans="2:14" x14ac:dyDescent="0.25">
      <c r="B902" t="s">
        <v>1967</v>
      </c>
      <c r="C902" t="s">
        <v>2232</v>
      </c>
      <c r="D902" t="s">
        <v>5248</v>
      </c>
      <c r="E902" t="s">
        <v>5249</v>
      </c>
      <c r="F902" t="s">
        <v>2467</v>
      </c>
      <c r="G902">
        <v>0</v>
      </c>
      <c r="H902" t="s">
        <v>5250</v>
      </c>
      <c r="I902" t="s">
        <v>5250</v>
      </c>
      <c r="J902" t="s">
        <v>5251</v>
      </c>
      <c r="K902" t="s">
        <v>2429</v>
      </c>
      <c r="L902" t="s">
        <v>2392</v>
      </c>
      <c r="M902" s="6">
        <f>DATE(YEAR(PCC_Data[[#This Row],[Confirmed Date]]),MONTH(PCC_Data[[#This Row],[Confirmed Date]]),1)</f>
        <v>41395</v>
      </c>
      <c r="N902" s="3">
        <f>DATE(YEAR(PCC_Data[[#This Row],[Confirmed Date]]),1,1)</f>
        <v>41275</v>
      </c>
    </row>
    <row r="903" spans="2:14" x14ac:dyDescent="0.25">
      <c r="B903" t="s">
        <v>1485</v>
      </c>
      <c r="C903" t="s">
        <v>2232</v>
      </c>
      <c r="D903" t="s">
        <v>5252</v>
      </c>
      <c r="E903" t="s">
        <v>4675</v>
      </c>
      <c r="F903" t="s">
        <v>2278</v>
      </c>
      <c r="G903">
        <v>7.67</v>
      </c>
      <c r="H903" t="s">
        <v>5253</v>
      </c>
      <c r="I903" t="s">
        <v>5253</v>
      </c>
      <c r="J903" t="s">
        <v>5254</v>
      </c>
      <c r="K903" t="s">
        <v>2415</v>
      </c>
      <c r="L903" t="s">
        <v>2264</v>
      </c>
      <c r="M903" s="6">
        <f>DATE(YEAR(PCC_Data[[#This Row],[Confirmed Date]]),MONTH(PCC_Data[[#This Row],[Confirmed Date]]),1)</f>
        <v>41395</v>
      </c>
      <c r="N903" s="3">
        <f>DATE(YEAR(PCC_Data[[#This Row],[Confirmed Date]]),1,1)</f>
        <v>41275</v>
      </c>
    </row>
    <row r="904" spans="2:14" x14ac:dyDescent="0.25">
      <c r="B904" t="s">
        <v>1653</v>
      </c>
      <c r="C904" t="s">
        <v>2177</v>
      </c>
      <c r="D904" t="s">
        <v>3662</v>
      </c>
      <c r="E904" t="s">
        <v>5255</v>
      </c>
      <c r="F904" t="s">
        <v>2210</v>
      </c>
      <c r="G904">
        <v>0</v>
      </c>
      <c r="H904" t="s">
        <v>5256</v>
      </c>
      <c r="I904" t="s">
        <v>5256</v>
      </c>
      <c r="J904" t="s">
        <v>5257</v>
      </c>
      <c r="K904" t="s">
        <v>2547</v>
      </c>
      <c r="L904" t="s">
        <v>2464</v>
      </c>
      <c r="M904" s="6">
        <f>DATE(YEAR(PCC_Data[[#This Row],[Confirmed Date]]),MONTH(PCC_Data[[#This Row],[Confirmed Date]]),1)</f>
        <v>41395</v>
      </c>
      <c r="N904" s="3">
        <f>DATE(YEAR(PCC_Data[[#This Row],[Confirmed Date]]),1,1)</f>
        <v>41275</v>
      </c>
    </row>
    <row r="905" spans="2:14" x14ac:dyDescent="0.25">
      <c r="B905" t="s">
        <v>1652</v>
      </c>
      <c r="C905" t="s">
        <v>2177</v>
      </c>
      <c r="D905" t="s">
        <v>3662</v>
      </c>
      <c r="E905" t="s">
        <v>5255</v>
      </c>
      <c r="F905" t="s">
        <v>2210</v>
      </c>
      <c r="G905">
        <v>0</v>
      </c>
      <c r="H905" t="s">
        <v>5258</v>
      </c>
      <c r="I905" t="s">
        <v>5258</v>
      </c>
      <c r="J905" t="s">
        <v>5259</v>
      </c>
      <c r="K905" t="s">
        <v>2398</v>
      </c>
      <c r="L905" t="s">
        <v>2464</v>
      </c>
      <c r="M905" s="6">
        <f>DATE(YEAR(PCC_Data[[#This Row],[Confirmed Date]]),MONTH(PCC_Data[[#This Row],[Confirmed Date]]),1)</f>
        <v>41395</v>
      </c>
      <c r="N905" s="3">
        <f>DATE(YEAR(PCC_Data[[#This Row],[Confirmed Date]]),1,1)</f>
        <v>41275</v>
      </c>
    </row>
    <row r="906" spans="2:14" x14ac:dyDescent="0.25">
      <c r="B906" t="s">
        <v>1651</v>
      </c>
      <c r="C906" t="s">
        <v>2177</v>
      </c>
      <c r="D906" t="s">
        <v>2543</v>
      </c>
      <c r="E906" t="s">
        <v>5255</v>
      </c>
      <c r="F906" t="s">
        <v>2210</v>
      </c>
      <c r="G906">
        <v>0</v>
      </c>
      <c r="H906" t="s">
        <v>5260</v>
      </c>
      <c r="I906" t="s">
        <v>5260</v>
      </c>
      <c r="J906" t="s">
        <v>5261</v>
      </c>
      <c r="K906" t="s">
        <v>2398</v>
      </c>
      <c r="L906" t="s">
        <v>2464</v>
      </c>
      <c r="M906" s="6">
        <f>DATE(YEAR(PCC_Data[[#This Row],[Confirmed Date]]),MONTH(PCC_Data[[#This Row],[Confirmed Date]]),1)</f>
        <v>41395</v>
      </c>
      <c r="N906" s="3">
        <f>DATE(YEAR(PCC_Data[[#This Row],[Confirmed Date]]),1,1)</f>
        <v>41275</v>
      </c>
    </row>
    <row r="907" spans="2:14" x14ac:dyDescent="0.25">
      <c r="B907" t="s">
        <v>1650</v>
      </c>
      <c r="C907" t="s">
        <v>2177</v>
      </c>
      <c r="D907" t="s">
        <v>2543</v>
      </c>
      <c r="E907" t="s">
        <v>5255</v>
      </c>
      <c r="F907" t="s">
        <v>2210</v>
      </c>
      <c r="G907">
        <v>0</v>
      </c>
      <c r="H907" t="s">
        <v>5262</v>
      </c>
      <c r="I907" t="s">
        <v>5262</v>
      </c>
      <c r="J907" t="s">
        <v>5263</v>
      </c>
      <c r="K907" t="s">
        <v>2398</v>
      </c>
      <c r="L907" t="s">
        <v>2464</v>
      </c>
      <c r="M907" s="6">
        <f>DATE(YEAR(PCC_Data[[#This Row],[Confirmed Date]]),MONTH(PCC_Data[[#This Row],[Confirmed Date]]),1)</f>
        <v>41395</v>
      </c>
      <c r="N907" s="3">
        <f>DATE(YEAR(PCC_Data[[#This Row],[Confirmed Date]]),1,1)</f>
        <v>41275</v>
      </c>
    </row>
    <row r="908" spans="2:14" x14ac:dyDescent="0.25">
      <c r="B908" t="s">
        <v>1649</v>
      </c>
      <c r="C908" t="s">
        <v>2177</v>
      </c>
      <c r="D908" t="s">
        <v>2543</v>
      </c>
      <c r="E908" t="s">
        <v>5264</v>
      </c>
      <c r="F908" t="s">
        <v>2210</v>
      </c>
      <c r="G908">
        <v>0</v>
      </c>
      <c r="H908" t="s">
        <v>5265</v>
      </c>
      <c r="I908" t="s">
        <v>5265</v>
      </c>
      <c r="J908" t="s">
        <v>5266</v>
      </c>
      <c r="K908" t="s">
        <v>2547</v>
      </c>
      <c r="L908" t="s">
        <v>2464</v>
      </c>
      <c r="M908" s="6">
        <f>DATE(YEAR(PCC_Data[[#This Row],[Confirmed Date]]),MONTH(PCC_Data[[#This Row],[Confirmed Date]]),1)</f>
        <v>41395</v>
      </c>
      <c r="N908" s="3">
        <f>DATE(YEAR(PCC_Data[[#This Row],[Confirmed Date]]),1,1)</f>
        <v>41275</v>
      </c>
    </row>
    <row r="909" spans="2:14" x14ac:dyDescent="0.25">
      <c r="B909" t="s">
        <v>1648</v>
      </c>
      <c r="C909" t="s">
        <v>2177</v>
      </c>
      <c r="D909" t="s">
        <v>2543</v>
      </c>
      <c r="E909" t="s">
        <v>5264</v>
      </c>
      <c r="F909" t="s">
        <v>2210</v>
      </c>
      <c r="G909">
        <v>0</v>
      </c>
      <c r="H909" t="s">
        <v>5267</v>
      </c>
      <c r="I909" t="s">
        <v>5267</v>
      </c>
      <c r="J909" t="s">
        <v>5268</v>
      </c>
      <c r="K909" t="s">
        <v>2398</v>
      </c>
      <c r="L909" t="s">
        <v>2464</v>
      </c>
      <c r="M909" s="6">
        <f>DATE(YEAR(PCC_Data[[#This Row],[Confirmed Date]]),MONTH(PCC_Data[[#This Row],[Confirmed Date]]),1)</f>
        <v>41395</v>
      </c>
      <c r="N909" s="3">
        <f>DATE(YEAR(PCC_Data[[#This Row],[Confirmed Date]]),1,1)</f>
        <v>41275</v>
      </c>
    </row>
    <row r="910" spans="2:14" x14ac:dyDescent="0.25">
      <c r="B910" t="s">
        <v>1647</v>
      </c>
      <c r="C910" t="s">
        <v>2177</v>
      </c>
      <c r="D910" t="s">
        <v>2543</v>
      </c>
      <c r="E910" t="s">
        <v>3663</v>
      </c>
      <c r="F910" t="s">
        <v>2210</v>
      </c>
      <c r="G910">
        <v>0</v>
      </c>
      <c r="H910" t="s">
        <v>5269</v>
      </c>
      <c r="I910" t="s">
        <v>5269</v>
      </c>
      <c r="J910" t="s">
        <v>5270</v>
      </c>
      <c r="K910" t="s">
        <v>2398</v>
      </c>
      <c r="L910" t="s">
        <v>2464</v>
      </c>
      <c r="M910" s="6">
        <f>DATE(YEAR(PCC_Data[[#This Row],[Confirmed Date]]),MONTH(PCC_Data[[#This Row],[Confirmed Date]]),1)</f>
        <v>41395</v>
      </c>
      <c r="N910" s="3">
        <f>DATE(YEAR(PCC_Data[[#This Row],[Confirmed Date]]),1,1)</f>
        <v>41275</v>
      </c>
    </row>
    <row r="911" spans="2:14" x14ac:dyDescent="0.25">
      <c r="B911" t="s">
        <v>1646</v>
      </c>
      <c r="C911" t="s">
        <v>2177</v>
      </c>
      <c r="D911" t="s">
        <v>2543</v>
      </c>
      <c r="E911" t="s">
        <v>3663</v>
      </c>
      <c r="F911" t="s">
        <v>2210</v>
      </c>
      <c r="G911">
        <v>0</v>
      </c>
      <c r="H911" t="s">
        <v>5271</v>
      </c>
      <c r="I911" t="s">
        <v>5271</v>
      </c>
      <c r="J911" t="s">
        <v>5272</v>
      </c>
      <c r="K911" t="s">
        <v>2398</v>
      </c>
      <c r="L911" t="s">
        <v>2464</v>
      </c>
      <c r="M911" s="6">
        <f>DATE(YEAR(PCC_Data[[#This Row],[Confirmed Date]]),MONTH(PCC_Data[[#This Row],[Confirmed Date]]),1)</f>
        <v>41395</v>
      </c>
      <c r="N911" s="3">
        <f>DATE(YEAR(PCC_Data[[#This Row],[Confirmed Date]]),1,1)</f>
        <v>41275</v>
      </c>
    </row>
    <row r="912" spans="2:14" x14ac:dyDescent="0.25">
      <c r="B912" t="s">
        <v>1645</v>
      </c>
      <c r="C912" t="s">
        <v>2177</v>
      </c>
      <c r="D912" t="s">
        <v>2543</v>
      </c>
      <c r="E912" t="s">
        <v>5273</v>
      </c>
      <c r="F912" t="s">
        <v>2210</v>
      </c>
      <c r="G912">
        <v>0</v>
      </c>
      <c r="H912" t="s">
        <v>5274</v>
      </c>
      <c r="I912" t="s">
        <v>5274</v>
      </c>
      <c r="J912" t="s">
        <v>5275</v>
      </c>
      <c r="K912" t="s">
        <v>2398</v>
      </c>
      <c r="L912" t="s">
        <v>2464</v>
      </c>
      <c r="M912" s="6">
        <f>DATE(YEAR(PCC_Data[[#This Row],[Confirmed Date]]),MONTH(PCC_Data[[#This Row],[Confirmed Date]]),1)</f>
        <v>41395</v>
      </c>
      <c r="N912" s="3">
        <f>DATE(YEAR(PCC_Data[[#This Row],[Confirmed Date]]),1,1)</f>
        <v>41275</v>
      </c>
    </row>
    <row r="913" spans="2:14" x14ac:dyDescent="0.25">
      <c r="B913" t="s">
        <v>1644</v>
      </c>
      <c r="C913" t="s">
        <v>2177</v>
      </c>
      <c r="D913" t="s">
        <v>2543</v>
      </c>
      <c r="E913" t="s">
        <v>5273</v>
      </c>
      <c r="F913" t="s">
        <v>2210</v>
      </c>
      <c r="G913">
        <v>0</v>
      </c>
      <c r="H913" t="s">
        <v>5276</v>
      </c>
      <c r="I913" t="s">
        <v>5276</v>
      </c>
      <c r="J913" t="s">
        <v>5277</v>
      </c>
      <c r="K913" t="s">
        <v>2398</v>
      </c>
      <c r="L913" t="s">
        <v>2464</v>
      </c>
      <c r="M913" s="6">
        <f>DATE(YEAR(PCC_Data[[#This Row],[Confirmed Date]]),MONTH(PCC_Data[[#This Row],[Confirmed Date]]),1)</f>
        <v>41395</v>
      </c>
      <c r="N913" s="3">
        <f>DATE(YEAR(PCC_Data[[#This Row],[Confirmed Date]]),1,1)</f>
        <v>41275</v>
      </c>
    </row>
    <row r="914" spans="2:14" x14ac:dyDescent="0.25">
      <c r="B914" t="s">
        <v>1643</v>
      </c>
      <c r="C914" t="s">
        <v>2177</v>
      </c>
      <c r="D914" t="s">
        <v>2543</v>
      </c>
      <c r="E914" t="s">
        <v>5278</v>
      </c>
      <c r="F914" t="s">
        <v>2210</v>
      </c>
      <c r="G914">
        <v>0</v>
      </c>
      <c r="H914" t="s">
        <v>5279</v>
      </c>
      <c r="I914" t="s">
        <v>5279</v>
      </c>
      <c r="J914" t="s">
        <v>5280</v>
      </c>
      <c r="K914" t="s">
        <v>2398</v>
      </c>
      <c r="L914" t="s">
        <v>2464</v>
      </c>
      <c r="M914" s="6">
        <f>DATE(YEAR(PCC_Data[[#This Row],[Confirmed Date]]),MONTH(PCC_Data[[#This Row],[Confirmed Date]]),1)</f>
        <v>41365</v>
      </c>
      <c r="N914" s="3">
        <f>DATE(YEAR(PCC_Data[[#This Row],[Confirmed Date]]),1,1)</f>
        <v>41275</v>
      </c>
    </row>
    <row r="915" spans="2:14" x14ac:dyDescent="0.25">
      <c r="B915" t="s">
        <v>1888</v>
      </c>
      <c r="C915" t="s">
        <v>2177</v>
      </c>
      <c r="D915" t="s">
        <v>5281</v>
      </c>
      <c r="E915" t="s">
        <v>5282</v>
      </c>
      <c r="F915" t="s">
        <v>2467</v>
      </c>
      <c r="G915">
        <v>0</v>
      </c>
      <c r="H915" t="s">
        <v>5283</v>
      </c>
      <c r="I915" t="s">
        <v>5283</v>
      </c>
      <c r="J915" t="s">
        <v>5284</v>
      </c>
      <c r="K915" t="s">
        <v>4673</v>
      </c>
      <c r="L915" t="s">
        <v>2392</v>
      </c>
      <c r="M915" s="6">
        <f>DATE(YEAR(PCC_Data[[#This Row],[Confirmed Date]]),MONTH(PCC_Data[[#This Row],[Confirmed Date]]),1)</f>
        <v>41395</v>
      </c>
      <c r="N915" s="3">
        <f>DATE(YEAR(PCC_Data[[#This Row],[Confirmed Date]]),1,1)</f>
        <v>41275</v>
      </c>
    </row>
    <row r="916" spans="2:14" x14ac:dyDescent="0.25">
      <c r="B916" t="s">
        <v>1642</v>
      </c>
      <c r="C916" t="s">
        <v>2177</v>
      </c>
      <c r="D916" t="s">
        <v>2543</v>
      </c>
      <c r="E916" t="s">
        <v>5285</v>
      </c>
      <c r="F916" t="s">
        <v>2210</v>
      </c>
      <c r="G916">
        <v>0</v>
      </c>
      <c r="H916" t="s">
        <v>5286</v>
      </c>
      <c r="I916" t="s">
        <v>5286</v>
      </c>
      <c r="J916" t="s">
        <v>5287</v>
      </c>
      <c r="K916" t="s">
        <v>2398</v>
      </c>
      <c r="L916" t="s">
        <v>2464</v>
      </c>
      <c r="M916" s="6">
        <f>DATE(YEAR(PCC_Data[[#This Row],[Confirmed Date]]),MONTH(PCC_Data[[#This Row],[Confirmed Date]]),1)</f>
        <v>41395</v>
      </c>
      <c r="N916" s="3">
        <f>DATE(YEAR(PCC_Data[[#This Row],[Confirmed Date]]),1,1)</f>
        <v>41275</v>
      </c>
    </row>
    <row r="917" spans="2:14" x14ac:dyDescent="0.25">
      <c r="B917" t="s">
        <v>1641</v>
      </c>
      <c r="C917" t="s">
        <v>2177</v>
      </c>
      <c r="D917" t="s">
        <v>2543</v>
      </c>
      <c r="E917" t="s">
        <v>5264</v>
      </c>
      <c r="F917" t="s">
        <v>2210</v>
      </c>
      <c r="G917">
        <v>0</v>
      </c>
      <c r="H917" t="s">
        <v>5288</v>
      </c>
      <c r="I917" t="s">
        <v>5288</v>
      </c>
      <c r="J917" t="s">
        <v>5289</v>
      </c>
      <c r="K917" t="s">
        <v>2398</v>
      </c>
      <c r="L917" t="s">
        <v>2464</v>
      </c>
      <c r="M917" s="6">
        <f>DATE(YEAR(PCC_Data[[#This Row],[Confirmed Date]]),MONTH(PCC_Data[[#This Row],[Confirmed Date]]),1)</f>
        <v>41395</v>
      </c>
      <c r="N917" s="3">
        <f>DATE(YEAR(PCC_Data[[#This Row],[Confirmed Date]]),1,1)</f>
        <v>41275</v>
      </c>
    </row>
    <row r="918" spans="2:14" x14ac:dyDescent="0.25">
      <c r="B918" t="s">
        <v>1640</v>
      </c>
      <c r="C918" t="s">
        <v>2177</v>
      </c>
      <c r="D918" t="s">
        <v>2543</v>
      </c>
      <c r="E918" t="s">
        <v>5264</v>
      </c>
      <c r="F918" t="s">
        <v>2210</v>
      </c>
      <c r="G918">
        <v>0</v>
      </c>
      <c r="H918" t="s">
        <v>5290</v>
      </c>
      <c r="I918" t="s">
        <v>5290</v>
      </c>
      <c r="J918" t="s">
        <v>5291</v>
      </c>
      <c r="K918" t="s">
        <v>2398</v>
      </c>
      <c r="L918" t="s">
        <v>2464</v>
      </c>
      <c r="M918" s="6">
        <f>DATE(YEAR(PCC_Data[[#This Row],[Confirmed Date]]),MONTH(PCC_Data[[#This Row],[Confirmed Date]]),1)</f>
        <v>41395</v>
      </c>
      <c r="N918" s="3">
        <f>DATE(YEAR(PCC_Data[[#This Row],[Confirmed Date]]),1,1)</f>
        <v>41275</v>
      </c>
    </row>
    <row r="919" spans="2:14" x14ac:dyDescent="0.25">
      <c r="B919" t="s">
        <v>426</v>
      </c>
      <c r="C919" t="s">
        <v>2177</v>
      </c>
      <c r="D919" t="s">
        <v>5292</v>
      </c>
      <c r="E919" t="s">
        <v>5293</v>
      </c>
      <c r="F919" t="s">
        <v>5237</v>
      </c>
      <c r="G919">
        <v>0</v>
      </c>
      <c r="H919" t="s">
        <v>5294</v>
      </c>
      <c r="I919" t="s">
        <v>5294</v>
      </c>
      <c r="J919" t="s">
        <v>5295</v>
      </c>
      <c r="K919" t="s">
        <v>3460</v>
      </c>
      <c r="L919" t="s">
        <v>2246</v>
      </c>
      <c r="M919" s="6">
        <f>DATE(YEAR(PCC_Data[[#This Row],[Confirmed Date]]),MONTH(PCC_Data[[#This Row],[Confirmed Date]]),1)</f>
        <v>41395</v>
      </c>
      <c r="N919" s="3">
        <f>DATE(YEAR(PCC_Data[[#This Row],[Confirmed Date]]),1,1)</f>
        <v>41275</v>
      </c>
    </row>
    <row r="920" spans="2:14" x14ac:dyDescent="0.25">
      <c r="B920" t="s">
        <v>1122</v>
      </c>
      <c r="C920" t="s">
        <v>2232</v>
      </c>
      <c r="D920" t="s">
        <v>5296</v>
      </c>
      <c r="E920" t="s">
        <v>5297</v>
      </c>
      <c r="F920" t="s">
        <v>2504</v>
      </c>
      <c r="G920">
        <v>0</v>
      </c>
      <c r="H920" t="s">
        <v>5298</v>
      </c>
      <c r="I920" t="s">
        <v>5298</v>
      </c>
      <c r="J920" t="s">
        <v>5299</v>
      </c>
      <c r="K920" t="s">
        <v>2375</v>
      </c>
      <c r="L920" t="s">
        <v>2839</v>
      </c>
      <c r="M920" s="6">
        <f>DATE(YEAR(PCC_Data[[#This Row],[Confirmed Date]]),MONTH(PCC_Data[[#This Row],[Confirmed Date]]),1)</f>
        <v>41395</v>
      </c>
      <c r="N920" s="3">
        <f>DATE(YEAR(PCC_Data[[#This Row],[Confirmed Date]]),1,1)</f>
        <v>41275</v>
      </c>
    </row>
    <row r="921" spans="2:14" x14ac:dyDescent="0.25">
      <c r="B921" t="s">
        <v>1483</v>
      </c>
      <c r="C921" t="s">
        <v>2232</v>
      </c>
      <c r="D921" t="s">
        <v>5300</v>
      </c>
      <c r="E921" t="s">
        <v>4079</v>
      </c>
      <c r="F921" t="s">
        <v>2261</v>
      </c>
      <c r="G921">
        <v>0</v>
      </c>
      <c r="H921" t="s">
        <v>5301</v>
      </c>
      <c r="I921" t="s">
        <v>5301</v>
      </c>
      <c r="J921" t="s">
        <v>5302</v>
      </c>
      <c r="K921" t="s">
        <v>2415</v>
      </c>
      <c r="L921" t="s">
        <v>2282</v>
      </c>
      <c r="M921" s="6">
        <f>DATE(YEAR(PCC_Data[[#This Row],[Confirmed Date]]),MONTH(PCC_Data[[#This Row],[Confirmed Date]]),1)</f>
        <v>41365</v>
      </c>
      <c r="N921" s="3">
        <f>DATE(YEAR(PCC_Data[[#This Row],[Confirmed Date]]),1,1)</f>
        <v>41275</v>
      </c>
    </row>
    <row r="922" spans="2:14" x14ac:dyDescent="0.25">
      <c r="B922" t="s">
        <v>424</v>
      </c>
      <c r="C922" t="s">
        <v>2177</v>
      </c>
      <c r="D922" t="s">
        <v>5303</v>
      </c>
      <c r="E922" t="s">
        <v>2284</v>
      </c>
      <c r="F922" t="s">
        <v>2266</v>
      </c>
      <c r="G922">
        <v>0</v>
      </c>
      <c r="H922" t="s">
        <v>5304</v>
      </c>
      <c r="I922" t="s">
        <v>5304</v>
      </c>
      <c r="J922" t="s">
        <v>5305</v>
      </c>
      <c r="K922" t="s">
        <v>4252</v>
      </c>
      <c r="M922" s="6">
        <f>DATE(YEAR(PCC_Data[[#This Row],[Confirmed Date]]),MONTH(PCC_Data[[#This Row],[Confirmed Date]]),1)</f>
        <v>41395</v>
      </c>
      <c r="N922" s="3">
        <f>DATE(YEAR(PCC_Data[[#This Row],[Confirmed Date]]),1,1)</f>
        <v>41275</v>
      </c>
    </row>
    <row r="923" spans="2:14" x14ac:dyDescent="0.25">
      <c r="B923" t="s">
        <v>1691</v>
      </c>
      <c r="C923" t="s">
        <v>2232</v>
      </c>
      <c r="D923" t="s">
        <v>5306</v>
      </c>
      <c r="E923" t="s">
        <v>3994</v>
      </c>
      <c r="F923" t="s">
        <v>3448</v>
      </c>
      <c r="G923">
        <v>0</v>
      </c>
      <c r="H923" t="s">
        <v>5307</v>
      </c>
      <c r="I923" t="s">
        <v>5307</v>
      </c>
      <c r="J923" t="s">
        <v>5308</v>
      </c>
      <c r="K923" t="s">
        <v>2424</v>
      </c>
      <c r="L923" t="s">
        <v>2275</v>
      </c>
      <c r="M923" s="6">
        <f>DATE(YEAR(PCC_Data[[#This Row],[Confirmed Date]]),MONTH(PCC_Data[[#This Row],[Confirmed Date]]),1)</f>
        <v>41395</v>
      </c>
      <c r="N923" s="3">
        <f>DATE(YEAR(PCC_Data[[#This Row],[Confirmed Date]]),1,1)</f>
        <v>41275</v>
      </c>
    </row>
    <row r="924" spans="2:14" x14ac:dyDescent="0.25">
      <c r="B924" t="s">
        <v>1773</v>
      </c>
      <c r="C924" t="s">
        <v>2177</v>
      </c>
      <c r="D924" t="s">
        <v>5309</v>
      </c>
      <c r="E924" t="s">
        <v>5069</v>
      </c>
      <c r="F924" t="s">
        <v>2514</v>
      </c>
      <c r="G924">
        <v>0</v>
      </c>
      <c r="H924" t="s">
        <v>5310</v>
      </c>
      <c r="I924" t="s">
        <v>5310</v>
      </c>
      <c r="J924" t="s">
        <v>5311</v>
      </c>
      <c r="K924" t="s">
        <v>2755</v>
      </c>
      <c r="L924" t="s">
        <v>2518</v>
      </c>
      <c r="M924" s="6">
        <f>DATE(YEAR(PCC_Data[[#This Row],[Confirmed Date]]),MONTH(PCC_Data[[#This Row],[Confirmed Date]]),1)</f>
        <v>41395</v>
      </c>
      <c r="N924" s="3">
        <f>DATE(YEAR(PCC_Data[[#This Row],[Confirmed Date]]),1,1)</f>
        <v>41275</v>
      </c>
    </row>
    <row r="925" spans="2:14" x14ac:dyDescent="0.25">
      <c r="B925" t="s">
        <v>423</v>
      </c>
      <c r="C925" t="s">
        <v>2177</v>
      </c>
      <c r="D925" t="s">
        <v>2949</v>
      </c>
      <c r="E925" t="s">
        <v>2827</v>
      </c>
      <c r="F925" t="s">
        <v>2271</v>
      </c>
      <c r="G925">
        <v>0</v>
      </c>
      <c r="H925" t="s">
        <v>5312</v>
      </c>
      <c r="I925" t="s">
        <v>5312</v>
      </c>
      <c r="J925" t="s">
        <v>5313</v>
      </c>
      <c r="K925" t="s">
        <v>2813</v>
      </c>
      <c r="L925" t="s">
        <v>2258</v>
      </c>
      <c r="M925" s="6">
        <f>DATE(YEAR(PCC_Data[[#This Row],[Confirmed Date]]),MONTH(PCC_Data[[#This Row],[Confirmed Date]]),1)</f>
        <v>41395</v>
      </c>
      <c r="N925" s="3">
        <f>DATE(YEAR(PCC_Data[[#This Row],[Confirmed Date]]),1,1)</f>
        <v>41275</v>
      </c>
    </row>
    <row r="926" spans="2:14" x14ac:dyDescent="0.25">
      <c r="B926" t="s">
        <v>1118</v>
      </c>
      <c r="C926" t="s">
        <v>2232</v>
      </c>
      <c r="D926" t="s">
        <v>5314</v>
      </c>
      <c r="E926" t="s">
        <v>3263</v>
      </c>
      <c r="F926" t="s">
        <v>2895</v>
      </c>
      <c r="G926">
        <v>0</v>
      </c>
      <c r="H926" t="s">
        <v>5315</v>
      </c>
      <c r="I926" t="s">
        <v>5315</v>
      </c>
      <c r="J926" t="s">
        <v>5316</v>
      </c>
      <c r="K926" t="s">
        <v>3833</v>
      </c>
      <c r="L926" t="s">
        <v>2348</v>
      </c>
      <c r="M926" s="6">
        <f>DATE(YEAR(PCC_Data[[#This Row],[Confirmed Date]]),MONTH(PCC_Data[[#This Row],[Confirmed Date]]),1)</f>
        <v>41395</v>
      </c>
      <c r="N926" s="3">
        <f>DATE(YEAR(PCC_Data[[#This Row],[Confirmed Date]]),1,1)</f>
        <v>41275</v>
      </c>
    </row>
    <row r="927" spans="2:14" x14ac:dyDescent="0.25">
      <c r="B927" t="s">
        <v>1638</v>
      </c>
      <c r="C927" t="s">
        <v>2177</v>
      </c>
      <c r="D927" t="s">
        <v>2543</v>
      </c>
      <c r="E927" t="s">
        <v>5317</v>
      </c>
      <c r="F927" t="s">
        <v>2210</v>
      </c>
      <c r="G927">
        <v>0</v>
      </c>
      <c r="H927" t="s">
        <v>5318</v>
      </c>
      <c r="I927" t="s">
        <v>5318</v>
      </c>
      <c r="J927" t="s">
        <v>5319</v>
      </c>
      <c r="K927" t="s">
        <v>2398</v>
      </c>
      <c r="L927" t="s">
        <v>2464</v>
      </c>
      <c r="M927" s="6">
        <f>DATE(YEAR(PCC_Data[[#This Row],[Confirmed Date]]),MONTH(PCC_Data[[#This Row],[Confirmed Date]]),1)</f>
        <v>41395</v>
      </c>
      <c r="N927" s="3">
        <f>DATE(YEAR(PCC_Data[[#This Row],[Confirmed Date]]),1,1)</f>
        <v>41275</v>
      </c>
    </row>
    <row r="928" spans="2:14" x14ac:dyDescent="0.25">
      <c r="B928" t="s">
        <v>421</v>
      </c>
      <c r="C928" t="s">
        <v>2177</v>
      </c>
      <c r="D928" t="s">
        <v>5320</v>
      </c>
      <c r="E928" t="s">
        <v>5321</v>
      </c>
      <c r="F928" t="s">
        <v>2319</v>
      </c>
      <c r="G928">
        <v>0</v>
      </c>
      <c r="H928" t="s">
        <v>5322</v>
      </c>
      <c r="I928" t="s">
        <v>5322</v>
      </c>
      <c r="J928" t="s">
        <v>5323</v>
      </c>
      <c r="K928" t="s">
        <v>2245</v>
      </c>
      <c r="L928" t="s">
        <v>2246</v>
      </c>
      <c r="M928" s="6">
        <f>DATE(YEAR(PCC_Data[[#This Row],[Confirmed Date]]),MONTH(PCC_Data[[#This Row],[Confirmed Date]]),1)</f>
        <v>41395</v>
      </c>
      <c r="N928" s="3">
        <f>DATE(YEAR(PCC_Data[[#This Row],[Confirmed Date]]),1,1)</f>
        <v>41275</v>
      </c>
    </row>
    <row r="929" spans="2:14" x14ac:dyDescent="0.25">
      <c r="B929" t="s">
        <v>1639</v>
      </c>
      <c r="C929" t="s">
        <v>2177</v>
      </c>
      <c r="D929" t="s">
        <v>3662</v>
      </c>
      <c r="E929" t="s">
        <v>5324</v>
      </c>
      <c r="F929" t="s">
        <v>2210</v>
      </c>
      <c r="G929">
        <v>0</v>
      </c>
      <c r="H929" t="s">
        <v>5325</v>
      </c>
      <c r="I929" t="s">
        <v>5325</v>
      </c>
      <c r="J929" t="s">
        <v>5326</v>
      </c>
      <c r="K929" t="s">
        <v>2547</v>
      </c>
      <c r="L929" t="s">
        <v>2464</v>
      </c>
      <c r="M929" s="6">
        <f>DATE(YEAR(PCC_Data[[#This Row],[Confirmed Date]]),MONTH(PCC_Data[[#This Row],[Confirmed Date]]),1)</f>
        <v>41395</v>
      </c>
      <c r="N929" s="3">
        <f>DATE(YEAR(PCC_Data[[#This Row],[Confirmed Date]]),1,1)</f>
        <v>41275</v>
      </c>
    </row>
    <row r="930" spans="2:14" x14ac:dyDescent="0.25">
      <c r="B930" t="s">
        <v>1635</v>
      </c>
      <c r="C930" t="s">
        <v>2177</v>
      </c>
      <c r="D930" t="s">
        <v>3662</v>
      </c>
      <c r="E930" t="s">
        <v>5324</v>
      </c>
      <c r="F930" t="s">
        <v>2210</v>
      </c>
      <c r="G930">
        <v>0</v>
      </c>
      <c r="H930" t="s">
        <v>5327</v>
      </c>
      <c r="I930" t="s">
        <v>5327</v>
      </c>
      <c r="J930" t="s">
        <v>5328</v>
      </c>
      <c r="K930" t="s">
        <v>2398</v>
      </c>
      <c r="L930" t="s">
        <v>2464</v>
      </c>
      <c r="M930" s="6">
        <f>DATE(YEAR(PCC_Data[[#This Row],[Confirmed Date]]),MONTH(PCC_Data[[#This Row],[Confirmed Date]]),1)</f>
        <v>41395</v>
      </c>
      <c r="N930" s="3">
        <f>DATE(YEAR(PCC_Data[[#This Row],[Confirmed Date]]),1,1)</f>
        <v>41275</v>
      </c>
    </row>
    <row r="931" spans="2:14" x14ac:dyDescent="0.25">
      <c r="B931" t="s">
        <v>419</v>
      </c>
      <c r="C931" t="s">
        <v>2177</v>
      </c>
      <c r="D931" t="s">
        <v>5329</v>
      </c>
      <c r="E931" t="s">
        <v>5330</v>
      </c>
      <c r="F931" t="s">
        <v>2319</v>
      </c>
      <c r="G931">
        <v>9.75</v>
      </c>
      <c r="H931" t="s">
        <v>5331</v>
      </c>
      <c r="I931" t="s">
        <v>5331</v>
      </c>
      <c r="J931" t="s">
        <v>5332</v>
      </c>
      <c r="K931" t="s">
        <v>2245</v>
      </c>
      <c r="L931" t="s">
        <v>5333</v>
      </c>
      <c r="M931" s="6">
        <f>DATE(YEAR(PCC_Data[[#This Row],[Confirmed Date]]),MONTH(PCC_Data[[#This Row],[Confirmed Date]]),1)</f>
        <v>41365</v>
      </c>
      <c r="N931" s="3">
        <f>DATE(YEAR(PCC_Data[[#This Row],[Confirmed Date]]),1,1)</f>
        <v>41275</v>
      </c>
    </row>
    <row r="932" spans="2:14" x14ac:dyDescent="0.25">
      <c r="B932" t="s">
        <v>1634</v>
      </c>
      <c r="C932" t="s">
        <v>2177</v>
      </c>
      <c r="D932" t="s">
        <v>3662</v>
      </c>
      <c r="E932" t="s">
        <v>5255</v>
      </c>
      <c r="F932" t="s">
        <v>2210</v>
      </c>
      <c r="G932">
        <v>0</v>
      </c>
      <c r="H932" t="s">
        <v>5334</v>
      </c>
      <c r="I932" t="s">
        <v>5334</v>
      </c>
      <c r="J932" t="s">
        <v>5335</v>
      </c>
      <c r="K932" t="s">
        <v>2547</v>
      </c>
      <c r="L932" t="s">
        <v>2464</v>
      </c>
      <c r="M932" s="6">
        <f>DATE(YEAR(PCC_Data[[#This Row],[Confirmed Date]]),MONTH(PCC_Data[[#This Row],[Confirmed Date]]),1)</f>
        <v>41395</v>
      </c>
      <c r="N932" s="3">
        <f>DATE(YEAR(PCC_Data[[#This Row],[Confirmed Date]]),1,1)</f>
        <v>41275</v>
      </c>
    </row>
    <row r="933" spans="2:14" x14ac:dyDescent="0.25">
      <c r="B933" t="s">
        <v>1633</v>
      </c>
      <c r="C933" t="s">
        <v>2177</v>
      </c>
      <c r="D933" t="s">
        <v>3662</v>
      </c>
      <c r="E933" t="s">
        <v>5255</v>
      </c>
      <c r="F933" t="s">
        <v>2210</v>
      </c>
      <c r="G933">
        <v>0</v>
      </c>
      <c r="H933" t="s">
        <v>5336</v>
      </c>
      <c r="I933" t="s">
        <v>5336</v>
      </c>
      <c r="J933" t="s">
        <v>5337</v>
      </c>
      <c r="K933" t="s">
        <v>2398</v>
      </c>
      <c r="L933" t="s">
        <v>2464</v>
      </c>
      <c r="M933" s="6">
        <f>DATE(YEAR(PCC_Data[[#This Row],[Confirmed Date]]),MONTH(PCC_Data[[#This Row],[Confirmed Date]]),1)</f>
        <v>41395</v>
      </c>
      <c r="N933" s="3">
        <f>DATE(YEAR(PCC_Data[[#This Row],[Confirmed Date]]),1,1)</f>
        <v>41275</v>
      </c>
    </row>
    <row r="934" spans="2:14" x14ac:dyDescent="0.25">
      <c r="B934" t="s">
        <v>1637</v>
      </c>
      <c r="C934" t="s">
        <v>2177</v>
      </c>
      <c r="D934" t="s">
        <v>2543</v>
      </c>
      <c r="E934" t="s">
        <v>5338</v>
      </c>
      <c r="F934" t="s">
        <v>2210</v>
      </c>
      <c r="G934">
        <v>0</v>
      </c>
      <c r="H934" t="s">
        <v>5339</v>
      </c>
      <c r="I934" t="s">
        <v>5339</v>
      </c>
      <c r="J934" t="s">
        <v>5340</v>
      </c>
      <c r="K934" t="s">
        <v>2398</v>
      </c>
      <c r="L934" t="s">
        <v>2464</v>
      </c>
      <c r="M934" s="6">
        <f>DATE(YEAR(PCC_Data[[#This Row],[Confirmed Date]]),MONTH(PCC_Data[[#This Row],[Confirmed Date]]),1)</f>
        <v>41365</v>
      </c>
      <c r="N934" s="3">
        <f>DATE(YEAR(PCC_Data[[#This Row],[Confirmed Date]]),1,1)</f>
        <v>41275</v>
      </c>
    </row>
    <row r="935" spans="2:14" x14ac:dyDescent="0.25">
      <c r="B935" t="s">
        <v>1632</v>
      </c>
      <c r="C935" t="s">
        <v>2177</v>
      </c>
      <c r="D935" t="s">
        <v>3662</v>
      </c>
      <c r="E935" t="s">
        <v>5341</v>
      </c>
      <c r="F935" t="s">
        <v>2210</v>
      </c>
      <c r="G935">
        <v>0</v>
      </c>
      <c r="H935" t="s">
        <v>5342</v>
      </c>
      <c r="I935" t="s">
        <v>5342</v>
      </c>
      <c r="J935" t="s">
        <v>5343</v>
      </c>
      <c r="K935" t="s">
        <v>2547</v>
      </c>
      <c r="L935" t="s">
        <v>2464</v>
      </c>
      <c r="M935" s="6">
        <f>DATE(YEAR(PCC_Data[[#This Row],[Confirmed Date]]),MONTH(PCC_Data[[#This Row],[Confirmed Date]]),1)</f>
        <v>41395</v>
      </c>
      <c r="N935" s="3">
        <f>DATE(YEAR(PCC_Data[[#This Row],[Confirmed Date]]),1,1)</f>
        <v>41275</v>
      </c>
    </row>
    <row r="936" spans="2:14" x14ac:dyDescent="0.25">
      <c r="B936" t="s">
        <v>1631</v>
      </c>
      <c r="C936" t="s">
        <v>2177</v>
      </c>
      <c r="D936" t="s">
        <v>3662</v>
      </c>
      <c r="E936" t="s">
        <v>5341</v>
      </c>
      <c r="F936" t="s">
        <v>2210</v>
      </c>
      <c r="G936">
        <v>0</v>
      </c>
      <c r="H936" t="s">
        <v>5344</v>
      </c>
      <c r="I936" t="s">
        <v>5344</v>
      </c>
      <c r="J936" t="s">
        <v>5345</v>
      </c>
      <c r="K936" t="s">
        <v>2398</v>
      </c>
      <c r="L936" t="s">
        <v>2464</v>
      </c>
      <c r="M936" s="6">
        <f>DATE(YEAR(PCC_Data[[#This Row],[Confirmed Date]]),MONTH(PCC_Data[[#This Row],[Confirmed Date]]),1)</f>
        <v>41395</v>
      </c>
      <c r="N936" s="3">
        <f>DATE(YEAR(PCC_Data[[#This Row],[Confirmed Date]]),1,1)</f>
        <v>41275</v>
      </c>
    </row>
    <row r="937" spans="2:14" x14ac:dyDescent="0.25">
      <c r="B937" t="s">
        <v>1636</v>
      </c>
      <c r="C937" t="s">
        <v>2177</v>
      </c>
      <c r="D937" t="s">
        <v>2543</v>
      </c>
      <c r="E937" t="s">
        <v>5317</v>
      </c>
      <c r="F937" t="s">
        <v>2210</v>
      </c>
      <c r="G937">
        <v>0</v>
      </c>
      <c r="H937" t="s">
        <v>5346</v>
      </c>
      <c r="I937" t="s">
        <v>5346</v>
      </c>
      <c r="J937" t="s">
        <v>5347</v>
      </c>
      <c r="K937" t="s">
        <v>2398</v>
      </c>
      <c r="L937" t="s">
        <v>2464</v>
      </c>
      <c r="M937" s="6">
        <f>DATE(YEAR(PCC_Data[[#This Row],[Confirmed Date]]),MONTH(PCC_Data[[#This Row],[Confirmed Date]]),1)</f>
        <v>41395</v>
      </c>
      <c r="N937" s="3">
        <f>DATE(YEAR(PCC_Data[[#This Row],[Confirmed Date]]),1,1)</f>
        <v>41275</v>
      </c>
    </row>
    <row r="938" spans="2:14" x14ac:dyDescent="0.25">
      <c r="B938" t="s">
        <v>1629</v>
      </c>
      <c r="C938" t="s">
        <v>2177</v>
      </c>
      <c r="D938" t="s">
        <v>2543</v>
      </c>
      <c r="E938" t="s">
        <v>5317</v>
      </c>
      <c r="F938" t="s">
        <v>2210</v>
      </c>
      <c r="G938">
        <v>0</v>
      </c>
      <c r="H938" t="s">
        <v>5348</v>
      </c>
      <c r="I938" t="s">
        <v>5348</v>
      </c>
      <c r="J938" t="s">
        <v>5349</v>
      </c>
      <c r="K938" t="s">
        <v>2398</v>
      </c>
      <c r="L938" t="s">
        <v>2464</v>
      </c>
      <c r="M938" s="6">
        <f>DATE(YEAR(PCC_Data[[#This Row],[Confirmed Date]]),MONTH(PCC_Data[[#This Row],[Confirmed Date]]),1)</f>
        <v>41395</v>
      </c>
      <c r="N938" s="3">
        <f>DATE(YEAR(PCC_Data[[#This Row],[Confirmed Date]]),1,1)</f>
        <v>41275</v>
      </c>
    </row>
    <row r="939" spans="2:14" x14ac:dyDescent="0.25">
      <c r="B939" t="s">
        <v>1630</v>
      </c>
      <c r="C939" t="s">
        <v>2177</v>
      </c>
      <c r="D939" t="s">
        <v>2543</v>
      </c>
      <c r="E939" t="s">
        <v>4697</v>
      </c>
      <c r="F939" t="s">
        <v>2210</v>
      </c>
      <c r="G939">
        <v>0</v>
      </c>
      <c r="H939" t="s">
        <v>5350</v>
      </c>
      <c r="I939" t="s">
        <v>5350</v>
      </c>
      <c r="J939" t="s">
        <v>5351</v>
      </c>
      <c r="K939" t="s">
        <v>2398</v>
      </c>
      <c r="L939" t="s">
        <v>2464</v>
      </c>
      <c r="M939" s="6">
        <f>DATE(YEAR(PCC_Data[[#This Row],[Confirmed Date]]),MONTH(PCC_Data[[#This Row],[Confirmed Date]]),1)</f>
        <v>41395</v>
      </c>
      <c r="N939" s="3">
        <f>DATE(YEAR(PCC_Data[[#This Row],[Confirmed Date]]),1,1)</f>
        <v>41275</v>
      </c>
    </row>
    <row r="940" spans="2:14" x14ac:dyDescent="0.25">
      <c r="B940" t="s">
        <v>1622</v>
      </c>
      <c r="C940" t="s">
        <v>2177</v>
      </c>
      <c r="D940" t="s">
        <v>2543</v>
      </c>
      <c r="E940" t="s">
        <v>4697</v>
      </c>
      <c r="F940" t="s">
        <v>2210</v>
      </c>
      <c r="G940">
        <v>0</v>
      </c>
      <c r="H940" t="s">
        <v>5352</v>
      </c>
      <c r="I940" t="s">
        <v>5352</v>
      </c>
      <c r="J940" t="s">
        <v>5353</v>
      </c>
      <c r="K940" t="s">
        <v>2398</v>
      </c>
      <c r="L940" t="s">
        <v>2464</v>
      </c>
      <c r="M940" s="6">
        <f>DATE(YEAR(PCC_Data[[#This Row],[Confirmed Date]]),MONTH(PCC_Data[[#This Row],[Confirmed Date]]),1)</f>
        <v>41395</v>
      </c>
      <c r="N940" s="3">
        <f>DATE(YEAR(PCC_Data[[#This Row],[Confirmed Date]]),1,1)</f>
        <v>41275</v>
      </c>
    </row>
    <row r="941" spans="2:14" x14ac:dyDescent="0.25">
      <c r="B941" t="s">
        <v>1628</v>
      </c>
      <c r="C941" t="s">
        <v>2177</v>
      </c>
      <c r="D941" t="s">
        <v>2543</v>
      </c>
      <c r="E941" t="s">
        <v>5317</v>
      </c>
      <c r="F941" t="s">
        <v>2210</v>
      </c>
      <c r="G941">
        <v>0</v>
      </c>
      <c r="H941" t="s">
        <v>5354</v>
      </c>
      <c r="I941" t="s">
        <v>5354</v>
      </c>
      <c r="J941" t="s">
        <v>5355</v>
      </c>
      <c r="K941" t="s">
        <v>2398</v>
      </c>
      <c r="L941" t="s">
        <v>2464</v>
      </c>
      <c r="M941" s="6">
        <f>DATE(YEAR(PCC_Data[[#This Row],[Confirmed Date]]),MONTH(PCC_Data[[#This Row],[Confirmed Date]]),1)</f>
        <v>41365</v>
      </c>
      <c r="N941" s="3">
        <f>DATE(YEAR(PCC_Data[[#This Row],[Confirmed Date]]),1,1)</f>
        <v>41275</v>
      </c>
    </row>
    <row r="942" spans="2:14" x14ac:dyDescent="0.25">
      <c r="B942" t="s">
        <v>417</v>
      </c>
      <c r="C942" t="s">
        <v>2177</v>
      </c>
      <c r="D942" t="s">
        <v>5356</v>
      </c>
      <c r="E942" t="s">
        <v>4885</v>
      </c>
      <c r="F942" t="s">
        <v>2384</v>
      </c>
      <c r="G942">
        <v>0</v>
      </c>
      <c r="H942" t="s">
        <v>5357</v>
      </c>
      <c r="I942" t="s">
        <v>5357</v>
      </c>
      <c r="J942" t="s">
        <v>5358</v>
      </c>
      <c r="K942" t="s">
        <v>2245</v>
      </c>
      <c r="L942" t="s">
        <v>2258</v>
      </c>
      <c r="M942" s="6">
        <f>DATE(YEAR(PCC_Data[[#This Row],[Confirmed Date]]),MONTH(PCC_Data[[#This Row],[Confirmed Date]]),1)</f>
        <v>41395</v>
      </c>
      <c r="N942" s="3">
        <f>DATE(YEAR(PCC_Data[[#This Row],[Confirmed Date]]),1,1)</f>
        <v>41275</v>
      </c>
    </row>
    <row r="943" spans="2:14" x14ac:dyDescent="0.25">
      <c r="B943" t="s">
        <v>1627</v>
      </c>
      <c r="C943" t="s">
        <v>2177</v>
      </c>
      <c r="D943" t="s">
        <v>2543</v>
      </c>
      <c r="E943" t="s">
        <v>5338</v>
      </c>
      <c r="F943" t="s">
        <v>2210</v>
      </c>
      <c r="G943">
        <v>0</v>
      </c>
      <c r="H943" t="s">
        <v>5359</v>
      </c>
      <c r="I943" t="s">
        <v>5359</v>
      </c>
      <c r="J943" t="s">
        <v>5360</v>
      </c>
      <c r="K943" t="s">
        <v>2398</v>
      </c>
      <c r="L943" t="s">
        <v>2464</v>
      </c>
      <c r="M943" s="6">
        <f>DATE(YEAR(PCC_Data[[#This Row],[Confirmed Date]]),MONTH(PCC_Data[[#This Row],[Confirmed Date]]),1)</f>
        <v>41395</v>
      </c>
      <c r="N943" s="3">
        <f>DATE(YEAR(PCC_Data[[#This Row],[Confirmed Date]]),1,1)</f>
        <v>41275</v>
      </c>
    </row>
    <row r="944" spans="2:14" x14ac:dyDescent="0.25">
      <c r="B944" t="s">
        <v>1626</v>
      </c>
      <c r="C944" t="s">
        <v>2177</v>
      </c>
      <c r="D944" t="s">
        <v>2543</v>
      </c>
      <c r="E944" t="s">
        <v>5338</v>
      </c>
      <c r="F944" t="s">
        <v>2210</v>
      </c>
      <c r="G944">
        <v>0</v>
      </c>
      <c r="H944" t="s">
        <v>5361</v>
      </c>
      <c r="I944" t="s">
        <v>5361</v>
      </c>
      <c r="J944" t="s">
        <v>5362</v>
      </c>
      <c r="K944" t="s">
        <v>2398</v>
      </c>
      <c r="L944" t="s">
        <v>2464</v>
      </c>
      <c r="M944" s="6">
        <f>DATE(YEAR(PCC_Data[[#This Row],[Confirmed Date]]),MONTH(PCC_Data[[#This Row],[Confirmed Date]]),1)</f>
        <v>41395</v>
      </c>
      <c r="N944" s="3">
        <f>DATE(YEAR(PCC_Data[[#This Row],[Confirmed Date]]),1,1)</f>
        <v>41275</v>
      </c>
    </row>
    <row r="945" spans="2:14" x14ac:dyDescent="0.25">
      <c r="B945" t="s">
        <v>1621</v>
      </c>
      <c r="C945" t="s">
        <v>2177</v>
      </c>
      <c r="D945" t="s">
        <v>2543</v>
      </c>
      <c r="E945" t="s">
        <v>4697</v>
      </c>
      <c r="F945" t="s">
        <v>2210</v>
      </c>
      <c r="G945">
        <v>0</v>
      </c>
      <c r="H945" t="s">
        <v>5363</v>
      </c>
      <c r="I945" t="s">
        <v>5363</v>
      </c>
      <c r="J945" t="s">
        <v>5364</v>
      </c>
      <c r="K945" t="s">
        <v>2398</v>
      </c>
      <c r="L945" t="s">
        <v>2464</v>
      </c>
      <c r="M945" s="6">
        <f>DATE(YEAR(PCC_Data[[#This Row],[Confirmed Date]]),MONTH(PCC_Data[[#This Row],[Confirmed Date]]),1)</f>
        <v>41395</v>
      </c>
      <c r="N945" s="3">
        <f>DATE(YEAR(PCC_Data[[#This Row],[Confirmed Date]]),1,1)</f>
        <v>41275</v>
      </c>
    </row>
    <row r="946" spans="2:14" x14ac:dyDescent="0.25">
      <c r="B946" t="s">
        <v>1625</v>
      </c>
      <c r="C946" t="s">
        <v>2177</v>
      </c>
      <c r="D946" t="s">
        <v>2543</v>
      </c>
      <c r="E946" t="s">
        <v>5141</v>
      </c>
      <c r="F946" t="s">
        <v>2210</v>
      </c>
      <c r="G946">
        <v>0</v>
      </c>
      <c r="H946" t="s">
        <v>5365</v>
      </c>
      <c r="I946" t="s">
        <v>5365</v>
      </c>
      <c r="J946" t="s">
        <v>5366</v>
      </c>
      <c r="K946" t="s">
        <v>2398</v>
      </c>
      <c r="L946" t="s">
        <v>2464</v>
      </c>
      <c r="M946" s="6">
        <f>DATE(YEAR(PCC_Data[[#This Row],[Confirmed Date]]),MONTH(PCC_Data[[#This Row],[Confirmed Date]]),1)</f>
        <v>41395</v>
      </c>
      <c r="N946" s="3">
        <f>DATE(YEAR(PCC_Data[[#This Row],[Confirmed Date]]),1,1)</f>
        <v>41275</v>
      </c>
    </row>
    <row r="947" spans="2:14" x14ac:dyDescent="0.25">
      <c r="B947" t="s">
        <v>1624</v>
      </c>
      <c r="C947" t="s">
        <v>2177</v>
      </c>
      <c r="D947" t="s">
        <v>2543</v>
      </c>
      <c r="E947" t="s">
        <v>5278</v>
      </c>
      <c r="F947" t="s">
        <v>2210</v>
      </c>
      <c r="G947">
        <v>0</v>
      </c>
      <c r="H947" t="s">
        <v>5367</v>
      </c>
      <c r="I947" t="s">
        <v>5367</v>
      </c>
      <c r="J947" t="s">
        <v>5368</v>
      </c>
      <c r="K947" t="s">
        <v>2398</v>
      </c>
      <c r="L947" t="s">
        <v>2464</v>
      </c>
      <c r="M947" s="6">
        <f>DATE(YEAR(PCC_Data[[#This Row],[Confirmed Date]]),MONTH(PCC_Data[[#This Row],[Confirmed Date]]),1)</f>
        <v>41365</v>
      </c>
      <c r="N947" s="3">
        <f>DATE(YEAR(PCC_Data[[#This Row],[Confirmed Date]]),1,1)</f>
        <v>41275</v>
      </c>
    </row>
    <row r="948" spans="2:14" x14ac:dyDescent="0.25">
      <c r="B948" t="s">
        <v>1620</v>
      </c>
      <c r="C948" t="s">
        <v>2177</v>
      </c>
      <c r="D948" t="s">
        <v>2543</v>
      </c>
      <c r="E948" t="s">
        <v>5148</v>
      </c>
      <c r="F948" t="s">
        <v>2210</v>
      </c>
      <c r="G948">
        <v>0</v>
      </c>
      <c r="H948" t="s">
        <v>5369</v>
      </c>
      <c r="I948" t="s">
        <v>5369</v>
      </c>
      <c r="J948" t="s">
        <v>5370</v>
      </c>
      <c r="K948" t="s">
        <v>2398</v>
      </c>
      <c r="L948" t="s">
        <v>2464</v>
      </c>
      <c r="M948" s="6">
        <f>DATE(YEAR(PCC_Data[[#This Row],[Confirmed Date]]),MONTH(PCC_Data[[#This Row],[Confirmed Date]]),1)</f>
        <v>41395</v>
      </c>
      <c r="N948" s="3">
        <f>DATE(YEAR(PCC_Data[[#This Row],[Confirmed Date]]),1,1)</f>
        <v>41275</v>
      </c>
    </row>
    <row r="949" spans="2:14" x14ac:dyDescent="0.25">
      <c r="B949" t="s">
        <v>415</v>
      </c>
      <c r="C949" t="s">
        <v>2177</v>
      </c>
      <c r="D949" t="s">
        <v>5371</v>
      </c>
      <c r="E949" t="s">
        <v>3152</v>
      </c>
      <c r="F949" t="s">
        <v>2266</v>
      </c>
      <c r="G949">
        <v>10</v>
      </c>
      <c r="H949" t="s">
        <v>5372</v>
      </c>
      <c r="I949" t="s">
        <v>5372</v>
      </c>
      <c r="J949" t="s">
        <v>5373</v>
      </c>
      <c r="K949" t="s">
        <v>5374</v>
      </c>
      <c r="M949" s="6">
        <f>DATE(YEAR(PCC_Data[[#This Row],[Confirmed Date]]),MONTH(PCC_Data[[#This Row],[Confirmed Date]]),1)</f>
        <v>41365</v>
      </c>
      <c r="N949" s="3">
        <f>DATE(YEAR(PCC_Data[[#This Row],[Confirmed Date]]),1,1)</f>
        <v>41275</v>
      </c>
    </row>
    <row r="950" spans="2:14" x14ac:dyDescent="0.25">
      <c r="B950" t="s">
        <v>1623</v>
      </c>
      <c r="C950" t="s">
        <v>2177</v>
      </c>
      <c r="D950" t="s">
        <v>2543</v>
      </c>
      <c r="E950" t="s">
        <v>5285</v>
      </c>
      <c r="F950" t="s">
        <v>2210</v>
      </c>
      <c r="G950">
        <v>0</v>
      </c>
      <c r="H950" t="s">
        <v>5375</v>
      </c>
      <c r="I950" t="s">
        <v>5375</v>
      </c>
      <c r="J950" t="s">
        <v>5376</v>
      </c>
      <c r="K950" t="s">
        <v>2398</v>
      </c>
      <c r="L950" t="s">
        <v>2464</v>
      </c>
      <c r="M950" s="6">
        <f>DATE(YEAR(PCC_Data[[#This Row],[Confirmed Date]]),MONTH(PCC_Data[[#This Row],[Confirmed Date]]),1)</f>
        <v>41395</v>
      </c>
      <c r="N950" s="3">
        <f>DATE(YEAR(PCC_Data[[#This Row],[Confirmed Date]]),1,1)</f>
        <v>41275</v>
      </c>
    </row>
    <row r="951" spans="2:14" x14ac:dyDescent="0.25">
      <c r="B951" t="s">
        <v>1619</v>
      </c>
      <c r="C951" t="s">
        <v>2177</v>
      </c>
      <c r="D951" t="s">
        <v>2543</v>
      </c>
      <c r="E951" t="s">
        <v>5377</v>
      </c>
      <c r="F951" t="s">
        <v>2210</v>
      </c>
      <c r="G951">
        <v>0</v>
      </c>
      <c r="H951" t="s">
        <v>5378</v>
      </c>
      <c r="I951" t="s">
        <v>5378</v>
      </c>
      <c r="J951" t="s">
        <v>5379</v>
      </c>
      <c r="K951" t="s">
        <v>2398</v>
      </c>
      <c r="L951" t="s">
        <v>2464</v>
      </c>
      <c r="M951" s="6">
        <f>DATE(YEAR(PCC_Data[[#This Row],[Confirmed Date]]),MONTH(PCC_Data[[#This Row],[Confirmed Date]]),1)</f>
        <v>41395</v>
      </c>
      <c r="N951" s="3">
        <f>DATE(YEAR(PCC_Data[[#This Row],[Confirmed Date]]),1,1)</f>
        <v>41275</v>
      </c>
    </row>
    <row r="952" spans="2:14" x14ac:dyDescent="0.25">
      <c r="B952" t="s">
        <v>1771</v>
      </c>
      <c r="C952" t="s">
        <v>2177</v>
      </c>
      <c r="D952" t="s">
        <v>5380</v>
      </c>
      <c r="E952" t="s">
        <v>5381</v>
      </c>
      <c r="F952" t="s">
        <v>2514</v>
      </c>
      <c r="G952">
        <v>10</v>
      </c>
      <c r="H952" t="s">
        <v>5382</v>
      </c>
      <c r="I952" t="s">
        <v>5382</v>
      </c>
      <c r="J952" t="s">
        <v>5383</v>
      </c>
      <c r="K952" t="s">
        <v>3460</v>
      </c>
      <c r="L952" t="s">
        <v>2518</v>
      </c>
      <c r="M952" s="6">
        <f>DATE(YEAR(PCC_Data[[#This Row],[Confirmed Date]]),MONTH(PCC_Data[[#This Row],[Confirmed Date]]),1)</f>
        <v>41365</v>
      </c>
      <c r="N952" s="3">
        <f>DATE(YEAR(PCC_Data[[#This Row],[Confirmed Date]]),1,1)</f>
        <v>41275</v>
      </c>
    </row>
    <row r="953" spans="2:14" x14ac:dyDescent="0.25">
      <c r="B953" t="s">
        <v>1612</v>
      </c>
      <c r="C953" t="s">
        <v>2177</v>
      </c>
      <c r="D953" t="s">
        <v>2543</v>
      </c>
      <c r="E953" t="s">
        <v>5384</v>
      </c>
      <c r="F953" t="s">
        <v>2210</v>
      </c>
      <c r="G953">
        <v>0</v>
      </c>
      <c r="H953" t="s">
        <v>5385</v>
      </c>
      <c r="I953" t="s">
        <v>5385</v>
      </c>
      <c r="J953" t="s">
        <v>5386</v>
      </c>
      <c r="K953" t="s">
        <v>2398</v>
      </c>
      <c r="L953" t="s">
        <v>2464</v>
      </c>
      <c r="M953" s="6">
        <f>DATE(YEAR(PCC_Data[[#This Row],[Confirmed Date]]),MONTH(PCC_Data[[#This Row],[Confirmed Date]]),1)</f>
        <v>41395</v>
      </c>
      <c r="N953" s="3">
        <f>DATE(YEAR(PCC_Data[[#This Row],[Confirmed Date]]),1,1)</f>
        <v>41275</v>
      </c>
    </row>
    <row r="954" spans="2:14" x14ac:dyDescent="0.25">
      <c r="B954" t="s">
        <v>1618</v>
      </c>
      <c r="C954" t="s">
        <v>2177</v>
      </c>
      <c r="D954" t="s">
        <v>2543</v>
      </c>
      <c r="E954" t="s">
        <v>5387</v>
      </c>
      <c r="F954" t="s">
        <v>2210</v>
      </c>
      <c r="G954">
        <v>0</v>
      </c>
      <c r="H954" t="s">
        <v>5388</v>
      </c>
      <c r="I954" t="s">
        <v>5388</v>
      </c>
      <c r="J954" t="s">
        <v>5389</v>
      </c>
      <c r="K954" t="s">
        <v>2398</v>
      </c>
      <c r="L954" t="s">
        <v>2464</v>
      </c>
      <c r="M954" s="6">
        <f>DATE(YEAR(PCC_Data[[#This Row],[Confirmed Date]]),MONTH(PCC_Data[[#This Row],[Confirmed Date]]),1)</f>
        <v>41395</v>
      </c>
      <c r="N954" s="3">
        <f>DATE(YEAR(PCC_Data[[#This Row],[Confirmed Date]]),1,1)</f>
        <v>41275</v>
      </c>
    </row>
    <row r="955" spans="2:14" x14ac:dyDescent="0.25">
      <c r="B955" t="s">
        <v>414</v>
      </c>
      <c r="C955" t="s">
        <v>2177</v>
      </c>
      <c r="D955" t="s">
        <v>4283</v>
      </c>
      <c r="E955" t="s">
        <v>5390</v>
      </c>
      <c r="F955" t="s">
        <v>2242</v>
      </c>
      <c r="G955">
        <v>0</v>
      </c>
      <c r="H955" t="s">
        <v>5391</v>
      </c>
      <c r="I955" t="s">
        <v>5391</v>
      </c>
      <c r="J955" t="s">
        <v>5392</v>
      </c>
      <c r="K955" t="s">
        <v>2813</v>
      </c>
      <c r="L955" t="s">
        <v>2252</v>
      </c>
      <c r="M955" s="6">
        <f>DATE(YEAR(PCC_Data[[#This Row],[Confirmed Date]]),MONTH(PCC_Data[[#This Row],[Confirmed Date]]),1)</f>
        <v>41395</v>
      </c>
      <c r="N955" s="3">
        <f>DATE(YEAR(PCC_Data[[#This Row],[Confirmed Date]]),1,1)</f>
        <v>41275</v>
      </c>
    </row>
    <row r="956" spans="2:14" x14ac:dyDescent="0.25">
      <c r="B956" t="s">
        <v>1481</v>
      </c>
      <c r="C956" t="s">
        <v>2232</v>
      </c>
      <c r="D956" t="s">
        <v>5393</v>
      </c>
      <c r="E956" t="s">
        <v>5394</v>
      </c>
      <c r="F956" t="s">
        <v>2261</v>
      </c>
      <c r="G956">
        <v>0</v>
      </c>
      <c r="H956" t="s">
        <v>5395</v>
      </c>
      <c r="I956" t="s">
        <v>5395</v>
      </c>
      <c r="J956" t="s">
        <v>5396</v>
      </c>
      <c r="K956" t="s">
        <v>3833</v>
      </c>
      <c r="M956" s="6">
        <f>DATE(YEAR(PCC_Data[[#This Row],[Confirmed Date]]),MONTH(PCC_Data[[#This Row],[Confirmed Date]]),1)</f>
        <v>41395</v>
      </c>
      <c r="N956" s="3">
        <f>DATE(YEAR(PCC_Data[[#This Row],[Confirmed Date]]),1,1)</f>
        <v>41275</v>
      </c>
    </row>
    <row r="957" spans="2:14" x14ac:dyDescent="0.25">
      <c r="B957" t="s">
        <v>1617</v>
      </c>
      <c r="C957" t="s">
        <v>2177</v>
      </c>
      <c r="D957" t="s">
        <v>2543</v>
      </c>
      <c r="E957" t="s">
        <v>5397</v>
      </c>
      <c r="F957" t="s">
        <v>2210</v>
      </c>
      <c r="G957">
        <v>0</v>
      </c>
      <c r="H957" t="s">
        <v>5398</v>
      </c>
      <c r="I957" t="s">
        <v>5398</v>
      </c>
      <c r="J957" t="s">
        <v>5399</v>
      </c>
      <c r="K957" t="s">
        <v>2398</v>
      </c>
      <c r="L957" t="s">
        <v>2464</v>
      </c>
      <c r="M957" s="6">
        <f>DATE(YEAR(PCC_Data[[#This Row],[Confirmed Date]]),MONTH(PCC_Data[[#This Row],[Confirmed Date]]),1)</f>
        <v>41365</v>
      </c>
      <c r="N957" s="3">
        <f>DATE(YEAR(PCC_Data[[#This Row],[Confirmed Date]]),1,1)</f>
        <v>41275</v>
      </c>
    </row>
    <row r="958" spans="2:14" x14ac:dyDescent="0.25">
      <c r="B958" t="s">
        <v>413</v>
      </c>
      <c r="C958" t="s">
        <v>2177</v>
      </c>
      <c r="D958" t="s">
        <v>4283</v>
      </c>
      <c r="E958" t="s">
        <v>5400</v>
      </c>
      <c r="F958" t="s">
        <v>2242</v>
      </c>
      <c r="G958">
        <v>0</v>
      </c>
      <c r="H958" t="s">
        <v>5401</v>
      </c>
      <c r="I958" t="s">
        <v>5401</v>
      </c>
      <c r="J958" t="s">
        <v>5402</v>
      </c>
      <c r="K958" t="s">
        <v>2813</v>
      </c>
      <c r="L958" t="s">
        <v>2252</v>
      </c>
      <c r="M958" s="6">
        <f>DATE(YEAR(PCC_Data[[#This Row],[Confirmed Date]]),MONTH(PCC_Data[[#This Row],[Confirmed Date]]),1)</f>
        <v>41395</v>
      </c>
      <c r="N958" s="3">
        <f>DATE(YEAR(PCC_Data[[#This Row],[Confirmed Date]]),1,1)</f>
        <v>41275</v>
      </c>
    </row>
    <row r="959" spans="2:14" x14ac:dyDescent="0.25">
      <c r="B959" t="s">
        <v>411</v>
      </c>
      <c r="C959" t="s">
        <v>2177</v>
      </c>
      <c r="D959" t="s">
        <v>5403</v>
      </c>
      <c r="E959" t="s">
        <v>5404</v>
      </c>
      <c r="F959" t="s">
        <v>2271</v>
      </c>
      <c r="G959">
        <v>0</v>
      </c>
      <c r="H959" t="s">
        <v>5405</v>
      </c>
      <c r="I959" t="s">
        <v>5405</v>
      </c>
      <c r="J959" t="s">
        <v>5406</v>
      </c>
      <c r="K959" t="s">
        <v>2274</v>
      </c>
      <c r="L959" t="s">
        <v>2365</v>
      </c>
      <c r="M959" s="6">
        <f>DATE(YEAR(PCC_Data[[#This Row],[Confirmed Date]]),MONTH(PCC_Data[[#This Row],[Confirmed Date]]),1)</f>
        <v>41395</v>
      </c>
      <c r="N959" s="3">
        <f>DATE(YEAR(PCC_Data[[#This Row],[Confirmed Date]]),1,1)</f>
        <v>41275</v>
      </c>
    </row>
    <row r="960" spans="2:14" x14ac:dyDescent="0.25">
      <c r="B960" t="s">
        <v>410</v>
      </c>
      <c r="C960" t="s">
        <v>2177</v>
      </c>
      <c r="D960" t="s">
        <v>5407</v>
      </c>
      <c r="E960" t="s">
        <v>5408</v>
      </c>
      <c r="F960" t="s">
        <v>2271</v>
      </c>
      <c r="G960">
        <v>0</v>
      </c>
      <c r="H960" t="s">
        <v>5409</v>
      </c>
      <c r="I960" t="s">
        <v>5409</v>
      </c>
      <c r="J960" t="s">
        <v>5410</v>
      </c>
      <c r="K960" t="s">
        <v>2274</v>
      </c>
      <c r="L960" t="s">
        <v>2258</v>
      </c>
      <c r="M960" s="6">
        <f>DATE(YEAR(PCC_Data[[#This Row],[Confirmed Date]]),MONTH(PCC_Data[[#This Row],[Confirmed Date]]),1)</f>
        <v>41395</v>
      </c>
      <c r="N960" s="3">
        <f>DATE(YEAR(PCC_Data[[#This Row],[Confirmed Date]]),1,1)</f>
        <v>41275</v>
      </c>
    </row>
    <row r="961" spans="2:14" x14ac:dyDescent="0.25">
      <c r="B961" t="s">
        <v>1326</v>
      </c>
      <c r="C961" t="s">
        <v>2177</v>
      </c>
      <c r="D961" t="s">
        <v>5411</v>
      </c>
      <c r="E961" t="s">
        <v>5412</v>
      </c>
      <c r="F961" t="s">
        <v>2278</v>
      </c>
      <c r="G961">
        <v>10</v>
      </c>
      <c r="H961" t="s">
        <v>5413</v>
      </c>
      <c r="I961" t="s">
        <v>5413</v>
      </c>
      <c r="J961" t="s">
        <v>5414</v>
      </c>
      <c r="K961" t="s">
        <v>2245</v>
      </c>
      <c r="L961" t="s">
        <v>2282</v>
      </c>
      <c r="M961" s="6">
        <f>DATE(YEAR(PCC_Data[[#This Row],[Confirmed Date]]),MONTH(PCC_Data[[#This Row],[Confirmed Date]]),1)</f>
        <v>41365</v>
      </c>
      <c r="N961" s="3">
        <f>DATE(YEAR(PCC_Data[[#This Row],[Confirmed Date]]),1,1)</f>
        <v>41275</v>
      </c>
    </row>
    <row r="962" spans="2:14" x14ac:dyDescent="0.25">
      <c r="B962" t="s">
        <v>1479</v>
      </c>
      <c r="C962" t="s">
        <v>2232</v>
      </c>
      <c r="D962" t="s">
        <v>4660</v>
      </c>
      <c r="E962" t="s">
        <v>5415</v>
      </c>
      <c r="F962" t="s">
        <v>2261</v>
      </c>
      <c r="G962">
        <v>0</v>
      </c>
      <c r="H962" t="s">
        <v>5416</v>
      </c>
      <c r="I962" t="s">
        <v>5416</v>
      </c>
      <c r="J962" t="s">
        <v>5417</v>
      </c>
      <c r="K962" t="s">
        <v>2406</v>
      </c>
      <c r="L962" t="s">
        <v>2264</v>
      </c>
      <c r="M962" s="6">
        <f>DATE(YEAR(PCC_Data[[#This Row],[Confirmed Date]]),MONTH(PCC_Data[[#This Row],[Confirmed Date]]),1)</f>
        <v>41395</v>
      </c>
      <c r="N962" s="3">
        <f>DATE(YEAR(PCC_Data[[#This Row],[Confirmed Date]]),1,1)</f>
        <v>41275</v>
      </c>
    </row>
    <row r="963" spans="2:14" x14ac:dyDescent="0.25">
      <c r="B963" t="s">
        <v>5418</v>
      </c>
      <c r="C963" t="s">
        <v>2177</v>
      </c>
      <c r="D963" t="s">
        <v>4283</v>
      </c>
      <c r="E963" t="s">
        <v>4505</v>
      </c>
      <c r="F963" t="s">
        <v>2701</v>
      </c>
      <c r="G963">
        <v>0</v>
      </c>
      <c r="H963" t="s">
        <v>5419</v>
      </c>
      <c r="I963" t="s">
        <v>5419</v>
      </c>
      <c r="J963" t="s">
        <v>5420</v>
      </c>
      <c r="K963" t="s">
        <v>2398</v>
      </c>
      <c r="L963" t="s">
        <v>2365</v>
      </c>
      <c r="M963" s="6">
        <f>DATE(YEAR(PCC_Data[[#This Row],[Confirmed Date]]),MONTH(PCC_Data[[#This Row],[Confirmed Date]]),1)</f>
        <v>41365</v>
      </c>
      <c r="N963" s="3">
        <f>DATE(YEAR(PCC_Data[[#This Row],[Confirmed Date]]),1,1)</f>
        <v>41275</v>
      </c>
    </row>
    <row r="964" spans="2:14" x14ac:dyDescent="0.25">
      <c r="B964" t="s">
        <v>408</v>
      </c>
      <c r="C964" t="s">
        <v>2177</v>
      </c>
      <c r="D964" t="s">
        <v>2924</v>
      </c>
      <c r="E964" t="s">
        <v>5421</v>
      </c>
      <c r="F964" t="s">
        <v>2319</v>
      </c>
      <c r="G964">
        <v>10</v>
      </c>
      <c r="H964" t="s">
        <v>5422</v>
      </c>
      <c r="I964" t="s">
        <v>5422</v>
      </c>
      <c r="J964" t="s">
        <v>5423</v>
      </c>
      <c r="K964" t="s">
        <v>2770</v>
      </c>
      <c r="L964" t="s">
        <v>2322</v>
      </c>
      <c r="M964" s="6">
        <f>DATE(YEAR(PCC_Data[[#This Row],[Confirmed Date]]),MONTH(PCC_Data[[#This Row],[Confirmed Date]]),1)</f>
        <v>41365</v>
      </c>
      <c r="N964" s="3">
        <f>DATE(YEAR(PCC_Data[[#This Row],[Confirmed Date]]),1,1)</f>
        <v>41275</v>
      </c>
    </row>
    <row r="965" spans="2:14" x14ac:dyDescent="0.25">
      <c r="B965" t="s">
        <v>5424</v>
      </c>
      <c r="C965" t="s">
        <v>2232</v>
      </c>
      <c r="D965" t="s">
        <v>5425</v>
      </c>
      <c r="E965" t="s">
        <v>5426</v>
      </c>
      <c r="F965" t="s">
        <v>2310</v>
      </c>
      <c r="G965">
        <v>9.5</v>
      </c>
      <c r="H965" t="s">
        <v>5427</v>
      </c>
      <c r="I965" t="s">
        <v>5427</v>
      </c>
      <c r="J965" t="s">
        <v>5428</v>
      </c>
      <c r="K965" t="s">
        <v>4712</v>
      </c>
      <c r="L965" t="s">
        <v>2275</v>
      </c>
      <c r="M965" s="6">
        <f>DATE(YEAR(PCC_Data[[#This Row],[Confirmed Date]]),MONTH(PCC_Data[[#This Row],[Confirmed Date]]),1)</f>
        <v>41365</v>
      </c>
      <c r="N965" s="3">
        <f>DATE(YEAR(PCC_Data[[#This Row],[Confirmed Date]]),1,1)</f>
        <v>41275</v>
      </c>
    </row>
    <row r="966" spans="2:14" x14ac:dyDescent="0.25">
      <c r="B966" t="s">
        <v>1477</v>
      </c>
      <c r="C966" t="s">
        <v>2232</v>
      </c>
      <c r="D966" t="s">
        <v>5429</v>
      </c>
      <c r="E966" t="s">
        <v>5430</v>
      </c>
      <c r="F966" t="s">
        <v>2278</v>
      </c>
      <c r="G966">
        <v>0</v>
      </c>
      <c r="H966" t="s">
        <v>5431</v>
      </c>
      <c r="I966" t="s">
        <v>5431</v>
      </c>
      <c r="J966" t="s">
        <v>5432</v>
      </c>
      <c r="K966" t="s">
        <v>4274</v>
      </c>
      <c r="L966" t="s">
        <v>2264</v>
      </c>
      <c r="M966" s="6">
        <f>DATE(YEAR(PCC_Data[[#This Row],[Confirmed Date]]),MONTH(PCC_Data[[#This Row],[Confirmed Date]]),1)</f>
        <v>41395</v>
      </c>
      <c r="N966" s="3">
        <f>DATE(YEAR(PCC_Data[[#This Row],[Confirmed Date]]),1,1)</f>
        <v>41275</v>
      </c>
    </row>
    <row r="967" spans="2:14" x14ac:dyDescent="0.25">
      <c r="B967" t="s">
        <v>1116</v>
      </c>
      <c r="C967" t="s">
        <v>2232</v>
      </c>
      <c r="D967" t="s">
        <v>5433</v>
      </c>
      <c r="E967" t="s">
        <v>5421</v>
      </c>
      <c r="F967" t="s">
        <v>2255</v>
      </c>
      <c r="G967">
        <v>10</v>
      </c>
      <c r="H967" t="s">
        <v>5434</v>
      </c>
      <c r="I967" t="s">
        <v>5434</v>
      </c>
      <c r="J967" t="s">
        <v>5435</v>
      </c>
      <c r="K967" t="s">
        <v>2805</v>
      </c>
      <c r="L967" t="s">
        <v>2322</v>
      </c>
      <c r="M967" s="6">
        <f>DATE(YEAR(PCC_Data[[#This Row],[Confirmed Date]]),MONTH(PCC_Data[[#This Row],[Confirmed Date]]),1)</f>
        <v>41365</v>
      </c>
      <c r="N967" s="3">
        <f>DATE(YEAR(PCC_Data[[#This Row],[Confirmed Date]]),1,1)</f>
        <v>41275</v>
      </c>
    </row>
    <row r="968" spans="2:14" x14ac:dyDescent="0.25">
      <c r="B968" t="s">
        <v>406</v>
      </c>
      <c r="C968" t="s">
        <v>2177</v>
      </c>
      <c r="D968" t="s">
        <v>5436</v>
      </c>
      <c r="E968" t="s">
        <v>4448</v>
      </c>
      <c r="F968" t="s">
        <v>2895</v>
      </c>
      <c r="G968">
        <v>0</v>
      </c>
      <c r="H968" t="s">
        <v>5437</v>
      </c>
      <c r="I968" t="s">
        <v>5437</v>
      </c>
      <c r="J968" t="s">
        <v>5438</v>
      </c>
      <c r="K968" t="s">
        <v>2398</v>
      </c>
      <c r="L968" t="s">
        <v>2660</v>
      </c>
      <c r="M968" s="6">
        <f>DATE(YEAR(PCC_Data[[#This Row],[Confirmed Date]]),MONTH(PCC_Data[[#This Row],[Confirmed Date]]),1)</f>
        <v>41395</v>
      </c>
      <c r="N968" s="3">
        <f>DATE(YEAR(PCC_Data[[#This Row],[Confirmed Date]]),1,1)</f>
        <v>41275</v>
      </c>
    </row>
    <row r="969" spans="2:14" x14ac:dyDescent="0.25">
      <c r="B969" t="s">
        <v>1475</v>
      </c>
      <c r="C969" t="s">
        <v>2232</v>
      </c>
      <c r="D969" t="s">
        <v>5439</v>
      </c>
      <c r="E969" t="s">
        <v>2261</v>
      </c>
      <c r="F969" t="s">
        <v>2261</v>
      </c>
      <c r="G969">
        <v>10</v>
      </c>
      <c r="H969" t="s">
        <v>5440</v>
      </c>
      <c r="I969" t="s">
        <v>5440</v>
      </c>
      <c r="J969" t="s">
        <v>5441</v>
      </c>
      <c r="K969" t="s">
        <v>2429</v>
      </c>
      <c r="L969" t="s">
        <v>2264</v>
      </c>
      <c r="M969" s="6">
        <f>DATE(YEAR(PCC_Data[[#This Row],[Confirmed Date]]),MONTH(PCC_Data[[#This Row],[Confirmed Date]]),1)</f>
        <v>41365</v>
      </c>
      <c r="N969" s="3">
        <f>DATE(YEAR(PCC_Data[[#This Row],[Confirmed Date]]),1,1)</f>
        <v>41275</v>
      </c>
    </row>
    <row r="970" spans="2:14" x14ac:dyDescent="0.25">
      <c r="B970" t="s">
        <v>1473</v>
      </c>
      <c r="C970" t="s">
        <v>2232</v>
      </c>
      <c r="D970" t="s">
        <v>5442</v>
      </c>
      <c r="E970" t="s">
        <v>2261</v>
      </c>
      <c r="F970" t="s">
        <v>2261</v>
      </c>
      <c r="G970">
        <v>10</v>
      </c>
      <c r="H970" t="s">
        <v>5443</v>
      </c>
      <c r="I970" t="s">
        <v>5443</v>
      </c>
      <c r="J970" t="s">
        <v>5444</v>
      </c>
      <c r="K970" t="s">
        <v>2429</v>
      </c>
      <c r="L970" t="s">
        <v>2264</v>
      </c>
      <c r="M970" s="6">
        <f>DATE(YEAR(PCC_Data[[#This Row],[Confirmed Date]]),MONTH(PCC_Data[[#This Row],[Confirmed Date]]),1)</f>
        <v>41365</v>
      </c>
      <c r="N970" s="3">
        <f>DATE(YEAR(PCC_Data[[#This Row],[Confirmed Date]]),1,1)</f>
        <v>41275</v>
      </c>
    </row>
    <row r="971" spans="2:14" x14ac:dyDescent="0.25">
      <c r="B971" t="s">
        <v>1324</v>
      </c>
      <c r="C971" t="s">
        <v>2177</v>
      </c>
      <c r="D971" t="s">
        <v>5445</v>
      </c>
      <c r="E971" t="s">
        <v>5446</v>
      </c>
      <c r="F971" t="s">
        <v>2278</v>
      </c>
      <c r="G971">
        <v>10</v>
      </c>
      <c r="H971" t="s">
        <v>5447</v>
      </c>
      <c r="I971" t="s">
        <v>5447</v>
      </c>
      <c r="J971" t="s">
        <v>5448</v>
      </c>
      <c r="K971" t="s">
        <v>4252</v>
      </c>
      <c r="L971" t="s">
        <v>2264</v>
      </c>
      <c r="M971" s="6">
        <f>DATE(YEAR(PCC_Data[[#This Row],[Confirmed Date]]),MONTH(PCC_Data[[#This Row],[Confirmed Date]]),1)</f>
        <v>41365</v>
      </c>
      <c r="N971" s="3">
        <f>DATE(YEAR(PCC_Data[[#This Row],[Confirmed Date]]),1,1)</f>
        <v>41275</v>
      </c>
    </row>
    <row r="972" spans="2:14" x14ac:dyDescent="0.25">
      <c r="B972" t="s">
        <v>1615</v>
      </c>
      <c r="C972" t="s">
        <v>2177</v>
      </c>
      <c r="D972" t="s">
        <v>5449</v>
      </c>
      <c r="E972" t="s">
        <v>2211</v>
      </c>
      <c r="F972" t="s">
        <v>2211</v>
      </c>
      <c r="G972">
        <v>0</v>
      </c>
      <c r="H972" t="s">
        <v>5450</v>
      </c>
      <c r="I972" t="s">
        <v>5450</v>
      </c>
      <c r="J972" t="s">
        <v>5451</v>
      </c>
      <c r="K972" t="s">
        <v>5452</v>
      </c>
      <c r="L972" t="s">
        <v>2275</v>
      </c>
      <c r="M972" s="6">
        <f>DATE(YEAR(PCC_Data[[#This Row],[Confirmed Date]]),MONTH(PCC_Data[[#This Row],[Confirmed Date]]),1)</f>
        <v>41365</v>
      </c>
      <c r="N972" s="3">
        <f>DATE(YEAR(PCC_Data[[#This Row],[Confirmed Date]]),1,1)</f>
        <v>41275</v>
      </c>
    </row>
    <row r="973" spans="2:14" x14ac:dyDescent="0.25">
      <c r="B973" t="s">
        <v>1613</v>
      </c>
      <c r="C973" t="s">
        <v>2177</v>
      </c>
      <c r="D973" t="s">
        <v>5453</v>
      </c>
      <c r="E973" t="s">
        <v>3517</v>
      </c>
      <c r="F973" t="s">
        <v>2310</v>
      </c>
      <c r="G973">
        <v>10</v>
      </c>
      <c r="H973" t="s">
        <v>5454</v>
      </c>
      <c r="I973" t="s">
        <v>5454</v>
      </c>
      <c r="J973" t="s">
        <v>5455</v>
      </c>
      <c r="K973" t="s">
        <v>2755</v>
      </c>
      <c r="L973" t="s">
        <v>2275</v>
      </c>
      <c r="M973" s="6">
        <f>DATE(YEAR(PCC_Data[[#This Row],[Confirmed Date]]),MONTH(PCC_Data[[#This Row],[Confirmed Date]]),1)</f>
        <v>41365</v>
      </c>
      <c r="N973" s="3">
        <f>DATE(YEAR(PCC_Data[[#This Row],[Confirmed Date]]),1,1)</f>
        <v>41275</v>
      </c>
    </row>
    <row r="974" spans="2:14" x14ac:dyDescent="0.25">
      <c r="B974" t="s">
        <v>404</v>
      </c>
      <c r="C974" t="s">
        <v>2177</v>
      </c>
      <c r="D974" t="s">
        <v>2361</v>
      </c>
      <c r="E974" t="s">
        <v>5404</v>
      </c>
      <c r="F974" t="s">
        <v>2271</v>
      </c>
      <c r="G974">
        <v>0</v>
      </c>
      <c r="H974" t="s">
        <v>5456</v>
      </c>
      <c r="I974" t="s">
        <v>5456</v>
      </c>
      <c r="J974" t="s">
        <v>5457</v>
      </c>
      <c r="K974" t="s">
        <v>2274</v>
      </c>
      <c r="L974" t="s">
        <v>2365</v>
      </c>
      <c r="M974" s="6">
        <f>DATE(YEAR(PCC_Data[[#This Row],[Confirmed Date]]),MONTH(PCC_Data[[#This Row],[Confirmed Date]]),1)</f>
        <v>41395</v>
      </c>
      <c r="N974" s="3">
        <f>DATE(YEAR(PCC_Data[[#This Row],[Confirmed Date]]),1,1)</f>
        <v>41275</v>
      </c>
    </row>
    <row r="975" spans="2:14" x14ac:dyDescent="0.25">
      <c r="B975" t="s">
        <v>403</v>
      </c>
      <c r="C975" t="s">
        <v>2177</v>
      </c>
      <c r="D975" t="s">
        <v>2949</v>
      </c>
      <c r="E975" t="s">
        <v>5458</v>
      </c>
      <c r="F975" t="s">
        <v>2895</v>
      </c>
      <c r="G975">
        <v>0</v>
      </c>
      <c r="H975" t="s">
        <v>5459</v>
      </c>
      <c r="I975" t="s">
        <v>5459</v>
      </c>
      <c r="J975" t="s">
        <v>5460</v>
      </c>
      <c r="K975" t="s">
        <v>2274</v>
      </c>
      <c r="L975" t="s">
        <v>2348</v>
      </c>
      <c r="M975" s="6">
        <f>DATE(YEAR(PCC_Data[[#This Row],[Confirmed Date]]),MONTH(PCC_Data[[#This Row],[Confirmed Date]]),1)</f>
        <v>41395</v>
      </c>
      <c r="N975" s="3">
        <f>DATE(YEAR(PCC_Data[[#This Row],[Confirmed Date]]),1,1)</f>
        <v>41275</v>
      </c>
    </row>
    <row r="976" spans="2:14" x14ac:dyDescent="0.25">
      <c r="B976" t="s">
        <v>395</v>
      </c>
      <c r="C976" t="s">
        <v>2177</v>
      </c>
      <c r="D976" t="s">
        <v>2949</v>
      </c>
      <c r="E976" t="s">
        <v>4183</v>
      </c>
      <c r="F976" t="s">
        <v>2271</v>
      </c>
      <c r="G976">
        <v>0</v>
      </c>
      <c r="H976" t="s">
        <v>5461</v>
      </c>
      <c r="I976" t="s">
        <v>5461</v>
      </c>
      <c r="J976" t="s">
        <v>5462</v>
      </c>
      <c r="K976" t="s">
        <v>2398</v>
      </c>
      <c r="L976" t="s">
        <v>2258</v>
      </c>
      <c r="M976" s="6">
        <f>DATE(YEAR(PCC_Data[[#This Row],[Confirmed Date]]),MONTH(PCC_Data[[#This Row],[Confirmed Date]]),1)</f>
        <v>41395</v>
      </c>
      <c r="N976" s="3">
        <f>DATE(YEAR(PCC_Data[[#This Row],[Confirmed Date]]),1,1)</f>
        <v>41275</v>
      </c>
    </row>
    <row r="977" spans="2:14" x14ac:dyDescent="0.25">
      <c r="B977" t="s">
        <v>400</v>
      </c>
      <c r="C977" t="s">
        <v>2177</v>
      </c>
      <c r="D977" t="s">
        <v>2949</v>
      </c>
      <c r="E977" t="s">
        <v>3046</v>
      </c>
      <c r="F977" t="s">
        <v>2895</v>
      </c>
      <c r="G977">
        <v>0</v>
      </c>
      <c r="H977" t="s">
        <v>5463</v>
      </c>
      <c r="I977" t="s">
        <v>5463</v>
      </c>
      <c r="J977" t="s">
        <v>5464</v>
      </c>
      <c r="K977" t="s">
        <v>2813</v>
      </c>
      <c r="L977" t="s">
        <v>2660</v>
      </c>
      <c r="M977" s="6">
        <f>DATE(YEAR(PCC_Data[[#This Row],[Confirmed Date]]),MONTH(PCC_Data[[#This Row],[Confirmed Date]]),1)</f>
        <v>41365</v>
      </c>
      <c r="N977" s="3">
        <f>DATE(YEAR(PCC_Data[[#This Row],[Confirmed Date]]),1,1)</f>
        <v>41275</v>
      </c>
    </row>
    <row r="978" spans="2:14" x14ac:dyDescent="0.25">
      <c r="B978" t="s">
        <v>398</v>
      </c>
      <c r="C978" t="s">
        <v>2177</v>
      </c>
      <c r="D978" t="s">
        <v>5465</v>
      </c>
      <c r="E978" t="s">
        <v>2667</v>
      </c>
      <c r="F978" t="s">
        <v>2319</v>
      </c>
      <c r="G978">
        <v>0</v>
      </c>
      <c r="H978" t="s">
        <v>5466</v>
      </c>
      <c r="I978" t="s">
        <v>5466</v>
      </c>
      <c r="J978" t="s">
        <v>5467</v>
      </c>
      <c r="K978" t="s">
        <v>2245</v>
      </c>
      <c r="L978" t="s">
        <v>2246</v>
      </c>
      <c r="M978" s="6">
        <f>DATE(YEAR(PCC_Data[[#This Row],[Confirmed Date]]),MONTH(PCC_Data[[#This Row],[Confirmed Date]]),1)</f>
        <v>41395</v>
      </c>
      <c r="N978" s="3">
        <f>DATE(YEAR(PCC_Data[[#This Row],[Confirmed Date]]),1,1)</f>
        <v>41275</v>
      </c>
    </row>
    <row r="979" spans="2:14" x14ac:dyDescent="0.25">
      <c r="B979" t="s">
        <v>401</v>
      </c>
      <c r="C979" t="s">
        <v>2177</v>
      </c>
      <c r="D979" t="s">
        <v>5468</v>
      </c>
      <c r="E979" t="s">
        <v>5469</v>
      </c>
      <c r="F979" t="s">
        <v>2266</v>
      </c>
      <c r="G979">
        <v>0</v>
      </c>
      <c r="H979" t="s">
        <v>5470</v>
      </c>
      <c r="I979" t="s">
        <v>5470</v>
      </c>
      <c r="J979" t="s">
        <v>5471</v>
      </c>
      <c r="K979" t="s">
        <v>2245</v>
      </c>
      <c r="M979" s="6">
        <f>DATE(YEAR(PCC_Data[[#This Row],[Confirmed Date]]),MONTH(PCC_Data[[#This Row],[Confirmed Date]]),1)</f>
        <v>41395</v>
      </c>
      <c r="N979" s="3">
        <f>DATE(YEAR(PCC_Data[[#This Row],[Confirmed Date]]),1,1)</f>
        <v>41275</v>
      </c>
    </row>
    <row r="980" spans="2:14" x14ac:dyDescent="0.25">
      <c r="B980" t="s">
        <v>1322</v>
      </c>
      <c r="C980" t="s">
        <v>2177</v>
      </c>
      <c r="D980" t="s">
        <v>5472</v>
      </c>
      <c r="E980" t="s">
        <v>5473</v>
      </c>
      <c r="F980" t="s">
        <v>2278</v>
      </c>
      <c r="G980">
        <v>0</v>
      </c>
      <c r="H980" t="s">
        <v>5474</v>
      </c>
      <c r="I980" t="s">
        <v>5474</v>
      </c>
      <c r="J980" t="s">
        <v>5475</v>
      </c>
      <c r="K980" t="s">
        <v>2245</v>
      </c>
      <c r="L980" t="s">
        <v>2264</v>
      </c>
      <c r="M980" s="6">
        <f>DATE(YEAR(PCC_Data[[#This Row],[Confirmed Date]]),MONTH(PCC_Data[[#This Row],[Confirmed Date]]),1)</f>
        <v>41395</v>
      </c>
      <c r="N980" s="3">
        <f>DATE(YEAR(PCC_Data[[#This Row],[Confirmed Date]]),1,1)</f>
        <v>41275</v>
      </c>
    </row>
    <row r="981" spans="2:14" x14ac:dyDescent="0.25">
      <c r="B981" t="s">
        <v>396</v>
      </c>
      <c r="C981" t="s">
        <v>2177</v>
      </c>
      <c r="D981" t="s">
        <v>5476</v>
      </c>
      <c r="E981" t="s">
        <v>5477</v>
      </c>
      <c r="F981" t="s">
        <v>2319</v>
      </c>
      <c r="G981">
        <v>0</v>
      </c>
      <c r="H981" t="s">
        <v>5478</v>
      </c>
      <c r="I981" t="s">
        <v>5478</v>
      </c>
      <c r="J981" t="s">
        <v>5479</v>
      </c>
      <c r="K981" t="s">
        <v>2245</v>
      </c>
      <c r="M981" s="6">
        <f>DATE(YEAR(PCC_Data[[#This Row],[Confirmed Date]]),MONTH(PCC_Data[[#This Row],[Confirmed Date]]),1)</f>
        <v>41395</v>
      </c>
      <c r="N981" s="3">
        <f>DATE(YEAR(PCC_Data[[#This Row],[Confirmed Date]]),1,1)</f>
        <v>41275</v>
      </c>
    </row>
    <row r="982" spans="2:14" x14ac:dyDescent="0.25">
      <c r="B982" t="s">
        <v>393</v>
      </c>
      <c r="C982" t="s">
        <v>2177</v>
      </c>
      <c r="D982" t="s">
        <v>5157</v>
      </c>
      <c r="E982" t="s">
        <v>5480</v>
      </c>
      <c r="F982" t="s">
        <v>2395</v>
      </c>
      <c r="G982">
        <v>0</v>
      </c>
      <c r="H982" t="s">
        <v>5481</v>
      </c>
      <c r="I982" t="s">
        <v>5481</v>
      </c>
      <c r="J982" t="s">
        <v>5482</v>
      </c>
      <c r="K982" t="s">
        <v>3460</v>
      </c>
      <c r="L982" t="s">
        <v>2246</v>
      </c>
      <c r="M982" s="6">
        <f>DATE(YEAR(PCC_Data[[#This Row],[Confirmed Date]]),MONTH(PCC_Data[[#This Row],[Confirmed Date]]),1)</f>
        <v>41395</v>
      </c>
      <c r="N982" s="3">
        <f>DATE(YEAR(PCC_Data[[#This Row],[Confirmed Date]]),1,1)</f>
        <v>41275</v>
      </c>
    </row>
    <row r="983" spans="2:14" x14ac:dyDescent="0.25">
      <c r="B983" t="s">
        <v>1114</v>
      </c>
      <c r="C983" t="s">
        <v>2232</v>
      </c>
      <c r="D983" t="s">
        <v>5483</v>
      </c>
      <c r="E983" t="s">
        <v>3008</v>
      </c>
      <c r="F983" t="s">
        <v>2895</v>
      </c>
      <c r="G983">
        <v>10</v>
      </c>
      <c r="H983" t="s">
        <v>5484</v>
      </c>
      <c r="I983" t="s">
        <v>5484</v>
      </c>
      <c r="J983" t="s">
        <v>5485</v>
      </c>
      <c r="K983" t="s">
        <v>2914</v>
      </c>
      <c r="L983" t="s">
        <v>2660</v>
      </c>
      <c r="M983" s="6">
        <f>DATE(YEAR(PCC_Data[[#This Row],[Confirmed Date]]),MONTH(PCC_Data[[#This Row],[Confirmed Date]]),1)</f>
        <v>41395</v>
      </c>
      <c r="N983" s="3">
        <f>DATE(YEAR(PCC_Data[[#This Row],[Confirmed Date]]),1,1)</f>
        <v>41275</v>
      </c>
    </row>
    <row r="984" spans="2:14" x14ac:dyDescent="0.25">
      <c r="B984" t="s">
        <v>1112</v>
      </c>
      <c r="C984" t="s">
        <v>2232</v>
      </c>
      <c r="D984" t="s">
        <v>5486</v>
      </c>
      <c r="E984" t="s">
        <v>5487</v>
      </c>
      <c r="F984" t="s">
        <v>2895</v>
      </c>
      <c r="G984">
        <v>0</v>
      </c>
      <c r="H984" t="s">
        <v>5488</v>
      </c>
      <c r="I984" t="s">
        <v>5488</v>
      </c>
      <c r="J984" t="s">
        <v>5489</v>
      </c>
      <c r="K984" t="s">
        <v>2957</v>
      </c>
      <c r="L984" t="s">
        <v>2348</v>
      </c>
      <c r="M984" s="6">
        <f>DATE(YEAR(PCC_Data[[#This Row],[Confirmed Date]]),MONTH(PCC_Data[[#This Row],[Confirmed Date]]),1)</f>
        <v>41395</v>
      </c>
      <c r="N984" s="3">
        <f>DATE(YEAR(PCC_Data[[#This Row],[Confirmed Date]]),1,1)</f>
        <v>41275</v>
      </c>
    </row>
    <row r="985" spans="2:14" x14ac:dyDescent="0.25">
      <c r="B985" t="s">
        <v>391</v>
      </c>
      <c r="C985" t="s">
        <v>2177</v>
      </c>
      <c r="D985" t="s">
        <v>5490</v>
      </c>
      <c r="E985" t="s">
        <v>5491</v>
      </c>
      <c r="F985" t="s">
        <v>2266</v>
      </c>
      <c r="G985">
        <v>0</v>
      </c>
      <c r="H985" t="s">
        <v>5492</v>
      </c>
      <c r="I985" t="s">
        <v>5492</v>
      </c>
      <c r="J985" t="s">
        <v>5493</v>
      </c>
      <c r="K985" t="s">
        <v>2245</v>
      </c>
      <c r="M985" s="6">
        <f>DATE(YEAR(PCC_Data[[#This Row],[Confirmed Date]]),MONTH(PCC_Data[[#This Row],[Confirmed Date]]),1)</f>
        <v>41395</v>
      </c>
      <c r="N985" s="3">
        <f>DATE(YEAR(PCC_Data[[#This Row],[Confirmed Date]]),1,1)</f>
        <v>41275</v>
      </c>
    </row>
    <row r="986" spans="2:14" x14ac:dyDescent="0.25">
      <c r="B986" t="s">
        <v>389</v>
      </c>
      <c r="C986" t="s">
        <v>2177</v>
      </c>
      <c r="D986" t="s">
        <v>5494</v>
      </c>
      <c r="E986" t="s">
        <v>5495</v>
      </c>
      <c r="F986" t="s">
        <v>2319</v>
      </c>
      <c r="G986">
        <v>0</v>
      </c>
      <c r="H986" t="s">
        <v>5496</v>
      </c>
      <c r="I986" t="s">
        <v>5496</v>
      </c>
      <c r="J986" t="s">
        <v>5497</v>
      </c>
      <c r="K986" t="s">
        <v>2872</v>
      </c>
      <c r="L986" t="s">
        <v>2252</v>
      </c>
      <c r="M986" s="6">
        <f>DATE(YEAR(PCC_Data[[#This Row],[Confirmed Date]]),MONTH(PCC_Data[[#This Row],[Confirmed Date]]),1)</f>
        <v>41395</v>
      </c>
      <c r="N986" s="3">
        <f>DATE(YEAR(PCC_Data[[#This Row],[Confirmed Date]]),1,1)</f>
        <v>41275</v>
      </c>
    </row>
    <row r="987" spans="2:14" x14ac:dyDescent="0.25">
      <c r="B987" t="s">
        <v>385</v>
      </c>
      <c r="C987" t="s">
        <v>2177</v>
      </c>
      <c r="D987" t="s">
        <v>5498</v>
      </c>
      <c r="E987" t="s">
        <v>2894</v>
      </c>
      <c r="F987" t="s">
        <v>2895</v>
      </c>
      <c r="G987">
        <v>0</v>
      </c>
      <c r="H987" t="s">
        <v>5499</v>
      </c>
      <c r="I987" t="s">
        <v>5499</v>
      </c>
      <c r="J987" t="s">
        <v>5500</v>
      </c>
      <c r="K987" t="s">
        <v>2398</v>
      </c>
      <c r="L987" t="s">
        <v>2348</v>
      </c>
      <c r="M987" s="6">
        <f>DATE(YEAR(PCC_Data[[#This Row],[Confirmed Date]]),MONTH(PCC_Data[[#This Row],[Confirmed Date]]),1)</f>
        <v>41395</v>
      </c>
      <c r="N987" s="3">
        <f>DATE(YEAR(PCC_Data[[#This Row],[Confirmed Date]]),1,1)</f>
        <v>41275</v>
      </c>
    </row>
    <row r="988" spans="2:14" x14ac:dyDescent="0.25">
      <c r="B988" t="s">
        <v>387</v>
      </c>
      <c r="C988" t="s">
        <v>2177</v>
      </c>
      <c r="D988" t="s">
        <v>5501</v>
      </c>
      <c r="E988" t="s">
        <v>5502</v>
      </c>
      <c r="F988" t="s">
        <v>2701</v>
      </c>
      <c r="G988">
        <v>0</v>
      </c>
      <c r="H988" t="s">
        <v>5503</v>
      </c>
      <c r="I988" t="s">
        <v>5503</v>
      </c>
      <c r="J988" t="s">
        <v>5504</v>
      </c>
      <c r="K988" t="s">
        <v>2398</v>
      </c>
      <c r="L988" t="s">
        <v>2348</v>
      </c>
      <c r="M988" s="6">
        <f>DATE(YEAR(PCC_Data[[#This Row],[Confirmed Date]]),MONTH(PCC_Data[[#This Row],[Confirmed Date]]),1)</f>
        <v>41395</v>
      </c>
      <c r="N988" s="3">
        <f>DATE(YEAR(PCC_Data[[#This Row],[Confirmed Date]]),1,1)</f>
        <v>41275</v>
      </c>
    </row>
    <row r="989" spans="2:14" x14ac:dyDescent="0.25">
      <c r="B989" t="s">
        <v>1110</v>
      </c>
      <c r="C989" t="s">
        <v>2232</v>
      </c>
      <c r="D989" t="s">
        <v>5505</v>
      </c>
      <c r="E989" t="s">
        <v>4338</v>
      </c>
      <c r="F989" t="s">
        <v>2242</v>
      </c>
      <c r="G989">
        <v>0</v>
      </c>
      <c r="H989" t="s">
        <v>5506</v>
      </c>
      <c r="I989" t="s">
        <v>5506</v>
      </c>
      <c r="J989" t="s">
        <v>5507</v>
      </c>
      <c r="K989" t="s">
        <v>2429</v>
      </c>
      <c r="L989" t="s">
        <v>2252</v>
      </c>
      <c r="M989" s="6">
        <f>DATE(YEAR(PCC_Data[[#This Row],[Confirmed Date]]),MONTH(PCC_Data[[#This Row],[Confirmed Date]]),1)</f>
        <v>41395</v>
      </c>
      <c r="N989" s="3">
        <f>DATE(YEAR(PCC_Data[[#This Row],[Confirmed Date]]),1,1)</f>
        <v>41275</v>
      </c>
    </row>
    <row r="990" spans="2:14" x14ac:dyDescent="0.25">
      <c r="B990" t="s">
        <v>1108</v>
      </c>
      <c r="C990" t="s">
        <v>2232</v>
      </c>
      <c r="D990" t="s">
        <v>5508</v>
      </c>
      <c r="E990" t="s">
        <v>4258</v>
      </c>
      <c r="F990" t="s">
        <v>2255</v>
      </c>
      <c r="G990">
        <v>0</v>
      </c>
      <c r="H990" t="s">
        <v>5509</v>
      </c>
      <c r="I990" t="s">
        <v>5509</v>
      </c>
      <c r="J990" t="s">
        <v>5510</v>
      </c>
      <c r="K990" t="s">
        <v>2429</v>
      </c>
      <c r="L990" t="s">
        <v>2252</v>
      </c>
      <c r="M990" s="6">
        <f>DATE(YEAR(PCC_Data[[#This Row],[Confirmed Date]]),MONTH(PCC_Data[[#This Row],[Confirmed Date]]),1)</f>
        <v>41395</v>
      </c>
      <c r="N990" s="3">
        <f>DATE(YEAR(PCC_Data[[#This Row],[Confirmed Date]]),1,1)</f>
        <v>41275</v>
      </c>
    </row>
    <row r="991" spans="2:14" x14ac:dyDescent="0.25">
      <c r="B991" t="s">
        <v>383</v>
      </c>
      <c r="C991" t="s">
        <v>2177</v>
      </c>
      <c r="D991" t="s">
        <v>5511</v>
      </c>
      <c r="E991" t="s">
        <v>5512</v>
      </c>
      <c r="F991" t="s">
        <v>3345</v>
      </c>
      <c r="G991">
        <v>0</v>
      </c>
      <c r="H991" t="s">
        <v>5513</v>
      </c>
      <c r="I991" t="s">
        <v>5513</v>
      </c>
      <c r="J991" t="s">
        <v>5514</v>
      </c>
      <c r="K991" t="s">
        <v>2398</v>
      </c>
      <c r="M991" s="6">
        <f>DATE(YEAR(PCC_Data[[#This Row],[Confirmed Date]]),MONTH(PCC_Data[[#This Row],[Confirmed Date]]),1)</f>
        <v>41395</v>
      </c>
      <c r="N991" s="3">
        <f>DATE(YEAR(PCC_Data[[#This Row],[Confirmed Date]]),1,1)</f>
        <v>41275</v>
      </c>
    </row>
    <row r="992" spans="2:14" x14ac:dyDescent="0.25">
      <c r="B992" t="s">
        <v>1320</v>
      </c>
      <c r="C992" t="s">
        <v>2177</v>
      </c>
      <c r="D992" t="s">
        <v>5515</v>
      </c>
      <c r="E992" t="s">
        <v>5516</v>
      </c>
      <c r="F992" t="s">
        <v>2261</v>
      </c>
      <c r="G992">
        <v>0</v>
      </c>
      <c r="H992" t="s">
        <v>5517</v>
      </c>
      <c r="I992" t="s">
        <v>5517</v>
      </c>
      <c r="J992" t="s">
        <v>5518</v>
      </c>
      <c r="K992" t="s">
        <v>5519</v>
      </c>
      <c r="L992" t="s">
        <v>2264</v>
      </c>
      <c r="M992" s="6">
        <f>DATE(YEAR(PCC_Data[[#This Row],[Confirmed Date]]),MONTH(PCC_Data[[#This Row],[Confirmed Date]]),1)</f>
        <v>41395</v>
      </c>
      <c r="N992" s="3">
        <f>DATE(YEAR(PCC_Data[[#This Row],[Confirmed Date]]),1,1)</f>
        <v>41275</v>
      </c>
    </row>
    <row r="993" spans="2:14" x14ac:dyDescent="0.25">
      <c r="B993" t="s">
        <v>381</v>
      </c>
      <c r="C993" t="s">
        <v>2177</v>
      </c>
      <c r="D993" t="s">
        <v>5520</v>
      </c>
      <c r="E993" t="s">
        <v>5521</v>
      </c>
      <c r="F993" t="s">
        <v>2384</v>
      </c>
      <c r="G993">
        <v>0</v>
      </c>
      <c r="H993" t="s">
        <v>5522</v>
      </c>
      <c r="I993" t="s">
        <v>5522</v>
      </c>
      <c r="J993" t="s">
        <v>5523</v>
      </c>
      <c r="K993" t="s">
        <v>2245</v>
      </c>
      <c r="M993" s="6">
        <f>DATE(YEAR(PCC_Data[[#This Row],[Confirmed Date]]),MONTH(PCC_Data[[#This Row],[Confirmed Date]]),1)</f>
        <v>41395</v>
      </c>
      <c r="N993" s="3">
        <f>DATE(YEAR(PCC_Data[[#This Row],[Confirmed Date]]),1,1)</f>
        <v>41275</v>
      </c>
    </row>
    <row r="994" spans="2:14" x14ac:dyDescent="0.25">
      <c r="B994" t="s">
        <v>379</v>
      </c>
      <c r="C994" t="s">
        <v>2177</v>
      </c>
      <c r="D994" t="s">
        <v>5524</v>
      </c>
      <c r="E994" t="s">
        <v>5525</v>
      </c>
      <c r="F994" t="s">
        <v>2384</v>
      </c>
      <c r="G994">
        <v>0</v>
      </c>
      <c r="H994" t="s">
        <v>5526</v>
      </c>
      <c r="I994" t="s">
        <v>5526</v>
      </c>
      <c r="J994" t="s">
        <v>5527</v>
      </c>
      <c r="K994" t="s">
        <v>2245</v>
      </c>
      <c r="M994" s="6">
        <f>DATE(YEAR(PCC_Data[[#This Row],[Confirmed Date]]),MONTH(PCC_Data[[#This Row],[Confirmed Date]]),1)</f>
        <v>41395</v>
      </c>
      <c r="N994" s="3">
        <f>DATE(YEAR(PCC_Data[[#This Row],[Confirmed Date]]),1,1)</f>
        <v>41275</v>
      </c>
    </row>
    <row r="995" spans="2:14" x14ac:dyDescent="0.25">
      <c r="B995" t="s">
        <v>377</v>
      </c>
      <c r="C995" t="s">
        <v>2177</v>
      </c>
      <c r="D995" t="s">
        <v>5528</v>
      </c>
      <c r="E995" t="s">
        <v>5529</v>
      </c>
      <c r="F995" t="s">
        <v>2384</v>
      </c>
      <c r="G995">
        <v>0</v>
      </c>
      <c r="H995" t="s">
        <v>5530</v>
      </c>
      <c r="I995" t="s">
        <v>5530</v>
      </c>
      <c r="J995" t="s">
        <v>5531</v>
      </c>
      <c r="K995" t="s">
        <v>2245</v>
      </c>
      <c r="M995" s="6">
        <f>DATE(YEAR(PCC_Data[[#This Row],[Confirmed Date]]),MONTH(PCC_Data[[#This Row],[Confirmed Date]]),1)</f>
        <v>41395</v>
      </c>
      <c r="N995" s="3">
        <f>DATE(YEAR(PCC_Data[[#This Row],[Confirmed Date]]),1,1)</f>
        <v>41275</v>
      </c>
    </row>
    <row r="996" spans="2:14" x14ac:dyDescent="0.25">
      <c r="B996" t="s">
        <v>375</v>
      </c>
      <c r="C996" t="s">
        <v>2177</v>
      </c>
      <c r="D996" t="s">
        <v>5532</v>
      </c>
      <c r="E996" t="s">
        <v>5533</v>
      </c>
      <c r="F996" t="s">
        <v>2384</v>
      </c>
      <c r="G996">
        <v>0</v>
      </c>
      <c r="H996" t="s">
        <v>5534</v>
      </c>
      <c r="I996" t="s">
        <v>5534</v>
      </c>
      <c r="J996" t="s">
        <v>5535</v>
      </c>
      <c r="K996" t="s">
        <v>2245</v>
      </c>
      <c r="M996" s="6">
        <f>DATE(YEAR(PCC_Data[[#This Row],[Confirmed Date]]),MONTH(PCC_Data[[#This Row],[Confirmed Date]]),1)</f>
        <v>41395</v>
      </c>
      <c r="N996" s="3">
        <f>DATE(YEAR(PCC_Data[[#This Row],[Confirmed Date]]),1,1)</f>
        <v>41275</v>
      </c>
    </row>
    <row r="997" spans="2:14" x14ac:dyDescent="0.25">
      <c r="B997" t="s">
        <v>1318</v>
      </c>
      <c r="C997" t="s">
        <v>2177</v>
      </c>
      <c r="D997" t="s">
        <v>5536</v>
      </c>
      <c r="E997" t="s">
        <v>5537</v>
      </c>
      <c r="F997" t="s">
        <v>2278</v>
      </c>
      <c r="G997">
        <v>0</v>
      </c>
      <c r="H997" t="s">
        <v>5538</v>
      </c>
      <c r="I997" t="s">
        <v>5538</v>
      </c>
      <c r="J997" t="s">
        <v>5539</v>
      </c>
      <c r="K997" t="s">
        <v>2245</v>
      </c>
      <c r="L997" t="s">
        <v>2264</v>
      </c>
      <c r="M997" s="6">
        <f>DATE(YEAR(PCC_Data[[#This Row],[Confirmed Date]]),MONTH(PCC_Data[[#This Row],[Confirmed Date]]),1)</f>
        <v>41395</v>
      </c>
      <c r="N997" s="3">
        <f>DATE(YEAR(PCC_Data[[#This Row],[Confirmed Date]]),1,1)</f>
        <v>41275</v>
      </c>
    </row>
    <row r="998" spans="2:14" x14ac:dyDescent="0.25">
      <c r="B998" t="s">
        <v>1610</v>
      </c>
      <c r="C998" t="s">
        <v>2177</v>
      </c>
      <c r="D998" t="s">
        <v>5540</v>
      </c>
      <c r="E998" t="s">
        <v>5541</v>
      </c>
      <c r="F998" t="s">
        <v>3448</v>
      </c>
      <c r="G998">
        <v>0</v>
      </c>
      <c r="H998" t="s">
        <v>5542</v>
      </c>
      <c r="I998" t="s">
        <v>5542</v>
      </c>
      <c r="J998" t="s">
        <v>5543</v>
      </c>
      <c r="K998" t="s">
        <v>2398</v>
      </c>
      <c r="L998" t="s">
        <v>2275</v>
      </c>
      <c r="M998" s="6">
        <f>DATE(YEAR(PCC_Data[[#This Row],[Confirmed Date]]),MONTH(PCC_Data[[#This Row],[Confirmed Date]]),1)</f>
        <v>41395</v>
      </c>
      <c r="N998" s="3">
        <f>DATE(YEAR(PCC_Data[[#This Row],[Confirmed Date]]),1,1)</f>
        <v>41275</v>
      </c>
    </row>
    <row r="999" spans="2:14" x14ac:dyDescent="0.25">
      <c r="B999" t="s">
        <v>1886</v>
      </c>
      <c r="C999" t="s">
        <v>2177</v>
      </c>
      <c r="D999" t="s">
        <v>5544</v>
      </c>
      <c r="E999" t="s">
        <v>4416</v>
      </c>
      <c r="F999" t="s">
        <v>2235</v>
      </c>
      <c r="G999">
        <v>0</v>
      </c>
      <c r="H999" t="s">
        <v>5545</v>
      </c>
      <c r="I999" t="s">
        <v>5545</v>
      </c>
      <c r="J999" t="s">
        <v>5546</v>
      </c>
      <c r="K999" t="s">
        <v>3739</v>
      </c>
      <c r="L999" t="s">
        <v>2239</v>
      </c>
      <c r="M999" s="6">
        <f>DATE(YEAR(PCC_Data[[#This Row],[Confirmed Date]]),MONTH(PCC_Data[[#This Row],[Confirmed Date]]),1)</f>
        <v>41395</v>
      </c>
      <c r="N999" s="3">
        <f>DATE(YEAR(PCC_Data[[#This Row],[Confirmed Date]]),1,1)</f>
        <v>41275</v>
      </c>
    </row>
    <row r="1000" spans="2:14" x14ac:dyDescent="0.25">
      <c r="B1000" t="s">
        <v>1689</v>
      </c>
      <c r="C1000" t="s">
        <v>2232</v>
      </c>
      <c r="D1000" t="s">
        <v>5547</v>
      </c>
      <c r="E1000" t="s">
        <v>5548</v>
      </c>
      <c r="F1000" t="s">
        <v>2210</v>
      </c>
      <c r="G1000">
        <v>0</v>
      </c>
      <c r="H1000" t="s">
        <v>5549</v>
      </c>
      <c r="I1000" t="s">
        <v>5549</v>
      </c>
      <c r="J1000" t="s">
        <v>5550</v>
      </c>
      <c r="K1000" t="s">
        <v>2375</v>
      </c>
      <c r="L1000" t="s">
        <v>2464</v>
      </c>
      <c r="M1000" s="6">
        <f>DATE(YEAR(PCC_Data[[#This Row],[Confirmed Date]]),MONTH(PCC_Data[[#This Row],[Confirmed Date]]),1)</f>
        <v>41395</v>
      </c>
      <c r="N1000" s="3">
        <f>DATE(YEAR(PCC_Data[[#This Row],[Confirmed Date]]),1,1)</f>
        <v>41275</v>
      </c>
    </row>
    <row r="1001" spans="2:14" x14ac:dyDescent="0.25">
      <c r="B1001" t="s">
        <v>1965</v>
      </c>
      <c r="C1001" t="s">
        <v>2232</v>
      </c>
      <c r="D1001" t="s">
        <v>5551</v>
      </c>
      <c r="E1001" t="s">
        <v>5552</v>
      </c>
      <c r="F1001" t="s">
        <v>2372</v>
      </c>
      <c r="G1001">
        <v>10</v>
      </c>
      <c r="H1001" t="s">
        <v>5553</v>
      </c>
      <c r="I1001" t="s">
        <v>5553</v>
      </c>
      <c r="J1001" t="s">
        <v>5554</v>
      </c>
      <c r="K1001" t="s">
        <v>2429</v>
      </c>
      <c r="L1001" t="s">
        <v>2736</v>
      </c>
      <c r="M1001" s="6">
        <f>DATE(YEAR(PCC_Data[[#This Row],[Confirmed Date]]),MONTH(PCC_Data[[#This Row],[Confirmed Date]]),1)</f>
        <v>41365</v>
      </c>
      <c r="N1001" s="3">
        <f>DATE(YEAR(PCC_Data[[#This Row],[Confirmed Date]]),1,1)</f>
        <v>41275</v>
      </c>
    </row>
    <row r="1002" spans="2:14" x14ac:dyDescent="0.25">
      <c r="B1002" t="s">
        <v>374</v>
      </c>
      <c r="C1002" t="s">
        <v>2177</v>
      </c>
      <c r="D1002" t="s">
        <v>4283</v>
      </c>
      <c r="E1002" t="s">
        <v>5555</v>
      </c>
      <c r="F1002" t="s">
        <v>2242</v>
      </c>
      <c r="G1002">
        <v>0</v>
      </c>
      <c r="H1002" t="s">
        <v>5556</v>
      </c>
      <c r="I1002" t="s">
        <v>5556</v>
      </c>
      <c r="J1002" t="s">
        <v>5557</v>
      </c>
      <c r="K1002" t="s">
        <v>2398</v>
      </c>
      <c r="L1002" t="s">
        <v>2252</v>
      </c>
      <c r="M1002" s="6">
        <f>DATE(YEAR(PCC_Data[[#This Row],[Confirmed Date]]),MONTH(PCC_Data[[#This Row],[Confirmed Date]]),1)</f>
        <v>41395</v>
      </c>
      <c r="N1002" s="3">
        <f>DATE(YEAR(PCC_Data[[#This Row],[Confirmed Date]]),1,1)</f>
        <v>41275</v>
      </c>
    </row>
    <row r="1003" spans="2:14" x14ac:dyDescent="0.25">
      <c r="B1003" t="s">
        <v>372</v>
      </c>
      <c r="C1003" t="s">
        <v>2177</v>
      </c>
      <c r="D1003" t="s">
        <v>5558</v>
      </c>
      <c r="E1003" t="s">
        <v>3538</v>
      </c>
      <c r="F1003" t="s">
        <v>2242</v>
      </c>
      <c r="G1003">
        <v>10</v>
      </c>
      <c r="H1003" t="s">
        <v>5559</v>
      </c>
      <c r="I1003" t="s">
        <v>5559</v>
      </c>
      <c r="J1003" t="s">
        <v>5560</v>
      </c>
      <c r="K1003" t="s">
        <v>2245</v>
      </c>
      <c r="L1003" t="s">
        <v>2252</v>
      </c>
      <c r="M1003" s="6">
        <f>DATE(YEAR(PCC_Data[[#This Row],[Confirmed Date]]),MONTH(PCC_Data[[#This Row],[Confirmed Date]]),1)</f>
        <v>41365</v>
      </c>
      <c r="N1003" s="3">
        <f>DATE(YEAR(PCC_Data[[#This Row],[Confirmed Date]]),1,1)</f>
        <v>41275</v>
      </c>
    </row>
    <row r="1004" spans="2:14" x14ac:dyDescent="0.25">
      <c r="B1004" t="s">
        <v>370</v>
      </c>
      <c r="C1004" t="s">
        <v>2177</v>
      </c>
      <c r="D1004" t="s">
        <v>5561</v>
      </c>
      <c r="E1004" t="s">
        <v>5562</v>
      </c>
      <c r="F1004" t="s">
        <v>2242</v>
      </c>
      <c r="G1004">
        <v>0</v>
      </c>
      <c r="H1004" t="s">
        <v>5563</v>
      </c>
      <c r="I1004" t="s">
        <v>5563</v>
      </c>
      <c r="J1004" t="s">
        <v>5564</v>
      </c>
      <c r="K1004" t="s">
        <v>2274</v>
      </c>
      <c r="M1004" s="6">
        <f>DATE(YEAR(PCC_Data[[#This Row],[Confirmed Date]]),MONTH(PCC_Data[[#This Row],[Confirmed Date]]),1)</f>
        <v>41395</v>
      </c>
      <c r="N1004" s="3">
        <f>DATE(YEAR(PCC_Data[[#This Row],[Confirmed Date]]),1,1)</f>
        <v>41275</v>
      </c>
    </row>
    <row r="1005" spans="2:14" x14ac:dyDescent="0.25">
      <c r="B1005" t="s">
        <v>366</v>
      </c>
      <c r="C1005" t="s">
        <v>2177</v>
      </c>
      <c r="D1005" t="s">
        <v>5565</v>
      </c>
      <c r="E1005" t="s">
        <v>5566</v>
      </c>
      <c r="F1005" t="s">
        <v>2319</v>
      </c>
      <c r="G1005">
        <v>0</v>
      </c>
      <c r="H1005" t="s">
        <v>5567</v>
      </c>
      <c r="I1005" t="s">
        <v>5567</v>
      </c>
      <c r="J1005" t="s">
        <v>5568</v>
      </c>
      <c r="K1005" t="s">
        <v>2245</v>
      </c>
      <c r="L1005" t="s">
        <v>2246</v>
      </c>
      <c r="M1005" s="6">
        <f>DATE(YEAR(PCC_Data[[#This Row],[Confirmed Date]]),MONTH(PCC_Data[[#This Row],[Confirmed Date]]),1)</f>
        <v>41395</v>
      </c>
      <c r="N1005" s="3">
        <f>DATE(YEAR(PCC_Data[[#This Row],[Confirmed Date]]),1,1)</f>
        <v>41275</v>
      </c>
    </row>
    <row r="1006" spans="2:14" x14ac:dyDescent="0.25">
      <c r="B1006" t="s">
        <v>364</v>
      </c>
      <c r="C1006" t="s">
        <v>2177</v>
      </c>
      <c r="D1006" t="s">
        <v>5569</v>
      </c>
      <c r="E1006" t="s">
        <v>5570</v>
      </c>
      <c r="F1006" t="s">
        <v>2319</v>
      </c>
      <c r="G1006">
        <v>0</v>
      </c>
      <c r="H1006" t="s">
        <v>5571</v>
      </c>
      <c r="I1006" t="s">
        <v>5571</v>
      </c>
      <c r="J1006" t="s">
        <v>5572</v>
      </c>
      <c r="K1006" t="s">
        <v>2245</v>
      </c>
      <c r="L1006" t="s">
        <v>5573</v>
      </c>
      <c r="M1006" s="6">
        <f>DATE(YEAR(PCC_Data[[#This Row],[Confirmed Date]]),MONTH(PCC_Data[[#This Row],[Confirmed Date]]),1)</f>
        <v>41395</v>
      </c>
      <c r="N1006" s="3">
        <f>DATE(YEAR(PCC_Data[[#This Row],[Confirmed Date]]),1,1)</f>
        <v>41275</v>
      </c>
    </row>
    <row r="1007" spans="2:14" x14ac:dyDescent="0.25">
      <c r="B1007" t="s">
        <v>368</v>
      </c>
      <c r="C1007" t="s">
        <v>2177</v>
      </c>
      <c r="D1007" t="s">
        <v>5574</v>
      </c>
      <c r="E1007" t="s">
        <v>3276</v>
      </c>
      <c r="F1007" t="s">
        <v>2242</v>
      </c>
      <c r="G1007">
        <v>0</v>
      </c>
      <c r="H1007" t="s">
        <v>5575</v>
      </c>
      <c r="I1007" t="s">
        <v>5575</v>
      </c>
      <c r="J1007" t="s">
        <v>5576</v>
      </c>
      <c r="K1007" t="s">
        <v>2245</v>
      </c>
      <c r="L1007" t="s">
        <v>2252</v>
      </c>
      <c r="M1007" s="6">
        <f>DATE(YEAR(PCC_Data[[#This Row],[Confirmed Date]]),MONTH(PCC_Data[[#This Row],[Confirmed Date]]),1)</f>
        <v>41395</v>
      </c>
      <c r="N1007" s="3">
        <f>DATE(YEAR(PCC_Data[[#This Row],[Confirmed Date]]),1,1)</f>
        <v>41275</v>
      </c>
    </row>
    <row r="1008" spans="2:14" x14ac:dyDescent="0.25">
      <c r="B1008" t="s">
        <v>363</v>
      </c>
      <c r="C1008" t="s">
        <v>2177</v>
      </c>
      <c r="D1008" t="s">
        <v>2721</v>
      </c>
      <c r="E1008" t="s">
        <v>5577</v>
      </c>
      <c r="F1008" t="s">
        <v>2319</v>
      </c>
      <c r="G1008">
        <v>0</v>
      </c>
      <c r="H1008" t="s">
        <v>5578</v>
      </c>
      <c r="I1008" t="s">
        <v>5578</v>
      </c>
      <c r="J1008" t="s">
        <v>5579</v>
      </c>
      <c r="K1008" t="s">
        <v>2245</v>
      </c>
      <c r="L1008" t="s">
        <v>2246</v>
      </c>
      <c r="M1008" s="6">
        <f>DATE(YEAR(PCC_Data[[#This Row],[Confirmed Date]]),MONTH(PCC_Data[[#This Row],[Confirmed Date]]),1)</f>
        <v>41395</v>
      </c>
      <c r="N1008" s="3">
        <f>DATE(YEAR(PCC_Data[[#This Row],[Confirmed Date]]),1,1)</f>
        <v>41275</v>
      </c>
    </row>
    <row r="1009" spans="2:14" x14ac:dyDescent="0.25">
      <c r="B1009" t="s">
        <v>361</v>
      </c>
      <c r="C1009" t="s">
        <v>2177</v>
      </c>
      <c r="D1009" t="s">
        <v>5580</v>
      </c>
      <c r="E1009" t="s">
        <v>5581</v>
      </c>
      <c r="F1009" t="s">
        <v>2319</v>
      </c>
      <c r="G1009">
        <v>10</v>
      </c>
      <c r="H1009" t="s">
        <v>5582</v>
      </c>
      <c r="I1009" t="s">
        <v>5582</v>
      </c>
      <c r="J1009" t="s">
        <v>5583</v>
      </c>
      <c r="K1009" t="s">
        <v>2245</v>
      </c>
      <c r="L1009" t="s">
        <v>2252</v>
      </c>
      <c r="M1009" s="6">
        <f>DATE(YEAR(PCC_Data[[#This Row],[Confirmed Date]]),MONTH(PCC_Data[[#This Row],[Confirmed Date]]),1)</f>
        <v>41365</v>
      </c>
      <c r="N1009" s="3">
        <f>DATE(YEAR(PCC_Data[[#This Row],[Confirmed Date]]),1,1)</f>
        <v>41275</v>
      </c>
    </row>
    <row r="1010" spans="2:14" x14ac:dyDescent="0.25">
      <c r="B1010" t="s">
        <v>359</v>
      </c>
      <c r="C1010" t="s">
        <v>2177</v>
      </c>
      <c r="D1010" t="s">
        <v>5584</v>
      </c>
      <c r="E1010" t="s">
        <v>5585</v>
      </c>
      <c r="F1010" t="s">
        <v>2319</v>
      </c>
      <c r="G1010">
        <v>8.5</v>
      </c>
      <c r="H1010" t="s">
        <v>5586</v>
      </c>
      <c r="I1010" t="s">
        <v>5586</v>
      </c>
      <c r="J1010" t="s">
        <v>5587</v>
      </c>
      <c r="K1010" t="s">
        <v>2245</v>
      </c>
      <c r="L1010" t="s">
        <v>2246</v>
      </c>
      <c r="M1010" s="6">
        <f>DATE(YEAR(PCC_Data[[#This Row],[Confirmed Date]]),MONTH(PCC_Data[[#This Row],[Confirmed Date]]),1)</f>
        <v>41365</v>
      </c>
      <c r="N1010" s="3">
        <f>DATE(YEAR(PCC_Data[[#This Row],[Confirmed Date]]),1,1)</f>
        <v>41275</v>
      </c>
    </row>
    <row r="1011" spans="2:14" x14ac:dyDescent="0.25">
      <c r="B1011" t="s">
        <v>357</v>
      </c>
      <c r="C1011" t="s">
        <v>2177</v>
      </c>
      <c r="D1011" t="s">
        <v>5588</v>
      </c>
      <c r="E1011" t="s">
        <v>5589</v>
      </c>
      <c r="F1011" t="s">
        <v>2266</v>
      </c>
      <c r="G1011">
        <v>0</v>
      </c>
      <c r="H1011" t="s">
        <v>5590</v>
      </c>
      <c r="I1011" t="s">
        <v>5590</v>
      </c>
      <c r="J1011" t="s">
        <v>5591</v>
      </c>
      <c r="K1011" t="s">
        <v>2245</v>
      </c>
      <c r="L1011" t="s">
        <v>2282</v>
      </c>
      <c r="M1011" s="6">
        <f>DATE(YEAR(PCC_Data[[#This Row],[Confirmed Date]]),MONTH(PCC_Data[[#This Row],[Confirmed Date]]),1)</f>
        <v>41395</v>
      </c>
      <c r="N1011" s="3">
        <f>DATE(YEAR(PCC_Data[[#This Row],[Confirmed Date]]),1,1)</f>
        <v>41275</v>
      </c>
    </row>
    <row r="1012" spans="2:14" x14ac:dyDescent="0.25">
      <c r="B1012" t="s">
        <v>349</v>
      </c>
      <c r="C1012" t="s">
        <v>2177</v>
      </c>
      <c r="D1012" t="s">
        <v>2949</v>
      </c>
      <c r="E1012" t="s">
        <v>5404</v>
      </c>
      <c r="F1012" t="s">
        <v>2271</v>
      </c>
      <c r="G1012">
        <v>0</v>
      </c>
      <c r="H1012" t="s">
        <v>5592</v>
      </c>
      <c r="I1012" t="s">
        <v>5592</v>
      </c>
      <c r="J1012" t="s">
        <v>5593</v>
      </c>
      <c r="K1012" t="s">
        <v>2398</v>
      </c>
      <c r="L1012" t="s">
        <v>2365</v>
      </c>
      <c r="M1012" s="6">
        <f>DATE(YEAR(PCC_Data[[#This Row],[Confirmed Date]]),MONTH(PCC_Data[[#This Row],[Confirmed Date]]),1)</f>
        <v>41395</v>
      </c>
      <c r="N1012" s="3">
        <f>DATE(YEAR(PCC_Data[[#This Row],[Confirmed Date]]),1,1)</f>
        <v>41275</v>
      </c>
    </row>
    <row r="1013" spans="2:14" x14ac:dyDescent="0.25">
      <c r="B1013" t="s">
        <v>355</v>
      </c>
      <c r="C1013" t="s">
        <v>2177</v>
      </c>
      <c r="D1013" t="s">
        <v>2949</v>
      </c>
      <c r="E1013" t="s">
        <v>5594</v>
      </c>
      <c r="F1013" t="s">
        <v>2255</v>
      </c>
      <c r="G1013">
        <v>0</v>
      </c>
      <c r="H1013" t="s">
        <v>5595</v>
      </c>
      <c r="I1013" t="s">
        <v>5595</v>
      </c>
      <c r="J1013" t="s">
        <v>5596</v>
      </c>
      <c r="K1013" t="s">
        <v>2398</v>
      </c>
      <c r="L1013" t="s">
        <v>2839</v>
      </c>
      <c r="M1013" s="6">
        <f>DATE(YEAR(PCC_Data[[#This Row],[Confirmed Date]]),MONTH(PCC_Data[[#This Row],[Confirmed Date]]),1)</f>
        <v>41395</v>
      </c>
      <c r="N1013" s="3">
        <f>DATE(YEAR(PCC_Data[[#This Row],[Confirmed Date]]),1,1)</f>
        <v>41275</v>
      </c>
    </row>
    <row r="1014" spans="2:14" x14ac:dyDescent="0.25">
      <c r="B1014" t="s">
        <v>356</v>
      </c>
      <c r="C1014" t="s">
        <v>2177</v>
      </c>
      <c r="D1014" t="s">
        <v>2949</v>
      </c>
      <c r="E1014" t="s">
        <v>4639</v>
      </c>
      <c r="F1014" t="s">
        <v>2255</v>
      </c>
      <c r="G1014">
        <v>0</v>
      </c>
      <c r="H1014" t="s">
        <v>5597</v>
      </c>
      <c r="I1014" t="s">
        <v>5597</v>
      </c>
      <c r="J1014" t="s">
        <v>5598</v>
      </c>
      <c r="K1014" t="s">
        <v>2398</v>
      </c>
      <c r="L1014" t="s">
        <v>2839</v>
      </c>
      <c r="M1014" s="6">
        <f>DATE(YEAR(PCC_Data[[#This Row],[Confirmed Date]]),MONTH(PCC_Data[[#This Row],[Confirmed Date]]),1)</f>
        <v>41395</v>
      </c>
      <c r="N1014" s="3">
        <f>DATE(YEAR(PCC_Data[[#This Row],[Confirmed Date]]),1,1)</f>
        <v>41275</v>
      </c>
    </row>
    <row r="1015" spans="2:14" x14ac:dyDescent="0.25">
      <c r="B1015" t="s">
        <v>347</v>
      </c>
      <c r="C1015" t="s">
        <v>2177</v>
      </c>
      <c r="D1015" t="s">
        <v>5599</v>
      </c>
      <c r="E1015" t="s">
        <v>5600</v>
      </c>
      <c r="F1015" t="s">
        <v>2384</v>
      </c>
      <c r="G1015">
        <v>0</v>
      </c>
      <c r="H1015" t="s">
        <v>5601</v>
      </c>
      <c r="I1015" t="s">
        <v>5601</v>
      </c>
      <c r="J1015" t="s">
        <v>5602</v>
      </c>
      <c r="K1015" t="s">
        <v>2245</v>
      </c>
      <c r="L1015" t="s">
        <v>2258</v>
      </c>
      <c r="M1015" s="6">
        <f>DATE(YEAR(PCC_Data[[#This Row],[Confirmed Date]]),MONTH(PCC_Data[[#This Row],[Confirmed Date]]),1)</f>
        <v>41395</v>
      </c>
      <c r="N1015" s="3">
        <f>DATE(YEAR(PCC_Data[[#This Row],[Confirmed Date]]),1,1)</f>
        <v>41275</v>
      </c>
    </row>
    <row r="1016" spans="2:14" x14ac:dyDescent="0.25">
      <c r="B1016" t="s">
        <v>353</v>
      </c>
      <c r="C1016" t="s">
        <v>2177</v>
      </c>
      <c r="D1016" t="s">
        <v>5603</v>
      </c>
      <c r="E1016" t="s">
        <v>5604</v>
      </c>
      <c r="F1016" t="s">
        <v>2319</v>
      </c>
      <c r="G1016">
        <v>10</v>
      </c>
      <c r="H1016" t="s">
        <v>5605</v>
      </c>
      <c r="I1016" t="s">
        <v>5605</v>
      </c>
      <c r="J1016" t="s">
        <v>5606</v>
      </c>
      <c r="K1016" t="s">
        <v>2245</v>
      </c>
      <c r="M1016" s="6">
        <f>DATE(YEAR(PCC_Data[[#This Row],[Confirmed Date]]),MONTH(PCC_Data[[#This Row],[Confirmed Date]]),1)</f>
        <v>41365</v>
      </c>
      <c r="N1016" s="3">
        <f>DATE(YEAR(PCC_Data[[#This Row],[Confirmed Date]]),1,1)</f>
        <v>41275</v>
      </c>
    </row>
    <row r="1017" spans="2:14" x14ac:dyDescent="0.25">
      <c r="B1017" t="s">
        <v>351</v>
      </c>
      <c r="C1017" t="s">
        <v>2177</v>
      </c>
      <c r="D1017" t="s">
        <v>5607</v>
      </c>
      <c r="E1017" t="s">
        <v>5608</v>
      </c>
      <c r="F1017" t="s">
        <v>2319</v>
      </c>
      <c r="G1017">
        <v>0</v>
      </c>
      <c r="H1017" t="s">
        <v>5609</v>
      </c>
      <c r="I1017" t="s">
        <v>5609</v>
      </c>
      <c r="J1017" t="s">
        <v>5610</v>
      </c>
      <c r="K1017" t="s">
        <v>2245</v>
      </c>
      <c r="L1017" t="s">
        <v>2264</v>
      </c>
      <c r="M1017" s="6">
        <f>DATE(YEAR(PCC_Data[[#This Row],[Confirmed Date]]),MONTH(PCC_Data[[#This Row],[Confirmed Date]]),1)</f>
        <v>41395</v>
      </c>
      <c r="N1017" s="3">
        <f>DATE(YEAR(PCC_Data[[#This Row],[Confirmed Date]]),1,1)</f>
        <v>41275</v>
      </c>
    </row>
    <row r="1018" spans="2:14" x14ac:dyDescent="0.25">
      <c r="B1018" t="s">
        <v>350</v>
      </c>
      <c r="C1018" t="s">
        <v>2177</v>
      </c>
      <c r="D1018" t="s">
        <v>2721</v>
      </c>
      <c r="E1018" t="s">
        <v>5611</v>
      </c>
      <c r="F1018" t="s">
        <v>2319</v>
      </c>
      <c r="G1018">
        <v>0</v>
      </c>
      <c r="H1018" t="s">
        <v>5612</v>
      </c>
      <c r="I1018" t="s">
        <v>5612</v>
      </c>
      <c r="J1018" t="s">
        <v>5613</v>
      </c>
      <c r="K1018" t="s">
        <v>2245</v>
      </c>
      <c r="L1018" t="s">
        <v>2246</v>
      </c>
      <c r="M1018" s="6">
        <f>DATE(YEAR(PCC_Data[[#This Row],[Confirmed Date]]),MONTH(PCC_Data[[#This Row],[Confirmed Date]]),1)</f>
        <v>41395</v>
      </c>
      <c r="N1018" s="3">
        <f>DATE(YEAR(PCC_Data[[#This Row],[Confirmed Date]]),1,1)</f>
        <v>41275</v>
      </c>
    </row>
    <row r="1019" spans="2:14" x14ac:dyDescent="0.25">
      <c r="B1019" t="s">
        <v>346</v>
      </c>
      <c r="C1019" t="s">
        <v>2177</v>
      </c>
      <c r="D1019" t="s">
        <v>5614</v>
      </c>
      <c r="E1019" t="s">
        <v>5615</v>
      </c>
      <c r="F1019" t="s">
        <v>2395</v>
      </c>
      <c r="G1019">
        <v>0</v>
      </c>
      <c r="H1019" t="s">
        <v>5616</v>
      </c>
      <c r="I1019" t="s">
        <v>5616</v>
      </c>
      <c r="J1019" t="s">
        <v>5617</v>
      </c>
      <c r="K1019" t="s">
        <v>2245</v>
      </c>
      <c r="L1019" t="s">
        <v>5618</v>
      </c>
      <c r="M1019" s="6">
        <f>DATE(YEAR(PCC_Data[[#This Row],[Confirmed Date]]),MONTH(PCC_Data[[#This Row],[Confirmed Date]]),1)</f>
        <v>41395</v>
      </c>
      <c r="N1019" s="3">
        <f>DATE(YEAR(PCC_Data[[#This Row],[Confirmed Date]]),1,1)</f>
        <v>41275</v>
      </c>
    </row>
    <row r="1020" spans="2:14" x14ac:dyDescent="0.25">
      <c r="B1020" t="s">
        <v>1316</v>
      </c>
      <c r="C1020" t="s">
        <v>2177</v>
      </c>
      <c r="D1020" t="s">
        <v>5619</v>
      </c>
      <c r="E1020" t="s">
        <v>5620</v>
      </c>
      <c r="F1020" t="s">
        <v>2261</v>
      </c>
      <c r="G1020">
        <v>0</v>
      </c>
      <c r="H1020" t="s">
        <v>5621</v>
      </c>
      <c r="I1020" t="s">
        <v>5621</v>
      </c>
      <c r="J1020" t="s">
        <v>5622</v>
      </c>
      <c r="K1020" t="s">
        <v>2861</v>
      </c>
      <c r="L1020" t="s">
        <v>2282</v>
      </c>
      <c r="M1020" s="6">
        <f>DATE(YEAR(PCC_Data[[#This Row],[Confirmed Date]]),MONTH(PCC_Data[[#This Row],[Confirmed Date]]),1)</f>
        <v>41395</v>
      </c>
      <c r="N1020" s="3">
        <f>DATE(YEAR(PCC_Data[[#This Row],[Confirmed Date]]),1,1)</f>
        <v>41275</v>
      </c>
    </row>
    <row r="1021" spans="2:14" x14ac:dyDescent="0.25">
      <c r="B1021" t="s">
        <v>344</v>
      </c>
      <c r="C1021" t="s">
        <v>2177</v>
      </c>
      <c r="D1021" t="s">
        <v>5623</v>
      </c>
      <c r="E1021" t="s">
        <v>5624</v>
      </c>
      <c r="F1021" t="s">
        <v>2271</v>
      </c>
      <c r="G1021">
        <v>0</v>
      </c>
      <c r="H1021" t="s">
        <v>5625</v>
      </c>
      <c r="I1021" t="s">
        <v>5625</v>
      </c>
      <c r="J1021" t="s">
        <v>5626</v>
      </c>
      <c r="K1021" t="s">
        <v>2274</v>
      </c>
      <c r="L1021" t="s">
        <v>2258</v>
      </c>
      <c r="M1021" s="6">
        <f>DATE(YEAR(PCC_Data[[#This Row],[Confirmed Date]]),MONTH(PCC_Data[[#This Row],[Confirmed Date]]),1)</f>
        <v>41395</v>
      </c>
      <c r="N1021" s="3">
        <f>DATE(YEAR(PCC_Data[[#This Row],[Confirmed Date]]),1,1)</f>
        <v>41275</v>
      </c>
    </row>
    <row r="1022" spans="2:14" x14ac:dyDescent="0.25">
      <c r="B1022" t="s">
        <v>342</v>
      </c>
      <c r="C1022" t="s">
        <v>2177</v>
      </c>
      <c r="D1022" t="s">
        <v>5627</v>
      </c>
      <c r="E1022" t="s">
        <v>4513</v>
      </c>
      <c r="F1022" t="s">
        <v>3345</v>
      </c>
      <c r="G1022">
        <v>0</v>
      </c>
      <c r="H1022" t="s">
        <v>5628</v>
      </c>
      <c r="I1022" t="s">
        <v>5628</v>
      </c>
      <c r="J1022" t="s">
        <v>5629</v>
      </c>
      <c r="K1022" t="s">
        <v>2245</v>
      </c>
      <c r="L1022" t="s">
        <v>2915</v>
      </c>
      <c r="M1022" s="6">
        <f>DATE(YEAR(PCC_Data[[#This Row],[Confirmed Date]]),MONTH(PCC_Data[[#This Row],[Confirmed Date]]),1)</f>
        <v>41395</v>
      </c>
      <c r="N1022" s="3">
        <f>DATE(YEAR(PCC_Data[[#This Row],[Confirmed Date]]),1,1)</f>
        <v>41275</v>
      </c>
    </row>
    <row r="1023" spans="2:14" x14ac:dyDescent="0.25">
      <c r="B1023" t="s">
        <v>1471</v>
      </c>
      <c r="C1023" t="s">
        <v>2232</v>
      </c>
      <c r="D1023" t="s">
        <v>5630</v>
      </c>
      <c r="E1023" t="s">
        <v>5631</v>
      </c>
      <c r="F1023" t="s">
        <v>2261</v>
      </c>
      <c r="G1023">
        <v>0</v>
      </c>
      <c r="H1023" t="s">
        <v>5632</v>
      </c>
      <c r="I1023" t="s">
        <v>5632</v>
      </c>
      <c r="J1023" t="s">
        <v>5633</v>
      </c>
      <c r="K1023" t="s">
        <v>2572</v>
      </c>
      <c r="M1023" s="6">
        <f>DATE(YEAR(PCC_Data[[#This Row],[Confirmed Date]]),MONTH(PCC_Data[[#This Row],[Confirmed Date]]),1)</f>
        <v>41395</v>
      </c>
      <c r="N1023" s="3">
        <f>DATE(YEAR(PCC_Data[[#This Row],[Confirmed Date]]),1,1)</f>
        <v>41275</v>
      </c>
    </row>
    <row r="1024" spans="2:14" x14ac:dyDescent="0.25">
      <c r="B1024" t="s">
        <v>340</v>
      </c>
      <c r="C1024" t="s">
        <v>2177</v>
      </c>
      <c r="D1024" t="s">
        <v>5634</v>
      </c>
      <c r="E1024" t="s">
        <v>4654</v>
      </c>
      <c r="F1024" t="s">
        <v>2384</v>
      </c>
      <c r="G1024">
        <v>0</v>
      </c>
      <c r="H1024" t="s">
        <v>5635</v>
      </c>
      <c r="I1024" t="s">
        <v>5635</v>
      </c>
      <c r="J1024" t="s">
        <v>5636</v>
      </c>
      <c r="K1024" t="s">
        <v>2245</v>
      </c>
      <c r="L1024" t="s">
        <v>2258</v>
      </c>
      <c r="M1024" s="6">
        <f>DATE(YEAR(PCC_Data[[#This Row],[Confirmed Date]]),MONTH(PCC_Data[[#This Row],[Confirmed Date]]),1)</f>
        <v>41395</v>
      </c>
      <c r="N1024" s="3">
        <f>DATE(YEAR(PCC_Data[[#This Row],[Confirmed Date]]),1,1)</f>
        <v>41275</v>
      </c>
    </row>
    <row r="1025" spans="2:14" x14ac:dyDescent="0.25">
      <c r="B1025" t="s">
        <v>1314</v>
      </c>
      <c r="C1025" t="s">
        <v>2177</v>
      </c>
      <c r="D1025" t="s">
        <v>5637</v>
      </c>
      <c r="E1025" t="s">
        <v>5638</v>
      </c>
      <c r="F1025" t="s">
        <v>2278</v>
      </c>
      <c r="G1025">
        <v>0</v>
      </c>
      <c r="H1025" t="s">
        <v>5639</v>
      </c>
      <c r="I1025" t="s">
        <v>5639</v>
      </c>
      <c r="J1025" t="s">
        <v>5640</v>
      </c>
      <c r="K1025" t="s">
        <v>2245</v>
      </c>
      <c r="L1025" t="s">
        <v>2264</v>
      </c>
      <c r="M1025" s="6">
        <f>DATE(YEAR(PCC_Data[[#This Row],[Confirmed Date]]),MONTH(PCC_Data[[#This Row],[Confirmed Date]]),1)</f>
        <v>41395</v>
      </c>
      <c r="N1025" s="3">
        <f>DATE(YEAR(PCC_Data[[#This Row],[Confirmed Date]]),1,1)</f>
        <v>41275</v>
      </c>
    </row>
    <row r="1026" spans="2:14" x14ac:dyDescent="0.25">
      <c r="B1026" t="s">
        <v>1848</v>
      </c>
      <c r="C1026" t="s">
        <v>2232</v>
      </c>
      <c r="D1026" t="s">
        <v>5641</v>
      </c>
      <c r="E1026" t="s">
        <v>5642</v>
      </c>
      <c r="F1026" t="s">
        <v>2514</v>
      </c>
      <c r="G1026">
        <v>0</v>
      </c>
      <c r="H1026" t="s">
        <v>5643</v>
      </c>
      <c r="I1026" t="s">
        <v>5643</v>
      </c>
      <c r="J1026" t="s">
        <v>5644</v>
      </c>
      <c r="K1026" t="s">
        <v>4846</v>
      </c>
      <c r="L1026" t="s">
        <v>2720</v>
      </c>
      <c r="M1026" s="6">
        <f>DATE(YEAR(PCC_Data[[#This Row],[Confirmed Date]]),MONTH(PCC_Data[[#This Row],[Confirmed Date]]),1)</f>
        <v>41395</v>
      </c>
      <c r="N1026" s="3">
        <f>DATE(YEAR(PCC_Data[[#This Row],[Confirmed Date]]),1,1)</f>
        <v>41275</v>
      </c>
    </row>
    <row r="1027" spans="2:14" x14ac:dyDescent="0.25">
      <c r="B1027" t="s">
        <v>338</v>
      </c>
      <c r="C1027" t="s">
        <v>2177</v>
      </c>
      <c r="D1027" t="s">
        <v>5645</v>
      </c>
      <c r="E1027" t="s">
        <v>5646</v>
      </c>
      <c r="F1027" t="s">
        <v>2271</v>
      </c>
      <c r="G1027">
        <v>10</v>
      </c>
      <c r="H1027" t="s">
        <v>5647</v>
      </c>
      <c r="I1027" t="s">
        <v>5647</v>
      </c>
      <c r="J1027" t="s">
        <v>5648</v>
      </c>
      <c r="K1027" t="s">
        <v>2274</v>
      </c>
      <c r="L1027" t="s">
        <v>2295</v>
      </c>
      <c r="M1027" s="6">
        <f>DATE(YEAR(PCC_Data[[#This Row],[Confirmed Date]]),MONTH(PCC_Data[[#This Row],[Confirmed Date]]),1)</f>
        <v>41365</v>
      </c>
      <c r="N1027" s="3">
        <f>DATE(YEAR(PCC_Data[[#This Row],[Confirmed Date]]),1,1)</f>
        <v>41275</v>
      </c>
    </row>
    <row r="1028" spans="2:14" x14ac:dyDescent="0.25">
      <c r="B1028" t="s">
        <v>1846</v>
      </c>
      <c r="C1028" t="s">
        <v>2232</v>
      </c>
      <c r="D1028" t="s">
        <v>5649</v>
      </c>
      <c r="E1028" t="s">
        <v>5650</v>
      </c>
      <c r="F1028" t="s">
        <v>2514</v>
      </c>
      <c r="G1028">
        <v>7.5</v>
      </c>
      <c r="H1028" t="s">
        <v>5651</v>
      </c>
      <c r="I1028" t="s">
        <v>5651</v>
      </c>
      <c r="J1028" t="s">
        <v>5652</v>
      </c>
      <c r="K1028" t="s">
        <v>2406</v>
      </c>
      <c r="L1028" t="s">
        <v>2518</v>
      </c>
      <c r="M1028" s="6">
        <f>DATE(YEAR(PCC_Data[[#This Row],[Confirmed Date]]),MONTH(PCC_Data[[#This Row],[Confirmed Date]]),1)</f>
        <v>41395</v>
      </c>
      <c r="N1028" s="3">
        <f>DATE(YEAR(PCC_Data[[#This Row],[Confirmed Date]]),1,1)</f>
        <v>41275</v>
      </c>
    </row>
    <row r="1029" spans="2:14" x14ac:dyDescent="0.25">
      <c r="B1029" t="s">
        <v>336</v>
      </c>
      <c r="C1029" t="s">
        <v>2177</v>
      </c>
      <c r="D1029" t="s">
        <v>5653</v>
      </c>
      <c r="E1029" t="s">
        <v>5180</v>
      </c>
      <c r="F1029" t="s">
        <v>3345</v>
      </c>
      <c r="G1029">
        <v>0</v>
      </c>
      <c r="H1029" t="s">
        <v>5654</v>
      </c>
      <c r="I1029" t="s">
        <v>5654</v>
      </c>
      <c r="J1029" t="s">
        <v>5655</v>
      </c>
      <c r="K1029" t="s">
        <v>2398</v>
      </c>
      <c r="M1029" s="6">
        <f>DATE(YEAR(PCC_Data[[#This Row],[Confirmed Date]]),MONTH(PCC_Data[[#This Row],[Confirmed Date]]),1)</f>
        <v>41395</v>
      </c>
      <c r="N1029" s="3">
        <f>DATE(YEAR(PCC_Data[[#This Row],[Confirmed Date]]),1,1)</f>
        <v>41275</v>
      </c>
    </row>
    <row r="1030" spans="2:14" x14ac:dyDescent="0.25">
      <c r="B1030" t="s">
        <v>334</v>
      </c>
      <c r="C1030" t="s">
        <v>2177</v>
      </c>
      <c r="D1030" t="s">
        <v>5656</v>
      </c>
      <c r="E1030" t="s">
        <v>5646</v>
      </c>
      <c r="F1030" t="s">
        <v>2384</v>
      </c>
      <c r="G1030">
        <v>10</v>
      </c>
      <c r="H1030" t="s">
        <v>5657</v>
      </c>
      <c r="I1030" t="s">
        <v>5657</v>
      </c>
      <c r="J1030" t="s">
        <v>5658</v>
      </c>
      <c r="K1030" t="s">
        <v>2245</v>
      </c>
      <c r="L1030" t="s">
        <v>2295</v>
      </c>
      <c r="M1030" s="6">
        <f>DATE(YEAR(PCC_Data[[#This Row],[Confirmed Date]]),MONTH(PCC_Data[[#This Row],[Confirmed Date]]),1)</f>
        <v>41365</v>
      </c>
      <c r="N1030" s="3">
        <f>DATE(YEAR(PCC_Data[[#This Row],[Confirmed Date]]),1,1)</f>
        <v>41275</v>
      </c>
    </row>
    <row r="1031" spans="2:14" x14ac:dyDescent="0.25">
      <c r="B1031" t="s">
        <v>1469</v>
      </c>
      <c r="C1031" t="s">
        <v>2232</v>
      </c>
      <c r="D1031" t="s">
        <v>5659</v>
      </c>
      <c r="E1031" t="s">
        <v>5660</v>
      </c>
      <c r="F1031" t="s">
        <v>2261</v>
      </c>
      <c r="G1031">
        <v>0</v>
      </c>
      <c r="H1031" t="s">
        <v>5661</v>
      </c>
      <c r="I1031" t="s">
        <v>5661</v>
      </c>
      <c r="J1031" t="s">
        <v>5662</v>
      </c>
      <c r="K1031" t="s">
        <v>2429</v>
      </c>
      <c r="M1031" s="6">
        <f>DATE(YEAR(PCC_Data[[#This Row],[Confirmed Date]]),MONTH(PCC_Data[[#This Row],[Confirmed Date]]),1)</f>
        <v>41395</v>
      </c>
      <c r="N1031" s="3">
        <f>DATE(YEAR(PCC_Data[[#This Row],[Confirmed Date]]),1,1)</f>
        <v>41275</v>
      </c>
    </row>
    <row r="1032" spans="2:14" x14ac:dyDescent="0.25">
      <c r="B1032" t="s">
        <v>330</v>
      </c>
      <c r="C1032" t="s">
        <v>2177</v>
      </c>
      <c r="D1032" t="s">
        <v>5663</v>
      </c>
      <c r="E1032" t="s">
        <v>3935</v>
      </c>
      <c r="F1032" t="s">
        <v>2266</v>
      </c>
      <c r="G1032">
        <v>0</v>
      </c>
      <c r="H1032" t="s">
        <v>5664</v>
      </c>
      <c r="I1032" t="s">
        <v>5664</v>
      </c>
      <c r="J1032" t="s">
        <v>5665</v>
      </c>
      <c r="K1032" t="s">
        <v>2245</v>
      </c>
      <c r="L1032" t="s">
        <v>2264</v>
      </c>
      <c r="M1032" s="6">
        <f>DATE(YEAR(PCC_Data[[#This Row],[Confirmed Date]]),MONTH(PCC_Data[[#This Row],[Confirmed Date]]),1)</f>
        <v>41395</v>
      </c>
      <c r="N1032" s="3">
        <f>DATE(YEAR(PCC_Data[[#This Row],[Confirmed Date]]),1,1)</f>
        <v>41275</v>
      </c>
    </row>
    <row r="1033" spans="2:14" x14ac:dyDescent="0.25">
      <c r="B1033" t="s">
        <v>332</v>
      </c>
      <c r="C1033" t="s">
        <v>2177</v>
      </c>
      <c r="D1033" t="s">
        <v>5666</v>
      </c>
      <c r="E1033" t="s">
        <v>4254</v>
      </c>
      <c r="F1033" t="s">
        <v>2384</v>
      </c>
      <c r="G1033">
        <v>0</v>
      </c>
      <c r="H1033" t="s">
        <v>5667</v>
      </c>
      <c r="I1033" t="s">
        <v>5667</v>
      </c>
      <c r="J1033" t="s">
        <v>5668</v>
      </c>
      <c r="K1033" t="s">
        <v>2245</v>
      </c>
      <c r="L1033" t="s">
        <v>2258</v>
      </c>
      <c r="M1033" s="6">
        <f>DATE(YEAR(PCC_Data[[#This Row],[Confirmed Date]]),MONTH(PCC_Data[[#This Row],[Confirmed Date]]),1)</f>
        <v>41365</v>
      </c>
      <c r="N1033" s="3">
        <f>DATE(YEAR(PCC_Data[[#This Row],[Confirmed Date]]),1,1)</f>
        <v>41275</v>
      </c>
    </row>
    <row r="1034" spans="2:14" x14ac:dyDescent="0.25">
      <c r="B1034" t="s">
        <v>1104</v>
      </c>
      <c r="C1034" t="s">
        <v>2232</v>
      </c>
      <c r="D1034" t="s">
        <v>5669</v>
      </c>
      <c r="E1034" t="s">
        <v>2288</v>
      </c>
      <c r="F1034" t="s">
        <v>4339</v>
      </c>
      <c r="G1034">
        <v>0</v>
      </c>
      <c r="H1034" t="s">
        <v>5670</v>
      </c>
      <c r="I1034" t="s">
        <v>5670</v>
      </c>
      <c r="J1034" t="s">
        <v>5671</v>
      </c>
      <c r="K1034" t="s">
        <v>2375</v>
      </c>
      <c r="L1034" t="s">
        <v>2246</v>
      </c>
      <c r="M1034" s="6">
        <f>DATE(YEAR(PCC_Data[[#This Row],[Confirmed Date]]),MONTH(PCC_Data[[#This Row],[Confirmed Date]]),1)</f>
        <v>41395</v>
      </c>
      <c r="N1034" s="3">
        <f>DATE(YEAR(PCC_Data[[#This Row],[Confirmed Date]]),1,1)</f>
        <v>41275</v>
      </c>
    </row>
    <row r="1035" spans="2:14" x14ac:dyDescent="0.25">
      <c r="B1035" t="s">
        <v>328</v>
      </c>
      <c r="C1035" t="s">
        <v>2177</v>
      </c>
      <c r="D1035" t="s">
        <v>5672</v>
      </c>
      <c r="E1035" t="s">
        <v>5673</v>
      </c>
      <c r="F1035" t="s">
        <v>5237</v>
      </c>
      <c r="G1035">
        <v>0</v>
      </c>
      <c r="H1035" t="s">
        <v>5674</v>
      </c>
      <c r="I1035" t="s">
        <v>5674</v>
      </c>
      <c r="J1035" t="s">
        <v>5675</v>
      </c>
      <c r="K1035" t="s">
        <v>3460</v>
      </c>
      <c r="L1035" t="s">
        <v>2252</v>
      </c>
      <c r="M1035" s="6">
        <f>DATE(YEAR(PCC_Data[[#This Row],[Confirmed Date]]),MONTH(PCC_Data[[#This Row],[Confirmed Date]]),1)</f>
        <v>41395</v>
      </c>
      <c r="N1035" s="3">
        <f>DATE(YEAR(PCC_Data[[#This Row],[Confirmed Date]]),1,1)</f>
        <v>41275</v>
      </c>
    </row>
    <row r="1036" spans="2:14" x14ac:dyDescent="0.25">
      <c r="B1036" t="s">
        <v>1769</v>
      </c>
      <c r="C1036" t="s">
        <v>2177</v>
      </c>
      <c r="D1036" t="s">
        <v>5676</v>
      </c>
      <c r="E1036" t="s">
        <v>5677</v>
      </c>
      <c r="F1036" t="s">
        <v>2514</v>
      </c>
      <c r="G1036">
        <v>10</v>
      </c>
      <c r="H1036" t="s">
        <v>5678</v>
      </c>
      <c r="I1036" t="s">
        <v>5678</v>
      </c>
      <c r="J1036" t="s">
        <v>5679</v>
      </c>
      <c r="K1036" t="s">
        <v>2398</v>
      </c>
      <c r="L1036" t="s">
        <v>2518</v>
      </c>
      <c r="M1036" s="6">
        <f>DATE(YEAR(PCC_Data[[#This Row],[Confirmed Date]]),MONTH(PCC_Data[[#This Row],[Confirmed Date]]),1)</f>
        <v>41365</v>
      </c>
      <c r="N1036" s="3">
        <f>DATE(YEAR(PCC_Data[[#This Row],[Confirmed Date]]),1,1)</f>
        <v>41275</v>
      </c>
    </row>
    <row r="1037" spans="2:14" x14ac:dyDescent="0.25">
      <c r="B1037" t="s">
        <v>326</v>
      </c>
      <c r="C1037" t="s">
        <v>2177</v>
      </c>
      <c r="D1037" t="s">
        <v>5680</v>
      </c>
      <c r="E1037" t="s">
        <v>5681</v>
      </c>
      <c r="F1037" t="s">
        <v>2739</v>
      </c>
      <c r="G1037">
        <v>0</v>
      </c>
      <c r="H1037" t="s">
        <v>5682</v>
      </c>
      <c r="I1037" t="s">
        <v>5682</v>
      </c>
      <c r="J1037" t="s">
        <v>5683</v>
      </c>
      <c r="K1037" t="s">
        <v>2398</v>
      </c>
      <c r="L1037" t="s">
        <v>2252</v>
      </c>
      <c r="M1037" s="6">
        <f>DATE(YEAR(PCC_Data[[#This Row],[Confirmed Date]]),MONTH(PCC_Data[[#This Row],[Confirmed Date]]),1)</f>
        <v>41395</v>
      </c>
      <c r="N1037" s="3">
        <f>DATE(YEAR(PCC_Data[[#This Row],[Confirmed Date]]),1,1)</f>
        <v>41275</v>
      </c>
    </row>
    <row r="1038" spans="2:14" x14ac:dyDescent="0.25">
      <c r="B1038" t="s">
        <v>1609</v>
      </c>
      <c r="C1038" t="s">
        <v>2177</v>
      </c>
      <c r="D1038" t="s">
        <v>2543</v>
      </c>
      <c r="E1038" t="s">
        <v>5684</v>
      </c>
      <c r="F1038" t="s">
        <v>2310</v>
      </c>
      <c r="G1038">
        <v>0</v>
      </c>
      <c r="H1038" t="s">
        <v>5685</v>
      </c>
      <c r="I1038" t="s">
        <v>5685</v>
      </c>
      <c r="J1038" t="s">
        <v>5686</v>
      </c>
      <c r="K1038" t="s">
        <v>2398</v>
      </c>
      <c r="L1038" t="s">
        <v>2275</v>
      </c>
      <c r="M1038" s="6">
        <f>DATE(YEAR(PCC_Data[[#This Row],[Confirmed Date]]),MONTH(PCC_Data[[#This Row],[Confirmed Date]]),1)</f>
        <v>41395</v>
      </c>
      <c r="N1038" s="3">
        <f>DATE(YEAR(PCC_Data[[#This Row],[Confirmed Date]]),1,1)</f>
        <v>41275</v>
      </c>
    </row>
    <row r="1039" spans="2:14" x14ac:dyDescent="0.25">
      <c r="B1039" t="s">
        <v>324</v>
      </c>
      <c r="C1039" t="s">
        <v>2177</v>
      </c>
      <c r="D1039" t="s">
        <v>5687</v>
      </c>
      <c r="E1039" t="s">
        <v>5688</v>
      </c>
      <c r="F1039" t="s">
        <v>2266</v>
      </c>
      <c r="G1039">
        <v>10</v>
      </c>
      <c r="H1039" t="s">
        <v>5689</v>
      </c>
      <c r="I1039" t="s">
        <v>5689</v>
      </c>
      <c r="J1039" t="s">
        <v>5690</v>
      </c>
      <c r="K1039" t="s">
        <v>2245</v>
      </c>
      <c r="L1039" t="s">
        <v>2282</v>
      </c>
      <c r="M1039" s="6">
        <f>DATE(YEAR(PCC_Data[[#This Row],[Confirmed Date]]),MONTH(PCC_Data[[#This Row],[Confirmed Date]]),1)</f>
        <v>41365</v>
      </c>
      <c r="N1039" s="3">
        <f>DATE(YEAR(PCC_Data[[#This Row],[Confirmed Date]]),1,1)</f>
        <v>41275</v>
      </c>
    </row>
    <row r="1040" spans="2:14" x14ac:dyDescent="0.25">
      <c r="B1040" t="s">
        <v>1467</v>
      </c>
      <c r="C1040" t="s">
        <v>2232</v>
      </c>
      <c r="D1040" t="s">
        <v>5691</v>
      </c>
      <c r="E1040" t="s">
        <v>5692</v>
      </c>
      <c r="F1040" t="s">
        <v>2261</v>
      </c>
      <c r="G1040">
        <v>0</v>
      </c>
      <c r="H1040" t="s">
        <v>5693</v>
      </c>
      <c r="I1040" t="s">
        <v>5693</v>
      </c>
      <c r="J1040" t="s">
        <v>5694</v>
      </c>
      <c r="K1040" t="s">
        <v>2957</v>
      </c>
      <c r="L1040" t="s">
        <v>2264</v>
      </c>
      <c r="M1040" s="6">
        <f>DATE(YEAR(PCC_Data[[#This Row],[Confirmed Date]]),MONTH(PCC_Data[[#This Row],[Confirmed Date]]),1)</f>
        <v>41395</v>
      </c>
      <c r="N1040" s="3">
        <f>DATE(YEAR(PCC_Data[[#This Row],[Confirmed Date]]),1,1)</f>
        <v>41275</v>
      </c>
    </row>
    <row r="1041" spans="2:14" x14ac:dyDescent="0.25">
      <c r="B1041" t="s">
        <v>1961</v>
      </c>
      <c r="C1041" t="s">
        <v>2232</v>
      </c>
      <c r="D1041" t="s">
        <v>5695</v>
      </c>
      <c r="E1041" t="s">
        <v>5696</v>
      </c>
      <c r="F1041" t="s">
        <v>2467</v>
      </c>
      <c r="G1041">
        <v>7.75</v>
      </c>
      <c r="H1041" t="s">
        <v>5697</v>
      </c>
      <c r="I1041" t="s">
        <v>5697</v>
      </c>
      <c r="J1041" t="s">
        <v>5698</v>
      </c>
      <c r="K1041" t="s">
        <v>2429</v>
      </c>
      <c r="L1041" t="s">
        <v>2392</v>
      </c>
      <c r="M1041" s="6">
        <f>DATE(YEAR(PCC_Data[[#This Row],[Confirmed Date]]),MONTH(PCC_Data[[#This Row],[Confirmed Date]]),1)</f>
        <v>41395</v>
      </c>
      <c r="N1041" s="3">
        <f>DATE(YEAR(PCC_Data[[#This Row],[Confirmed Date]]),1,1)</f>
        <v>41275</v>
      </c>
    </row>
    <row r="1042" spans="2:14" x14ac:dyDescent="0.25">
      <c r="B1042" t="s">
        <v>1963</v>
      </c>
      <c r="C1042" t="s">
        <v>2232</v>
      </c>
      <c r="D1042" t="s">
        <v>5699</v>
      </c>
      <c r="E1042" t="s">
        <v>4460</v>
      </c>
      <c r="F1042" t="s">
        <v>2235</v>
      </c>
      <c r="G1042">
        <v>0</v>
      </c>
      <c r="H1042" t="s">
        <v>5700</v>
      </c>
      <c r="I1042" t="s">
        <v>5700</v>
      </c>
      <c r="J1042" t="s">
        <v>5701</v>
      </c>
      <c r="K1042" t="s">
        <v>2914</v>
      </c>
      <c r="L1042" t="s">
        <v>2392</v>
      </c>
      <c r="M1042" s="6">
        <f>DATE(YEAR(PCC_Data[[#This Row],[Confirmed Date]]),MONTH(PCC_Data[[#This Row],[Confirmed Date]]),1)</f>
        <v>41395</v>
      </c>
      <c r="N1042" s="3">
        <f>DATE(YEAR(PCC_Data[[#This Row],[Confirmed Date]]),1,1)</f>
        <v>41275</v>
      </c>
    </row>
    <row r="1043" spans="2:14" x14ac:dyDescent="0.25">
      <c r="B1043" t="s">
        <v>322</v>
      </c>
      <c r="C1043" t="s">
        <v>2177</v>
      </c>
      <c r="D1043" t="s">
        <v>5702</v>
      </c>
      <c r="E1043" t="s">
        <v>5646</v>
      </c>
      <c r="F1043" t="s">
        <v>2271</v>
      </c>
      <c r="G1043">
        <v>10</v>
      </c>
      <c r="H1043" t="s">
        <v>5703</v>
      </c>
      <c r="I1043" t="s">
        <v>5703</v>
      </c>
      <c r="J1043" t="s">
        <v>5704</v>
      </c>
      <c r="K1043" t="s">
        <v>2274</v>
      </c>
      <c r="L1043" t="s">
        <v>2295</v>
      </c>
      <c r="M1043" s="6">
        <f>DATE(YEAR(PCC_Data[[#This Row],[Confirmed Date]]),MONTH(PCC_Data[[#This Row],[Confirmed Date]]),1)</f>
        <v>41365</v>
      </c>
      <c r="N1043" s="3">
        <f>DATE(YEAR(PCC_Data[[#This Row],[Confirmed Date]]),1,1)</f>
        <v>41275</v>
      </c>
    </row>
    <row r="1044" spans="2:14" x14ac:dyDescent="0.25">
      <c r="B1044" t="s">
        <v>321</v>
      </c>
      <c r="C1044" t="s">
        <v>2177</v>
      </c>
      <c r="D1044" t="s">
        <v>5705</v>
      </c>
      <c r="E1044" t="s">
        <v>5646</v>
      </c>
      <c r="F1044" t="s">
        <v>2271</v>
      </c>
      <c r="G1044">
        <v>10</v>
      </c>
      <c r="H1044" t="s">
        <v>5706</v>
      </c>
      <c r="I1044" t="s">
        <v>5706</v>
      </c>
      <c r="J1044" t="s">
        <v>5707</v>
      </c>
      <c r="K1044" t="s">
        <v>2274</v>
      </c>
      <c r="L1044" t="s">
        <v>2295</v>
      </c>
      <c r="M1044" s="6">
        <f>DATE(YEAR(PCC_Data[[#This Row],[Confirmed Date]]),MONTH(PCC_Data[[#This Row],[Confirmed Date]]),1)</f>
        <v>41365</v>
      </c>
      <c r="N1044" s="3">
        <f>DATE(YEAR(PCC_Data[[#This Row],[Confirmed Date]]),1,1)</f>
        <v>41275</v>
      </c>
    </row>
    <row r="1045" spans="2:14" x14ac:dyDescent="0.25">
      <c r="B1045" t="s">
        <v>1844</v>
      </c>
      <c r="C1045" t="s">
        <v>2232</v>
      </c>
      <c r="D1045" t="s">
        <v>5708</v>
      </c>
      <c r="E1045" t="s">
        <v>5709</v>
      </c>
      <c r="F1045" t="s">
        <v>2514</v>
      </c>
      <c r="G1045">
        <v>9.5</v>
      </c>
      <c r="H1045" t="s">
        <v>5710</v>
      </c>
      <c r="I1045" t="s">
        <v>5710</v>
      </c>
      <c r="J1045" t="s">
        <v>5711</v>
      </c>
      <c r="K1045" t="s">
        <v>2593</v>
      </c>
      <c r="L1045" t="s">
        <v>2518</v>
      </c>
      <c r="M1045" s="6">
        <f>DATE(YEAR(PCC_Data[[#This Row],[Confirmed Date]]),MONTH(PCC_Data[[#This Row],[Confirmed Date]]),1)</f>
        <v>41395</v>
      </c>
      <c r="N1045" s="3">
        <f>DATE(YEAR(PCC_Data[[#This Row],[Confirmed Date]]),1,1)</f>
        <v>41275</v>
      </c>
    </row>
    <row r="1046" spans="2:14" x14ac:dyDescent="0.25">
      <c r="B1046" t="s">
        <v>1102</v>
      </c>
      <c r="C1046" t="s">
        <v>2232</v>
      </c>
      <c r="D1046" t="s">
        <v>5712</v>
      </c>
      <c r="E1046" t="s">
        <v>5713</v>
      </c>
      <c r="F1046" t="s">
        <v>2504</v>
      </c>
      <c r="G1046">
        <v>10</v>
      </c>
      <c r="H1046" t="s">
        <v>5714</v>
      </c>
      <c r="I1046" t="s">
        <v>5714</v>
      </c>
      <c r="J1046" t="s">
        <v>5715</v>
      </c>
      <c r="K1046" t="s">
        <v>2805</v>
      </c>
      <c r="L1046" t="s">
        <v>2295</v>
      </c>
      <c r="M1046" s="6">
        <f>DATE(YEAR(PCC_Data[[#This Row],[Confirmed Date]]),MONTH(PCC_Data[[#This Row],[Confirmed Date]]),1)</f>
        <v>41365</v>
      </c>
      <c r="N1046" s="3">
        <f>DATE(YEAR(PCC_Data[[#This Row],[Confirmed Date]]),1,1)</f>
        <v>41275</v>
      </c>
    </row>
    <row r="1047" spans="2:14" x14ac:dyDescent="0.25">
      <c r="B1047" t="s">
        <v>1465</v>
      </c>
      <c r="C1047" t="s">
        <v>2232</v>
      </c>
      <c r="D1047" t="s">
        <v>5716</v>
      </c>
      <c r="E1047" t="s">
        <v>2729</v>
      </c>
      <c r="F1047" t="s">
        <v>2261</v>
      </c>
      <c r="G1047">
        <v>10</v>
      </c>
      <c r="H1047" t="s">
        <v>5717</v>
      </c>
      <c r="I1047" t="s">
        <v>5717</v>
      </c>
      <c r="J1047" t="s">
        <v>5718</v>
      </c>
      <c r="K1047" t="s">
        <v>2698</v>
      </c>
      <c r="L1047" t="s">
        <v>2264</v>
      </c>
      <c r="M1047" s="6">
        <f>DATE(YEAR(PCC_Data[[#This Row],[Confirmed Date]]),MONTH(PCC_Data[[#This Row],[Confirmed Date]]),1)</f>
        <v>41365</v>
      </c>
      <c r="N1047" s="3">
        <f>DATE(YEAR(PCC_Data[[#This Row],[Confirmed Date]]),1,1)</f>
        <v>41275</v>
      </c>
    </row>
    <row r="1048" spans="2:14" x14ac:dyDescent="0.25">
      <c r="B1048" t="s">
        <v>1312</v>
      </c>
      <c r="C1048" t="s">
        <v>2177</v>
      </c>
      <c r="D1048" t="s">
        <v>5719</v>
      </c>
      <c r="E1048" t="s">
        <v>2261</v>
      </c>
      <c r="F1048" t="s">
        <v>2261</v>
      </c>
      <c r="G1048">
        <v>10</v>
      </c>
      <c r="H1048" t="s">
        <v>5720</v>
      </c>
      <c r="I1048" t="s">
        <v>5720</v>
      </c>
      <c r="J1048" t="s">
        <v>5721</v>
      </c>
      <c r="K1048" t="s">
        <v>2770</v>
      </c>
      <c r="L1048" t="s">
        <v>2264</v>
      </c>
      <c r="M1048" s="6">
        <f>DATE(YEAR(PCC_Data[[#This Row],[Confirmed Date]]),MONTH(PCC_Data[[#This Row],[Confirmed Date]]),1)</f>
        <v>41365</v>
      </c>
      <c r="N1048" s="3">
        <f>DATE(YEAR(PCC_Data[[#This Row],[Confirmed Date]]),1,1)</f>
        <v>41275</v>
      </c>
    </row>
    <row r="1049" spans="2:14" x14ac:dyDescent="0.25">
      <c r="B1049" t="s">
        <v>1463</v>
      </c>
      <c r="C1049" t="s">
        <v>2232</v>
      </c>
      <c r="D1049" t="s">
        <v>5722</v>
      </c>
      <c r="E1049" t="s">
        <v>2261</v>
      </c>
      <c r="F1049" t="s">
        <v>2261</v>
      </c>
      <c r="G1049">
        <v>10</v>
      </c>
      <c r="H1049" t="s">
        <v>5723</v>
      </c>
      <c r="I1049" t="s">
        <v>5723</v>
      </c>
      <c r="J1049" t="s">
        <v>5724</v>
      </c>
      <c r="K1049" t="s">
        <v>2429</v>
      </c>
      <c r="L1049" t="s">
        <v>2264</v>
      </c>
      <c r="M1049" s="6">
        <f>DATE(YEAR(PCC_Data[[#This Row],[Confirmed Date]]),MONTH(PCC_Data[[#This Row],[Confirmed Date]]),1)</f>
        <v>41365</v>
      </c>
      <c r="N1049" s="3">
        <f>DATE(YEAR(PCC_Data[[#This Row],[Confirmed Date]]),1,1)</f>
        <v>41275</v>
      </c>
    </row>
    <row r="1050" spans="2:14" x14ac:dyDescent="0.25">
      <c r="B1050" t="s">
        <v>1687</v>
      </c>
      <c r="C1050" t="s">
        <v>2232</v>
      </c>
      <c r="D1050" t="s">
        <v>5725</v>
      </c>
      <c r="E1050" t="s">
        <v>2476</v>
      </c>
      <c r="F1050" t="s">
        <v>2210</v>
      </c>
      <c r="G1050">
        <v>9</v>
      </c>
      <c r="H1050" t="s">
        <v>5726</v>
      </c>
      <c r="I1050" t="s">
        <v>5727</v>
      </c>
      <c r="J1050" t="s">
        <v>5728</v>
      </c>
      <c r="K1050" t="s">
        <v>2665</v>
      </c>
      <c r="L1050" t="s">
        <v>2464</v>
      </c>
      <c r="M1050" s="6">
        <f>DATE(YEAR(PCC_Data[[#This Row],[Confirmed Date]]),MONTH(PCC_Data[[#This Row],[Confirmed Date]]),1)</f>
        <v>41395</v>
      </c>
      <c r="N1050" s="3">
        <f>DATE(YEAR(PCC_Data[[#This Row],[Confirmed Date]]),1,1)</f>
        <v>41275</v>
      </c>
    </row>
    <row r="1051" spans="2:14" x14ac:dyDescent="0.25">
      <c r="B1051" t="s">
        <v>1100</v>
      </c>
      <c r="C1051" t="s">
        <v>2232</v>
      </c>
      <c r="D1051" t="s">
        <v>5729</v>
      </c>
      <c r="E1051" t="s">
        <v>5730</v>
      </c>
      <c r="F1051" t="s">
        <v>2255</v>
      </c>
      <c r="G1051">
        <v>0</v>
      </c>
      <c r="H1051" t="s">
        <v>5731</v>
      </c>
      <c r="I1051" t="s">
        <v>5731</v>
      </c>
      <c r="J1051" t="s">
        <v>5732</v>
      </c>
      <c r="K1051" t="s">
        <v>2914</v>
      </c>
      <c r="L1051" t="s">
        <v>2839</v>
      </c>
      <c r="M1051" s="6">
        <f>DATE(YEAR(PCC_Data[[#This Row],[Confirmed Date]]),MONTH(PCC_Data[[#This Row],[Confirmed Date]]),1)</f>
        <v>41395</v>
      </c>
      <c r="N1051" s="3">
        <f>DATE(YEAR(PCC_Data[[#This Row],[Confirmed Date]]),1,1)</f>
        <v>41275</v>
      </c>
    </row>
    <row r="1052" spans="2:14" x14ac:dyDescent="0.25">
      <c r="B1052" t="s">
        <v>1461</v>
      </c>
      <c r="C1052" t="s">
        <v>2232</v>
      </c>
      <c r="D1052" t="s">
        <v>5733</v>
      </c>
      <c r="E1052" t="s">
        <v>3669</v>
      </c>
      <c r="F1052" t="s">
        <v>2261</v>
      </c>
      <c r="G1052">
        <v>0</v>
      </c>
      <c r="H1052" t="s">
        <v>5734</v>
      </c>
      <c r="I1052" t="s">
        <v>5734</v>
      </c>
      <c r="J1052" t="s">
        <v>5735</v>
      </c>
      <c r="K1052" t="s">
        <v>5736</v>
      </c>
      <c r="L1052" t="s">
        <v>2282</v>
      </c>
      <c r="M1052" s="6">
        <f>DATE(YEAR(PCC_Data[[#This Row],[Confirmed Date]]),MONTH(PCC_Data[[#This Row],[Confirmed Date]]),1)</f>
        <v>41395</v>
      </c>
      <c r="N1052" s="3">
        <f>DATE(YEAR(PCC_Data[[#This Row],[Confirmed Date]]),1,1)</f>
        <v>41275</v>
      </c>
    </row>
    <row r="1053" spans="2:14" x14ac:dyDescent="0.25">
      <c r="B1053" t="s">
        <v>319</v>
      </c>
      <c r="C1053" t="s">
        <v>2177</v>
      </c>
      <c r="D1053" t="s">
        <v>5737</v>
      </c>
      <c r="E1053" t="s">
        <v>5738</v>
      </c>
      <c r="F1053" t="s">
        <v>2384</v>
      </c>
      <c r="G1053">
        <v>0</v>
      </c>
      <c r="H1053" t="s">
        <v>5739</v>
      </c>
      <c r="I1053" t="s">
        <v>5739</v>
      </c>
      <c r="J1053" t="s">
        <v>5740</v>
      </c>
      <c r="K1053" t="s">
        <v>2245</v>
      </c>
      <c r="L1053" t="s">
        <v>2258</v>
      </c>
      <c r="M1053" s="6">
        <f>DATE(YEAR(PCC_Data[[#This Row],[Confirmed Date]]),MONTH(PCC_Data[[#This Row],[Confirmed Date]]),1)</f>
        <v>41395</v>
      </c>
      <c r="N1053" s="3">
        <f>DATE(YEAR(PCC_Data[[#This Row],[Confirmed Date]]),1,1)</f>
        <v>41275</v>
      </c>
    </row>
    <row r="1054" spans="2:14" x14ac:dyDescent="0.25">
      <c r="B1054" t="s">
        <v>317</v>
      </c>
      <c r="C1054" t="s">
        <v>2177</v>
      </c>
      <c r="D1054" t="s">
        <v>5741</v>
      </c>
      <c r="E1054" t="s">
        <v>4891</v>
      </c>
      <c r="F1054" t="s">
        <v>2319</v>
      </c>
      <c r="G1054">
        <v>0</v>
      </c>
      <c r="H1054" t="s">
        <v>5742</v>
      </c>
      <c r="I1054" t="s">
        <v>5742</v>
      </c>
      <c r="J1054" t="s">
        <v>5743</v>
      </c>
      <c r="K1054" t="s">
        <v>2245</v>
      </c>
      <c r="L1054" t="s">
        <v>2246</v>
      </c>
      <c r="M1054" s="6">
        <f>DATE(YEAR(PCC_Data[[#This Row],[Confirmed Date]]),MONTH(PCC_Data[[#This Row],[Confirmed Date]]),1)</f>
        <v>41395</v>
      </c>
      <c r="N1054" s="3">
        <f>DATE(YEAR(PCC_Data[[#This Row],[Confirmed Date]]),1,1)</f>
        <v>41275</v>
      </c>
    </row>
    <row r="1055" spans="2:14" x14ac:dyDescent="0.25">
      <c r="B1055" t="s">
        <v>316</v>
      </c>
      <c r="C1055" t="s">
        <v>2177</v>
      </c>
      <c r="D1055" t="s">
        <v>3187</v>
      </c>
      <c r="E1055" t="s">
        <v>5744</v>
      </c>
      <c r="F1055" t="s">
        <v>2319</v>
      </c>
      <c r="G1055">
        <v>0</v>
      </c>
      <c r="H1055" t="s">
        <v>5745</v>
      </c>
      <c r="I1055" t="s">
        <v>5745</v>
      </c>
      <c r="J1055" t="s">
        <v>5746</v>
      </c>
      <c r="K1055" t="s">
        <v>2245</v>
      </c>
      <c r="L1055" t="s">
        <v>2246</v>
      </c>
      <c r="M1055" s="6">
        <f>DATE(YEAR(PCC_Data[[#This Row],[Confirmed Date]]),MONTH(PCC_Data[[#This Row],[Confirmed Date]]),1)</f>
        <v>41395</v>
      </c>
      <c r="N1055" s="3">
        <f>DATE(YEAR(PCC_Data[[#This Row],[Confirmed Date]]),1,1)</f>
        <v>41275</v>
      </c>
    </row>
    <row r="1056" spans="2:14" x14ac:dyDescent="0.25">
      <c r="B1056" t="s">
        <v>314</v>
      </c>
      <c r="C1056" t="s">
        <v>2177</v>
      </c>
      <c r="D1056" t="s">
        <v>5202</v>
      </c>
      <c r="E1056" t="s">
        <v>5747</v>
      </c>
      <c r="F1056" t="s">
        <v>2271</v>
      </c>
      <c r="G1056">
        <v>0</v>
      </c>
      <c r="H1056" t="s">
        <v>5748</v>
      </c>
      <c r="I1056" t="s">
        <v>5748</v>
      </c>
      <c r="J1056" t="s">
        <v>5749</v>
      </c>
      <c r="K1056" t="s">
        <v>2274</v>
      </c>
      <c r="L1056" t="s">
        <v>2258</v>
      </c>
      <c r="M1056" s="6">
        <f>DATE(YEAR(PCC_Data[[#This Row],[Confirmed Date]]),MONTH(PCC_Data[[#This Row],[Confirmed Date]]),1)</f>
        <v>41395</v>
      </c>
      <c r="N1056" s="3">
        <f>DATE(YEAR(PCC_Data[[#This Row],[Confirmed Date]]),1,1)</f>
        <v>41275</v>
      </c>
    </row>
    <row r="1057" spans="2:14" x14ac:dyDescent="0.25">
      <c r="B1057" t="s">
        <v>1310</v>
      </c>
      <c r="C1057" t="s">
        <v>2177</v>
      </c>
      <c r="D1057" t="s">
        <v>5750</v>
      </c>
      <c r="E1057" t="s">
        <v>5751</v>
      </c>
      <c r="F1057" t="s">
        <v>2278</v>
      </c>
      <c r="G1057">
        <v>10</v>
      </c>
      <c r="H1057" t="s">
        <v>5752</v>
      </c>
      <c r="I1057" t="s">
        <v>5752</v>
      </c>
      <c r="J1057" t="s">
        <v>5753</v>
      </c>
      <c r="K1057" t="s">
        <v>2245</v>
      </c>
      <c r="L1057" t="s">
        <v>2264</v>
      </c>
      <c r="M1057" s="6">
        <f>DATE(YEAR(PCC_Data[[#This Row],[Confirmed Date]]),MONTH(PCC_Data[[#This Row],[Confirmed Date]]),1)</f>
        <v>41365</v>
      </c>
      <c r="N1057" s="3">
        <f>DATE(YEAR(PCC_Data[[#This Row],[Confirmed Date]]),1,1)</f>
        <v>41275</v>
      </c>
    </row>
    <row r="1058" spans="2:14" x14ac:dyDescent="0.25">
      <c r="B1058" t="s">
        <v>1098</v>
      </c>
      <c r="C1058" t="s">
        <v>2232</v>
      </c>
      <c r="D1058" t="s">
        <v>5754</v>
      </c>
      <c r="E1058" t="s">
        <v>5225</v>
      </c>
      <c r="F1058" t="s">
        <v>2319</v>
      </c>
      <c r="G1058">
        <v>0</v>
      </c>
      <c r="H1058" t="s">
        <v>5755</v>
      </c>
      <c r="I1058" t="s">
        <v>5755</v>
      </c>
      <c r="J1058" t="s">
        <v>5756</v>
      </c>
      <c r="K1058" t="s">
        <v>2415</v>
      </c>
      <c r="L1058" t="s">
        <v>2246</v>
      </c>
      <c r="M1058" s="6">
        <f>DATE(YEAR(PCC_Data[[#This Row],[Confirmed Date]]),MONTH(PCC_Data[[#This Row],[Confirmed Date]]),1)</f>
        <v>41395</v>
      </c>
      <c r="N1058" s="3">
        <f>DATE(YEAR(PCC_Data[[#This Row],[Confirmed Date]]),1,1)</f>
        <v>41275</v>
      </c>
    </row>
    <row r="1059" spans="2:14" x14ac:dyDescent="0.25">
      <c r="B1059" t="s">
        <v>1606</v>
      </c>
      <c r="C1059" t="s">
        <v>2177</v>
      </c>
      <c r="D1059" t="s">
        <v>5757</v>
      </c>
      <c r="E1059" t="s">
        <v>5758</v>
      </c>
      <c r="F1059" t="s">
        <v>2310</v>
      </c>
      <c r="G1059">
        <v>0</v>
      </c>
      <c r="H1059" t="s">
        <v>5759</v>
      </c>
      <c r="I1059" t="s">
        <v>5759</v>
      </c>
      <c r="J1059" t="s">
        <v>5760</v>
      </c>
      <c r="K1059" t="s">
        <v>2398</v>
      </c>
      <c r="L1059" t="s">
        <v>2275</v>
      </c>
      <c r="M1059" s="6">
        <f>DATE(YEAR(PCC_Data[[#This Row],[Confirmed Date]]),MONTH(PCC_Data[[#This Row],[Confirmed Date]]),1)</f>
        <v>41395</v>
      </c>
      <c r="N1059" s="3">
        <f>DATE(YEAR(PCC_Data[[#This Row],[Confirmed Date]]),1,1)</f>
        <v>41275</v>
      </c>
    </row>
    <row r="1060" spans="2:14" x14ac:dyDescent="0.25">
      <c r="B1060" t="s">
        <v>1608</v>
      </c>
      <c r="C1060" t="s">
        <v>2177</v>
      </c>
      <c r="D1060" t="s">
        <v>2543</v>
      </c>
      <c r="E1060" t="s">
        <v>5761</v>
      </c>
      <c r="F1060" t="s">
        <v>2310</v>
      </c>
      <c r="G1060">
        <v>0</v>
      </c>
      <c r="H1060" t="s">
        <v>5762</v>
      </c>
      <c r="I1060" t="s">
        <v>5762</v>
      </c>
      <c r="J1060" t="s">
        <v>5763</v>
      </c>
      <c r="K1060" t="s">
        <v>2398</v>
      </c>
      <c r="L1060" t="s">
        <v>2275</v>
      </c>
      <c r="M1060" s="6">
        <f>DATE(YEAR(PCC_Data[[#This Row],[Confirmed Date]]),MONTH(PCC_Data[[#This Row],[Confirmed Date]]),1)</f>
        <v>41395</v>
      </c>
      <c r="N1060" s="3">
        <f>DATE(YEAR(PCC_Data[[#This Row],[Confirmed Date]]),1,1)</f>
        <v>41275</v>
      </c>
    </row>
    <row r="1061" spans="2:14" x14ac:dyDescent="0.25">
      <c r="B1061" t="s">
        <v>312</v>
      </c>
      <c r="C1061" t="s">
        <v>2177</v>
      </c>
      <c r="D1061" t="s">
        <v>5764</v>
      </c>
      <c r="E1061" t="s">
        <v>5765</v>
      </c>
      <c r="F1061" t="s">
        <v>2242</v>
      </c>
      <c r="G1061">
        <v>0</v>
      </c>
      <c r="H1061" t="s">
        <v>5766</v>
      </c>
      <c r="I1061" t="s">
        <v>5766</v>
      </c>
      <c r="J1061" t="s">
        <v>5767</v>
      </c>
      <c r="K1061" t="s">
        <v>2245</v>
      </c>
      <c r="L1061" t="s">
        <v>2252</v>
      </c>
      <c r="M1061" s="6">
        <f>DATE(YEAR(PCC_Data[[#This Row],[Confirmed Date]]),MONTH(PCC_Data[[#This Row],[Confirmed Date]]),1)</f>
        <v>41395</v>
      </c>
      <c r="N1061" s="3">
        <f>DATE(YEAR(PCC_Data[[#This Row],[Confirmed Date]]),1,1)</f>
        <v>41275</v>
      </c>
    </row>
    <row r="1062" spans="2:14" x14ac:dyDescent="0.25">
      <c r="B1062" t="s">
        <v>1959</v>
      </c>
      <c r="C1062" t="s">
        <v>2232</v>
      </c>
      <c r="D1062" t="s">
        <v>5768</v>
      </c>
      <c r="E1062" t="s">
        <v>5769</v>
      </c>
      <c r="F1062" t="s">
        <v>2235</v>
      </c>
      <c r="G1062">
        <v>0</v>
      </c>
      <c r="H1062" t="s">
        <v>5770</v>
      </c>
      <c r="I1062" t="s">
        <v>5770</v>
      </c>
      <c r="J1062" t="s">
        <v>5771</v>
      </c>
      <c r="K1062" t="s">
        <v>2429</v>
      </c>
      <c r="L1062" t="s">
        <v>2239</v>
      </c>
      <c r="M1062" s="6">
        <f>DATE(YEAR(PCC_Data[[#This Row],[Confirmed Date]]),MONTH(PCC_Data[[#This Row],[Confirmed Date]]),1)</f>
        <v>41395</v>
      </c>
      <c r="N1062" s="3">
        <f>DATE(YEAR(PCC_Data[[#This Row],[Confirmed Date]]),1,1)</f>
        <v>41275</v>
      </c>
    </row>
    <row r="1063" spans="2:14" x14ac:dyDescent="0.25">
      <c r="B1063" t="s">
        <v>310</v>
      </c>
      <c r="C1063" t="s">
        <v>2177</v>
      </c>
      <c r="D1063" t="s">
        <v>5772</v>
      </c>
      <c r="E1063" t="s">
        <v>5773</v>
      </c>
      <c r="F1063" t="s">
        <v>2271</v>
      </c>
      <c r="G1063">
        <v>0</v>
      </c>
      <c r="H1063" t="s">
        <v>5774</v>
      </c>
      <c r="I1063" t="s">
        <v>5774</v>
      </c>
      <c r="J1063" t="s">
        <v>5775</v>
      </c>
      <c r="K1063" t="s">
        <v>2274</v>
      </c>
      <c r="L1063" t="s">
        <v>2282</v>
      </c>
      <c r="M1063" s="6">
        <f>DATE(YEAR(PCC_Data[[#This Row],[Confirmed Date]]),MONTH(PCC_Data[[#This Row],[Confirmed Date]]),1)</f>
        <v>41395</v>
      </c>
      <c r="N1063" s="3">
        <f>DATE(YEAR(PCC_Data[[#This Row],[Confirmed Date]]),1,1)</f>
        <v>41275</v>
      </c>
    </row>
    <row r="1064" spans="2:14" x14ac:dyDescent="0.25">
      <c r="B1064" t="s">
        <v>1096</v>
      </c>
      <c r="C1064" t="s">
        <v>2232</v>
      </c>
      <c r="D1064" t="s">
        <v>5776</v>
      </c>
      <c r="E1064" t="s">
        <v>5777</v>
      </c>
      <c r="F1064" t="s">
        <v>2319</v>
      </c>
      <c r="G1064">
        <v>1</v>
      </c>
      <c r="H1064" t="s">
        <v>5778</v>
      </c>
      <c r="I1064" t="s">
        <v>5778</v>
      </c>
      <c r="J1064" t="s">
        <v>5779</v>
      </c>
      <c r="K1064" t="s">
        <v>4274</v>
      </c>
      <c r="L1064" t="s">
        <v>2839</v>
      </c>
      <c r="M1064" s="6">
        <f>DATE(YEAR(PCC_Data[[#This Row],[Confirmed Date]]),MONTH(PCC_Data[[#This Row],[Confirmed Date]]),1)</f>
        <v>41365</v>
      </c>
      <c r="N1064" s="3">
        <f>DATE(YEAR(PCC_Data[[#This Row],[Confirmed Date]]),1,1)</f>
        <v>41275</v>
      </c>
    </row>
    <row r="1065" spans="2:14" x14ac:dyDescent="0.25">
      <c r="B1065" t="s">
        <v>1685</v>
      </c>
      <c r="C1065" t="s">
        <v>2232</v>
      </c>
      <c r="D1065" t="s">
        <v>5780</v>
      </c>
      <c r="E1065" t="s">
        <v>3447</v>
      </c>
      <c r="F1065" t="s">
        <v>2310</v>
      </c>
      <c r="G1065">
        <v>0</v>
      </c>
      <c r="H1065" t="s">
        <v>5781</v>
      </c>
      <c r="I1065" t="s">
        <v>5781</v>
      </c>
      <c r="J1065" t="s">
        <v>5782</v>
      </c>
      <c r="K1065" t="s">
        <v>2805</v>
      </c>
      <c r="L1065" t="s">
        <v>2275</v>
      </c>
      <c r="M1065" s="6">
        <f>DATE(YEAR(PCC_Data[[#This Row],[Confirmed Date]]),MONTH(PCC_Data[[#This Row],[Confirmed Date]]),1)</f>
        <v>41395</v>
      </c>
      <c r="N1065" s="3">
        <f>DATE(YEAR(PCC_Data[[#This Row],[Confirmed Date]]),1,1)</f>
        <v>41275</v>
      </c>
    </row>
    <row r="1066" spans="2:14" x14ac:dyDescent="0.25">
      <c r="B1066" t="s">
        <v>1842</v>
      </c>
      <c r="C1066" t="s">
        <v>2232</v>
      </c>
      <c r="D1066" t="s">
        <v>5783</v>
      </c>
      <c r="E1066" t="s">
        <v>5642</v>
      </c>
      <c r="F1066" t="s">
        <v>2514</v>
      </c>
      <c r="G1066">
        <v>0</v>
      </c>
      <c r="H1066" t="s">
        <v>5784</v>
      </c>
      <c r="I1066" t="s">
        <v>5784</v>
      </c>
      <c r="J1066" t="s">
        <v>5785</v>
      </c>
      <c r="K1066" t="s">
        <v>2593</v>
      </c>
      <c r="L1066" t="s">
        <v>2720</v>
      </c>
      <c r="M1066" s="6">
        <f>DATE(YEAR(PCC_Data[[#This Row],[Confirmed Date]]),MONTH(PCC_Data[[#This Row],[Confirmed Date]]),1)</f>
        <v>41395</v>
      </c>
      <c r="N1066" s="3">
        <f>DATE(YEAR(PCC_Data[[#This Row],[Confirmed Date]]),1,1)</f>
        <v>41275</v>
      </c>
    </row>
    <row r="1067" spans="2:14" x14ac:dyDescent="0.25">
      <c r="B1067" t="s">
        <v>1308</v>
      </c>
      <c r="C1067" t="s">
        <v>2177</v>
      </c>
      <c r="D1067" t="s">
        <v>5786</v>
      </c>
      <c r="E1067" t="s">
        <v>2350</v>
      </c>
      <c r="F1067" t="s">
        <v>2278</v>
      </c>
      <c r="G1067">
        <v>10</v>
      </c>
      <c r="H1067" t="s">
        <v>5787</v>
      </c>
      <c r="I1067" t="s">
        <v>5787</v>
      </c>
      <c r="J1067" t="s">
        <v>5788</v>
      </c>
      <c r="K1067" t="s">
        <v>2245</v>
      </c>
      <c r="L1067" t="s">
        <v>2282</v>
      </c>
      <c r="M1067" s="6">
        <f>DATE(YEAR(PCC_Data[[#This Row],[Confirmed Date]]),MONTH(PCC_Data[[#This Row],[Confirmed Date]]),1)</f>
        <v>41365</v>
      </c>
      <c r="N1067" s="3">
        <f>DATE(YEAR(PCC_Data[[#This Row],[Confirmed Date]]),1,1)</f>
        <v>41275</v>
      </c>
    </row>
    <row r="1068" spans="2:14" x14ac:dyDescent="0.25">
      <c r="B1068" t="s">
        <v>1459</v>
      </c>
      <c r="C1068" t="s">
        <v>2232</v>
      </c>
      <c r="D1068" t="s">
        <v>5789</v>
      </c>
      <c r="E1068" t="s">
        <v>5790</v>
      </c>
      <c r="F1068" t="s">
        <v>2261</v>
      </c>
      <c r="G1068">
        <v>0</v>
      </c>
      <c r="H1068" t="s">
        <v>5791</v>
      </c>
      <c r="I1068" t="s">
        <v>5791</v>
      </c>
      <c r="J1068" t="s">
        <v>5792</v>
      </c>
      <c r="K1068" t="s">
        <v>2429</v>
      </c>
      <c r="M1068" s="6">
        <f>DATE(YEAR(PCC_Data[[#This Row],[Confirmed Date]]),MONTH(PCC_Data[[#This Row],[Confirmed Date]]),1)</f>
        <v>41395</v>
      </c>
      <c r="N1068" s="3">
        <f>DATE(YEAR(PCC_Data[[#This Row],[Confirmed Date]]),1,1)</f>
        <v>41275</v>
      </c>
    </row>
    <row r="1069" spans="2:14" x14ac:dyDescent="0.25">
      <c r="B1069" t="s">
        <v>308</v>
      </c>
      <c r="C1069" t="s">
        <v>2177</v>
      </c>
      <c r="D1069" t="s">
        <v>5793</v>
      </c>
      <c r="E1069" t="s">
        <v>5794</v>
      </c>
      <c r="F1069" t="s">
        <v>2319</v>
      </c>
      <c r="G1069">
        <v>10</v>
      </c>
      <c r="H1069" t="s">
        <v>5795</v>
      </c>
      <c r="I1069" t="s">
        <v>5795</v>
      </c>
      <c r="J1069" t="s">
        <v>5796</v>
      </c>
      <c r="K1069" t="s">
        <v>2872</v>
      </c>
      <c r="L1069" t="s">
        <v>2246</v>
      </c>
      <c r="M1069" s="6">
        <f>DATE(YEAR(PCC_Data[[#This Row],[Confirmed Date]]),MONTH(PCC_Data[[#This Row],[Confirmed Date]]),1)</f>
        <v>41365</v>
      </c>
      <c r="N1069" s="3">
        <f>DATE(YEAR(PCC_Data[[#This Row],[Confirmed Date]]),1,1)</f>
        <v>41275</v>
      </c>
    </row>
    <row r="1070" spans="2:14" x14ac:dyDescent="0.25">
      <c r="B1070" t="s">
        <v>306</v>
      </c>
      <c r="C1070" t="s">
        <v>2177</v>
      </c>
      <c r="D1070" t="s">
        <v>5797</v>
      </c>
      <c r="E1070" t="s">
        <v>4197</v>
      </c>
      <c r="F1070" t="s">
        <v>2319</v>
      </c>
      <c r="G1070">
        <v>0</v>
      </c>
      <c r="H1070" t="s">
        <v>5798</v>
      </c>
      <c r="I1070" t="s">
        <v>5798</v>
      </c>
      <c r="J1070" t="s">
        <v>5799</v>
      </c>
      <c r="K1070" t="s">
        <v>2245</v>
      </c>
      <c r="L1070" t="s">
        <v>2246</v>
      </c>
      <c r="M1070" s="6">
        <f>DATE(YEAR(PCC_Data[[#This Row],[Confirmed Date]]),MONTH(PCC_Data[[#This Row],[Confirmed Date]]),1)</f>
        <v>41395</v>
      </c>
      <c r="N1070" s="3">
        <f>DATE(YEAR(PCC_Data[[#This Row],[Confirmed Date]]),1,1)</f>
        <v>41275</v>
      </c>
    </row>
    <row r="1071" spans="2:14" x14ac:dyDescent="0.25">
      <c r="B1071" t="s">
        <v>304</v>
      </c>
      <c r="C1071" t="s">
        <v>2177</v>
      </c>
      <c r="D1071" t="s">
        <v>5800</v>
      </c>
      <c r="E1071" t="s">
        <v>4464</v>
      </c>
      <c r="F1071" t="s">
        <v>2266</v>
      </c>
      <c r="G1071">
        <v>0</v>
      </c>
      <c r="H1071" t="s">
        <v>5801</v>
      </c>
      <c r="I1071" t="s">
        <v>5801</v>
      </c>
      <c r="J1071" t="s">
        <v>5802</v>
      </c>
      <c r="K1071" t="s">
        <v>2245</v>
      </c>
      <c r="L1071" t="s">
        <v>2264</v>
      </c>
      <c r="M1071" s="6">
        <f>DATE(YEAR(PCC_Data[[#This Row],[Confirmed Date]]),MONTH(PCC_Data[[#This Row],[Confirmed Date]]),1)</f>
        <v>41395</v>
      </c>
      <c r="N1071" s="3">
        <f>DATE(YEAR(PCC_Data[[#This Row],[Confirmed Date]]),1,1)</f>
        <v>41275</v>
      </c>
    </row>
    <row r="1072" spans="2:14" x14ac:dyDescent="0.25">
      <c r="B1072" t="s">
        <v>1768</v>
      </c>
      <c r="C1072" t="s">
        <v>2177</v>
      </c>
      <c r="D1072" t="s">
        <v>3662</v>
      </c>
      <c r="E1072" t="s">
        <v>5803</v>
      </c>
      <c r="F1072" t="s">
        <v>2514</v>
      </c>
      <c r="G1072">
        <v>7</v>
      </c>
      <c r="H1072" t="s">
        <v>5804</v>
      </c>
      <c r="I1072" t="s">
        <v>5804</v>
      </c>
      <c r="J1072" t="s">
        <v>5805</v>
      </c>
      <c r="K1072" t="s">
        <v>2547</v>
      </c>
      <c r="L1072" t="s">
        <v>2720</v>
      </c>
      <c r="M1072" s="6">
        <f>DATE(YEAR(PCC_Data[[#This Row],[Confirmed Date]]),MONTH(PCC_Data[[#This Row],[Confirmed Date]]),1)</f>
        <v>41365</v>
      </c>
      <c r="N1072" s="3">
        <f>DATE(YEAR(PCC_Data[[#This Row],[Confirmed Date]]),1,1)</f>
        <v>41275</v>
      </c>
    </row>
    <row r="1073" spans="2:14" x14ac:dyDescent="0.25">
      <c r="B1073" t="s">
        <v>1765</v>
      </c>
      <c r="C1073" t="s">
        <v>2177</v>
      </c>
      <c r="D1073" t="s">
        <v>3662</v>
      </c>
      <c r="E1073" t="s">
        <v>5803</v>
      </c>
      <c r="F1073" t="s">
        <v>2514</v>
      </c>
      <c r="G1073">
        <v>7</v>
      </c>
      <c r="H1073" t="s">
        <v>5806</v>
      </c>
      <c r="I1073" t="s">
        <v>5806</v>
      </c>
      <c r="J1073" t="s">
        <v>5807</v>
      </c>
      <c r="K1073" t="s">
        <v>2398</v>
      </c>
      <c r="L1073" t="s">
        <v>2720</v>
      </c>
      <c r="M1073" s="6">
        <f>DATE(YEAR(PCC_Data[[#This Row],[Confirmed Date]]),MONTH(PCC_Data[[#This Row],[Confirmed Date]]),1)</f>
        <v>41365</v>
      </c>
      <c r="N1073" s="3">
        <f>DATE(YEAR(PCC_Data[[#This Row],[Confirmed Date]]),1,1)</f>
        <v>41275</v>
      </c>
    </row>
    <row r="1074" spans="2:14" x14ac:dyDescent="0.25">
      <c r="B1074" t="s">
        <v>1767</v>
      </c>
      <c r="C1074" t="s">
        <v>2177</v>
      </c>
      <c r="D1074" t="s">
        <v>2543</v>
      </c>
      <c r="E1074" t="s">
        <v>13</v>
      </c>
      <c r="F1074" t="s">
        <v>2514</v>
      </c>
      <c r="G1074">
        <v>0</v>
      </c>
      <c r="H1074" t="s">
        <v>5808</v>
      </c>
      <c r="I1074" t="s">
        <v>5808</v>
      </c>
      <c r="J1074" t="s">
        <v>5809</v>
      </c>
      <c r="K1074" t="s">
        <v>2547</v>
      </c>
      <c r="L1074" t="s">
        <v>2518</v>
      </c>
      <c r="M1074" s="6">
        <f>DATE(YEAR(PCC_Data[[#This Row],[Confirmed Date]]),MONTH(PCC_Data[[#This Row],[Confirmed Date]]),1)</f>
        <v>41395</v>
      </c>
      <c r="N1074" s="3">
        <f>DATE(YEAR(PCC_Data[[#This Row],[Confirmed Date]]),1,1)</f>
        <v>41275</v>
      </c>
    </row>
    <row r="1075" spans="2:14" x14ac:dyDescent="0.25">
      <c r="B1075" t="s">
        <v>1766</v>
      </c>
      <c r="C1075" t="s">
        <v>2177</v>
      </c>
      <c r="D1075" t="s">
        <v>2543</v>
      </c>
      <c r="E1075" t="s">
        <v>13</v>
      </c>
      <c r="F1075" t="s">
        <v>2514</v>
      </c>
      <c r="G1075">
        <v>0</v>
      </c>
      <c r="H1075" t="s">
        <v>5810</v>
      </c>
      <c r="I1075" t="s">
        <v>5810</v>
      </c>
      <c r="J1075" t="s">
        <v>5811</v>
      </c>
      <c r="K1075" t="s">
        <v>2398</v>
      </c>
      <c r="L1075" t="s">
        <v>2518</v>
      </c>
      <c r="M1075" s="6">
        <f>DATE(YEAR(PCC_Data[[#This Row],[Confirmed Date]]),MONTH(PCC_Data[[#This Row],[Confirmed Date]]),1)</f>
        <v>41395</v>
      </c>
      <c r="N1075" s="3">
        <f>DATE(YEAR(PCC_Data[[#This Row],[Confirmed Date]]),1,1)</f>
        <v>41275</v>
      </c>
    </row>
    <row r="1076" spans="2:14" x14ac:dyDescent="0.25">
      <c r="B1076" t="s">
        <v>1094</v>
      </c>
      <c r="C1076" t="s">
        <v>2232</v>
      </c>
      <c r="D1076" t="s">
        <v>5812</v>
      </c>
      <c r="E1076" t="s">
        <v>2656</v>
      </c>
      <c r="F1076" t="s">
        <v>2895</v>
      </c>
      <c r="G1076">
        <v>0</v>
      </c>
      <c r="H1076" t="s">
        <v>5813</v>
      </c>
      <c r="I1076" t="s">
        <v>5813</v>
      </c>
      <c r="J1076" t="s">
        <v>5814</v>
      </c>
      <c r="K1076" t="s">
        <v>2429</v>
      </c>
      <c r="L1076" t="s">
        <v>2660</v>
      </c>
      <c r="M1076" s="6">
        <f>DATE(YEAR(PCC_Data[[#This Row],[Confirmed Date]]),MONTH(PCC_Data[[#This Row],[Confirmed Date]]),1)</f>
        <v>41365</v>
      </c>
      <c r="N1076" s="3">
        <f>DATE(YEAR(PCC_Data[[#This Row],[Confirmed Date]]),1,1)</f>
        <v>41275</v>
      </c>
    </row>
    <row r="1077" spans="2:14" x14ac:dyDescent="0.25">
      <c r="B1077" t="s">
        <v>1092</v>
      </c>
      <c r="C1077" t="s">
        <v>2232</v>
      </c>
      <c r="D1077" t="s">
        <v>5815</v>
      </c>
      <c r="E1077" t="s">
        <v>5816</v>
      </c>
      <c r="F1077" t="s">
        <v>2255</v>
      </c>
      <c r="G1077">
        <v>0</v>
      </c>
      <c r="H1077" t="s">
        <v>5817</v>
      </c>
      <c r="I1077" t="s">
        <v>5817</v>
      </c>
      <c r="J1077" t="s">
        <v>5818</v>
      </c>
      <c r="K1077" t="s">
        <v>2424</v>
      </c>
      <c r="L1077" t="s">
        <v>2246</v>
      </c>
      <c r="M1077" s="6">
        <f>DATE(YEAR(PCC_Data[[#This Row],[Confirmed Date]]),MONTH(PCC_Data[[#This Row],[Confirmed Date]]),1)</f>
        <v>41395</v>
      </c>
      <c r="N1077" s="3">
        <f>DATE(YEAR(PCC_Data[[#This Row],[Confirmed Date]]),1,1)</f>
        <v>41275</v>
      </c>
    </row>
    <row r="1078" spans="2:14" x14ac:dyDescent="0.25">
      <c r="B1078" t="s">
        <v>302</v>
      </c>
      <c r="C1078" t="s">
        <v>2177</v>
      </c>
      <c r="D1078" t="s">
        <v>5819</v>
      </c>
      <c r="E1078" t="s">
        <v>5688</v>
      </c>
      <c r="F1078" t="s">
        <v>2266</v>
      </c>
      <c r="G1078">
        <v>0</v>
      </c>
      <c r="H1078" t="s">
        <v>5820</v>
      </c>
      <c r="I1078" t="s">
        <v>5820</v>
      </c>
      <c r="J1078" t="s">
        <v>5821</v>
      </c>
      <c r="K1078" t="s">
        <v>2872</v>
      </c>
      <c r="L1078" t="s">
        <v>2282</v>
      </c>
      <c r="M1078" s="6">
        <f>DATE(YEAR(PCC_Data[[#This Row],[Confirmed Date]]),MONTH(PCC_Data[[#This Row],[Confirmed Date]]),1)</f>
        <v>41395</v>
      </c>
      <c r="N1078" s="3">
        <f>DATE(YEAR(PCC_Data[[#This Row],[Confirmed Date]]),1,1)</f>
        <v>41275</v>
      </c>
    </row>
    <row r="1079" spans="2:14" x14ac:dyDescent="0.25">
      <c r="B1079" t="s">
        <v>298</v>
      </c>
      <c r="C1079" t="s">
        <v>2177</v>
      </c>
      <c r="D1079" t="s">
        <v>5822</v>
      </c>
      <c r="E1079" t="s">
        <v>2979</v>
      </c>
      <c r="F1079" t="s">
        <v>2255</v>
      </c>
      <c r="G1079">
        <v>0</v>
      </c>
      <c r="H1079" t="s">
        <v>5823</v>
      </c>
      <c r="I1079" t="s">
        <v>5823</v>
      </c>
      <c r="J1079" t="s">
        <v>5824</v>
      </c>
      <c r="K1079" t="s">
        <v>2245</v>
      </c>
      <c r="L1079" t="s">
        <v>2258</v>
      </c>
      <c r="M1079" s="6">
        <f>DATE(YEAR(PCC_Data[[#This Row],[Confirmed Date]]),MONTH(PCC_Data[[#This Row],[Confirmed Date]]),1)</f>
        <v>41395</v>
      </c>
      <c r="N1079" s="3">
        <f>DATE(YEAR(PCC_Data[[#This Row],[Confirmed Date]]),1,1)</f>
        <v>41275</v>
      </c>
    </row>
    <row r="1080" spans="2:14" x14ac:dyDescent="0.25">
      <c r="B1080" t="s">
        <v>300</v>
      </c>
      <c r="C1080" t="s">
        <v>2177</v>
      </c>
      <c r="D1080" t="s">
        <v>5825</v>
      </c>
      <c r="E1080" t="s">
        <v>5826</v>
      </c>
      <c r="F1080" t="s">
        <v>2384</v>
      </c>
      <c r="G1080">
        <v>0</v>
      </c>
      <c r="H1080" t="s">
        <v>5827</v>
      </c>
      <c r="I1080" t="s">
        <v>5827</v>
      </c>
      <c r="J1080" t="s">
        <v>5828</v>
      </c>
      <c r="K1080" t="s">
        <v>2245</v>
      </c>
      <c r="L1080" t="s">
        <v>2258</v>
      </c>
      <c r="M1080" s="6">
        <f>DATE(YEAR(PCC_Data[[#This Row],[Confirmed Date]]),MONTH(PCC_Data[[#This Row],[Confirmed Date]]),1)</f>
        <v>41395</v>
      </c>
      <c r="N1080" s="3">
        <f>DATE(YEAR(PCC_Data[[#This Row],[Confirmed Date]]),1,1)</f>
        <v>41275</v>
      </c>
    </row>
    <row r="1081" spans="2:14" x14ac:dyDescent="0.25">
      <c r="B1081" t="s">
        <v>1090</v>
      </c>
      <c r="C1081" t="s">
        <v>2232</v>
      </c>
      <c r="D1081" t="s">
        <v>5829</v>
      </c>
      <c r="E1081" t="s">
        <v>5830</v>
      </c>
      <c r="F1081" t="s">
        <v>2319</v>
      </c>
      <c r="G1081">
        <v>0</v>
      </c>
      <c r="H1081" t="s">
        <v>5831</v>
      </c>
      <c r="I1081" t="s">
        <v>5831</v>
      </c>
      <c r="J1081" t="s">
        <v>5832</v>
      </c>
      <c r="K1081" t="s">
        <v>2665</v>
      </c>
      <c r="L1081" t="s">
        <v>2246</v>
      </c>
      <c r="M1081" s="6">
        <f>DATE(YEAR(PCC_Data[[#This Row],[Confirmed Date]]),MONTH(PCC_Data[[#This Row],[Confirmed Date]]),1)</f>
        <v>41395</v>
      </c>
      <c r="N1081" s="3">
        <f>DATE(YEAR(PCC_Data[[#This Row],[Confirmed Date]]),1,1)</f>
        <v>41275</v>
      </c>
    </row>
    <row r="1082" spans="2:14" x14ac:dyDescent="0.25">
      <c r="B1082" t="s">
        <v>1088</v>
      </c>
      <c r="C1082" t="s">
        <v>2232</v>
      </c>
      <c r="D1082" t="s">
        <v>5833</v>
      </c>
      <c r="E1082" t="s">
        <v>4464</v>
      </c>
      <c r="F1082" t="s">
        <v>2266</v>
      </c>
      <c r="G1082">
        <v>0</v>
      </c>
      <c r="H1082" t="s">
        <v>5834</v>
      </c>
      <c r="I1082" t="s">
        <v>5834</v>
      </c>
      <c r="J1082" t="s">
        <v>5835</v>
      </c>
      <c r="K1082" t="s">
        <v>2429</v>
      </c>
      <c r="L1082" t="s">
        <v>2264</v>
      </c>
      <c r="M1082" s="6">
        <f>DATE(YEAR(PCC_Data[[#This Row],[Confirmed Date]]),MONTH(PCC_Data[[#This Row],[Confirmed Date]]),1)</f>
        <v>41395</v>
      </c>
      <c r="N1082" s="3">
        <f>DATE(YEAR(PCC_Data[[#This Row],[Confirmed Date]]),1,1)</f>
        <v>41275</v>
      </c>
    </row>
    <row r="1083" spans="2:14" x14ac:dyDescent="0.25">
      <c r="B1083" t="s">
        <v>296</v>
      </c>
      <c r="C1083" t="s">
        <v>2177</v>
      </c>
      <c r="D1083" t="s">
        <v>5836</v>
      </c>
      <c r="E1083" t="s">
        <v>5837</v>
      </c>
      <c r="F1083" t="s">
        <v>2384</v>
      </c>
      <c r="G1083">
        <v>0</v>
      </c>
      <c r="H1083" t="s">
        <v>5838</v>
      </c>
      <c r="I1083" t="s">
        <v>5838</v>
      </c>
      <c r="J1083" t="s">
        <v>5839</v>
      </c>
      <c r="K1083" t="s">
        <v>2245</v>
      </c>
      <c r="M1083" s="6">
        <f>DATE(YEAR(PCC_Data[[#This Row],[Confirmed Date]]),MONTH(PCC_Data[[#This Row],[Confirmed Date]]),1)</f>
        <v>41395</v>
      </c>
      <c r="N1083" s="3">
        <f>DATE(YEAR(PCC_Data[[#This Row],[Confirmed Date]]),1,1)</f>
        <v>41275</v>
      </c>
    </row>
    <row r="1084" spans="2:14" x14ac:dyDescent="0.25">
      <c r="B1084" t="s">
        <v>294</v>
      </c>
      <c r="C1084" t="s">
        <v>2177</v>
      </c>
      <c r="D1084" t="s">
        <v>5840</v>
      </c>
      <c r="E1084" t="s">
        <v>5837</v>
      </c>
      <c r="F1084" t="s">
        <v>2384</v>
      </c>
      <c r="G1084">
        <v>0</v>
      </c>
      <c r="H1084" t="s">
        <v>5841</v>
      </c>
      <c r="I1084" t="s">
        <v>5841</v>
      </c>
      <c r="J1084" t="s">
        <v>5842</v>
      </c>
      <c r="K1084" t="s">
        <v>2245</v>
      </c>
      <c r="M1084" s="6">
        <f>DATE(YEAR(PCC_Data[[#This Row],[Confirmed Date]]),MONTH(PCC_Data[[#This Row],[Confirmed Date]]),1)</f>
        <v>41395</v>
      </c>
      <c r="N1084" s="3">
        <f>DATE(YEAR(PCC_Data[[#This Row],[Confirmed Date]]),1,1)</f>
        <v>41275</v>
      </c>
    </row>
    <row r="1085" spans="2:14" x14ac:dyDescent="0.25">
      <c r="B1085" t="s">
        <v>292</v>
      </c>
      <c r="C1085" t="s">
        <v>2177</v>
      </c>
      <c r="D1085" t="s">
        <v>2949</v>
      </c>
      <c r="E1085" t="s">
        <v>5843</v>
      </c>
      <c r="F1085" t="s">
        <v>2271</v>
      </c>
      <c r="G1085">
        <v>0</v>
      </c>
      <c r="H1085" t="s">
        <v>5844</v>
      </c>
      <c r="I1085" t="s">
        <v>5844</v>
      </c>
      <c r="J1085" t="s">
        <v>5845</v>
      </c>
      <c r="K1085" t="s">
        <v>2398</v>
      </c>
      <c r="L1085" t="s">
        <v>2258</v>
      </c>
      <c r="M1085" s="6">
        <f>DATE(YEAR(PCC_Data[[#This Row],[Confirmed Date]]),MONTH(PCC_Data[[#This Row],[Confirmed Date]]),1)</f>
        <v>41395</v>
      </c>
      <c r="N1085" s="3">
        <f>DATE(YEAR(PCC_Data[[#This Row],[Confirmed Date]]),1,1)</f>
        <v>41275</v>
      </c>
    </row>
    <row r="1086" spans="2:14" x14ac:dyDescent="0.25">
      <c r="B1086" t="s">
        <v>235</v>
      </c>
      <c r="C1086" t="s">
        <v>2177</v>
      </c>
      <c r="D1086" t="s">
        <v>5846</v>
      </c>
      <c r="E1086" t="s">
        <v>5847</v>
      </c>
      <c r="F1086" t="s">
        <v>2395</v>
      </c>
      <c r="G1086">
        <v>0</v>
      </c>
      <c r="H1086" t="s">
        <v>5848</v>
      </c>
      <c r="I1086" t="s">
        <v>5848</v>
      </c>
      <c r="J1086" t="s">
        <v>5849</v>
      </c>
      <c r="K1086" t="s">
        <v>2398</v>
      </c>
      <c r="L1086" t="s">
        <v>5333</v>
      </c>
      <c r="M1086" s="6">
        <f>DATE(YEAR(PCC_Data[[#This Row],[Confirmed Date]]),MONTH(PCC_Data[[#This Row],[Confirmed Date]]),1)</f>
        <v>41395</v>
      </c>
      <c r="N1086" s="3">
        <f>DATE(YEAR(PCC_Data[[#This Row],[Confirmed Date]]),1,1)</f>
        <v>41275</v>
      </c>
    </row>
    <row r="1087" spans="2:14" x14ac:dyDescent="0.25">
      <c r="B1087" t="s">
        <v>1086</v>
      </c>
      <c r="C1087" t="s">
        <v>2232</v>
      </c>
      <c r="D1087" t="s">
        <v>5850</v>
      </c>
      <c r="E1087" t="s">
        <v>2569</v>
      </c>
      <c r="F1087" t="s">
        <v>2266</v>
      </c>
      <c r="G1087">
        <v>0</v>
      </c>
      <c r="H1087" t="s">
        <v>5851</v>
      </c>
      <c r="I1087" t="s">
        <v>5851</v>
      </c>
      <c r="J1087" t="s">
        <v>5852</v>
      </c>
      <c r="K1087" t="s">
        <v>2805</v>
      </c>
      <c r="L1087" t="s">
        <v>2282</v>
      </c>
      <c r="M1087" s="6">
        <f>DATE(YEAR(PCC_Data[[#This Row],[Confirmed Date]]),MONTH(PCC_Data[[#This Row],[Confirmed Date]]),1)</f>
        <v>41395</v>
      </c>
      <c r="N1087" s="3">
        <f>DATE(YEAR(PCC_Data[[#This Row],[Confirmed Date]]),1,1)</f>
        <v>41275</v>
      </c>
    </row>
    <row r="1088" spans="2:14" x14ac:dyDescent="0.25">
      <c r="B1088" t="s">
        <v>291</v>
      </c>
      <c r="C1088" t="s">
        <v>2177</v>
      </c>
      <c r="D1088" t="s">
        <v>5853</v>
      </c>
      <c r="E1088" t="s">
        <v>5854</v>
      </c>
      <c r="F1088" t="s">
        <v>2271</v>
      </c>
      <c r="G1088">
        <v>0</v>
      </c>
      <c r="H1088" t="s">
        <v>5855</v>
      </c>
      <c r="I1088" t="s">
        <v>5855</v>
      </c>
      <c r="J1088" t="s">
        <v>5856</v>
      </c>
      <c r="K1088" t="s">
        <v>2274</v>
      </c>
      <c r="M1088" s="6">
        <f>DATE(YEAR(PCC_Data[[#This Row],[Confirmed Date]]),MONTH(PCC_Data[[#This Row],[Confirmed Date]]),1)</f>
        <v>41395</v>
      </c>
      <c r="N1088" s="3">
        <f>DATE(YEAR(PCC_Data[[#This Row],[Confirmed Date]]),1,1)</f>
        <v>41275</v>
      </c>
    </row>
    <row r="1089" spans="2:14" x14ac:dyDescent="0.25">
      <c r="B1089" t="s">
        <v>289</v>
      </c>
      <c r="C1089" t="s">
        <v>2177</v>
      </c>
      <c r="D1089" t="s">
        <v>5857</v>
      </c>
      <c r="E1089" t="s">
        <v>5858</v>
      </c>
      <c r="F1089" t="s">
        <v>2271</v>
      </c>
      <c r="G1089">
        <v>0</v>
      </c>
      <c r="H1089" t="s">
        <v>5859</v>
      </c>
      <c r="I1089" t="s">
        <v>5859</v>
      </c>
      <c r="J1089" t="s">
        <v>5860</v>
      </c>
      <c r="K1089" t="s">
        <v>2274</v>
      </c>
      <c r="L1089" t="s">
        <v>2660</v>
      </c>
      <c r="M1089" s="6">
        <f>DATE(YEAR(PCC_Data[[#This Row],[Confirmed Date]]),MONTH(PCC_Data[[#This Row],[Confirmed Date]]),1)</f>
        <v>41395</v>
      </c>
      <c r="N1089" s="3">
        <f>DATE(YEAR(PCC_Data[[#This Row],[Confirmed Date]]),1,1)</f>
        <v>41275</v>
      </c>
    </row>
    <row r="1090" spans="2:14" x14ac:dyDescent="0.25">
      <c r="B1090" t="s">
        <v>287</v>
      </c>
      <c r="C1090" t="s">
        <v>2177</v>
      </c>
      <c r="D1090" t="s">
        <v>5861</v>
      </c>
      <c r="E1090" t="s">
        <v>5862</v>
      </c>
      <c r="F1090" t="s">
        <v>2271</v>
      </c>
      <c r="G1090">
        <v>0</v>
      </c>
      <c r="H1090" t="s">
        <v>5863</v>
      </c>
      <c r="I1090" t="s">
        <v>5863</v>
      </c>
      <c r="J1090" t="s">
        <v>5864</v>
      </c>
      <c r="K1090" t="s">
        <v>2274</v>
      </c>
      <c r="M1090" s="6">
        <f>DATE(YEAR(PCC_Data[[#This Row],[Confirmed Date]]),MONTH(PCC_Data[[#This Row],[Confirmed Date]]),1)</f>
        <v>41395</v>
      </c>
      <c r="N1090" s="3">
        <f>DATE(YEAR(PCC_Data[[#This Row],[Confirmed Date]]),1,1)</f>
        <v>41275</v>
      </c>
    </row>
    <row r="1091" spans="2:14" x14ac:dyDescent="0.25">
      <c r="B1091" t="s">
        <v>285</v>
      </c>
      <c r="C1091" t="s">
        <v>2177</v>
      </c>
      <c r="D1091" t="s">
        <v>5705</v>
      </c>
      <c r="E1091" t="s">
        <v>5858</v>
      </c>
      <c r="F1091" t="s">
        <v>2271</v>
      </c>
      <c r="G1091">
        <v>0</v>
      </c>
      <c r="H1091" t="s">
        <v>5865</v>
      </c>
      <c r="I1091" t="s">
        <v>5865</v>
      </c>
      <c r="J1091" t="s">
        <v>5866</v>
      </c>
      <c r="K1091" t="s">
        <v>2274</v>
      </c>
      <c r="L1091" t="s">
        <v>2660</v>
      </c>
      <c r="M1091" s="6">
        <f>DATE(YEAR(PCC_Data[[#This Row],[Confirmed Date]]),MONTH(PCC_Data[[#This Row],[Confirmed Date]]),1)</f>
        <v>41395</v>
      </c>
      <c r="N1091" s="3">
        <f>DATE(YEAR(PCC_Data[[#This Row],[Confirmed Date]]),1,1)</f>
        <v>41275</v>
      </c>
    </row>
    <row r="1092" spans="2:14" x14ac:dyDescent="0.25">
      <c r="B1092" t="s">
        <v>283</v>
      </c>
      <c r="C1092" t="s">
        <v>2177</v>
      </c>
      <c r="D1092" t="s">
        <v>5867</v>
      </c>
      <c r="E1092" t="s">
        <v>5868</v>
      </c>
      <c r="F1092" t="s">
        <v>2271</v>
      </c>
      <c r="G1092">
        <v>0</v>
      </c>
      <c r="H1092" t="s">
        <v>5869</v>
      </c>
      <c r="I1092" t="s">
        <v>5869</v>
      </c>
      <c r="J1092" t="s">
        <v>5870</v>
      </c>
      <c r="K1092" t="s">
        <v>2274</v>
      </c>
      <c r="M1092" s="6">
        <f>DATE(YEAR(PCC_Data[[#This Row],[Confirmed Date]]),MONTH(PCC_Data[[#This Row],[Confirmed Date]]),1)</f>
        <v>41395</v>
      </c>
      <c r="N1092" s="3">
        <f>DATE(YEAR(PCC_Data[[#This Row],[Confirmed Date]]),1,1)</f>
        <v>41275</v>
      </c>
    </row>
    <row r="1093" spans="2:14" x14ac:dyDescent="0.25">
      <c r="B1093" t="s">
        <v>282</v>
      </c>
      <c r="C1093" t="s">
        <v>2177</v>
      </c>
      <c r="D1093" t="s">
        <v>5196</v>
      </c>
      <c r="E1093" t="s">
        <v>5199</v>
      </c>
      <c r="F1093" t="s">
        <v>2271</v>
      </c>
      <c r="G1093">
        <v>0</v>
      </c>
      <c r="H1093" t="s">
        <v>5871</v>
      </c>
      <c r="I1093" t="s">
        <v>5871</v>
      </c>
      <c r="J1093" t="s">
        <v>5872</v>
      </c>
      <c r="K1093" t="s">
        <v>2274</v>
      </c>
      <c r="L1093" t="s">
        <v>2246</v>
      </c>
      <c r="M1093" s="6">
        <f>DATE(YEAR(PCC_Data[[#This Row],[Confirmed Date]]),MONTH(PCC_Data[[#This Row],[Confirmed Date]]),1)</f>
        <v>41395</v>
      </c>
      <c r="N1093" s="3">
        <f>DATE(YEAR(PCC_Data[[#This Row],[Confirmed Date]]),1,1)</f>
        <v>41275</v>
      </c>
    </row>
    <row r="1094" spans="2:14" x14ac:dyDescent="0.25">
      <c r="B1094" t="s">
        <v>281</v>
      </c>
      <c r="C1094" t="s">
        <v>2177</v>
      </c>
      <c r="D1094" t="s">
        <v>5196</v>
      </c>
      <c r="E1094" t="s">
        <v>5873</v>
      </c>
      <c r="F1094" t="s">
        <v>2271</v>
      </c>
      <c r="G1094">
        <v>0</v>
      </c>
      <c r="H1094" t="s">
        <v>5874</v>
      </c>
      <c r="I1094" t="s">
        <v>5874</v>
      </c>
      <c r="J1094" t="s">
        <v>5875</v>
      </c>
      <c r="K1094" t="s">
        <v>2274</v>
      </c>
      <c r="L1094" t="s">
        <v>2258</v>
      </c>
      <c r="M1094" s="6">
        <f>DATE(YEAR(PCC_Data[[#This Row],[Confirmed Date]]),MONTH(PCC_Data[[#This Row],[Confirmed Date]]),1)</f>
        <v>41395</v>
      </c>
      <c r="N1094" s="3">
        <f>DATE(YEAR(PCC_Data[[#This Row],[Confirmed Date]]),1,1)</f>
        <v>41275</v>
      </c>
    </row>
    <row r="1095" spans="2:14" x14ac:dyDescent="0.25">
      <c r="B1095" t="s">
        <v>1763</v>
      </c>
      <c r="C1095" t="s">
        <v>2177</v>
      </c>
      <c r="D1095" t="s">
        <v>5876</v>
      </c>
      <c r="E1095" t="s">
        <v>3094</v>
      </c>
      <c r="F1095" t="s">
        <v>3457</v>
      </c>
      <c r="G1095">
        <v>10</v>
      </c>
      <c r="H1095" t="s">
        <v>5877</v>
      </c>
      <c r="I1095" t="s">
        <v>5877</v>
      </c>
      <c r="J1095" t="s">
        <v>5878</v>
      </c>
      <c r="K1095" t="s">
        <v>3460</v>
      </c>
      <c r="L1095" t="s">
        <v>2720</v>
      </c>
      <c r="M1095" s="6">
        <f>DATE(YEAR(PCC_Data[[#This Row],[Confirmed Date]]),MONTH(PCC_Data[[#This Row],[Confirmed Date]]),1)</f>
        <v>41365</v>
      </c>
      <c r="N1095" s="3">
        <f>DATE(YEAR(PCC_Data[[#This Row],[Confirmed Date]]),1,1)</f>
        <v>41275</v>
      </c>
    </row>
    <row r="1096" spans="2:14" x14ac:dyDescent="0.25">
      <c r="B1096" t="s">
        <v>1605</v>
      </c>
      <c r="C1096" t="s">
        <v>2177</v>
      </c>
      <c r="D1096" t="s">
        <v>2543</v>
      </c>
      <c r="E1096" t="s">
        <v>5879</v>
      </c>
      <c r="F1096" t="s">
        <v>2310</v>
      </c>
      <c r="G1096">
        <v>9</v>
      </c>
      <c r="H1096" t="s">
        <v>5880</v>
      </c>
      <c r="I1096" t="s">
        <v>5880</v>
      </c>
      <c r="J1096" t="s">
        <v>5881</v>
      </c>
      <c r="K1096" t="s">
        <v>2398</v>
      </c>
      <c r="L1096" t="s">
        <v>2275</v>
      </c>
      <c r="M1096" s="6">
        <f>DATE(YEAR(PCC_Data[[#This Row],[Confirmed Date]]),MONTH(PCC_Data[[#This Row],[Confirmed Date]]),1)</f>
        <v>41365</v>
      </c>
      <c r="N1096" s="3">
        <f>DATE(YEAR(PCC_Data[[#This Row],[Confirmed Date]]),1,1)</f>
        <v>41275</v>
      </c>
    </row>
    <row r="1097" spans="2:14" x14ac:dyDescent="0.25">
      <c r="B1097" t="s">
        <v>279</v>
      </c>
      <c r="C1097" t="s">
        <v>2177</v>
      </c>
      <c r="D1097" t="s">
        <v>4283</v>
      </c>
      <c r="E1097" t="s">
        <v>5882</v>
      </c>
      <c r="F1097" t="s">
        <v>2271</v>
      </c>
      <c r="G1097">
        <v>0</v>
      </c>
      <c r="H1097" t="s">
        <v>5883</v>
      </c>
      <c r="I1097" t="s">
        <v>5883</v>
      </c>
      <c r="J1097" t="s">
        <v>5884</v>
      </c>
      <c r="K1097" t="s">
        <v>2813</v>
      </c>
      <c r="L1097" t="s">
        <v>5885</v>
      </c>
      <c r="M1097" s="6">
        <f>DATE(YEAR(PCC_Data[[#This Row],[Confirmed Date]]),MONTH(PCC_Data[[#This Row],[Confirmed Date]]),1)</f>
        <v>41395</v>
      </c>
      <c r="N1097" s="3">
        <f>DATE(YEAR(PCC_Data[[#This Row],[Confirmed Date]]),1,1)</f>
        <v>41275</v>
      </c>
    </row>
    <row r="1098" spans="2:14" x14ac:dyDescent="0.25">
      <c r="B1098" t="s">
        <v>1604</v>
      </c>
      <c r="C1098" t="s">
        <v>2177</v>
      </c>
      <c r="D1098" t="s">
        <v>2543</v>
      </c>
      <c r="E1098" t="s">
        <v>5886</v>
      </c>
      <c r="F1098" t="s">
        <v>2310</v>
      </c>
      <c r="G1098">
        <v>0</v>
      </c>
      <c r="H1098" t="s">
        <v>5887</v>
      </c>
      <c r="I1098" t="s">
        <v>5887</v>
      </c>
      <c r="J1098" t="s">
        <v>5888</v>
      </c>
      <c r="K1098" t="s">
        <v>2398</v>
      </c>
      <c r="L1098" t="s">
        <v>2275</v>
      </c>
      <c r="M1098" s="6">
        <f>DATE(YEAR(PCC_Data[[#This Row],[Confirmed Date]]),MONTH(PCC_Data[[#This Row],[Confirmed Date]]),1)</f>
        <v>41395</v>
      </c>
      <c r="N1098" s="3">
        <f>DATE(YEAR(PCC_Data[[#This Row],[Confirmed Date]]),1,1)</f>
        <v>41275</v>
      </c>
    </row>
    <row r="1099" spans="2:14" x14ac:dyDescent="0.25">
      <c r="B1099" t="s">
        <v>277</v>
      </c>
      <c r="C1099" t="s">
        <v>2177</v>
      </c>
      <c r="D1099" t="s">
        <v>5889</v>
      </c>
      <c r="E1099" t="s">
        <v>5646</v>
      </c>
      <c r="F1099" t="s">
        <v>2271</v>
      </c>
      <c r="G1099">
        <v>10</v>
      </c>
      <c r="H1099" t="s">
        <v>5890</v>
      </c>
      <c r="I1099" t="s">
        <v>5890</v>
      </c>
      <c r="J1099" t="s">
        <v>5891</v>
      </c>
      <c r="K1099" t="s">
        <v>2274</v>
      </c>
      <c r="L1099" t="s">
        <v>2295</v>
      </c>
      <c r="M1099" s="6">
        <f>DATE(YEAR(PCC_Data[[#This Row],[Confirmed Date]]),MONTH(PCC_Data[[#This Row],[Confirmed Date]]),1)</f>
        <v>41365</v>
      </c>
      <c r="N1099" s="3">
        <f>DATE(YEAR(PCC_Data[[#This Row],[Confirmed Date]]),1,1)</f>
        <v>41275</v>
      </c>
    </row>
    <row r="1100" spans="2:14" x14ac:dyDescent="0.25">
      <c r="B1100" t="s">
        <v>275</v>
      </c>
      <c r="C1100" t="s">
        <v>2177</v>
      </c>
      <c r="D1100" t="s">
        <v>5196</v>
      </c>
      <c r="E1100" t="s">
        <v>4452</v>
      </c>
      <c r="F1100" t="s">
        <v>2271</v>
      </c>
      <c r="G1100">
        <v>0</v>
      </c>
      <c r="H1100" t="s">
        <v>5892</v>
      </c>
      <c r="I1100" t="s">
        <v>5892</v>
      </c>
      <c r="J1100" t="s">
        <v>5893</v>
      </c>
      <c r="K1100" t="s">
        <v>2274</v>
      </c>
      <c r="L1100" t="s">
        <v>2295</v>
      </c>
      <c r="M1100" s="6">
        <f>DATE(YEAR(PCC_Data[[#This Row],[Confirmed Date]]),MONTH(PCC_Data[[#This Row],[Confirmed Date]]),1)</f>
        <v>41395</v>
      </c>
      <c r="N1100" s="3">
        <f>DATE(YEAR(PCC_Data[[#This Row],[Confirmed Date]]),1,1)</f>
        <v>41275</v>
      </c>
    </row>
    <row r="1101" spans="2:14" x14ac:dyDescent="0.25">
      <c r="B1101" t="s">
        <v>1084</v>
      </c>
      <c r="C1101" t="s">
        <v>2232</v>
      </c>
      <c r="D1101" t="s">
        <v>5894</v>
      </c>
      <c r="E1101" t="s">
        <v>5895</v>
      </c>
      <c r="F1101" t="s">
        <v>2271</v>
      </c>
      <c r="G1101">
        <v>0</v>
      </c>
      <c r="H1101" t="s">
        <v>5896</v>
      </c>
      <c r="I1101" t="s">
        <v>5896</v>
      </c>
      <c r="J1101" t="s">
        <v>5897</v>
      </c>
      <c r="K1101" t="s">
        <v>2424</v>
      </c>
      <c r="L1101" t="s">
        <v>2258</v>
      </c>
      <c r="M1101" s="6">
        <f>DATE(YEAR(PCC_Data[[#This Row],[Confirmed Date]]),MONTH(PCC_Data[[#This Row],[Confirmed Date]]),1)</f>
        <v>41395</v>
      </c>
      <c r="N1101" s="3">
        <f>DATE(YEAR(PCC_Data[[#This Row],[Confirmed Date]]),1,1)</f>
        <v>41275</v>
      </c>
    </row>
    <row r="1102" spans="2:14" x14ac:dyDescent="0.25">
      <c r="B1102" t="s">
        <v>273</v>
      </c>
      <c r="C1102" t="s">
        <v>2177</v>
      </c>
      <c r="D1102" t="s">
        <v>5407</v>
      </c>
      <c r="E1102" t="s">
        <v>5898</v>
      </c>
      <c r="F1102" t="s">
        <v>2271</v>
      </c>
      <c r="G1102">
        <v>8</v>
      </c>
      <c r="H1102" t="s">
        <v>5899</v>
      </c>
      <c r="I1102" t="s">
        <v>5899</v>
      </c>
      <c r="J1102" t="s">
        <v>5900</v>
      </c>
      <c r="K1102" t="s">
        <v>2274</v>
      </c>
      <c r="M1102" s="6">
        <f>DATE(YEAR(PCC_Data[[#This Row],[Confirmed Date]]),MONTH(PCC_Data[[#This Row],[Confirmed Date]]),1)</f>
        <v>41365</v>
      </c>
      <c r="N1102" s="3">
        <f>DATE(YEAR(PCC_Data[[#This Row],[Confirmed Date]]),1,1)</f>
        <v>41275</v>
      </c>
    </row>
    <row r="1103" spans="2:14" x14ac:dyDescent="0.25">
      <c r="B1103" t="s">
        <v>272</v>
      </c>
      <c r="C1103" t="s">
        <v>2177</v>
      </c>
      <c r="D1103" t="s">
        <v>253</v>
      </c>
      <c r="E1103" t="s">
        <v>5901</v>
      </c>
      <c r="F1103" t="s">
        <v>2271</v>
      </c>
      <c r="G1103">
        <v>0</v>
      </c>
      <c r="H1103" t="s">
        <v>5902</v>
      </c>
      <c r="I1103" t="s">
        <v>5902</v>
      </c>
      <c r="J1103" t="s">
        <v>5903</v>
      </c>
      <c r="K1103" t="s">
        <v>2274</v>
      </c>
      <c r="L1103" t="s">
        <v>2295</v>
      </c>
      <c r="M1103" s="6">
        <f>DATE(YEAR(PCC_Data[[#This Row],[Confirmed Date]]),MONTH(PCC_Data[[#This Row],[Confirmed Date]]),1)</f>
        <v>41395</v>
      </c>
      <c r="N1103" s="3">
        <f>DATE(YEAR(PCC_Data[[#This Row],[Confirmed Date]]),1,1)</f>
        <v>41275</v>
      </c>
    </row>
    <row r="1104" spans="2:14" x14ac:dyDescent="0.25">
      <c r="B1104" t="s">
        <v>270</v>
      </c>
      <c r="C1104" t="s">
        <v>2177</v>
      </c>
      <c r="D1104" t="s">
        <v>5904</v>
      </c>
      <c r="E1104" t="s">
        <v>5905</v>
      </c>
      <c r="F1104" t="s">
        <v>2271</v>
      </c>
      <c r="G1104">
        <v>0</v>
      </c>
      <c r="H1104" t="s">
        <v>5906</v>
      </c>
      <c r="I1104" t="s">
        <v>5906</v>
      </c>
      <c r="J1104" t="s">
        <v>5907</v>
      </c>
      <c r="K1104" t="s">
        <v>2274</v>
      </c>
      <c r="L1104" t="s">
        <v>2258</v>
      </c>
      <c r="M1104" s="6">
        <f>DATE(YEAR(PCC_Data[[#This Row],[Confirmed Date]]),MONTH(PCC_Data[[#This Row],[Confirmed Date]]),1)</f>
        <v>41395</v>
      </c>
      <c r="N1104" s="3">
        <f>DATE(YEAR(PCC_Data[[#This Row],[Confirmed Date]]),1,1)</f>
        <v>41275</v>
      </c>
    </row>
    <row r="1105" spans="2:14" x14ac:dyDescent="0.25">
      <c r="B1105" t="s">
        <v>268</v>
      </c>
      <c r="C1105" t="s">
        <v>2177</v>
      </c>
      <c r="D1105" t="s">
        <v>5908</v>
      </c>
      <c r="E1105" t="s">
        <v>3801</v>
      </c>
      <c r="F1105" t="s">
        <v>2271</v>
      </c>
      <c r="G1105">
        <v>0</v>
      </c>
      <c r="H1105" t="s">
        <v>5909</v>
      </c>
      <c r="I1105" t="s">
        <v>5909</v>
      </c>
      <c r="J1105" t="s">
        <v>5910</v>
      </c>
      <c r="K1105" t="s">
        <v>2274</v>
      </c>
      <c r="L1105" t="s">
        <v>3804</v>
      </c>
      <c r="M1105" s="6">
        <f>DATE(YEAR(PCC_Data[[#This Row],[Confirmed Date]]),MONTH(PCC_Data[[#This Row],[Confirmed Date]]),1)</f>
        <v>41395</v>
      </c>
      <c r="N1105" s="3">
        <f>DATE(YEAR(PCC_Data[[#This Row],[Confirmed Date]]),1,1)</f>
        <v>41275</v>
      </c>
    </row>
    <row r="1106" spans="2:14" x14ac:dyDescent="0.25">
      <c r="B1106" t="s">
        <v>266</v>
      </c>
      <c r="C1106" t="s">
        <v>2177</v>
      </c>
      <c r="D1106" t="s">
        <v>5911</v>
      </c>
      <c r="E1106" t="s">
        <v>3801</v>
      </c>
      <c r="F1106" t="s">
        <v>2271</v>
      </c>
      <c r="G1106">
        <v>0</v>
      </c>
      <c r="H1106" t="s">
        <v>5912</v>
      </c>
      <c r="I1106" t="s">
        <v>5912</v>
      </c>
      <c r="J1106" t="s">
        <v>5913</v>
      </c>
      <c r="K1106" t="s">
        <v>2274</v>
      </c>
      <c r="L1106" t="s">
        <v>3804</v>
      </c>
      <c r="M1106" s="6">
        <f>DATE(YEAR(PCC_Data[[#This Row],[Confirmed Date]]),MONTH(PCC_Data[[#This Row],[Confirmed Date]]),1)</f>
        <v>41395</v>
      </c>
      <c r="N1106" s="3">
        <f>DATE(YEAR(PCC_Data[[#This Row],[Confirmed Date]]),1,1)</f>
        <v>41275</v>
      </c>
    </row>
    <row r="1107" spans="2:14" x14ac:dyDescent="0.25">
      <c r="B1107" t="s">
        <v>264</v>
      </c>
      <c r="C1107" t="s">
        <v>2177</v>
      </c>
      <c r="D1107" t="s">
        <v>5914</v>
      </c>
      <c r="E1107" t="s">
        <v>3801</v>
      </c>
      <c r="F1107" t="s">
        <v>2271</v>
      </c>
      <c r="G1107">
        <v>0</v>
      </c>
      <c r="H1107" t="s">
        <v>5915</v>
      </c>
      <c r="I1107" t="s">
        <v>5915</v>
      </c>
      <c r="J1107" t="s">
        <v>5916</v>
      </c>
      <c r="K1107" t="s">
        <v>2274</v>
      </c>
      <c r="L1107" t="s">
        <v>3804</v>
      </c>
      <c r="M1107" s="6">
        <f>DATE(YEAR(PCC_Data[[#This Row],[Confirmed Date]]),MONTH(PCC_Data[[#This Row],[Confirmed Date]]),1)</f>
        <v>41395</v>
      </c>
      <c r="N1107" s="3">
        <f>DATE(YEAR(PCC_Data[[#This Row],[Confirmed Date]]),1,1)</f>
        <v>41275</v>
      </c>
    </row>
    <row r="1108" spans="2:14" x14ac:dyDescent="0.25">
      <c r="B1108" t="s">
        <v>262</v>
      </c>
      <c r="C1108" t="s">
        <v>2177</v>
      </c>
      <c r="D1108" t="s">
        <v>5917</v>
      </c>
      <c r="E1108" t="s">
        <v>5918</v>
      </c>
      <c r="F1108" t="s">
        <v>2271</v>
      </c>
      <c r="G1108">
        <v>0</v>
      </c>
      <c r="H1108" t="s">
        <v>5919</v>
      </c>
      <c r="I1108" t="s">
        <v>5919</v>
      </c>
      <c r="J1108" t="s">
        <v>5920</v>
      </c>
      <c r="K1108" t="s">
        <v>2274</v>
      </c>
      <c r="L1108" t="s">
        <v>2295</v>
      </c>
      <c r="M1108" s="6">
        <f>DATE(YEAR(PCC_Data[[#This Row],[Confirmed Date]]),MONTH(PCC_Data[[#This Row],[Confirmed Date]]),1)</f>
        <v>41395</v>
      </c>
      <c r="N1108" s="3">
        <f>DATE(YEAR(PCC_Data[[#This Row],[Confirmed Date]]),1,1)</f>
        <v>41275</v>
      </c>
    </row>
    <row r="1109" spans="2:14" x14ac:dyDescent="0.25">
      <c r="B1109" t="s">
        <v>260</v>
      </c>
      <c r="C1109" t="s">
        <v>2177</v>
      </c>
      <c r="D1109" t="s">
        <v>5921</v>
      </c>
      <c r="E1109" t="s">
        <v>5922</v>
      </c>
      <c r="F1109" t="s">
        <v>2384</v>
      </c>
      <c r="G1109">
        <v>0</v>
      </c>
      <c r="H1109" t="s">
        <v>5923</v>
      </c>
      <c r="I1109" t="s">
        <v>5923</v>
      </c>
      <c r="J1109" t="s">
        <v>5924</v>
      </c>
      <c r="K1109" t="s">
        <v>2245</v>
      </c>
      <c r="L1109" t="s">
        <v>2246</v>
      </c>
      <c r="M1109" s="6">
        <f>DATE(YEAR(PCC_Data[[#This Row],[Confirmed Date]]),MONTH(PCC_Data[[#This Row],[Confirmed Date]]),1)</f>
        <v>41395</v>
      </c>
      <c r="N1109" s="3">
        <f>DATE(YEAR(PCC_Data[[#This Row],[Confirmed Date]]),1,1)</f>
        <v>41275</v>
      </c>
    </row>
    <row r="1110" spans="2:14" x14ac:dyDescent="0.25">
      <c r="B1110" t="s">
        <v>256</v>
      </c>
      <c r="C1110" t="s">
        <v>2177</v>
      </c>
      <c r="D1110" t="s">
        <v>5925</v>
      </c>
      <c r="E1110" t="s">
        <v>5926</v>
      </c>
      <c r="F1110" t="s">
        <v>2242</v>
      </c>
      <c r="G1110">
        <v>0</v>
      </c>
      <c r="H1110" t="s">
        <v>5927</v>
      </c>
      <c r="I1110" t="s">
        <v>5927</v>
      </c>
      <c r="J1110" t="s">
        <v>5928</v>
      </c>
      <c r="K1110" t="s">
        <v>2245</v>
      </c>
      <c r="L1110" t="s">
        <v>2258</v>
      </c>
      <c r="M1110" s="6">
        <f>DATE(YEAR(PCC_Data[[#This Row],[Confirmed Date]]),MONTH(PCC_Data[[#This Row],[Confirmed Date]]),1)</f>
        <v>41395</v>
      </c>
      <c r="N1110" s="3">
        <f>DATE(YEAR(PCC_Data[[#This Row],[Confirmed Date]]),1,1)</f>
        <v>41275</v>
      </c>
    </row>
    <row r="1111" spans="2:14" x14ac:dyDescent="0.25">
      <c r="B1111" t="s">
        <v>258</v>
      </c>
      <c r="C1111" t="s">
        <v>2177</v>
      </c>
      <c r="D1111" t="s">
        <v>5929</v>
      </c>
      <c r="E1111" t="s">
        <v>3280</v>
      </c>
      <c r="F1111" t="s">
        <v>2384</v>
      </c>
      <c r="G1111">
        <v>10</v>
      </c>
      <c r="H1111" t="s">
        <v>5930</v>
      </c>
      <c r="I1111" t="s">
        <v>5930</v>
      </c>
      <c r="J1111" t="s">
        <v>5931</v>
      </c>
      <c r="K1111" t="s">
        <v>2245</v>
      </c>
      <c r="L1111" t="s">
        <v>2348</v>
      </c>
      <c r="M1111" s="6">
        <f>DATE(YEAR(PCC_Data[[#This Row],[Confirmed Date]]),MONTH(PCC_Data[[#This Row],[Confirmed Date]]),1)</f>
        <v>41365</v>
      </c>
      <c r="N1111" s="3">
        <f>DATE(YEAR(PCC_Data[[#This Row],[Confirmed Date]]),1,1)</f>
        <v>41275</v>
      </c>
    </row>
    <row r="1112" spans="2:14" x14ac:dyDescent="0.25">
      <c r="B1112" t="s">
        <v>249</v>
      </c>
      <c r="C1112" t="s">
        <v>2177</v>
      </c>
      <c r="D1112" t="s">
        <v>5932</v>
      </c>
      <c r="E1112" t="s">
        <v>5933</v>
      </c>
      <c r="F1112" t="s">
        <v>2384</v>
      </c>
      <c r="G1112">
        <v>0</v>
      </c>
      <c r="H1112" t="s">
        <v>5934</v>
      </c>
      <c r="I1112" t="s">
        <v>5934</v>
      </c>
      <c r="J1112" t="s">
        <v>5935</v>
      </c>
      <c r="K1112" t="s">
        <v>2245</v>
      </c>
      <c r="L1112" t="s">
        <v>2322</v>
      </c>
      <c r="M1112" s="6">
        <f>DATE(YEAR(PCC_Data[[#This Row],[Confirmed Date]]),MONTH(PCC_Data[[#This Row],[Confirmed Date]]),1)</f>
        <v>41395</v>
      </c>
      <c r="N1112" s="3">
        <f>DATE(YEAR(PCC_Data[[#This Row],[Confirmed Date]]),1,1)</f>
        <v>41275</v>
      </c>
    </row>
    <row r="1113" spans="2:14" x14ac:dyDescent="0.25">
      <c r="B1113" t="s">
        <v>247</v>
      </c>
      <c r="C1113" t="s">
        <v>2177</v>
      </c>
      <c r="D1113" t="s">
        <v>5936</v>
      </c>
      <c r="E1113" t="s">
        <v>5937</v>
      </c>
      <c r="F1113" t="s">
        <v>2384</v>
      </c>
      <c r="G1113">
        <v>0</v>
      </c>
      <c r="H1113" t="s">
        <v>5938</v>
      </c>
      <c r="I1113" t="s">
        <v>5938</v>
      </c>
      <c r="J1113" t="s">
        <v>5939</v>
      </c>
      <c r="K1113" t="s">
        <v>2245</v>
      </c>
      <c r="L1113" t="s">
        <v>2252</v>
      </c>
      <c r="M1113" s="6">
        <f>DATE(YEAR(PCC_Data[[#This Row],[Confirmed Date]]),MONTH(PCC_Data[[#This Row],[Confirmed Date]]),1)</f>
        <v>41395</v>
      </c>
      <c r="N1113" s="3">
        <f>DATE(YEAR(PCC_Data[[#This Row],[Confirmed Date]]),1,1)</f>
        <v>41275</v>
      </c>
    </row>
    <row r="1114" spans="2:14" x14ac:dyDescent="0.25">
      <c r="B1114" t="s">
        <v>254</v>
      </c>
      <c r="C1114" t="s">
        <v>2177</v>
      </c>
      <c r="D1114" t="s">
        <v>5940</v>
      </c>
      <c r="E1114" t="s">
        <v>5941</v>
      </c>
      <c r="F1114" t="s">
        <v>2271</v>
      </c>
      <c r="G1114">
        <v>0</v>
      </c>
      <c r="H1114" t="s">
        <v>5942</v>
      </c>
      <c r="I1114" t="s">
        <v>5942</v>
      </c>
      <c r="J1114" t="s">
        <v>5943</v>
      </c>
      <c r="K1114" t="s">
        <v>2274</v>
      </c>
      <c r="M1114" s="6">
        <f>DATE(YEAR(PCC_Data[[#This Row],[Confirmed Date]]),MONTH(PCC_Data[[#This Row],[Confirmed Date]]),1)</f>
        <v>41395</v>
      </c>
      <c r="N1114" s="3">
        <f>DATE(YEAR(PCC_Data[[#This Row],[Confirmed Date]]),1,1)</f>
        <v>41275</v>
      </c>
    </row>
    <row r="1115" spans="2:14" x14ac:dyDescent="0.25">
      <c r="B1115" t="s">
        <v>245</v>
      </c>
      <c r="C1115" t="s">
        <v>2177</v>
      </c>
      <c r="D1115" t="s">
        <v>5944</v>
      </c>
      <c r="E1115" t="s">
        <v>5945</v>
      </c>
      <c r="F1115" t="s">
        <v>2384</v>
      </c>
      <c r="G1115">
        <v>0</v>
      </c>
      <c r="H1115" t="s">
        <v>5946</v>
      </c>
      <c r="I1115" t="s">
        <v>5946</v>
      </c>
      <c r="J1115" t="s">
        <v>5947</v>
      </c>
      <c r="K1115" t="s">
        <v>2245</v>
      </c>
      <c r="L1115" t="s">
        <v>2839</v>
      </c>
      <c r="M1115" s="6">
        <f>DATE(YEAR(PCC_Data[[#This Row],[Confirmed Date]]),MONTH(PCC_Data[[#This Row],[Confirmed Date]]),1)</f>
        <v>41395</v>
      </c>
      <c r="N1115" s="3">
        <f>DATE(YEAR(PCC_Data[[#This Row],[Confirmed Date]]),1,1)</f>
        <v>41275</v>
      </c>
    </row>
    <row r="1116" spans="2:14" x14ac:dyDescent="0.25">
      <c r="B1116" t="s">
        <v>243</v>
      </c>
      <c r="C1116" t="s">
        <v>2177</v>
      </c>
      <c r="D1116" t="s">
        <v>5948</v>
      </c>
      <c r="E1116" t="s">
        <v>5949</v>
      </c>
      <c r="F1116" t="s">
        <v>2384</v>
      </c>
      <c r="G1116">
        <v>0</v>
      </c>
      <c r="H1116" t="s">
        <v>5950</v>
      </c>
      <c r="I1116" t="s">
        <v>5950</v>
      </c>
      <c r="J1116" t="s">
        <v>5951</v>
      </c>
      <c r="K1116" t="s">
        <v>2245</v>
      </c>
      <c r="L1116" t="s">
        <v>2258</v>
      </c>
      <c r="M1116" s="6">
        <f>DATE(YEAR(PCC_Data[[#This Row],[Confirmed Date]]),MONTH(PCC_Data[[#This Row],[Confirmed Date]]),1)</f>
        <v>41395</v>
      </c>
      <c r="N1116" s="3">
        <f>DATE(YEAR(PCC_Data[[#This Row],[Confirmed Date]]),1,1)</f>
        <v>41275</v>
      </c>
    </row>
    <row r="1117" spans="2:14" x14ac:dyDescent="0.25">
      <c r="B1117" t="s">
        <v>252</v>
      </c>
      <c r="C1117" t="s">
        <v>2177</v>
      </c>
      <c r="D1117" t="s">
        <v>253</v>
      </c>
      <c r="E1117" t="s">
        <v>4593</v>
      </c>
      <c r="F1117" t="s">
        <v>2271</v>
      </c>
      <c r="G1117">
        <v>0</v>
      </c>
      <c r="H1117" t="s">
        <v>5952</v>
      </c>
      <c r="I1117" t="s">
        <v>5952</v>
      </c>
      <c r="J1117" t="s">
        <v>5953</v>
      </c>
      <c r="K1117" t="s">
        <v>2274</v>
      </c>
      <c r="L1117" t="s">
        <v>2258</v>
      </c>
      <c r="M1117" s="6">
        <f>DATE(YEAR(PCC_Data[[#This Row],[Confirmed Date]]),MONTH(PCC_Data[[#This Row],[Confirmed Date]]),1)</f>
        <v>41395</v>
      </c>
      <c r="N1117" s="3">
        <f>DATE(YEAR(PCC_Data[[#This Row],[Confirmed Date]]),1,1)</f>
        <v>41275</v>
      </c>
    </row>
    <row r="1118" spans="2:14" x14ac:dyDescent="0.25">
      <c r="B1118" t="s">
        <v>251</v>
      </c>
      <c r="C1118" t="s">
        <v>2177</v>
      </c>
      <c r="D1118" t="s">
        <v>5853</v>
      </c>
      <c r="E1118" t="s">
        <v>5954</v>
      </c>
      <c r="F1118" t="s">
        <v>2271</v>
      </c>
      <c r="G1118">
        <v>0</v>
      </c>
      <c r="H1118" t="s">
        <v>5955</v>
      </c>
      <c r="I1118" t="s">
        <v>5955</v>
      </c>
      <c r="J1118" t="s">
        <v>5956</v>
      </c>
      <c r="K1118" t="s">
        <v>2274</v>
      </c>
      <c r="M1118" s="6">
        <f>DATE(YEAR(PCC_Data[[#This Row],[Confirmed Date]]),MONTH(PCC_Data[[#This Row],[Confirmed Date]]),1)</f>
        <v>41395</v>
      </c>
      <c r="N1118" s="3">
        <f>DATE(YEAR(PCC_Data[[#This Row],[Confirmed Date]]),1,1)</f>
        <v>41275</v>
      </c>
    </row>
    <row r="1119" spans="2:14" x14ac:dyDescent="0.25">
      <c r="B1119" t="s">
        <v>241</v>
      </c>
      <c r="C1119" t="s">
        <v>2177</v>
      </c>
      <c r="D1119" t="s">
        <v>5957</v>
      </c>
      <c r="E1119" t="s">
        <v>5958</v>
      </c>
      <c r="F1119" t="s">
        <v>2384</v>
      </c>
      <c r="G1119">
        <v>0</v>
      </c>
      <c r="H1119" t="s">
        <v>5959</v>
      </c>
      <c r="I1119" t="s">
        <v>5959</v>
      </c>
      <c r="J1119" t="s">
        <v>5960</v>
      </c>
      <c r="K1119" t="s">
        <v>2245</v>
      </c>
      <c r="L1119" t="s">
        <v>2258</v>
      </c>
      <c r="M1119" s="6">
        <f>DATE(YEAR(PCC_Data[[#This Row],[Confirmed Date]]),MONTH(PCC_Data[[#This Row],[Confirmed Date]]),1)</f>
        <v>41395</v>
      </c>
      <c r="N1119" s="3">
        <f>DATE(YEAR(PCC_Data[[#This Row],[Confirmed Date]]),1,1)</f>
        <v>41275</v>
      </c>
    </row>
    <row r="1120" spans="2:14" x14ac:dyDescent="0.25">
      <c r="B1120" t="s">
        <v>239</v>
      </c>
      <c r="C1120" t="s">
        <v>2177</v>
      </c>
      <c r="D1120" t="s">
        <v>5961</v>
      </c>
      <c r="E1120" t="s">
        <v>5958</v>
      </c>
      <c r="F1120" t="s">
        <v>2384</v>
      </c>
      <c r="G1120">
        <v>0</v>
      </c>
      <c r="H1120" t="s">
        <v>5962</v>
      </c>
      <c r="I1120" t="s">
        <v>5962</v>
      </c>
      <c r="J1120" t="s">
        <v>5963</v>
      </c>
      <c r="K1120" t="s">
        <v>2245</v>
      </c>
      <c r="L1120" t="s">
        <v>2258</v>
      </c>
      <c r="M1120" s="6">
        <f>DATE(YEAR(PCC_Data[[#This Row],[Confirmed Date]]),MONTH(PCC_Data[[#This Row],[Confirmed Date]]),1)</f>
        <v>41395</v>
      </c>
      <c r="N1120" s="3">
        <f>DATE(YEAR(PCC_Data[[#This Row],[Confirmed Date]]),1,1)</f>
        <v>41275</v>
      </c>
    </row>
    <row r="1121" spans="2:14" x14ac:dyDescent="0.25">
      <c r="B1121" t="s">
        <v>237</v>
      </c>
      <c r="C1121" t="s">
        <v>2177</v>
      </c>
      <c r="D1121" t="s">
        <v>5964</v>
      </c>
      <c r="E1121" t="s">
        <v>5965</v>
      </c>
      <c r="F1121" t="s">
        <v>2384</v>
      </c>
      <c r="G1121">
        <v>0</v>
      </c>
      <c r="H1121" t="s">
        <v>5966</v>
      </c>
      <c r="I1121" t="s">
        <v>5966</v>
      </c>
      <c r="J1121" t="s">
        <v>5967</v>
      </c>
      <c r="K1121" t="s">
        <v>2245</v>
      </c>
      <c r="L1121" t="s">
        <v>2258</v>
      </c>
      <c r="M1121" s="6">
        <f>DATE(YEAR(PCC_Data[[#This Row],[Confirmed Date]]),MONTH(PCC_Data[[#This Row],[Confirmed Date]]),1)</f>
        <v>41395</v>
      </c>
      <c r="N1121" s="3">
        <f>DATE(YEAR(PCC_Data[[#This Row],[Confirmed Date]]),1,1)</f>
        <v>41275</v>
      </c>
    </row>
    <row r="1122" spans="2:14" x14ac:dyDescent="0.25">
      <c r="B1122" t="s">
        <v>233</v>
      </c>
      <c r="C1122" t="s">
        <v>2177</v>
      </c>
      <c r="D1122" t="s">
        <v>5968</v>
      </c>
      <c r="E1122" t="s">
        <v>5969</v>
      </c>
      <c r="F1122" t="s">
        <v>2255</v>
      </c>
      <c r="G1122">
        <v>0</v>
      </c>
      <c r="H1122" t="s">
        <v>5970</v>
      </c>
      <c r="I1122" t="s">
        <v>5970</v>
      </c>
      <c r="J1122" t="s">
        <v>5971</v>
      </c>
      <c r="K1122" t="s">
        <v>2245</v>
      </c>
      <c r="L1122" t="s">
        <v>2839</v>
      </c>
      <c r="M1122" s="6">
        <f>DATE(YEAR(PCC_Data[[#This Row],[Confirmed Date]]),MONTH(PCC_Data[[#This Row],[Confirmed Date]]),1)</f>
        <v>41395</v>
      </c>
      <c r="N1122" s="3">
        <f>DATE(YEAR(PCC_Data[[#This Row],[Confirmed Date]]),1,1)</f>
        <v>41275</v>
      </c>
    </row>
    <row r="1123" spans="2:14" x14ac:dyDescent="0.25">
      <c r="B1123" t="s">
        <v>221</v>
      </c>
      <c r="C1123" t="s">
        <v>2177</v>
      </c>
      <c r="D1123" t="s">
        <v>5972</v>
      </c>
      <c r="E1123" t="s">
        <v>5973</v>
      </c>
      <c r="F1123" t="s">
        <v>2271</v>
      </c>
      <c r="G1123">
        <v>0</v>
      </c>
      <c r="H1123" t="s">
        <v>5974</v>
      </c>
      <c r="I1123" t="s">
        <v>5974</v>
      </c>
      <c r="J1123" t="s">
        <v>5975</v>
      </c>
      <c r="K1123" t="s">
        <v>2274</v>
      </c>
      <c r="L1123" t="s">
        <v>5976</v>
      </c>
      <c r="M1123" s="6">
        <f>DATE(YEAR(PCC_Data[[#This Row],[Confirmed Date]]),MONTH(PCC_Data[[#This Row],[Confirmed Date]]),1)</f>
        <v>41395</v>
      </c>
      <c r="N1123" s="3">
        <f>DATE(YEAR(PCC_Data[[#This Row],[Confirmed Date]]),1,1)</f>
        <v>41275</v>
      </c>
    </row>
    <row r="1124" spans="2:14" x14ac:dyDescent="0.25">
      <c r="B1124" t="s">
        <v>229</v>
      </c>
      <c r="C1124" t="s">
        <v>2177</v>
      </c>
      <c r="D1124" t="s">
        <v>5977</v>
      </c>
      <c r="E1124" t="s">
        <v>5063</v>
      </c>
      <c r="F1124" t="s">
        <v>2384</v>
      </c>
      <c r="G1124">
        <v>0</v>
      </c>
      <c r="H1124" t="s">
        <v>5978</v>
      </c>
      <c r="I1124" t="s">
        <v>5978</v>
      </c>
      <c r="J1124" t="s">
        <v>5979</v>
      </c>
      <c r="K1124" t="s">
        <v>2245</v>
      </c>
      <c r="L1124" t="s">
        <v>2258</v>
      </c>
      <c r="M1124" s="6">
        <f>DATE(YEAR(PCC_Data[[#This Row],[Confirmed Date]]),MONTH(PCC_Data[[#This Row],[Confirmed Date]]),1)</f>
        <v>41395</v>
      </c>
      <c r="N1124" s="3">
        <f>DATE(YEAR(PCC_Data[[#This Row],[Confirmed Date]]),1,1)</f>
        <v>41275</v>
      </c>
    </row>
    <row r="1125" spans="2:14" x14ac:dyDescent="0.25">
      <c r="B1125" t="s">
        <v>1082</v>
      </c>
      <c r="C1125" t="s">
        <v>2232</v>
      </c>
      <c r="D1125" t="s">
        <v>5980</v>
      </c>
      <c r="E1125" t="s">
        <v>5981</v>
      </c>
      <c r="F1125" t="s">
        <v>2255</v>
      </c>
      <c r="G1125">
        <v>1</v>
      </c>
      <c r="H1125" t="s">
        <v>5982</v>
      </c>
      <c r="I1125" t="s">
        <v>5982</v>
      </c>
      <c r="J1125" t="s">
        <v>5983</v>
      </c>
      <c r="K1125" t="s">
        <v>2415</v>
      </c>
      <c r="L1125" t="s">
        <v>2258</v>
      </c>
      <c r="M1125" s="6">
        <f>DATE(YEAR(PCC_Data[[#This Row],[Confirmed Date]]),MONTH(PCC_Data[[#This Row],[Confirmed Date]]),1)</f>
        <v>41365</v>
      </c>
      <c r="N1125" s="3">
        <f>DATE(YEAR(PCC_Data[[#This Row],[Confirmed Date]]),1,1)</f>
        <v>41275</v>
      </c>
    </row>
    <row r="1126" spans="2:14" x14ac:dyDescent="0.25">
      <c r="B1126" t="s">
        <v>227</v>
      </c>
      <c r="C1126" t="s">
        <v>2177</v>
      </c>
      <c r="D1126" t="s">
        <v>5984</v>
      </c>
      <c r="E1126" t="s">
        <v>5985</v>
      </c>
      <c r="F1126" t="s">
        <v>2384</v>
      </c>
      <c r="G1126">
        <v>0</v>
      </c>
      <c r="H1126" t="s">
        <v>5986</v>
      </c>
      <c r="I1126" t="s">
        <v>5986</v>
      </c>
      <c r="J1126" t="s">
        <v>5987</v>
      </c>
      <c r="K1126" t="s">
        <v>2245</v>
      </c>
      <c r="L1126" t="s">
        <v>5988</v>
      </c>
      <c r="M1126" s="6">
        <f>DATE(YEAR(PCC_Data[[#This Row],[Confirmed Date]]),MONTH(PCC_Data[[#This Row],[Confirmed Date]]),1)</f>
        <v>41395</v>
      </c>
      <c r="N1126" s="3">
        <f>DATE(YEAR(PCC_Data[[#This Row],[Confirmed Date]]),1,1)</f>
        <v>41275</v>
      </c>
    </row>
    <row r="1127" spans="2:14" x14ac:dyDescent="0.25">
      <c r="B1127" t="s">
        <v>232</v>
      </c>
      <c r="C1127" t="s">
        <v>2177</v>
      </c>
      <c r="D1127" t="s">
        <v>5614</v>
      </c>
      <c r="E1127" t="s">
        <v>5989</v>
      </c>
      <c r="F1127" t="s">
        <v>3345</v>
      </c>
      <c r="G1127">
        <v>0</v>
      </c>
      <c r="H1127" t="s">
        <v>5990</v>
      </c>
      <c r="I1127" t="s">
        <v>5990</v>
      </c>
      <c r="J1127" t="s">
        <v>5991</v>
      </c>
      <c r="K1127" t="s">
        <v>2398</v>
      </c>
      <c r="L1127" t="s">
        <v>5333</v>
      </c>
      <c r="M1127" s="6">
        <f>DATE(YEAR(PCC_Data[[#This Row],[Confirmed Date]]),MONTH(PCC_Data[[#This Row],[Confirmed Date]]),1)</f>
        <v>41395</v>
      </c>
      <c r="N1127" s="3">
        <f>DATE(YEAR(PCC_Data[[#This Row],[Confirmed Date]]),1,1)</f>
        <v>41275</v>
      </c>
    </row>
    <row r="1128" spans="2:14" x14ac:dyDescent="0.25">
      <c r="B1128" t="s">
        <v>225</v>
      </c>
      <c r="C1128" t="s">
        <v>2177</v>
      </c>
      <c r="D1128" t="s">
        <v>5992</v>
      </c>
      <c r="E1128" t="s">
        <v>5993</v>
      </c>
      <c r="F1128" t="s">
        <v>2384</v>
      </c>
      <c r="G1128">
        <v>0</v>
      </c>
      <c r="H1128" t="s">
        <v>5994</v>
      </c>
      <c r="I1128" t="s">
        <v>5994</v>
      </c>
      <c r="J1128" t="s">
        <v>5995</v>
      </c>
      <c r="K1128" t="s">
        <v>2245</v>
      </c>
      <c r="M1128" s="6">
        <f>DATE(YEAR(PCC_Data[[#This Row],[Confirmed Date]]),MONTH(PCC_Data[[#This Row],[Confirmed Date]]),1)</f>
        <v>41395</v>
      </c>
      <c r="N1128" s="3">
        <f>DATE(YEAR(PCC_Data[[#This Row],[Confirmed Date]]),1,1)</f>
        <v>41275</v>
      </c>
    </row>
    <row r="1129" spans="2:14" x14ac:dyDescent="0.25">
      <c r="B1129" t="s">
        <v>231</v>
      </c>
      <c r="C1129" t="s">
        <v>2177</v>
      </c>
      <c r="D1129" t="s">
        <v>5614</v>
      </c>
      <c r="E1129" t="s">
        <v>5989</v>
      </c>
      <c r="F1129" t="s">
        <v>3345</v>
      </c>
      <c r="G1129">
        <v>0</v>
      </c>
      <c r="H1129" t="s">
        <v>5996</v>
      </c>
      <c r="I1129" t="s">
        <v>5996</v>
      </c>
      <c r="J1129" t="s">
        <v>5997</v>
      </c>
      <c r="K1129" t="s">
        <v>2398</v>
      </c>
      <c r="L1129" t="s">
        <v>5618</v>
      </c>
      <c r="M1129" s="6">
        <f>DATE(YEAR(PCC_Data[[#This Row],[Confirmed Date]]),MONTH(PCC_Data[[#This Row],[Confirmed Date]]),1)</f>
        <v>41395</v>
      </c>
      <c r="N1129" s="3">
        <f>DATE(YEAR(PCC_Data[[#This Row],[Confirmed Date]]),1,1)</f>
        <v>41275</v>
      </c>
    </row>
    <row r="1130" spans="2:14" x14ac:dyDescent="0.25">
      <c r="B1130" t="s">
        <v>219</v>
      </c>
      <c r="C1130" t="s">
        <v>2177</v>
      </c>
      <c r="D1130" t="s">
        <v>5998</v>
      </c>
      <c r="E1130" t="s">
        <v>5999</v>
      </c>
      <c r="F1130" t="s">
        <v>2242</v>
      </c>
      <c r="G1130">
        <v>0</v>
      </c>
      <c r="H1130" t="s">
        <v>6000</v>
      </c>
      <c r="I1130" t="s">
        <v>6000</v>
      </c>
      <c r="J1130" t="s">
        <v>6001</v>
      </c>
      <c r="K1130" t="s">
        <v>2245</v>
      </c>
      <c r="M1130" s="6">
        <f>DATE(YEAR(PCC_Data[[#This Row],[Confirmed Date]]),MONTH(PCC_Data[[#This Row],[Confirmed Date]]),1)</f>
        <v>41395</v>
      </c>
      <c r="N1130" s="3">
        <f>DATE(YEAR(PCC_Data[[#This Row],[Confirmed Date]]),1,1)</f>
        <v>41275</v>
      </c>
    </row>
    <row r="1131" spans="2:14" x14ac:dyDescent="0.25">
      <c r="B1131" t="s">
        <v>223</v>
      </c>
      <c r="C1131" t="s">
        <v>2177</v>
      </c>
      <c r="D1131" t="s">
        <v>6002</v>
      </c>
      <c r="E1131" t="s">
        <v>6003</v>
      </c>
      <c r="F1131" t="s">
        <v>2384</v>
      </c>
      <c r="G1131">
        <v>0</v>
      </c>
      <c r="H1131" t="s">
        <v>6004</v>
      </c>
      <c r="I1131" t="s">
        <v>6004</v>
      </c>
      <c r="J1131" t="s">
        <v>6005</v>
      </c>
      <c r="K1131" t="s">
        <v>2245</v>
      </c>
      <c r="L1131" t="s">
        <v>6006</v>
      </c>
      <c r="M1131" s="6">
        <f>DATE(YEAR(PCC_Data[[#This Row],[Confirmed Date]]),MONTH(PCC_Data[[#This Row],[Confirmed Date]]),1)</f>
        <v>41395</v>
      </c>
      <c r="N1131" s="3">
        <f>DATE(YEAR(PCC_Data[[#This Row],[Confirmed Date]]),1,1)</f>
        <v>41275</v>
      </c>
    </row>
    <row r="1132" spans="2:14" x14ac:dyDescent="0.25">
      <c r="B1132" t="s">
        <v>217</v>
      </c>
      <c r="C1132" t="s">
        <v>2177</v>
      </c>
      <c r="D1132" t="s">
        <v>6007</v>
      </c>
      <c r="E1132" t="s">
        <v>6008</v>
      </c>
      <c r="F1132" t="s">
        <v>2242</v>
      </c>
      <c r="G1132">
        <v>0</v>
      </c>
      <c r="H1132" t="s">
        <v>6009</v>
      </c>
      <c r="I1132" t="s">
        <v>6009</v>
      </c>
      <c r="J1132" t="s">
        <v>6010</v>
      </c>
      <c r="K1132" t="s">
        <v>2274</v>
      </c>
      <c r="L1132" t="s">
        <v>2252</v>
      </c>
      <c r="M1132" s="6">
        <f>DATE(YEAR(PCC_Data[[#This Row],[Confirmed Date]]),MONTH(PCC_Data[[#This Row],[Confirmed Date]]),1)</f>
        <v>41395</v>
      </c>
      <c r="N1132" s="3">
        <f>DATE(YEAR(PCC_Data[[#This Row],[Confirmed Date]]),1,1)</f>
        <v>41275</v>
      </c>
    </row>
    <row r="1133" spans="2:14" x14ac:dyDescent="0.25">
      <c r="B1133" t="s">
        <v>215</v>
      </c>
      <c r="C1133" t="s">
        <v>2177</v>
      </c>
      <c r="D1133" t="s">
        <v>6011</v>
      </c>
      <c r="E1133" t="s">
        <v>6012</v>
      </c>
      <c r="F1133" t="s">
        <v>2242</v>
      </c>
      <c r="G1133">
        <v>10</v>
      </c>
      <c r="H1133" t="s">
        <v>6013</v>
      </c>
      <c r="I1133" t="s">
        <v>6013</v>
      </c>
      <c r="J1133" t="s">
        <v>6014</v>
      </c>
      <c r="K1133" t="s">
        <v>2274</v>
      </c>
      <c r="L1133" t="s">
        <v>2258</v>
      </c>
      <c r="M1133" s="6">
        <f>DATE(YEAR(PCC_Data[[#This Row],[Confirmed Date]]),MONTH(PCC_Data[[#This Row],[Confirmed Date]]),1)</f>
        <v>41365</v>
      </c>
      <c r="N1133" s="3">
        <f>DATE(YEAR(PCC_Data[[#This Row],[Confirmed Date]]),1,1)</f>
        <v>41275</v>
      </c>
    </row>
    <row r="1134" spans="2:14" x14ac:dyDescent="0.25">
      <c r="B1134" t="s">
        <v>213</v>
      </c>
      <c r="C1134" t="s">
        <v>2177</v>
      </c>
      <c r="D1134" t="s">
        <v>6015</v>
      </c>
      <c r="E1134" t="s">
        <v>6016</v>
      </c>
      <c r="F1134" t="s">
        <v>2242</v>
      </c>
      <c r="G1134">
        <v>0</v>
      </c>
      <c r="H1134" t="s">
        <v>6017</v>
      </c>
      <c r="I1134" t="s">
        <v>6017</v>
      </c>
      <c r="J1134" t="s">
        <v>6018</v>
      </c>
      <c r="K1134" t="s">
        <v>2274</v>
      </c>
      <c r="M1134" s="6">
        <f>DATE(YEAR(PCC_Data[[#This Row],[Confirmed Date]]),MONTH(PCC_Data[[#This Row],[Confirmed Date]]),1)</f>
        <v>41395</v>
      </c>
      <c r="N1134" s="3">
        <f>DATE(YEAR(PCC_Data[[#This Row],[Confirmed Date]]),1,1)</f>
        <v>41275</v>
      </c>
    </row>
    <row r="1135" spans="2:14" x14ac:dyDescent="0.25">
      <c r="B1135" t="s">
        <v>211</v>
      </c>
      <c r="C1135" t="s">
        <v>2177</v>
      </c>
      <c r="D1135" t="s">
        <v>6019</v>
      </c>
      <c r="E1135" t="s">
        <v>6020</v>
      </c>
      <c r="F1135" t="s">
        <v>2242</v>
      </c>
      <c r="G1135">
        <v>10</v>
      </c>
      <c r="H1135" t="s">
        <v>6021</v>
      </c>
      <c r="I1135" t="s">
        <v>6021</v>
      </c>
      <c r="J1135" t="s">
        <v>6022</v>
      </c>
      <c r="K1135" t="s">
        <v>2274</v>
      </c>
      <c r="M1135" s="6">
        <f>DATE(YEAR(PCC_Data[[#This Row],[Confirmed Date]]),MONTH(PCC_Data[[#This Row],[Confirmed Date]]),1)</f>
        <v>41365</v>
      </c>
      <c r="N1135" s="3">
        <f>DATE(YEAR(PCC_Data[[#This Row],[Confirmed Date]]),1,1)</f>
        <v>41275</v>
      </c>
    </row>
    <row r="1136" spans="2:14" x14ac:dyDescent="0.25">
      <c r="B1136" t="s">
        <v>6023</v>
      </c>
      <c r="C1136" t="s">
        <v>2177</v>
      </c>
      <c r="D1136" t="s">
        <v>6024</v>
      </c>
      <c r="E1136" t="s">
        <v>6025</v>
      </c>
      <c r="F1136" t="s">
        <v>2208</v>
      </c>
      <c r="G1136">
        <v>3.25</v>
      </c>
      <c r="H1136" t="s">
        <v>6026</v>
      </c>
      <c r="I1136" t="s">
        <v>6026</v>
      </c>
      <c r="J1136" t="s">
        <v>6027</v>
      </c>
      <c r="K1136" t="s">
        <v>2755</v>
      </c>
      <c r="L1136" t="s">
        <v>2275</v>
      </c>
      <c r="M1136" s="6">
        <f>DATE(YEAR(PCC_Data[[#This Row],[Confirmed Date]]),MONTH(PCC_Data[[#This Row],[Confirmed Date]]),1)</f>
        <v>41395</v>
      </c>
      <c r="N1136" s="3">
        <f>DATE(YEAR(PCC_Data[[#This Row],[Confirmed Date]]),1,1)</f>
        <v>41275</v>
      </c>
    </row>
    <row r="1137" spans="2:14" x14ac:dyDescent="0.25">
      <c r="B1137" t="s">
        <v>1457</v>
      </c>
      <c r="C1137" t="s">
        <v>2232</v>
      </c>
      <c r="D1137" t="s">
        <v>6028</v>
      </c>
      <c r="E1137" t="s">
        <v>6029</v>
      </c>
      <c r="F1137" t="s">
        <v>2278</v>
      </c>
      <c r="G1137">
        <v>8.5</v>
      </c>
      <c r="H1137" t="s">
        <v>6030</v>
      </c>
      <c r="I1137" t="s">
        <v>6030</v>
      </c>
      <c r="J1137" t="s">
        <v>6031</v>
      </c>
      <c r="K1137" t="s">
        <v>2429</v>
      </c>
      <c r="L1137" t="s">
        <v>2264</v>
      </c>
      <c r="M1137" s="6">
        <f>DATE(YEAR(PCC_Data[[#This Row],[Confirmed Date]]),MONTH(PCC_Data[[#This Row],[Confirmed Date]]),1)</f>
        <v>41365</v>
      </c>
      <c r="N1137" s="3">
        <f>DATE(YEAR(PCC_Data[[#This Row],[Confirmed Date]]),1,1)</f>
        <v>41275</v>
      </c>
    </row>
    <row r="1138" spans="2:14" x14ac:dyDescent="0.25">
      <c r="B1138" t="s">
        <v>209</v>
      </c>
      <c r="C1138" t="s">
        <v>2177</v>
      </c>
      <c r="D1138" t="s">
        <v>5614</v>
      </c>
      <c r="E1138" t="s">
        <v>6032</v>
      </c>
      <c r="F1138" t="s">
        <v>3345</v>
      </c>
      <c r="G1138">
        <v>0</v>
      </c>
      <c r="H1138" t="s">
        <v>6033</v>
      </c>
      <c r="I1138" t="s">
        <v>6033</v>
      </c>
      <c r="J1138" t="s">
        <v>6034</v>
      </c>
      <c r="K1138" t="s">
        <v>2398</v>
      </c>
      <c r="L1138" t="s">
        <v>2264</v>
      </c>
      <c r="M1138" s="6">
        <f>DATE(YEAR(PCC_Data[[#This Row],[Confirmed Date]]),MONTH(PCC_Data[[#This Row],[Confirmed Date]]),1)</f>
        <v>41395</v>
      </c>
      <c r="N1138" s="3">
        <f>DATE(YEAR(PCC_Data[[#This Row],[Confirmed Date]]),1,1)</f>
        <v>41275</v>
      </c>
    </row>
    <row r="1139" spans="2:14" x14ac:dyDescent="0.25">
      <c r="B1139" t="s">
        <v>1602</v>
      </c>
      <c r="C1139" t="s">
        <v>2177</v>
      </c>
      <c r="D1139" t="s">
        <v>6035</v>
      </c>
      <c r="E1139" t="s">
        <v>6036</v>
      </c>
      <c r="F1139" t="s">
        <v>3448</v>
      </c>
      <c r="G1139">
        <v>10</v>
      </c>
      <c r="H1139" t="s">
        <v>6037</v>
      </c>
      <c r="I1139" t="s">
        <v>6037</v>
      </c>
      <c r="J1139" t="s">
        <v>6038</v>
      </c>
      <c r="K1139" t="s">
        <v>2861</v>
      </c>
      <c r="L1139" t="s">
        <v>2275</v>
      </c>
      <c r="M1139" s="6">
        <f>DATE(YEAR(PCC_Data[[#This Row],[Confirmed Date]]),MONTH(PCC_Data[[#This Row],[Confirmed Date]]),1)</f>
        <v>41365</v>
      </c>
      <c r="N1139" s="3">
        <f>DATE(YEAR(PCC_Data[[#This Row],[Confirmed Date]]),1,1)</f>
        <v>41275</v>
      </c>
    </row>
    <row r="1140" spans="2:14" x14ac:dyDescent="0.25">
      <c r="B1140" t="s">
        <v>1080</v>
      </c>
      <c r="C1140" t="s">
        <v>2232</v>
      </c>
      <c r="D1140" t="s">
        <v>6039</v>
      </c>
      <c r="E1140" t="s">
        <v>6040</v>
      </c>
      <c r="F1140" t="s">
        <v>4339</v>
      </c>
      <c r="G1140">
        <v>0</v>
      </c>
      <c r="H1140" t="s">
        <v>6041</v>
      </c>
      <c r="I1140" t="s">
        <v>6041</v>
      </c>
      <c r="J1140" t="s">
        <v>6042</v>
      </c>
      <c r="K1140" t="s">
        <v>2424</v>
      </c>
      <c r="L1140" t="s">
        <v>2246</v>
      </c>
      <c r="M1140" s="6">
        <f>DATE(YEAR(PCC_Data[[#This Row],[Confirmed Date]]),MONTH(PCC_Data[[#This Row],[Confirmed Date]]),1)</f>
        <v>41395</v>
      </c>
      <c r="N1140" s="3">
        <f>DATE(YEAR(PCC_Data[[#This Row],[Confirmed Date]]),1,1)</f>
        <v>41275</v>
      </c>
    </row>
    <row r="1141" spans="2:14" x14ac:dyDescent="0.25">
      <c r="B1141" t="s">
        <v>208</v>
      </c>
      <c r="C1141" t="s">
        <v>2177</v>
      </c>
      <c r="D1141" t="s">
        <v>6043</v>
      </c>
      <c r="E1141" t="s">
        <v>2266</v>
      </c>
      <c r="F1141" t="s">
        <v>2266</v>
      </c>
      <c r="G1141">
        <v>10</v>
      </c>
      <c r="H1141" t="s">
        <v>6044</v>
      </c>
      <c r="I1141" t="s">
        <v>6044</v>
      </c>
      <c r="J1141" t="s">
        <v>6045</v>
      </c>
      <c r="K1141" t="s">
        <v>2245</v>
      </c>
      <c r="L1141" t="s">
        <v>2282</v>
      </c>
      <c r="M1141" s="6">
        <f>DATE(YEAR(PCC_Data[[#This Row],[Confirmed Date]]),MONTH(PCC_Data[[#This Row],[Confirmed Date]]),1)</f>
        <v>41365</v>
      </c>
      <c r="N1141" s="3">
        <f>DATE(YEAR(PCC_Data[[#This Row],[Confirmed Date]]),1,1)</f>
        <v>41275</v>
      </c>
    </row>
    <row r="1142" spans="2:14" x14ac:dyDescent="0.25">
      <c r="B1142" t="s">
        <v>207</v>
      </c>
      <c r="C1142" t="s">
        <v>2177</v>
      </c>
      <c r="D1142" t="s">
        <v>6046</v>
      </c>
      <c r="E1142" t="s">
        <v>2266</v>
      </c>
      <c r="F1142" t="s">
        <v>2266</v>
      </c>
      <c r="G1142">
        <v>0</v>
      </c>
      <c r="H1142" t="s">
        <v>6047</v>
      </c>
      <c r="I1142" t="s">
        <v>6047</v>
      </c>
      <c r="J1142" t="s">
        <v>6048</v>
      </c>
      <c r="K1142" t="s">
        <v>2245</v>
      </c>
      <c r="L1142" t="s">
        <v>2282</v>
      </c>
      <c r="M1142" s="6">
        <f>DATE(YEAR(PCC_Data[[#This Row],[Confirmed Date]]),MONTH(PCC_Data[[#This Row],[Confirmed Date]]),1)</f>
        <v>41365</v>
      </c>
      <c r="N1142" s="3">
        <f>DATE(YEAR(PCC_Data[[#This Row],[Confirmed Date]]),1,1)</f>
        <v>41275</v>
      </c>
    </row>
    <row r="1143" spans="2:14" x14ac:dyDescent="0.25">
      <c r="B1143" t="s">
        <v>206</v>
      </c>
      <c r="C1143" t="s">
        <v>2177</v>
      </c>
      <c r="D1143" t="s">
        <v>6043</v>
      </c>
      <c r="E1143" t="s">
        <v>2266</v>
      </c>
      <c r="F1143" t="s">
        <v>2266</v>
      </c>
      <c r="G1143">
        <v>0</v>
      </c>
      <c r="H1143" t="s">
        <v>6049</v>
      </c>
      <c r="I1143" t="s">
        <v>6049</v>
      </c>
      <c r="J1143" t="s">
        <v>6050</v>
      </c>
      <c r="K1143" t="s">
        <v>2245</v>
      </c>
      <c r="L1143" t="s">
        <v>2282</v>
      </c>
      <c r="M1143" s="6">
        <f>DATE(YEAR(PCC_Data[[#This Row],[Confirmed Date]]),MONTH(PCC_Data[[#This Row],[Confirmed Date]]),1)</f>
        <v>41365</v>
      </c>
      <c r="N1143" s="3">
        <f>DATE(YEAR(PCC_Data[[#This Row],[Confirmed Date]]),1,1)</f>
        <v>41275</v>
      </c>
    </row>
    <row r="1144" spans="2:14" x14ac:dyDescent="0.25">
      <c r="B1144" t="s">
        <v>205</v>
      </c>
      <c r="C1144" t="s">
        <v>2177</v>
      </c>
      <c r="D1144" t="s">
        <v>6051</v>
      </c>
      <c r="E1144" t="s">
        <v>2266</v>
      </c>
      <c r="F1144" t="s">
        <v>2266</v>
      </c>
      <c r="G1144">
        <v>10</v>
      </c>
      <c r="H1144" t="s">
        <v>6052</v>
      </c>
      <c r="I1144" t="s">
        <v>6052</v>
      </c>
      <c r="J1144" t="s">
        <v>6053</v>
      </c>
      <c r="K1144" t="s">
        <v>2245</v>
      </c>
      <c r="L1144" t="s">
        <v>2282</v>
      </c>
      <c r="M1144" s="6">
        <f>DATE(YEAR(PCC_Data[[#This Row],[Confirmed Date]]),MONTH(PCC_Data[[#This Row],[Confirmed Date]]),1)</f>
        <v>41365</v>
      </c>
      <c r="N1144" s="3">
        <f>DATE(YEAR(PCC_Data[[#This Row],[Confirmed Date]]),1,1)</f>
        <v>41275</v>
      </c>
    </row>
    <row r="1145" spans="2:14" x14ac:dyDescent="0.25">
      <c r="B1145" t="s">
        <v>203</v>
      </c>
      <c r="C1145" t="s">
        <v>2177</v>
      </c>
      <c r="D1145" t="s">
        <v>6054</v>
      </c>
      <c r="E1145" t="s">
        <v>2266</v>
      </c>
      <c r="F1145" t="s">
        <v>2266</v>
      </c>
      <c r="G1145">
        <v>0</v>
      </c>
      <c r="H1145" t="s">
        <v>6055</v>
      </c>
      <c r="I1145" t="s">
        <v>6055</v>
      </c>
      <c r="J1145" t="s">
        <v>6056</v>
      </c>
      <c r="K1145" t="s">
        <v>2245</v>
      </c>
      <c r="L1145" t="s">
        <v>2282</v>
      </c>
      <c r="M1145" s="6">
        <f>DATE(YEAR(PCC_Data[[#This Row],[Confirmed Date]]),MONTH(PCC_Data[[#This Row],[Confirmed Date]]),1)</f>
        <v>41365</v>
      </c>
      <c r="N1145" s="3">
        <f>DATE(YEAR(PCC_Data[[#This Row],[Confirmed Date]]),1,1)</f>
        <v>41275</v>
      </c>
    </row>
    <row r="1146" spans="2:14" x14ac:dyDescent="0.25">
      <c r="B1146" t="s">
        <v>201</v>
      </c>
      <c r="C1146" t="s">
        <v>2177</v>
      </c>
      <c r="D1146" t="s">
        <v>6057</v>
      </c>
      <c r="E1146" t="s">
        <v>2266</v>
      </c>
      <c r="F1146" t="s">
        <v>2266</v>
      </c>
      <c r="G1146">
        <v>0</v>
      </c>
      <c r="H1146" t="s">
        <v>6058</v>
      </c>
      <c r="I1146" t="s">
        <v>6058</v>
      </c>
      <c r="J1146" t="s">
        <v>6059</v>
      </c>
      <c r="K1146" t="s">
        <v>2245</v>
      </c>
      <c r="L1146" t="s">
        <v>2282</v>
      </c>
      <c r="M1146" s="6">
        <f>DATE(YEAR(PCC_Data[[#This Row],[Confirmed Date]]),MONTH(PCC_Data[[#This Row],[Confirmed Date]]),1)</f>
        <v>41365</v>
      </c>
      <c r="N1146" s="3">
        <f>DATE(YEAR(PCC_Data[[#This Row],[Confirmed Date]]),1,1)</f>
        <v>41275</v>
      </c>
    </row>
    <row r="1147" spans="2:14" x14ac:dyDescent="0.25">
      <c r="B1147" t="s">
        <v>1455</v>
      </c>
      <c r="C1147" t="s">
        <v>2232</v>
      </c>
      <c r="D1147" t="s">
        <v>6060</v>
      </c>
      <c r="E1147" t="s">
        <v>5638</v>
      </c>
      <c r="F1147" t="s">
        <v>2261</v>
      </c>
      <c r="G1147">
        <v>0</v>
      </c>
      <c r="H1147" t="s">
        <v>6061</v>
      </c>
      <c r="I1147" t="s">
        <v>6061</v>
      </c>
      <c r="J1147" t="s">
        <v>6062</v>
      </c>
      <c r="K1147" t="s">
        <v>2572</v>
      </c>
      <c r="L1147" t="s">
        <v>2258</v>
      </c>
      <c r="M1147" s="6">
        <f>DATE(YEAR(PCC_Data[[#This Row],[Confirmed Date]]),MONTH(PCC_Data[[#This Row],[Confirmed Date]]),1)</f>
        <v>41395</v>
      </c>
      <c r="N1147" s="3">
        <f>DATE(YEAR(PCC_Data[[#This Row],[Confirmed Date]]),1,1)</f>
        <v>41275</v>
      </c>
    </row>
    <row r="1148" spans="2:14" x14ac:dyDescent="0.25">
      <c r="B1148" t="s">
        <v>6063</v>
      </c>
      <c r="C1148" t="s">
        <v>2232</v>
      </c>
      <c r="D1148" t="s">
        <v>6064</v>
      </c>
      <c r="E1148" t="s">
        <v>6065</v>
      </c>
      <c r="F1148" t="s">
        <v>2895</v>
      </c>
      <c r="G1148">
        <v>9</v>
      </c>
      <c r="H1148" t="s">
        <v>6066</v>
      </c>
      <c r="I1148" t="s">
        <v>6066</v>
      </c>
      <c r="J1148" t="s">
        <v>6067</v>
      </c>
      <c r="K1148" t="s">
        <v>2665</v>
      </c>
      <c r="L1148" t="s">
        <v>2348</v>
      </c>
      <c r="M1148" s="6">
        <f>DATE(YEAR(PCC_Data[[#This Row],[Confirmed Date]]),MONTH(PCC_Data[[#This Row],[Confirmed Date]]),1)</f>
        <v>41365</v>
      </c>
      <c r="N1148" s="3">
        <f>DATE(YEAR(PCC_Data[[#This Row],[Confirmed Date]]),1,1)</f>
        <v>41275</v>
      </c>
    </row>
    <row r="1149" spans="2:14" x14ac:dyDescent="0.25">
      <c r="B1149" t="s">
        <v>199</v>
      </c>
      <c r="C1149" t="s">
        <v>2177</v>
      </c>
      <c r="D1149" t="s">
        <v>6068</v>
      </c>
      <c r="E1149" t="s">
        <v>6069</v>
      </c>
      <c r="F1149" t="s">
        <v>2895</v>
      </c>
      <c r="G1149">
        <v>0</v>
      </c>
      <c r="H1149" t="s">
        <v>6070</v>
      </c>
      <c r="I1149" t="s">
        <v>6070</v>
      </c>
      <c r="J1149" t="s">
        <v>6071</v>
      </c>
      <c r="K1149" t="s">
        <v>2547</v>
      </c>
      <c r="L1149" t="s">
        <v>2348</v>
      </c>
      <c r="M1149" s="6">
        <f>DATE(YEAR(PCC_Data[[#This Row],[Confirmed Date]]),MONTH(PCC_Data[[#This Row],[Confirmed Date]]),1)</f>
        <v>41395</v>
      </c>
      <c r="N1149" s="3">
        <f>DATE(YEAR(PCC_Data[[#This Row],[Confirmed Date]]),1,1)</f>
        <v>41275</v>
      </c>
    </row>
    <row r="1150" spans="2:14" x14ac:dyDescent="0.25">
      <c r="B1150" t="s">
        <v>6072</v>
      </c>
      <c r="C1150" t="s">
        <v>2232</v>
      </c>
      <c r="D1150" t="s">
        <v>6073</v>
      </c>
      <c r="E1150" t="s">
        <v>6074</v>
      </c>
      <c r="F1150" t="s">
        <v>2504</v>
      </c>
      <c r="G1150">
        <v>0</v>
      </c>
      <c r="H1150" t="s">
        <v>6075</v>
      </c>
      <c r="I1150" t="s">
        <v>6075</v>
      </c>
      <c r="J1150" t="s">
        <v>6076</v>
      </c>
      <c r="K1150" t="s">
        <v>2719</v>
      </c>
      <c r="L1150" t="s">
        <v>2252</v>
      </c>
      <c r="M1150" s="6">
        <f>DATE(YEAR(PCC_Data[[#This Row],[Confirmed Date]]),MONTH(PCC_Data[[#This Row],[Confirmed Date]]),1)</f>
        <v>41365</v>
      </c>
      <c r="N1150" s="3">
        <f>DATE(YEAR(PCC_Data[[#This Row],[Confirmed Date]]),1,1)</f>
        <v>41275</v>
      </c>
    </row>
    <row r="1151" spans="2:14" x14ac:dyDescent="0.25">
      <c r="B1151" t="s">
        <v>1453</v>
      </c>
      <c r="C1151" t="s">
        <v>2232</v>
      </c>
      <c r="D1151" t="s">
        <v>6077</v>
      </c>
      <c r="E1151" t="s">
        <v>3101</v>
      </c>
      <c r="F1151" t="s">
        <v>2261</v>
      </c>
      <c r="G1151">
        <v>0</v>
      </c>
      <c r="H1151" t="s">
        <v>6078</v>
      </c>
      <c r="I1151" t="s">
        <v>6078</v>
      </c>
      <c r="J1151" t="s">
        <v>6079</v>
      </c>
      <c r="K1151" t="s">
        <v>2572</v>
      </c>
      <c r="L1151" t="s">
        <v>2264</v>
      </c>
      <c r="M1151" s="6">
        <f>DATE(YEAR(PCC_Data[[#This Row],[Confirmed Date]]),MONTH(PCC_Data[[#This Row],[Confirmed Date]]),1)</f>
        <v>41395</v>
      </c>
      <c r="N1151" s="3">
        <f>DATE(YEAR(PCC_Data[[#This Row],[Confirmed Date]]),1,1)</f>
        <v>41275</v>
      </c>
    </row>
    <row r="1152" spans="2:14" x14ac:dyDescent="0.25">
      <c r="B1152" t="s">
        <v>1762</v>
      </c>
      <c r="C1152" t="s">
        <v>2177</v>
      </c>
      <c r="D1152" t="s">
        <v>2543</v>
      </c>
      <c r="E1152" t="s">
        <v>6080</v>
      </c>
      <c r="F1152" t="s">
        <v>2514</v>
      </c>
      <c r="G1152">
        <v>0</v>
      </c>
      <c r="H1152" t="s">
        <v>6081</v>
      </c>
      <c r="I1152" t="s">
        <v>6081</v>
      </c>
      <c r="J1152" t="s">
        <v>6082</v>
      </c>
      <c r="K1152" t="s">
        <v>2547</v>
      </c>
      <c r="L1152" t="s">
        <v>2518</v>
      </c>
      <c r="M1152" s="6">
        <f>DATE(YEAR(PCC_Data[[#This Row],[Confirmed Date]]),MONTH(PCC_Data[[#This Row],[Confirmed Date]]),1)</f>
        <v>41395</v>
      </c>
      <c r="N1152" s="3">
        <f>DATE(YEAR(PCC_Data[[#This Row],[Confirmed Date]]),1,1)</f>
        <v>41275</v>
      </c>
    </row>
    <row r="1153" spans="2:14" x14ac:dyDescent="0.25">
      <c r="B1153" t="s">
        <v>1761</v>
      </c>
      <c r="C1153" t="s">
        <v>2177</v>
      </c>
      <c r="D1153" t="s">
        <v>2543</v>
      </c>
      <c r="E1153" t="s">
        <v>6080</v>
      </c>
      <c r="F1153" t="s">
        <v>2514</v>
      </c>
      <c r="G1153">
        <v>0</v>
      </c>
      <c r="H1153" t="s">
        <v>6083</v>
      </c>
      <c r="I1153" t="s">
        <v>6083</v>
      </c>
      <c r="J1153" t="s">
        <v>6084</v>
      </c>
      <c r="K1153" t="s">
        <v>2398</v>
      </c>
      <c r="L1153" t="s">
        <v>2518</v>
      </c>
      <c r="M1153" s="6">
        <f>DATE(YEAR(PCC_Data[[#This Row],[Confirmed Date]]),MONTH(PCC_Data[[#This Row],[Confirmed Date]]),1)</f>
        <v>41395</v>
      </c>
      <c r="N1153" s="3">
        <f>DATE(YEAR(PCC_Data[[#This Row],[Confirmed Date]]),1,1)</f>
        <v>41275</v>
      </c>
    </row>
    <row r="1154" spans="2:14" x14ac:dyDescent="0.25">
      <c r="B1154" t="s">
        <v>1451</v>
      </c>
      <c r="C1154" t="s">
        <v>2232</v>
      </c>
      <c r="D1154" t="s">
        <v>6085</v>
      </c>
      <c r="E1154" t="s">
        <v>6086</v>
      </c>
      <c r="F1154" t="s">
        <v>2261</v>
      </c>
      <c r="G1154">
        <v>10</v>
      </c>
      <c r="H1154" t="s">
        <v>6087</v>
      </c>
      <c r="I1154" t="s">
        <v>6087</v>
      </c>
      <c r="J1154" t="s">
        <v>6088</v>
      </c>
      <c r="K1154" t="s">
        <v>2429</v>
      </c>
      <c r="L1154" t="s">
        <v>2264</v>
      </c>
      <c r="M1154" s="6">
        <f>DATE(YEAR(PCC_Data[[#This Row],[Confirmed Date]]),MONTH(PCC_Data[[#This Row],[Confirmed Date]]),1)</f>
        <v>41365</v>
      </c>
      <c r="N1154" s="3">
        <f>DATE(YEAR(PCC_Data[[#This Row],[Confirmed Date]]),1,1)</f>
        <v>41275</v>
      </c>
    </row>
    <row r="1155" spans="2:14" x14ac:dyDescent="0.25">
      <c r="B1155" t="s">
        <v>1759</v>
      </c>
      <c r="C1155" t="s">
        <v>2177</v>
      </c>
      <c r="D1155" t="s">
        <v>6089</v>
      </c>
      <c r="E1155" t="s">
        <v>6090</v>
      </c>
      <c r="F1155" t="s">
        <v>2514</v>
      </c>
      <c r="G1155">
        <v>0</v>
      </c>
      <c r="H1155" t="s">
        <v>6091</v>
      </c>
      <c r="I1155" t="s">
        <v>6091</v>
      </c>
      <c r="J1155" t="s">
        <v>6092</v>
      </c>
      <c r="K1155" t="s">
        <v>2755</v>
      </c>
      <c r="L1155" t="s">
        <v>2518</v>
      </c>
      <c r="M1155" s="6">
        <f>DATE(YEAR(PCC_Data[[#This Row],[Confirmed Date]]),MONTH(PCC_Data[[#This Row],[Confirmed Date]]),1)</f>
        <v>41395</v>
      </c>
      <c r="N1155" s="3">
        <f>DATE(YEAR(PCC_Data[[#This Row],[Confirmed Date]]),1,1)</f>
        <v>41275</v>
      </c>
    </row>
    <row r="1156" spans="2:14" x14ac:dyDescent="0.25">
      <c r="B1156" t="s">
        <v>197</v>
      </c>
      <c r="C1156" t="s">
        <v>2177</v>
      </c>
      <c r="D1156" t="s">
        <v>6093</v>
      </c>
      <c r="E1156" t="s">
        <v>6094</v>
      </c>
      <c r="F1156" t="s">
        <v>2266</v>
      </c>
      <c r="G1156">
        <v>0</v>
      </c>
      <c r="H1156" t="s">
        <v>6095</v>
      </c>
      <c r="I1156" t="s">
        <v>6095</v>
      </c>
      <c r="J1156" t="s">
        <v>6096</v>
      </c>
      <c r="K1156" t="s">
        <v>2245</v>
      </c>
      <c r="M1156" s="6">
        <f>DATE(YEAR(PCC_Data[[#This Row],[Confirmed Date]]),MONTH(PCC_Data[[#This Row],[Confirmed Date]]),1)</f>
        <v>41395</v>
      </c>
      <c r="N1156" s="3">
        <f>DATE(YEAR(PCC_Data[[#This Row],[Confirmed Date]]),1,1)</f>
        <v>41275</v>
      </c>
    </row>
    <row r="1157" spans="2:14" x14ac:dyDescent="0.25">
      <c r="B1157" t="s">
        <v>195</v>
      </c>
      <c r="C1157" t="s">
        <v>2177</v>
      </c>
      <c r="D1157" t="s">
        <v>6097</v>
      </c>
      <c r="E1157" t="s">
        <v>6098</v>
      </c>
      <c r="F1157" t="s">
        <v>2266</v>
      </c>
      <c r="G1157">
        <v>0</v>
      </c>
      <c r="H1157" t="s">
        <v>6099</v>
      </c>
      <c r="I1157" t="s">
        <v>6099</v>
      </c>
      <c r="J1157" t="s">
        <v>6100</v>
      </c>
      <c r="K1157" t="s">
        <v>2245</v>
      </c>
      <c r="M1157" s="6">
        <f>DATE(YEAR(PCC_Data[[#This Row],[Confirmed Date]]),MONTH(PCC_Data[[#This Row],[Confirmed Date]]),1)</f>
        <v>41395</v>
      </c>
      <c r="N1157" s="3">
        <f>DATE(YEAR(PCC_Data[[#This Row],[Confirmed Date]]),1,1)</f>
        <v>41275</v>
      </c>
    </row>
    <row r="1158" spans="2:14" x14ac:dyDescent="0.25">
      <c r="B1158" t="s">
        <v>1957</v>
      </c>
      <c r="C1158" t="s">
        <v>2232</v>
      </c>
      <c r="D1158" t="s">
        <v>6101</v>
      </c>
      <c r="E1158" t="s">
        <v>4460</v>
      </c>
      <c r="F1158" t="s">
        <v>2235</v>
      </c>
      <c r="G1158">
        <v>10</v>
      </c>
      <c r="H1158" t="s">
        <v>6102</v>
      </c>
      <c r="I1158" t="s">
        <v>6102</v>
      </c>
      <c r="J1158" t="s">
        <v>6103</v>
      </c>
      <c r="K1158" t="s">
        <v>4274</v>
      </c>
      <c r="L1158" t="s">
        <v>2392</v>
      </c>
      <c r="M1158" s="6">
        <f>DATE(YEAR(PCC_Data[[#This Row],[Confirmed Date]]),MONTH(PCC_Data[[#This Row],[Confirmed Date]]),1)</f>
        <v>41365</v>
      </c>
      <c r="N1158" s="3">
        <f>DATE(YEAR(PCC_Data[[#This Row],[Confirmed Date]]),1,1)</f>
        <v>41275</v>
      </c>
    </row>
    <row r="1159" spans="2:14" x14ac:dyDescent="0.25">
      <c r="B1159" t="s">
        <v>1078</v>
      </c>
      <c r="C1159" t="s">
        <v>2232</v>
      </c>
      <c r="D1159" t="s">
        <v>6104</v>
      </c>
      <c r="E1159" t="s">
        <v>5577</v>
      </c>
      <c r="F1159" t="s">
        <v>2319</v>
      </c>
      <c r="G1159">
        <v>10</v>
      </c>
      <c r="H1159" t="s">
        <v>6105</v>
      </c>
      <c r="I1159" t="s">
        <v>6105</v>
      </c>
      <c r="J1159" t="s">
        <v>6106</v>
      </c>
      <c r="K1159" t="s">
        <v>2429</v>
      </c>
      <c r="L1159" t="s">
        <v>2246</v>
      </c>
      <c r="M1159" s="6">
        <f>DATE(YEAR(PCC_Data[[#This Row],[Confirmed Date]]),MONTH(PCC_Data[[#This Row],[Confirmed Date]]),1)</f>
        <v>41365</v>
      </c>
      <c r="N1159" s="3">
        <f>DATE(YEAR(PCC_Data[[#This Row],[Confirmed Date]]),1,1)</f>
        <v>41275</v>
      </c>
    </row>
    <row r="1160" spans="2:14" x14ac:dyDescent="0.25">
      <c r="B1160" t="s">
        <v>193</v>
      </c>
      <c r="C1160" t="s">
        <v>2177</v>
      </c>
      <c r="D1160" t="s">
        <v>6107</v>
      </c>
      <c r="E1160" t="s">
        <v>2504</v>
      </c>
      <c r="F1160" t="s">
        <v>2504</v>
      </c>
      <c r="G1160">
        <v>10</v>
      </c>
      <c r="H1160" t="s">
        <v>6108</v>
      </c>
      <c r="I1160" t="s">
        <v>6108</v>
      </c>
      <c r="J1160" t="s">
        <v>6109</v>
      </c>
      <c r="K1160" t="s">
        <v>2274</v>
      </c>
      <c r="L1160" t="s">
        <v>2252</v>
      </c>
      <c r="M1160" s="6">
        <f>DATE(YEAR(PCC_Data[[#This Row],[Confirmed Date]]),MONTH(PCC_Data[[#This Row],[Confirmed Date]]),1)</f>
        <v>41365</v>
      </c>
      <c r="N1160" s="3">
        <f>DATE(YEAR(PCC_Data[[#This Row],[Confirmed Date]]),1,1)</f>
        <v>41275</v>
      </c>
    </row>
    <row r="1161" spans="2:14" x14ac:dyDescent="0.25">
      <c r="B1161" t="s">
        <v>191</v>
      </c>
      <c r="C1161" t="s">
        <v>2177</v>
      </c>
      <c r="D1161" t="s">
        <v>6110</v>
      </c>
      <c r="E1161" t="s">
        <v>2520</v>
      </c>
      <c r="F1161" t="s">
        <v>2319</v>
      </c>
      <c r="G1161">
        <v>0</v>
      </c>
      <c r="H1161" t="s">
        <v>6111</v>
      </c>
      <c r="I1161" t="s">
        <v>6111</v>
      </c>
      <c r="J1161" t="s">
        <v>6112</v>
      </c>
      <c r="K1161" t="s">
        <v>2245</v>
      </c>
      <c r="L1161" t="s">
        <v>2246</v>
      </c>
      <c r="M1161" s="6">
        <f>DATE(YEAR(PCC_Data[[#This Row],[Confirmed Date]]),MONTH(PCC_Data[[#This Row],[Confirmed Date]]),1)</f>
        <v>41395</v>
      </c>
      <c r="N1161" s="3">
        <f>DATE(YEAR(PCC_Data[[#This Row],[Confirmed Date]]),1,1)</f>
        <v>41275</v>
      </c>
    </row>
    <row r="1162" spans="2:14" x14ac:dyDescent="0.25">
      <c r="B1162" t="s">
        <v>190</v>
      </c>
      <c r="C1162" t="s">
        <v>2177</v>
      </c>
      <c r="D1162" t="s">
        <v>6113</v>
      </c>
      <c r="E1162" t="s">
        <v>6114</v>
      </c>
      <c r="F1162" t="s">
        <v>2319</v>
      </c>
      <c r="G1162">
        <v>0</v>
      </c>
      <c r="H1162" t="s">
        <v>6115</v>
      </c>
      <c r="I1162" t="s">
        <v>6115</v>
      </c>
      <c r="J1162" t="s">
        <v>6116</v>
      </c>
      <c r="K1162" t="s">
        <v>2245</v>
      </c>
      <c r="L1162" t="s">
        <v>2246</v>
      </c>
      <c r="M1162" s="6">
        <f>DATE(YEAR(PCC_Data[[#This Row],[Confirmed Date]]),MONTH(PCC_Data[[#This Row],[Confirmed Date]]),1)</f>
        <v>41395</v>
      </c>
      <c r="N1162" s="3">
        <f>DATE(YEAR(PCC_Data[[#This Row],[Confirmed Date]]),1,1)</f>
        <v>41275</v>
      </c>
    </row>
    <row r="1163" spans="2:14" x14ac:dyDescent="0.25">
      <c r="B1163" t="s">
        <v>1449</v>
      </c>
      <c r="C1163" t="s">
        <v>2232</v>
      </c>
      <c r="D1163" t="s">
        <v>6117</v>
      </c>
      <c r="E1163" t="s">
        <v>6118</v>
      </c>
      <c r="F1163" t="s">
        <v>2261</v>
      </c>
      <c r="G1163">
        <v>10</v>
      </c>
      <c r="H1163" t="s">
        <v>6119</v>
      </c>
      <c r="I1163" t="s">
        <v>6119</v>
      </c>
      <c r="J1163" t="s">
        <v>6120</v>
      </c>
      <c r="K1163" t="s">
        <v>3833</v>
      </c>
      <c r="L1163" t="s">
        <v>2282</v>
      </c>
      <c r="M1163" s="6">
        <f>DATE(YEAR(PCC_Data[[#This Row],[Confirmed Date]]),MONTH(PCC_Data[[#This Row],[Confirmed Date]]),1)</f>
        <v>41365</v>
      </c>
      <c r="N1163" s="3">
        <f>DATE(YEAR(PCC_Data[[#This Row],[Confirmed Date]]),1,1)</f>
        <v>41275</v>
      </c>
    </row>
    <row r="1164" spans="2:14" x14ac:dyDescent="0.25">
      <c r="B1164" t="s">
        <v>188</v>
      </c>
      <c r="C1164" t="s">
        <v>2177</v>
      </c>
      <c r="D1164" t="s">
        <v>3187</v>
      </c>
      <c r="E1164" t="s">
        <v>6121</v>
      </c>
      <c r="F1164" t="s">
        <v>2319</v>
      </c>
      <c r="G1164">
        <v>10</v>
      </c>
      <c r="H1164" t="s">
        <v>6122</v>
      </c>
      <c r="I1164" t="s">
        <v>6122</v>
      </c>
      <c r="J1164" t="s">
        <v>6123</v>
      </c>
      <c r="K1164" t="s">
        <v>2245</v>
      </c>
      <c r="L1164" t="s">
        <v>2246</v>
      </c>
      <c r="M1164" s="6">
        <f>DATE(YEAR(PCC_Data[[#This Row],[Confirmed Date]]),MONTH(PCC_Data[[#This Row],[Confirmed Date]]),1)</f>
        <v>41365</v>
      </c>
      <c r="N1164" s="3">
        <f>DATE(YEAR(PCC_Data[[#This Row],[Confirmed Date]]),1,1)</f>
        <v>41275</v>
      </c>
    </row>
    <row r="1165" spans="2:14" x14ac:dyDescent="0.25">
      <c r="B1165" t="s">
        <v>182</v>
      </c>
      <c r="C1165" t="s">
        <v>2177</v>
      </c>
      <c r="D1165" t="s">
        <v>6124</v>
      </c>
      <c r="E1165" t="s">
        <v>6125</v>
      </c>
      <c r="F1165" t="s">
        <v>3345</v>
      </c>
      <c r="G1165">
        <v>0</v>
      </c>
      <c r="H1165" t="s">
        <v>6126</v>
      </c>
      <c r="I1165" t="s">
        <v>6126</v>
      </c>
      <c r="J1165" t="s">
        <v>6127</v>
      </c>
      <c r="K1165" t="s">
        <v>2398</v>
      </c>
      <c r="L1165" t="s">
        <v>2365</v>
      </c>
      <c r="M1165" s="6">
        <f>DATE(YEAR(PCC_Data[[#This Row],[Confirmed Date]]),MONTH(PCC_Data[[#This Row],[Confirmed Date]]),1)</f>
        <v>41365</v>
      </c>
      <c r="N1165" s="3">
        <f>DATE(YEAR(PCC_Data[[#This Row],[Confirmed Date]]),1,1)</f>
        <v>41275</v>
      </c>
    </row>
    <row r="1166" spans="2:14" x14ac:dyDescent="0.25">
      <c r="B1166" t="s">
        <v>186</v>
      </c>
      <c r="C1166" t="s">
        <v>2177</v>
      </c>
      <c r="D1166" t="s">
        <v>6128</v>
      </c>
      <c r="E1166" t="s">
        <v>6129</v>
      </c>
      <c r="F1166" t="s">
        <v>2255</v>
      </c>
      <c r="G1166">
        <v>0</v>
      </c>
      <c r="H1166" t="s">
        <v>6130</v>
      </c>
      <c r="I1166" t="s">
        <v>6130</v>
      </c>
      <c r="J1166" t="s">
        <v>6131</v>
      </c>
      <c r="K1166" t="s">
        <v>3460</v>
      </c>
      <c r="L1166" t="s">
        <v>2839</v>
      </c>
      <c r="M1166" s="6">
        <f>DATE(YEAR(PCC_Data[[#This Row],[Confirmed Date]]),MONTH(PCC_Data[[#This Row],[Confirmed Date]]),1)</f>
        <v>41395</v>
      </c>
      <c r="N1166" s="3">
        <f>DATE(YEAR(PCC_Data[[#This Row],[Confirmed Date]]),1,1)</f>
        <v>41275</v>
      </c>
    </row>
    <row r="1167" spans="2:14" x14ac:dyDescent="0.25">
      <c r="B1167" t="s">
        <v>1076</v>
      </c>
      <c r="C1167" t="s">
        <v>2232</v>
      </c>
      <c r="D1167" t="s">
        <v>6132</v>
      </c>
      <c r="E1167" t="s">
        <v>6133</v>
      </c>
      <c r="F1167" t="s">
        <v>2319</v>
      </c>
      <c r="G1167">
        <v>0</v>
      </c>
      <c r="H1167" t="s">
        <v>6134</v>
      </c>
      <c r="I1167" t="s">
        <v>6134</v>
      </c>
      <c r="J1167" t="s">
        <v>6135</v>
      </c>
      <c r="K1167" t="s">
        <v>2698</v>
      </c>
      <c r="L1167" t="s">
        <v>6136</v>
      </c>
      <c r="M1167" s="6">
        <f>DATE(YEAR(PCC_Data[[#This Row],[Confirmed Date]]),MONTH(PCC_Data[[#This Row],[Confirmed Date]]),1)</f>
        <v>41395</v>
      </c>
      <c r="N1167" s="3">
        <f>DATE(YEAR(PCC_Data[[#This Row],[Confirmed Date]]),1,1)</f>
        <v>41275</v>
      </c>
    </row>
    <row r="1168" spans="2:14" x14ac:dyDescent="0.25">
      <c r="B1168" t="s">
        <v>184</v>
      </c>
      <c r="C1168" t="s">
        <v>2177</v>
      </c>
      <c r="D1168" t="s">
        <v>6137</v>
      </c>
      <c r="E1168" t="s">
        <v>5241</v>
      </c>
      <c r="F1168" t="s">
        <v>2895</v>
      </c>
      <c r="G1168">
        <v>10</v>
      </c>
      <c r="H1168" t="s">
        <v>6138</v>
      </c>
      <c r="I1168" t="s">
        <v>6139</v>
      </c>
      <c r="J1168" t="s">
        <v>6140</v>
      </c>
      <c r="K1168" t="s">
        <v>2245</v>
      </c>
      <c r="L1168" t="s">
        <v>2348</v>
      </c>
      <c r="M1168" s="6">
        <f>DATE(YEAR(PCC_Data[[#This Row],[Confirmed Date]]),MONTH(PCC_Data[[#This Row],[Confirmed Date]]),1)</f>
        <v>41365</v>
      </c>
      <c r="N1168" s="3">
        <f>DATE(YEAR(PCC_Data[[#This Row],[Confirmed Date]]),1,1)</f>
        <v>41275</v>
      </c>
    </row>
    <row r="1169" spans="2:14" x14ac:dyDescent="0.25">
      <c r="B1169" t="s">
        <v>1758</v>
      </c>
      <c r="C1169" t="s">
        <v>2177</v>
      </c>
      <c r="D1169" t="s">
        <v>2543</v>
      </c>
      <c r="E1169" t="s">
        <v>4261</v>
      </c>
      <c r="F1169" t="s">
        <v>2514</v>
      </c>
      <c r="G1169">
        <v>0</v>
      </c>
      <c r="H1169" t="s">
        <v>6141</v>
      </c>
      <c r="I1169" t="s">
        <v>6141</v>
      </c>
      <c r="J1169" t="s">
        <v>6142</v>
      </c>
      <c r="K1169" t="s">
        <v>2547</v>
      </c>
      <c r="L1169" t="s">
        <v>2518</v>
      </c>
      <c r="M1169" s="6">
        <f>DATE(YEAR(PCC_Data[[#This Row],[Confirmed Date]]),MONTH(PCC_Data[[#This Row],[Confirmed Date]]),1)</f>
        <v>41395</v>
      </c>
      <c r="N1169" s="3">
        <f>DATE(YEAR(PCC_Data[[#This Row],[Confirmed Date]]),1,1)</f>
        <v>41275</v>
      </c>
    </row>
    <row r="1170" spans="2:14" x14ac:dyDescent="0.25">
      <c r="B1170" t="s">
        <v>1757</v>
      </c>
      <c r="C1170" t="s">
        <v>2177</v>
      </c>
      <c r="D1170" t="s">
        <v>2543</v>
      </c>
      <c r="E1170" t="s">
        <v>4261</v>
      </c>
      <c r="F1170" t="s">
        <v>2514</v>
      </c>
      <c r="G1170">
        <v>0</v>
      </c>
      <c r="H1170" t="s">
        <v>6143</v>
      </c>
      <c r="I1170" t="s">
        <v>6143</v>
      </c>
      <c r="J1170" t="s">
        <v>6144</v>
      </c>
      <c r="K1170" t="s">
        <v>2398</v>
      </c>
      <c r="L1170" t="s">
        <v>2518</v>
      </c>
      <c r="M1170" s="6">
        <f>DATE(YEAR(PCC_Data[[#This Row],[Confirmed Date]]),MONTH(PCC_Data[[#This Row],[Confirmed Date]]),1)</f>
        <v>41395</v>
      </c>
      <c r="N1170" s="3">
        <f>DATE(YEAR(PCC_Data[[#This Row],[Confirmed Date]]),1,1)</f>
        <v>41275</v>
      </c>
    </row>
    <row r="1171" spans="2:14" x14ac:dyDescent="0.25">
      <c r="B1171" t="s">
        <v>180</v>
      </c>
      <c r="C1171" t="s">
        <v>2177</v>
      </c>
      <c r="D1171" t="s">
        <v>6145</v>
      </c>
      <c r="E1171" t="s">
        <v>6146</v>
      </c>
      <c r="F1171" t="s">
        <v>2504</v>
      </c>
      <c r="G1171">
        <v>10</v>
      </c>
      <c r="H1171" t="s">
        <v>6147</v>
      </c>
      <c r="I1171" t="s">
        <v>6147</v>
      </c>
      <c r="J1171" t="s">
        <v>6148</v>
      </c>
      <c r="K1171" t="s">
        <v>2245</v>
      </c>
      <c r="L1171" t="s">
        <v>2252</v>
      </c>
      <c r="M1171" s="6">
        <f>DATE(YEAR(PCC_Data[[#This Row],[Confirmed Date]]),MONTH(PCC_Data[[#This Row],[Confirmed Date]]),1)</f>
        <v>41395</v>
      </c>
      <c r="N1171" s="3">
        <f>DATE(YEAR(PCC_Data[[#This Row],[Confirmed Date]]),1,1)</f>
        <v>41275</v>
      </c>
    </row>
    <row r="1172" spans="2:14" x14ac:dyDescent="0.25">
      <c r="B1172" t="s">
        <v>178</v>
      </c>
      <c r="C1172" t="s">
        <v>2177</v>
      </c>
      <c r="D1172" t="s">
        <v>6149</v>
      </c>
      <c r="E1172" t="s">
        <v>5225</v>
      </c>
      <c r="F1172" t="s">
        <v>2319</v>
      </c>
      <c r="G1172">
        <v>10</v>
      </c>
      <c r="H1172" t="s">
        <v>6150</v>
      </c>
      <c r="I1172" t="s">
        <v>6150</v>
      </c>
      <c r="J1172" t="s">
        <v>6151</v>
      </c>
      <c r="K1172" t="s">
        <v>2245</v>
      </c>
      <c r="L1172" t="s">
        <v>2246</v>
      </c>
      <c r="M1172" s="6">
        <f>DATE(YEAR(PCC_Data[[#This Row],[Confirmed Date]]),MONTH(PCC_Data[[#This Row],[Confirmed Date]]),1)</f>
        <v>41365</v>
      </c>
      <c r="N1172" s="3">
        <f>DATE(YEAR(PCC_Data[[#This Row],[Confirmed Date]]),1,1)</f>
        <v>41275</v>
      </c>
    </row>
    <row r="1173" spans="2:14" x14ac:dyDescent="0.25">
      <c r="B1173" t="s">
        <v>176</v>
      </c>
      <c r="C1173" t="s">
        <v>2177</v>
      </c>
      <c r="D1173" t="s">
        <v>6152</v>
      </c>
      <c r="E1173" t="s">
        <v>2524</v>
      </c>
      <c r="F1173" t="s">
        <v>2319</v>
      </c>
      <c r="G1173">
        <v>10</v>
      </c>
      <c r="H1173" t="s">
        <v>6153</v>
      </c>
      <c r="I1173" t="s">
        <v>6153</v>
      </c>
      <c r="J1173" t="s">
        <v>6154</v>
      </c>
      <c r="K1173" t="s">
        <v>2245</v>
      </c>
      <c r="L1173" t="s">
        <v>2246</v>
      </c>
      <c r="M1173" s="6">
        <f>DATE(YEAR(PCC_Data[[#This Row],[Confirmed Date]]),MONTH(PCC_Data[[#This Row],[Confirmed Date]]),1)</f>
        <v>41365</v>
      </c>
      <c r="N1173" s="3">
        <f>DATE(YEAR(PCC_Data[[#This Row],[Confirmed Date]]),1,1)</f>
        <v>41275</v>
      </c>
    </row>
    <row r="1174" spans="2:14" x14ac:dyDescent="0.25">
      <c r="B1174" t="s">
        <v>174</v>
      </c>
      <c r="C1174" t="s">
        <v>2177</v>
      </c>
      <c r="D1174" t="s">
        <v>6155</v>
      </c>
      <c r="E1174" t="s">
        <v>6156</v>
      </c>
      <c r="F1174" t="s">
        <v>2319</v>
      </c>
      <c r="G1174">
        <v>0</v>
      </c>
      <c r="H1174" t="s">
        <v>6157</v>
      </c>
      <c r="I1174" t="s">
        <v>6157</v>
      </c>
      <c r="J1174" t="s">
        <v>6158</v>
      </c>
      <c r="K1174" t="s">
        <v>2245</v>
      </c>
      <c r="L1174" t="s">
        <v>2365</v>
      </c>
      <c r="M1174" s="6">
        <f>DATE(YEAR(PCC_Data[[#This Row],[Confirmed Date]]),MONTH(PCC_Data[[#This Row],[Confirmed Date]]),1)</f>
        <v>41365</v>
      </c>
      <c r="N1174" s="3">
        <f>DATE(YEAR(PCC_Data[[#This Row],[Confirmed Date]]),1,1)</f>
        <v>41275</v>
      </c>
    </row>
    <row r="1175" spans="2:14" x14ac:dyDescent="0.25">
      <c r="B1175" t="s">
        <v>1074</v>
      </c>
      <c r="C1175" t="s">
        <v>2232</v>
      </c>
      <c r="D1175" t="s">
        <v>6159</v>
      </c>
      <c r="E1175" t="s">
        <v>6160</v>
      </c>
      <c r="F1175" t="s">
        <v>2266</v>
      </c>
      <c r="G1175">
        <v>0</v>
      </c>
      <c r="H1175" t="s">
        <v>6161</v>
      </c>
      <c r="I1175" t="s">
        <v>6161</v>
      </c>
      <c r="J1175" t="s">
        <v>6162</v>
      </c>
      <c r="K1175" t="s">
        <v>2805</v>
      </c>
      <c r="L1175" t="s">
        <v>2282</v>
      </c>
      <c r="M1175" s="6">
        <f>DATE(YEAR(PCC_Data[[#This Row],[Confirmed Date]]),MONTH(PCC_Data[[#This Row],[Confirmed Date]]),1)</f>
        <v>41395</v>
      </c>
      <c r="N1175" s="3">
        <f>DATE(YEAR(PCC_Data[[#This Row],[Confirmed Date]]),1,1)</f>
        <v>41275</v>
      </c>
    </row>
    <row r="1176" spans="2:14" x14ac:dyDescent="0.25">
      <c r="B1176" t="s">
        <v>166</v>
      </c>
      <c r="C1176" t="s">
        <v>2177</v>
      </c>
      <c r="D1176" t="s">
        <v>167</v>
      </c>
      <c r="E1176" t="s">
        <v>6163</v>
      </c>
      <c r="F1176" t="s">
        <v>2504</v>
      </c>
      <c r="G1176">
        <v>10</v>
      </c>
      <c r="H1176" t="s">
        <v>6164</v>
      </c>
      <c r="I1176" t="s">
        <v>6164</v>
      </c>
      <c r="J1176" t="s">
        <v>6165</v>
      </c>
      <c r="K1176" t="s">
        <v>2245</v>
      </c>
      <c r="L1176" t="s">
        <v>2660</v>
      </c>
      <c r="M1176" s="6">
        <f>DATE(YEAR(PCC_Data[[#This Row],[Confirmed Date]]),MONTH(PCC_Data[[#This Row],[Confirmed Date]]),1)</f>
        <v>41334</v>
      </c>
      <c r="N1176" s="3">
        <f>DATE(YEAR(PCC_Data[[#This Row],[Confirmed Date]]),1,1)</f>
        <v>41275</v>
      </c>
    </row>
    <row r="1177" spans="2:14" x14ac:dyDescent="0.25">
      <c r="B1177" t="s">
        <v>1447</v>
      </c>
      <c r="C1177" t="s">
        <v>2232</v>
      </c>
      <c r="D1177" t="s">
        <v>6166</v>
      </c>
      <c r="E1177" t="s">
        <v>6167</v>
      </c>
      <c r="F1177" t="s">
        <v>2261</v>
      </c>
      <c r="G1177">
        <v>0</v>
      </c>
      <c r="H1177" t="s">
        <v>6168</v>
      </c>
      <c r="I1177" t="s">
        <v>6168</v>
      </c>
      <c r="J1177" t="s">
        <v>6169</v>
      </c>
      <c r="K1177" t="s">
        <v>2429</v>
      </c>
      <c r="L1177" t="s">
        <v>2282</v>
      </c>
      <c r="M1177" s="6">
        <f>DATE(YEAR(PCC_Data[[#This Row],[Confirmed Date]]),MONTH(PCC_Data[[#This Row],[Confirmed Date]]),1)</f>
        <v>41395</v>
      </c>
      <c r="N1177" s="3">
        <f>DATE(YEAR(PCC_Data[[#This Row],[Confirmed Date]]),1,1)</f>
        <v>41275</v>
      </c>
    </row>
    <row r="1178" spans="2:14" x14ac:dyDescent="0.25">
      <c r="B1178" t="s">
        <v>172</v>
      </c>
      <c r="C1178" t="s">
        <v>2177</v>
      </c>
      <c r="D1178" t="s">
        <v>6170</v>
      </c>
      <c r="E1178" t="s">
        <v>6171</v>
      </c>
      <c r="F1178" t="s">
        <v>2266</v>
      </c>
      <c r="G1178">
        <v>0</v>
      </c>
      <c r="H1178" t="s">
        <v>6172</v>
      </c>
      <c r="I1178" t="s">
        <v>6172</v>
      </c>
      <c r="J1178" t="s">
        <v>6173</v>
      </c>
      <c r="K1178" t="s">
        <v>2245</v>
      </c>
      <c r="L1178" t="s">
        <v>2282</v>
      </c>
      <c r="M1178" s="6">
        <f>DATE(YEAR(PCC_Data[[#This Row],[Confirmed Date]]),MONTH(PCC_Data[[#This Row],[Confirmed Date]]),1)</f>
        <v>41365</v>
      </c>
      <c r="N1178" s="3">
        <f>DATE(YEAR(PCC_Data[[#This Row],[Confirmed Date]]),1,1)</f>
        <v>41275</v>
      </c>
    </row>
    <row r="1179" spans="2:14" x14ac:dyDescent="0.25">
      <c r="B1179" t="s">
        <v>170</v>
      </c>
      <c r="C1179" t="s">
        <v>2177</v>
      </c>
      <c r="D1179" t="s">
        <v>6174</v>
      </c>
      <c r="E1179" t="s">
        <v>6175</v>
      </c>
      <c r="F1179" t="s">
        <v>2266</v>
      </c>
      <c r="G1179">
        <v>0</v>
      </c>
      <c r="H1179" t="s">
        <v>6176</v>
      </c>
      <c r="I1179" t="s">
        <v>6176</v>
      </c>
      <c r="J1179" t="s">
        <v>6173</v>
      </c>
      <c r="K1179" t="s">
        <v>3739</v>
      </c>
      <c r="M1179" s="6">
        <f>DATE(YEAR(PCC_Data[[#This Row],[Confirmed Date]]),MONTH(PCC_Data[[#This Row],[Confirmed Date]]),1)</f>
        <v>41365</v>
      </c>
      <c r="N1179" s="3">
        <f>DATE(YEAR(PCC_Data[[#This Row],[Confirmed Date]]),1,1)</f>
        <v>41275</v>
      </c>
    </row>
    <row r="1180" spans="2:14" x14ac:dyDescent="0.25">
      <c r="B1180" t="s">
        <v>165</v>
      </c>
      <c r="C1180" t="s">
        <v>2177</v>
      </c>
      <c r="D1180" t="s">
        <v>6177</v>
      </c>
      <c r="E1180" t="s">
        <v>6178</v>
      </c>
      <c r="F1180" t="s">
        <v>2504</v>
      </c>
      <c r="G1180">
        <v>0</v>
      </c>
      <c r="H1180" t="s">
        <v>6179</v>
      </c>
      <c r="I1180" t="s">
        <v>6179</v>
      </c>
      <c r="J1180" t="s">
        <v>6180</v>
      </c>
      <c r="K1180" t="s">
        <v>2674</v>
      </c>
      <c r="L1180" t="s">
        <v>2252</v>
      </c>
      <c r="M1180" s="6">
        <f>DATE(YEAR(PCC_Data[[#This Row],[Confirmed Date]]),MONTH(PCC_Data[[#This Row],[Confirmed Date]]),1)</f>
        <v>41365</v>
      </c>
      <c r="N1180" s="3">
        <f>DATE(YEAR(PCC_Data[[#This Row],[Confirmed Date]]),1,1)</f>
        <v>41275</v>
      </c>
    </row>
    <row r="1181" spans="2:14" x14ac:dyDescent="0.25">
      <c r="B1181" t="s">
        <v>163</v>
      </c>
      <c r="C1181" t="s">
        <v>2177</v>
      </c>
      <c r="D1181" t="s">
        <v>6177</v>
      </c>
      <c r="E1181" t="s">
        <v>5011</v>
      </c>
      <c r="F1181" t="s">
        <v>2504</v>
      </c>
      <c r="G1181">
        <v>10</v>
      </c>
      <c r="H1181" t="s">
        <v>6181</v>
      </c>
      <c r="I1181" t="s">
        <v>6181</v>
      </c>
      <c r="J1181" t="s">
        <v>6182</v>
      </c>
      <c r="K1181" t="s">
        <v>2674</v>
      </c>
      <c r="L1181" t="s">
        <v>2252</v>
      </c>
      <c r="M1181" s="6">
        <f>DATE(YEAR(PCC_Data[[#This Row],[Confirmed Date]]),MONTH(PCC_Data[[#This Row],[Confirmed Date]]),1)</f>
        <v>41334</v>
      </c>
      <c r="N1181" s="3">
        <f>DATE(YEAR(PCC_Data[[#This Row],[Confirmed Date]]),1,1)</f>
        <v>41275</v>
      </c>
    </row>
    <row r="1182" spans="2:14" x14ac:dyDescent="0.25">
      <c r="B1182" t="s">
        <v>161</v>
      </c>
      <c r="C1182" t="s">
        <v>2177</v>
      </c>
      <c r="D1182" t="s">
        <v>6183</v>
      </c>
      <c r="E1182" t="s">
        <v>6184</v>
      </c>
      <c r="F1182" t="s">
        <v>2504</v>
      </c>
      <c r="G1182">
        <v>0</v>
      </c>
      <c r="H1182" t="s">
        <v>6185</v>
      </c>
      <c r="I1182" t="s">
        <v>6185</v>
      </c>
      <c r="J1182" t="s">
        <v>6186</v>
      </c>
      <c r="K1182" t="s">
        <v>2245</v>
      </c>
      <c r="L1182" t="s">
        <v>2252</v>
      </c>
      <c r="M1182" s="6">
        <f>DATE(YEAR(PCC_Data[[#This Row],[Confirmed Date]]),MONTH(PCC_Data[[#This Row],[Confirmed Date]]),1)</f>
        <v>41365</v>
      </c>
      <c r="N1182" s="3">
        <f>DATE(YEAR(PCC_Data[[#This Row],[Confirmed Date]]),1,1)</f>
        <v>41275</v>
      </c>
    </row>
    <row r="1183" spans="2:14" x14ac:dyDescent="0.25">
      <c r="B1183" t="s">
        <v>1756</v>
      </c>
      <c r="C1183" t="s">
        <v>2177</v>
      </c>
      <c r="D1183" t="s">
        <v>2543</v>
      </c>
      <c r="E1183" t="s">
        <v>5803</v>
      </c>
      <c r="F1183" t="s">
        <v>2514</v>
      </c>
      <c r="G1183">
        <v>7</v>
      </c>
      <c r="H1183" t="s">
        <v>6187</v>
      </c>
      <c r="I1183" t="s">
        <v>6187</v>
      </c>
      <c r="J1183" t="s">
        <v>6188</v>
      </c>
      <c r="K1183" t="s">
        <v>2547</v>
      </c>
      <c r="L1183" t="s">
        <v>2720</v>
      </c>
      <c r="M1183" s="6">
        <f>DATE(YEAR(PCC_Data[[#This Row],[Confirmed Date]]),MONTH(PCC_Data[[#This Row],[Confirmed Date]]),1)</f>
        <v>41365</v>
      </c>
      <c r="N1183" s="3">
        <f>DATE(YEAR(PCC_Data[[#This Row],[Confirmed Date]]),1,1)</f>
        <v>41275</v>
      </c>
    </row>
    <row r="1184" spans="2:14" x14ac:dyDescent="0.25">
      <c r="B1184" t="s">
        <v>1755</v>
      </c>
      <c r="C1184" t="s">
        <v>2177</v>
      </c>
      <c r="D1184" t="s">
        <v>2543</v>
      </c>
      <c r="E1184" t="s">
        <v>5803</v>
      </c>
      <c r="F1184" t="s">
        <v>2514</v>
      </c>
      <c r="G1184">
        <v>7</v>
      </c>
      <c r="H1184" t="s">
        <v>6189</v>
      </c>
      <c r="I1184" t="s">
        <v>6189</v>
      </c>
      <c r="J1184" t="s">
        <v>6190</v>
      </c>
      <c r="K1184" t="s">
        <v>2398</v>
      </c>
      <c r="L1184" t="s">
        <v>2720</v>
      </c>
      <c r="M1184" s="6">
        <f>DATE(YEAR(PCC_Data[[#This Row],[Confirmed Date]]),MONTH(PCC_Data[[#This Row],[Confirmed Date]]),1)</f>
        <v>41365</v>
      </c>
      <c r="N1184" s="3">
        <f>DATE(YEAR(PCC_Data[[#This Row],[Confirmed Date]]),1,1)</f>
        <v>41275</v>
      </c>
    </row>
    <row r="1185" spans="2:14" x14ac:dyDescent="0.25">
      <c r="B1185" t="s">
        <v>168</v>
      </c>
      <c r="C1185" t="s">
        <v>2177</v>
      </c>
      <c r="D1185" t="s">
        <v>6191</v>
      </c>
      <c r="E1185" t="s">
        <v>6192</v>
      </c>
      <c r="F1185" t="s">
        <v>2266</v>
      </c>
      <c r="G1185">
        <v>8.25</v>
      </c>
      <c r="H1185" t="s">
        <v>6193</v>
      </c>
      <c r="I1185" t="s">
        <v>6193</v>
      </c>
      <c r="J1185" t="s">
        <v>6194</v>
      </c>
      <c r="K1185" t="s">
        <v>2245</v>
      </c>
      <c r="M1185" s="6">
        <f>DATE(YEAR(PCC_Data[[#This Row],[Confirmed Date]]),MONTH(PCC_Data[[#This Row],[Confirmed Date]]),1)</f>
        <v>41334</v>
      </c>
      <c r="N1185" s="3">
        <f>DATE(YEAR(PCC_Data[[#This Row],[Confirmed Date]]),1,1)</f>
        <v>41275</v>
      </c>
    </row>
    <row r="1186" spans="2:14" x14ac:dyDescent="0.25">
      <c r="B1186" t="s">
        <v>159</v>
      </c>
      <c r="C1186" t="s">
        <v>2177</v>
      </c>
      <c r="D1186" t="s">
        <v>6195</v>
      </c>
      <c r="E1186" t="s">
        <v>2266</v>
      </c>
      <c r="F1186" t="s">
        <v>2266</v>
      </c>
      <c r="G1186">
        <v>0</v>
      </c>
      <c r="H1186" t="s">
        <v>6196</v>
      </c>
      <c r="I1186" t="s">
        <v>6196</v>
      </c>
      <c r="J1186" t="s">
        <v>6197</v>
      </c>
      <c r="K1186" t="s">
        <v>2245</v>
      </c>
      <c r="L1186" t="s">
        <v>2282</v>
      </c>
      <c r="M1186" s="6">
        <f>DATE(YEAR(PCC_Data[[#This Row],[Confirmed Date]]),MONTH(PCC_Data[[#This Row],[Confirmed Date]]),1)</f>
        <v>41365</v>
      </c>
      <c r="N1186" s="3">
        <f>DATE(YEAR(PCC_Data[[#This Row],[Confirmed Date]]),1,1)</f>
        <v>41275</v>
      </c>
    </row>
    <row r="1187" spans="2:14" x14ac:dyDescent="0.25">
      <c r="B1187" t="s">
        <v>157</v>
      </c>
      <c r="C1187" t="s">
        <v>2177</v>
      </c>
      <c r="D1187" t="s">
        <v>6198</v>
      </c>
      <c r="E1187" t="s">
        <v>2266</v>
      </c>
      <c r="F1187" t="s">
        <v>2266</v>
      </c>
      <c r="G1187">
        <v>10</v>
      </c>
      <c r="H1187" t="s">
        <v>6199</v>
      </c>
      <c r="I1187" t="s">
        <v>6199</v>
      </c>
      <c r="J1187" t="s">
        <v>6200</v>
      </c>
      <c r="K1187" t="s">
        <v>2245</v>
      </c>
      <c r="L1187" t="s">
        <v>2282</v>
      </c>
      <c r="M1187" s="6">
        <f>DATE(YEAR(PCC_Data[[#This Row],[Confirmed Date]]),MONTH(PCC_Data[[#This Row],[Confirmed Date]]),1)</f>
        <v>41334</v>
      </c>
      <c r="N1187" s="3">
        <f>DATE(YEAR(PCC_Data[[#This Row],[Confirmed Date]]),1,1)</f>
        <v>41275</v>
      </c>
    </row>
    <row r="1188" spans="2:14" x14ac:dyDescent="0.25">
      <c r="B1188" t="s">
        <v>1601</v>
      </c>
      <c r="C1188" t="s">
        <v>2177</v>
      </c>
      <c r="D1188" t="s">
        <v>2543</v>
      </c>
      <c r="E1188" t="s">
        <v>6201</v>
      </c>
      <c r="F1188" t="s">
        <v>2310</v>
      </c>
      <c r="G1188">
        <v>10</v>
      </c>
      <c r="H1188" t="s">
        <v>6202</v>
      </c>
      <c r="I1188" t="s">
        <v>6202</v>
      </c>
      <c r="J1188" t="s">
        <v>6203</v>
      </c>
      <c r="K1188" t="s">
        <v>2398</v>
      </c>
      <c r="L1188" t="s">
        <v>2275</v>
      </c>
      <c r="M1188" s="6">
        <f>DATE(YEAR(PCC_Data[[#This Row],[Confirmed Date]]),MONTH(PCC_Data[[#This Row],[Confirmed Date]]),1)</f>
        <v>41365</v>
      </c>
      <c r="N1188" s="3">
        <f>DATE(YEAR(PCC_Data[[#This Row],[Confirmed Date]]),1,1)</f>
        <v>41275</v>
      </c>
    </row>
    <row r="1189" spans="2:14" x14ac:dyDescent="0.25">
      <c r="B1189" t="s">
        <v>155</v>
      </c>
      <c r="C1189" t="s">
        <v>2177</v>
      </c>
      <c r="D1189" t="s">
        <v>6204</v>
      </c>
      <c r="E1189" t="s">
        <v>2266</v>
      </c>
      <c r="F1189" t="s">
        <v>2266</v>
      </c>
      <c r="G1189">
        <v>10</v>
      </c>
      <c r="H1189" t="s">
        <v>6205</v>
      </c>
      <c r="I1189" t="s">
        <v>6205</v>
      </c>
      <c r="J1189" t="s">
        <v>6206</v>
      </c>
      <c r="K1189" t="s">
        <v>2245</v>
      </c>
      <c r="L1189" t="s">
        <v>2282</v>
      </c>
      <c r="M1189" s="6">
        <f>DATE(YEAR(PCC_Data[[#This Row],[Confirmed Date]]),MONTH(PCC_Data[[#This Row],[Confirmed Date]]),1)</f>
        <v>41334</v>
      </c>
      <c r="N1189" s="3">
        <f>DATE(YEAR(PCC_Data[[#This Row],[Confirmed Date]]),1,1)</f>
        <v>41275</v>
      </c>
    </row>
    <row r="1190" spans="2:14" x14ac:dyDescent="0.25">
      <c r="B1190" t="s">
        <v>153</v>
      </c>
      <c r="C1190" t="s">
        <v>2177</v>
      </c>
      <c r="D1190" t="s">
        <v>6207</v>
      </c>
      <c r="E1190" t="s">
        <v>2266</v>
      </c>
      <c r="F1190" t="s">
        <v>2266</v>
      </c>
      <c r="G1190">
        <v>10</v>
      </c>
      <c r="H1190" t="s">
        <v>6208</v>
      </c>
      <c r="I1190" t="s">
        <v>6208</v>
      </c>
      <c r="J1190" t="s">
        <v>6209</v>
      </c>
      <c r="K1190" t="s">
        <v>2245</v>
      </c>
      <c r="L1190" t="s">
        <v>2282</v>
      </c>
      <c r="M1190" s="6">
        <f>DATE(YEAR(PCC_Data[[#This Row],[Confirmed Date]]),MONTH(PCC_Data[[#This Row],[Confirmed Date]]),1)</f>
        <v>41334</v>
      </c>
      <c r="N1190" s="3">
        <f>DATE(YEAR(PCC_Data[[#This Row],[Confirmed Date]]),1,1)</f>
        <v>41275</v>
      </c>
    </row>
    <row r="1191" spans="2:14" x14ac:dyDescent="0.25">
      <c r="B1191" t="s">
        <v>149</v>
      </c>
      <c r="C1191" t="s">
        <v>2177</v>
      </c>
      <c r="D1191" t="s">
        <v>2721</v>
      </c>
      <c r="E1191" t="s">
        <v>6210</v>
      </c>
      <c r="F1191" t="s">
        <v>2319</v>
      </c>
      <c r="G1191">
        <v>0</v>
      </c>
      <c r="H1191" t="s">
        <v>6211</v>
      </c>
      <c r="I1191" t="s">
        <v>6211</v>
      </c>
      <c r="J1191" t="s">
        <v>6212</v>
      </c>
      <c r="K1191" t="s">
        <v>2245</v>
      </c>
      <c r="L1191" t="s">
        <v>2246</v>
      </c>
      <c r="M1191" s="6">
        <f>DATE(YEAR(PCC_Data[[#This Row],[Confirmed Date]]),MONTH(PCC_Data[[#This Row],[Confirmed Date]]),1)</f>
        <v>41365</v>
      </c>
      <c r="N1191" s="3">
        <f>DATE(YEAR(PCC_Data[[#This Row],[Confirmed Date]]),1,1)</f>
        <v>41275</v>
      </c>
    </row>
    <row r="1192" spans="2:14" x14ac:dyDescent="0.25">
      <c r="B1192" t="s">
        <v>148</v>
      </c>
      <c r="C1192" t="s">
        <v>2177</v>
      </c>
      <c r="D1192" t="s">
        <v>3175</v>
      </c>
      <c r="E1192" t="s">
        <v>6213</v>
      </c>
      <c r="F1192" t="s">
        <v>2319</v>
      </c>
      <c r="G1192">
        <v>0</v>
      </c>
      <c r="H1192" t="s">
        <v>6214</v>
      </c>
      <c r="I1192" t="s">
        <v>6214</v>
      </c>
      <c r="J1192" t="s">
        <v>6215</v>
      </c>
      <c r="K1192" t="s">
        <v>2245</v>
      </c>
      <c r="L1192" t="s">
        <v>2246</v>
      </c>
      <c r="M1192" s="6">
        <f>DATE(YEAR(PCC_Data[[#This Row],[Confirmed Date]]),MONTH(PCC_Data[[#This Row],[Confirmed Date]]),1)</f>
        <v>41365</v>
      </c>
      <c r="N1192" s="3">
        <f>DATE(YEAR(PCC_Data[[#This Row],[Confirmed Date]]),1,1)</f>
        <v>41275</v>
      </c>
    </row>
    <row r="1193" spans="2:14" x14ac:dyDescent="0.25">
      <c r="B1193" t="s">
        <v>146</v>
      </c>
      <c r="C1193" t="s">
        <v>2177</v>
      </c>
      <c r="D1193" t="s">
        <v>6216</v>
      </c>
      <c r="E1193" t="s">
        <v>3400</v>
      </c>
      <c r="F1193" t="s">
        <v>2319</v>
      </c>
      <c r="G1193">
        <v>0</v>
      </c>
      <c r="H1193" t="s">
        <v>6217</v>
      </c>
      <c r="I1193" t="s">
        <v>6217</v>
      </c>
      <c r="J1193" t="s">
        <v>6218</v>
      </c>
      <c r="K1193" t="s">
        <v>2245</v>
      </c>
      <c r="L1193" t="s">
        <v>2246</v>
      </c>
      <c r="M1193" s="6">
        <f>DATE(YEAR(PCC_Data[[#This Row],[Confirmed Date]]),MONTH(PCC_Data[[#This Row],[Confirmed Date]]),1)</f>
        <v>41365</v>
      </c>
      <c r="N1193" s="3">
        <f>DATE(YEAR(PCC_Data[[#This Row],[Confirmed Date]]),1,1)</f>
        <v>41275</v>
      </c>
    </row>
    <row r="1194" spans="2:14" x14ac:dyDescent="0.25">
      <c r="B1194" t="s">
        <v>151</v>
      </c>
      <c r="C1194" t="s">
        <v>2177</v>
      </c>
      <c r="D1194" t="s">
        <v>6219</v>
      </c>
      <c r="E1194" t="s">
        <v>4132</v>
      </c>
      <c r="F1194" t="s">
        <v>2266</v>
      </c>
      <c r="G1194">
        <v>0</v>
      </c>
      <c r="H1194" t="s">
        <v>6220</v>
      </c>
      <c r="I1194" t="s">
        <v>6220</v>
      </c>
      <c r="J1194" t="s">
        <v>6221</v>
      </c>
      <c r="K1194" t="s">
        <v>4252</v>
      </c>
      <c r="M1194" s="6">
        <f>DATE(YEAR(PCC_Data[[#This Row],[Confirmed Date]]),MONTH(PCC_Data[[#This Row],[Confirmed Date]]),1)</f>
        <v>41365</v>
      </c>
      <c r="N1194" s="3">
        <f>DATE(YEAR(PCC_Data[[#This Row],[Confirmed Date]]),1,1)</f>
        <v>41275</v>
      </c>
    </row>
    <row r="1195" spans="2:14" x14ac:dyDescent="0.25">
      <c r="B1195" t="s">
        <v>144</v>
      </c>
      <c r="C1195" t="s">
        <v>2177</v>
      </c>
      <c r="D1195" t="s">
        <v>3175</v>
      </c>
      <c r="E1195" t="s">
        <v>6222</v>
      </c>
      <c r="F1195" t="s">
        <v>2319</v>
      </c>
      <c r="G1195">
        <v>9.75</v>
      </c>
      <c r="H1195" t="s">
        <v>6223</v>
      </c>
      <c r="I1195" t="s">
        <v>6223</v>
      </c>
      <c r="J1195" t="s">
        <v>6224</v>
      </c>
      <c r="K1195" t="s">
        <v>2245</v>
      </c>
      <c r="L1195" t="s">
        <v>2246</v>
      </c>
      <c r="M1195" s="6">
        <f>DATE(YEAR(PCC_Data[[#This Row],[Confirmed Date]]),MONTH(PCC_Data[[#This Row],[Confirmed Date]]),1)</f>
        <v>41334</v>
      </c>
      <c r="N1195" s="3">
        <f>DATE(YEAR(PCC_Data[[#This Row],[Confirmed Date]]),1,1)</f>
        <v>41275</v>
      </c>
    </row>
    <row r="1196" spans="2:14" x14ac:dyDescent="0.25">
      <c r="B1196" t="s">
        <v>142</v>
      </c>
      <c r="C1196" t="s">
        <v>2177</v>
      </c>
      <c r="D1196" t="s">
        <v>6225</v>
      </c>
      <c r="E1196" t="s">
        <v>6226</v>
      </c>
      <c r="F1196" t="s">
        <v>2319</v>
      </c>
      <c r="G1196">
        <v>0</v>
      </c>
      <c r="H1196" t="s">
        <v>6227</v>
      </c>
      <c r="I1196" t="s">
        <v>6227</v>
      </c>
      <c r="J1196" t="s">
        <v>6228</v>
      </c>
      <c r="K1196" t="s">
        <v>2245</v>
      </c>
      <c r="L1196" t="s">
        <v>2246</v>
      </c>
      <c r="M1196" s="6">
        <f>DATE(YEAR(PCC_Data[[#This Row],[Confirmed Date]]),MONTH(PCC_Data[[#This Row],[Confirmed Date]]),1)</f>
        <v>41365</v>
      </c>
      <c r="N1196" s="3">
        <f>DATE(YEAR(PCC_Data[[#This Row],[Confirmed Date]]),1,1)</f>
        <v>41275</v>
      </c>
    </row>
    <row r="1197" spans="2:14" x14ac:dyDescent="0.25">
      <c r="B1197" t="s">
        <v>140</v>
      </c>
      <c r="C1197" t="s">
        <v>2177</v>
      </c>
      <c r="D1197" t="s">
        <v>6229</v>
      </c>
      <c r="E1197" t="s">
        <v>6230</v>
      </c>
      <c r="F1197" t="s">
        <v>2319</v>
      </c>
      <c r="G1197">
        <v>0</v>
      </c>
      <c r="H1197" t="s">
        <v>6231</v>
      </c>
      <c r="I1197" t="s">
        <v>6231</v>
      </c>
      <c r="J1197" t="s">
        <v>6232</v>
      </c>
      <c r="K1197" t="s">
        <v>2245</v>
      </c>
      <c r="L1197" t="s">
        <v>2246</v>
      </c>
      <c r="M1197" s="6">
        <f>DATE(YEAR(PCC_Data[[#This Row],[Confirmed Date]]),MONTH(PCC_Data[[#This Row],[Confirmed Date]]),1)</f>
        <v>41365</v>
      </c>
      <c r="N1197" s="3">
        <f>DATE(YEAR(PCC_Data[[#This Row],[Confirmed Date]]),1,1)</f>
        <v>41275</v>
      </c>
    </row>
    <row r="1198" spans="2:14" x14ac:dyDescent="0.25">
      <c r="B1198" t="s">
        <v>138</v>
      </c>
      <c r="C1198" t="s">
        <v>2177</v>
      </c>
      <c r="D1198" t="s">
        <v>6233</v>
      </c>
      <c r="E1198" t="s">
        <v>6234</v>
      </c>
      <c r="F1198" t="s">
        <v>2319</v>
      </c>
      <c r="G1198">
        <v>0</v>
      </c>
      <c r="H1198" t="s">
        <v>6235</v>
      </c>
      <c r="I1198" t="s">
        <v>6235</v>
      </c>
      <c r="J1198" t="s">
        <v>6236</v>
      </c>
      <c r="K1198" t="s">
        <v>2245</v>
      </c>
      <c r="L1198" t="s">
        <v>2246</v>
      </c>
      <c r="M1198" s="6">
        <f>DATE(YEAR(PCC_Data[[#This Row],[Confirmed Date]]),MONTH(PCC_Data[[#This Row],[Confirmed Date]]),1)</f>
        <v>41365</v>
      </c>
      <c r="N1198" s="3">
        <f>DATE(YEAR(PCC_Data[[#This Row],[Confirmed Date]]),1,1)</f>
        <v>41275</v>
      </c>
    </row>
    <row r="1199" spans="2:14" x14ac:dyDescent="0.25">
      <c r="B1199" t="s">
        <v>136</v>
      </c>
      <c r="C1199" t="s">
        <v>2177</v>
      </c>
      <c r="D1199" t="s">
        <v>6237</v>
      </c>
      <c r="E1199" t="s">
        <v>5477</v>
      </c>
      <c r="F1199" t="s">
        <v>2319</v>
      </c>
      <c r="G1199">
        <v>0</v>
      </c>
      <c r="H1199" t="s">
        <v>6238</v>
      </c>
      <c r="I1199" t="s">
        <v>6238</v>
      </c>
      <c r="J1199" t="s">
        <v>6239</v>
      </c>
      <c r="K1199" t="s">
        <v>2245</v>
      </c>
      <c r="M1199" s="6">
        <f>DATE(YEAR(PCC_Data[[#This Row],[Confirmed Date]]),MONTH(PCC_Data[[#This Row],[Confirmed Date]]),1)</f>
        <v>41365</v>
      </c>
      <c r="N1199" s="3">
        <f>DATE(YEAR(PCC_Data[[#This Row],[Confirmed Date]]),1,1)</f>
        <v>41275</v>
      </c>
    </row>
    <row r="1200" spans="2:14" x14ac:dyDescent="0.25">
      <c r="B1200" t="s">
        <v>134</v>
      </c>
      <c r="C1200" t="s">
        <v>2177</v>
      </c>
      <c r="D1200" t="s">
        <v>6240</v>
      </c>
      <c r="E1200" t="s">
        <v>6241</v>
      </c>
      <c r="F1200" t="s">
        <v>2319</v>
      </c>
      <c r="G1200">
        <v>0</v>
      </c>
      <c r="H1200" t="s">
        <v>6242</v>
      </c>
      <c r="I1200" t="s">
        <v>6242</v>
      </c>
      <c r="J1200" t="s">
        <v>6243</v>
      </c>
      <c r="K1200" t="s">
        <v>2245</v>
      </c>
      <c r="L1200" t="s">
        <v>2246</v>
      </c>
      <c r="M1200" s="6">
        <f>DATE(YEAR(PCC_Data[[#This Row],[Confirmed Date]]),MONTH(PCC_Data[[#This Row],[Confirmed Date]]),1)</f>
        <v>41365</v>
      </c>
      <c r="N1200" s="3">
        <f>DATE(YEAR(PCC_Data[[#This Row],[Confirmed Date]]),1,1)</f>
        <v>41275</v>
      </c>
    </row>
    <row r="1201" spans="2:14" x14ac:dyDescent="0.25">
      <c r="B1201" t="s">
        <v>132</v>
      </c>
      <c r="C1201" t="s">
        <v>2177</v>
      </c>
      <c r="D1201" t="s">
        <v>6244</v>
      </c>
      <c r="E1201" t="s">
        <v>6245</v>
      </c>
      <c r="F1201" t="s">
        <v>2319</v>
      </c>
      <c r="G1201">
        <v>0</v>
      </c>
      <c r="H1201" t="s">
        <v>6246</v>
      </c>
      <c r="I1201" t="s">
        <v>6246</v>
      </c>
      <c r="J1201" t="s">
        <v>6247</v>
      </c>
      <c r="K1201" t="s">
        <v>2245</v>
      </c>
      <c r="L1201" t="s">
        <v>2246</v>
      </c>
      <c r="M1201" s="6">
        <f>DATE(YEAR(PCC_Data[[#This Row],[Confirmed Date]]),MONTH(PCC_Data[[#This Row],[Confirmed Date]]),1)</f>
        <v>41365</v>
      </c>
      <c r="N1201" s="3">
        <f>DATE(YEAR(PCC_Data[[#This Row],[Confirmed Date]]),1,1)</f>
        <v>41275</v>
      </c>
    </row>
    <row r="1202" spans="2:14" x14ac:dyDescent="0.25">
      <c r="B1202" t="s">
        <v>1072</v>
      </c>
      <c r="C1202" t="s">
        <v>2232</v>
      </c>
      <c r="D1202" t="s">
        <v>6248</v>
      </c>
      <c r="E1202" t="s">
        <v>6249</v>
      </c>
      <c r="F1202" t="s">
        <v>2504</v>
      </c>
      <c r="G1202">
        <v>0</v>
      </c>
      <c r="H1202" t="s">
        <v>6250</v>
      </c>
      <c r="I1202" t="s">
        <v>6250</v>
      </c>
      <c r="J1202" t="s">
        <v>6251</v>
      </c>
      <c r="K1202" t="s">
        <v>2429</v>
      </c>
      <c r="L1202" t="s">
        <v>2252</v>
      </c>
      <c r="M1202" s="6">
        <f>DATE(YEAR(PCC_Data[[#This Row],[Confirmed Date]]),MONTH(PCC_Data[[#This Row],[Confirmed Date]]),1)</f>
        <v>41395</v>
      </c>
      <c r="N1202" s="3">
        <f>DATE(YEAR(PCC_Data[[#This Row],[Confirmed Date]]),1,1)</f>
        <v>41275</v>
      </c>
    </row>
    <row r="1203" spans="2:14" x14ac:dyDescent="0.25">
      <c r="B1203" t="s">
        <v>131</v>
      </c>
      <c r="C1203" t="s">
        <v>2177</v>
      </c>
      <c r="D1203" t="s">
        <v>6252</v>
      </c>
      <c r="E1203" t="s">
        <v>6234</v>
      </c>
      <c r="F1203" t="s">
        <v>2319</v>
      </c>
      <c r="G1203">
        <v>0</v>
      </c>
      <c r="H1203" t="s">
        <v>6253</v>
      </c>
      <c r="I1203" t="s">
        <v>6253</v>
      </c>
      <c r="J1203" t="s">
        <v>6254</v>
      </c>
      <c r="K1203" t="s">
        <v>2245</v>
      </c>
      <c r="L1203" t="s">
        <v>2246</v>
      </c>
      <c r="M1203" s="6">
        <f>DATE(YEAR(PCC_Data[[#This Row],[Confirmed Date]]),MONTH(PCC_Data[[#This Row],[Confirmed Date]]),1)</f>
        <v>41365</v>
      </c>
      <c r="N1203" s="3">
        <f>DATE(YEAR(PCC_Data[[#This Row],[Confirmed Date]]),1,1)</f>
        <v>41275</v>
      </c>
    </row>
    <row r="1204" spans="2:14" x14ac:dyDescent="0.25">
      <c r="B1204" t="s">
        <v>129</v>
      </c>
      <c r="C1204" t="s">
        <v>2177</v>
      </c>
      <c r="D1204" t="s">
        <v>6252</v>
      </c>
      <c r="E1204" t="s">
        <v>5321</v>
      </c>
      <c r="F1204" t="s">
        <v>2319</v>
      </c>
      <c r="G1204">
        <v>0</v>
      </c>
      <c r="H1204" t="s">
        <v>6255</v>
      </c>
      <c r="I1204" t="s">
        <v>6255</v>
      </c>
      <c r="J1204" t="s">
        <v>6256</v>
      </c>
      <c r="K1204" t="s">
        <v>2245</v>
      </c>
      <c r="L1204" t="s">
        <v>2246</v>
      </c>
      <c r="M1204" s="6">
        <f>DATE(YEAR(PCC_Data[[#This Row],[Confirmed Date]]),MONTH(PCC_Data[[#This Row],[Confirmed Date]]),1)</f>
        <v>41365</v>
      </c>
      <c r="N1204" s="3">
        <f>DATE(YEAR(PCC_Data[[#This Row],[Confirmed Date]]),1,1)</f>
        <v>41275</v>
      </c>
    </row>
    <row r="1205" spans="2:14" x14ac:dyDescent="0.25">
      <c r="B1205" t="s">
        <v>127</v>
      </c>
      <c r="C1205" t="s">
        <v>2177</v>
      </c>
      <c r="D1205" t="s">
        <v>6257</v>
      </c>
      <c r="E1205" t="s">
        <v>6258</v>
      </c>
      <c r="F1205" t="s">
        <v>2319</v>
      </c>
      <c r="G1205">
        <v>0</v>
      </c>
      <c r="H1205" t="s">
        <v>6259</v>
      </c>
      <c r="I1205" t="s">
        <v>6259</v>
      </c>
      <c r="J1205" t="s">
        <v>6260</v>
      </c>
      <c r="K1205" t="s">
        <v>2245</v>
      </c>
      <c r="L1205" t="s">
        <v>2660</v>
      </c>
      <c r="M1205" s="6">
        <f>DATE(YEAR(PCC_Data[[#This Row],[Confirmed Date]]),MONTH(PCC_Data[[#This Row],[Confirmed Date]]),1)</f>
        <v>41365</v>
      </c>
      <c r="N1205" s="3">
        <f>DATE(YEAR(PCC_Data[[#This Row],[Confirmed Date]]),1,1)</f>
        <v>41275</v>
      </c>
    </row>
    <row r="1206" spans="2:14" x14ac:dyDescent="0.25">
      <c r="B1206" t="s">
        <v>125</v>
      </c>
      <c r="C1206" t="s">
        <v>2177</v>
      </c>
      <c r="D1206" t="s">
        <v>6261</v>
      </c>
      <c r="E1206" t="s">
        <v>6262</v>
      </c>
      <c r="F1206" t="s">
        <v>2319</v>
      </c>
      <c r="G1206">
        <v>0</v>
      </c>
      <c r="H1206" t="s">
        <v>6263</v>
      </c>
      <c r="I1206" t="s">
        <v>6263</v>
      </c>
      <c r="J1206" t="s">
        <v>6264</v>
      </c>
      <c r="K1206" t="s">
        <v>2245</v>
      </c>
      <c r="L1206" t="s">
        <v>6136</v>
      </c>
      <c r="M1206" s="6">
        <f>DATE(YEAR(PCC_Data[[#This Row],[Confirmed Date]]),MONTH(PCC_Data[[#This Row],[Confirmed Date]]),1)</f>
        <v>41365</v>
      </c>
      <c r="N1206" s="3">
        <f>DATE(YEAR(PCC_Data[[#This Row],[Confirmed Date]]),1,1)</f>
        <v>41275</v>
      </c>
    </row>
    <row r="1207" spans="2:14" x14ac:dyDescent="0.25">
      <c r="B1207" t="s">
        <v>123</v>
      </c>
      <c r="C1207" t="s">
        <v>2177</v>
      </c>
      <c r="D1207" t="s">
        <v>6265</v>
      </c>
      <c r="E1207" t="s">
        <v>6266</v>
      </c>
      <c r="F1207" t="s">
        <v>2319</v>
      </c>
      <c r="G1207">
        <v>0</v>
      </c>
      <c r="H1207" t="s">
        <v>6267</v>
      </c>
      <c r="I1207" t="s">
        <v>6267</v>
      </c>
      <c r="J1207" t="s">
        <v>6268</v>
      </c>
      <c r="K1207" t="s">
        <v>2245</v>
      </c>
      <c r="L1207" t="s">
        <v>2246</v>
      </c>
      <c r="M1207" s="6">
        <f>DATE(YEAR(PCC_Data[[#This Row],[Confirmed Date]]),MONTH(PCC_Data[[#This Row],[Confirmed Date]]),1)</f>
        <v>41365</v>
      </c>
      <c r="N1207" s="3">
        <f>DATE(YEAR(PCC_Data[[#This Row],[Confirmed Date]]),1,1)</f>
        <v>41275</v>
      </c>
    </row>
    <row r="1208" spans="2:14" x14ac:dyDescent="0.25">
      <c r="B1208" t="s">
        <v>121</v>
      </c>
      <c r="C1208" t="s">
        <v>2177</v>
      </c>
      <c r="D1208" t="s">
        <v>2675</v>
      </c>
      <c r="E1208" t="s">
        <v>6269</v>
      </c>
      <c r="F1208" t="s">
        <v>2319</v>
      </c>
      <c r="G1208">
        <v>0</v>
      </c>
      <c r="H1208" t="s">
        <v>6270</v>
      </c>
      <c r="I1208" t="s">
        <v>6270</v>
      </c>
      <c r="J1208" t="s">
        <v>6271</v>
      </c>
      <c r="K1208" t="s">
        <v>2245</v>
      </c>
      <c r="L1208" t="s">
        <v>2295</v>
      </c>
      <c r="M1208" s="6">
        <f>DATE(YEAR(PCC_Data[[#This Row],[Confirmed Date]]),MONTH(PCC_Data[[#This Row],[Confirmed Date]]),1)</f>
        <v>41365</v>
      </c>
      <c r="N1208" s="3">
        <f>DATE(YEAR(PCC_Data[[#This Row],[Confirmed Date]]),1,1)</f>
        <v>41275</v>
      </c>
    </row>
    <row r="1209" spans="2:14" x14ac:dyDescent="0.25">
      <c r="B1209" t="s">
        <v>119</v>
      </c>
      <c r="C1209" t="s">
        <v>2177</v>
      </c>
      <c r="D1209" t="s">
        <v>6272</v>
      </c>
      <c r="E1209" t="s">
        <v>6273</v>
      </c>
      <c r="F1209" t="s">
        <v>2319</v>
      </c>
      <c r="G1209">
        <v>0</v>
      </c>
      <c r="H1209" t="s">
        <v>6274</v>
      </c>
      <c r="I1209" t="s">
        <v>6274</v>
      </c>
      <c r="J1209" t="s">
        <v>6275</v>
      </c>
      <c r="K1209" t="s">
        <v>2245</v>
      </c>
      <c r="L1209" t="s">
        <v>2365</v>
      </c>
      <c r="M1209" s="6">
        <f>DATE(YEAR(PCC_Data[[#This Row],[Confirmed Date]]),MONTH(PCC_Data[[#This Row],[Confirmed Date]]),1)</f>
        <v>41365</v>
      </c>
      <c r="N1209" s="3">
        <f>DATE(YEAR(PCC_Data[[#This Row],[Confirmed Date]]),1,1)</f>
        <v>41275</v>
      </c>
    </row>
    <row r="1210" spans="2:14" x14ac:dyDescent="0.25">
      <c r="B1210" t="s">
        <v>117</v>
      </c>
      <c r="C1210" t="s">
        <v>2177</v>
      </c>
      <c r="D1210" t="s">
        <v>6276</v>
      </c>
      <c r="E1210" t="s">
        <v>6277</v>
      </c>
      <c r="F1210" t="s">
        <v>2319</v>
      </c>
      <c r="G1210">
        <v>0</v>
      </c>
      <c r="H1210" t="s">
        <v>6278</v>
      </c>
      <c r="I1210" t="s">
        <v>6278</v>
      </c>
      <c r="J1210" t="s">
        <v>6279</v>
      </c>
      <c r="K1210" t="s">
        <v>2245</v>
      </c>
      <c r="L1210" t="s">
        <v>2246</v>
      </c>
      <c r="M1210" s="6">
        <f>DATE(YEAR(PCC_Data[[#This Row],[Confirmed Date]]),MONTH(PCC_Data[[#This Row],[Confirmed Date]]),1)</f>
        <v>41365</v>
      </c>
      <c r="N1210" s="3">
        <f>DATE(YEAR(PCC_Data[[#This Row],[Confirmed Date]]),1,1)</f>
        <v>41275</v>
      </c>
    </row>
    <row r="1211" spans="2:14" x14ac:dyDescent="0.25">
      <c r="B1211" t="s">
        <v>115</v>
      </c>
      <c r="C1211" t="s">
        <v>2177</v>
      </c>
      <c r="D1211" t="s">
        <v>116</v>
      </c>
      <c r="E1211" t="s">
        <v>6280</v>
      </c>
      <c r="F1211" t="s">
        <v>2319</v>
      </c>
      <c r="G1211">
        <v>0</v>
      </c>
      <c r="H1211" t="s">
        <v>6281</v>
      </c>
      <c r="I1211" t="s">
        <v>6281</v>
      </c>
      <c r="J1211" t="s">
        <v>6282</v>
      </c>
      <c r="K1211" t="s">
        <v>2245</v>
      </c>
      <c r="M1211" s="6">
        <f>DATE(YEAR(PCC_Data[[#This Row],[Confirmed Date]]),MONTH(PCC_Data[[#This Row],[Confirmed Date]]),1)</f>
        <v>41365</v>
      </c>
      <c r="N1211" s="3">
        <f>DATE(YEAR(PCC_Data[[#This Row],[Confirmed Date]]),1,1)</f>
        <v>41275</v>
      </c>
    </row>
    <row r="1212" spans="2:14" x14ac:dyDescent="0.25">
      <c r="B1212" t="s">
        <v>113</v>
      </c>
      <c r="C1212" t="s">
        <v>2177</v>
      </c>
      <c r="D1212" t="s">
        <v>6283</v>
      </c>
      <c r="E1212" t="s">
        <v>6284</v>
      </c>
      <c r="F1212" t="s">
        <v>2319</v>
      </c>
      <c r="G1212">
        <v>0</v>
      </c>
      <c r="H1212" t="s">
        <v>6285</v>
      </c>
      <c r="I1212" t="s">
        <v>6285</v>
      </c>
      <c r="J1212" t="s">
        <v>6286</v>
      </c>
      <c r="K1212" t="s">
        <v>2245</v>
      </c>
      <c r="L1212" t="s">
        <v>2295</v>
      </c>
      <c r="M1212" s="6">
        <f>DATE(YEAR(PCC_Data[[#This Row],[Confirmed Date]]),MONTH(PCC_Data[[#This Row],[Confirmed Date]]),1)</f>
        <v>41365</v>
      </c>
      <c r="N1212" s="3">
        <f>DATE(YEAR(PCC_Data[[#This Row],[Confirmed Date]]),1,1)</f>
        <v>41275</v>
      </c>
    </row>
    <row r="1213" spans="2:14" x14ac:dyDescent="0.25">
      <c r="B1213" t="s">
        <v>111</v>
      </c>
      <c r="C1213" t="s">
        <v>2177</v>
      </c>
      <c r="D1213" t="s">
        <v>6287</v>
      </c>
      <c r="E1213" t="s">
        <v>6288</v>
      </c>
      <c r="F1213" t="s">
        <v>2895</v>
      </c>
      <c r="G1213">
        <v>0</v>
      </c>
      <c r="H1213" t="s">
        <v>6289</v>
      </c>
      <c r="I1213" t="s">
        <v>6289</v>
      </c>
      <c r="J1213" t="s">
        <v>6290</v>
      </c>
      <c r="K1213" t="s">
        <v>3460</v>
      </c>
      <c r="L1213" t="s">
        <v>2252</v>
      </c>
      <c r="M1213" s="6">
        <f>DATE(YEAR(PCC_Data[[#This Row],[Confirmed Date]]),MONTH(PCC_Data[[#This Row],[Confirmed Date]]),1)</f>
        <v>41395</v>
      </c>
      <c r="N1213" s="3">
        <f>DATE(YEAR(PCC_Data[[#This Row],[Confirmed Date]]),1,1)</f>
        <v>41275</v>
      </c>
    </row>
    <row r="1214" spans="2:14" x14ac:dyDescent="0.25">
      <c r="B1214" t="s">
        <v>109</v>
      </c>
      <c r="C1214" t="s">
        <v>2177</v>
      </c>
      <c r="D1214" t="s">
        <v>6291</v>
      </c>
      <c r="E1214" t="s">
        <v>6292</v>
      </c>
      <c r="F1214" t="s">
        <v>2701</v>
      </c>
      <c r="G1214">
        <v>0</v>
      </c>
      <c r="H1214" t="s">
        <v>6293</v>
      </c>
      <c r="I1214" t="s">
        <v>6293</v>
      </c>
      <c r="J1214" t="s">
        <v>6294</v>
      </c>
      <c r="K1214" t="s">
        <v>2861</v>
      </c>
      <c r="L1214" t="s">
        <v>2365</v>
      </c>
      <c r="M1214" s="6">
        <f>DATE(YEAR(PCC_Data[[#This Row],[Confirmed Date]]),MONTH(PCC_Data[[#This Row],[Confirmed Date]]),1)</f>
        <v>41395</v>
      </c>
      <c r="N1214" s="3">
        <f>DATE(YEAR(PCC_Data[[#This Row],[Confirmed Date]]),1,1)</f>
        <v>41275</v>
      </c>
    </row>
    <row r="1215" spans="2:14" x14ac:dyDescent="0.25">
      <c r="B1215" t="s">
        <v>101</v>
      </c>
      <c r="C1215" t="s">
        <v>2177</v>
      </c>
      <c r="D1215" t="s">
        <v>6295</v>
      </c>
      <c r="E1215" t="s">
        <v>6296</v>
      </c>
      <c r="F1215" t="s">
        <v>2395</v>
      </c>
      <c r="G1215">
        <v>0</v>
      </c>
      <c r="H1215" t="s">
        <v>6297</v>
      </c>
      <c r="I1215" t="s">
        <v>6297</v>
      </c>
      <c r="J1215" t="s">
        <v>6298</v>
      </c>
      <c r="K1215" t="s">
        <v>2398</v>
      </c>
      <c r="M1215" s="6">
        <f>DATE(YEAR(PCC_Data[[#This Row],[Confirmed Date]]),MONTH(PCC_Data[[#This Row],[Confirmed Date]]),1)</f>
        <v>41395</v>
      </c>
      <c r="N1215" s="3">
        <f>DATE(YEAR(PCC_Data[[#This Row],[Confirmed Date]]),1,1)</f>
        <v>41275</v>
      </c>
    </row>
    <row r="1216" spans="2:14" x14ac:dyDescent="0.25">
      <c r="B1216" t="s">
        <v>1754</v>
      </c>
      <c r="C1216" t="s">
        <v>2177</v>
      </c>
      <c r="D1216" t="s">
        <v>3662</v>
      </c>
      <c r="E1216" t="s">
        <v>4261</v>
      </c>
      <c r="F1216" t="s">
        <v>2514</v>
      </c>
      <c r="G1216">
        <v>0</v>
      </c>
      <c r="H1216" t="s">
        <v>6299</v>
      </c>
      <c r="I1216" t="s">
        <v>6299</v>
      </c>
      <c r="J1216" t="s">
        <v>6300</v>
      </c>
      <c r="K1216" t="s">
        <v>2547</v>
      </c>
      <c r="L1216" t="s">
        <v>2518</v>
      </c>
      <c r="M1216" s="6">
        <f>DATE(YEAR(PCC_Data[[#This Row],[Confirmed Date]]),MONTH(PCC_Data[[#This Row],[Confirmed Date]]),1)</f>
        <v>41395</v>
      </c>
      <c r="N1216" s="3">
        <f>DATE(YEAR(PCC_Data[[#This Row],[Confirmed Date]]),1,1)</f>
        <v>41275</v>
      </c>
    </row>
    <row r="1217" spans="2:14" x14ac:dyDescent="0.25">
      <c r="B1217" t="s">
        <v>1753</v>
      </c>
      <c r="C1217" t="s">
        <v>2177</v>
      </c>
      <c r="D1217" t="s">
        <v>3662</v>
      </c>
      <c r="E1217" t="s">
        <v>4261</v>
      </c>
      <c r="F1217" t="s">
        <v>2514</v>
      </c>
      <c r="G1217">
        <v>0</v>
      </c>
      <c r="H1217" t="s">
        <v>6301</v>
      </c>
      <c r="I1217" t="s">
        <v>6301</v>
      </c>
      <c r="J1217" t="s">
        <v>6302</v>
      </c>
      <c r="K1217" t="s">
        <v>2398</v>
      </c>
      <c r="L1217" t="s">
        <v>2518</v>
      </c>
      <c r="M1217" s="6">
        <f>DATE(YEAR(PCC_Data[[#This Row],[Confirmed Date]]),MONTH(PCC_Data[[#This Row],[Confirmed Date]]),1)</f>
        <v>41395</v>
      </c>
      <c r="N1217" s="3">
        <f>DATE(YEAR(PCC_Data[[#This Row],[Confirmed Date]]),1,1)</f>
        <v>41275</v>
      </c>
    </row>
    <row r="1218" spans="2:14" x14ac:dyDescent="0.25">
      <c r="B1218" t="s">
        <v>107</v>
      </c>
      <c r="C1218" t="s">
        <v>2177</v>
      </c>
      <c r="D1218" t="s">
        <v>6303</v>
      </c>
      <c r="E1218" t="s">
        <v>5173</v>
      </c>
      <c r="F1218" t="s">
        <v>2266</v>
      </c>
      <c r="G1218">
        <v>10</v>
      </c>
      <c r="H1218" t="s">
        <v>6304</v>
      </c>
      <c r="I1218" t="s">
        <v>6304</v>
      </c>
      <c r="J1218" t="s">
        <v>6305</v>
      </c>
      <c r="K1218" t="s">
        <v>4252</v>
      </c>
      <c r="M1218" s="6">
        <f>DATE(YEAR(PCC_Data[[#This Row],[Confirmed Date]]),MONTH(PCC_Data[[#This Row],[Confirmed Date]]),1)</f>
        <v>41334</v>
      </c>
      <c r="N1218" s="3">
        <f>DATE(YEAR(PCC_Data[[#This Row],[Confirmed Date]]),1,1)</f>
        <v>41275</v>
      </c>
    </row>
    <row r="1219" spans="2:14" x14ac:dyDescent="0.25">
      <c r="B1219" t="s">
        <v>105</v>
      </c>
      <c r="C1219" t="s">
        <v>2177</v>
      </c>
      <c r="D1219" t="s">
        <v>6306</v>
      </c>
      <c r="E1219" t="s">
        <v>5173</v>
      </c>
      <c r="F1219" t="s">
        <v>2266</v>
      </c>
      <c r="G1219">
        <v>0</v>
      </c>
      <c r="H1219" t="s">
        <v>6307</v>
      </c>
      <c r="I1219" t="s">
        <v>6307</v>
      </c>
      <c r="J1219" t="s">
        <v>6308</v>
      </c>
      <c r="K1219" t="s">
        <v>4252</v>
      </c>
      <c r="M1219" s="6">
        <f>DATE(YEAR(PCC_Data[[#This Row],[Confirmed Date]]),MONTH(PCC_Data[[#This Row],[Confirmed Date]]),1)</f>
        <v>41365</v>
      </c>
      <c r="N1219" s="3">
        <f>DATE(YEAR(PCC_Data[[#This Row],[Confirmed Date]]),1,1)</f>
        <v>41275</v>
      </c>
    </row>
    <row r="1220" spans="2:14" x14ac:dyDescent="0.25">
      <c r="B1220" t="s">
        <v>100</v>
      </c>
      <c r="C1220" t="s">
        <v>2177</v>
      </c>
      <c r="D1220" t="s">
        <v>6309</v>
      </c>
      <c r="E1220" t="s">
        <v>6310</v>
      </c>
      <c r="F1220" t="s">
        <v>2836</v>
      </c>
      <c r="G1220">
        <v>0</v>
      </c>
      <c r="H1220" t="s">
        <v>6311</v>
      </c>
      <c r="I1220" t="s">
        <v>6311</v>
      </c>
      <c r="J1220" t="s">
        <v>4247</v>
      </c>
      <c r="K1220" t="s">
        <v>2398</v>
      </c>
      <c r="L1220" t="s">
        <v>2252</v>
      </c>
      <c r="M1220" s="6">
        <f>DATE(YEAR(PCC_Data[[#This Row],[Confirmed Date]]),MONTH(PCC_Data[[#This Row],[Confirmed Date]]),1)</f>
        <v>41395</v>
      </c>
      <c r="N1220" s="3">
        <f>DATE(YEAR(PCC_Data[[#This Row],[Confirmed Date]]),1,1)</f>
        <v>41275</v>
      </c>
    </row>
    <row r="1221" spans="2:14" x14ac:dyDescent="0.25">
      <c r="B1221" t="s">
        <v>103</v>
      </c>
      <c r="C1221" t="s">
        <v>2177</v>
      </c>
      <c r="D1221" t="s">
        <v>6312</v>
      </c>
      <c r="E1221" t="s">
        <v>4848</v>
      </c>
      <c r="F1221" t="s">
        <v>2266</v>
      </c>
      <c r="G1221">
        <v>9</v>
      </c>
      <c r="H1221" t="s">
        <v>6313</v>
      </c>
      <c r="I1221" t="s">
        <v>6313</v>
      </c>
      <c r="J1221" t="s">
        <v>6314</v>
      </c>
      <c r="K1221" t="s">
        <v>2245</v>
      </c>
      <c r="M1221" s="6">
        <f>DATE(YEAR(PCC_Data[[#This Row],[Confirmed Date]]),MONTH(PCC_Data[[#This Row],[Confirmed Date]]),1)</f>
        <v>41334</v>
      </c>
      <c r="N1221" s="3">
        <f>DATE(YEAR(PCC_Data[[#This Row],[Confirmed Date]]),1,1)</f>
        <v>41275</v>
      </c>
    </row>
    <row r="1222" spans="2:14" x14ac:dyDescent="0.25">
      <c r="B1222" t="s">
        <v>98</v>
      </c>
      <c r="C1222" t="s">
        <v>2177</v>
      </c>
      <c r="D1222" t="s">
        <v>6315</v>
      </c>
      <c r="E1222" t="s">
        <v>4981</v>
      </c>
      <c r="F1222" t="s">
        <v>6316</v>
      </c>
      <c r="G1222">
        <v>0</v>
      </c>
      <c r="H1222" t="s">
        <v>6317</v>
      </c>
      <c r="I1222" t="s">
        <v>6317</v>
      </c>
      <c r="J1222" t="s">
        <v>6318</v>
      </c>
      <c r="K1222" t="s">
        <v>2245</v>
      </c>
      <c r="L1222" t="s">
        <v>2252</v>
      </c>
      <c r="M1222" s="6">
        <f>DATE(YEAR(PCC_Data[[#This Row],[Confirmed Date]]),MONTH(PCC_Data[[#This Row],[Confirmed Date]]),1)</f>
        <v>41365</v>
      </c>
      <c r="N1222" s="3">
        <f>DATE(YEAR(PCC_Data[[#This Row],[Confirmed Date]]),1,1)</f>
        <v>41275</v>
      </c>
    </row>
    <row r="1223" spans="2:14" x14ac:dyDescent="0.25">
      <c r="B1223" t="s">
        <v>93</v>
      </c>
      <c r="C1223" t="s">
        <v>2177</v>
      </c>
      <c r="D1223" t="s">
        <v>6319</v>
      </c>
      <c r="E1223" t="s">
        <v>6320</v>
      </c>
      <c r="F1223" t="s">
        <v>2504</v>
      </c>
      <c r="G1223">
        <v>0</v>
      </c>
      <c r="H1223" t="s">
        <v>6321</v>
      </c>
      <c r="I1223" t="s">
        <v>6321</v>
      </c>
      <c r="J1223" t="s">
        <v>6322</v>
      </c>
      <c r="K1223" t="s">
        <v>2245</v>
      </c>
      <c r="L1223" t="s">
        <v>2252</v>
      </c>
      <c r="M1223" s="6">
        <f>DATE(YEAR(PCC_Data[[#This Row],[Confirmed Date]]),MONTH(PCC_Data[[#This Row],[Confirmed Date]]),1)</f>
        <v>41365</v>
      </c>
      <c r="N1223" s="3">
        <f>DATE(YEAR(PCC_Data[[#This Row],[Confirmed Date]]),1,1)</f>
        <v>41275</v>
      </c>
    </row>
    <row r="1224" spans="2:14" x14ac:dyDescent="0.25">
      <c r="B1224" t="s">
        <v>97</v>
      </c>
      <c r="C1224" t="s">
        <v>2177</v>
      </c>
      <c r="D1224" t="s">
        <v>6309</v>
      </c>
      <c r="E1224" t="s">
        <v>5847</v>
      </c>
      <c r="F1224" t="s">
        <v>3345</v>
      </c>
      <c r="G1224">
        <v>0</v>
      </c>
      <c r="H1224" t="s">
        <v>6323</v>
      </c>
      <c r="I1224" t="s">
        <v>6323</v>
      </c>
      <c r="J1224" t="s">
        <v>6324</v>
      </c>
      <c r="K1224" t="s">
        <v>2398</v>
      </c>
      <c r="L1224" t="s">
        <v>2258</v>
      </c>
      <c r="M1224" s="6">
        <f>DATE(YEAR(PCC_Data[[#This Row],[Confirmed Date]]),MONTH(PCC_Data[[#This Row],[Confirmed Date]]),1)</f>
        <v>41395</v>
      </c>
      <c r="N1224" s="3">
        <f>DATE(YEAR(PCC_Data[[#This Row],[Confirmed Date]]),1,1)</f>
        <v>41275</v>
      </c>
    </row>
    <row r="1225" spans="2:14" x14ac:dyDescent="0.25">
      <c r="B1225" t="s">
        <v>1306</v>
      </c>
      <c r="C1225" t="s">
        <v>2177</v>
      </c>
      <c r="D1225" t="s">
        <v>6325</v>
      </c>
      <c r="E1225" t="s">
        <v>5692</v>
      </c>
      <c r="F1225" t="s">
        <v>2261</v>
      </c>
      <c r="G1225">
        <v>0</v>
      </c>
      <c r="H1225" t="s">
        <v>6326</v>
      </c>
      <c r="I1225" t="s">
        <v>6326</v>
      </c>
      <c r="J1225" t="s">
        <v>6327</v>
      </c>
      <c r="K1225" t="s">
        <v>6328</v>
      </c>
      <c r="L1225" t="s">
        <v>2264</v>
      </c>
      <c r="M1225" s="6">
        <f>DATE(YEAR(PCC_Data[[#This Row],[Confirmed Date]]),MONTH(PCC_Data[[#This Row],[Confirmed Date]]),1)</f>
        <v>41365</v>
      </c>
      <c r="N1225" s="3">
        <f>DATE(YEAR(PCC_Data[[#This Row],[Confirmed Date]]),1,1)</f>
        <v>41275</v>
      </c>
    </row>
    <row r="1226" spans="2:14" x14ac:dyDescent="0.25">
      <c r="B1226" t="s">
        <v>85</v>
      </c>
      <c r="C1226" t="s">
        <v>2177</v>
      </c>
      <c r="D1226" t="s">
        <v>6329</v>
      </c>
      <c r="E1226" t="s">
        <v>5293</v>
      </c>
      <c r="F1226" t="s">
        <v>2395</v>
      </c>
      <c r="G1226">
        <v>0</v>
      </c>
      <c r="H1226" t="s">
        <v>6330</v>
      </c>
      <c r="I1226" t="s">
        <v>6330</v>
      </c>
      <c r="J1226" t="s">
        <v>6331</v>
      </c>
      <c r="K1226" t="s">
        <v>3460</v>
      </c>
      <c r="L1226" t="s">
        <v>2246</v>
      </c>
      <c r="M1226" s="6">
        <f>DATE(YEAR(PCC_Data[[#This Row],[Confirmed Date]]),MONTH(PCC_Data[[#This Row],[Confirmed Date]]),1)</f>
        <v>41395</v>
      </c>
      <c r="N1226" s="3">
        <f>DATE(YEAR(PCC_Data[[#This Row],[Confirmed Date]]),1,1)</f>
        <v>41275</v>
      </c>
    </row>
    <row r="1227" spans="2:14" x14ac:dyDescent="0.25">
      <c r="B1227" t="s">
        <v>95</v>
      </c>
      <c r="C1227" t="s">
        <v>2177</v>
      </c>
      <c r="D1227" t="s">
        <v>6309</v>
      </c>
      <c r="E1227" t="s">
        <v>6332</v>
      </c>
      <c r="F1227" t="s">
        <v>3345</v>
      </c>
      <c r="G1227">
        <v>0</v>
      </c>
      <c r="H1227" t="s">
        <v>6333</v>
      </c>
      <c r="I1227" t="s">
        <v>6333</v>
      </c>
      <c r="J1227" t="s">
        <v>6334</v>
      </c>
      <c r="K1227" t="s">
        <v>2398</v>
      </c>
      <c r="L1227" t="s">
        <v>2365</v>
      </c>
      <c r="M1227" s="6">
        <f>DATE(YEAR(PCC_Data[[#This Row],[Confirmed Date]]),MONTH(PCC_Data[[#This Row],[Confirmed Date]]),1)</f>
        <v>41395</v>
      </c>
      <c r="N1227" s="3">
        <f>DATE(YEAR(PCC_Data[[#This Row],[Confirmed Date]]),1,1)</f>
        <v>41275</v>
      </c>
    </row>
    <row r="1228" spans="2:14" x14ac:dyDescent="0.25">
      <c r="B1228" t="s">
        <v>91</v>
      </c>
      <c r="C1228" t="s">
        <v>2177</v>
      </c>
      <c r="D1228" t="s">
        <v>6335</v>
      </c>
      <c r="E1228" t="s">
        <v>6336</v>
      </c>
      <c r="F1228" t="s">
        <v>2895</v>
      </c>
      <c r="G1228">
        <v>10</v>
      </c>
      <c r="H1228" t="s">
        <v>6337</v>
      </c>
      <c r="I1228" t="s">
        <v>6337</v>
      </c>
      <c r="J1228" t="s">
        <v>6338</v>
      </c>
      <c r="K1228" t="s">
        <v>3460</v>
      </c>
      <c r="L1228" t="s">
        <v>2660</v>
      </c>
      <c r="M1228" s="6">
        <f>DATE(YEAR(PCC_Data[[#This Row],[Confirmed Date]]),MONTH(PCC_Data[[#This Row],[Confirmed Date]]),1)</f>
        <v>41334</v>
      </c>
      <c r="N1228" s="3">
        <f>DATE(YEAR(PCC_Data[[#This Row],[Confirmed Date]]),1,1)</f>
        <v>41275</v>
      </c>
    </row>
    <row r="1229" spans="2:14" x14ac:dyDescent="0.25">
      <c r="B1229" t="s">
        <v>1070</v>
      </c>
      <c r="C1229" t="s">
        <v>2232</v>
      </c>
      <c r="D1229" t="s">
        <v>6339</v>
      </c>
      <c r="E1229" t="s">
        <v>6340</v>
      </c>
      <c r="F1229" t="s">
        <v>4339</v>
      </c>
      <c r="G1229">
        <v>0</v>
      </c>
      <c r="H1229" t="s">
        <v>6341</v>
      </c>
      <c r="I1229" t="s">
        <v>6341</v>
      </c>
      <c r="J1229" t="s">
        <v>6342</v>
      </c>
      <c r="K1229" t="s">
        <v>2424</v>
      </c>
      <c r="L1229" t="s">
        <v>2246</v>
      </c>
      <c r="M1229" s="6">
        <f>DATE(YEAR(PCC_Data[[#This Row],[Confirmed Date]]),MONTH(PCC_Data[[#This Row],[Confirmed Date]]),1)</f>
        <v>41395</v>
      </c>
      <c r="N1229" s="3">
        <f>DATE(YEAR(PCC_Data[[#This Row],[Confirmed Date]]),1,1)</f>
        <v>41275</v>
      </c>
    </row>
    <row r="1230" spans="2:14" x14ac:dyDescent="0.25">
      <c r="B1230" t="s">
        <v>83</v>
      </c>
      <c r="C1230" t="s">
        <v>2177</v>
      </c>
      <c r="D1230" t="s">
        <v>6343</v>
      </c>
      <c r="E1230" t="s">
        <v>6344</v>
      </c>
      <c r="F1230" t="s">
        <v>2395</v>
      </c>
      <c r="G1230">
        <v>0</v>
      </c>
      <c r="H1230" t="s">
        <v>6345</v>
      </c>
      <c r="I1230" t="s">
        <v>6345</v>
      </c>
      <c r="J1230" t="s">
        <v>6346</v>
      </c>
      <c r="K1230" t="s">
        <v>2398</v>
      </c>
      <c r="L1230" t="s">
        <v>2252</v>
      </c>
      <c r="M1230" s="6">
        <f>DATE(YEAR(PCC_Data[[#This Row],[Confirmed Date]]),MONTH(PCC_Data[[#This Row],[Confirmed Date]]),1)</f>
        <v>41395</v>
      </c>
      <c r="N1230" s="3">
        <f>DATE(YEAR(PCC_Data[[#This Row],[Confirmed Date]]),1,1)</f>
        <v>41275</v>
      </c>
    </row>
    <row r="1231" spans="2:14" x14ac:dyDescent="0.25">
      <c r="B1231" t="s">
        <v>89</v>
      </c>
      <c r="C1231" t="s">
        <v>2177</v>
      </c>
      <c r="D1231" t="s">
        <v>6347</v>
      </c>
      <c r="E1231" t="s">
        <v>5032</v>
      </c>
      <c r="F1231" t="s">
        <v>2242</v>
      </c>
      <c r="G1231">
        <v>0</v>
      </c>
      <c r="H1231" t="s">
        <v>6348</v>
      </c>
      <c r="I1231" t="s">
        <v>6348</v>
      </c>
      <c r="J1231" t="s">
        <v>6349</v>
      </c>
      <c r="K1231" t="s">
        <v>2245</v>
      </c>
      <c r="L1231" t="s">
        <v>2839</v>
      </c>
      <c r="M1231" s="6">
        <f>DATE(YEAR(PCC_Data[[#This Row],[Confirmed Date]]),MONTH(PCC_Data[[#This Row],[Confirmed Date]]),1)</f>
        <v>41365</v>
      </c>
      <c r="N1231" s="3">
        <f>DATE(YEAR(PCC_Data[[#This Row],[Confirmed Date]]),1,1)</f>
        <v>41275</v>
      </c>
    </row>
    <row r="1232" spans="2:14" x14ac:dyDescent="0.25">
      <c r="B1232" t="s">
        <v>87</v>
      </c>
      <c r="C1232" t="s">
        <v>2177</v>
      </c>
      <c r="D1232" t="s">
        <v>6350</v>
      </c>
      <c r="E1232" t="s">
        <v>6351</v>
      </c>
      <c r="F1232" t="s">
        <v>2242</v>
      </c>
      <c r="G1232">
        <v>10</v>
      </c>
      <c r="H1232" t="s">
        <v>6352</v>
      </c>
      <c r="I1232" t="s">
        <v>6352</v>
      </c>
      <c r="J1232" t="s">
        <v>6353</v>
      </c>
      <c r="K1232" t="s">
        <v>2274</v>
      </c>
      <c r="L1232" t="s">
        <v>2252</v>
      </c>
      <c r="M1232" s="6">
        <f>DATE(YEAR(PCC_Data[[#This Row],[Confirmed Date]]),MONTH(PCC_Data[[#This Row],[Confirmed Date]]),1)</f>
        <v>41334</v>
      </c>
      <c r="N1232" s="3">
        <f>DATE(YEAR(PCC_Data[[#This Row],[Confirmed Date]]),1,1)</f>
        <v>41275</v>
      </c>
    </row>
    <row r="1233" spans="2:14" x14ac:dyDescent="0.25">
      <c r="B1233" t="s">
        <v>81</v>
      </c>
      <c r="C1233" t="s">
        <v>2177</v>
      </c>
      <c r="D1233" t="s">
        <v>6354</v>
      </c>
      <c r="E1233" t="s">
        <v>6355</v>
      </c>
      <c r="F1233" t="s">
        <v>2395</v>
      </c>
      <c r="G1233">
        <v>0</v>
      </c>
      <c r="H1233" t="s">
        <v>6356</v>
      </c>
      <c r="I1233" t="s">
        <v>6356</v>
      </c>
      <c r="J1233" t="s">
        <v>6357</v>
      </c>
      <c r="K1233" t="s">
        <v>2398</v>
      </c>
      <c r="L1233" t="s">
        <v>6358</v>
      </c>
      <c r="M1233" s="6">
        <f>DATE(YEAR(PCC_Data[[#This Row],[Confirmed Date]]),MONTH(PCC_Data[[#This Row],[Confirmed Date]]),1)</f>
        <v>41395</v>
      </c>
      <c r="N1233" s="3">
        <f>DATE(YEAR(PCC_Data[[#This Row],[Confirmed Date]]),1,1)</f>
        <v>41275</v>
      </c>
    </row>
    <row r="1234" spans="2:14" x14ac:dyDescent="0.25">
      <c r="B1234" t="s">
        <v>79</v>
      </c>
      <c r="C1234" t="s">
        <v>2177</v>
      </c>
      <c r="D1234" t="s">
        <v>6359</v>
      </c>
      <c r="E1234" t="s">
        <v>6360</v>
      </c>
      <c r="F1234" t="s">
        <v>3345</v>
      </c>
      <c r="G1234">
        <v>0</v>
      </c>
      <c r="H1234" t="s">
        <v>6361</v>
      </c>
      <c r="I1234" t="s">
        <v>6361</v>
      </c>
      <c r="J1234" t="s">
        <v>6362</v>
      </c>
      <c r="K1234" t="s">
        <v>2398</v>
      </c>
      <c r="L1234" t="s">
        <v>2246</v>
      </c>
      <c r="M1234" s="6">
        <f>DATE(YEAR(PCC_Data[[#This Row],[Confirmed Date]]),MONTH(PCC_Data[[#This Row],[Confirmed Date]]),1)</f>
        <v>41395</v>
      </c>
      <c r="N1234" s="3">
        <f>DATE(YEAR(PCC_Data[[#This Row],[Confirmed Date]]),1,1)</f>
        <v>41275</v>
      </c>
    </row>
    <row r="1235" spans="2:14" x14ac:dyDescent="0.25">
      <c r="B1235" t="s">
        <v>78</v>
      </c>
      <c r="C1235" t="s">
        <v>2177</v>
      </c>
      <c r="D1235" t="s">
        <v>6363</v>
      </c>
      <c r="E1235" t="s">
        <v>6364</v>
      </c>
      <c r="F1235" t="s">
        <v>3345</v>
      </c>
      <c r="G1235">
        <v>0</v>
      </c>
      <c r="H1235" t="s">
        <v>6365</v>
      </c>
      <c r="I1235" t="s">
        <v>6365</v>
      </c>
      <c r="J1235" t="s">
        <v>6366</v>
      </c>
      <c r="K1235" t="s">
        <v>2398</v>
      </c>
      <c r="M1235" s="6">
        <f>DATE(YEAR(PCC_Data[[#This Row],[Confirmed Date]]),MONTH(PCC_Data[[#This Row],[Confirmed Date]]),1)</f>
        <v>41395</v>
      </c>
      <c r="N1235" s="3">
        <f>DATE(YEAR(PCC_Data[[#This Row],[Confirmed Date]]),1,1)</f>
        <v>41275</v>
      </c>
    </row>
    <row r="1236" spans="2:14" x14ac:dyDescent="0.25">
      <c r="B1236" t="s">
        <v>76</v>
      </c>
      <c r="C1236" t="s">
        <v>2177</v>
      </c>
      <c r="D1236" t="s">
        <v>6363</v>
      </c>
      <c r="E1236" t="s">
        <v>6367</v>
      </c>
      <c r="F1236" t="s">
        <v>2395</v>
      </c>
      <c r="G1236">
        <v>0</v>
      </c>
      <c r="H1236" t="s">
        <v>6368</v>
      </c>
      <c r="I1236" t="s">
        <v>6368</v>
      </c>
      <c r="J1236" t="s">
        <v>6369</v>
      </c>
      <c r="K1236" t="s">
        <v>2398</v>
      </c>
      <c r="M1236" s="6">
        <f>DATE(YEAR(PCC_Data[[#This Row],[Confirmed Date]]),MONTH(PCC_Data[[#This Row],[Confirmed Date]]),1)</f>
        <v>41395</v>
      </c>
      <c r="N1236" s="3">
        <f>DATE(YEAR(PCC_Data[[#This Row],[Confirmed Date]]),1,1)</f>
        <v>41275</v>
      </c>
    </row>
    <row r="1237" spans="2:14" x14ac:dyDescent="0.25">
      <c r="B1237" t="s">
        <v>1068</v>
      </c>
      <c r="C1237" t="s">
        <v>2232</v>
      </c>
      <c r="D1237" t="s">
        <v>6370</v>
      </c>
      <c r="E1237" t="s">
        <v>6184</v>
      </c>
      <c r="F1237" t="s">
        <v>2504</v>
      </c>
      <c r="G1237">
        <v>0</v>
      </c>
      <c r="H1237" t="s">
        <v>6371</v>
      </c>
      <c r="I1237" t="s">
        <v>6371</v>
      </c>
      <c r="J1237" t="s">
        <v>6372</v>
      </c>
      <c r="K1237" t="s">
        <v>2406</v>
      </c>
      <c r="L1237" t="s">
        <v>2252</v>
      </c>
      <c r="M1237" s="6">
        <f>DATE(YEAR(PCC_Data[[#This Row],[Confirmed Date]]),MONTH(PCC_Data[[#This Row],[Confirmed Date]]),1)</f>
        <v>41365</v>
      </c>
      <c r="N1237" s="3">
        <f>DATE(YEAR(PCC_Data[[#This Row],[Confirmed Date]]),1,1)</f>
        <v>41275</v>
      </c>
    </row>
    <row r="1238" spans="2:14" x14ac:dyDescent="0.25">
      <c r="B1238" t="s">
        <v>1443</v>
      </c>
      <c r="C1238" t="s">
        <v>2232</v>
      </c>
      <c r="D1238" t="s">
        <v>6373</v>
      </c>
      <c r="E1238" t="s">
        <v>2729</v>
      </c>
      <c r="F1238" t="s">
        <v>2261</v>
      </c>
      <c r="G1238">
        <v>10</v>
      </c>
      <c r="H1238" t="s">
        <v>6374</v>
      </c>
      <c r="I1238" t="s">
        <v>6374</v>
      </c>
      <c r="J1238" t="s">
        <v>6375</v>
      </c>
      <c r="K1238" t="s">
        <v>2698</v>
      </c>
      <c r="L1238" t="s">
        <v>2264</v>
      </c>
      <c r="M1238" s="6">
        <f>DATE(YEAR(PCC_Data[[#This Row],[Confirmed Date]]),MONTH(PCC_Data[[#This Row],[Confirmed Date]]),1)</f>
        <v>41365</v>
      </c>
      <c r="N1238" s="3">
        <f>DATE(YEAR(PCC_Data[[#This Row],[Confirmed Date]]),1,1)</f>
        <v>41275</v>
      </c>
    </row>
    <row r="1239" spans="2:14" x14ac:dyDescent="0.25">
      <c r="B1239" t="s">
        <v>74</v>
      </c>
      <c r="C1239" t="s">
        <v>2177</v>
      </c>
      <c r="D1239" t="s">
        <v>6376</v>
      </c>
      <c r="E1239" t="s">
        <v>6377</v>
      </c>
      <c r="F1239" t="s">
        <v>2395</v>
      </c>
      <c r="G1239">
        <v>0</v>
      </c>
      <c r="H1239" t="s">
        <v>6378</v>
      </c>
      <c r="I1239" t="s">
        <v>6378</v>
      </c>
      <c r="J1239" t="s">
        <v>6379</v>
      </c>
      <c r="K1239" t="s">
        <v>2398</v>
      </c>
      <c r="M1239" s="6">
        <f>DATE(YEAR(PCC_Data[[#This Row],[Confirmed Date]]),MONTH(PCC_Data[[#This Row],[Confirmed Date]]),1)</f>
        <v>41365</v>
      </c>
      <c r="N1239" s="3">
        <f>DATE(YEAR(PCC_Data[[#This Row],[Confirmed Date]]),1,1)</f>
        <v>41275</v>
      </c>
    </row>
    <row r="1240" spans="2:14" x14ac:dyDescent="0.25">
      <c r="B1240" t="s">
        <v>6380</v>
      </c>
      <c r="C1240" t="s">
        <v>2232</v>
      </c>
      <c r="D1240" t="s">
        <v>6381</v>
      </c>
      <c r="E1240" t="s">
        <v>6382</v>
      </c>
      <c r="F1240" t="s">
        <v>2310</v>
      </c>
      <c r="G1240">
        <v>0</v>
      </c>
      <c r="H1240" t="s">
        <v>6383</v>
      </c>
      <c r="I1240" t="s">
        <v>6383</v>
      </c>
      <c r="K1240" t="s">
        <v>2914</v>
      </c>
      <c r="L1240" t="s">
        <v>6384</v>
      </c>
      <c r="M1240" s="6">
        <f>DATE(YEAR(PCC_Data[[#This Row],[Confirmed Date]]),MONTH(PCC_Data[[#This Row],[Confirmed Date]]),1)</f>
        <v>1</v>
      </c>
      <c r="N1240" s="3">
        <f>DATE(YEAR(PCC_Data[[#This Row],[Confirmed Date]]),1,1)</f>
        <v>1</v>
      </c>
    </row>
    <row r="1241" spans="2:14" x14ac:dyDescent="0.25">
      <c r="B1241" t="s">
        <v>1752</v>
      </c>
      <c r="C1241" t="s">
        <v>2177</v>
      </c>
      <c r="D1241" t="s">
        <v>2543</v>
      </c>
      <c r="E1241" t="s">
        <v>4261</v>
      </c>
      <c r="F1241" t="s">
        <v>2514</v>
      </c>
      <c r="G1241">
        <v>0</v>
      </c>
      <c r="H1241" t="s">
        <v>6385</v>
      </c>
      <c r="I1241" t="s">
        <v>6385</v>
      </c>
      <c r="J1241" t="s">
        <v>6386</v>
      </c>
      <c r="K1241" t="s">
        <v>2547</v>
      </c>
      <c r="L1241" t="s">
        <v>2518</v>
      </c>
      <c r="M1241" s="6">
        <f>DATE(YEAR(PCC_Data[[#This Row],[Confirmed Date]]),MONTH(PCC_Data[[#This Row],[Confirmed Date]]),1)</f>
        <v>41395</v>
      </c>
      <c r="N1241" s="3">
        <f>DATE(YEAR(PCC_Data[[#This Row],[Confirmed Date]]),1,1)</f>
        <v>41275</v>
      </c>
    </row>
    <row r="1242" spans="2:14" x14ac:dyDescent="0.25">
      <c r="B1242" t="s">
        <v>1751</v>
      </c>
      <c r="C1242" t="s">
        <v>2177</v>
      </c>
      <c r="D1242" t="s">
        <v>2543</v>
      </c>
      <c r="E1242" t="s">
        <v>4261</v>
      </c>
      <c r="F1242" t="s">
        <v>2514</v>
      </c>
      <c r="G1242">
        <v>0</v>
      </c>
      <c r="H1242" t="s">
        <v>6387</v>
      </c>
      <c r="I1242" t="s">
        <v>6387</v>
      </c>
      <c r="J1242" t="s">
        <v>6388</v>
      </c>
      <c r="K1242" t="s">
        <v>2398</v>
      </c>
      <c r="L1242" t="s">
        <v>2518</v>
      </c>
      <c r="M1242" s="6">
        <f>DATE(YEAR(PCC_Data[[#This Row],[Confirmed Date]]),MONTH(PCC_Data[[#This Row],[Confirmed Date]]),1)</f>
        <v>41395</v>
      </c>
      <c r="N1242" s="3">
        <f>DATE(YEAR(PCC_Data[[#This Row],[Confirmed Date]]),1,1)</f>
        <v>41275</v>
      </c>
    </row>
    <row r="1243" spans="2:14" x14ac:dyDescent="0.25">
      <c r="B1243" t="s">
        <v>1599</v>
      </c>
      <c r="C1243" t="s">
        <v>2177</v>
      </c>
      <c r="D1243" t="s">
        <v>2543</v>
      </c>
      <c r="E1243" t="s">
        <v>6025</v>
      </c>
      <c r="F1243" t="s">
        <v>2208</v>
      </c>
      <c r="G1243">
        <v>0</v>
      </c>
      <c r="H1243" t="s">
        <v>6389</v>
      </c>
      <c r="I1243" t="s">
        <v>6389</v>
      </c>
      <c r="J1243" t="s">
        <v>6390</v>
      </c>
      <c r="K1243" t="s">
        <v>2398</v>
      </c>
      <c r="L1243" t="s">
        <v>2275</v>
      </c>
      <c r="M1243" s="6">
        <f>DATE(YEAR(PCC_Data[[#This Row],[Confirmed Date]]),MONTH(PCC_Data[[#This Row],[Confirmed Date]]),1)</f>
        <v>41395</v>
      </c>
      <c r="N1243" s="3">
        <f>DATE(YEAR(PCC_Data[[#This Row],[Confirmed Date]]),1,1)</f>
        <v>41275</v>
      </c>
    </row>
    <row r="1244" spans="2:14" x14ac:dyDescent="0.25">
      <c r="B1244" t="s">
        <v>1064</v>
      </c>
      <c r="C1244" t="s">
        <v>2232</v>
      </c>
      <c r="D1244" t="s">
        <v>6391</v>
      </c>
      <c r="E1244" t="s">
        <v>6392</v>
      </c>
      <c r="F1244" t="s">
        <v>2266</v>
      </c>
      <c r="G1244">
        <v>0</v>
      </c>
      <c r="H1244" t="s">
        <v>6393</v>
      </c>
      <c r="I1244" t="s">
        <v>6393</v>
      </c>
      <c r="J1244" t="s">
        <v>6394</v>
      </c>
      <c r="K1244" t="s">
        <v>2805</v>
      </c>
      <c r="L1244" t="s">
        <v>2282</v>
      </c>
      <c r="M1244" s="6">
        <f>DATE(YEAR(PCC_Data[[#This Row],[Confirmed Date]]),MONTH(PCC_Data[[#This Row],[Confirmed Date]]),1)</f>
        <v>41395</v>
      </c>
      <c r="N1244" s="3">
        <f>DATE(YEAR(PCC_Data[[#This Row],[Confirmed Date]]),1,1)</f>
        <v>41275</v>
      </c>
    </row>
    <row r="1245" spans="2:14" x14ac:dyDescent="0.25">
      <c r="B1245" t="s">
        <v>1062</v>
      </c>
      <c r="C1245" t="s">
        <v>2232</v>
      </c>
      <c r="D1245" t="s">
        <v>6395</v>
      </c>
      <c r="E1245" t="s">
        <v>5421</v>
      </c>
      <c r="F1245" t="s">
        <v>2739</v>
      </c>
      <c r="G1245">
        <v>0</v>
      </c>
      <c r="H1245" t="s">
        <v>6396</v>
      </c>
      <c r="I1245" t="s">
        <v>6396</v>
      </c>
      <c r="J1245" t="s">
        <v>6397</v>
      </c>
      <c r="K1245" t="s">
        <v>4274</v>
      </c>
      <c r="L1245" t="s">
        <v>2322</v>
      </c>
      <c r="M1245" s="6">
        <f>DATE(YEAR(PCC_Data[[#This Row],[Confirmed Date]]),MONTH(PCC_Data[[#This Row],[Confirmed Date]]),1)</f>
        <v>41395</v>
      </c>
      <c r="N1245" s="3">
        <f>DATE(YEAR(PCC_Data[[#This Row],[Confirmed Date]]),1,1)</f>
        <v>41275</v>
      </c>
    </row>
    <row r="1246" spans="2:14" x14ac:dyDescent="0.25">
      <c r="B1246" t="s">
        <v>1750</v>
      </c>
      <c r="C1246" t="s">
        <v>2177</v>
      </c>
      <c r="D1246" t="s">
        <v>3662</v>
      </c>
      <c r="E1246" t="s">
        <v>6398</v>
      </c>
      <c r="F1246" t="s">
        <v>2514</v>
      </c>
      <c r="G1246">
        <v>0</v>
      </c>
      <c r="H1246" t="s">
        <v>6399</v>
      </c>
      <c r="I1246" t="s">
        <v>6399</v>
      </c>
      <c r="J1246" t="s">
        <v>6400</v>
      </c>
      <c r="K1246" t="s">
        <v>2547</v>
      </c>
      <c r="L1246" t="s">
        <v>2518</v>
      </c>
      <c r="M1246" s="6">
        <f>DATE(YEAR(PCC_Data[[#This Row],[Confirmed Date]]),MONTH(PCC_Data[[#This Row],[Confirmed Date]]),1)</f>
        <v>41395</v>
      </c>
      <c r="N1246" s="3">
        <f>DATE(YEAR(PCC_Data[[#This Row],[Confirmed Date]]),1,1)</f>
        <v>41275</v>
      </c>
    </row>
    <row r="1247" spans="2:14" x14ac:dyDescent="0.25">
      <c r="B1247" t="s">
        <v>1749</v>
      </c>
      <c r="C1247" t="s">
        <v>2177</v>
      </c>
      <c r="D1247" t="s">
        <v>3662</v>
      </c>
      <c r="E1247" t="s">
        <v>6398</v>
      </c>
      <c r="F1247" t="s">
        <v>2514</v>
      </c>
      <c r="G1247">
        <v>0</v>
      </c>
      <c r="H1247" t="s">
        <v>6401</v>
      </c>
      <c r="I1247" t="s">
        <v>6401</v>
      </c>
      <c r="J1247" t="s">
        <v>6402</v>
      </c>
      <c r="K1247" t="s">
        <v>2398</v>
      </c>
      <c r="L1247" t="s">
        <v>2518</v>
      </c>
      <c r="M1247" s="6">
        <f>DATE(YEAR(PCC_Data[[#This Row],[Confirmed Date]]),MONTH(PCC_Data[[#This Row],[Confirmed Date]]),1)</f>
        <v>41395</v>
      </c>
      <c r="N1247" s="3">
        <f>DATE(YEAR(PCC_Data[[#This Row],[Confirmed Date]]),1,1)</f>
        <v>41275</v>
      </c>
    </row>
    <row r="1248" spans="2:14" x14ac:dyDescent="0.25">
      <c r="B1248" t="s">
        <v>1060</v>
      </c>
      <c r="C1248" t="s">
        <v>2232</v>
      </c>
      <c r="D1248" t="s">
        <v>6403</v>
      </c>
      <c r="E1248" t="s">
        <v>6404</v>
      </c>
      <c r="F1248" t="s">
        <v>2895</v>
      </c>
      <c r="G1248">
        <v>0</v>
      </c>
      <c r="H1248" t="s">
        <v>6405</v>
      </c>
      <c r="I1248" t="s">
        <v>6405</v>
      </c>
      <c r="J1248" t="s">
        <v>6406</v>
      </c>
      <c r="K1248" t="s">
        <v>6407</v>
      </c>
      <c r="L1248" t="s">
        <v>2348</v>
      </c>
      <c r="M1248" s="6">
        <f>DATE(YEAR(PCC_Data[[#This Row],[Confirmed Date]]),MONTH(PCC_Data[[#This Row],[Confirmed Date]]),1)</f>
        <v>41426</v>
      </c>
      <c r="N1248" s="3">
        <f>DATE(YEAR(PCC_Data[[#This Row],[Confirmed Date]]),1,1)</f>
        <v>41275</v>
      </c>
    </row>
    <row r="1249" spans="2:14" x14ac:dyDescent="0.25">
      <c r="B1249" t="s">
        <v>1058</v>
      </c>
      <c r="C1249" t="s">
        <v>2232</v>
      </c>
      <c r="D1249" t="s">
        <v>6408</v>
      </c>
      <c r="E1249" t="s">
        <v>6409</v>
      </c>
      <c r="F1249" t="s">
        <v>2895</v>
      </c>
      <c r="G1249">
        <v>0</v>
      </c>
      <c r="H1249" t="s">
        <v>6410</v>
      </c>
      <c r="I1249" t="s">
        <v>6410</v>
      </c>
      <c r="J1249" t="s">
        <v>6411</v>
      </c>
      <c r="K1249" t="s">
        <v>2415</v>
      </c>
      <c r="L1249" t="s">
        <v>2348</v>
      </c>
      <c r="M1249" s="6">
        <f>DATE(YEAR(PCC_Data[[#This Row],[Confirmed Date]]),MONTH(PCC_Data[[#This Row],[Confirmed Date]]),1)</f>
        <v>41395</v>
      </c>
      <c r="N1249" s="3">
        <f>DATE(YEAR(PCC_Data[[#This Row],[Confirmed Date]]),1,1)</f>
        <v>41275</v>
      </c>
    </row>
    <row r="1250" spans="2:14" x14ac:dyDescent="0.25">
      <c r="B1250" t="s">
        <v>72</v>
      </c>
      <c r="C1250" t="s">
        <v>2177</v>
      </c>
      <c r="D1250" t="s">
        <v>6412</v>
      </c>
      <c r="E1250" t="s">
        <v>6413</v>
      </c>
      <c r="F1250" t="s">
        <v>2242</v>
      </c>
      <c r="G1250">
        <v>0</v>
      </c>
      <c r="H1250" t="s">
        <v>6414</v>
      </c>
      <c r="I1250" t="s">
        <v>6414</v>
      </c>
      <c r="J1250" t="s">
        <v>6415</v>
      </c>
      <c r="K1250" t="s">
        <v>4673</v>
      </c>
      <c r="L1250" t="s">
        <v>2252</v>
      </c>
      <c r="M1250" s="6">
        <f>DATE(YEAR(PCC_Data[[#This Row],[Confirmed Date]]),MONTH(PCC_Data[[#This Row],[Confirmed Date]]),1)</f>
        <v>41365</v>
      </c>
      <c r="N1250" s="3">
        <f>DATE(YEAR(PCC_Data[[#This Row],[Confirmed Date]]),1,1)</f>
        <v>41275</v>
      </c>
    </row>
    <row r="1251" spans="2:14" x14ac:dyDescent="0.25">
      <c r="B1251" t="s">
        <v>1955</v>
      </c>
      <c r="C1251" t="s">
        <v>2232</v>
      </c>
      <c r="D1251" t="s">
        <v>6416</v>
      </c>
      <c r="E1251" t="s">
        <v>4738</v>
      </c>
      <c r="F1251" t="s">
        <v>2235</v>
      </c>
      <c r="G1251">
        <v>0</v>
      </c>
      <c r="H1251" t="s">
        <v>6417</v>
      </c>
      <c r="I1251" t="s">
        <v>6417</v>
      </c>
      <c r="J1251" t="s">
        <v>6418</v>
      </c>
      <c r="K1251" t="s">
        <v>2914</v>
      </c>
      <c r="L1251" t="s">
        <v>2239</v>
      </c>
      <c r="M1251" s="6">
        <f>DATE(YEAR(PCC_Data[[#This Row],[Confirmed Date]]),MONTH(PCC_Data[[#This Row],[Confirmed Date]]),1)</f>
        <v>41395</v>
      </c>
      <c r="N1251" s="3">
        <f>DATE(YEAR(PCC_Data[[#This Row],[Confirmed Date]]),1,1)</f>
        <v>41275</v>
      </c>
    </row>
    <row r="1252" spans="2:14" x14ac:dyDescent="0.25">
      <c r="B1252" t="s">
        <v>1840</v>
      </c>
      <c r="C1252" t="s">
        <v>2232</v>
      </c>
      <c r="D1252" t="s">
        <v>1841</v>
      </c>
      <c r="E1252" t="s">
        <v>6419</v>
      </c>
      <c r="F1252" t="s">
        <v>2514</v>
      </c>
      <c r="G1252">
        <v>0</v>
      </c>
      <c r="H1252" t="s">
        <v>6420</v>
      </c>
      <c r="I1252" t="s">
        <v>6420</v>
      </c>
      <c r="J1252" t="s">
        <v>6421</v>
      </c>
      <c r="K1252" t="s">
        <v>2593</v>
      </c>
      <c r="L1252" t="s">
        <v>2518</v>
      </c>
      <c r="M1252" s="6">
        <f>DATE(YEAR(PCC_Data[[#This Row],[Confirmed Date]]),MONTH(PCC_Data[[#This Row],[Confirmed Date]]),1)</f>
        <v>41395</v>
      </c>
      <c r="N1252" s="3">
        <f>DATE(YEAR(PCC_Data[[#This Row],[Confirmed Date]]),1,1)</f>
        <v>41275</v>
      </c>
    </row>
    <row r="1253" spans="2:14" x14ac:dyDescent="0.25">
      <c r="B1253" t="s">
        <v>1838</v>
      </c>
      <c r="C1253" t="s">
        <v>2232</v>
      </c>
      <c r="D1253" t="s">
        <v>6422</v>
      </c>
      <c r="E1253" t="s">
        <v>6423</v>
      </c>
      <c r="F1253" t="s">
        <v>2514</v>
      </c>
      <c r="G1253">
        <v>0</v>
      </c>
      <c r="H1253" t="s">
        <v>6424</v>
      </c>
      <c r="I1253" t="s">
        <v>6424</v>
      </c>
      <c r="J1253" t="s">
        <v>6425</v>
      </c>
      <c r="K1253" t="s">
        <v>2654</v>
      </c>
      <c r="L1253" t="s">
        <v>2518</v>
      </c>
      <c r="M1253" s="6">
        <f>DATE(YEAR(PCC_Data[[#This Row],[Confirmed Date]]),MONTH(PCC_Data[[#This Row],[Confirmed Date]]),1)</f>
        <v>41395</v>
      </c>
      <c r="N1253" s="3">
        <f>DATE(YEAR(PCC_Data[[#This Row],[Confirmed Date]]),1,1)</f>
        <v>41275</v>
      </c>
    </row>
    <row r="1254" spans="2:14" x14ac:dyDescent="0.25">
      <c r="B1254" t="s">
        <v>1056</v>
      </c>
      <c r="C1254" t="s">
        <v>2232</v>
      </c>
      <c r="D1254" t="s">
        <v>6426</v>
      </c>
      <c r="E1254" t="s">
        <v>6427</v>
      </c>
      <c r="F1254" t="s">
        <v>2319</v>
      </c>
      <c r="G1254">
        <v>0</v>
      </c>
      <c r="H1254" t="s">
        <v>6428</v>
      </c>
      <c r="I1254" t="s">
        <v>6428</v>
      </c>
      <c r="J1254" t="s">
        <v>6429</v>
      </c>
      <c r="K1254" t="s">
        <v>2654</v>
      </c>
      <c r="L1254" t="s">
        <v>2246</v>
      </c>
      <c r="M1254" s="6">
        <f>DATE(YEAR(PCC_Data[[#This Row],[Confirmed Date]]),MONTH(PCC_Data[[#This Row],[Confirmed Date]]),1)</f>
        <v>41395</v>
      </c>
      <c r="N1254" s="3">
        <f>DATE(YEAR(PCC_Data[[#This Row],[Confirmed Date]]),1,1)</f>
        <v>41275</v>
      </c>
    </row>
    <row r="1255" spans="2:14" x14ac:dyDescent="0.25">
      <c r="B1255" t="s">
        <v>1054</v>
      </c>
      <c r="C1255" t="s">
        <v>2232</v>
      </c>
      <c r="D1255" t="s">
        <v>6430</v>
      </c>
      <c r="E1255" t="s">
        <v>6431</v>
      </c>
      <c r="F1255" t="s">
        <v>2895</v>
      </c>
      <c r="G1255">
        <v>0</v>
      </c>
      <c r="H1255" t="s">
        <v>6432</v>
      </c>
      <c r="I1255" t="s">
        <v>6432</v>
      </c>
      <c r="J1255" t="s">
        <v>6433</v>
      </c>
      <c r="K1255" t="s">
        <v>2957</v>
      </c>
      <c r="L1255" t="s">
        <v>2660</v>
      </c>
      <c r="M1255" s="6">
        <f>DATE(YEAR(PCC_Data[[#This Row],[Confirmed Date]]),MONTH(PCC_Data[[#This Row],[Confirmed Date]]),1)</f>
        <v>41395</v>
      </c>
      <c r="N1255" s="3">
        <f>DATE(YEAR(PCC_Data[[#This Row],[Confirmed Date]]),1,1)</f>
        <v>41275</v>
      </c>
    </row>
    <row r="1256" spans="2:14" x14ac:dyDescent="0.25">
      <c r="B1256" t="s">
        <v>70</v>
      </c>
      <c r="C1256" t="s">
        <v>2177</v>
      </c>
      <c r="D1256" t="s">
        <v>6434</v>
      </c>
      <c r="E1256" t="s">
        <v>6435</v>
      </c>
      <c r="F1256" t="s">
        <v>2242</v>
      </c>
      <c r="G1256">
        <v>0</v>
      </c>
      <c r="H1256" t="s">
        <v>6436</v>
      </c>
      <c r="I1256" t="s">
        <v>6436</v>
      </c>
      <c r="J1256" t="s">
        <v>6437</v>
      </c>
      <c r="K1256" t="s">
        <v>2274</v>
      </c>
      <c r="M1256" s="6">
        <f>DATE(YEAR(PCC_Data[[#This Row],[Confirmed Date]]),MONTH(PCC_Data[[#This Row],[Confirmed Date]]),1)</f>
        <v>41365</v>
      </c>
      <c r="N1256" s="3">
        <f>DATE(YEAR(PCC_Data[[#This Row],[Confirmed Date]]),1,1)</f>
        <v>41275</v>
      </c>
    </row>
    <row r="1257" spans="2:14" x14ac:dyDescent="0.25">
      <c r="B1257" t="s">
        <v>1052</v>
      </c>
      <c r="C1257" t="s">
        <v>2232</v>
      </c>
      <c r="D1257" t="s">
        <v>6438</v>
      </c>
      <c r="E1257" t="s">
        <v>6439</v>
      </c>
      <c r="F1257" t="s">
        <v>2319</v>
      </c>
      <c r="G1257">
        <v>0</v>
      </c>
      <c r="H1257" t="s">
        <v>6440</v>
      </c>
      <c r="I1257" t="s">
        <v>6440</v>
      </c>
      <c r="J1257" t="s">
        <v>6441</v>
      </c>
      <c r="K1257" t="s">
        <v>2429</v>
      </c>
      <c r="L1257" t="s">
        <v>2246</v>
      </c>
      <c r="M1257" s="6">
        <f>DATE(YEAR(PCC_Data[[#This Row],[Confirmed Date]]),MONTH(PCC_Data[[#This Row],[Confirmed Date]]),1)</f>
        <v>41395</v>
      </c>
      <c r="N1257" s="3">
        <f>DATE(YEAR(PCC_Data[[#This Row],[Confirmed Date]]),1,1)</f>
        <v>41275</v>
      </c>
    </row>
    <row r="1258" spans="2:14" x14ac:dyDescent="0.25">
      <c r="B1258" t="s">
        <v>68</v>
      </c>
      <c r="C1258" t="s">
        <v>2177</v>
      </c>
      <c r="D1258" t="s">
        <v>6442</v>
      </c>
      <c r="E1258" t="s">
        <v>6443</v>
      </c>
      <c r="F1258" t="s">
        <v>2242</v>
      </c>
      <c r="G1258">
        <v>0</v>
      </c>
      <c r="H1258" t="s">
        <v>6444</v>
      </c>
      <c r="I1258" t="s">
        <v>6444</v>
      </c>
      <c r="J1258" t="s">
        <v>6445</v>
      </c>
      <c r="K1258" t="s">
        <v>3739</v>
      </c>
      <c r="M1258" s="6">
        <f>DATE(YEAR(PCC_Data[[#This Row],[Confirmed Date]]),MONTH(PCC_Data[[#This Row],[Confirmed Date]]),1)</f>
        <v>41365</v>
      </c>
      <c r="N1258" s="3">
        <f>DATE(YEAR(PCC_Data[[#This Row],[Confirmed Date]]),1,1)</f>
        <v>41275</v>
      </c>
    </row>
    <row r="1259" spans="2:14" x14ac:dyDescent="0.25">
      <c r="B1259" t="s">
        <v>66</v>
      </c>
      <c r="C1259" t="s">
        <v>2177</v>
      </c>
      <c r="D1259" t="s">
        <v>6446</v>
      </c>
      <c r="E1259" t="s">
        <v>6447</v>
      </c>
      <c r="F1259" t="s">
        <v>2242</v>
      </c>
      <c r="G1259">
        <v>0</v>
      </c>
      <c r="H1259" t="s">
        <v>6448</v>
      </c>
      <c r="I1259" t="s">
        <v>6448</v>
      </c>
      <c r="J1259" t="s">
        <v>6449</v>
      </c>
      <c r="K1259" t="s">
        <v>2245</v>
      </c>
      <c r="L1259" t="s">
        <v>2252</v>
      </c>
      <c r="M1259" s="6">
        <f>DATE(YEAR(PCC_Data[[#This Row],[Confirmed Date]]),MONTH(PCC_Data[[#This Row],[Confirmed Date]]),1)</f>
        <v>41365</v>
      </c>
      <c r="N1259" s="3">
        <f>DATE(YEAR(PCC_Data[[#This Row],[Confirmed Date]]),1,1)</f>
        <v>41275</v>
      </c>
    </row>
    <row r="1260" spans="2:14" x14ac:dyDescent="0.25">
      <c r="B1260" t="s">
        <v>64</v>
      </c>
      <c r="C1260" t="s">
        <v>2177</v>
      </c>
      <c r="D1260" t="s">
        <v>6450</v>
      </c>
      <c r="E1260" t="s">
        <v>6451</v>
      </c>
      <c r="F1260" t="s">
        <v>2242</v>
      </c>
      <c r="G1260">
        <v>10</v>
      </c>
      <c r="H1260" t="s">
        <v>6452</v>
      </c>
      <c r="I1260" t="s">
        <v>6452</v>
      </c>
      <c r="J1260" t="s">
        <v>6453</v>
      </c>
      <c r="K1260" t="s">
        <v>2245</v>
      </c>
      <c r="L1260" t="s">
        <v>2252</v>
      </c>
      <c r="M1260" s="6">
        <f>DATE(YEAR(PCC_Data[[#This Row],[Confirmed Date]]),MONTH(PCC_Data[[#This Row],[Confirmed Date]]),1)</f>
        <v>41334</v>
      </c>
      <c r="N1260" s="3">
        <f>DATE(YEAR(PCC_Data[[#This Row],[Confirmed Date]]),1,1)</f>
        <v>41275</v>
      </c>
    </row>
    <row r="1261" spans="2:14" x14ac:dyDescent="0.25">
      <c r="B1261" t="s">
        <v>6454</v>
      </c>
      <c r="C1261" t="s">
        <v>2177</v>
      </c>
      <c r="D1261" t="s">
        <v>6455</v>
      </c>
      <c r="E1261" t="s">
        <v>6456</v>
      </c>
      <c r="F1261" t="s">
        <v>2514</v>
      </c>
      <c r="G1261">
        <v>6.75</v>
      </c>
      <c r="H1261" t="s">
        <v>6457</v>
      </c>
      <c r="I1261" t="s">
        <v>6457</v>
      </c>
      <c r="J1261" t="s">
        <v>6458</v>
      </c>
      <c r="K1261" t="s">
        <v>4673</v>
      </c>
      <c r="L1261" t="s">
        <v>2518</v>
      </c>
      <c r="M1261" s="6">
        <f>DATE(YEAR(PCC_Data[[#This Row],[Confirmed Date]]),MONTH(PCC_Data[[#This Row],[Confirmed Date]]),1)</f>
        <v>41365</v>
      </c>
      <c r="N1261" s="3">
        <f>DATE(YEAR(PCC_Data[[#This Row],[Confirmed Date]]),1,1)</f>
        <v>41275</v>
      </c>
    </row>
    <row r="1262" spans="2:14" x14ac:dyDescent="0.25">
      <c r="B1262" t="s">
        <v>62</v>
      </c>
      <c r="C1262" t="s">
        <v>2177</v>
      </c>
      <c r="D1262" t="s">
        <v>6459</v>
      </c>
      <c r="E1262" t="s">
        <v>6460</v>
      </c>
      <c r="F1262" t="s">
        <v>6461</v>
      </c>
      <c r="G1262">
        <v>0</v>
      </c>
      <c r="H1262" t="s">
        <v>6462</v>
      </c>
      <c r="I1262" t="s">
        <v>6462</v>
      </c>
      <c r="J1262" t="s">
        <v>6463</v>
      </c>
      <c r="K1262" t="s">
        <v>3460</v>
      </c>
      <c r="L1262" t="s">
        <v>2252</v>
      </c>
      <c r="M1262" s="6">
        <f>DATE(YEAR(PCC_Data[[#This Row],[Confirmed Date]]),MONTH(PCC_Data[[#This Row],[Confirmed Date]]),1)</f>
        <v>41365</v>
      </c>
      <c r="N1262" s="3">
        <f>DATE(YEAR(PCC_Data[[#This Row],[Confirmed Date]]),1,1)</f>
        <v>41275</v>
      </c>
    </row>
    <row r="1263" spans="2:14" x14ac:dyDescent="0.25">
      <c r="B1263" t="s">
        <v>1049</v>
      </c>
      <c r="C1263" t="s">
        <v>2232</v>
      </c>
      <c r="D1263" t="s">
        <v>6464</v>
      </c>
      <c r="E1263" t="s">
        <v>6465</v>
      </c>
      <c r="F1263" t="s">
        <v>2242</v>
      </c>
      <c r="G1263">
        <v>0</v>
      </c>
      <c r="H1263" t="s">
        <v>6466</v>
      </c>
      <c r="I1263" t="s">
        <v>6466</v>
      </c>
      <c r="J1263" t="s">
        <v>6467</v>
      </c>
      <c r="K1263" t="s">
        <v>2654</v>
      </c>
      <c r="L1263" t="s">
        <v>2252</v>
      </c>
      <c r="M1263" s="6">
        <f>DATE(YEAR(PCC_Data[[#This Row],[Confirmed Date]]),MONTH(PCC_Data[[#This Row],[Confirmed Date]]),1)</f>
        <v>41365</v>
      </c>
      <c r="N1263" s="3">
        <f>DATE(YEAR(PCC_Data[[#This Row],[Confirmed Date]]),1,1)</f>
        <v>41275</v>
      </c>
    </row>
    <row r="1264" spans="2:14" x14ac:dyDescent="0.25">
      <c r="B1264" t="s">
        <v>60</v>
      </c>
      <c r="C1264" t="s">
        <v>2177</v>
      </c>
      <c r="D1264" t="s">
        <v>6468</v>
      </c>
      <c r="E1264" t="s">
        <v>6469</v>
      </c>
      <c r="F1264" t="s">
        <v>2836</v>
      </c>
      <c r="G1264">
        <v>0</v>
      </c>
      <c r="H1264" t="s">
        <v>6470</v>
      </c>
      <c r="I1264" t="s">
        <v>6470</v>
      </c>
      <c r="J1264" t="s">
        <v>6471</v>
      </c>
      <c r="K1264" t="s">
        <v>2755</v>
      </c>
      <c r="L1264" t="s">
        <v>2252</v>
      </c>
      <c r="M1264" s="6">
        <f>DATE(YEAR(PCC_Data[[#This Row],[Confirmed Date]]),MONTH(PCC_Data[[#This Row],[Confirmed Date]]),1)</f>
        <v>41395</v>
      </c>
      <c r="N1264" s="3">
        <f>DATE(YEAR(PCC_Data[[#This Row],[Confirmed Date]]),1,1)</f>
        <v>41275</v>
      </c>
    </row>
    <row r="1265" spans="2:14" x14ac:dyDescent="0.25">
      <c r="B1265" t="s">
        <v>1836</v>
      </c>
      <c r="C1265" t="s">
        <v>2232</v>
      </c>
      <c r="D1265" t="s">
        <v>6472</v>
      </c>
      <c r="E1265" t="s">
        <v>6473</v>
      </c>
      <c r="F1265" t="s">
        <v>2514</v>
      </c>
      <c r="G1265">
        <v>4</v>
      </c>
      <c r="H1265" t="s">
        <v>6474</v>
      </c>
      <c r="I1265" t="s">
        <v>6474</v>
      </c>
      <c r="J1265" t="s">
        <v>6475</v>
      </c>
      <c r="K1265" t="s">
        <v>2593</v>
      </c>
      <c r="L1265" t="s">
        <v>2518</v>
      </c>
      <c r="M1265" s="6">
        <f>DATE(YEAR(PCC_Data[[#This Row],[Confirmed Date]]),MONTH(PCC_Data[[#This Row],[Confirmed Date]]),1)</f>
        <v>41365</v>
      </c>
      <c r="N1265" s="3">
        <f>DATE(YEAR(PCC_Data[[#This Row],[Confirmed Date]]),1,1)</f>
        <v>41275</v>
      </c>
    </row>
    <row r="1266" spans="2:14" x14ac:dyDescent="0.25">
      <c r="B1266" t="s">
        <v>56</v>
      </c>
      <c r="C1266" t="s">
        <v>2177</v>
      </c>
      <c r="D1266" t="s">
        <v>6476</v>
      </c>
      <c r="E1266" t="s">
        <v>6477</v>
      </c>
      <c r="F1266" t="s">
        <v>3345</v>
      </c>
      <c r="G1266">
        <v>0</v>
      </c>
      <c r="H1266" t="s">
        <v>6478</v>
      </c>
      <c r="I1266" t="s">
        <v>6478</v>
      </c>
      <c r="J1266" t="s">
        <v>6479</v>
      </c>
      <c r="K1266" t="s">
        <v>2245</v>
      </c>
      <c r="L1266" t="s">
        <v>2252</v>
      </c>
      <c r="M1266" s="6">
        <f>DATE(YEAR(PCC_Data[[#This Row],[Confirmed Date]]),MONTH(PCC_Data[[#This Row],[Confirmed Date]]),1)</f>
        <v>41365</v>
      </c>
      <c r="N1266" s="3">
        <f>DATE(YEAR(PCC_Data[[#This Row],[Confirmed Date]]),1,1)</f>
        <v>41275</v>
      </c>
    </row>
    <row r="1267" spans="2:14" x14ac:dyDescent="0.25">
      <c r="B1267" t="s">
        <v>58</v>
      </c>
      <c r="C1267" t="s">
        <v>2177</v>
      </c>
      <c r="D1267" t="s">
        <v>6480</v>
      </c>
      <c r="E1267" t="s">
        <v>6481</v>
      </c>
      <c r="F1267" t="s">
        <v>2395</v>
      </c>
      <c r="G1267">
        <v>0</v>
      </c>
      <c r="H1267" t="s">
        <v>6482</v>
      </c>
      <c r="I1267" t="s">
        <v>6482</v>
      </c>
      <c r="J1267" t="s">
        <v>6483</v>
      </c>
      <c r="K1267" t="s">
        <v>2245</v>
      </c>
      <c r="M1267" s="6">
        <f>DATE(YEAR(PCC_Data[[#This Row],[Confirmed Date]]),MONTH(PCC_Data[[#This Row],[Confirmed Date]]),1)</f>
        <v>41365</v>
      </c>
      <c r="N1267" s="3">
        <f>DATE(YEAR(PCC_Data[[#This Row],[Confirmed Date]]),1,1)</f>
        <v>41275</v>
      </c>
    </row>
    <row r="1268" spans="2:14" x14ac:dyDescent="0.25">
      <c r="B1268" t="s">
        <v>1045</v>
      </c>
      <c r="C1268" t="s">
        <v>2232</v>
      </c>
      <c r="D1268" t="s">
        <v>6484</v>
      </c>
      <c r="E1268" t="s">
        <v>6485</v>
      </c>
      <c r="F1268" t="s">
        <v>2895</v>
      </c>
      <c r="G1268">
        <v>10</v>
      </c>
      <c r="H1268" t="s">
        <v>6486</v>
      </c>
      <c r="I1268" t="s">
        <v>6486</v>
      </c>
      <c r="J1268" t="s">
        <v>6487</v>
      </c>
      <c r="K1268" t="s">
        <v>2415</v>
      </c>
      <c r="L1268" t="s">
        <v>2365</v>
      </c>
      <c r="M1268" s="6">
        <f>DATE(YEAR(PCC_Data[[#This Row],[Confirmed Date]]),MONTH(PCC_Data[[#This Row],[Confirmed Date]]),1)</f>
        <v>41365</v>
      </c>
      <c r="N1268" s="3">
        <f>DATE(YEAR(PCC_Data[[#This Row],[Confirmed Date]]),1,1)</f>
        <v>41275</v>
      </c>
    </row>
    <row r="1269" spans="2:14" x14ac:dyDescent="0.25">
      <c r="B1269" t="s">
        <v>1047</v>
      </c>
      <c r="C1269" t="s">
        <v>2232</v>
      </c>
      <c r="D1269" t="s">
        <v>6488</v>
      </c>
      <c r="E1269" t="s">
        <v>6489</v>
      </c>
      <c r="F1269" t="s">
        <v>2266</v>
      </c>
      <c r="G1269">
        <v>10</v>
      </c>
      <c r="H1269" t="s">
        <v>6490</v>
      </c>
      <c r="I1269" t="s">
        <v>6490</v>
      </c>
      <c r="J1269" t="s">
        <v>6491</v>
      </c>
      <c r="K1269" t="s">
        <v>2805</v>
      </c>
      <c r="L1269" t="s">
        <v>2295</v>
      </c>
      <c r="M1269" s="6">
        <f>DATE(YEAR(PCC_Data[[#This Row],[Confirmed Date]]),MONTH(PCC_Data[[#This Row],[Confirmed Date]]),1)</f>
        <v>41395</v>
      </c>
      <c r="N1269" s="3">
        <f>DATE(YEAR(PCC_Data[[#This Row],[Confirmed Date]]),1,1)</f>
        <v>41275</v>
      </c>
    </row>
    <row r="1270" spans="2:14" x14ac:dyDescent="0.25">
      <c r="B1270" t="s">
        <v>54</v>
      </c>
      <c r="C1270" t="s">
        <v>2177</v>
      </c>
      <c r="D1270" t="s">
        <v>6492</v>
      </c>
      <c r="E1270" t="s">
        <v>5901</v>
      </c>
      <c r="F1270" t="s">
        <v>2271</v>
      </c>
      <c r="G1270">
        <v>0</v>
      </c>
      <c r="H1270" t="s">
        <v>6493</v>
      </c>
      <c r="I1270" t="s">
        <v>6493</v>
      </c>
      <c r="J1270" t="s">
        <v>6494</v>
      </c>
      <c r="K1270" t="s">
        <v>6495</v>
      </c>
      <c r="L1270" t="s">
        <v>2295</v>
      </c>
      <c r="M1270" s="6">
        <f>DATE(YEAR(PCC_Data[[#This Row],[Confirmed Date]]),MONTH(PCC_Data[[#This Row],[Confirmed Date]]),1)</f>
        <v>41395</v>
      </c>
      <c r="N1270" s="3">
        <f>DATE(YEAR(PCC_Data[[#This Row],[Confirmed Date]]),1,1)</f>
        <v>41275</v>
      </c>
    </row>
    <row r="1271" spans="2:14" x14ac:dyDescent="0.25">
      <c r="B1271" t="s">
        <v>52</v>
      </c>
      <c r="C1271" t="s">
        <v>2177</v>
      </c>
      <c r="D1271" t="s">
        <v>6496</v>
      </c>
      <c r="E1271" t="s">
        <v>3316</v>
      </c>
      <c r="F1271" t="s">
        <v>3345</v>
      </c>
      <c r="G1271">
        <v>0</v>
      </c>
      <c r="H1271" t="s">
        <v>6497</v>
      </c>
      <c r="I1271" t="s">
        <v>6497</v>
      </c>
      <c r="J1271" t="s">
        <v>6498</v>
      </c>
      <c r="K1271" t="s">
        <v>2245</v>
      </c>
      <c r="L1271" t="s">
        <v>2322</v>
      </c>
      <c r="M1271" s="6">
        <f>DATE(YEAR(PCC_Data[[#This Row],[Confirmed Date]]),MONTH(PCC_Data[[#This Row],[Confirmed Date]]),1)</f>
        <v>41395</v>
      </c>
      <c r="N1271" s="3">
        <f>DATE(YEAR(PCC_Data[[#This Row],[Confirmed Date]]),1,1)</f>
        <v>41275</v>
      </c>
    </row>
    <row r="1272" spans="2:14" x14ac:dyDescent="0.25">
      <c r="B1272" t="s">
        <v>50</v>
      </c>
      <c r="C1272" t="s">
        <v>2177</v>
      </c>
      <c r="D1272" t="s">
        <v>6499</v>
      </c>
      <c r="E1272" t="s">
        <v>4530</v>
      </c>
      <c r="F1272" t="s">
        <v>3345</v>
      </c>
      <c r="G1272">
        <v>0</v>
      </c>
      <c r="H1272" t="s">
        <v>6500</v>
      </c>
      <c r="I1272" t="s">
        <v>6500</v>
      </c>
      <c r="J1272" t="s">
        <v>6501</v>
      </c>
      <c r="K1272" t="s">
        <v>3460</v>
      </c>
      <c r="L1272" t="s">
        <v>2252</v>
      </c>
      <c r="M1272" s="6">
        <f>DATE(YEAR(PCC_Data[[#This Row],[Confirmed Date]]),MONTH(PCC_Data[[#This Row],[Confirmed Date]]),1)</f>
        <v>41395</v>
      </c>
      <c r="N1272" s="3">
        <f>DATE(YEAR(PCC_Data[[#This Row],[Confirmed Date]]),1,1)</f>
        <v>41275</v>
      </c>
    </row>
    <row r="1273" spans="2:14" x14ac:dyDescent="0.25">
      <c r="B1273" t="s">
        <v>1439</v>
      </c>
      <c r="C1273" t="s">
        <v>2232</v>
      </c>
      <c r="D1273" t="s">
        <v>6502</v>
      </c>
      <c r="E1273" t="s">
        <v>6503</v>
      </c>
      <c r="F1273" t="s">
        <v>2261</v>
      </c>
      <c r="G1273">
        <v>0</v>
      </c>
      <c r="H1273" t="s">
        <v>6504</v>
      </c>
      <c r="I1273" t="s">
        <v>6504</v>
      </c>
      <c r="J1273" t="s">
        <v>6505</v>
      </c>
      <c r="K1273" t="s">
        <v>3515</v>
      </c>
      <c r="L1273" t="s">
        <v>2264</v>
      </c>
      <c r="M1273" s="6">
        <f>DATE(YEAR(PCC_Data[[#This Row],[Confirmed Date]]),MONTH(PCC_Data[[#This Row],[Confirmed Date]]),1)</f>
        <v>41395</v>
      </c>
      <c r="N1273" s="3">
        <f>DATE(YEAR(PCC_Data[[#This Row],[Confirmed Date]]),1,1)</f>
        <v>41275</v>
      </c>
    </row>
    <row r="1274" spans="2:14" x14ac:dyDescent="0.25">
      <c r="B1274" t="s">
        <v>1435</v>
      </c>
      <c r="C1274" t="s">
        <v>2232</v>
      </c>
      <c r="D1274" t="s">
        <v>6506</v>
      </c>
      <c r="E1274" t="s">
        <v>6507</v>
      </c>
      <c r="F1274" t="s">
        <v>2261</v>
      </c>
      <c r="G1274">
        <v>0</v>
      </c>
      <c r="H1274" t="s">
        <v>6508</v>
      </c>
      <c r="I1274" t="s">
        <v>6508</v>
      </c>
      <c r="J1274" t="s">
        <v>6509</v>
      </c>
      <c r="K1274" t="s">
        <v>2654</v>
      </c>
      <c r="L1274" t="s">
        <v>2264</v>
      </c>
      <c r="M1274" s="6">
        <f>DATE(YEAR(PCC_Data[[#This Row],[Confirmed Date]]),MONTH(PCC_Data[[#This Row],[Confirmed Date]]),1)</f>
        <v>41395</v>
      </c>
      <c r="N1274" s="3">
        <f>DATE(YEAR(PCC_Data[[#This Row],[Confirmed Date]]),1,1)</f>
        <v>41275</v>
      </c>
    </row>
    <row r="1275" spans="2:14" x14ac:dyDescent="0.25">
      <c r="B1275" t="s">
        <v>44</v>
      </c>
      <c r="C1275" t="s">
        <v>2177</v>
      </c>
      <c r="D1275" t="s">
        <v>6510</v>
      </c>
      <c r="E1275" t="s">
        <v>6511</v>
      </c>
      <c r="F1275" t="s">
        <v>2395</v>
      </c>
      <c r="G1275">
        <v>0</v>
      </c>
      <c r="H1275" t="s">
        <v>6512</v>
      </c>
      <c r="I1275" t="s">
        <v>6512</v>
      </c>
      <c r="J1275" t="s">
        <v>6513</v>
      </c>
      <c r="K1275" t="s">
        <v>2398</v>
      </c>
      <c r="M1275" s="6">
        <f>DATE(YEAR(PCC_Data[[#This Row],[Confirmed Date]]),MONTH(PCC_Data[[#This Row],[Confirmed Date]]),1)</f>
        <v>41365</v>
      </c>
      <c r="N1275" s="3">
        <f>DATE(YEAR(PCC_Data[[#This Row],[Confirmed Date]]),1,1)</f>
        <v>41275</v>
      </c>
    </row>
    <row r="1276" spans="2:14" x14ac:dyDescent="0.25">
      <c r="B1276" t="s">
        <v>46</v>
      </c>
      <c r="C1276" t="s">
        <v>2177</v>
      </c>
      <c r="D1276" t="s">
        <v>6514</v>
      </c>
      <c r="E1276" t="s">
        <v>5999</v>
      </c>
      <c r="F1276" t="s">
        <v>2395</v>
      </c>
      <c r="G1276">
        <v>0</v>
      </c>
      <c r="H1276" t="s">
        <v>6515</v>
      </c>
      <c r="I1276" t="s">
        <v>6515</v>
      </c>
      <c r="J1276" t="s">
        <v>6516</v>
      </c>
      <c r="K1276" t="s">
        <v>2245</v>
      </c>
      <c r="L1276" t="s">
        <v>2252</v>
      </c>
      <c r="M1276" s="6">
        <f>DATE(YEAR(PCC_Data[[#This Row],[Confirmed Date]]),MONTH(PCC_Data[[#This Row],[Confirmed Date]]),1)</f>
        <v>41365</v>
      </c>
      <c r="N1276" s="3">
        <f>DATE(YEAR(PCC_Data[[#This Row],[Confirmed Date]]),1,1)</f>
        <v>41275</v>
      </c>
    </row>
    <row r="1277" spans="2:14" x14ac:dyDescent="0.25">
      <c r="B1277" t="s">
        <v>48</v>
      </c>
      <c r="C1277" t="s">
        <v>2177</v>
      </c>
      <c r="D1277" t="s">
        <v>6517</v>
      </c>
      <c r="E1277" t="s">
        <v>6518</v>
      </c>
      <c r="F1277" t="s">
        <v>2504</v>
      </c>
      <c r="G1277">
        <v>0</v>
      </c>
      <c r="H1277" t="s">
        <v>6519</v>
      </c>
      <c r="I1277" t="s">
        <v>6519</v>
      </c>
      <c r="J1277" t="s">
        <v>6520</v>
      </c>
      <c r="K1277" t="s">
        <v>2245</v>
      </c>
      <c r="L1277" t="s">
        <v>2252</v>
      </c>
      <c r="M1277" s="6">
        <f>DATE(YEAR(PCC_Data[[#This Row],[Confirmed Date]]),MONTH(PCC_Data[[#This Row],[Confirmed Date]]),1)</f>
        <v>41365</v>
      </c>
      <c r="N1277" s="3">
        <f>DATE(YEAR(PCC_Data[[#This Row],[Confirmed Date]]),1,1)</f>
        <v>41275</v>
      </c>
    </row>
    <row r="1278" spans="2:14" x14ac:dyDescent="0.25">
      <c r="B1278" t="s">
        <v>1951</v>
      </c>
      <c r="C1278" t="s">
        <v>2232</v>
      </c>
      <c r="D1278" t="s">
        <v>6521</v>
      </c>
      <c r="E1278" t="s">
        <v>6522</v>
      </c>
      <c r="F1278" t="s">
        <v>2235</v>
      </c>
      <c r="G1278">
        <v>9</v>
      </c>
      <c r="H1278" t="s">
        <v>6523</v>
      </c>
      <c r="I1278" t="s">
        <v>6523</v>
      </c>
      <c r="J1278" t="s">
        <v>6524</v>
      </c>
      <c r="K1278" t="s">
        <v>2654</v>
      </c>
      <c r="L1278" t="s">
        <v>2239</v>
      </c>
      <c r="M1278" s="6">
        <f>DATE(YEAR(PCC_Data[[#This Row],[Confirmed Date]]),MONTH(PCC_Data[[#This Row],[Confirmed Date]]),1)</f>
        <v>41365</v>
      </c>
      <c r="N1278" s="3">
        <f>DATE(YEAR(PCC_Data[[#This Row],[Confirmed Date]]),1,1)</f>
        <v>41275</v>
      </c>
    </row>
    <row r="1279" spans="2:14" x14ac:dyDescent="0.25">
      <c r="B1279" t="s">
        <v>42</v>
      </c>
      <c r="C1279" t="s">
        <v>2177</v>
      </c>
      <c r="D1279" t="s">
        <v>3662</v>
      </c>
      <c r="E1279" t="s">
        <v>6525</v>
      </c>
      <c r="F1279" t="s">
        <v>3345</v>
      </c>
      <c r="G1279">
        <v>0</v>
      </c>
      <c r="H1279" t="s">
        <v>6526</v>
      </c>
      <c r="I1279" t="s">
        <v>6526</v>
      </c>
      <c r="J1279" t="s">
        <v>6527</v>
      </c>
      <c r="K1279" t="s">
        <v>2245</v>
      </c>
      <c r="L1279" t="s">
        <v>2577</v>
      </c>
      <c r="M1279" s="6">
        <f>DATE(YEAR(PCC_Data[[#This Row],[Confirmed Date]]),MONTH(PCC_Data[[#This Row],[Confirmed Date]]),1)</f>
        <v>41365</v>
      </c>
      <c r="N1279" s="3">
        <f>DATE(YEAR(PCC_Data[[#This Row],[Confirmed Date]]),1,1)</f>
        <v>41275</v>
      </c>
    </row>
    <row r="1280" spans="2:14" x14ac:dyDescent="0.25">
      <c r="B1280" t="s">
        <v>1043</v>
      </c>
      <c r="C1280" t="s">
        <v>2232</v>
      </c>
      <c r="D1280" t="s">
        <v>6528</v>
      </c>
      <c r="E1280" t="s">
        <v>6529</v>
      </c>
      <c r="F1280" t="s">
        <v>2271</v>
      </c>
      <c r="G1280">
        <v>0</v>
      </c>
      <c r="H1280" t="s">
        <v>6530</v>
      </c>
      <c r="I1280" t="s">
        <v>6530</v>
      </c>
      <c r="J1280" t="s">
        <v>6531</v>
      </c>
      <c r="K1280" t="s">
        <v>2375</v>
      </c>
      <c r="L1280" t="s">
        <v>2258</v>
      </c>
      <c r="M1280" s="6">
        <f>DATE(YEAR(PCC_Data[[#This Row],[Confirmed Date]]),MONTH(PCC_Data[[#This Row],[Confirmed Date]]),1)</f>
        <v>41395</v>
      </c>
      <c r="N1280" s="3">
        <f>DATE(YEAR(PCC_Data[[#This Row],[Confirmed Date]]),1,1)</f>
        <v>41275</v>
      </c>
    </row>
    <row r="1281" spans="2:14" x14ac:dyDescent="0.25">
      <c r="B1281" t="s">
        <v>1597</v>
      </c>
      <c r="C1281" t="s">
        <v>2177</v>
      </c>
      <c r="D1281" t="s">
        <v>6532</v>
      </c>
      <c r="E1281" t="s">
        <v>6533</v>
      </c>
      <c r="F1281" t="s">
        <v>3448</v>
      </c>
      <c r="G1281">
        <v>0</v>
      </c>
      <c r="H1281" t="s">
        <v>6534</v>
      </c>
      <c r="I1281" t="s">
        <v>6534</v>
      </c>
      <c r="J1281" t="s">
        <v>6535</v>
      </c>
      <c r="K1281" t="s">
        <v>2463</v>
      </c>
      <c r="L1281" t="s">
        <v>2275</v>
      </c>
      <c r="M1281" s="6">
        <f>DATE(YEAR(PCC_Data[[#This Row],[Confirmed Date]]),MONTH(PCC_Data[[#This Row],[Confirmed Date]]),1)</f>
        <v>41395</v>
      </c>
      <c r="N1281" s="3">
        <f>DATE(YEAR(PCC_Data[[#This Row],[Confirmed Date]]),1,1)</f>
        <v>41275</v>
      </c>
    </row>
    <row r="1282" spans="2:14" x14ac:dyDescent="0.25">
      <c r="B1282" t="s">
        <v>1041</v>
      </c>
      <c r="C1282" t="s">
        <v>2232</v>
      </c>
      <c r="D1282" t="s">
        <v>6536</v>
      </c>
      <c r="E1282" t="s">
        <v>3005</v>
      </c>
      <c r="F1282" t="s">
        <v>2266</v>
      </c>
      <c r="G1282">
        <v>4</v>
      </c>
      <c r="H1282" t="s">
        <v>6537</v>
      </c>
      <c r="I1282" t="s">
        <v>6537</v>
      </c>
      <c r="J1282" t="s">
        <v>6538</v>
      </c>
      <c r="K1282" t="s">
        <v>2914</v>
      </c>
      <c r="L1282" t="s">
        <v>2282</v>
      </c>
      <c r="M1282" s="6">
        <f>DATE(YEAR(PCC_Data[[#This Row],[Confirmed Date]]),MONTH(PCC_Data[[#This Row],[Confirmed Date]]),1)</f>
        <v>41365</v>
      </c>
      <c r="N1282" s="3">
        <f>DATE(YEAR(PCC_Data[[#This Row],[Confirmed Date]]),1,1)</f>
        <v>41275</v>
      </c>
    </row>
    <row r="1283" spans="2:14" x14ac:dyDescent="0.25">
      <c r="B1283" t="s">
        <v>1747</v>
      </c>
      <c r="C1283" t="s">
        <v>2177</v>
      </c>
      <c r="D1283" t="s">
        <v>6539</v>
      </c>
      <c r="E1283" t="s">
        <v>6540</v>
      </c>
      <c r="F1283" t="s">
        <v>2514</v>
      </c>
      <c r="G1283">
        <v>10</v>
      </c>
      <c r="H1283" t="s">
        <v>6541</v>
      </c>
      <c r="I1283" t="s">
        <v>6541</v>
      </c>
      <c r="J1283" t="s">
        <v>6542</v>
      </c>
      <c r="K1283" t="s">
        <v>3460</v>
      </c>
      <c r="L1283" t="s">
        <v>2518</v>
      </c>
      <c r="M1283" s="6">
        <f>DATE(YEAR(PCC_Data[[#This Row],[Confirmed Date]]),MONTH(PCC_Data[[#This Row],[Confirmed Date]]),1)</f>
        <v>41334</v>
      </c>
      <c r="N1283" s="3">
        <f>DATE(YEAR(PCC_Data[[#This Row],[Confirmed Date]]),1,1)</f>
        <v>41275</v>
      </c>
    </row>
    <row r="1284" spans="2:14" x14ac:dyDescent="0.25">
      <c r="B1284" t="s">
        <v>1949</v>
      </c>
      <c r="C1284" t="s">
        <v>2232</v>
      </c>
      <c r="D1284" t="s">
        <v>6543</v>
      </c>
      <c r="E1284" t="s">
        <v>2467</v>
      </c>
      <c r="F1284" t="s">
        <v>2467</v>
      </c>
      <c r="G1284">
        <v>0</v>
      </c>
      <c r="H1284" t="s">
        <v>6544</v>
      </c>
      <c r="I1284" t="s">
        <v>6544</v>
      </c>
      <c r="J1284" t="s">
        <v>6545</v>
      </c>
      <c r="K1284" t="s">
        <v>2654</v>
      </c>
      <c r="L1284" t="s">
        <v>2239</v>
      </c>
      <c r="M1284" s="6">
        <f>DATE(YEAR(PCC_Data[[#This Row],[Confirmed Date]]),MONTH(PCC_Data[[#This Row],[Confirmed Date]]),1)</f>
        <v>41365</v>
      </c>
      <c r="N1284" s="3">
        <f>DATE(YEAR(PCC_Data[[#This Row],[Confirmed Date]]),1,1)</f>
        <v>41275</v>
      </c>
    </row>
    <row r="1285" spans="2:14" x14ac:dyDescent="0.25">
      <c r="B1285" t="s">
        <v>40</v>
      </c>
      <c r="C1285" t="s">
        <v>2177</v>
      </c>
      <c r="D1285" t="s">
        <v>6546</v>
      </c>
      <c r="E1285" t="s">
        <v>6547</v>
      </c>
      <c r="F1285" t="s">
        <v>2395</v>
      </c>
      <c r="G1285">
        <v>0</v>
      </c>
      <c r="H1285" t="s">
        <v>6548</v>
      </c>
      <c r="I1285" t="s">
        <v>6548</v>
      </c>
      <c r="J1285" t="s">
        <v>6549</v>
      </c>
      <c r="K1285" t="s">
        <v>2398</v>
      </c>
      <c r="L1285" t="s">
        <v>2252</v>
      </c>
      <c r="M1285" s="6">
        <f>DATE(YEAR(PCC_Data[[#This Row],[Confirmed Date]]),MONTH(PCC_Data[[#This Row],[Confirmed Date]]),1)</f>
        <v>41365</v>
      </c>
      <c r="N1285" s="3">
        <f>DATE(YEAR(PCC_Data[[#This Row],[Confirmed Date]]),1,1)</f>
        <v>41275</v>
      </c>
    </row>
    <row r="1286" spans="2:14" x14ac:dyDescent="0.25">
      <c r="B1286" t="s">
        <v>1037</v>
      </c>
      <c r="C1286" t="s">
        <v>2232</v>
      </c>
      <c r="D1286" t="s">
        <v>6550</v>
      </c>
      <c r="E1286" t="s">
        <v>3461</v>
      </c>
      <c r="F1286" t="s">
        <v>2319</v>
      </c>
      <c r="G1286">
        <v>10</v>
      </c>
      <c r="H1286" t="s">
        <v>6551</v>
      </c>
      <c r="I1286" t="s">
        <v>6551</v>
      </c>
      <c r="J1286" t="s">
        <v>6552</v>
      </c>
      <c r="K1286" t="s">
        <v>2415</v>
      </c>
      <c r="L1286" t="s">
        <v>2246</v>
      </c>
      <c r="M1286" s="6">
        <f>DATE(YEAR(PCC_Data[[#This Row],[Confirmed Date]]),MONTH(PCC_Data[[#This Row],[Confirmed Date]]),1)</f>
        <v>41365</v>
      </c>
      <c r="N1286" s="3">
        <f>DATE(YEAR(PCC_Data[[#This Row],[Confirmed Date]]),1,1)</f>
        <v>41275</v>
      </c>
    </row>
    <row r="1287" spans="2:14" x14ac:dyDescent="0.25">
      <c r="B1287" t="s">
        <v>6553</v>
      </c>
      <c r="C1287" t="s">
        <v>2177</v>
      </c>
      <c r="D1287" t="s">
        <v>6554</v>
      </c>
      <c r="E1287" t="s">
        <v>4387</v>
      </c>
      <c r="F1287" t="s">
        <v>4339</v>
      </c>
      <c r="G1287">
        <v>8.5</v>
      </c>
      <c r="H1287" t="s">
        <v>6555</v>
      </c>
      <c r="I1287" t="s">
        <v>6555</v>
      </c>
      <c r="J1287" t="s">
        <v>6556</v>
      </c>
      <c r="K1287" t="s">
        <v>2398</v>
      </c>
      <c r="L1287" t="s">
        <v>2246</v>
      </c>
      <c r="M1287" s="6">
        <f>DATE(YEAR(PCC_Data[[#This Row],[Confirmed Date]]),MONTH(PCC_Data[[#This Row],[Confirmed Date]]),1)</f>
        <v>41365</v>
      </c>
      <c r="N1287" s="3">
        <f>DATE(YEAR(PCC_Data[[#This Row],[Confirmed Date]]),1,1)</f>
        <v>41275</v>
      </c>
    </row>
    <row r="1288" spans="2:14" x14ac:dyDescent="0.25">
      <c r="B1288" t="s">
        <v>6557</v>
      </c>
      <c r="C1288" t="s">
        <v>2232</v>
      </c>
      <c r="D1288" t="s">
        <v>6558</v>
      </c>
      <c r="E1288" t="s">
        <v>6465</v>
      </c>
      <c r="F1288" t="s">
        <v>4339</v>
      </c>
      <c r="G1288">
        <v>0</v>
      </c>
      <c r="H1288" t="s">
        <v>6559</v>
      </c>
      <c r="I1288" t="s">
        <v>6559</v>
      </c>
      <c r="J1288" t="s">
        <v>6560</v>
      </c>
      <c r="K1288" t="s">
        <v>3833</v>
      </c>
      <c r="L1288" t="s">
        <v>2252</v>
      </c>
      <c r="M1288" s="6">
        <f>DATE(YEAR(PCC_Data[[#This Row],[Confirmed Date]]),MONTH(PCC_Data[[#This Row],[Confirmed Date]]),1)</f>
        <v>41365</v>
      </c>
      <c r="N1288" s="3">
        <f>DATE(YEAR(PCC_Data[[#This Row],[Confirmed Date]]),1,1)</f>
        <v>41275</v>
      </c>
    </row>
    <row r="1289" spans="2:14" x14ac:dyDescent="0.25">
      <c r="B1289" t="s">
        <v>6561</v>
      </c>
      <c r="C1289" t="s">
        <v>2177</v>
      </c>
      <c r="D1289" t="s">
        <v>6562</v>
      </c>
      <c r="E1289" t="s">
        <v>6563</v>
      </c>
      <c r="F1289" t="s">
        <v>2255</v>
      </c>
      <c r="G1289">
        <v>0</v>
      </c>
      <c r="H1289" t="s">
        <v>6564</v>
      </c>
      <c r="I1289" t="s">
        <v>6564</v>
      </c>
      <c r="J1289" t="s">
        <v>6565</v>
      </c>
      <c r="K1289" t="s">
        <v>2861</v>
      </c>
      <c r="M1289" s="6">
        <f>DATE(YEAR(PCC_Data[[#This Row],[Confirmed Date]]),MONTH(PCC_Data[[#This Row],[Confirmed Date]]),1)</f>
        <v>41365</v>
      </c>
      <c r="N1289" s="3">
        <f>DATE(YEAR(PCC_Data[[#This Row],[Confirmed Date]]),1,1)</f>
        <v>41275</v>
      </c>
    </row>
    <row r="1290" spans="2:14" x14ac:dyDescent="0.25">
      <c r="B1290" t="s">
        <v>6566</v>
      </c>
      <c r="C1290" t="s">
        <v>2232</v>
      </c>
      <c r="D1290" t="s">
        <v>6567</v>
      </c>
      <c r="E1290" t="s">
        <v>6568</v>
      </c>
      <c r="F1290" t="s">
        <v>2235</v>
      </c>
      <c r="G1290">
        <v>0</v>
      </c>
      <c r="H1290" t="s">
        <v>6569</v>
      </c>
      <c r="I1290" t="s">
        <v>6569</v>
      </c>
      <c r="J1290" t="s">
        <v>6570</v>
      </c>
      <c r="K1290" t="s">
        <v>2659</v>
      </c>
      <c r="M1290" s="6">
        <f>DATE(YEAR(PCC_Data[[#This Row],[Confirmed Date]]),MONTH(PCC_Data[[#This Row],[Confirmed Date]]),1)</f>
        <v>41365</v>
      </c>
      <c r="N1290" s="3">
        <f>DATE(YEAR(PCC_Data[[#This Row],[Confirmed Date]]),1,1)</f>
        <v>41275</v>
      </c>
    </row>
    <row r="1291" spans="2:14" x14ac:dyDescent="0.25">
      <c r="B1291" t="s">
        <v>6571</v>
      </c>
      <c r="C1291" t="s">
        <v>2232</v>
      </c>
      <c r="D1291" t="s">
        <v>6572</v>
      </c>
      <c r="E1291" t="s">
        <v>6573</v>
      </c>
      <c r="F1291" t="s">
        <v>2504</v>
      </c>
      <c r="G1291">
        <v>3.25</v>
      </c>
      <c r="H1291" t="s">
        <v>6574</v>
      </c>
      <c r="I1291" t="s">
        <v>6574</v>
      </c>
      <c r="J1291" t="s">
        <v>6575</v>
      </c>
      <c r="K1291" t="s">
        <v>2654</v>
      </c>
      <c r="L1291" t="s">
        <v>2252</v>
      </c>
      <c r="M1291" s="6">
        <f>DATE(YEAR(PCC_Data[[#This Row],[Confirmed Date]]),MONTH(PCC_Data[[#This Row],[Confirmed Date]]),1)</f>
        <v>41365</v>
      </c>
      <c r="N1291" s="3">
        <f>DATE(YEAR(PCC_Data[[#This Row],[Confirmed Date]]),1,1)</f>
        <v>41275</v>
      </c>
    </row>
    <row r="1292" spans="2:14" x14ac:dyDescent="0.25">
      <c r="B1292" t="s">
        <v>6576</v>
      </c>
      <c r="C1292" t="s">
        <v>2232</v>
      </c>
      <c r="D1292" t="s">
        <v>6577</v>
      </c>
      <c r="E1292" t="s">
        <v>6578</v>
      </c>
      <c r="F1292" t="s">
        <v>2395</v>
      </c>
      <c r="G1292">
        <v>10</v>
      </c>
      <c r="H1292" t="s">
        <v>6579</v>
      </c>
      <c r="I1292" t="s">
        <v>6579</v>
      </c>
      <c r="J1292" t="s">
        <v>6580</v>
      </c>
      <c r="K1292" t="s">
        <v>2429</v>
      </c>
      <c r="M1292" s="6">
        <f>DATE(YEAR(PCC_Data[[#This Row],[Confirmed Date]]),MONTH(PCC_Data[[#This Row],[Confirmed Date]]),1)</f>
        <v>41365</v>
      </c>
      <c r="N1292" s="3">
        <f>DATE(YEAR(PCC_Data[[#This Row],[Confirmed Date]]),1,1)</f>
        <v>41275</v>
      </c>
    </row>
    <row r="1293" spans="2:14" x14ac:dyDescent="0.25">
      <c r="B1293" t="s">
        <v>6581</v>
      </c>
      <c r="C1293" t="s">
        <v>2232</v>
      </c>
      <c r="D1293" t="s">
        <v>6582</v>
      </c>
      <c r="E1293" t="s">
        <v>6583</v>
      </c>
      <c r="F1293" t="s">
        <v>6584</v>
      </c>
      <c r="G1293">
        <v>0</v>
      </c>
      <c r="H1293" t="s">
        <v>6585</v>
      </c>
      <c r="I1293" t="s">
        <v>6585</v>
      </c>
      <c r="J1293" t="s">
        <v>6586</v>
      </c>
      <c r="K1293" t="s">
        <v>2957</v>
      </c>
      <c r="M1293" s="6">
        <f>DATE(YEAR(PCC_Data[[#This Row],[Confirmed Date]]),MONTH(PCC_Data[[#This Row],[Confirmed Date]]),1)</f>
        <v>41395</v>
      </c>
      <c r="N1293" s="3">
        <f>DATE(YEAR(PCC_Data[[#This Row],[Confirmed Date]]),1,1)</f>
        <v>41275</v>
      </c>
    </row>
    <row r="1294" spans="2:14" x14ac:dyDescent="0.25">
      <c r="B1294" t="s">
        <v>6587</v>
      </c>
      <c r="C1294" t="s">
        <v>2232</v>
      </c>
      <c r="D1294" t="s">
        <v>6588</v>
      </c>
      <c r="E1294" t="s">
        <v>6589</v>
      </c>
      <c r="F1294" t="s">
        <v>4339</v>
      </c>
      <c r="G1294">
        <v>0</v>
      </c>
      <c r="H1294" t="s">
        <v>6590</v>
      </c>
      <c r="I1294" t="s">
        <v>6590</v>
      </c>
      <c r="J1294" t="s">
        <v>6591</v>
      </c>
      <c r="K1294" t="s">
        <v>3833</v>
      </c>
      <c r="L1294" t="s">
        <v>2915</v>
      </c>
      <c r="M1294" s="6">
        <f>DATE(YEAR(PCC_Data[[#This Row],[Confirmed Date]]),MONTH(PCC_Data[[#This Row],[Confirmed Date]]),1)</f>
        <v>41395</v>
      </c>
      <c r="N1294" s="3">
        <f>DATE(YEAR(PCC_Data[[#This Row],[Confirmed Date]]),1,1)</f>
        <v>41275</v>
      </c>
    </row>
    <row r="1295" spans="2:14" x14ac:dyDescent="0.25">
      <c r="B1295" t="s">
        <v>6592</v>
      </c>
      <c r="C1295" t="s">
        <v>2232</v>
      </c>
      <c r="D1295" t="s">
        <v>6593</v>
      </c>
      <c r="E1295" t="s">
        <v>6594</v>
      </c>
      <c r="F1295" t="s">
        <v>6584</v>
      </c>
      <c r="G1295">
        <v>10</v>
      </c>
      <c r="H1295" t="s">
        <v>6595</v>
      </c>
      <c r="I1295" t="s">
        <v>6595</v>
      </c>
      <c r="J1295" t="s">
        <v>6596</v>
      </c>
      <c r="K1295" t="s">
        <v>2957</v>
      </c>
      <c r="M1295" s="6">
        <f>DATE(YEAR(PCC_Data[[#This Row],[Confirmed Date]]),MONTH(PCC_Data[[#This Row],[Confirmed Date]]),1)</f>
        <v>41395</v>
      </c>
      <c r="N1295" s="3">
        <f>DATE(YEAR(PCC_Data[[#This Row],[Confirmed Date]]),1,1)</f>
        <v>41275</v>
      </c>
    </row>
    <row r="1296" spans="2:14" x14ac:dyDescent="0.25">
      <c r="B1296" t="s">
        <v>6597</v>
      </c>
      <c r="C1296" t="s">
        <v>2232</v>
      </c>
      <c r="D1296" t="s">
        <v>6598</v>
      </c>
      <c r="E1296" t="s">
        <v>6599</v>
      </c>
      <c r="F1296" t="s">
        <v>2384</v>
      </c>
      <c r="G1296">
        <v>0</v>
      </c>
      <c r="H1296" t="s">
        <v>6600</v>
      </c>
      <c r="I1296" t="s">
        <v>6600</v>
      </c>
      <c r="J1296" t="s">
        <v>6601</v>
      </c>
      <c r="K1296" t="s">
        <v>2957</v>
      </c>
      <c r="L1296" t="s">
        <v>2258</v>
      </c>
      <c r="M1296" s="6">
        <f>DATE(YEAR(PCC_Data[[#This Row],[Confirmed Date]]),MONTH(PCC_Data[[#This Row],[Confirmed Date]]),1)</f>
        <v>41395</v>
      </c>
      <c r="N1296" s="3">
        <f>DATE(YEAR(PCC_Data[[#This Row],[Confirmed Date]]),1,1)</f>
        <v>41275</v>
      </c>
    </row>
    <row r="1297" spans="2:14" x14ac:dyDescent="0.25">
      <c r="B1297" t="s">
        <v>6602</v>
      </c>
      <c r="C1297" t="s">
        <v>2232</v>
      </c>
      <c r="D1297" t="s">
        <v>6603</v>
      </c>
      <c r="E1297" t="s">
        <v>6604</v>
      </c>
      <c r="F1297" t="s">
        <v>2504</v>
      </c>
      <c r="G1297">
        <v>0</v>
      </c>
      <c r="H1297" t="s">
        <v>6605</v>
      </c>
      <c r="I1297" t="s">
        <v>6605</v>
      </c>
      <c r="J1297" t="s">
        <v>6606</v>
      </c>
      <c r="K1297" t="s">
        <v>4846</v>
      </c>
      <c r="L1297" t="s">
        <v>2848</v>
      </c>
      <c r="M1297" s="6">
        <f>DATE(YEAR(PCC_Data[[#This Row],[Confirmed Date]]),MONTH(PCC_Data[[#This Row],[Confirmed Date]]),1)</f>
        <v>41395</v>
      </c>
      <c r="N1297" s="3">
        <f>DATE(YEAR(PCC_Data[[#This Row],[Confirmed Date]]),1,1)</f>
        <v>41275</v>
      </c>
    </row>
    <row r="1298" spans="2:14" x14ac:dyDescent="0.25">
      <c r="B1298" t="s">
        <v>6607</v>
      </c>
      <c r="C1298" t="s">
        <v>2232</v>
      </c>
      <c r="D1298" t="s">
        <v>6608</v>
      </c>
      <c r="E1298" t="s">
        <v>2384</v>
      </c>
      <c r="F1298" t="s">
        <v>2504</v>
      </c>
      <c r="G1298">
        <v>10</v>
      </c>
      <c r="H1298" t="s">
        <v>6609</v>
      </c>
      <c r="I1298" t="s">
        <v>6609</v>
      </c>
      <c r="J1298" t="s">
        <v>6610</v>
      </c>
      <c r="K1298" t="s">
        <v>2805</v>
      </c>
      <c r="L1298" t="s">
        <v>2252</v>
      </c>
      <c r="M1298" s="6">
        <f>DATE(YEAR(PCC_Data[[#This Row],[Confirmed Date]]),MONTH(PCC_Data[[#This Row],[Confirmed Date]]),1)</f>
        <v>41334</v>
      </c>
      <c r="N1298" s="3">
        <f>DATE(YEAR(PCC_Data[[#This Row],[Confirmed Date]]),1,1)</f>
        <v>41275</v>
      </c>
    </row>
    <row r="1299" spans="2:14" x14ac:dyDescent="0.25">
      <c r="B1299" t="s">
        <v>6611</v>
      </c>
      <c r="C1299" t="s">
        <v>2232</v>
      </c>
      <c r="D1299" t="s">
        <v>6612</v>
      </c>
      <c r="E1299" t="s">
        <v>6613</v>
      </c>
      <c r="F1299" t="s">
        <v>3448</v>
      </c>
      <c r="G1299">
        <v>0</v>
      </c>
      <c r="H1299" t="s">
        <v>6614</v>
      </c>
      <c r="I1299" t="s">
        <v>6614</v>
      </c>
      <c r="J1299" t="s">
        <v>6615</v>
      </c>
      <c r="K1299" t="s">
        <v>4846</v>
      </c>
      <c r="L1299" t="s">
        <v>2275</v>
      </c>
      <c r="M1299" s="6">
        <f>DATE(YEAR(PCC_Data[[#This Row],[Confirmed Date]]),MONTH(PCC_Data[[#This Row],[Confirmed Date]]),1)</f>
        <v>41365</v>
      </c>
      <c r="N1299" s="3">
        <f>DATE(YEAR(PCC_Data[[#This Row],[Confirmed Date]]),1,1)</f>
        <v>41275</v>
      </c>
    </row>
    <row r="1300" spans="2:14" x14ac:dyDescent="0.25">
      <c r="B1300" t="s">
        <v>6616</v>
      </c>
      <c r="C1300" t="s">
        <v>2232</v>
      </c>
      <c r="D1300" t="s">
        <v>6617</v>
      </c>
      <c r="E1300" t="s">
        <v>6618</v>
      </c>
      <c r="F1300" t="s">
        <v>3074</v>
      </c>
      <c r="G1300">
        <v>0</v>
      </c>
      <c r="H1300" t="s">
        <v>6619</v>
      </c>
      <c r="I1300" t="s">
        <v>6619</v>
      </c>
      <c r="J1300" t="s">
        <v>6620</v>
      </c>
      <c r="K1300" t="s">
        <v>4846</v>
      </c>
      <c r="L1300" t="s">
        <v>3804</v>
      </c>
      <c r="M1300" s="6">
        <f>DATE(YEAR(PCC_Data[[#This Row],[Confirmed Date]]),MONTH(PCC_Data[[#This Row],[Confirmed Date]]),1)</f>
        <v>41334</v>
      </c>
      <c r="N1300" s="3">
        <f>DATE(YEAR(PCC_Data[[#This Row],[Confirmed Date]]),1,1)</f>
        <v>41275</v>
      </c>
    </row>
    <row r="1301" spans="2:14" x14ac:dyDescent="0.25">
      <c r="B1301" t="s">
        <v>6621</v>
      </c>
      <c r="C1301" t="s">
        <v>2177</v>
      </c>
      <c r="D1301" t="s">
        <v>5196</v>
      </c>
      <c r="E1301" t="s">
        <v>6413</v>
      </c>
      <c r="F1301" t="s">
        <v>2271</v>
      </c>
      <c r="G1301">
        <v>0</v>
      </c>
      <c r="H1301" t="s">
        <v>6622</v>
      </c>
      <c r="I1301" t="s">
        <v>6622</v>
      </c>
      <c r="J1301" t="s">
        <v>6623</v>
      </c>
      <c r="K1301" t="s">
        <v>2274</v>
      </c>
      <c r="M1301" s="6">
        <f>DATE(YEAR(PCC_Data[[#This Row],[Confirmed Date]]),MONTH(PCC_Data[[#This Row],[Confirmed Date]]),1)</f>
        <v>41365</v>
      </c>
      <c r="N1301" s="3">
        <f>DATE(YEAR(PCC_Data[[#This Row],[Confirmed Date]]),1,1)</f>
        <v>41275</v>
      </c>
    </row>
    <row r="1302" spans="2:14" x14ac:dyDescent="0.25">
      <c r="B1302" t="s">
        <v>6624</v>
      </c>
      <c r="C1302" t="s">
        <v>2177</v>
      </c>
      <c r="D1302" t="s">
        <v>6625</v>
      </c>
      <c r="E1302" t="s">
        <v>6626</v>
      </c>
      <c r="F1302" t="s">
        <v>2271</v>
      </c>
      <c r="G1302">
        <v>0</v>
      </c>
      <c r="H1302" t="s">
        <v>6627</v>
      </c>
      <c r="I1302" t="s">
        <v>6627</v>
      </c>
      <c r="J1302" t="s">
        <v>6628</v>
      </c>
      <c r="K1302" t="s">
        <v>2347</v>
      </c>
      <c r="L1302" t="s">
        <v>2258</v>
      </c>
      <c r="M1302" s="6">
        <f>DATE(YEAR(PCC_Data[[#This Row],[Confirmed Date]]),MONTH(PCC_Data[[#This Row],[Confirmed Date]]),1)</f>
        <v>41365</v>
      </c>
      <c r="N1302" s="3">
        <f>DATE(YEAR(PCC_Data[[#This Row],[Confirmed Date]]),1,1)</f>
        <v>41275</v>
      </c>
    </row>
    <row r="1303" spans="2:14" x14ac:dyDescent="0.25">
      <c r="B1303" t="s">
        <v>6629</v>
      </c>
      <c r="C1303" t="s">
        <v>2177</v>
      </c>
      <c r="D1303" t="s">
        <v>6630</v>
      </c>
      <c r="E1303" t="s">
        <v>6631</v>
      </c>
      <c r="F1303" t="s">
        <v>2255</v>
      </c>
      <c r="G1303">
        <v>0</v>
      </c>
      <c r="H1303" t="s">
        <v>6632</v>
      </c>
      <c r="I1303" t="s">
        <v>6632</v>
      </c>
      <c r="J1303" t="s">
        <v>6633</v>
      </c>
      <c r="K1303" t="s">
        <v>2861</v>
      </c>
      <c r="L1303" t="s">
        <v>2258</v>
      </c>
      <c r="M1303" s="6">
        <f>DATE(YEAR(PCC_Data[[#This Row],[Confirmed Date]]),MONTH(PCC_Data[[#This Row],[Confirmed Date]]),1)</f>
        <v>41365</v>
      </c>
      <c r="N1303" s="3">
        <f>DATE(YEAR(PCC_Data[[#This Row],[Confirmed Date]]),1,1)</f>
        <v>41275</v>
      </c>
    </row>
    <row r="1304" spans="2:14" x14ac:dyDescent="0.25">
      <c r="B1304" t="s">
        <v>6634</v>
      </c>
      <c r="C1304" t="s">
        <v>2232</v>
      </c>
      <c r="D1304" t="s">
        <v>6635</v>
      </c>
      <c r="E1304" t="s">
        <v>6636</v>
      </c>
      <c r="F1304" t="s">
        <v>2255</v>
      </c>
      <c r="G1304">
        <v>0</v>
      </c>
      <c r="H1304" t="s">
        <v>6637</v>
      </c>
      <c r="I1304" t="s">
        <v>6637</v>
      </c>
      <c r="J1304" t="s">
        <v>6638</v>
      </c>
      <c r="K1304" t="s">
        <v>4846</v>
      </c>
      <c r="L1304" t="s">
        <v>2258</v>
      </c>
      <c r="M1304" s="6">
        <f>DATE(YEAR(PCC_Data[[#This Row],[Confirmed Date]]),MONTH(PCC_Data[[#This Row],[Confirmed Date]]),1)</f>
        <v>41365</v>
      </c>
      <c r="N1304" s="3">
        <f>DATE(YEAR(PCC_Data[[#This Row],[Confirmed Date]]),1,1)</f>
        <v>41275</v>
      </c>
    </row>
    <row r="1305" spans="2:14" x14ac:dyDescent="0.25">
      <c r="B1305" t="s">
        <v>6639</v>
      </c>
      <c r="C1305" t="s">
        <v>2177</v>
      </c>
      <c r="D1305" t="s">
        <v>6640</v>
      </c>
      <c r="E1305" t="s">
        <v>6641</v>
      </c>
      <c r="F1305" t="s">
        <v>2701</v>
      </c>
      <c r="G1305">
        <v>0</v>
      </c>
      <c r="H1305" t="s">
        <v>6642</v>
      </c>
      <c r="I1305" t="s">
        <v>6642</v>
      </c>
      <c r="J1305" t="s">
        <v>6643</v>
      </c>
      <c r="K1305" t="s">
        <v>6495</v>
      </c>
      <c r="L1305" t="s">
        <v>2365</v>
      </c>
      <c r="M1305" s="6">
        <f>DATE(YEAR(PCC_Data[[#This Row],[Confirmed Date]]),MONTH(PCC_Data[[#This Row],[Confirmed Date]]),1)</f>
        <v>41365</v>
      </c>
      <c r="N1305" s="3">
        <f>DATE(YEAR(PCC_Data[[#This Row],[Confirmed Date]]),1,1)</f>
        <v>41275</v>
      </c>
    </row>
    <row r="1306" spans="2:14" x14ac:dyDescent="0.25">
      <c r="B1306" t="s">
        <v>6644</v>
      </c>
      <c r="C1306" t="s">
        <v>2232</v>
      </c>
      <c r="D1306" t="s">
        <v>6645</v>
      </c>
      <c r="E1306" t="s">
        <v>6646</v>
      </c>
      <c r="F1306" t="s">
        <v>2895</v>
      </c>
      <c r="G1306">
        <v>0</v>
      </c>
      <c r="H1306" t="s">
        <v>6647</v>
      </c>
      <c r="I1306" t="s">
        <v>6647</v>
      </c>
      <c r="J1306" t="s">
        <v>6648</v>
      </c>
      <c r="K1306" t="s">
        <v>2957</v>
      </c>
      <c r="L1306" t="s">
        <v>2348</v>
      </c>
      <c r="M1306" s="6">
        <f>DATE(YEAR(PCC_Data[[#This Row],[Confirmed Date]]),MONTH(PCC_Data[[#This Row],[Confirmed Date]]),1)</f>
        <v>41395</v>
      </c>
      <c r="N1306" s="3">
        <f>DATE(YEAR(PCC_Data[[#This Row],[Confirmed Date]]),1,1)</f>
        <v>41275</v>
      </c>
    </row>
    <row r="1307" spans="2:14" x14ac:dyDescent="0.25">
      <c r="B1307" t="s">
        <v>6649</v>
      </c>
      <c r="C1307" t="s">
        <v>2232</v>
      </c>
      <c r="D1307" t="s">
        <v>6650</v>
      </c>
      <c r="E1307" t="s">
        <v>6651</v>
      </c>
      <c r="F1307" t="s">
        <v>2701</v>
      </c>
      <c r="G1307">
        <v>0</v>
      </c>
      <c r="H1307" t="s">
        <v>6652</v>
      </c>
      <c r="I1307" t="s">
        <v>6652</v>
      </c>
      <c r="J1307" t="s">
        <v>6653</v>
      </c>
      <c r="K1307" t="s">
        <v>4712</v>
      </c>
      <c r="L1307" t="s">
        <v>2365</v>
      </c>
      <c r="M1307" s="6">
        <f>DATE(YEAR(PCC_Data[[#This Row],[Confirmed Date]]),MONTH(PCC_Data[[#This Row],[Confirmed Date]]),1)</f>
        <v>41365</v>
      </c>
      <c r="N1307" s="3">
        <f>DATE(YEAR(PCC_Data[[#This Row],[Confirmed Date]]),1,1)</f>
        <v>41275</v>
      </c>
    </row>
    <row r="1308" spans="2:14" x14ac:dyDescent="0.25">
      <c r="B1308" t="s">
        <v>6654</v>
      </c>
      <c r="C1308" t="s">
        <v>2177</v>
      </c>
      <c r="D1308" t="s">
        <v>6655</v>
      </c>
      <c r="E1308" t="s">
        <v>6656</v>
      </c>
      <c r="F1308" t="s">
        <v>2701</v>
      </c>
      <c r="G1308">
        <v>0</v>
      </c>
      <c r="H1308" t="s">
        <v>6657</v>
      </c>
      <c r="I1308" t="s">
        <v>6657</v>
      </c>
      <c r="J1308" t="s">
        <v>6658</v>
      </c>
      <c r="K1308" t="s">
        <v>2347</v>
      </c>
      <c r="L1308" t="s">
        <v>2365</v>
      </c>
      <c r="M1308" s="6">
        <f>DATE(YEAR(PCC_Data[[#This Row],[Confirmed Date]]),MONTH(PCC_Data[[#This Row],[Confirmed Date]]),1)</f>
        <v>41395</v>
      </c>
      <c r="N1308" s="3">
        <f>DATE(YEAR(PCC_Data[[#This Row],[Confirmed Date]]),1,1)</f>
        <v>41275</v>
      </c>
    </row>
    <row r="1309" spans="2:14" x14ac:dyDescent="0.25">
      <c r="B1309" t="s">
        <v>6659</v>
      </c>
      <c r="C1309" t="s">
        <v>2177</v>
      </c>
      <c r="D1309" t="s">
        <v>6660</v>
      </c>
      <c r="E1309" t="s">
        <v>6661</v>
      </c>
      <c r="F1309" t="s">
        <v>2739</v>
      </c>
      <c r="G1309">
        <v>0</v>
      </c>
      <c r="H1309" t="s">
        <v>6662</v>
      </c>
      <c r="I1309" t="s">
        <v>6662</v>
      </c>
      <c r="J1309" t="s">
        <v>6663</v>
      </c>
      <c r="K1309" t="s">
        <v>2398</v>
      </c>
      <c r="L1309" t="s">
        <v>2246</v>
      </c>
      <c r="M1309" s="6">
        <f>DATE(YEAR(PCC_Data[[#This Row],[Confirmed Date]]),MONTH(PCC_Data[[#This Row],[Confirmed Date]]),1)</f>
        <v>41365</v>
      </c>
      <c r="N1309" s="3">
        <f>DATE(YEAR(PCC_Data[[#This Row],[Confirmed Date]]),1,1)</f>
        <v>41275</v>
      </c>
    </row>
    <row r="1310" spans="2:14" x14ac:dyDescent="0.25">
      <c r="B1310" t="s">
        <v>6664</v>
      </c>
      <c r="C1310" t="s">
        <v>2177</v>
      </c>
      <c r="D1310" t="s">
        <v>6665</v>
      </c>
      <c r="E1310" t="s">
        <v>6666</v>
      </c>
      <c r="F1310" t="s">
        <v>2739</v>
      </c>
      <c r="G1310">
        <v>0</v>
      </c>
      <c r="H1310" t="s">
        <v>6667</v>
      </c>
      <c r="I1310" t="s">
        <v>6667</v>
      </c>
      <c r="J1310" t="s">
        <v>6668</v>
      </c>
      <c r="K1310" t="s">
        <v>2398</v>
      </c>
      <c r="L1310" t="s">
        <v>2365</v>
      </c>
      <c r="M1310" s="6">
        <f>DATE(YEAR(PCC_Data[[#This Row],[Confirmed Date]]),MONTH(PCC_Data[[#This Row],[Confirmed Date]]),1)</f>
        <v>41365</v>
      </c>
      <c r="N1310" s="3">
        <f>DATE(YEAR(PCC_Data[[#This Row],[Confirmed Date]]),1,1)</f>
        <v>41275</v>
      </c>
    </row>
    <row r="1311" spans="2:14" x14ac:dyDescent="0.25">
      <c r="B1311" t="s">
        <v>6669</v>
      </c>
      <c r="C1311" t="s">
        <v>2232</v>
      </c>
      <c r="D1311" t="s">
        <v>6670</v>
      </c>
      <c r="E1311" t="s">
        <v>6671</v>
      </c>
      <c r="F1311" t="s">
        <v>2701</v>
      </c>
      <c r="G1311">
        <v>0</v>
      </c>
      <c r="H1311" t="s">
        <v>6672</v>
      </c>
      <c r="I1311" t="s">
        <v>6672</v>
      </c>
      <c r="J1311" t="s">
        <v>6673</v>
      </c>
      <c r="K1311" t="s">
        <v>2665</v>
      </c>
      <c r="M1311" s="6">
        <f>DATE(YEAR(PCC_Data[[#This Row],[Confirmed Date]]),MONTH(PCC_Data[[#This Row],[Confirmed Date]]),1)</f>
        <v>41365</v>
      </c>
      <c r="N1311" s="3">
        <f>DATE(YEAR(PCC_Data[[#This Row],[Confirmed Date]]),1,1)</f>
        <v>41275</v>
      </c>
    </row>
    <row r="1312" spans="2:14" x14ac:dyDescent="0.25">
      <c r="B1312" t="s">
        <v>6674</v>
      </c>
      <c r="C1312" t="s">
        <v>2177</v>
      </c>
      <c r="D1312" t="s">
        <v>6675</v>
      </c>
      <c r="E1312" t="s">
        <v>6676</v>
      </c>
      <c r="F1312" t="s">
        <v>2395</v>
      </c>
      <c r="G1312">
        <v>0</v>
      </c>
      <c r="H1312" t="s">
        <v>6677</v>
      </c>
      <c r="I1312" t="s">
        <v>6677</v>
      </c>
      <c r="J1312" t="s">
        <v>6678</v>
      </c>
      <c r="K1312" t="s">
        <v>2245</v>
      </c>
      <c r="L1312" t="s">
        <v>2322</v>
      </c>
      <c r="M1312" s="6">
        <f>DATE(YEAR(PCC_Data[[#This Row],[Confirmed Date]]),MONTH(PCC_Data[[#This Row],[Confirmed Date]]),1)</f>
        <v>41365</v>
      </c>
      <c r="N1312" s="3">
        <f>DATE(YEAR(PCC_Data[[#This Row],[Confirmed Date]]),1,1)</f>
        <v>41275</v>
      </c>
    </row>
    <row r="1313" spans="2:14" x14ac:dyDescent="0.25">
      <c r="B1313" t="s">
        <v>6679</v>
      </c>
      <c r="C1313" t="s">
        <v>2177</v>
      </c>
      <c r="D1313" t="s">
        <v>3776</v>
      </c>
      <c r="E1313" t="s">
        <v>6680</v>
      </c>
      <c r="F1313" t="s">
        <v>2271</v>
      </c>
      <c r="G1313">
        <v>0</v>
      </c>
      <c r="H1313" t="s">
        <v>6681</v>
      </c>
      <c r="I1313" t="s">
        <v>6681</v>
      </c>
      <c r="J1313" t="s">
        <v>6682</v>
      </c>
      <c r="K1313" t="s">
        <v>2347</v>
      </c>
      <c r="L1313" t="s">
        <v>6683</v>
      </c>
      <c r="M1313" s="6">
        <f>DATE(YEAR(PCC_Data[[#This Row],[Confirmed Date]]),MONTH(PCC_Data[[#This Row],[Confirmed Date]]),1)</f>
        <v>41365</v>
      </c>
      <c r="N1313" s="3">
        <f>DATE(YEAR(PCC_Data[[#This Row],[Confirmed Date]]),1,1)</f>
        <v>41275</v>
      </c>
    </row>
    <row r="1314" spans="2:14" x14ac:dyDescent="0.25">
      <c r="B1314" t="s">
        <v>6684</v>
      </c>
      <c r="C1314" t="s">
        <v>2232</v>
      </c>
      <c r="D1314" t="s">
        <v>6685</v>
      </c>
      <c r="E1314" t="s">
        <v>6686</v>
      </c>
      <c r="F1314" t="s">
        <v>2504</v>
      </c>
      <c r="G1314">
        <v>0</v>
      </c>
      <c r="H1314" t="s">
        <v>6687</v>
      </c>
      <c r="I1314" t="s">
        <v>6687</v>
      </c>
      <c r="J1314" t="s">
        <v>6688</v>
      </c>
      <c r="K1314" t="s">
        <v>2429</v>
      </c>
      <c r="L1314" t="s">
        <v>2252</v>
      </c>
      <c r="M1314" s="6">
        <f>DATE(YEAR(PCC_Data[[#This Row],[Confirmed Date]]),MONTH(PCC_Data[[#This Row],[Confirmed Date]]),1)</f>
        <v>41395</v>
      </c>
      <c r="N1314" s="3">
        <f>DATE(YEAR(PCC_Data[[#This Row],[Confirmed Date]]),1,1)</f>
        <v>41275</v>
      </c>
    </row>
    <row r="1315" spans="2:14" x14ac:dyDescent="0.25">
      <c r="B1315" t="s">
        <v>6689</v>
      </c>
      <c r="C1315" t="s">
        <v>2177</v>
      </c>
      <c r="D1315" t="s">
        <v>3776</v>
      </c>
      <c r="E1315" t="s">
        <v>6690</v>
      </c>
      <c r="F1315" t="s">
        <v>2271</v>
      </c>
      <c r="G1315">
        <v>0</v>
      </c>
      <c r="H1315" t="s">
        <v>6691</v>
      </c>
      <c r="I1315" t="s">
        <v>6691</v>
      </c>
      <c r="J1315" t="s">
        <v>6692</v>
      </c>
      <c r="K1315" t="s">
        <v>2347</v>
      </c>
      <c r="L1315" t="s">
        <v>2322</v>
      </c>
      <c r="M1315" s="6">
        <f>DATE(YEAR(PCC_Data[[#This Row],[Confirmed Date]]),MONTH(PCC_Data[[#This Row],[Confirmed Date]]),1)</f>
        <v>41334</v>
      </c>
      <c r="N1315" s="3">
        <f>DATE(YEAR(PCC_Data[[#This Row],[Confirmed Date]]),1,1)</f>
        <v>41275</v>
      </c>
    </row>
    <row r="1316" spans="2:14" x14ac:dyDescent="0.25">
      <c r="B1316" t="s">
        <v>6693</v>
      </c>
      <c r="C1316" t="s">
        <v>2177</v>
      </c>
      <c r="D1316" t="s">
        <v>2543</v>
      </c>
      <c r="E1316" t="s">
        <v>6694</v>
      </c>
      <c r="F1316" t="s">
        <v>2514</v>
      </c>
      <c r="G1316">
        <v>0</v>
      </c>
      <c r="H1316" t="s">
        <v>6695</v>
      </c>
      <c r="I1316" t="s">
        <v>6695</v>
      </c>
      <c r="J1316" t="s">
        <v>6696</v>
      </c>
      <c r="K1316" t="s">
        <v>2547</v>
      </c>
      <c r="L1316" t="s">
        <v>2720</v>
      </c>
      <c r="M1316" s="6">
        <f>DATE(YEAR(PCC_Data[[#This Row],[Confirmed Date]]),MONTH(PCC_Data[[#This Row],[Confirmed Date]]),1)</f>
        <v>41395</v>
      </c>
      <c r="N1316" s="3">
        <f>DATE(YEAR(PCC_Data[[#This Row],[Confirmed Date]]),1,1)</f>
        <v>41275</v>
      </c>
    </row>
    <row r="1317" spans="2:14" x14ac:dyDescent="0.25">
      <c r="B1317" t="s">
        <v>6697</v>
      </c>
      <c r="C1317" t="s">
        <v>2177</v>
      </c>
      <c r="D1317" t="s">
        <v>2543</v>
      </c>
      <c r="E1317" t="s">
        <v>6694</v>
      </c>
      <c r="F1317" t="s">
        <v>2514</v>
      </c>
      <c r="G1317">
        <v>0</v>
      </c>
      <c r="H1317" t="s">
        <v>6695</v>
      </c>
      <c r="I1317" t="s">
        <v>6695</v>
      </c>
      <c r="J1317" t="s">
        <v>6698</v>
      </c>
      <c r="K1317" t="s">
        <v>2398</v>
      </c>
      <c r="L1317" t="s">
        <v>2720</v>
      </c>
      <c r="M1317" s="6">
        <f>DATE(YEAR(PCC_Data[[#This Row],[Confirmed Date]]),MONTH(PCC_Data[[#This Row],[Confirmed Date]]),1)</f>
        <v>41395</v>
      </c>
      <c r="N1317" s="3">
        <f>DATE(YEAR(PCC_Data[[#This Row],[Confirmed Date]]),1,1)</f>
        <v>41275</v>
      </c>
    </row>
    <row r="1318" spans="2:14" x14ac:dyDescent="0.25">
      <c r="B1318" t="s">
        <v>6699</v>
      </c>
      <c r="C1318" t="s">
        <v>2232</v>
      </c>
      <c r="D1318" t="s">
        <v>6700</v>
      </c>
      <c r="E1318" t="s">
        <v>6701</v>
      </c>
      <c r="F1318" t="s">
        <v>2310</v>
      </c>
      <c r="G1318">
        <v>0</v>
      </c>
      <c r="H1318" t="s">
        <v>6702</v>
      </c>
      <c r="I1318" t="s">
        <v>6702</v>
      </c>
      <c r="J1318" t="s">
        <v>6703</v>
      </c>
      <c r="K1318" t="s">
        <v>2375</v>
      </c>
      <c r="L1318" t="s">
        <v>4049</v>
      </c>
      <c r="M1318" s="6">
        <f>DATE(YEAR(PCC_Data[[#This Row],[Confirmed Date]]),MONTH(PCC_Data[[#This Row],[Confirmed Date]]),1)</f>
        <v>41395</v>
      </c>
      <c r="N1318" s="3">
        <f>DATE(YEAR(PCC_Data[[#This Row],[Confirmed Date]]),1,1)</f>
        <v>41275</v>
      </c>
    </row>
    <row r="1319" spans="2:14" x14ac:dyDescent="0.25">
      <c r="B1319" t="s">
        <v>6704</v>
      </c>
      <c r="C1319" t="s">
        <v>2232</v>
      </c>
      <c r="D1319" t="s">
        <v>6705</v>
      </c>
      <c r="E1319" t="s">
        <v>6230</v>
      </c>
      <c r="F1319" t="s">
        <v>2319</v>
      </c>
      <c r="G1319">
        <v>0</v>
      </c>
      <c r="H1319" t="s">
        <v>6706</v>
      </c>
      <c r="I1319" t="s">
        <v>6706</v>
      </c>
      <c r="J1319" t="s">
        <v>6707</v>
      </c>
      <c r="K1319" t="s">
        <v>2429</v>
      </c>
      <c r="L1319" t="s">
        <v>2246</v>
      </c>
      <c r="M1319" s="6">
        <f>DATE(YEAR(PCC_Data[[#This Row],[Confirmed Date]]),MONTH(PCC_Data[[#This Row],[Confirmed Date]]),1)</f>
        <v>41395</v>
      </c>
      <c r="N1319" s="3">
        <f>DATE(YEAR(PCC_Data[[#This Row],[Confirmed Date]]),1,1)</f>
        <v>41275</v>
      </c>
    </row>
    <row r="1320" spans="2:14" x14ac:dyDescent="0.25">
      <c r="B1320" t="s">
        <v>6708</v>
      </c>
      <c r="C1320" t="s">
        <v>2177</v>
      </c>
      <c r="D1320" t="s">
        <v>6709</v>
      </c>
      <c r="E1320" t="s">
        <v>6710</v>
      </c>
      <c r="F1320" t="s">
        <v>2310</v>
      </c>
      <c r="G1320">
        <v>0</v>
      </c>
      <c r="H1320" t="s">
        <v>6711</v>
      </c>
      <c r="I1320" t="s">
        <v>6711</v>
      </c>
      <c r="J1320" t="s">
        <v>6712</v>
      </c>
      <c r="K1320" t="s">
        <v>2398</v>
      </c>
      <c r="L1320" t="s">
        <v>2275</v>
      </c>
      <c r="M1320" s="6">
        <f>DATE(YEAR(PCC_Data[[#This Row],[Confirmed Date]]),MONTH(PCC_Data[[#This Row],[Confirmed Date]]),1)</f>
        <v>41395</v>
      </c>
      <c r="N1320" s="3">
        <f>DATE(YEAR(PCC_Data[[#This Row],[Confirmed Date]]),1,1)</f>
        <v>41275</v>
      </c>
    </row>
    <row r="1321" spans="2:14" x14ac:dyDescent="0.25">
      <c r="B1321" t="s">
        <v>6713</v>
      </c>
      <c r="C1321" t="s">
        <v>2232</v>
      </c>
      <c r="D1321" t="s">
        <v>6714</v>
      </c>
      <c r="E1321" t="s">
        <v>6715</v>
      </c>
      <c r="F1321" t="s">
        <v>6716</v>
      </c>
      <c r="G1321">
        <v>10</v>
      </c>
      <c r="H1321" t="s">
        <v>6717</v>
      </c>
      <c r="I1321" t="s">
        <v>6717</v>
      </c>
      <c r="J1321" t="s">
        <v>6718</v>
      </c>
      <c r="K1321" t="s">
        <v>2429</v>
      </c>
      <c r="L1321" t="s">
        <v>6719</v>
      </c>
      <c r="M1321" s="6">
        <f>DATE(YEAR(PCC_Data[[#This Row],[Confirmed Date]]),MONTH(PCC_Data[[#This Row],[Confirmed Date]]),1)</f>
        <v>41334</v>
      </c>
      <c r="N1321" s="3">
        <f>DATE(YEAR(PCC_Data[[#This Row],[Confirmed Date]]),1,1)</f>
        <v>41275</v>
      </c>
    </row>
    <row r="1322" spans="2:14" x14ac:dyDescent="0.25">
      <c r="B1322" t="s">
        <v>6720</v>
      </c>
      <c r="C1322" t="s">
        <v>2177</v>
      </c>
      <c r="D1322" t="s">
        <v>6514</v>
      </c>
      <c r="E1322" t="s">
        <v>5035</v>
      </c>
      <c r="F1322" t="s">
        <v>2395</v>
      </c>
      <c r="G1322">
        <v>0</v>
      </c>
      <c r="H1322" t="s">
        <v>6721</v>
      </c>
      <c r="I1322" t="s">
        <v>6721</v>
      </c>
      <c r="J1322" t="s">
        <v>6722</v>
      </c>
      <c r="K1322" t="s">
        <v>2245</v>
      </c>
      <c r="L1322" t="s">
        <v>2348</v>
      </c>
      <c r="M1322" s="6">
        <f>DATE(YEAR(PCC_Data[[#This Row],[Confirmed Date]]),MONTH(PCC_Data[[#This Row],[Confirmed Date]]),1)</f>
        <v>41365</v>
      </c>
      <c r="N1322" s="3">
        <f>DATE(YEAR(PCC_Data[[#This Row],[Confirmed Date]]),1,1)</f>
        <v>41275</v>
      </c>
    </row>
    <row r="1323" spans="2:14" x14ac:dyDescent="0.25">
      <c r="B1323" t="s">
        <v>6723</v>
      </c>
      <c r="C1323" t="s">
        <v>2177</v>
      </c>
      <c r="D1323" t="s">
        <v>6724</v>
      </c>
      <c r="E1323" t="s">
        <v>6661</v>
      </c>
      <c r="F1323" t="s">
        <v>4339</v>
      </c>
      <c r="G1323">
        <v>0</v>
      </c>
      <c r="H1323" t="s">
        <v>6725</v>
      </c>
      <c r="I1323" t="s">
        <v>6725</v>
      </c>
      <c r="J1323" t="s">
        <v>6726</v>
      </c>
      <c r="K1323" t="s">
        <v>2398</v>
      </c>
      <c r="L1323" t="s">
        <v>2246</v>
      </c>
      <c r="M1323" s="6">
        <f>DATE(YEAR(PCC_Data[[#This Row],[Confirmed Date]]),MONTH(PCC_Data[[#This Row],[Confirmed Date]]),1)</f>
        <v>41365</v>
      </c>
      <c r="N1323" s="3">
        <f>DATE(YEAR(PCC_Data[[#This Row],[Confirmed Date]]),1,1)</f>
        <v>41275</v>
      </c>
    </row>
    <row r="1324" spans="2:14" x14ac:dyDescent="0.25">
      <c r="B1324" t="s">
        <v>6727</v>
      </c>
      <c r="C1324" t="s">
        <v>2177</v>
      </c>
      <c r="D1324" t="s">
        <v>6728</v>
      </c>
      <c r="E1324" t="s">
        <v>6729</v>
      </c>
      <c r="F1324" t="s">
        <v>2271</v>
      </c>
      <c r="G1324">
        <v>0</v>
      </c>
      <c r="H1324" t="s">
        <v>6730</v>
      </c>
      <c r="I1324" t="s">
        <v>6730</v>
      </c>
      <c r="J1324" t="s">
        <v>6731</v>
      </c>
      <c r="K1324" t="s">
        <v>2347</v>
      </c>
      <c r="M1324" s="6">
        <f>DATE(YEAR(PCC_Data[[#This Row],[Confirmed Date]]),MONTH(PCC_Data[[#This Row],[Confirmed Date]]),1)</f>
        <v>41365</v>
      </c>
      <c r="N1324" s="3">
        <f>DATE(YEAR(PCC_Data[[#This Row],[Confirmed Date]]),1,1)</f>
        <v>41275</v>
      </c>
    </row>
    <row r="1325" spans="2:14" x14ac:dyDescent="0.25">
      <c r="B1325" t="s">
        <v>6732</v>
      </c>
      <c r="C1325" t="s">
        <v>2177</v>
      </c>
      <c r="D1325" t="s">
        <v>6733</v>
      </c>
      <c r="E1325" t="s">
        <v>6734</v>
      </c>
      <c r="F1325" t="s">
        <v>2271</v>
      </c>
      <c r="G1325">
        <v>0</v>
      </c>
      <c r="H1325" t="s">
        <v>6735</v>
      </c>
      <c r="I1325" t="s">
        <v>6735</v>
      </c>
      <c r="J1325" t="s">
        <v>6736</v>
      </c>
      <c r="K1325" t="s">
        <v>2347</v>
      </c>
      <c r="L1325" t="s">
        <v>2258</v>
      </c>
      <c r="M1325" s="6">
        <f>DATE(YEAR(PCC_Data[[#This Row],[Confirmed Date]]),MONTH(PCC_Data[[#This Row],[Confirmed Date]]),1)</f>
        <v>41334</v>
      </c>
      <c r="N1325" s="3">
        <f>DATE(YEAR(PCC_Data[[#This Row],[Confirmed Date]]),1,1)</f>
        <v>41275</v>
      </c>
    </row>
    <row r="1326" spans="2:14" x14ac:dyDescent="0.25">
      <c r="B1326" t="s">
        <v>6737</v>
      </c>
      <c r="C1326" t="s">
        <v>2177</v>
      </c>
      <c r="D1326" t="s">
        <v>6514</v>
      </c>
      <c r="E1326" t="s">
        <v>6738</v>
      </c>
      <c r="F1326" t="s">
        <v>2395</v>
      </c>
      <c r="G1326">
        <v>0</v>
      </c>
      <c r="H1326" t="s">
        <v>6739</v>
      </c>
      <c r="I1326" t="s">
        <v>6739</v>
      </c>
      <c r="J1326" t="s">
        <v>6740</v>
      </c>
      <c r="K1326" t="s">
        <v>2245</v>
      </c>
      <c r="M1326" s="6">
        <f>DATE(YEAR(PCC_Data[[#This Row],[Confirmed Date]]),MONTH(PCC_Data[[#This Row],[Confirmed Date]]),1)</f>
        <v>41365</v>
      </c>
      <c r="N1326" s="3">
        <f>DATE(YEAR(PCC_Data[[#This Row],[Confirmed Date]]),1,1)</f>
        <v>41275</v>
      </c>
    </row>
    <row r="1327" spans="2:14" x14ac:dyDescent="0.25">
      <c r="B1327" t="s">
        <v>6741</v>
      </c>
      <c r="C1327" t="s">
        <v>2177</v>
      </c>
      <c r="D1327" t="s">
        <v>6742</v>
      </c>
      <c r="E1327" t="s">
        <v>6743</v>
      </c>
      <c r="F1327" t="s">
        <v>2395</v>
      </c>
      <c r="G1327">
        <v>0</v>
      </c>
      <c r="H1327" t="s">
        <v>6744</v>
      </c>
      <c r="I1327" t="s">
        <v>6744</v>
      </c>
      <c r="J1327" t="s">
        <v>6745</v>
      </c>
      <c r="K1327" t="s">
        <v>2245</v>
      </c>
      <c r="M1327" s="6">
        <f>DATE(YEAR(PCC_Data[[#This Row],[Confirmed Date]]),MONTH(PCC_Data[[#This Row],[Confirmed Date]]),1)</f>
        <v>41365</v>
      </c>
      <c r="N1327" s="3">
        <f>DATE(YEAR(PCC_Data[[#This Row],[Confirmed Date]]),1,1)</f>
        <v>41275</v>
      </c>
    </row>
    <row r="1328" spans="2:14" x14ac:dyDescent="0.25">
      <c r="B1328" t="s">
        <v>6746</v>
      </c>
      <c r="C1328" t="s">
        <v>2177</v>
      </c>
      <c r="D1328" t="s">
        <v>6728</v>
      </c>
      <c r="E1328" t="s">
        <v>6404</v>
      </c>
      <c r="F1328" t="s">
        <v>2271</v>
      </c>
      <c r="G1328">
        <v>0</v>
      </c>
      <c r="H1328" t="s">
        <v>6747</v>
      </c>
      <c r="I1328" t="s">
        <v>6747</v>
      </c>
      <c r="J1328" t="s">
        <v>6748</v>
      </c>
      <c r="K1328" t="s">
        <v>2347</v>
      </c>
      <c r="M1328" s="6">
        <f>DATE(YEAR(PCC_Data[[#This Row],[Confirmed Date]]),MONTH(PCC_Data[[#This Row],[Confirmed Date]]),1)</f>
        <v>41365</v>
      </c>
      <c r="N1328" s="3">
        <f>DATE(YEAR(PCC_Data[[#This Row],[Confirmed Date]]),1,1)</f>
        <v>41275</v>
      </c>
    </row>
    <row r="1329" spans="2:14" x14ac:dyDescent="0.25">
      <c r="B1329" t="s">
        <v>6749</v>
      </c>
      <c r="C1329" t="s">
        <v>2177</v>
      </c>
      <c r="D1329" t="s">
        <v>6750</v>
      </c>
      <c r="E1329" t="s">
        <v>6751</v>
      </c>
      <c r="F1329" t="s">
        <v>2271</v>
      </c>
      <c r="G1329">
        <v>0</v>
      </c>
      <c r="H1329" t="s">
        <v>6752</v>
      </c>
      <c r="I1329" t="s">
        <v>6752</v>
      </c>
      <c r="J1329" t="s">
        <v>6753</v>
      </c>
      <c r="K1329" t="s">
        <v>2347</v>
      </c>
      <c r="L1329" t="s">
        <v>2348</v>
      </c>
      <c r="M1329" s="6">
        <f>DATE(YEAR(PCC_Data[[#This Row],[Confirmed Date]]),MONTH(PCC_Data[[#This Row],[Confirmed Date]]),1)</f>
        <v>41395</v>
      </c>
      <c r="N1329" s="3">
        <f>DATE(YEAR(PCC_Data[[#This Row],[Confirmed Date]]),1,1)</f>
        <v>41275</v>
      </c>
    </row>
    <row r="1330" spans="2:14" x14ac:dyDescent="0.25">
      <c r="B1330" t="s">
        <v>6754</v>
      </c>
      <c r="C1330" t="s">
        <v>2232</v>
      </c>
      <c r="D1330" t="s">
        <v>6755</v>
      </c>
      <c r="E1330" t="s">
        <v>6756</v>
      </c>
      <c r="F1330" t="s">
        <v>2271</v>
      </c>
      <c r="G1330">
        <v>0</v>
      </c>
      <c r="H1330" t="s">
        <v>6757</v>
      </c>
      <c r="I1330" t="s">
        <v>6757</v>
      </c>
      <c r="J1330" t="s">
        <v>6758</v>
      </c>
      <c r="K1330" t="s">
        <v>3833</v>
      </c>
      <c r="L1330" t="s">
        <v>2258</v>
      </c>
      <c r="M1330" s="6">
        <f>DATE(YEAR(PCC_Data[[#This Row],[Confirmed Date]]),MONTH(PCC_Data[[#This Row],[Confirmed Date]]),1)</f>
        <v>41334</v>
      </c>
      <c r="N1330" s="3">
        <f>DATE(YEAR(PCC_Data[[#This Row],[Confirmed Date]]),1,1)</f>
        <v>41275</v>
      </c>
    </row>
    <row r="1331" spans="2:14" x14ac:dyDescent="0.25">
      <c r="B1331" t="s">
        <v>6759</v>
      </c>
      <c r="C1331" t="s">
        <v>2232</v>
      </c>
      <c r="D1331" t="s">
        <v>5857</v>
      </c>
      <c r="E1331" t="s">
        <v>6626</v>
      </c>
      <c r="F1331" t="s">
        <v>2271</v>
      </c>
      <c r="G1331">
        <v>0</v>
      </c>
      <c r="H1331" t="s">
        <v>6760</v>
      </c>
      <c r="I1331" t="s">
        <v>6760</v>
      </c>
      <c r="J1331" t="s">
        <v>6761</v>
      </c>
      <c r="K1331" t="s">
        <v>3833</v>
      </c>
      <c r="L1331" t="s">
        <v>2258</v>
      </c>
      <c r="M1331" s="6">
        <f>DATE(YEAR(PCC_Data[[#This Row],[Confirmed Date]]),MONTH(PCC_Data[[#This Row],[Confirmed Date]]),1)</f>
        <v>41365</v>
      </c>
      <c r="N1331" s="3">
        <f>DATE(YEAR(PCC_Data[[#This Row],[Confirmed Date]]),1,1)</f>
        <v>41275</v>
      </c>
    </row>
    <row r="1332" spans="2:14" x14ac:dyDescent="0.25">
      <c r="B1332" t="s">
        <v>6762</v>
      </c>
      <c r="C1332" t="s">
        <v>2177</v>
      </c>
      <c r="D1332" t="s">
        <v>6763</v>
      </c>
      <c r="E1332" t="s">
        <v>6764</v>
      </c>
      <c r="F1332" t="s">
        <v>2271</v>
      </c>
      <c r="G1332">
        <v>0</v>
      </c>
      <c r="H1332" t="s">
        <v>6765</v>
      </c>
      <c r="I1332" t="s">
        <v>6765</v>
      </c>
      <c r="J1332" t="s">
        <v>6766</v>
      </c>
      <c r="K1332" t="s">
        <v>2347</v>
      </c>
      <c r="L1332" t="s">
        <v>2365</v>
      </c>
      <c r="M1332" s="6">
        <f>DATE(YEAR(PCC_Data[[#This Row],[Confirmed Date]]),MONTH(PCC_Data[[#This Row],[Confirmed Date]]),1)</f>
        <v>41395</v>
      </c>
      <c r="N1332" s="3">
        <f>DATE(YEAR(PCC_Data[[#This Row],[Confirmed Date]]),1,1)</f>
        <v>41275</v>
      </c>
    </row>
    <row r="1333" spans="2:14" x14ac:dyDescent="0.25">
      <c r="B1333" t="s">
        <v>6767</v>
      </c>
      <c r="C1333" t="s">
        <v>2177</v>
      </c>
      <c r="D1333" t="s">
        <v>6728</v>
      </c>
      <c r="E1333" t="s">
        <v>6756</v>
      </c>
      <c r="F1333" t="s">
        <v>2271</v>
      </c>
      <c r="G1333">
        <v>0</v>
      </c>
      <c r="H1333" t="s">
        <v>6768</v>
      </c>
      <c r="I1333" t="s">
        <v>6768</v>
      </c>
      <c r="J1333" t="s">
        <v>6769</v>
      </c>
      <c r="K1333" t="s">
        <v>2347</v>
      </c>
      <c r="L1333" t="s">
        <v>2258</v>
      </c>
      <c r="M1333" s="6">
        <f>DATE(YEAR(PCC_Data[[#This Row],[Confirmed Date]]),MONTH(PCC_Data[[#This Row],[Confirmed Date]]),1)</f>
        <v>41334</v>
      </c>
      <c r="N1333" s="3">
        <f>DATE(YEAR(PCC_Data[[#This Row],[Confirmed Date]]),1,1)</f>
        <v>41275</v>
      </c>
    </row>
    <row r="1334" spans="2:14" x14ac:dyDescent="0.25">
      <c r="B1334" t="s">
        <v>6770</v>
      </c>
      <c r="C1334" t="s">
        <v>2177</v>
      </c>
      <c r="D1334" t="s">
        <v>2543</v>
      </c>
      <c r="E1334" t="s">
        <v>6771</v>
      </c>
      <c r="F1334" t="s">
        <v>2514</v>
      </c>
      <c r="G1334">
        <v>0</v>
      </c>
      <c r="H1334" t="s">
        <v>6772</v>
      </c>
      <c r="I1334" t="s">
        <v>6772</v>
      </c>
      <c r="J1334" t="s">
        <v>6773</v>
      </c>
      <c r="K1334" t="s">
        <v>2398</v>
      </c>
      <c r="L1334" t="s">
        <v>2518</v>
      </c>
      <c r="M1334" s="6">
        <f>DATE(YEAR(PCC_Data[[#This Row],[Confirmed Date]]),MONTH(PCC_Data[[#This Row],[Confirmed Date]]),1)</f>
        <v>41395</v>
      </c>
      <c r="N1334" s="3">
        <f>DATE(YEAR(PCC_Data[[#This Row],[Confirmed Date]]),1,1)</f>
        <v>41275</v>
      </c>
    </row>
    <row r="1335" spans="2:14" x14ac:dyDescent="0.25">
      <c r="B1335" t="s">
        <v>6774</v>
      </c>
      <c r="C1335" t="s">
        <v>2177</v>
      </c>
      <c r="D1335" t="s">
        <v>2543</v>
      </c>
      <c r="E1335" t="s">
        <v>6771</v>
      </c>
      <c r="F1335" t="s">
        <v>2514</v>
      </c>
      <c r="G1335">
        <v>0</v>
      </c>
      <c r="H1335" t="s">
        <v>6775</v>
      </c>
      <c r="I1335" t="s">
        <v>6775</v>
      </c>
      <c r="J1335" t="s">
        <v>6776</v>
      </c>
      <c r="K1335" t="s">
        <v>2547</v>
      </c>
      <c r="L1335" t="s">
        <v>2518</v>
      </c>
      <c r="M1335" s="6">
        <f>DATE(YEAR(PCC_Data[[#This Row],[Confirmed Date]]),MONTH(PCC_Data[[#This Row],[Confirmed Date]]),1)</f>
        <v>41395</v>
      </c>
      <c r="N1335" s="3">
        <f>DATE(YEAR(PCC_Data[[#This Row],[Confirmed Date]]),1,1)</f>
        <v>41275</v>
      </c>
    </row>
    <row r="1336" spans="2:14" x14ac:dyDescent="0.25">
      <c r="B1336" t="s">
        <v>6777</v>
      </c>
      <c r="C1336" t="s">
        <v>2177</v>
      </c>
      <c r="D1336" t="s">
        <v>6742</v>
      </c>
      <c r="E1336" t="s">
        <v>6192</v>
      </c>
      <c r="F1336" t="s">
        <v>2395</v>
      </c>
      <c r="G1336">
        <v>8.25</v>
      </c>
      <c r="H1336" t="s">
        <v>6778</v>
      </c>
      <c r="I1336" t="s">
        <v>6778</v>
      </c>
      <c r="J1336" t="s">
        <v>6779</v>
      </c>
      <c r="K1336" t="s">
        <v>2245</v>
      </c>
      <c r="M1336" s="6">
        <f>DATE(YEAR(PCC_Data[[#This Row],[Confirmed Date]]),MONTH(PCC_Data[[#This Row],[Confirmed Date]]),1)</f>
        <v>41334</v>
      </c>
      <c r="N1336" s="3">
        <f>DATE(YEAR(PCC_Data[[#This Row],[Confirmed Date]]),1,1)</f>
        <v>41275</v>
      </c>
    </row>
    <row r="1337" spans="2:14" x14ac:dyDescent="0.25">
      <c r="B1337" t="s">
        <v>6780</v>
      </c>
      <c r="C1337" t="s">
        <v>2232</v>
      </c>
      <c r="D1337" t="s">
        <v>6781</v>
      </c>
      <c r="E1337" t="s">
        <v>6782</v>
      </c>
      <c r="F1337" t="s">
        <v>2504</v>
      </c>
      <c r="G1337">
        <v>10</v>
      </c>
      <c r="H1337" t="s">
        <v>6783</v>
      </c>
      <c r="I1337" t="s">
        <v>6783</v>
      </c>
      <c r="J1337" t="s">
        <v>6784</v>
      </c>
      <c r="K1337" t="s">
        <v>2805</v>
      </c>
      <c r="L1337" t="s">
        <v>8</v>
      </c>
      <c r="M1337" s="6">
        <f>DATE(YEAR(PCC_Data[[#This Row],[Confirmed Date]]),MONTH(PCC_Data[[#This Row],[Confirmed Date]]),1)</f>
        <v>41365</v>
      </c>
      <c r="N1337" s="3">
        <f>DATE(YEAR(PCC_Data[[#This Row],[Confirmed Date]]),1,1)</f>
        <v>41275</v>
      </c>
    </row>
    <row r="1338" spans="2:14" x14ac:dyDescent="0.25">
      <c r="B1338" t="s">
        <v>6785</v>
      </c>
      <c r="C1338" t="s">
        <v>2177</v>
      </c>
      <c r="D1338" t="s">
        <v>2543</v>
      </c>
      <c r="E1338" t="s">
        <v>6786</v>
      </c>
      <c r="F1338" t="s">
        <v>2514</v>
      </c>
      <c r="G1338">
        <v>0</v>
      </c>
      <c r="H1338" t="s">
        <v>6787</v>
      </c>
      <c r="I1338" t="s">
        <v>6787</v>
      </c>
      <c r="J1338" t="s">
        <v>6788</v>
      </c>
      <c r="K1338" t="s">
        <v>2547</v>
      </c>
      <c r="L1338" t="s">
        <v>2518</v>
      </c>
      <c r="M1338" s="6">
        <f>DATE(YEAR(PCC_Data[[#This Row],[Confirmed Date]]),MONTH(PCC_Data[[#This Row],[Confirmed Date]]),1)</f>
        <v>41395</v>
      </c>
      <c r="N1338" s="3">
        <f>DATE(YEAR(PCC_Data[[#This Row],[Confirmed Date]]),1,1)</f>
        <v>41275</v>
      </c>
    </row>
    <row r="1339" spans="2:14" x14ac:dyDescent="0.25">
      <c r="B1339" t="s">
        <v>6789</v>
      </c>
      <c r="C1339" t="s">
        <v>2177</v>
      </c>
      <c r="D1339" t="s">
        <v>2543</v>
      </c>
      <c r="E1339" t="s">
        <v>6786</v>
      </c>
      <c r="F1339" t="s">
        <v>2514</v>
      </c>
      <c r="G1339">
        <v>0</v>
      </c>
      <c r="H1339" t="s">
        <v>6787</v>
      </c>
      <c r="I1339" t="s">
        <v>6787</v>
      </c>
      <c r="J1339" t="s">
        <v>6790</v>
      </c>
      <c r="K1339" t="s">
        <v>2398</v>
      </c>
      <c r="L1339" t="s">
        <v>2518</v>
      </c>
      <c r="M1339" s="6">
        <f>DATE(YEAR(PCC_Data[[#This Row],[Confirmed Date]]),MONTH(PCC_Data[[#This Row],[Confirmed Date]]),1)</f>
        <v>41395</v>
      </c>
      <c r="N1339" s="3">
        <f>DATE(YEAR(PCC_Data[[#This Row],[Confirmed Date]]),1,1)</f>
        <v>41275</v>
      </c>
    </row>
    <row r="1340" spans="2:14" x14ac:dyDescent="0.25">
      <c r="B1340" t="s">
        <v>6791</v>
      </c>
      <c r="C1340" t="s">
        <v>2232</v>
      </c>
      <c r="D1340" t="s">
        <v>6792</v>
      </c>
      <c r="E1340" t="s">
        <v>6793</v>
      </c>
      <c r="F1340" t="s">
        <v>2261</v>
      </c>
      <c r="G1340">
        <v>0</v>
      </c>
      <c r="H1340" t="s">
        <v>6794</v>
      </c>
      <c r="I1340" t="s">
        <v>6794</v>
      </c>
      <c r="J1340" t="s">
        <v>6795</v>
      </c>
      <c r="K1340" t="s">
        <v>2429</v>
      </c>
      <c r="L1340" t="s">
        <v>2264</v>
      </c>
      <c r="M1340" s="6">
        <f>DATE(YEAR(PCC_Data[[#This Row],[Confirmed Date]]),MONTH(PCC_Data[[#This Row],[Confirmed Date]]),1)</f>
        <v>41395</v>
      </c>
      <c r="N1340" s="3">
        <f>DATE(YEAR(PCC_Data[[#This Row],[Confirmed Date]]),1,1)</f>
        <v>41275</v>
      </c>
    </row>
    <row r="1341" spans="2:14" x14ac:dyDescent="0.25">
      <c r="B1341" t="s">
        <v>6796</v>
      </c>
      <c r="C1341" t="s">
        <v>2232</v>
      </c>
      <c r="D1341" t="s">
        <v>6797</v>
      </c>
      <c r="E1341" t="s">
        <v>6798</v>
      </c>
      <c r="F1341" t="s">
        <v>2504</v>
      </c>
      <c r="G1341">
        <v>0</v>
      </c>
      <c r="H1341" t="s">
        <v>6799</v>
      </c>
      <c r="I1341" t="s">
        <v>6799</v>
      </c>
      <c r="J1341" t="s">
        <v>6800</v>
      </c>
      <c r="K1341" t="s">
        <v>2429</v>
      </c>
      <c r="L1341" t="s">
        <v>2252</v>
      </c>
      <c r="M1341" s="6">
        <f>DATE(YEAR(PCC_Data[[#This Row],[Confirmed Date]]),MONTH(PCC_Data[[#This Row],[Confirmed Date]]),1)</f>
        <v>41334</v>
      </c>
      <c r="N1341" s="3">
        <f>DATE(YEAR(PCC_Data[[#This Row],[Confirmed Date]]),1,1)</f>
        <v>41275</v>
      </c>
    </row>
    <row r="1342" spans="2:14" x14ac:dyDescent="0.25">
      <c r="B1342" t="s">
        <v>6801</v>
      </c>
      <c r="C1342" t="s">
        <v>2232</v>
      </c>
      <c r="D1342" t="s">
        <v>6802</v>
      </c>
      <c r="E1342" t="s">
        <v>6803</v>
      </c>
      <c r="F1342" t="s">
        <v>2255</v>
      </c>
      <c r="G1342">
        <v>0</v>
      </c>
      <c r="H1342" t="s">
        <v>6804</v>
      </c>
      <c r="I1342" t="s">
        <v>6804</v>
      </c>
      <c r="J1342" t="s">
        <v>6805</v>
      </c>
      <c r="K1342" t="s">
        <v>2805</v>
      </c>
      <c r="L1342" t="s">
        <v>2258</v>
      </c>
      <c r="M1342" s="6">
        <f>DATE(YEAR(PCC_Data[[#This Row],[Confirmed Date]]),MONTH(PCC_Data[[#This Row],[Confirmed Date]]),1)</f>
        <v>41334</v>
      </c>
      <c r="N1342" s="3">
        <f>DATE(YEAR(PCC_Data[[#This Row],[Confirmed Date]]),1,1)</f>
        <v>41275</v>
      </c>
    </row>
    <row r="1343" spans="2:14" x14ac:dyDescent="0.25">
      <c r="B1343" t="s">
        <v>6806</v>
      </c>
      <c r="C1343" t="s">
        <v>2232</v>
      </c>
      <c r="D1343" t="s">
        <v>6807</v>
      </c>
      <c r="E1343" t="s">
        <v>6808</v>
      </c>
      <c r="F1343" t="s">
        <v>2504</v>
      </c>
      <c r="G1343">
        <v>0</v>
      </c>
      <c r="H1343" t="s">
        <v>6809</v>
      </c>
      <c r="I1343" t="s">
        <v>6809</v>
      </c>
      <c r="J1343" t="s">
        <v>6810</v>
      </c>
      <c r="K1343" t="s">
        <v>2429</v>
      </c>
      <c r="L1343" t="s">
        <v>2839</v>
      </c>
      <c r="M1343" s="6">
        <f>DATE(YEAR(PCC_Data[[#This Row],[Confirmed Date]]),MONTH(PCC_Data[[#This Row],[Confirmed Date]]),1)</f>
        <v>41395</v>
      </c>
      <c r="N1343" s="3">
        <f>DATE(YEAR(PCC_Data[[#This Row],[Confirmed Date]]),1,1)</f>
        <v>41275</v>
      </c>
    </row>
    <row r="1344" spans="2:14" x14ac:dyDescent="0.25">
      <c r="B1344" t="s">
        <v>6811</v>
      </c>
      <c r="C1344" t="s">
        <v>2177</v>
      </c>
      <c r="D1344" t="s">
        <v>6812</v>
      </c>
      <c r="E1344" t="s">
        <v>6661</v>
      </c>
      <c r="F1344" t="s">
        <v>2739</v>
      </c>
      <c r="G1344">
        <v>0</v>
      </c>
      <c r="H1344" t="s">
        <v>6813</v>
      </c>
      <c r="I1344" t="s">
        <v>6813</v>
      </c>
      <c r="J1344" t="s">
        <v>6814</v>
      </c>
      <c r="K1344" t="s">
        <v>2398</v>
      </c>
      <c r="L1344" t="s">
        <v>2246</v>
      </c>
      <c r="M1344" s="6">
        <f>DATE(YEAR(PCC_Data[[#This Row],[Confirmed Date]]),MONTH(PCC_Data[[#This Row],[Confirmed Date]]),1)</f>
        <v>41365</v>
      </c>
      <c r="N1344" s="3">
        <f>DATE(YEAR(PCC_Data[[#This Row],[Confirmed Date]]),1,1)</f>
        <v>41275</v>
      </c>
    </row>
    <row r="1345" spans="2:14" x14ac:dyDescent="0.25">
      <c r="B1345" t="s">
        <v>6815</v>
      </c>
      <c r="C1345" t="s">
        <v>2177</v>
      </c>
      <c r="D1345" t="s">
        <v>6816</v>
      </c>
      <c r="E1345" t="s">
        <v>6817</v>
      </c>
      <c r="F1345" t="s">
        <v>2739</v>
      </c>
      <c r="G1345">
        <v>0</v>
      </c>
      <c r="H1345" t="s">
        <v>6818</v>
      </c>
      <c r="I1345" t="s">
        <v>6818</v>
      </c>
      <c r="J1345" t="s">
        <v>6819</v>
      </c>
      <c r="K1345" t="s">
        <v>5094</v>
      </c>
      <c r="L1345" t="s">
        <v>6820</v>
      </c>
      <c r="M1345" s="6">
        <f>DATE(YEAR(PCC_Data[[#This Row],[Confirmed Date]]),MONTH(PCC_Data[[#This Row],[Confirmed Date]]),1)</f>
        <v>41365</v>
      </c>
      <c r="N1345" s="3">
        <f>DATE(YEAR(PCC_Data[[#This Row],[Confirmed Date]]),1,1)</f>
        <v>41275</v>
      </c>
    </row>
    <row r="1346" spans="2:14" x14ac:dyDescent="0.25">
      <c r="B1346" t="s">
        <v>6821</v>
      </c>
      <c r="C1346" t="s">
        <v>2177</v>
      </c>
      <c r="D1346" t="s">
        <v>6822</v>
      </c>
      <c r="E1346" t="s">
        <v>2739</v>
      </c>
      <c r="F1346" t="s">
        <v>2739</v>
      </c>
      <c r="G1346">
        <v>10</v>
      </c>
      <c r="H1346" t="s">
        <v>6823</v>
      </c>
      <c r="I1346" t="s">
        <v>6823</v>
      </c>
      <c r="J1346" t="s">
        <v>6824</v>
      </c>
      <c r="K1346" t="s">
        <v>2398</v>
      </c>
      <c r="L1346" t="s">
        <v>2365</v>
      </c>
      <c r="M1346" s="6">
        <f>DATE(YEAR(PCC_Data[[#This Row],[Confirmed Date]]),MONTH(PCC_Data[[#This Row],[Confirmed Date]]),1)</f>
        <v>41334</v>
      </c>
      <c r="N1346" s="3">
        <f>DATE(YEAR(PCC_Data[[#This Row],[Confirmed Date]]),1,1)</f>
        <v>41275</v>
      </c>
    </row>
    <row r="1347" spans="2:14" x14ac:dyDescent="0.25">
      <c r="B1347" t="s">
        <v>6825</v>
      </c>
      <c r="C1347" t="s">
        <v>2232</v>
      </c>
      <c r="D1347" t="s">
        <v>6826</v>
      </c>
      <c r="E1347" t="s">
        <v>3587</v>
      </c>
      <c r="F1347" t="s">
        <v>2319</v>
      </c>
      <c r="G1347">
        <v>0</v>
      </c>
      <c r="H1347" t="s">
        <v>6827</v>
      </c>
      <c r="I1347" t="s">
        <v>6827</v>
      </c>
      <c r="J1347" t="s">
        <v>6828</v>
      </c>
      <c r="K1347" t="s">
        <v>2429</v>
      </c>
      <c r="L1347" t="s">
        <v>2246</v>
      </c>
      <c r="M1347" s="6">
        <f>DATE(YEAR(PCC_Data[[#This Row],[Confirmed Date]]),MONTH(PCC_Data[[#This Row],[Confirmed Date]]),1)</f>
        <v>41395</v>
      </c>
      <c r="N1347" s="3">
        <f>DATE(YEAR(PCC_Data[[#This Row],[Confirmed Date]]),1,1)</f>
        <v>41275</v>
      </c>
    </row>
    <row r="1348" spans="2:14" x14ac:dyDescent="0.25">
      <c r="B1348" t="s">
        <v>6829</v>
      </c>
      <c r="C1348" t="s">
        <v>2177</v>
      </c>
      <c r="D1348" t="s">
        <v>4162</v>
      </c>
      <c r="E1348" t="s">
        <v>4534</v>
      </c>
      <c r="F1348" t="s">
        <v>2319</v>
      </c>
      <c r="G1348">
        <v>0</v>
      </c>
      <c r="H1348" t="s">
        <v>6830</v>
      </c>
      <c r="I1348" t="s">
        <v>6830</v>
      </c>
      <c r="J1348" t="s">
        <v>6831</v>
      </c>
      <c r="K1348" t="s">
        <v>2861</v>
      </c>
      <c r="L1348" t="s">
        <v>2246</v>
      </c>
      <c r="M1348" s="6">
        <f>DATE(YEAR(PCC_Data[[#This Row],[Confirmed Date]]),MONTH(PCC_Data[[#This Row],[Confirmed Date]]),1)</f>
        <v>41395</v>
      </c>
      <c r="N1348" s="3">
        <f>DATE(YEAR(PCC_Data[[#This Row],[Confirmed Date]]),1,1)</f>
        <v>41275</v>
      </c>
    </row>
    <row r="1349" spans="2:14" x14ac:dyDescent="0.25">
      <c r="B1349" t="s">
        <v>6832</v>
      </c>
      <c r="C1349" t="s">
        <v>2232</v>
      </c>
      <c r="D1349" t="s">
        <v>6833</v>
      </c>
      <c r="E1349" t="s">
        <v>3113</v>
      </c>
      <c r="F1349" t="s">
        <v>2845</v>
      </c>
      <c r="G1349">
        <v>0</v>
      </c>
      <c r="H1349" t="s">
        <v>6834</v>
      </c>
      <c r="I1349" t="s">
        <v>6834</v>
      </c>
      <c r="J1349" t="s">
        <v>6835</v>
      </c>
      <c r="K1349" t="s">
        <v>2429</v>
      </c>
      <c r="M1349" s="6">
        <f>DATE(YEAR(PCC_Data[[#This Row],[Confirmed Date]]),MONTH(PCC_Data[[#This Row],[Confirmed Date]]),1)</f>
        <v>41365</v>
      </c>
      <c r="N1349" s="3">
        <f>DATE(YEAR(PCC_Data[[#This Row],[Confirmed Date]]),1,1)</f>
        <v>41275</v>
      </c>
    </row>
    <row r="1350" spans="2:14" x14ac:dyDescent="0.25">
      <c r="B1350" t="s">
        <v>6836</v>
      </c>
      <c r="C1350" t="s">
        <v>2232</v>
      </c>
      <c r="D1350" t="s">
        <v>6837</v>
      </c>
      <c r="E1350" t="s">
        <v>6838</v>
      </c>
      <c r="F1350" t="s">
        <v>2467</v>
      </c>
      <c r="G1350">
        <v>0</v>
      </c>
      <c r="H1350" t="s">
        <v>6839</v>
      </c>
      <c r="I1350" t="s">
        <v>6839</v>
      </c>
      <c r="J1350" t="s">
        <v>6840</v>
      </c>
      <c r="K1350" t="s">
        <v>2665</v>
      </c>
      <c r="L1350" t="s">
        <v>2239</v>
      </c>
      <c r="M1350" s="6">
        <f>DATE(YEAR(PCC_Data[[#This Row],[Confirmed Date]]),MONTH(PCC_Data[[#This Row],[Confirmed Date]]),1)</f>
        <v>41365</v>
      </c>
      <c r="N1350" s="3">
        <f>DATE(YEAR(PCC_Data[[#This Row],[Confirmed Date]]),1,1)</f>
        <v>41275</v>
      </c>
    </row>
    <row r="1351" spans="2:14" x14ac:dyDescent="0.25">
      <c r="B1351" t="s">
        <v>6841</v>
      </c>
      <c r="C1351" t="s">
        <v>2177</v>
      </c>
      <c r="D1351" t="s">
        <v>4162</v>
      </c>
      <c r="E1351" t="s">
        <v>6842</v>
      </c>
      <c r="F1351" t="s">
        <v>2319</v>
      </c>
      <c r="G1351">
        <v>0</v>
      </c>
      <c r="H1351" t="s">
        <v>6843</v>
      </c>
      <c r="I1351" t="s">
        <v>6843</v>
      </c>
      <c r="J1351" t="s">
        <v>6844</v>
      </c>
      <c r="K1351" t="s">
        <v>2861</v>
      </c>
      <c r="L1351" t="s">
        <v>2246</v>
      </c>
      <c r="M1351" s="6">
        <f>DATE(YEAR(PCC_Data[[#This Row],[Confirmed Date]]),MONTH(PCC_Data[[#This Row],[Confirmed Date]]),1)</f>
        <v>41395</v>
      </c>
      <c r="N1351" s="3">
        <f>DATE(YEAR(PCC_Data[[#This Row],[Confirmed Date]]),1,1)</f>
        <v>41275</v>
      </c>
    </row>
    <row r="1352" spans="2:14" x14ac:dyDescent="0.25">
      <c r="B1352" t="s">
        <v>6845</v>
      </c>
      <c r="C1352" t="s">
        <v>2232</v>
      </c>
      <c r="D1352" t="s">
        <v>6846</v>
      </c>
      <c r="E1352" t="s">
        <v>3113</v>
      </c>
      <c r="F1352" t="s">
        <v>2845</v>
      </c>
      <c r="G1352">
        <v>0</v>
      </c>
      <c r="H1352" t="s">
        <v>6847</v>
      </c>
      <c r="I1352" t="s">
        <v>6847</v>
      </c>
      <c r="J1352" t="s">
        <v>6848</v>
      </c>
      <c r="K1352" t="s">
        <v>2429</v>
      </c>
      <c r="M1352" s="6">
        <f>DATE(YEAR(PCC_Data[[#This Row],[Confirmed Date]]),MONTH(PCC_Data[[#This Row],[Confirmed Date]]),1)</f>
        <v>41365</v>
      </c>
      <c r="N1352" s="3">
        <f>DATE(YEAR(PCC_Data[[#This Row],[Confirmed Date]]),1,1)</f>
        <v>41275</v>
      </c>
    </row>
    <row r="1353" spans="2:14" x14ac:dyDescent="0.25">
      <c r="B1353" t="s">
        <v>6849</v>
      </c>
      <c r="C1353" t="s">
        <v>2177</v>
      </c>
      <c r="D1353" t="s">
        <v>6850</v>
      </c>
      <c r="E1353" t="s">
        <v>6851</v>
      </c>
      <c r="F1353" t="s">
        <v>2395</v>
      </c>
      <c r="G1353">
        <v>0</v>
      </c>
      <c r="H1353" t="s">
        <v>6852</v>
      </c>
      <c r="I1353" t="s">
        <v>6852</v>
      </c>
      <c r="J1353" t="s">
        <v>6853</v>
      </c>
      <c r="K1353" t="s">
        <v>5094</v>
      </c>
      <c r="L1353" t="s">
        <v>2348</v>
      </c>
      <c r="M1353" s="6">
        <f>DATE(YEAR(PCC_Data[[#This Row],[Confirmed Date]]),MONTH(PCC_Data[[#This Row],[Confirmed Date]]),1)</f>
        <v>41365</v>
      </c>
      <c r="N1353" s="3">
        <f>DATE(YEAR(PCC_Data[[#This Row],[Confirmed Date]]),1,1)</f>
        <v>41275</v>
      </c>
    </row>
    <row r="1354" spans="2:14" x14ac:dyDescent="0.25">
      <c r="B1354" t="s">
        <v>6854</v>
      </c>
      <c r="C1354" t="s">
        <v>2232</v>
      </c>
      <c r="D1354" t="s">
        <v>6855</v>
      </c>
      <c r="E1354" t="s">
        <v>6856</v>
      </c>
      <c r="F1354" t="s">
        <v>2467</v>
      </c>
      <c r="G1354">
        <v>0</v>
      </c>
      <c r="H1354" t="s">
        <v>6857</v>
      </c>
      <c r="I1354" t="s">
        <v>6857</v>
      </c>
      <c r="J1354" t="s">
        <v>6858</v>
      </c>
      <c r="K1354" t="s">
        <v>6859</v>
      </c>
      <c r="M1354" s="6">
        <f>DATE(YEAR(PCC_Data[[#This Row],[Confirmed Date]]),MONTH(PCC_Data[[#This Row],[Confirmed Date]]),1)</f>
        <v>41395</v>
      </c>
      <c r="N1354" s="3">
        <f>DATE(YEAR(PCC_Data[[#This Row],[Confirmed Date]]),1,1)</f>
        <v>41275</v>
      </c>
    </row>
    <row r="1355" spans="2:14" x14ac:dyDescent="0.25">
      <c r="B1355" t="s">
        <v>6860</v>
      </c>
      <c r="C1355" t="s">
        <v>2232</v>
      </c>
      <c r="D1355" t="s">
        <v>6861</v>
      </c>
      <c r="E1355" t="s">
        <v>4738</v>
      </c>
      <c r="F1355" t="s">
        <v>2235</v>
      </c>
      <c r="G1355">
        <v>0</v>
      </c>
      <c r="H1355" t="s">
        <v>6862</v>
      </c>
      <c r="I1355" t="s">
        <v>6862</v>
      </c>
      <c r="J1355" t="s">
        <v>6863</v>
      </c>
      <c r="K1355" t="s">
        <v>4712</v>
      </c>
      <c r="M1355" s="6">
        <f>DATE(YEAR(PCC_Data[[#This Row],[Confirmed Date]]),MONTH(PCC_Data[[#This Row],[Confirmed Date]]),1)</f>
        <v>41365</v>
      </c>
      <c r="N1355" s="3">
        <f>DATE(YEAR(PCC_Data[[#This Row],[Confirmed Date]]),1,1)</f>
        <v>41275</v>
      </c>
    </row>
    <row r="1356" spans="2:14" x14ac:dyDescent="0.25">
      <c r="B1356" t="s">
        <v>6864</v>
      </c>
      <c r="C1356" t="s">
        <v>2232</v>
      </c>
      <c r="D1356" t="s">
        <v>6846</v>
      </c>
      <c r="E1356" t="s">
        <v>3113</v>
      </c>
      <c r="F1356" t="s">
        <v>2845</v>
      </c>
      <c r="G1356">
        <v>0</v>
      </c>
      <c r="H1356" t="s">
        <v>6865</v>
      </c>
      <c r="I1356" t="s">
        <v>6865</v>
      </c>
      <c r="J1356" t="s">
        <v>6866</v>
      </c>
      <c r="K1356" t="s">
        <v>2429</v>
      </c>
      <c r="M1356" s="6">
        <f>DATE(YEAR(PCC_Data[[#This Row],[Confirmed Date]]),MONTH(PCC_Data[[#This Row],[Confirmed Date]]),1)</f>
        <v>41365</v>
      </c>
      <c r="N1356" s="3">
        <f>DATE(YEAR(PCC_Data[[#This Row],[Confirmed Date]]),1,1)</f>
        <v>41275</v>
      </c>
    </row>
    <row r="1357" spans="2:14" x14ac:dyDescent="0.25">
      <c r="B1357" t="s">
        <v>6867</v>
      </c>
      <c r="C1357" t="s">
        <v>2232</v>
      </c>
      <c r="D1357" t="s">
        <v>6868</v>
      </c>
      <c r="E1357" t="s">
        <v>6869</v>
      </c>
      <c r="F1357" t="s">
        <v>2255</v>
      </c>
      <c r="G1357">
        <v>0</v>
      </c>
      <c r="H1357" t="s">
        <v>6870</v>
      </c>
      <c r="I1357" t="s">
        <v>6870</v>
      </c>
      <c r="J1357" t="s">
        <v>6871</v>
      </c>
      <c r="K1357" t="s">
        <v>2698</v>
      </c>
      <c r="L1357" t="s">
        <v>2839</v>
      </c>
      <c r="M1357" s="6">
        <f>DATE(YEAR(PCC_Data[[#This Row],[Confirmed Date]]),MONTH(PCC_Data[[#This Row],[Confirmed Date]]),1)</f>
        <v>41365</v>
      </c>
      <c r="N1357" s="3">
        <f>DATE(YEAR(PCC_Data[[#This Row],[Confirmed Date]]),1,1)</f>
        <v>41275</v>
      </c>
    </row>
    <row r="1358" spans="2:14" x14ac:dyDescent="0.25">
      <c r="B1358" t="s">
        <v>6872</v>
      </c>
      <c r="C1358" t="s">
        <v>2177</v>
      </c>
      <c r="D1358" t="s">
        <v>6873</v>
      </c>
      <c r="E1358" t="s">
        <v>2504</v>
      </c>
      <c r="F1358" t="s">
        <v>2836</v>
      </c>
      <c r="G1358">
        <v>0</v>
      </c>
      <c r="H1358" t="s">
        <v>6874</v>
      </c>
      <c r="I1358" t="s">
        <v>6874</v>
      </c>
      <c r="J1358" t="s">
        <v>6875</v>
      </c>
      <c r="K1358" t="s">
        <v>2398</v>
      </c>
      <c r="L1358" t="s">
        <v>2252</v>
      </c>
      <c r="M1358" s="6">
        <f>DATE(YEAR(PCC_Data[[#This Row],[Confirmed Date]]),MONTH(PCC_Data[[#This Row],[Confirmed Date]]),1)</f>
        <v>41365</v>
      </c>
      <c r="N1358" s="3">
        <f>DATE(YEAR(PCC_Data[[#This Row],[Confirmed Date]]),1,1)</f>
        <v>41275</v>
      </c>
    </row>
    <row r="1359" spans="2:14" x14ac:dyDescent="0.25">
      <c r="B1359" t="s">
        <v>6876</v>
      </c>
      <c r="C1359" t="s">
        <v>2232</v>
      </c>
      <c r="D1359" t="s">
        <v>6833</v>
      </c>
      <c r="E1359" t="s">
        <v>3113</v>
      </c>
      <c r="F1359" t="s">
        <v>2845</v>
      </c>
      <c r="G1359">
        <v>0</v>
      </c>
      <c r="H1359" t="s">
        <v>6877</v>
      </c>
      <c r="I1359" t="s">
        <v>6877</v>
      </c>
      <c r="J1359" t="s">
        <v>6878</v>
      </c>
      <c r="K1359" t="s">
        <v>2429</v>
      </c>
      <c r="M1359" s="6">
        <f>DATE(YEAR(PCC_Data[[#This Row],[Confirmed Date]]),MONTH(PCC_Data[[#This Row],[Confirmed Date]]),1)</f>
        <v>41365</v>
      </c>
      <c r="N1359" s="3">
        <f>DATE(YEAR(PCC_Data[[#This Row],[Confirmed Date]]),1,1)</f>
        <v>41275</v>
      </c>
    </row>
    <row r="1360" spans="2:14" x14ac:dyDescent="0.25">
      <c r="B1360" t="s">
        <v>6879</v>
      </c>
      <c r="C1360" t="s">
        <v>2232</v>
      </c>
      <c r="D1360" t="s">
        <v>6880</v>
      </c>
      <c r="E1360" t="s">
        <v>6881</v>
      </c>
      <c r="F1360" t="s">
        <v>2895</v>
      </c>
      <c r="G1360">
        <v>0</v>
      </c>
      <c r="H1360" t="s">
        <v>6882</v>
      </c>
      <c r="I1360" t="s">
        <v>6882</v>
      </c>
      <c r="J1360" t="s">
        <v>6883</v>
      </c>
      <c r="K1360" t="s">
        <v>2406</v>
      </c>
      <c r="L1360" t="s">
        <v>2348</v>
      </c>
      <c r="M1360" s="6">
        <f>DATE(YEAR(PCC_Data[[#This Row],[Confirmed Date]]),MONTH(PCC_Data[[#This Row],[Confirmed Date]]),1)</f>
        <v>41365</v>
      </c>
      <c r="N1360" s="3">
        <f>DATE(YEAR(PCC_Data[[#This Row],[Confirmed Date]]),1,1)</f>
        <v>41275</v>
      </c>
    </row>
    <row r="1361" spans="2:14" x14ac:dyDescent="0.25">
      <c r="B1361" t="s">
        <v>6884</v>
      </c>
      <c r="C1361" t="s">
        <v>2177</v>
      </c>
      <c r="D1361" t="s">
        <v>6885</v>
      </c>
      <c r="E1361" t="s">
        <v>2504</v>
      </c>
      <c r="F1361" t="s">
        <v>2836</v>
      </c>
      <c r="G1361">
        <v>0</v>
      </c>
      <c r="H1361" t="s">
        <v>6886</v>
      </c>
      <c r="I1361" t="s">
        <v>6886</v>
      </c>
      <c r="J1361" t="s">
        <v>6887</v>
      </c>
      <c r="K1361" t="s">
        <v>2398</v>
      </c>
      <c r="L1361" t="s">
        <v>2252</v>
      </c>
      <c r="M1361" s="6">
        <f>DATE(YEAR(PCC_Data[[#This Row],[Confirmed Date]]),MONTH(PCC_Data[[#This Row],[Confirmed Date]]),1)</f>
        <v>41365</v>
      </c>
      <c r="N1361" s="3">
        <f>DATE(YEAR(PCC_Data[[#This Row],[Confirmed Date]]),1,1)</f>
        <v>41275</v>
      </c>
    </row>
    <row r="1362" spans="2:14" x14ac:dyDescent="0.25">
      <c r="B1362" t="s">
        <v>6888</v>
      </c>
      <c r="C1362" t="s">
        <v>2232</v>
      </c>
      <c r="D1362" t="s">
        <v>6889</v>
      </c>
      <c r="E1362" t="s">
        <v>3113</v>
      </c>
      <c r="F1362" t="s">
        <v>2845</v>
      </c>
      <c r="G1362">
        <v>0</v>
      </c>
      <c r="H1362" t="s">
        <v>6890</v>
      </c>
      <c r="I1362" t="s">
        <v>6890</v>
      </c>
      <c r="J1362" t="s">
        <v>6891</v>
      </c>
      <c r="K1362" t="s">
        <v>2429</v>
      </c>
      <c r="M1362" s="6">
        <f>DATE(YEAR(PCC_Data[[#This Row],[Confirmed Date]]),MONTH(PCC_Data[[#This Row],[Confirmed Date]]),1)</f>
        <v>41365</v>
      </c>
      <c r="N1362" s="3">
        <f>DATE(YEAR(PCC_Data[[#This Row],[Confirmed Date]]),1,1)</f>
        <v>41275</v>
      </c>
    </row>
    <row r="1363" spans="2:14" x14ac:dyDescent="0.25">
      <c r="B1363" t="s">
        <v>6892</v>
      </c>
      <c r="C1363" t="s">
        <v>2232</v>
      </c>
      <c r="D1363" t="s">
        <v>6833</v>
      </c>
      <c r="E1363" t="s">
        <v>3113</v>
      </c>
      <c r="F1363" t="s">
        <v>2845</v>
      </c>
      <c r="G1363">
        <v>0</v>
      </c>
      <c r="H1363" t="s">
        <v>6893</v>
      </c>
      <c r="I1363" t="s">
        <v>6893</v>
      </c>
      <c r="J1363" t="s">
        <v>6894</v>
      </c>
      <c r="K1363" t="s">
        <v>2429</v>
      </c>
      <c r="M1363" s="6">
        <f>DATE(YEAR(PCC_Data[[#This Row],[Confirmed Date]]),MONTH(PCC_Data[[#This Row],[Confirmed Date]]),1)</f>
        <v>41365</v>
      </c>
      <c r="N1363" s="3">
        <f>DATE(YEAR(PCC_Data[[#This Row],[Confirmed Date]]),1,1)</f>
        <v>41275</v>
      </c>
    </row>
    <row r="1364" spans="2:14" x14ac:dyDescent="0.25">
      <c r="B1364" t="s">
        <v>6895</v>
      </c>
      <c r="C1364" t="s">
        <v>2177</v>
      </c>
      <c r="D1364" t="s">
        <v>6896</v>
      </c>
      <c r="E1364" t="s">
        <v>2384</v>
      </c>
      <c r="F1364" t="s">
        <v>2836</v>
      </c>
      <c r="G1364">
        <v>0</v>
      </c>
      <c r="H1364" t="s">
        <v>6897</v>
      </c>
      <c r="I1364" t="s">
        <v>6897</v>
      </c>
      <c r="J1364" t="s">
        <v>6898</v>
      </c>
      <c r="K1364" t="s">
        <v>2398</v>
      </c>
      <c r="L1364" t="s">
        <v>2258</v>
      </c>
      <c r="M1364" s="6">
        <f>DATE(YEAR(PCC_Data[[#This Row],[Confirmed Date]]),MONTH(PCC_Data[[#This Row],[Confirmed Date]]),1)</f>
        <v>41365</v>
      </c>
      <c r="N1364" s="3">
        <f>DATE(YEAR(PCC_Data[[#This Row],[Confirmed Date]]),1,1)</f>
        <v>41275</v>
      </c>
    </row>
    <row r="1365" spans="2:14" x14ac:dyDescent="0.25">
      <c r="B1365" t="s">
        <v>6899</v>
      </c>
      <c r="C1365" t="s">
        <v>2177</v>
      </c>
      <c r="D1365" t="s">
        <v>6900</v>
      </c>
      <c r="E1365" t="s">
        <v>6666</v>
      </c>
      <c r="F1365" t="s">
        <v>2739</v>
      </c>
      <c r="G1365">
        <v>0</v>
      </c>
      <c r="H1365" t="s">
        <v>6901</v>
      </c>
      <c r="I1365" t="s">
        <v>6901</v>
      </c>
      <c r="J1365" t="s">
        <v>6902</v>
      </c>
      <c r="K1365" t="s">
        <v>3460</v>
      </c>
      <c r="L1365" t="s">
        <v>2365</v>
      </c>
      <c r="M1365" s="6">
        <f>DATE(YEAR(PCC_Data[[#This Row],[Confirmed Date]]),MONTH(PCC_Data[[#This Row],[Confirmed Date]]),1)</f>
        <v>41365</v>
      </c>
      <c r="N1365" s="3">
        <f>DATE(YEAR(PCC_Data[[#This Row],[Confirmed Date]]),1,1)</f>
        <v>41275</v>
      </c>
    </row>
    <row r="1366" spans="2:14" x14ac:dyDescent="0.25">
      <c r="B1366" t="s">
        <v>6903</v>
      </c>
      <c r="C1366" t="s">
        <v>2177</v>
      </c>
      <c r="D1366" t="s">
        <v>6904</v>
      </c>
      <c r="E1366" t="s">
        <v>6905</v>
      </c>
      <c r="F1366" t="s">
        <v>2271</v>
      </c>
      <c r="G1366">
        <v>0</v>
      </c>
      <c r="H1366" t="s">
        <v>6906</v>
      </c>
      <c r="I1366" t="s">
        <v>6906</v>
      </c>
      <c r="J1366" t="s">
        <v>6907</v>
      </c>
      <c r="K1366" t="s">
        <v>3460</v>
      </c>
      <c r="L1366" t="s">
        <v>2258</v>
      </c>
      <c r="M1366" s="6">
        <f>DATE(YEAR(PCC_Data[[#This Row],[Confirmed Date]]),MONTH(PCC_Data[[#This Row],[Confirmed Date]]),1)</f>
        <v>41334</v>
      </c>
      <c r="N1366" s="3">
        <f>DATE(YEAR(PCC_Data[[#This Row],[Confirmed Date]]),1,1)</f>
        <v>41275</v>
      </c>
    </row>
    <row r="1367" spans="2:14" x14ac:dyDescent="0.25">
      <c r="B1367" t="s">
        <v>6908</v>
      </c>
      <c r="C1367" t="s">
        <v>2232</v>
      </c>
      <c r="D1367" t="s">
        <v>6909</v>
      </c>
      <c r="E1367" t="s">
        <v>3113</v>
      </c>
      <c r="F1367" t="s">
        <v>2845</v>
      </c>
      <c r="G1367">
        <v>0</v>
      </c>
      <c r="H1367" t="s">
        <v>6910</v>
      </c>
      <c r="I1367" t="s">
        <v>6910</v>
      </c>
      <c r="J1367" t="s">
        <v>6911</v>
      </c>
      <c r="K1367" t="s">
        <v>2429</v>
      </c>
      <c r="M1367" s="6">
        <f>DATE(YEAR(PCC_Data[[#This Row],[Confirmed Date]]),MONTH(PCC_Data[[#This Row],[Confirmed Date]]),1)</f>
        <v>41365</v>
      </c>
      <c r="N1367" s="3">
        <f>DATE(YEAR(PCC_Data[[#This Row],[Confirmed Date]]),1,1)</f>
        <v>41275</v>
      </c>
    </row>
    <row r="1368" spans="2:14" x14ac:dyDescent="0.25">
      <c r="B1368" t="s">
        <v>6912</v>
      </c>
      <c r="C1368" t="s">
        <v>2232</v>
      </c>
      <c r="D1368" t="s">
        <v>6913</v>
      </c>
      <c r="E1368" t="s">
        <v>4351</v>
      </c>
      <c r="F1368" t="s">
        <v>2235</v>
      </c>
      <c r="G1368">
        <v>0</v>
      </c>
      <c r="H1368" t="s">
        <v>6914</v>
      </c>
      <c r="I1368" t="s">
        <v>6914</v>
      </c>
      <c r="J1368" t="s">
        <v>6915</v>
      </c>
      <c r="K1368" t="s">
        <v>2375</v>
      </c>
      <c r="M1368" s="6">
        <f>DATE(YEAR(PCC_Data[[#This Row],[Confirmed Date]]),MONTH(PCC_Data[[#This Row],[Confirmed Date]]),1)</f>
        <v>41334</v>
      </c>
      <c r="N1368" s="3">
        <f>DATE(YEAR(PCC_Data[[#This Row],[Confirmed Date]]),1,1)</f>
        <v>41275</v>
      </c>
    </row>
    <row r="1369" spans="2:14" x14ac:dyDescent="0.25">
      <c r="B1369" t="s">
        <v>6916</v>
      </c>
      <c r="C1369" t="s">
        <v>2177</v>
      </c>
      <c r="D1369" t="s">
        <v>6850</v>
      </c>
      <c r="E1369" t="s">
        <v>6917</v>
      </c>
      <c r="F1369" t="s">
        <v>2255</v>
      </c>
      <c r="G1369">
        <v>0</v>
      </c>
      <c r="H1369" t="s">
        <v>6918</v>
      </c>
      <c r="I1369" t="s">
        <v>6918</v>
      </c>
      <c r="J1369" t="s">
        <v>6919</v>
      </c>
      <c r="K1369" t="s">
        <v>2861</v>
      </c>
      <c r="L1369" t="s">
        <v>2258</v>
      </c>
      <c r="M1369" s="6">
        <f>DATE(YEAR(PCC_Data[[#This Row],[Confirmed Date]]),MONTH(PCC_Data[[#This Row],[Confirmed Date]]),1)</f>
        <v>41365</v>
      </c>
      <c r="N1369" s="3">
        <f>DATE(YEAR(PCC_Data[[#This Row],[Confirmed Date]]),1,1)</f>
        <v>41275</v>
      </c>
    </row>
    <row r="1370" spans="2:14" x14ac:dyDescent="0.25">
      <c r="B1370" t="s">
        <v>6920</v>
      </c>
      <c r="C1370" t="s">
        <v>2177</v>
      </c>
      <c r="D1370" t="s">
        <v>6921</v>
      </c>
      <c r="E1370" t="s">
        <v>6213</v>
      </c>
      <c r="F1370" t="s">
        <v>3345</v>
      </c>
      <c r="G1370">
        <v>0</v>
      </c>
      <c r="H1370" t="s">
        <v>6922</v>
      </c>
      <c r="I1370" t="s">
        <v>6922</v>
      </c>
      <c r="J1370" t="s">
        <v>6923</v>
      </c>
      <c r="K1370" t="s">
        <v>5094</v>
      </c>
      <c r="L1370" t="s">
        <v>2246</v>
      </c>
      <c r="M1370" s="6">
        <f>DATE(YEAR(PCC_Data[[#This Row],[Confirmed Date]]),MONTH(PCC_Data[[#This Row],[Confirmed Date]]),1)</f>
        <v>41365</v>
      </c>
      <c r="N1370" s="3">
        <f>DATE(YEAR(PCC_Data[[#This Row],[Confirmed Date]]),1,1)</f>
        <v>41275</v>
      </c>
    </row>
    <row r="1371" spans="2:14" x14ac:dyDescent="0.25">
      <c r="B1371" t="s">
        <v>6924</v>
      </c>
      <c r="C1371" t="s">
        <v>2232</v>
      </c>
      <c r="D1371" t="s">
        <v>6909</v>
      </c>
      <c r="E1371" t="s">
        <v>3113</v>
      </c>
      <c r="F1371" t="s">
        <v>2845</v>
      </c>
      <c r="G1371">
        <v>0</v>
      </c>
      <c r="H1371" t="s">
        <v>6925</v>
      </c>
      <c r="I1371" t="s">
        <v>6925</v>
      </c>
      <c r="J1371" t="s">
        <v>6926</v>
      </c>
      <c r="K1371" t="s">
        <v>2429</v>
      </c>
      <c r="M1371" s="6">
        <f>DATE(YEAR(PCC_Data[[#This Row],[Confirmed Date]]),MONTH(PCC_Data[[#This Row],[Confirmed Date]]),1)</f>
        <v>41365</v>
      </c>
      <c r="N1371" s="3">
        <f>DATE(YEAR(PCC_Data[[#This Row],[Confirmed Date]]),1,1)</f>
        <v>41275</v>
      </c>
    </row>
    <row r="1372" spans="2:14" x14ac:dyDescent="0.25">
      <c r="B1372" t="s">
        <v>6927</v>
      </c>
      <c r="C1372" t="s">
        <v>2232</v>
      </c>
      <c r="D1372" t="s">
        <v>6928</v>
      </c>
      <c r="E1372" t="s">
        <v>6929</v>
      </c>
      <c r="F1372" t="s">
        <v>2255</v>
      </c>
      <c r="G1372">
        <v>0</v>
      </c>
      <c r="H1372" t="s">
        <v>6930</v>
      </c>
      <c r="I1372" t="s">
        <v>6930</v>
      </c>
      <c r="J1372" t="s">
        <v>6931</v>
      </c>
      <c r="K1372" t="s">
        <v>4846</v>
      </c>
      <c r="L1372" t="s">
        <v>2258</v>
      </c>
      <c r="M1372" s="6">
        <f>DATE(YEAR(PCC_Data[[#This Row],[Confirmed Date]]),MONTH(PCC_Data[[#This Row],[Confirmed Date]]),1)</f>
        <v>41334</v>
      </c>
      <c r="N1372" s="3">
        <f>DATE(YEAR(PCC_Data[[#This Row],[Confirmed Date]]),1,1)</f>
        <v>41275</v>
      </c>
    </row>
    <row r="1373" spans="2:14" x14ac:dyDescent="0.25">
      <c r="B1373" t="s">
        <v>6932</v>
      </c>
      <c r="C1373" t="s">
        <v>2232</v>
      </c>
      <c r="D1373" t="s">
        <v>6933</v>
      </c>
      <c r="E1373" t="s">
        <v>2634</v>
      </c>
      <c r="F1373" t="s">
        <v>2235</v>
      </c>
      <c r="G1373">
        <v>0</v>
      </c>
      <c r="H1373" t="s">
        <v>6934</v>
      </c>
      <c r="I1373" t="s">
        <v>6934</v>
      </c>
      <c r="J1373" t="s">
        <v>6935</v>
      </c>
      <c r="K1373" t="s">
        <v>4712</v>
      </c>
      <c r="M1373" s="6">
        <f>DATE(YEAR(PCC_Data[[#This Row],[Confirmed Date]]),MONTH(PCC_Data[[#This Row],[Confirmed Date]]),1)</f>
        <v>41334</v>
      </c>
      <c r="N1373" s="3">
        <f>DATE(YEAR(PCC_Data[[#This Row],[Confirmed Date]]),1,1)</f>
        <v>41275</v>
      </c>
    </row>
    <row r="1374" spans="2:14" x14ac:dyDescent="0.25">
      <c r="B1374" t="s">
        <v>6936</v>
      </c>
      <c r="C1374" t="s">
        <v>2232</v>
      </c>
      <c r="D1374" t="s">
        <v>6937</v>
      </c>
      <c r="E1374" t="s">
        <v>6938</v>
      </c>
      <c r="F1374" t="s">
        <v>2514</v>
      </c>
      <c r="G1374">
        <v>0</v>
      </c>
      <c r="H1374" t="s">
        <v>6939</v>
      </c>
      <c r="I1374" t="s">
        <v>6939</v>
      </c>
      <c r="J1374" t="s">
        <v>6940</v>
      </c>
      <c r="K1374" t="s">
        <v>2391</v>
      </c>
      <c r="L1374" t="s">
        <v>2518</v>
      </c>
      <c r="M1374" s="6">
        <f>DATE(YEAR(PCC_Data[[#This Row],[Confirmed Date]]),MONTH(PCC_Data[[#This Row],[Confirmed Date]]),1)</f>
        <v>41395</v>
      </c>
      <c r="N1374" s="3">
        <f>DATE(YEAR(PCC_Data[[#This Row],[Confirmed Date]]),1,1)</f>
        <v>41275</v>
      </c>
    </row>
    <row r="1375" spans="2:14" x14ac:dyDescent="0.25">
      <c r="B1375" t="s">
        <v>6941</v>
      </c>
      <c r="C1375" t="s">
        <v>2232</v>
      </c>
      <c r="D1375" t="s">
        <v>5038</v>
      </c>
      <c r="E1375" t="s">
        <v>6942</v>
      </c>
      <c r="F1375" t="s">
        <v>2235</v>
      </c>
      <c r="G1375">
        <v>0</v>
      </c>
      <c r="H1375" t="s">
        <v>6943</v>
      </c>
      <c r="I1375" t="s">
        <v>6943</v>
      </c>
      <c r="J1375" t="s">
        <v>6944</v>
      </c>
      <c r="K1375" t="s">
        <v>4712</v>
      </c>
      <c r="M1375" s="6">
        <f>DATE(YEAR(PCC_Data[[#This Row],[Confirmed Date]]),MONTH(PCC_Data[[#This Row],[Confirmed Date]]),1)</f>
        <v>41334</v>
      </c>
      <c r="N1375" s="3">
        <f>DATE(YEAR(PCC_Data[[#This Row],[Confirmed Date]]),1,1)</f>
        <v>41275</v>
      </c>
    </row>
    <row r="1376" spans="2:14" x14ac:dyDescent="0.25">
      <c r="B1376" t="s">
        <v>6945</v>
      </c>
      <c r="C1376" t="s">
        <v>2232</v>
      </c>
      <c r="D1376" t="s">
        <v>6946</v>
      </c>
      <c r="E1376" t="s">
        <v>6947</v>
      </c>
      <c r="F1376" t="s">
        <v>2255</v>
      </c>
      <c r="G1376">
        <v>0</v>
      </c>
      <c r="H1376" t="s">
        <v>6948</v>
      </c>
      <c r="I1376" t="s">
        <v>6948</v>
      </c>
      <c r="J1376" t="s">
        <v>6949</v>
      </c>
      <c r="K1376" t="s">
        <v>2957</v>
      </c>
      <c r="L1376" t="s">
        <v>2258</v>
      </c>
      <c r="M1376" s="6">
        <f>DATE(YEAR(PCC_Data[[#This Row],[Confirmed Date]]),MONTH(PCC_Data[[#This Row],[Confirmed Date]]),1)</f>
        <v>41334</v>
      </c>
      <c r="N1376" s="3">
        <f>DATE(YEAR(PCC_Data[[#This Row],[Confirmed Date]]),1,1)</f>
        <v>41275</v>
      </c>
    </row>
    <row r="1377" spans="2:14" x14ac:dyDescent="0.25">
      <c r="B1377" t="s">
        <v>6950</v>
      </c>
      <c r="C1377" t="s">
        <v>2232</v>
      </c>
      <c r="D1377" t="s">
        <v>6951</v>
      </c>
      <c r="E1377" t="s">
        <v>3113</v>
      </c>
      <c r="F1377" t="s">
        <v>2845</v>
      </c>
      <c r="G1377">
        <v>0</v>
      </c>
      <c r="H1377" t="s">
        <v>6952</v>
      </c>
      <c r="I1377" t="s">
        <v>6952</v>
      </c>
      <c r="J1377" t="s">
        <v>6953</v>
      </c>
      <c r="K1377" t="s">
        <v>2429</v>
      </c>
      <c r="M1377" s="6">
        <f>DATE(YEAR(PCC_Data[[#This Row],[Confirmed Date]]),MONTH(PCC_Data[[#This Row],[Confirmed Date]]),1)</f>
        <v>41365</v>
      </c>
      <c r="N1377" s="3">
        <f>DATE(YEAR(PCC_Data[[#This Row],[Confirmed Date]]),1,1)</f>
        <v>41275</v>
      </c>
    </row>
    <row r="1378" spans="2:14" x14ac:dyDescent="0.25">
      <c r="B1378" t="s">
        <v>6954</v>
      </c>
      <c r="C1378" t="s">
        <v>2177</v>
      </c>
      <c r="D1378" t="s">
        <v>6955</v>
      </c>
      <c r="E1378" t="s">
        <v>5541</v>
      </c>
      <c r="F1378" t="s">
        <v>3448</v>
      </c>
      <c r="G1378">
        <v>2</v>
      </c>
      <c r="H1378" t="s">
        <v>6956</v>
      </c>
      <c r="I1378" t="s">
        <v>6956</v>
      </c>
      <c r="J1378" t="s">
        <v>6957</v>
      </c>
      <c r="K1378" t="s">
        <v>2861</v>
      </c>
      <c r="L1378" t="s">
        <v>2275</v>
      </c>
      <c r="M1378" s="6">
        <f>DATE(YEAR(PCC_Data[[#This Row],[Confirmed Date]]),MONTH(PCC_Data[[#This Row],[Confirmed Date]]),1)</f>
        <v>41395</v>
      </c>
      <c r="N1378" s="3">
        <f>DATE(YEAR(PCC_Data[[#This Row],[Confirmed Date]]),1,1)</f>
        <v>41275</v>
      </c>
    </row>
    <row r="1379" spans="2:14" x14ac:dyDescent="0.25">
      <c r="B1379" t="s">
        <v>6958</v>
      </c>
      <c r="C1379" t="s">
        <v>2177</v>
      </c>
      <c r="D1379" t="s">
        <v>6959</v>
      </c>
      <c r="E1379" t="s">
        <v>6960</v>
      </c>
      <c r="F1379" t="s">
        <v>3448</v>
      </c>
      <c r="G1379">
        <v>0</v>
      </c>
      <c r="H1379" t="s">
        <v>6961</v>
      </c>
      <c r="I1379" t="s">
        <v>6961</v>
      </c>
      <c r="J1379" t="s">
        <v>6962</v>
      </c>
      <c r="K1379" t="s">
        <v>2398</v>
      </c>
      <c r="L1379" t="s">
        <v>4049</v>
      </c>
      <c r="M1379" s="6">
        <f>DATE(YEAR(PCC_Data[[#This Row],[Confirmed Date]]),MONTH(PCC_Data[[#This Row],[Confirmed Date]]),1)</f>
        <v>41334</v>
      </c>
      <c r="N1379" s="3">
        <f>DATE(YEAR(PCC_Data[[#This Row],[Confirmed Date]]),1,1)</f>
        <v>41275</v>
      </c>
    </row>
    <row r="1380" spans="2:14" x14ac:dyDescent="0.25">
      <c r="B1380" t="s">
        <v>6963</v>
      </c>
      <c r="C1380" t="s">
        <v>2232</v>
      </c>
      <c r="D1380" t="s">
        <v>6964</v>
      </c>
      <c r="E1380" t="s">
        <v>6965</v>
      </c>
      <c r="F1380" t="s">
        <v>2504</v>
      </c>
      <c r="G1380">
        <v>0</v>
      </c>
      <c r="H1380" t="s">
        <v>6966</v>
      </c>
      <c r="I1380" t="s">
        <v>6966</v>
      </c>
      <c r="J1380" t="s">
        <v>6967</v>
      </c>
      <c r="K1380" t="s">
        <v>3445</v>
      </c>
      <c r="L1380" t="s">
        <v>2839</v>
      </c>
      <c r="M1380" s="6">
        <f>DATE(YEAR(PCC_Data[[#This Row],[Confirmed Date]]),MONTH(PCC_Data[[#This Row],[Confirmed Date]]),1)</f>
        <v>41395</v>
      </c>
      <c r="N1380" s="3">
        <f>DATE(YEAR(PCC_Data[[#This Row],[Confirmed Date]]),1,1)</f>
        <v>41275</v>
      </c>
    </row>
    <row r="1381" spans="2:14" x14ac:dyDescent="0.25">
      <c r="B1381" t="s">
        <v>6968</v>
      </c>
      <c r="C1381" t="s">
        <v>2232</v>
      </c>
      <c r="D1381" t="s">
        <v>6969</v>
      </c>
      <c r="E1381" t="s">
        <v>2894</v>
      </c>
      <c r="F1381" t="s">
        <v>2319</v>
      </c>
      <c r="G1381">
        <v>0</v>
      </c>
      <c r="H1381" t="s">
        <v>6970</v>
      </c>
      <c r="I1381" t="s">
        <v>6970</v>
      </c>
      <c r="J1381" t="s">
        <v>6971</v>
      </c>
      <c r="K1381" t="s">
        <v>2429</v>
      </c>
      <c r="L1381" t="s">
        <v>2348</v>
      </c>
      <c r="M1381" s="6">
        <f>DATE(YEAR(PCC_Data[[#This Row],[Confirmed Date]]),MONTH(PCC_Data[[#This Row],[Confirmed Date]]),1)</f>
        <v>41365</v>
      </c>
      <c r="N1381" s="3">
        <f>DATE(YEAR(PCC_Data[[#This Row],[Confirmed Date]]),1,1)</f>
        <v>41275</v>
      </c>
    </row>
    <row r="1382" spans="2:14" x14ac:dyDescent="0.25">
      <c r="B1382" t="s">
        <v>6972</v>
      </c>
      <c r="C1382" t="s">
        <v>2177</v>
      </c>
      <c r="D1382" t="s">
        <v>6816</v>
      </c>
      <c r="E1382" t="s">
        <v>6973</v>
      </c>
      <c r="F1382" t="s">
        <v>2739</v>
      </c>
      <c r="G1382">
        <v>0</v>
      </c>
      <c r="H1382" t="s">
        <v>6974</v>
      </c>
      <c r="I1382" t="s">
        <v>6974</v>
      </c>
      <c r="J1382" t="s">
        <v>6975</v>
      </c>
      <c r="K1382" t="s">
        <v>5094</v>
      </c>
      <c r="L1382" t="s">
        <v>2258</v>
      </c>
      <c r="M1382" s="6">
        <f>DATE(YEAR(PCC_Data[[#This Row],[Confirmed Date]]),MONTH(PCC_Data[[#This Row],[Confirmed Date]]),1)</f>
        <v>41365</v>
      </c>
      <c r="N1382" s="3">
        <f>DATE(YEAR(PCC_Data[[#This Row],[Confirmed Date]]),1,1)</f>
        <v>41275</v>
      </c>
    </row>
    <row r="1383" spans="2:14" x14ac:dyDescent="0.25">
      <c r="B1383" t="s">
        <v>6976</v>
      </c>
      <c r="C1383" t="s">
        <v>2177</v>
      </c>
      <c r="D1383" t="s">
        <v>6977</v>
      </c>
      <c r="E1383" t="s">
        <v>6973</v>
      </c>
      <c r="F1383" t="s">
        <v>2739</v>
      </c>
      <c r="G1383">
        <v>0</v>
      </c>
      <c r="H1383" t="s">
        <v>6978</v>
      </c>
      <c r="I1383" t="s">
        <v>6978</v>
      </c>
      <c r="J1383" t="s">
        <v>6979</v>
      </c>
      <c r="K1383" t="s">
        <v>5094</v>
      </c>
      <c r="L1383" t="s">
        <v>2258</v>
      </c>
      <c r="M1383" s="6">
        <f>DATE(YEAR(PCC_Data[[#This Row],[Confirmed Date]]),MONTH(PCC_Data[[#This Row],[Confirmed Date]]),1)</f>
        <v>41365</v>
      </c>
      <c r="N1383" s="3">
        <f>DATE(YEAR(PCC_Data[[#This Row],[Confirmed Date]]),1,1)</f>
        <v>41275</v>
      </c>
    </row>
    <row r="1384" spans="2:14" x14ac:dyDescent="0.25">
      <c r="B1384" t="s">
        <v>6980</v>
      </c>
      <c r="C1384" t="s">
        <v>2232</v>
      </c>
      <c r="D1384" t="s">
        <v>6981</v>
      </c>
      <c r="E1384" t="s">
        <v>6982</v>
      </c>
      <c r="F1384" t="s">
        <v>2895</v>
      </c>
      <c r="G1384">
        <v>10</v>
      </c>
      <c r="H1384" t="s">
        <v>6983</v>
      </c>
      <c r="I1384" t="s">
        <v>6983</v>
      </c>
      <c r="J1384" t="s">
        <v>6984</v>
      </c>
      <c r="K1384" t="s">
        <v>2805</v>
      </c>
      <c r="L1384" t="s">
        <v>2348</v>
      </c>
      <c r="M1384" s="6">
        <f>DATE(YEAR(PCC_Data[[#This Row],[Confirmed Date]]),MONTH(PCC_Data[[#This Row],[Confirmed Date]]),1)</f>
        <v>41365</v>
      </c>
      <c r="N1384" s="3">
        <f>DATE(YEAR(PCC_Data[[#This Row],[Confirmed Date]]),1,1)</f>
        <v>41275</v>
      </c>
    </row>
    <row r="1385" spans="2:14" x14ac:dyDescent="0.25">
      <c r="B1385" t="s">
        <v>6985</v>
      </c>
      <c r="C1385" t="s">
        <v>2177</v>
      </c>
      <c r="D1385" t="s">
        <v>6921</v>
      </c>
      <c r="E1385" t="s">
        <v>6986</v>
      </c>
      <c r="F1385" t="s">
        <v>3345</v>
      </c>
      <c r="G1385">
        <v>0</v>
      </c>
      <c r="H1385" t="s">
        <v>6987</v>
      </c>
      <c r="I1385" t="s">
        <v>6987</v>
      </c>
      <c r="J1385" t="s">
        <v>6988</v>
      </c>
      <c r="K1385" t="s">
        <v>5094</v>
      </c>
      <c r="M1385" s="6">
        <f>DATE(YEAR(PCC_Data[[#This Row],[Confirmed Date]]),MONTH(PCC_Data[[#This Row],[Confirmed Date]]),1)</f>
        <v>41365</v>
      </c>
      <c r="N1385" s="3">
        <f>DATE(YEAR(PCC_Data[[#This Row],[Confirmed Date]]),1,1)</f>
        <v>41275</v>
      </c>
    </row>
    <row r="1386" spans="2:14" x14ac:dyDescent="0.25">
      <c r="B1386" t="s">
        <v>6989</v>
      </c>
      <c r="C1386" t="s">
        <v>2232</v>
      </c>
      <c r="D1386" t="s">
        <v>6990</v>
      </c>
      <c r="E1386" t="s">
        <v>6991</v>
      </c>
      <c r="F1386" t="s">
        <v>2266</v>
      </c>
      <c r="G1386">
        <v>0</v>
      </c>
      <c r="H1386" t="s">
        <v>6992</v>
      </c>
      <c r="I1386" t="s">
        <v>6992</v>
      </c>
      <c r="J1386" t="s">
        <v>6993</v>
      </c>
      <c r="K1386" t="s">
        <v>2429</v>
      </c>
      <c r="L1386" t="s">
        <v>2282</v>
      </c>
      <c r="M1386" s="6">
        <f>DATE(YEAR(PCC_Data[[#This Row],[Confirmed Date]]),MONTH(PCC_Data[[#This Row],[Confirmed Date]]),1)</f>
        <v>41395</v>
      </c>
      <c r="N1386" s="3">
        <f>DATE(YEAR(PCC_Data[[#This Row],[Confirmed Date]]),1,1)</f>
        <v>41275</v>
      </c>
    </row>
    <row r="1387" spans="2:14" x14ac:dyDescent="0.25">
      <c r="B1387" t="s">
        <v>6994</v>
      </c>
      <c r="C1387" t="s">
        <v>2232</v>
      </c>
      <c r="D1387" t="s">
        <v>6995</v>
      </c>
      <c r="E1387" t="s">
        <v>6996</v>
      </c>
      <c r="F1387" t="s">
        <v>2319</v>
      </c>
      <c r="G1387">
        <v>0</v>
      </c>
      <c r="H1387" t="s">
        <v>6997</v>
      </c>
      <c r="I1387" t="s">
        <v>6997</v>
      </c>
      <c r="J1387" t="s">
        <v>6998</v>
      </c>
      <c r="K1387" t="s">
        <v>2429</v>
      </c>
      <c r="L1387" t="s">
        <v>2348</v>
      </c>
      <c r="M1387" s="6">
        <f>DATE(YEAR(PCC_Data[[#This Row],[Confirmed Date]]),MONTH(PCC_Data[[#This Row],[Confirmed Date]]),1)</f>
        <v>41395</v>
      </c>
      <c r="N1387" s="3">
        <f>DATE(YEAR(PCC_Data[[#This Row],[Confirmed Date]]),1,1)</f>
        <v>41275</v>
      </c>
    </row>
    <row r="1388" spans="2:14" x14ac:dyDescent="0.25">
      <c r="B1388" t="s">
        <v>6999</v>
      </c>
      <c r="C1388" t="s">
        <v>2232</v>
      </c>
      <c r="D1388" t="s">
        <v>7000</v>
      </c>
      <c r="E1388" t="s">
        <v>7001</v>
      </c>
      <c r="F1388" t="s">
        <v>2235</v>
      </c>
      <c r="G1388">
        <v>0</v>
      </c>
      <c r="H1388" t="s">
        <v>7002</v>
      </c>
      <c r="I1388" t="s">
        <v>7002</v>
      </c>
      <c r="J1388" t="s">
        <v>7003</v>
      </c>
      <c r="K1388" t="s">
        <v>6859</v>
      </c>
      <c r="M1388" s="6">
        <f>DATE(YEAR(PCC_Data[[#This Row],[Confirmed Date]]),MONTH(PCC_Data[[#This Row],[Confirmed Date]]),1)</f>
        <v>41334</v>
      </c>
      <c r="N1388" s="3">
        <f>DATE(YEAR(PCC_Data[[#This Row],[Confirmed Date]]),1,1)</f>
        <v>41275</v>
      </c>
    </row>
    <row r="1389" spans="2:14" x14ac:dyDescent="0.25">
      <c r="B1389" t="s">
        <v>7004</v>
      </c>
      <c r="C1389" t="s">
        <v>2177</v>
      </c>
      <c r="D1389" t="s">
        <v>6546</v>
      </c>
      <c r="E1389" t="s">
        <v>7005</v>
      </c>
      <c r="F1389" t="s">
        <v>3345</v>
      </c>
      <c r="G1389">
        <v>0</v>
      </c>
      <c r="H1389" t="s">
        <v>7006</v>
      </c>
      <c r="I1389" t="s">
        <v>7006</v>
      </c>
      <c r="J1389" t="s">
        <v>7007</v>
      </c>
      <c r="K1389" t="s">
        <v>2398</v>
      </c>
      <c r="L1389" t="s">
        <v>2246</v>
      </c>
      <c r="M1389" s="6">
        <f>DATE(YEAR(PCC_Data[[#This Row],[Confirmed Date]]),MONTH(PCC_Data[[#This Row],[Confirmed Date]]),1)</f>
        <v>41395</v>
      </c>
      <c r="N1389" s="3">
        <f>DATE(YEAR(PCC_Data[[#This Row],[Confirmed Date]]),1,1)</f>
        <v>41275</v>
      </c>
    </row>
    <row r="1390" spans="2:14" x14ac:dyDescent="0.25">
      <c r="B1390" t="s">
        <v>7008</v>
      </c>
      <c r="C1390" t="s">
        <v>2177</v>
      </c>
      <c r="D1390" t="s">
        <v>5580</v>
      </c>
      <c r="E1390" t="s">
        <v>6661</v>
      </c>
      <c r="F1390" t="s">
        <v>2319</v>
      </c>
      <c r="G1390">
        <v>0</v>
      </c>
      <c r="H1390" t="s">
        <v>7009</v>
      </c>
      <c r="I1390" t="s">
        <v>7009</v>
      </c>
      <c r="J1390" t="s">
        <v>7010</v>
      </c>
      <c r="K1390" t="s">
        <v>5094</v>
      </c>
      <c r="L1390" t="s">
        <v>2246</v>
      </c>
      <c r="M1390" s="6">
        <f>DATE(YEAR(PCC_Data[[#This Row],[Confirmed Date]]),MONTH(PCC_Data[[#This Row],[Confirmed Date]]),1)</f>
        <v>41395</v>
      </c>
      <c r="N1390" s="3">
        <f>DATE(YEAR(PCC_Data[[#This Row],[Confirmed Date]]),1,1)</f>
        <v>41275</v>
      </c>
    </row>
    <row r="1391" spans="2:14" x14ac:dyDescent="0.25">
      <c r="B1391" t="s">
        <v>7011</v>
      </c>
      <c r="C1391" t="s">
        <v>2177</v>
      </c>
      <c r="D1391" t="s">
        <v>7012</v>
      </c>
      <c r="E1391" t="s">
        <v>7013</v>
      </c>
      <c r="F1391" t="s">
        <v>2701</v>
      </c>
      <c r="G1391">
        <v>0</v>
      </c>
      <c r="H1391" t="s">
        <v>7014</v>
      </c>
      <c r="I1391" t="s">
        <v>7014</v>
      </c>
      <c r="J1391" t="s">
        <v>7015</v>
      </c>
      <c r="K1391" t="s">
        <v>2398</v>
      </c>
      <c r="L1391" t="s">
        <v>2365</v>
      </c>
      <c r="M1391" s="6">
        <f>DATE(YEAR(PCC_Data[[#This Row],[Confirmed Date]]),MONTH(PCC_Data[[#This Row],[Confirmed Date]]),1)</f>
        <v>41334</v>
      </c>
      <c r="N1391" s="3">
        <f>DATE(YEAR(PCC_Data[[#This Row],[Confirmed Date]]),1,1)</f>
        <v>41275</v>
      </c>
    </row>
    <row r="1392" spans="2:14" x14ac:dyDescent="0.25">
      <c r="B1392" t="s">
        <v>7016</v>
      </c>
      <c r="C1392" t="s">
        <v>2232</v>
      </c>
      <c r="D1392" t="s">
        <v>7017</v>
      </c>
      <c r="E1392" t="s">
        <v>6751</v>
      </c>
      <c r="F1392" t="s">
        <v>2344</v>
      </c>
      <c r="G1392">
        <v>0</v>
      </c>
      <c r="H1392" t="s">
        <v>7018</v>
      </c>
      <c r="I1392" t="s">
        <v>7018</v>
      </c>
      <c r="J1392" t="s">
        <v>7019</v>
      </c>
      <c r="K1392" t="s">
        <v>2665</v>
      </c>
      <c r="L1392" t="s">
        <v>2348</v>
      </c>
      <c r="M1392" s="6">
        <f>DATE(YEAR(PCC_Data[[#This Row],[Confirmed Date]]),MONTH(PCC_Data[[#This Row],[Confirmed Date]]),1)</f>
        <v>41365</v>
      </c>
      <c r="N1392" s="3">
        <f>DATE(YEAR(PCC_Data[[#This Row],[Confirmed Date]]),1,1)</f>
        <v>41275</v>
      </c>
    </row>
    <row r="1393" spans="2:14" x14ac:dyDescent="0.25">
      <c r="B1393" t="s">
        <v>7020</v>
      </c>
      <c r="C1393" t="s">
        <v>2177</v>
      </c>
      <c r="D1393" t="s">
        <v>7021</v>
      </c>
      <c r="E1393" t="s">
        <v>7022</v>
      </c>
      <c r="F1393" t="s">
        <v>2242</v>
      </c>
      <c r="G1393">
        <v>0</v>
      </c>
      <c r="H1393" t="s">
        <v>7023</v>
      </c>
      <c r="I1393" t="s">
        <v>7023</v>
      </c>
      <c r="J1393" t="s">
        <v>7024</v>
      </c>
      <c r="K1393" t="s">
        <v>2398</v>
      </c>
      <c r="L1393" t="s">
        <v>2252</v>
      </c>
      <c r="M1393" s="6">
        <f>DATE(YEAR(PCC_Data[[#This Row],[Confirmed Date]]),MONTH(PCC_Data[[#This Row],[Confirmed Date]]),1)</f>
        <v>41395</v>
      </c>
      <c r="N1393" s="3">
        <f>DATE(YEAR(PCC_Data[[#This Row],[Confirmed Date]]),1,1)</f>
        <v>41275</v>
      </c>
    </row>
    <row r="1394" spans="2:14" x14ac:dyDescent="0.25">
      <c r="B1394" t="s">
        <v>7025</v>
      </c>
      <c r="C1394" t="s">
        <v>2177</v>
      </c>
      <c r="D1394" t="s">
        <v>7026</v>
      </c>
      <c r="E1394" t="s">
        <v>7027</v>
      </c>
      <c r="F1394" t="s">
        <v>2242</v>
      </c>
      <c r="G1394">
        <v>0</v>
      </c>
      <c r="H1394" t="s">
        <v>7028</v>
      </c>
      <c r="I1394" t="s">
        <v>7028</v>
      </c>
      <c r="J1394" t="s">
        <v>7029</v>
      </c>
      <c r="K1394" t="s">
        <v>2398</v>
      </c>
      <c r="L1394" t="s">
        <v>2252</v>
      </c>
      <c r="M1394" s="6">
        <f>DATE(YEAR(PCC_Data[[#This Row],[Confirmed Date]]),MONTH(PCC_Data[[#This Row],[Confirmed Date]]),1)</f>
        <v>41365</v>
      </c>
      <c r="N1394" s="3">
        <f>DATE(YEAR(PCC_Data[[#This Row],[Confirmed Date]]),1,1)</f>
        <v>41275</v>
      </c>
    </row>
    <row r="1395" spans="2:14" x14ac:dyDescent="0.25">
      <c r="B1395" t="s">
        <v>7030</v>
      </c>
      <c r="C1395" t="s">
        <v>2177</v>
      </c>
      <c r="D1395" t="s">
        <v>7031</v>
      </c>
      <c r="E1395" t="s">
        <v>7032</v>
      </c>
      <c r="F1395" t="s">
        <v>2701</v>
      </c>
      <c r="G1395">
        <v>0</v>
      </c>
      <c r="H1395" t="s">
        <v>7033</v>
      </c>
      <c r="I1395" t="s">
        <v>7033</v>
      </c>
      <c r="J1395" t="s">
        <v>7034</v>
      </c>
      <c r="K1395" t="s">
        <v>2861</v>
      </c>
      <c r="L1395" t="s">
        <v>2365</v>
      </c>
      <c r="M1395" s="6">
        <f>DATE(YEAR(PCC_Data[[#This Row],[Confirmed Date]]),MONTH(PCC_Data[[#This Row],[Confirmed Date]]),1)</f>
        <v>41365</v>
      </c>
      <c r="N1395" s="3">
        <f>DATE(YEAR(PCC_Data[[#This Row],[Confirmed Date]]),1,1)</f>
        <v>41275</v>
      </c>
    </row>
    <row r="1396" spans="2:14" x14ac:dyDescent="0.25">
      <c r="B1396" t="s">
        <v>7035</v>
      </c>
      <c r="C1396" t="s">
        <v>2177</v>
      </c>
      <c r="D1396" t="s">
        <v>7036</v>
      </c>
      <c r="E1396" t="s">
        <v>7037</v>
      </c>
      <c r="F1396" t="s">
        <v>2895</v>
      </c>
      <c r="G1396">
        <v>0</v>
      </c>
      <c r="H1396" t="s">
        <v>7038</v>
      </c>
      <c r="I1396" t="s">
        <v>7038</v>
      </c>
      <c r="J1396" t="s">
        <v>7039</v>
      </c>
      <c r="K1396" t="s">
        <v>2398</v>
      </c>
      <c r="L1396" t="s">
        <v>2348</v>
      </c>
      <c r="M1396" s="6">
        <f>DATE(YEAR(PCC_Data[[#This Row],[Confirmed Date]]),MONTH(PCC_Data[[#This Row],[Confirmed Date]]),1)</f>
        <v>41365</v>
      </c>
      <c r="N1396" s="3">
        <f>DATE(YEAR(PCC_Data[[#This Row],[Confirmed Date]]),1,1)</f>
        <v>41275</v>
      </c>
    </row>
    <row r="1397" spans="2:14" x14ac:dyDescent="0.25">
      <c r="B1397" t="s">
        <v>7040</v>
      </c>
      <c r="C1397" t="s">
        <v>2177</v>
      </c>
      <c r="D1397" t="s">
        <v>7041</v>
      </c>
      <c r="E1397" t="s">
        <v>7042</v>
      </c>
      <c r="F1397" t="s">
        <v>2514</v>
      </c>
      <c r="G1397">
        <v>0</v>
      </c>
      <c r="H1397" t="s">
        <v>7043</v>
      </c>
      <c r="I1397" t="s">
        <v>7043</v>
      </c>
      <c r="J1397" t="s">
        <v>7044</v>
      </c>
      <c r="K1397" t="s">
        <v>3460</v>
      </c>
      <c r="L1397" t="s">
        <v>2518</v>
      </c>
      <c r="M1397" s="6">
        <f>DATE(YEAR(PCC_Data[[#This Row],[Confirmed Date]]),MONTH(PCC_Data[[#This Row],[Confirmed Date]]),1)</f>
        <v>41334</v>
      </c>
      <c r="N1397" s="3">
        <f>DATE(YEAR(PCC_Data[[#This Row],[Confirmed Date]]),1,1)</f>
        <v>41275</v>
      </c>
    </row>
    <row r="1398" spans="2:14" x14ac:dyDescent="0.25">
      <c r="B1398" t="s">
        <v>7045</v>
      </c>
      <c r="C1398" t="s">
        <v>2177</v>
      </c>
      <c r="D1398" t="s">
        <v>7046</v>
      </c>
      <c r="E1398" t="s">
        <v>6764</v>
      </c>
      <c r="F1398" t="s">
        <v>2701</v>
      </c>
      <c r="G1398">
        <v>0</v>
      </c>
      <c r="H1398" t="s">
        <v>7047</v>
      </c>
      <c r="I1398" t="s">
        <v>7047</v>
      </c>
      <c r="J1398" t="s">
        <v>7048</v>
      </c>
      <c r="K1398" t="s">
        <v>2398</v>
      </c>
      <c r="L1398" t="s">
        <v>2365</v>
      </c>
      <c r="M1398" s="6">
        <f>DATE(YEAR(PCC_Data[[#This Row],[Confirmed Date]]),MONTH(PCC_Data[[#This Row],[Confirmed Date]]),1)</f>
        <v>41395</v>
      </c>
      <c r="N1398" s="3">
        <f>DATE(YEAR(PCC_Data[[#This Row],[Confirmed Date]]),1,1)</f>
        <v>41275</v>
      </c>
    </row>
    <row r="1399" spans="2:14" x14ac:dyDescent="0.25">
      <c r="B1399" t="s">
        <v>7049</v>
      </c>
      <c r="C1399" t="s">
        <v>2177</v>
      </c>
      <c r="D1399" t="s">
        <v>7050</v>
      </c>
      <c r="E1399" t="s">
        <v>7051</v>
      </c>
      <c r="F1399" t="s">
        <v>2242</v>
      </c>
      <c r="G1399">
        <v>0</v>
      </c>
      <c r="H1399" t="s">
        <v>7052</v>
      </c>
      <c r="I1399" t="s">
        <v>7052</v>
      </c>
      <c r="J1399" t="s">
        <v>7053</v>
      </c>
      <c r="K1399" t="s">
        <v>2398</v>
      </c>
      <c r="L1399" t="s">
        <v>2252</v>
      </c>
      <c r="M1399" s="6">
        <f>DATE(YEAR(PCC_Data[[#This Row],[Confirmed Date]]),MONTH(PCC_Data[[#This Row],[Confirmed Date]]),1)</f>
        <v>41365</v>
      </c>
      <c r="N1399" s="3">
        <f>DATE(YEAR(PCC_Data[[#This Row],[Confirmed Date]]),1,1)</f>
        <v>41275</v>
      </c>
    </row>
    <row r="1400" spans="2:14" x14ac:dyDescent="0.25">
      <c r="B1400" t="s">
        <v>7054</v>
      </c>
      <c r="C1400" t="s">
        <v>2177</v>
      </c>
      <c r="D1400" t="s">
        <v>7055</v>
      </c>
      <c r="E1400" t="s">
        <v>6686</v>
      </c>
      <c r="F1400" t="s">
        <v>2242</v>
      </c>
      <c r="G1400">
        <v>0</v>
      </c>
      <c r="H1400" t="s">
        <v>7056</v>
      </c>
      <c r="I1400" t="s">
        <v>7056</v>
      </c>
      <c r="J1400" t="s">
        <v>7057</v>
      </c>
      <c r="K1400" t="s">
        <v>2398</v>
      </c>
      <c r="L1400" t="s">
        <v>2252</v>
      </c>
      <c r="M1400" s="6">
        <f>DATE(YEAR(PCC_Data[[#This Row],[Confirmed Date]]),MONTH(PCC_Data[[#This Row],[Confirmed Date]]),1)</f>
        <v>41365</v>
      </c>
      <c r="N1400" s="3">
        <f>DATE(YEAR(PCC_Data[[#This Row],[Confirmed Date]]),1,1)</f>
        <v>41275</v>
      </c>
    </row>
    <row r="1401" spans="2:14" x14ac:dyDescent="0.25">
      <c r="B1401" t="s">
        <v>7058</v>
      </c>
      <c r="C1401" t="s">
        <v>2177</v>
      </c>
      <c r="D1401" t="s">
        <v>7059</v>
      </c>
      <c r="E1401" t="s">
        <v>7060</v>
      </c>
      <c r="F1401" t="s">
        <v>2242</v>
      </c>
      <c r="G1401">
        <v>0</v>
      </c>
      <c r="H1401" t="s">
        <v>7061</v>
      </c>
      <c r="I1401" t="s">
        <v>7061</v>
      </c>
      <c r="J1401" t="s">
        <v>7062</v>
      </c>
      <c r="K1401" t="s">
        <v>2398</v>
      </c>
      <c r="L1401" t="s">
        <v>2252</v>
      </c>
      <c r="M1401" s="6">
        <f>DATE(YEAR(PCC_Data[[#This Row],[Confirmed Date]]),MONTH(PCC_Data[[#This Row],[Confirmed Date]]),1)</f>
        <v>41334</v>
      </c>
      <c r="N1401" s="3">
        <f>DATE(YEAR(PCC_Data[[#This Row],[Confirmed Date]]),1,1)</f>
        <v>41275</v>
      </c>
    </row>
    <row r="1402" spans="2:14" x14ac:dyDescent="0.25">
      <c r="B1402" t="s">
        <v>7063</v>
      </c>
      <c r="C1402" t="s">
        <v>2177</v>
      </c>
      <c r="D1402" t="s">
        <v>7064</v>
      </c>
      <c r="E1402" t="s">
        <v>7065</v>
      </c>
      <c r="F1402" t="s">
        <v>2895</v>
      </c>
      <c r="G1402">
        <v>0</v>
      </c>
      <c r="H1402" t="s">
        <v>7066</v>
      </c>
      <c r="I1402" t="s">
        <v>7066</v>
      </c>
      <c r="J1402" t="s">
        <v>7067</v>
      </c>
      <c r="K1402" t="s">
        <v>2398</v>
      </c>
      <c r="L1402" t="s">
        <v>2660</v>
      </c>
      <c r="M1402" s="6">
        <f>DATE(YEAR(PCC_Data[[#This Row],[Confirmed Date]]),MONTH(PCC_Data[[#This Row],[Confirmed Date]]),1)</f>
        <v>41365</v>
      </c>
      <c r="N1402" s="3">
        <f>DATE(YEAR(PCC_Data[[#This Row],[Confirmed Date]]),1,1)</f>
        <v>41275</v>
      </c>
    </row>
    <row r="1403" spans="2:14" x14ac:dyDescent="0.25">
      <c r="B1403" t="s">
        <v>7068</v>
      </c>
      <c r="C1403" t="s">
        <v>2177</v>
      </c>
      <c r="D1403" t="s">
        <v>7069</v>
      </c>
      <c r="E1403" t="s">
        <v>3280</v>
      </c>
      <c r="F1403" t="s">
        <v>2895</v>
      </c>
      <c r="G1403">
        <v>0</v>
      </c>
      <c r="H1403" t="s">
        <v>7070</v>
      </c>
      <c r="I1403" t="s">
        <v>7070</v>
      </c>
      <c r="J1403" t="s">
        <v>7071</v>
      </c>
      <c r="K1403" t="s">
        <v>2398</v>
      </c>
      <c r="L1403" t="s">
        <v>2348</v>
      </c>
      <c r="M1403" s="6">
        <f>DATE(YEAR(PCC_Data[[#This Row],[Confirmed Date]]),MONTH(PCC_Data[[#This Row],[Confirmed Date]]),1)</f>
        <v>41365</v>
      </c>
      <c r="N1403" s="3">
        <f>DATE(YEAR(PCC_Data[[#This Row],[Confirmed Date]]),1,1)</f>
        <v>41275</v>
      </c>
    </row>
    <row r="1404" spans="2:14" x14ac:dyDescent="0.25">
      <c r="B1404" t="s">
        <v>7072</v>
      </c>
      <c r="C1404" t="s">
        <v>2177</v>
      </c>
      <c r="D1404" t="s">
        <v>7073</v>
      </c>
      <c r="E1404" t="s">
        <v>7074</v>
      </c>
      <c r="F1404" t="s">
        <v>2242</v>
      </c>
      <c r="G1404">
        <v>0</v>
      </c>
      <c r="H1404" t="s">
        <v>7075</v>
      </c>
      <c r="I1404" t="s">
        <v>7075</v>
      </c>
      <c r="J1404" t="s">
        <v>7076</v>
      </c>
      <c r="K1404" t="s">
        <v>3739</v>
      </c>
      <c r="L1404" t="s">
        <v>2252</v>
      </c>
      <c r="M1404" s="6">
        <f>DATE(YEAR(PCC_Data[[#This Row],[Confirmed Date]]),MONTH(PCC_Data[[#This Row],[Confirmed Date]]),1)</f>
        <v>41365</v>
      </c>
      <c r="N1404" s="3">
        <f>DATE(YEAR(PCC_Data[[#This Row],[Confirmed Date]]),1,1)</f>
        <v>41275</v>
      </c>
    </row>
    <row r="1405" spans="2:14" x14ac:dyDescent="0.25">
      <c r="B1405" t="s">
        <v>7077</v>
      </c>
      <c r="C1405" t="s">
        <v>2232</v>
      </c>
      <c r="D1405" t="s">
        <v>7078</v>
      </c>
      <c r="E1405" t="s">
        <v>7079</v>
      </c>
      <c r="F1405" t="s">
        <v>2242</v>
      </c>
      <c r="G1405">
        <v>0</v>
      </c>
      <c r="H1405" t="s">
        <v>7080</v>
      </c>
      <c r="I1405" t="s">
        <v>7080</v>
      </c>
      <c r="J1405" t="s">
        <v>7081</v>
      </c>
      <c r="K1405" t="s">
        <v>2429</v>
      </c>
      <c r="L1405" t="s">
        <v>2252</v>
      </c>
      <c r="M1405" s="6">
        <f>DATE(YEAR(PCC_Data[[#This Row],[Confirmed Date]]),MONTH(PCC_Data[[#This Row],[Confirmed Date]]),1)</f>
        <v>41334</v>
      </c>
      <c r="N1405" s="3">
        <f>DATE(YEAR(PCC_Data[[#This Row],[Confirmed Date]]),1,1)</f>
        <v>41275</v>
      </c>
    </row>
    <row r="1406" spans="2:14" x14ac:dyDescent="0.25">
      <c r="B1406" t="s">
        <v>7082</v>
      </c>
      <c r="C1406" t="s">
        <v>2232</v>
      </c>
      <c r="D1406" t="s">
        <v>7083</v>
      </c>
      <c r="E1406" t="s">
        <v>7084</v>
      </c>
      <c r="F1406" t="s">
        <v>2242</v>
      </c>
      <c r="G1406">
        <v>0</v>
      </c>
      <c r="H1406" t="s">
        <v>7085</v>
      </c>
      <c r="I1406" t="s">
        <v>7085</v>
      </c>
      <c r="J1406" t="s">
        <v>7086</v>
      </c>
      <c r="K1406" t="s">
        <v>2429</v>
      </c>
      <c r="L1406" t="s">
        <v>2252</v>
      </c>
      <c r="M1406" s="6">
        <f>DATE(YEAR(PCC_Data[[#This Row],[Confirmed Date]]),MONTH(PCC_Data[[#This Row],[Confirmed Date]]),1)</f>
        <v>41395</v>
      </c>
      <c r="N1406" s="3">
        <f>DATE(YEAR(PCC_Data[[#This Row],[Confirmed Date]]),1,1)</f>
        <v>41275</v>
      </c>
    </row>
    <row r="1407" spans="2:14" x14ac:dyDescent="0.25">
      <c r="B1407" t="s">
        <v>7087</v>
      </c>
      <c r="C1407" t="s">
        <v>2177</v>
      </c>
      <c r="D1407" t="s">
        <v>7088</v>
      </c>
      <c r="E1407" t="s">
        <v>4998</v>
      </c>
      <c r="F1407" t="s">
        <v>2395</v>
      </c>
      <c r="G1407">
        <v>0</v>
      </c>
      <c r="H1407" t="s">
        <v>7089</v>
      </c>
      <c r="I1407" t="s">
        <v>7089</v>
      </c>
      <c r="J1407" t="s">
        <v>7090</v>
      </c>
      <c r="K1407" t="s">
        <v>5094</v>
      </c>
      <c r="L1407" t="s">
        <v>2246</v>
      </c>
      <c r="M1407" s="6">
        <f>DATE(YEAR(PCC_Data[[#This Row],[Confirmed Date]]),MONTH(PCC_Data[[#This Row],[Confirmed Date]]),1)</f>
        <v>41365</v>
      </c>
      <c r="N1407" s="3">
        <f>DATE(YEAR(PCC_Data[[#This Row],[Confirmed Date]]),1,1)</f>
        <v>41275</v>
      </c>
    </row>
    <row r="1408" spans="2:14" x14ac:dyDescent="0.25">
      <c r="B1408" t="s">
        <v>7091</v>
      </c>
      <c r="C1408" t="s">
        <v>2232</v>
      </c>
      <c r="D1408" t="s">
        <v>7092</v>
      </c>
      <c r="E1408" t="s">
        <v>7093</v>
      </c>
      <c r="F1408" t="s">
        <v>2895</v>
      </c>
      <c r="G1408">
        <v>0</v>
      </c>
      <c r="H1408" t="s">
        <v>7094</v>
      </c>
      <c r="I1408" t="s">
        <v>7094</v>
      </c>
      <c r="J1408" t="s">
        <v>7095</v>
      </c>
      <c r="K1408" t="s">
        <v>2429</v>
      </c>
      <c r="L1408" t="s">
        <v>2660</v>
      </c>
      <c r="M1408" s="6">
        <f>DATE(YEAR(PCC_Data[[#This Row],[Confirmed Date]]),MONTH(PCC_Data[[#This Row],[Confirmed Date]]),1)</f>
        <v>41334</v>
      </c>
      <c r="N1408" s="3">
        <f>DATE(YEAR(PCC_Data[[#This Row],[Confirmed Date]]),1,1)</f>
        <v>41275</v>
      </c>
    </row>
    <row r="1409" spans="2:14" x14ac:dyDescent="0.25">
      <c r="B1409" t="s">
        <v>7096</v>
      </c>
      <c r="C1409" t="s">
        <v>2232</v>
      </c>
      <c r="D1409" t="s">
        <v>7097</v>
      </c>
      <c r="E1409" t="s">
        <v>7098</v>
      </c>
      <c r="F1409" t="s">
        <v>2266</v>
      </c>
      <c r="G1409">
        <v>0</v>
      </c>
      <c r="H1409" t="s">
        <v>7099</v>
      </c>
      <c r="I1409" t="s">
        <v>7099</v>
      </c>
      <c r="J1409" t="s">
        <v>7100</v>
      </c>
      <c r="K1409" t="s">
        <v>2391</v>
      </c>
      <c r="L1409" t="s">
        <v>7101</v>
      </c>
      <c r="M1409" s="6">
        <f>DATE(YEAR(PCC_Data[[#This Row],[Confirmed Date]]),MONTH(PCC_Data[[#This Row],[Confirmed Date]]),1)</f>
        <v>41395</v>
      </c>
      <c r="N1409" s="3">
        <f>DATE(YEAR(PCC_Data[[#This Row],[Confirmed Date]]),1,1)</f>
        <v>41275</v>
      </c>
    </row>
    <row r="1410" spans="2:14" x14ac:dyDescent="0.25">
      <c r="B1410" t="s">
        <v>7102</v>
      </c>
      <c r="C1410" t="s">
        <v>2177</v>
      </c>
      <c r="D1410" t="s">
        <v>7103</v>
      </c>
      <c r="E1410" t="s">
        <v>7104</v>
      </c>
      <c r="F1410" t="s">
        <v>2384</v>
      </c>
      <c r="G1410">
        <v>0</v>
      </c>
      <c r="H1410" t="s">
        <v>7105</v>
      </c>
      <c r="I1410" t="s">
        <v>7105</v>
      </c>
      <c r="J1410" t="s">
        <v>7106</v>
      </c>
      <c r="K1410" t="s">
        <v>2861</v>
      </c>
      <c r="L1410" t="s">
        <v>2258</v>
      </c>
      <c r="M1410" s="6">
        <f>DATE(YEAR(PCC_Data[[#This Row],[Confirmed Date]]),MONTH(PCC_Data[[#This Row],[Confirmed Date]]),1)</f>
        <v>41365</v>
      </c>
      <c r="N1410" s="3">
        <f>DATE(YEAR(PCC_Data[[#This Row],[Confirmed Date]]),1,1)</f>
        <v>41275</v>
      </c>
    </row>
    <row r="1411" spans="2:14" x14ac:dyDescent="0.25">
      <c r="B1411" t="s">
        <v>7107</v>
      </c>
      <c r="C1411" t="s">
        <v>2177</v>
      </c>
      <c r="D1411" t="s">
        <v>7108</v>
      </c>
      <c r="E1411" t="s">
        <v>7109</v>
      </c>
      <c r="F1411" t="s">
        <v>3074</v>
      </c>
      <c r="G1411">
        <v>0</v>
      </c>
      <c r="H1411" t="s">
        <v>7110</v>
      </c>
      <c r="I1411" t="s">
        <v>7110</v>
      </c>
      <c r="J1411" t="s">
        <v>7111</v>
      </c>
      <c r="K1411" t="s">
        <v>5094</v>
      </c>
      <c r="L1411" t="s">
        <v>2848</v>
      </c>
      <c r="M1411" s="6">
        <f>DATE(YEAR(PCC_Data[[#This Row],[Confirmed Date]]),MONTH(PCC_Data[[#This Row],[Confirmed Date]]),1)</f>
        <v>41334</v>
      </c>
      <c r="N1411" s="3">
        <f>DATE(YEAR(PCC_Data[[#This Row],[Confirmed Date]]),1,1)</f>
        <v>41275</v>
      </c>
    </row>
    <row r="1412" spans="2:14" x14ac:dyDescent="0.25">
      <c r="B1412" t="s">
        <v>7112</v>
      </c>
      <c r="C1412" t="s">
        <v>2177</v>
      </c>
      <c r="D1412" t="s">
        <v>3662</v>
      </c>
      <c r="E1412" t="s">
        <v>7113</v>
      </c>
      <c r="F1412" t="s">
        <v>2514</v>
      </c>
      <c r="G1412">
        <v>0</v>
      </c>
      <c r="H1412" t="s">
        <v>7114</v>
      </c>
      <c r="I1412" t="s">
        <v>7114</v>
      </c>
      <c r="J1412" t="s">
        <v>7115</v>
      </c>
      <c r="K1412" t="s">
        <v>2398</v>
      </c>
      <c r="L1412" t="s">
        <v>2518</v>
      </c>
      <c r="M1412" s="6">
        <f>DATE(YEAR(PCC_Data[[#This Row],[Confirmed Date]]),MONTH(PCC_Data[[#This Row],[Confirmed Date]]),1)</f>
        <v>41365</v>
      </c>
      <c r="N1412" s="3">
        <f>DATE(YEAR(PCC_Data[[#This Row],[Confirmed Date]]),1,1)</f>
        <v>41275</v>
      </c>
    </row>
    <row r="1413" spans="2:14" x14ac:dyDescent="0.25">
      <c r="B1413" t="s">
        <v>7116</v>
      </c>
      <c r="C1413" t="s">
        <v>2177</v>
      </c>
      <c r="D1413" t="s">
        <v>3662</v>
      </c>
      <c r="E1413" t="s">
        <v>7113</v>
      </c>
      <c r="F1413" t="s">
        <v>2514</v>
      </c>
      <c r="G1413">
        <v>0</v>
      </c>
      <c r="H1413" t="s">
        <v>7114</v>
      </c>
      <c r="I1413" t="s">
        <v>7114</v>
      </c>
      <c r="J1413" t="s">
        <v>7117</v>
      </c>
      <c r="K1413" t="s">
        <v>2547</v>
      </c>
      <c r="L1413" t="s">
        <v>2518</v>
      </c>
      <c r="M1413" s="6">
        <f>DATE(YEAR(PCC_Data[[#This Row],[Confirmed Date]]),MONTH(PCC_Data[[#This Row],[Confirmed Date]]),1)</f>
        <v>41365</v>
      </c>
      <c r="N1413" s="3">
        <f>DATE(YEAR(PCC_Data[[#This Row],[Confirmed Date]]),1,1)</f>
        <v>41275</v>
      </c>
    </row>
    <row r="1414" spans="2:14" x14ac:dyDescent="0.25">
      <c r="B1414" t="s">
        <v>7118</v>
      </c>
      <c r="C1414" t="s">
        <v>2232</v>
      </c>
      <c r="D1414" t="s">
        <v>5038</v>
      </c>
      <c r="E1414" t="s">
        <v>7119</v>
      </c>
      <c r="F1414" t="s">
        <v>2235</v>
      </c>
      <c r="G1414">
        <v>0</v>
      </c>
      <c r="H1414" t="s">
        <v>7120</v>
      </c>
      <c r="I1414" t="s">
        <v>7120</v>
      </c>
      <c r="J1414" t="s">
        <v>7121</v>
      </c>
      <c r="K1414" t="s">
        <v>4712</v>
      </c>
      <c r="M1414" s="6">
        <f>DATE(YEAR(PCC_Data[[#This Row],[Confirmed Date]]),MONTH(PCC_Data[[#This Row],[Confirmed Date]]),1)</f>
        <v>41334</v>
      </c>
      <c r="N1414" s="3">
        <f>DATE(YEAR(PCC_Data[[#This Row],[Confirmed Date]]),1,1)</f>
        <v>41275</v>
      </c>
    </row>
    <row r="1415" spans="2:14" x14ac:dyDescent="0.25">
      <c r="B1415" t="s">
        <v>7122</v>
      </c>
      <c r="C1415" t="s">
        <v>2232</v>
      </c>
      <c r="D1415" t="s">
        <v>7123</v>
      </c>
      <c r="E1415" t="s">
        <v>3571</v>
      </c>
      <c r="F1415" t="s">
        <v>2504</v>
      </c>
      <c r="G1415">
        <v>0</v>
      </c>
      <c r="H1415" t="s">
        <v>7124</v>
      </c>
      <c r="I1415" t="s">
        <v>7124</v>
      </c>
      <c r="J1415" t="s">
        <v>7125</v>
      </c>
      <c r="K1415" t="s">
        <v>2429</v>
      </c>
      <c r="M1415" s="6">
        <f>DATE(YEAR(PCC_Data[[#This Row],[Confirmed Date]]),MONTH(PCC_Data[[#This Row],[Confirmed Date]]),1)</f>
        <v>41395</v>
      </c>
      <c r="N1415" s="3">
        <f>DATE(YEAR(PCC_Data[[#This Row],[Confirmed Date]]),1,1)</f>
        <v>41275</v>
      </c>
    </row>
    <row r="1416" spans="2:14" x14ac:dyDescent="0.25">
      <c r="B1416" t="s">
        <v>7126</v>
      </c>
      <c r="C1416" t="s">
        <v>2232</v>
      </c>
      <c r="D1416" t="s">
        <v>7127</v>
      </c>
      <c r="E1416" t="s">
        <v>4408</v>
      </c>
      <c r="F1416" t="s">
        <v>2467</v>
      </c>
      <c r="G1416">
        <v>0</v>
      </c>
      <c r="H1416" t="s">
        <v>7128</v>
      </c>
      <c r="I1416" t="s">
        <v>7128</v>
      </c>
      <c r="J1416" t="s">
        <v>7129</v>
      </c>
      <c r="K1416" t="s">
        <v>2593</v>
      </c>
      <c r="M1416" s="6">
        <f>DATE(YEAR(PCC_Data[[#This Row],[Confirmed Date]]),MONTH(PCC_Data[[#This Row],[Confirmed Date]]),1)</f>
        <v>41334</v>
      </c>
      <c r="N1416" s="3">
        <f>DATE(YEAR(PCC_Data[[#This Row],[Confirmed Date]]),1,1)</f>
        <v>41275</v>
      </c>
    </row>
    <row r="1417" spans="2:14" x14ac:dyDescent="0.25">
      <c r="B1417" t="s">
        <v>7130</v>
      </c>
      <c r="C1417" t="s">
        <v>2177</v>
      </c>
      <c r="D1417" t="s">
        <v>7131</v>
      </c>
      <c r="E1417" t="s">
        <v>7132</v>
      </c>
      <c r="F1417" t="s">
        <v>2395</v>
      </c>
      <c r="G1417">
        <v>0</v>
      </c>
      <c r="H1417" t="s">
        <v>7133</v>
      </c>
      <c r="I1417" t="s">
        <v>7133</v>
      </c>
      <c r="J1417" t="s">
        <v>7134</v>
      </c>
      <c r="K1417" t="s">
        <v>2398</v>
      </c>
      <c r="L1417" t="s">
        <v>2348</v>
      </c>
      <c r="M1417" s="6">
        <f>DATE(YEAR(PCC_Data[[#This Row],[Confirmed Date]]),MONTH(PCC_Data[[#This Row],[Confirmed Date]]),1)</f>
        <v>41365</v>
      </c>
      <c r="N1417" s="3">
        <f>DATE(YEAR(PCC_Data[[#This Row],[Confirmed Date]]),1,1)</f>
        <v>41275</v>
      </c>
    </row>
    <row r="1418" spans="2:14" x14ac:dyDescent="0.25">
      <c r="B1418" t="s">
        <v>7135</v>
      </c>
      <c r="C1418" t="s">
        <v>2232</v>
      </c>
      <c r="D1418" t="s">
        <v>7136</v>
      </c>
      <c r="E1418" t="s">
        <v>7137</v>
      </c>
      <c r="F1418" t="s">
        <v>3448</v>
      </c>
      <c r="G1418">
        <v>0</v>
      </c>
      <c r="H1418" t="s">
        <v>7138</v>
      </c>
      <c r="I1418" t="s">
        <v>7138</v>
      </c>
      <c r="J1418" t="s">
        <v>7139</v>
      </c>
      <c r="K1418" t="s">
        <v>2424</v>
      </c>
      <c r="L1418" t="s">
        <v>4049</v>
      </c>
      <c r="M1418" s="6">
        <f>DATE(YEAR(PCC_Data[[#This Row],[Confirmed Date]]),MONTH(PCC_Data[[#This Row],[Confirmed Date]]),1)</f>
        <v>41395</v>
      </c>
      <c r="N1418" s="3">
        <f>DATE(YEAR(PCC_Data[[#This Row],[Confirmed Date]]),1,1)</f>
        <v>41275</v>
      </c>
    </row>
    <row r="1419" spans="2:14" x14ac:dyDescent="0.25">
      <c r="B1419" t="s">
        <v>7140</v>
      </c>
      <c r="C1419" t="s">
        <v>2232</v>
      </c>
      <c r="D1419" t="s">
        <v>7141</v>
      </c>
      <c r="E1419" t="s">
        <v>7142</v>
      </c>
      <c r="F1419" t="s">
        <v>2310</v>
      </c>
      <c r="G1419">
        <v>10</v>
      </c>
      <c r="H1419" t="s">
        <v>7143</v>
      </c>
      <c r="I1419" t="s">
        <v>7143</v>
      </c>
      <c r="J1419" t="s">
        <v>7144</v>
      </c>
      <c r="K1419" t="s">
        <v>2538</v>
      </c>
      <c r="L1419" t="s">
        <v>2275</v>
      </c>
      <c r="M1419" s="6">
        <f>DATE(YEAR(PCC_Data[[#This Row],[Confirmed Date]]),MONTH(PCC_Data[[#This Row],[Confirmed Date]]),1)</f>
        <v>41365</v>
      </c>
      <c r="N1419" s="3">
        <f>DATE(YEAR(PCC_Data[[#This Row],[Confirmed Date]]),1,1)</f>
        <v>41275</v>
      </c>
    </row>
    <row r="1420" spans="2:14" x14ac:dyDescent="0.25">
      <c r="B1420" t="s">
        <v>7145</v>
      </c>
      <c r="C1420" t="s">
        <v>2177</v>
      </c>
      <c r="D1420" t="s">
        <v>7131</v>
      </c>
      <c r="E1420" t="s">
        <v>7146</v>
      </c>
      <c r="F1420" t="s">
        <v>3345</v>
      </c>
      <c r="G1420">
        <v>0</v>
      </c>
      <c r="H1420" t="s">
        <v>7147</v>
      </c>
      <c r="I1420" t="s">
        <v>7147</v>
      </c>
      <c r="J1420" t="s">
        <v>7148</v>
      </c>
      <c r="K1420" t="s">
        <v>2398</v>
      </c>
      <c r="L1420" t="s">
        <v>2252</v>
      </c>
      <c r="M1420" s="6">
        <f>DATE(YEAR(PCC_Data[[#This Row],[Confirmed Date]]),MONTH(PCC_Data[[#This Row],[Confirmed Date]]),1)</f>
        <v>41365</v>
      </c>
      <c r="N1420" s="3">
        <f>DATE(YEAR(PCC_Data[[#This Row],[Confirmed Date]]),1,1)</f>
        <v>41275</v>
      </c>
    </row>
    <row r="1421" spans="2:14" x14ac:dyDescent="0.25">
      <c r="B1421" t="s">
        <v>7149</v>
      </c>
      <c r="C1421" t="s">
        <v>2177</v>
      </c>
      <c r="D1421" t="s">
        <v>7150</v>
      </c>
      <c r="E1421" t="s">
        <v>7151</v>
      </c>
      <c r="F1421" t="s">
        <v>3345</v>
      </c>
      <c r="G1421">
        <v>0</v>
      </c>
      <c r="H1421" t="s">
        <v>7152</v>
      </c>
      <c r="I1421" t="s">
        <v>7152</v>
      </c>
      <c r="J1421" t="s">
        <v>7153</v>
      </c>
      <c r="K1421" t="s">
        <v>2398</v>
      </c>
      <c r="L1421" t="s">
        <v>5001</v>
      </c>
      <c r="M1421" s="6">
        <f>DATE(YEAR(PCC_Data[[#This Row],[Confirmed Date]]),MONTH(PCC_Data[[#This Row],[Confirmed Date]]),1)</f>
        <v>41395</v>
      </c>
      <c r="N1421" s="3">
        <f>DATE(YEAR(PCC_Data[[#This Row],[Confirmed Date]]),1,1)</f>
        <v>41275</v>
      </c>
    </row>
    <row r="1422" spans="2:14" x14ac:dyDescent="0.25">
      <c r="B1422" t="s">
        <v>7154</v>
      </c>
      <c r="C1422" t="s">
        <v>2177</v>
      </c>
      <c r="D1422" t="s">
        <v>7155</v>
      </c>
      <c r="E1422" t="s">
        <v>7156</v>
      </c>
      <c r="F1422" t="s">
        <v>2739</v>
      </c>
      <c r="G1422">
        <v>0</v>
      </c>
      <c r="H1422" t="s">
        <v>7157</v>
      </c>
      <c r="I1422" t="s">
        <v>7157</v>
      </c>
      <c r="J1422" t="s">
        <v>7158</v>
      </c>
      <c r="K1422" t="s">
        <v>3460</v>
      </c>
      <c r="L1422" t="s">
        <v>2365</v>
      </c>
      <c r="M1422" s="6">
        <f>DATE(YEAR(PCC_Data[[#This Row],[Confirmed Date]]),MONTH(PCC_Data[[#This Row],[Confirmed Date]]),1)</f>
        <v>41334</v>
      </c>
      <c r="N1422" s="3">
        <f>DATE(YEAR(PCC_Data[[#This Row],[Confirmed Date]]),1,1)</f>
        <v>41275</v>
      </c>
    </row>
    <row r="1423" spans="2:14" x14ac:dyDescent="0.25">
      <c r="B1423" t="s">
        <v>7159</v>
      </c>
      <c r="C1423" t="s">
        <v>2177</v>
      </c>
      <c r="D1423" t="s">
        <v>7160</v>
      </c>
      <c r="E1423" t="s">
        <v>6661</v>
      </c>
      <c r="F1423" t="s">
        <v>2395</v>
      </c>
      <c r="G1423">
        <v>0</v>
      </c>
      <c r="H1423" t="s">
        <v>7161</v>
      </c>
      <c r="I1423" t="s">
        <v>7161</v>
      </c>
      <c r="J1423" t="s">
        <v>7162</v>
      </c>
      <c r="K1423" t="s">
        <v>5094</v>
      </c>
      <c r="L1423" t="s">
        <v>2246</v>
      </c>
      <c r="M1423" s="6">
        <f>DATE(YEAR(PCC_Data[[#This Row],[Confirmed Date]]),MONTH(PCC_Data[[#This Row],[Confirmed Date]]),1)</f>
        <v>41365</v>
      </c>
      <c r="N1423" s="3">
        <f>DATE(YEAR(PCC_Data[[#This Row],[Confirmed Date]]),1,1)</f>
        <v>41275</v>
      </c>
    </row>
    <row r="1424" spans="2:14" x14ac:dyDescent="0.25">
      <c r="B1424" t="s">
        <v>7163</v>
      </c>
      <c r="C1424" t="s">
        <v>2232</v>
      </c>
      <c r="D1424" t="s">
        <v>7164</v>
      </c>
      <c r="E1424" t="s">
        <v>7165</v>
      </c>
      <c r="F1424" t="s">
        <v>3345</v>
      </c>
      <c r="G1424">
        <v>0</v>
      </c>
      <c r="H1424" t="s">
        <v>7166</v>
      </c>
      <c r="I1424" t="s">
        <v>7166</v>
      </c>
      <c r="J1424" t="s">
        <v>7167</v>
      </c>
      <c r="K1424" t="s">
        <v>2429</v>
      </c>
      <c r="L1424" t="s">
        <v>5618</v>
      </c>
      <c r="M1424" s="6">
        <f>DATE(YEAR(PCC_Data[[#This Row],[Confirmed Date]]),MONTH(PCC_Data[[#This Row],[Confirmed Date]]),1)</f>
        <v>41395</v>
      </c>
      <c r="N1424" s="3">
        <f>DATE(YEAR(PCC_Data[[#This Row],[Confirmed Date]]),1,1)</f>
        <v>41275</v>
      </c>
    </row>
    <row r="1425" spans="2:14" x14ac:dyDescent="0.25">
      <c r="B1425" t="s">
        <v>7168</v>
      </c>
      <c r="C1425" t="s">
        <v>2232</v>
      </c>
      <c r="D1425" t="s">
        <v>7169</v>
      </c>
      <c r="E1425" t="s">
        <v>5215</v>
      </c>
      <c r="F1425" t="s">
        <v>2319</v>
      </c>
      <c r="G1425">
        <v>0</v>
      </c>
      <c r="H1425" t="s">
        <v>7170</v>
      </c>
      <c r="I1425" t="s">
        <v>7170</v>
      </c>
      <c r="J1425" t="s">
        <v>7171</v>
      </c>
      <c r="K1425" t="s">
        <v>2429</v>
      </c>
      <c r="L1425" t="s">
        <v>2246</v>
      </c>
      <c r="M1425" s="6">
        <f>DATE(YEAR(PCC_Data[[#This Row],[Confirmed Date]]),MONTH(PCC_Data[[#This Row],[Confirmed Date]]),1)</f>
        <v>41395</v>
      </c>
      <c r="N1425" s="3">
        <f>DATE(YEAR(PCC_Data[[#This Row],[Confirmed Date]]),1,1)</f>
        <v>41275</v>
      </c>
    </row>
    <row r="1426" spans="2:14" x14ac:dyDescent="0.25">
      <c r="B1426" t="s">
        <v>7172</v>
      </c>
      <c r="C1426" t="s">
        <v>2177</v>
      </c>
      <c r="D1426" t="s">
        <v>7173</v>
      </c>
      <c r="E1426" t="s">
        <v>7174</v>
      </c>
      <c r="F1426" t="s">
        <v>2310</v>
      </c>
      <c r="G1426">
        <v>9.5</v>
      </c>
      <c r="H1426" t="s">
        <v>7175</v>
      </c>
      <c r="I1426" t="s">
        <v>7175</v>
      </c>
      <c r="J1426" t="s">
        <v>7176</v>
      </c>
      <c r="K1426" t="s">
        <v>2398</v>
      </c>
      <c r="L1426" t="s">
        <v>2275</v>
      </c>
      <c r="M1426" s="6">
        <f>DATE(YEAR(PCC_Data[[#This Row],[Confirmed Date]]),MONTH(PCC_Data[[#This Row],[Confirmed Date]]),1)</f>
        <v>41395</v>
      </c>
      <c r="N1426" s="3">
        <f>DATE(YEAR(PCC_Data[[#This Row],[Confirmed Date]]),1,1)</f>
        <v>41275</v>
      </c>
    </row>
    <row r="1427" spans="2:14" x14ac:dyDescent="0.25">
      <c r="B1427" t="s">
        <v>7177</v>
      </c>
      <c r="C1427" t="s">
        <v>2177</v>
      </c>
      <c r="D1427" t="s">
        <v>6554</v>
      </c>
      <c r="E1427" t="s">
        <v>6729</v>
      </c>
      <c r="F1427" t="s">
        <v>2271</v>
      </c>
      <c r="G1427">
        <v>0</v>
      </c>
      <c r="H1427" t="s">
        <v>7178</v>
      </c>
      <c r="I1427" t="s">
        <v>7178</v>
      </c>
      <c r="J1427" t="s">
        <v>7179</v>
      </c>
      <c r="K1427" t="s">
        <v>2398</v>
      </c>
      <c r="M1427" s="6">
        <f>DATE(YEAR(PCC_Data[[#This Row],[Confirmed Date]]),MONTH(PCC_Data[[#This Row],[Confirmed Date]]),1)</f>
        <v>41365</v>
      </c>
      <c r="N1427" s="3">
        <f>DATE(YEAR(PCC_Data[[#This Row],[Confirmed Date]]),1,1)</f>
        <v>41275</v>
      </c>
    </row>
    <row r="1428" spans="2:14" x14ac:dyDescent="0.25">
      <c r="B1428" t="s">
        <v>7180</v>
      </c>
      <c r="C1428" t="s">
        <v>2177</v>
      </c>
      <c r="D1428" t="s">
        <v>2543</v>
      </c>
      <c r="E1428" t="s">
        <v>6201</v>
      </c>
      <c r="F1428" t="s">
        <v>3448</v>
      </c>
      <c r="G1428">
        <v>0</v>
      </c>
      <c r="H1428" t="s">
        <v>7181</v>
      </c>
      <c r="I1428" t="s">
        <v>7181</v>
      </c>
      <c r="J1428" t="s">
        <v>7182</v>
      </c>
      <c r="K1428" t="s">
        <v>2398</v>
      </c>
      <c r="L1428" t="s">
        <v>7183</v>
      </c>
      <c r="M1428" s="6">
        <f>DATE(YEAR(PCC_Data[[#This Row],[Confirmed Date]]),MONTH(PCC_Data[[#This Row],[Confirmed Date]]),1)</f>
        <v>41395</v>
      </c>
      <c r="N1428" s="3">
        <f>DATE(YEAR(PCC_Data[[#This Row],[Confirmed Date]]),1,1)</f>
        <v>41275</v>
      </c>
    </row>
    <row r="1429" spans="2:14" x14ac:dyDescent="0.25">
      <c r="B1429" t="s">
        <v>7184</v>
      </c>
      <c r="C1429" t="s">
        <v>2177</v>
      </c>
      <c r="D1429" t="s">
        <v>6554</v>
      </c>
      <c r="E1429" t="s">
        <v>5858</v>
      </c>
      <c r="F1429" t="s">
        <v>2895</v>
      </c>
      <c r="G1429">
        <v>0</v>
      </c>
      <c r="H1429" t="s">
        <v>7185</v>
      </c>
      <c r="I1429" t="s">
        <v>7185</v>
      </c>
      <c r="J1429" t="s">
        <v>7186</v>
      </c>
      <c r="K1429" t="s">
        <v>2398</v>
      </c>
      <c r="L1429" t="s">
        <v>2660</v>
      </c>
      <c r="M1429" s="6">
        <f>DATE(YEAR(PCC_Data[[#This Row],[Confirmed Date]]),MONTH(PCC_Data[[#This Row],[Confirmed Date]]),1)</f>
        <v>41365</v>
      </c>
      <c r="N1429" s="3">
        <f>DATE(YEAR(PCC_Data[[#This Row],[Confirmed Date]]),1,1)</f>
        <v>41275</v>
      </c>
    </row>
    <row r="1430" spans="2:14" x14ac:dyDescent="0.25">
      <c r="B1430" t="s">
        <v>7187</v>
      </c>
      <c r="C1430" t="s">
        <v>2232</v>
      </c>
      <c r="D1430" t="s">
        <v>7188</v>
      </c>
      <c r="E1430" t="s">
        <v>7189</v>
      </c>
      <c r="F1430" t="s">
        <v>2504</v>
      </c>
      <c r="G1430">
        <v>0</v>
      </c>
      <c r="H1430" t="s">
        <v>7190</v>
      </c>
      <c r="I1430" t="s">
        <v>7190</v>
      </c>
      <c r="J1430" t="s">
        <v>7191</v>
      </c>
      <c r="K1430" t="s">
        <v>2698</v>
      </c>
      <c r="M1430" s="6">
        <f>DATE(YEAR(PCC_Data[[#This Row],[Confirmed Date]]),MONTH(PCC_Data[[#This Row],[Confirmed Date]]),1)</f>
        <v>41365</v>
      </c>
      <c r="N1430" s="3">
        <f>DATE(YEAR(PCC_Data[[#This Row],[Confirmed Date]]),1,1)</f>
        <v>41275</v>
      </c>
    </row>
    <row r="1431" spans="2:14" x14ac:dyDescent="0.25">
      <c r="B1431" t="s">
        <v>7192</v>
      </c>
      <c r="C1431" t="s">
        <v>2177</v>
      </c>
      <c r="D1431" t="s">
        <v>7193</v>
      </c>
      <c r="E1431" t="s">
        <v>2384</v>
      </c>
      <c r="F1431" t="s">
        <v>3345</v>
      </c>
      <c r="G1431">
        <v>0</v>
      </c>
      <c r="H1431" t="s">
        <v>7194</v>
      </c>
      <c r="I1431" t="s">
        <v>7194</v>
      </c>
      <c r="J1431" t="s">
        <v>7195</v>
      </c>
      <c r="K1431" t="s">
        <v>2398</v>
      </c>
      <c r="L1431" t="s">
        <v>2258</v>
      </c>
      <c r="M1431" s="6">
        <f>DATE(YEAR(PCC_Data[[#This Row],[Confirmed Date]]),MONTH(PCC_Data[[#This Row],[Confirmed Date]]),1)</f>
        <v>41365</v>
      </c>
      <c r="N1431" s="3">
        <f>DATE(YEAR(PCC_Data[[#This Row],[Confirmed Date]]),1,1)</f>
        <v>41275</v>
      </c>
    </row>
    <row r="1432" spans="2:14" x14ac:dyDescent="0.25">
      <c r="B1432" t="s">
        <v>7196</v>
      </c>
      <c r="C1432" t="s">
        <v>2177</v>
      </c>
      <c r="D1432" t="s">
        <v>7197</v>
      </c>
      <c r="E1432" t="s">
        <v>2384</v>
      </c>
      <c r="F1432" t="s">
        <v>3345</v>
      </c>
      <c r="G1432">
        <v>0</v>
      </c>
      <c r="H1432" t="s">
        <v>7198</v>
      </c>
      <c r="I1432" t="s">
        <v>7198</v>
      </c>
      <c r="J1432" t="s">
        <v>7199</v>
      </c>
      <c r="K1432" t="s">
        <v>2398</v>
      </c>
      <c r="L1432" t="s">
        <v>2258</v>
      </c>
      <c r="M1432" s="6">
        <f>DATE(YEAR(PCC_Data[[#This Row],[Confirmed Date]]),MONTH(PCC_Data[[#This Row],[Confirmed Date]]),1)</f>
        <v>41365</v>
      </c>
      <c r="N1432" s="3">
        <f>DATE(YEAR(PCC_Data[[#This Row],[Confirmed Date]]),1,1)</f>
        <v>41275</v>
      </c>
    </row>
    <row r="1433" spans="2:14" x14ac:dyDescent="0.25">
      <c r="B1433" t="s">
        <v>7200</v>
      </c>
      <c r="C1433" t="s">
        <v>2232</v>
      </c>
      <c r="D1433" t="s">
        <v>7201</v>
      </c>
      <c r="E1433" t="s">
        <v>7202</v>
      </c>
      <c r="F1433" t="s">
        <v>2504</v>
      </c>
      <c r="G1433">
        <v>0</v>
      </c>
      <c r="H1433" t="s">
        <v>7203</v>
      </c>
      <c r="I1433" t="s">
        <v>7203</v>
      </c>
      <c r="J1433" t="s">
        <v>7204</v>
      </c>
      <c r="K1433" t="s">
        <v>2698</v>
      </c>
      <c r="M1433" s="6">
        <f>DATE(YEAR(PCC_Data[[#This Row],[Confirmed Date]]),MONTH(PCC_Data[[#This Row],[Confirmed Date]]),1)</f>
        <v>41365</v>
      </c>
      <c r="N1433" s="3">
        <f>DATE(YEAR(PCC_Data[[#This Row],[Confirmed Date]]),1,1)</f>
        <v>41275</v>
      </c>
    </row>
    <row r="1434" spans="2:14" x14ac:dyDescent="0.25">
      <c r="B1434" t="s">
        <v>7205</v>
      </c>
      <c r="C1434" t="s">
        <v>2177</v>
      </c>
      <c r="D1434" t="s">
        <v>4162</v>
      </c>
      <c r="E1434" t="s">
        <v>4552</v>
      </c>
      <c r="F1434" t="s">
        <v>2319</v>
      </c>
      <c r="G1434">
        <v>0</v>
      </c>
      <c r="H1434" t="s">
        <v>7206</v>
      </c>
      <c r="I1434" t="s">
        <v>7206</v>
      </c>
      <c r="J1434" t="s">
        <v>7207</v>
      </c>
      <c r="K1434" t="s">
        <v>2861</v>
      </c>
      <c r="L1434" t="s">
        <v>2246</v>
      </c>
      <c r="M1434" s="6">
        <f>DATE(YEAR(PCC_Data[[#This Row],[Confirmed Date]]),MONTH(PCC_Data[[#This Row],[Confirmed Date]]),1)</f>
        <v>41395</v>
      </c>
      <c r="N1434" s="3">
        <f>DATE(YEAR(PCC_Data[[#This Row],[Confirmed Date]]),1,1)</f>
        <v>41275</v>
      </c>
    </row>
    <row r="1435" spans="2:14" x14ac:dyDescent="0.25">
      <c r="B1435" t="s">
        <v>7208</v>
      </c>
      <c r="C1435" t="s">
        <v>2232</v>
      </c>
      <c r="D1435" t="s">
        <v>7209</v>
      </c>
      <c r="E1435" t="s">
        <v>7210</v>
      </c>
      <c r="F1435" t="s">
        <v>2235</v>
      </c>
      <c r="G1435">
        <v>0</v>
      </c>
      <c r="H1435" t="s">
        <v>7211</v>
      </c>
      <c r="I1435" t="s">
        <v>7211</v>
      </c>
      <c r="J1435" t="s">
        <v>7212</v>
      </c>
      <c r="K1435" t="s">
        <v>7213</v>
      </c>
      <c r="L1435" t="s">
        <v>2239</v>
      </c>
      <c r="M1435" s="6">
        <f>DATE(YEAR(PCC_Data[[#This Row],[Confirmed Date]]),MONTH(PCC_Data[[#This Row],[Confirmed Date]]),1)</f>
        <v>41334</v>
      </c>
      <c r="N1435" s="3">
        <f>DATE(YEAR(PCC_Data[[#This Row],[Confirmed Date]]),1,1)</f>
        <v>41275</v>
      </c>
    </row>
    <row r="1436" spans="2:14" x14ac:dyDescent="0.25">
      <c r="B1436" t="s">
        <v>7214</v>
      </c>
      <c r="C1436" t="s">
        <v>2177</v>
      </c>
      <c r="D1436" t="s">
        <v>7215</v>
      </c>
      <c r="E1436" t="s">
        <v>2528</v>
      </c>
      <c r="F1436" t="s">
        <v>2271</v>
      </c>
      <c r="G1436">
        <v>0</v>
      </c>
      <c r="H1436" t="s">
        <v>7216</v>
      </c>
      <c r="I1436" t="s">
        <v>7216</v>
      </c>
      <c r="J1436" t="s">
        <v>7217</v>
      </c>
      <c r="K1436" t="s">
        <v>2861</v>
      </c>
      <c r="L1436" t="s">
        <v>2258</v>
      </c>
      <c r="M1436" s="6">
        <f>DATE(YEAR(PCC_Data[[#This Row],[Confirmed Date]]),MONTH(PCC_Data[[#This Row],[Confirmed Date]]),1)</f>
        <v>41395</v>
      </c>
      <c r="N1436" s="3">
        <f>DATE(YEAR(PCC_Data[[#This Row],[Confirmed Date]]),1,1)</f>
        <v>41275</v>
      </c>
    </row>
    <row r="1437" spans="2:14" x14ac:dyDescent="0.25">
      <c r="B1437" t="s">
        <v>7218</v>
      </c>
      <c r="C1437" t="s">
        <v>2232</v>
      </c>
      <c r="D1437" t="s">
        <v>7219</v>
      </c>
      <c r="E1437" t="s">
        <v>7220</v>
      </c>
      <c r="F1437" t="s">
        <v>2384</v>
      </c>
      <c r="G1437">
        <v>0</v>
      </c>
      <c r="H1437" t="s">
        <v>7221</v>
      </c>
      <c r="I1437" t="s">
        <v>7221</v>
      </c>
      <c r="J1437" t="s">
        <v>7222</v>
      </c>
      <c r="K1437" t="s">
        <v>2665</v>
      </c>
      <c r="L1437" t="s">
        <v>2258</v>
      </c>
      <c r="M1437" s="6">
        <f>DATE(YEAR(PCC_Data[[#This Row],[Confirmed Date]]),MONTH(PCC_Data[[#This Row],[Confirmed Date]]),1)</f>
        <v>41365</v>
      </c>
      <c r="N1437" s="3">
        <f>DATE(YEAR(PCC_Data[[#This Row],[Confirmed Date]]),1,1)</f>
        <v>41275</v>
      </c>
    </row>
    <row r="1438" spans="2:14" x14ac:dyDescent="0.25">
      <c r="B1438" t="s">
        <v>7223</v>
      </c>
      <c r="C1438" t="s">
        <v>2177</v>
      </c>
      <c r="D1438" t="s">
        <v>7224</v>
      </c>
      <c r="E1438" t="s">
        <v>7225</v>
      </c>
      <c r="F1438" t="s">
        <v>2739</v>
      </c>
      <c r="G1438">
        <v>0</v>
      </c>
      <c r="H1438" t="s">
        <v>7226</v>
      </c>
      <c r="I1438" t="s">
        <v>7226</v>
      </c>
      <c r="J1438" t="s">
        <v>7227</v>
      </c>
      <c r="K1438" t="s">
        <v>2398</v>
      </c>
      <c r="M1438" s="6">
        <f>DATE(YEAR(PCC_Data[[#This Row],[Confirmed Date]]),MONTH(PCC_Data[[#This Row],[Confirmed Date]]),1)</f>
        <v>41365</v>
      </c>
      <c r="N1438" s="3">
        <f>DATE(YEAR(PCC_Data[[#This Row],[Confirmed Date]]),1,1)</f>
        <v>41275</v>
      </c>
    </row>
    <row r="1439" spans="2:14" x14ac:dyDescent="0.25">
      <c r="B1439" t="s">
        <v>7228</v>
      </c>
      <c r="C1439" t="s">
        <v>2232</v>
      </c>
      <c r="D1439" t="s">
        <v>6995</v>
      </c>
      <c r="E1439" t="s">
        <v>3253</v>
      </c>
      <c r="F1439" t="s">
        <v>2319</v>
      </c>
      <c r="G1439">
        <v>0</v>
      </c>
      <c r="H1439" t="s">
        <v>7229</v>
      </c>
      <c r="I1439" t="s">
        <v>7229</v>
      </c>
      <c r="J1439" t="s">
        <v>7230</v>
      </c>
      <c r="K1439" t="s">
        <v>2429</v>
      </c>
      <c r="L1439" t="s">
        <v>2252</v>
      </c>
      <c r="M1439" s="6">
        <f>DATE(YEAR(PCC_Data[[#This Row],[Confirmed Date]]),MONTH(PCC_Data[[#This Row],[Confirmed Date]]),1)</f>
        <v>41334</v>
      </c>
      <c r="N1439" s="3">
        <f>DATE(YEAR(PCC_Data[[#This Row],[Confirmed Date]]),1,1)</f>
        <v>41275</v>
      </c>
    </row>
    <row r="1440" spans="2:14" x14ac:dyDescent="0.25">
      <c r="B1440" t="s">
        <v>7231</v>
      </c>
      <c r="C1440" t="s">
        <v>2232</v>
      </c>
      <c r="D1440" t="s">
        <v>7232</v>
      </c>
      <c r="E1440" t="s">
        <v>2626</v>
      </c>
      <c r="F1440" t="s">
        <v>2235</v>
      </c>
      <c r="G1440">
        <v>0</v>
      </c>
      <c r="H1440" t="s">
        <v>7233</v>
      </c>
      <c r="I1440" t="s">
        <v>7233</v>
      </c>
      <c r="J1440" t="s">
        <v>7234</v>
      </c>
      <c r="K1440" t="s">
        <v>3515</v>
      </c>
      <c r="M1440" s="6">
        <f>DATE(YEAR(PCC_Data[[#This Row],[Confirmed Date]]),MONTH(PCC_Data[[#This Row],[Confirmed Date]]),1)</f>
        <v>41334</v>
      </c>
      <c r="N1440" s="3">
        <f>DATE(YEAR(PCC_Data[[#This Row],[Confirmed Date]]),1,1)</f>
        <v>41275</v>
      </c>
    </row>
    <row r="1441" spans="2:14" x14ac:dyDescent="0.25">
      <c r="B1441" t="s">
        <v>7235</v>
      </c>
      <c r="C1441" t="s">
        <v>2232</v>
      </c>
      <c r="D1441" t="s">
        <v>7236</v>
      </c>
      <c r="E1441" t="s">
        <v>3253</v>
      </c>
      <c r="F1441" t="s">
        <v>3345</v>
      </c>
      <c r="G1441">
        <v>0</v>
      </c>
      <c r="H1441" t="s">
        <v>7237</v>
      </c>
      <c r="I1441" t="s">
        <v>7237</v>
      </c>
      <c r="J1441" t="s">
        <v>7238</v>
      </c>
      <c r="K1441" t="s">
        <v>2429</v>
      </c>
      <c r="M1441" s="6">
        <f>DATE(YEAR(PCC_Data[[#This Row],[Confirmed Date]]),MONTH(PCC_Data[[#This Row],[Confirmed Date]]),1)</f>
        <v>41365</v>
      </c>
      <c r="N1441" s="3">
        <f>DATE(YEAR(PCC_Data[[#This Row],[Confirmed Date]]),1,1)</f>
        <v>41275</v>
      </c>
    </row>
    <row r="1442" spans="2:14" x14ac:dyDescent="0.25">
      <c r="B1442" t="s">
        <v>7239</v>
      </c>
      <c r="C1442" t="s">
        <v>2177</v>
      </c>
      <c r="D1442" t="s">
        <v>6977</v>
      </c>
      <c r="E1442" t="s">
        <v>7240</v>
      </c>
      <c r="F1442" t="s">
        <v>2739</v>
      </c>
      <c r="G1442">
        <v>0</v>
      </c>
      <c r="H1442" t="s">
        <v>7241</v>
      </c>
      <c r="I1442" t="s">
        <v>7241</v>
      </c>
      <c r="J1442" t="s">
        <v>7242</v>
      </c>
      <c r="K1442" t="s">
        <v>5094</v>
      </c>
      <c r="L1442" t="s">
        <v>2365</v>
      </c>
      <c r="M1442" s="6">
        <f>DATE(YEAR(PCC_Data[[#This Row],[Confirmed Date]]),MONTH(PCC_Data[[#This Row],[Confirmed Date]]),1)</f>
        <v>41365</v>
      </c>
      <c r="N1442" s="3">
        <f>DATE(YEAR(PCC_Data[[#This Row],[Confirmed Date]]),1,1)</f>
        <v>41275</v>
      </c>
    </row>
    <row r="1443" spans="2:14" x14ac:dyDescent="0.25">
      <c r="B1443" t="s">
        <v>7243</v>
      </c>
      <c r="C1443" t="s">
        <v>2177</v>
      </c>
      <c r="D1443" t="s">
        <v>7244</v>
      </c>
      <c r="E1443" t="s">
        <v>4931</v>
      </c>
      <c r="F1443" t="s">
        <v>2235</v>
      </c>
      <c r="G1443">
        <v>0</v>
      </c>
      <c r="H1443" t="s">
        <v>7245</v>
      </c>
      <c r="I1443" t="s">
        <v>7245</v>
      </c>
      <c r="J1443" t="s">
        <v>7246</v>
      </c>
      <c r="K1443" t="s">
        <v>3460</v>
      </c>
      <c r="L1443" t="s">
        <v>2239</v>
      </c>
      <c r="M1443" s="6">
        <f>DATE(YEAR(PCC_Data[[#This Row],[Confirmed Date]]),MONTH(PCC_Data[[#This Row],[Confirmed Date]]),1)</f>
        <v>41365</v>
      </c>
      <c r="N1443" s="3">
        <f>DATE(YEAR(PCC_Data[[#This Row],[Confirmed Date]]),1,1)</f>
        <v>41275</v>
      </c>
    </row>
    <row r="1444" spans="2:14" x14ac:dyDescent="0.25">
      <c r="B1444" t="s">
        <v>7247</v>
      </c>
      <c r="C1444" t="s">
        <v>2232</v>
      </c>
      <c r="D1444" t="s">
        <v>7248</v>
      </c>
      <c r="E1444" t="s">
        <v>4795</v>
      </c>
      <c r="F1444" t="s">
        <v>2235</v>
      </c>
      <c r="G1444">
        <v>0</v>
      </c>
      <c r="H1444" t="s">
        <v>7249</v>
      </c>
      <c r="I1444" t="s">
        <v>7249</v>
      </c>
      <c r="J1444" t="s">
        <v>7250</v>
      </c>
      <c r="K1444" t="s">
        <v>4846</v>
      </c>
      <c r="L1444" t="s">
        <v>2239</v>
      </c>
      <c r="M1444" s="6">
        <f>DATE(YEAR(PCC_Data[[#This Row],[Confirmed Date]]),MONTH(PCC_Data[[#This Row],[Confirmed Date]]),1)</f>
        <v>41395</v>
      </c>
      <c r="N1444" s="3">
        <f>DATE(YEAR(PCC_Data[[#This Row],[Confirmed Date]]),1,1)</f>
        <v>41275</v>
      </c>
    </row>
    <row r="1445" spans="2:14" x14ac:dyDescent="0.25">
      <c r="B1445" t="s">
        <v>7251</v>
      </c>
      <c r="C1445" t="s">
        <v>2177</v>
      </c>
      <c r="D1445" t="s">
        <v>4451</v>
      </c>
      <c r="E1445" t="s">
        <v>7252</v>
      </c>
      <c r="F1445" t="s">
        <v>2271</v>
      </c>
      <c r="G1445">
        <v>0</v>
      </c>
      <c r="H1445" t="s">
        <v>7253</v>
      </c>
      <c r="I1445" t="s">
        <v>7253</v>
      </c>
      <c r="J1445" t="s">
        <v>7254</v>
      </c>
      <c r="K1445" t="s">
        <v>2347</v>
      </c>
      <c r="L1445" t="s">
        <v>2258</v>
      </c>
      <c r="M1445" s="6">
        <f>DATE(YEAR(PCC_Data[[#This Row],[Confirmed Date]]),MONTH(PCC_Data[[#This Row],[Confirmed Date]]),1)</f>
        <v>41334</v>
      </c>
      <c r="N1445" s="3">
        <f>DATE(YEAR(PCC_Data[[#This Row],[Confirmed Date]]),1,1)</f>
        <v>41275</v>
      </c>
    </row>
    <row r="1446" spans="2:14" x14ac:dyDescent="0.25">
      <c r="B1446" t="s">
        <v>7255</v>
      </c>
      <c r="C1446" t="s">
        <v>2177</v>
      </c>
      <c r="D1446" t="s">
        <v>7256</v>
      </c>
      <c r="E1446" t="s">
        <v>7257</v>
      </c>
      <c r="F1446" t="s">
        <v>2395</v>
      </c>
      <c r="G1446">
        <v>0</v>
      </c>
      <c r="H1446" t="s">
        <v>7258</v>
      </c>
      <c r="I1446" t="s">
        <v>7258</v>
      </c>
      <c r="J1446" t="s">
        <v>7259</v>
      </c>
      <c r="K1446" t="s">
        <v>2398</v>
      </c>
      <c r="L1446" t="s">
        <v>2839</v>
      </c>
      <c r="M1446" s="6">
        <f>DATE(YEAR(PCC_Data[[#This Row],[Confirmed Date]]),MONTH(PCC_Data[[#This Row],[Confirmed Date]]),1)</f>
        <v>41365</v>
      </c>
      <c r="N1446" s="3">
        <f>DATE(YEAR(PCC_Data[[#This Row],[Confirmed Date]]),1,1)</f>
        <v>41275</v>
      </c>
    </row>
    <row r="1447" spans="2:14" x14ac:dyDescent="0.25">
      <c r="B1447" t="s">
        <v>7260</v>
      </c>
      <c r="C1447" t="s">
        <v>2177</v>
      </c>
      <c r="D1447" t="s">
        <v>5129</v>
      </c>
      <c r="E1447" t="s">
        <v>7060</v>
      </c>
      <c r="F1447" t="s">
        <v>2836</v>
      </c>
      <c r="G1447">
        <v>0</v>
      </c>
      <c r="H1447" t="s">
        <v>7261</v>
      </c>
      <c r="I1447" t="s">
        <v>7261</v>
      </c>
      <c r="J1447" t="s">
        <v>7262</v>
      </c>
      <c r="K1447" t="s">
        <v>3460</v>
      </c>
      <c r="L1447" t="s">
        <v>2252</v>
      </c>
      <c r="M1447" s="6">
        <f>DATE(YEAR(PCC_Data[[#This Row],[Confirmed Date]]),MONTH(PCC_Data[[#This Row],[Confirmed Date]]),1)</f>
        <v>41334</v>
      </c>
      <c r="N1447" s="3">
        <f>DATE(YEAR(PCC_Data[[#This Row],[Confirmed Date]]),1,1)</f>
        <v>41275</v>
      </c>
    </row>
    <row r="1448" spans="2:14" x14ac:dyDescent="0.25">
      <c r="B1448" t="s">
        <v>7263</v>
      </c>
      <c r="C1448" t="s">
        <v>2177</v>
      </c>
      <c r="D1448" t="s">
        <v>7264</v>
      </c>
      <c r="E1448" t="s">
        <v>7265</v>
      </c>
      <c r="F1448" t="s">
        <v>2211</v>
      </c>
      <c r="G1448">
        <v>0</v>
      </c>
      <c r="H1448" t="s">
        <v>7266</v>
      </c>
      <c r="I1448" t="s">
        <v>7266</v>
      </c>
      <c r="J1448" t="s">
        <v>7267</v>
      </c>
      <c r="K1448" t="s">
        <v>2398</v>
      </c>
      <c r="L1448" t="s">
        <v>4049</v>
      </c>
      <c r="M1448" s="6">
        <f>DATE(YEAR(PCC_Data[[#This Row],[Confirmed Date]]),MONTH(PCC_Data[[#This Row],[Confirmed Date]]),1)</f>
        <v>41365</v>
      </c>
      <c r="N1448" s="3">
        <f>DATE(YEAR(PCC_Data[[#This Row],[Confirmed Date]]),1,1)</f>
        <v>41275</v>
      </c>
    </row>
    <row r="1449" spans="2:14" x14ac:dyDescent="0.25">
      <c r="B1449" t="s">
        <v>7268</v>
      </c>
      <c r="C1449" t="s">
        <v>2177</v>
      </c>
      <c r="D1449" t="s">
        <v>7269</v>
      </c>
      <c r="E1449" t="s">
        <v>7270</v>
      </c>
      <c r="F1449" t="s">
        <v>3345</v>
      </c>
      <c r="G1449">
        <v>0</v>
      </c>
      <c r="H1449" t="s">
        <v>7271</v>
      </c>
      <c r="I1449" t="s">
        <v>7271</v>
      </c>
      <c r="J1449" t="s">
        <v>7272</v>
      </c>
      <c r="K1449" t="s">
        <v>2398</v>
      </c>
      <c r="L1449" t="s">
        <v>7273</v>
      </c>
      <c r="M1449" s="6">
        <f>DATE(YEAR(PCC_Data[[#This Row],[Confirmed Date]]),MONTH(PCC_Data[[#This Row],[Confirmed Date]]),1)</f>
        <v>41365</v>
      </c>
      <c r="N1449" s="3">
        <f>DATE(YEAR(PCC_Data[[#This Row],[Confirmed Date]]),1,1)</f>
        <v>41275</v>
      </c>
    </row>
    <row r="1450" spans="2:14" x14ac:dyDescent="0.25">
      <c r="B1450" t="s">
        <v>7274</v>
      </c>
      <c r="C1450" t="s">
        <v>2177</v>
      </c>
      <c r="D1450" t="s">
        <v>7244</v>
      </c>
      <c r="E1450" t="s">
        <v>7275</v>
      </c>
      <c r="F1450" t="s">
        <v>2235</v>
      </c>
      <c r="G1450">
        <v>0</v>
      </c>
      <c r="H1450" t="s">
        <v>7276</v>
      </c>
      <c r="I1450" t="s">
        <v>7276</v>
      </c>
      <c r="J1450" t="s">
        <v>7277</v>
      </c>
      <c r="K1450" t="s">
        <v>3460</v>
      </c>
      <c r="L1450" t="s">
        <v>2239</v>
      </c>
      <c r="M1450" s="6">
        <f>DATE(YEAR(PCC_Data[[#This Row],[Confirmed Date]]),MONTH(PCC_Data[[#This Row],[Confirmed Date]]),1)</f>
        <v>41365</v>
      </c>
      <c r="N1450" s="3">
        <f>DATE(YEAR(PCC_Data[[#This Row],[Confirmed Date]]),1,1)</f>
        <v>41275</v>
      </c>
    </row>
    <row r="1451" spans="2:14" x14ac:dyDescent="0.25">
      <c r="B1451" t="s">
        <v>7278</v>
      </c>
      <c r="C1451" t="s">
        <v>2177</v>
      </c>
      <c r="D1451" t="s">
        <v>7160</v>
      </c>
      <c r="E1451" t="s">
        <v>7279</v>
      </c>
      <c r="F1451" t="s">
        <v>3345</v>
      </c>
      <c r="G1451">
        <v>0</v>
      </c>
      <c r="H1451" t="s">
        <v>7280</v>
      </c>
      <c r="I1451" t="s">
        <v>7280</v>
      </c>
      <c r="J1451" t="s">
        <v>7281</v>
      </c>
      <c r="K1451" t="s">
        <v>5094</v>
      </c>
      <c r="L1451" t="s">
        <v>2258</v>
      </c>
      <c r="M1451" s="6">
        <f>DATE(YEAR(PCC_Data[[#This Row],[Confirmed Date]]),MONTH(PCC_Data[[#This Row],[Confirmed Date]]),1)</f>
        <v>41365</v>
      </c>
      <c r="N1451" s="3">
        <f>DATE(YEAR(PCC_Data[[#This Row],[Confirmed Date]]),1,1)</f>
        <v>41275</v>
      </c>
    </row>
    <row r="1452" spans="2:14" x14ac:dyDescent="0.25">
      <c r="B1452" t="s">
        <v>7282</v>
      </c>
      <c r="C1452" t="s">
        <v>2177</v>
      </c>
      <c r="D1452" t="s">
        <v>7244</v>
      </c>
      <c r="E1452" t="s">
        <v>3204</v>
      </c>
      <c r="F1452" t="s">
        <v>2235</v>
      </c>
      <c r="G1452">
        <v>0</v>
      </c>
      <c r="H1452" t="s">
        <v>7283</v>
      </c>
      <c r="I1452" t="s">
        <v>7283</v>
      </c>
      <c r="J1452" t="s">
        <v>7284</v>
      </c>
      <c r="K1452" t="s">
        <v>3460</v>
      </c>
      <c r="M1452" s="6">
        <f>DATE(YEAR(PCC_Data[[#This Row],[Confirmed Date]]),MONTH(PCC_Data[[#This Row],[Confirmed Date]]),1)</f>
        <v>41334</v>
      </c>
      <c r="N1452" s="3">
        <f>DATE(YEAR(PCC_Data[[#This Row],[Confirmed Date]]),1,1)</f>
        <v>41275</v>
      </c>
    </row>
    <row r="1453" spans="2:14" x14ac:dyDescent="0.25">
      <c r="B1453" t="s">
        <v>7285</v>
      </c>
      <c r="C1453" t="s">
        <v>2232</v>
      </c>
      <c r="D1453" t="s">
        <v>7286</v>
      </c>
      <c r="E1453" t="s">
        <v>7287</v>
      </c>
      <c r="F1453" t="s">
        <v>2210</v>
      </c>
      <c r="G1453">
        <v>0</v>
      </c>
      <c r="H1453" t="s">
        <v>7288</v>
      </c>
      <c r="I1453" t="s">
        <v>7288</v>
      </c>
      <c r="J1453" t="s">
        <v>7289</v>
      </c>
      <c r="K1453" t="s">
        <v>2429</v>
      </c>
      <c r="L1453" t="s">
        <v>2464</v>
      </c>
      <c r="M1453" s="6">
        <f>DATE(YEAR(PCC_Data[[#This Row],[Confirmed Date]]),MONTH(PCC_Data[[#This Row],[Confirmed Date]]),1)</f>
        <v>41365</v>
      </c>
      <c r="N1453" s="3">
        <f>DATE(YEAR(PCC_Data[[#This Row],[Confirmed Date]]),1,1)</f>
        <v>41275</v>
      </c>
    </row>
    <row r="1454" spans="2:14" x14ac:dyDescent="0.25">
      <c r="B1454" t="s">
        <v>7290</v>
      </c>
      <c r="C1454" t="s">
        <v>2232</v>
      </c>
      <c r="D1454" t="s">
        <v>7291</v>
      </c>
      <c r="E1454" t="s">
        <v>7292</v>
      </c>
      <c r="F1454" t="s">
        <v>2319</v>
      </c>
      <c r="G1454">
        <v>0</v>
      </c>
      <c r="H1454" t="s">
        <v>7293</v>
      </c>
      <c r="I1454" t="s">
        <v>7293</v>
      </c>
      <c r="J1454" t="s">
        <v>7294</v>
      </c>
      <c r="K1454" t="s">
        <v>2957</v>
      </c>
      <c r="L1454" t="s">
        <v>2246</v>
      </c>
      <c r="M1454" s="6">
        <f>DATE(YEAR(PCC_Data[[#This Row],[Confirmed Date]]),MONTH(PCC_Data[[#This Row],[Confirmed Date]]),1)</f>
        <v>41395</v>
      </c>
      <c r="N1454" s="3">
        <f>DATE(YEAR(PCC_Data[[#This Row],[Confirmed Date]]),1,1)</f>
        <v>41275</v>
      </c>
    </row>
    <row r="1455" spans="2:14" x14ac:dyDescent="0.25">
      <c r="B1455" t="s">
        <v>7295</v>
      </c>
      <c r="C1455" t="s">
        <v>2177</v>
      </c>
      <c r="D1455" t="s">
        <v>7296</v>
      </c>
      <c r="E1455" t="s">
        <v>7297</v>
      </c>
      <c r="F1455" t="s">
        <v>2395</v>
      </c>
      <c r="G1455">
        <v>0</v>
      </c>
      <c r="H1455" t="s">
        <v>7298</v>
      </c>
      <c r="I1455" t="s">
        <v>7298</v>
      </c>
      <c r="J1455" t="s">
        <v>7299</v>
      </c>
      <c r="K1455" t="s">
        <v>2398</v>
      </c>
      <c r="L1455" t="s">
        <v>2556</v>
      </c>
      <c r="M1455" s="6">
        <f>DATE(YEAR(PCC_Data[[#This Row],[Confirmed Date]]),MONTH(PCC_Data[[#This Row],[Confirmed Date]]),1)</f>
        <v>41365</v>
      </c>
      <c r="N1455" s="3">
        <f>DATE(YEAR(PCC_Data[[#This Row],[Confirmed Date]]),1,1)</f>
        <v>41275</v>
      </c>
    </row>
    <row r="1456" spans="2:14" x14ac:dyDescent="0.25">
      <c r="B1456" t="s">
        <v>7300</v>
      </c>
      <c r="C1456" t="s">
        <v>2232</v>
      </c>
      <c r="D1456" t="s">
        <v>7301</v>
      </c>
      <c r="E1456" t="s">
        <v>7302</v>
      </c>
      <c r="F1456" t="s">
        <v>2504</v>
      </c>
      <c r="G1456">
        <v>0</v>
      </c>
      <c r="H1456" t="s">
        <v>7303</v>
      </c>
      <c r="I1456" t="s">
        <v>7303</v>
      </c>
      <c r="J1456" t="s">
        <v>7304</v>
      </c>
      <c r="K1456" t="s">
        <v>2654</v>
      </c>
      <c r="L1456" t="s">
        <v>2839</v>
      </c>
      <c r="M1456" s="6">
        <f>DATE(YEAR(PCC_Data[[#This Row],[Confirmed Date]]),MONTH(PCC_Data[[#This Row],[Confirmed Date]]),1)</f>
        <v>41395</v>
      </c>
      <c r="N1456" s="3">
        <f>DATE(YEAR(PCC_Data[[#This Row],[Confirmed Date]]),1,1)</f>
        <v>41275</v>
      </c>
    </row>
    <row r="1457" spans="2:14" x14ac:dyDescent="0.25">
      <c r="B1457" t="s">
        <v>7305</v>
      </c>
      <c r="C1457" t="s">
        <v>2177</v>
      </c>
      <c r="D1457" t="s">
        <v>7306</v>
      </c>
      <c r="E1457" t="s">
        <v>7307</v>
      </c>
      <c r="F1457" t="s">
        <v>2384</v>
      </c>
      <c r="G1457">
        <v>0</v>
      </c>
      <c r="H1457" t="s">
        <v>7308</v>
      </c>
      <c r="I1457" t="s">
        <v>7308</v>
      </c>
      <c r="J1457" t="s">
        <v>7309</v>
      </c>
      <c r="K1457" t="s">
        <v>2861</v>
      </c>
      <c r="M1457" s="6">
        <f>DATE(YEAR(PCC_Data[[#This Row],[Confirmed Date]]),MONTH(PCC_Data[[#This Row],[Confirmed Date]]),1)</f>
        <v>41395</v>
      </c>
      <c r="N1457" s="3">
        <f>DATE(YEAR(PCC_Data[[#This Row],[Confirmed Date]]),1,1)</f>
        <v>41275</v>
      </c>
    </row>
    <row r="1458" spans="2:14" x14ac:dyDescent="0.25">
      <c r="B1458" t="s">
        <v>7310</v>
      </c>
      <c r="C1458" t="s">
        <v>2232</v>
      </c>
      <c r="D1458" t="s">
        <v>7311</v>
      </c>
      <c r="E1458" t="s">
        <v>7312</v>
      </c>
      <c r="F1458" t="s">
        <v>2504</v>
      </c>
      <c r="G1458">
        <v>0</v>
      </c>
      <c r="H1458" t="s">
        <v>7313</v>
      </c>
      <c r="I1458" t="s">
        <v>7313</v>
      </c>
      <c r="J1458" t="s">
        <v>7314</v>
      </c>
      <c r="K1458" t="s">
        <v>2429</v>
      </c>
      <c r="M1458" s="6">
        <f>DATE(YEAR(PCC_Data[[#This Row],[Confirmed Date]]),MONTH(PCC_Data[[#This Row],[Confirmed Date]]),1)</f>
        <v>41334</v>
      </c>
      <c r="N1458" s="3">
        <f>DATE(YEAR(PCC_Data[[#This Row],[Confirmed Date]]),1,1)</f>
        <v>41275</v>
      </c>
    </row>
    <row r="1459" spans="2:14" x14ac:dyDescent="0.25">
      <c r="B1459" t="s">
        <v>7315</v>
      </c>
      <c r="C1459" t="s">
        <v>2232</v>
      </c>
      <c r="D1459" t="s">
        <v>7316</v>
      </c>
      <c r="E1459" t="s">
        <v>2388</v>
      </c>
      <c r="F1459" t="s">
        <v>2235</v>
      </c>
      <c r="G1459">
        <v>0</v>
      </c>
      <c r="H1459" t="s">
        <v>7317</v>
      </c>
      <c r="I1459" t="s">
        <v>7317</v>
      </c>
      <c r="J1459" t="s">
        <v>7318</v>
      </c>
      <c r="K1459" t="s">
        <v>2429</v>
      </c>
      <c r="L1459" t="s">
        <v>2392</v>
      </c>
      <c r="M1459" s="6">
        <f>DATE(YEAR(PCC_Data[[#This Row],[Confirmed Date]]),MONTH(PCC_Data[[#This Row],[Confirmed Date]]),1)</f>
        <v>41395</v>
      </c>
      <c r="N1459" s="3">
        <f>DATE(YEAR(PCC_Data[[#This Row],[Confirmed Date]]),1,1)</f>
        <v>41275</v>
      </c>
    </row>
    <row r="1460" spans="2:14" x14ac:dyDescent="0.25">
      <c r="B1460" t="s">
        <v>7319</v>
      </c>
      <c r="C1460" t="s">
        <v>2232</v>
      </c>
      <c r="D1460" t="s">
        <v>7320</v>
      </c>
      <c r="E1460" t="s">
        <v>7321</v>
      </c>
      <c r="F1460" t="s">
        <v>6316</v>
      </c>
      <c r="G1460">
        <v>6</v>
      </c>
      <c r="H1460" t="s">
        <v>7322</v>
      </c>
      <c r="I1460" t="s">
        <v>7322</v>
      </c>
      <c r="J1460" t="s">
        <v>7323</v>
      </c>
      <c r="K1460" t="s">
        <v>3445</v>
      </c>
      <c r="L1460" t="s">
        <v>2839</v>
      </c>
      <c r="M1460" s="6">
        <f>DATE(YEAR(PCC_Data[[#This Row],[Confirmed Date]]),MONTH(PCC_Data[[#This Row],[Confirmed Date]]),1)</f>
        <v>41365</v>
      </c>
      <c r="N1460" s="3">
        <f>DATE(YEAR(PCC_Data[[#This Row],[Confirmed Date]]),1,1)</f>
        <v>41275</v>
      </c>
    </row>
    <row r="1461" spans="2:14" x14ac:dyDescent="0.25">
      <c r="B1461" t="s">
        <v>7324</v>
      </c>
      <c r="C1461" t="s">
        <v>2177</v>
      </c>
      <c r="D1461" t="s">
        <v>7325</v>
      </c>
      <c r="E1461" t="s">
        <v>7326</v>
      </c>
      <c r="F1461" t="s">
        <v>3345</v>
      </c>
      <c r="G1461">
        <v>0</v>
      </c>
      <c r="H1461" t="s">
        <v>7327</v>
      </c>
      <c r="I1461" t="s">
        <v>7327</v>
      </c>
      <c r="J1461" t="s">
        <v>7328</v>
      </c>
      <c r="K1461" t="s">
        <v>3460</v>
      </c>
      <c r="L1461" t="s">
        <v>2258</v>
      </c>
      <c r="M1461" s="6">
        <f>DATE(YEAR(PCC_Data[[#This Row],[Confirmed Date]]),MONTH(PCC_Data[[#This Row],[Confirmed Date]]),1)</f>
        <v>41365</v>
      </c>
      <c r="N1461" s="3">
        <f>DATE(YEAR(PCC_Data[[#This Row],[Confirmed Date]]),1,1)</f>
        <v>41275</v>
      </c>
    </row>
    <row r="1462" spans="2:14" x14ac:dyDescent="0.25">
      <c r="B1462" t="s">
        <v>7329</v>
      </c>
      <c r="C1462" t="s">
        <v>2232</v>
      </c>
      <c r="D1462" t="s">
        <v>7330</v>
      </c>
      <c r="E1462" t="s">
        <v>7331</v>
      </c>
      <c r="F1462" t="s">
        <v>2319</v>
      </c>
      <c r="G1462">
        <v>0</v>
      </c>
      <c r="H1462" t="s">
        <v>7332</v>
      </c>
      <c r="I1462" t="s">
        <v>7332</v>
      </c>
      <c r="J1462" t="s">
        <v>7333</v>
      </c>
      <c r="K1462" t="s">
        <v>2429</v>
      </c>
      <c r="M1462" s="6">
        <f>DATE(YEAR(PCC_Data[[#This Row],[Confirmed Date]]),MONTH(PCC_Data[[#This Row],[Confirmed Date]]),1)</f>
        <v>41395</v>
      </c>
      <c r="N1462" s="3">
        <f>DATE(YEAR(PCC_Data[[#This Row],[Confirmed Date]]),1,1)</f>
        <v>41275</v>
      </c>
    </row>
    <row r="1463" spans="2:14" x14ac:dyDescent="0.25">
      <c r="B1463" t="s">
        <v>7334</v>
      </c>
      <c r="C1463" t="s">
        <v>2232</v>
      </c>
      <c r="D1463" t="s">
        <v>7335</v>
      </c>
      <c r="E1463" t="s">
        <v>5477</v>
      </c>
      <c r="F1463" t="s">
        <v>2319</v>
      </c>
      <c r="G1463">
        <v>0</v>
      </c>
      <c r="H1463" t="s">
        <v>7336</v>
      </c>
      <c r="I1463" t="s">
        <v>7336</v>
      </c>
      <c r="J1463" t="s">
        <v>7337</v>
      </c>
      <c r="K1463" t="s">
        <v>2429</v>
      </c>
      <c r="M1463" s="6">
        <f>DATE(YEAR(PCC_Data[[#This Row],[Confirmed Date]]),MONTH(PCC_Data[[#This Row],[Confirmed Date]]),1)</f>
        <v>41334</v>
      </c>
      <c r="N1463" s="3">
        <f>DATE(YEAR(PCC_Data[[#This Row],[Confirmed Date]]),1,1)</f>
        <v>41275</v>
      </c>
    </row>
    <row r="1464" spans="2:14" x14ac:dyDescent="0.25">
      <c r="B1464" t="s">
        <v>7338</v>
      </c>
      <c r="C1464" t="s">
        <v>2177</v>
      </c>
      <c r="D1464" t="s">
        <v>5702</v>
      </c>
      <c r="E1464" t="s">
        <v>3640</v>
      </c>
      <c r="F1464" t="s">
        <v>2271</v>
      </c>
      <c r="G1464">
        <v>0</v>
      </c>
      <c r="H1464" t="s">
        <v>7339</v>
      </c>
      <c r="I1464" t="s">
        <v>7339</v>
      </c>
      <c r="J1464" t="s">
        <v>7340</v>
      </c>
      <c r="K1464" t="s">
        <v>2347</v>
      </c>
      <c r="M1464" s="6">
        <f>DATE(YEAR(PCC_Data[[#This Row],[Confirmed Date]]),MONTH(PCC_Data[[#This Row],[Confirmed Date]]),1)</f>
        <v>41395</v>
      </c>
      <c r="N1464" s="3">
        <f>DATE(YEAR(PCC_Data[[#This Row],[Confirmed Date]]),1,1)</f>
        <v>41275</v>
      </c>
    </row>
    <row r="1465" spans="2:14" x14ac:dyDescent="0.25">
      <c r="B1465" t="s">
        <v>7341</v>
      </c>
      <c r="C1465" t="s">
        <v>2232</v>
      </c>
      <c r="D1465" t="s">
        <v>7342</v>
      </c>
      <c r="E1465" t="s">
        <v>7343</v>
      </c>
      <c r="F1465" t="s">
        <v>2504</v>
      </c>
      <c r="G1465">
        <v>0</v>
      </c>
      <c r="H1465" t="s">
        <v>7344</v>
      </c>
      <c r="I1465" t="s">
        <v>7344</v>
      </c>
      <c r="J1465" t="s">
        <v>7345</v>
      </c>
      <c r="K1465" t="s">
        <v>2659</v>
      </c>
      <c r="L1465" t="s">
        <v>2839</v>
      </c>
      <c r="M1465" s="6">
        <f>DATE(YEAR(PCC_Data[[#This Row],[Confirmed Date]]),MONTH(PCC_Data[[#This Row],[Confirmed Date]]),1)</f>
        <v>41365</v>
      </c>
      <c r="N1465" s="3">
        <f>DATE(YEAR(PCC_Data[[#This Row],[Confirmed Date]]),1,1)</f>
        <v>41275</v>
      </c>
    </row>
    <row r="1466" spans="2:14" x14ac:dyDescent="0.25">
      <c r="B1466" t="s">
        <v>7346</v>
      </c>
      <c r="C1466" t="s">
        <v>2232</v>
      </c>
      <c r="D1466" t="s">
        <v>7347</v>
      </c>
      <c r="E1466" t="s">
        <v>7348</v>
      </c>
      <c r="F1466" t="s">
        <v>3457</v>
      </c>
      <c r="G1466">
        <v>0</v>
      </c>
      <c r="H1466" t="s">
        <v>7349</v>
      </c>
      <c r="I1466" t="s">
        <v>7349</v>
      </c>
      <c r="J1466" t="s">
        <v>7350</v>
      </c>
      <c r="K1466" t="s">
        <v>2957</v>
      </c>
      <c r="L1466" t="s">
        <v>2518</v>
      </c>
      <c r="M1466" s="6">
        <f>DATE(YEAR(PCC_Data[[#This Row],[Confirmed Date]]),MONTH(PCC_Data[[#This Row],[Confirmed Date]]),1)</f>
        <v>41395</v>
      </c>
      <c r="N1466" s="3">
        <f>DATE(YEAR(PCC_Data[[#This Row],[Confirmed Date]]),1,1)</f>
        <v>41275</v>
      </c>
    </row>
    <row r="1467" spans="2:14" x14ac:dyDescent="0.25">
      <c r="B1467" t="s">
        <v>7351</v>
      </c>
      <c r="C1467" t="s">
        <v>2232</v>
      </c>
      <c r="D1467" t="s">
        <v>7352</v>
      </c>
      <c r="E1467" t="s">
        <v>6808</v>
      </c>
      <c r="F1467" t="s">
        <v>2255</v>
      </c>
      <c r="G1467">
        <v>0</v>
      </c>
      <c r="H1467" t="s">
        <v>7353</v>
      </c>
      <c r="I1467" t="s">
        <v>7353</v>
      </c>
      <c r="J1467" t="s">
        <v>7354</v>
      </c>
      <c r="K1467" t="s">
        <v>2429</v>
      </c>
      <c r="L1467" t="s">
        <v>2839</v>
      </c>
      <c r="M1467" s="6">
        <f>DATE(YEAR(PCC_Data[[#This Row],[Confirmed Date]]),MONTH(PCC_Data[[#This Row],[Confirmed Date]]),1)</f>
        <v>41365</v>
      </c>
      <c r="N1467" s="3">
        <f>DATE(YEAR(PCC_Data[[#This Row],[Confirmed Date]]),1,1)</f>
        <v>41275</v>
      </c>
    </row>
    <row r="1468" spans="2:14" x14ac:dyDescent="0.25">
      <c r="B1468" t="s">
        <v>7355</v>
      </c>
      <c r="C1468" t="s">
        <v>2232</v>
      </c>
      <c r="D1468" t="s">
        <v>7356</v>
      </c>
      <c r="E1468" t="s">
        <v>7357</v>
      </c>
      <c r="F1468" t="s">
        <v>2395</v>
      </c>
      <c r="G1468">
        <v>0</v>
      </c>
      <c r="H1468" t="s">
        <v>7358</v>
      </c>
      <c r="I1468" t="s">
        <v>7358</v>
      </c>
      <c r="J1468" t="s">
        <v>7359</v>
      </c>
      <c r="K1468" t="s">
        <v>2429</v>
      </c>
      <c r="M1468" s="6">
        <f>DATE(YEAR(PCC_Data[[#This Row],[Confirmed Date]]),MONTH(PCC_Data[[#This Row],[Confirmed Date]]),1)</f>
        <v>41365</v>
      </c>
      <c r="N1468" s="3">
        <f>DATE(YEAR(PCC_Data[[#This Row],[Confirmed Date]]),1,1)</f>
        <v>41275</v>
      </c>
    </row>
    <row r="1469" spans="2:14" x14ac:dyDescent="0.25">
      <c r="B1469" t="s">
        <v>7360</v>
      </c>
      <c r="C1469" t="s">
        <v>2177</v>
      </c>
      <c r="D1469" t="s">
        <v>2675</v>
      </c>
      <c r="E1469" t="s">
        <v>7361</v>
      </c>
      <c r="F1469" t="s">
        <v>2319</v>
      </c>
      <c r="G1469">
        <v>0</v>
      </c>
      <c r="H1469" t="s">
        <v>7362</v>
      </c>
      <c r="I1469" t="s">
        <v>7362</v>
      </c>
      <c r="J1469" t="s">
        <v>7363</v>
      </c>
      <c r="K1469" t="s">
        <v>5094</v>
      </c>
      <c r="L1469" t="s">
        <v>2246</v>
      </c>
      <c r="M1469" s="6">
        <f>DATE(YEAR(PCC_Data[[#This Row],[Confirmed Date]]),MONTH(PCC_Data[[#This Row],[Confirmed Date]]),1)</f>
        <v>41334</v>
      </c>
      <c r="N1469" s="3">
        <f>DATE(YEAR(PCC_Data[[#This Row],[Confirmed Date]]),1,1)</f>
        <v>41275</v>
      </c>
    </row>
    <row r="1470" spans="2:14" x14ac:dyDescent="0.25">
      <c r="B1470" t="s">
        <v>7364</v>
      </c>
      <c r="C1470" t="s">
        <v>2177</v>
      </c>
      <c r="D1470" t="s">
        <v>4162</v>
      </c>
      <c r="E1470" t="s">
        <v>4194</v>
      </c>
      <c r="F1470" t="s">
        <v>2319</v>
      </c>
      <c r="G1470">
        <v>0</v>
      </c>
      <c r="H1470" t="s">
        <v>7365</v>
      </c>
      <c r="I1470" t="s">
        <v>7365</v>
      </c>
      <c r="J1470" t="s">
        <v>7366</v>
      </c>
      <c r="K1470" t="s">
        <v>2861</v>
      </c>
      <c r="L1470" t="s">
        <v>2246</v>
      </c>
      <c r="M1470" s="6">
        <f>DATE(YEAR(PCC_Data[[#This Row],[Confirmed Date]]),MONTH(PCC_Data[[#This Row],[Confirmed Date]]),1)</f>
        <v>41395</v>
      </c>
      <c r="N1470" s="3">
        <f>DATE(YEAR(PCC_Data[[#This Row],[Confirmed Date]]),1,1)</f>
        <v>41275</v>
      </c>
    </row>
    <row r="1471" spans="2:14" x14ac:dyDescent="0.25">
      <c r="B1471" t="s">
        <v>7367</v>
      </c>
      <c r="C1471" t="s">
        <v>2177</v>
      </c>
      <c r="D1471" t="s">
        <v>7160</v>
      </c>
      <c r="E1471" t="s">
        <v>5926</v>
      </c>
      <c r="F1471" t="s">
        <v>2395</v>
      </c>
      <c r="G1471">
        <v>0</v>
      </c>
      <c r="H1471" t="s">
        <v>7368</v>
      </c>
      <c r="I1471" t="s">
        <v>7368</v>
      </c>
      <c r="J1471" t="s">
        <v>7369</v>
      </c>
      <c r="K1471" t="s">
        <v>5094</v>
      </c>
      <c r="L1471" t="s">
        <v>2252</v>
      </c>
      <c r="M1471" s="6">
        <f>DATE(YEAR(PCC_Data[[#This Row],[Confirmed Date]]),MONTH(PCC_Data[[#This Row],[Confirmed Date]]),1)</f>
        <v>41365</v>
      </c>
      <c r="N1471" s="3">
        <f>DATE(YEAR(PCC_Data[[#This Row],[Confirmed Date]]),1,1)</f>
        <v>41275</v>
      </c>
    </row>
    <row r="1472" spans="2:14" x14ac:dyDescent="0.25">
      <c r="B1472" t="s">
        <v>7370</v>
      </c>
      <c r="C1472" t="s">
        <v>2232</v>
      </c>
      <c r="D1472" t="s">
        <v>7371</v>
      </c>
      <c r="E1472" t="s">
        <v>4714</v>
      </c>
      <c r="F1472" t="s">
        <v>2271</v>
      </c>
      <c r="G1472">
        <v>0</v>
      </c>
      <c r="H1472" t="s">
        <v>7372</v>
      </c>
      <c r="I1472" t="s">
        <v>7372</v>
      </c>
      <c r="J1472" t="s">
        <v>7373</v>
      </c>
      <c r="K1472" t="s">
        <v>2424</v>
      </c>
      <c r="M1472" s="6">
        <f>DATE(YEAR(PCC_Data[[#This Row],[Confirmed Date]]),MONTH(PCC_Data[[#This Row],[Confirmed Date]]),1)</f>
        <v>41395</v>
      </c>
      <c r="N1472" s="3">
        <f>DATE(YEAR(PCC_Data[[#This Row],[Confirmed Date]]),1,1)</f>
        <v>41275</v>
      </c>
    </row>
    <row r="1473" spans="2:14" x14ac:dyDescent="0.25">
      <c r="B1473" t="s">
        <v>7374</v>
      </c>
      <c r="C1473" t="s">
        <v>2177</v>
      </c>
      <c r="D1473" t="s">
        <v>6554</v>
      </c>
      <c r="E1473" t="s">
        <v>6599</v>
      </c>
      <c r="F1473" t="s">
        <v>2271</v>
      </c>
      <c r="G1473">
        <v>0</v>
      </c>
      <c r="H1473" t="s">
        <v>7375</v>
      </c>
      <c r="I1473" t="s">
        <v>7375</v>
      </c>
      <c r="J1473" t="s">
        <v>7376</v>
      </c>
      <c r="K1473" t="s">
        <v>2398</v>
      </c>
      <c r="L1473" t="s">
        <v>2258</v>
      </c>
      <c r="M1473" s="6">
        <f>DATE(YEAR(PCC_Data[[#This Row],[Confirmed Date]]),MONTH(PCC_Data[[#This Row],[Confirmed Date]]),1)</f>
        <v>41365</v>
      </c>
      <c r="N1473" s="3">
        <f>DATE(YEAR(PCC_Data[[#This Row],[Confirmed Date]]),1,1)</f>
        <v>41275</v>
      </c>
    </row>
    <row r="1474" spans="2:14" x14ac:dyDescent="0.25">
      <c r="B1474" t="s">
        <v>7377</v>
      </c>
      <c r="C1474" t="s">
        <v>2232</v>
      </c>
      <c r="D1474" t="s">
        <v>7378</v>
      </c>
      <c r="E1474" t="s">
        <v>7379</v>
      </c>
      <c r="F1474" t="s">
        <v>3345</v>
      </c>
      <c r="G1474">
        <v>0</v>
      </c>
      <c r="H1474" t="s">
        <v>7380</v>
      </c>
      <c r="I1474" t="s">
        <v>7380</v>
      </c>
      <c r="J1474" t="s">
        <v>7381</v>
      </c>
      <c r="K1474" t="s">
        <v>2698</v>
      </c>
      <c r="M1474" s="6">
        <f>DATE(YEAR(PCC_Data[[#This Row],[Confirmed Date]]),MONTH(PCC_Data[[#This Row],[Confirmed Date]]),1)</f>
        <v>41334</v>
      </c>
      <c r="N1474" s="3">
        <f>DATE(YEAR(PCC_Data[[#This Row],[Confirmed Date]]),1,1)</f>
        <v>41275</v>
      </c>
    </row>
    <row r="1475" spans="2:14" x14ac:dyDescent="0.25">
      <c r="B1475" t="s">
        <v>7382</v>
      </c>
      <c r="C1475" t="s">
        <v>2232</v>
      </c>
      <c r="D1475" t="s">
        <v>7383</v>
      </c>
      <c r="E1475" t="s">
        <v>6016</v>
      </c>
      <c r="F1475" t="s">
        <v>2242</v>
      </c>
      <c r="G1475">
        <v>0</v>
      </c>
      <c r="H1475" t="s">
        <v>7384</v>
      </c>
      <c r="I1475" t="s">
        <v>7384</v>
      </c>
      <c r="J1475" t="s">
        <v>7385</v>
      </c>
      <c r="K1475" t="s">
        <v>2424</v>
      </c>
      <c r="M1475" s="6">
        <f>DATE(YEAR(PCC_Data[[#This Row],[Confirmed Date]]),MONTH(PCC_Data[[#This Row],[Confirmed Date]]),1)</f>
        <v>41395</v>
      </c>
      <c r="N1475" s="3">
        <f>DATE(YEAR(PCC_Data[[#This Row],[Confirmed Date]]),1,1)</f>
        <v>41275</v>
      </c>
    </row>
    <row r="1476" spans="2:14" x14ac:dyDescent="0.25">
      <c r="B1476" t="s">
        <v>7386</v>
      </c>
      <c r="C1476" t="s">
        <v>2232</v>
      </c>
      <c r="D1476" t="s">
        <v>7387</v>
      </c>
      <c r="E1476" t="s">
        <v>7388</v>
      </c>
      <c r="F1476" t="s">
        <v>2504</v>
      </c>
      <c r="G1476">
        <v>0</v>
      </c>
      <c r="H1476" t="s">
        <v>7389</v>
      </c>
      <c r="I1476" t="s">
        <v>7389</v>
      </c>
      <c r="J1476" t="s">
        <v>7390</v>
      </c>
      <c r="K1476" t="s">
        <v>3590</v>
      </c>
      <c r="L1476" t="s">
        <v>7391</v>
      </c>
      <c r="M1476" s="6">
        <f>DATE(YEAR(PCC_Data[[#This Row],[Confirmed Date]]),MONTH(PCC_Data[[#This Row],[Confirmed Date]]),1)</f>
        <v>41395</v>
      </c>
      <c r="N1476" s="3">
        <f>DATE(YEAR(PCC_Data[[#This Row],[Confirmed Date]]),1,1)</f>
        <v>41275</v>
      </c>
    </row>
    <row r="1477" spans="2:14" x14ac:dyDescent="0.25">
      <c r="B1477" t="s">
        <v>7392</v>
      </c>
      <c r="C1477" t="s">
        <v>2232</v>
      </c>
      <c r="D1477" t="s">
        <v>7393</v>
      </c>
      <c r="E1477" t="s">
        <v>4485</v>
      </c>
      <c r="F1477" t="s">
        <v>2467</v>
      </c>
      <c r="G1477">
        <v>0</v>
      </c>
      <c r="H1477" t="s">
        <v>7394</v>
      </c>
      <c r="I1477" t="s">
        <v>7394</v>
      </c>
      <c r="J1477" t="s">
        <v>7395</v>
      </c>
      <c r="K1477" t="s">
        <v>4712</v>
      </c>
      <c r="L1477" t="s">
        <v>2239</v>
      </c>
      <c r="M1477" s="6">
        <f>DATE(YEAR(PCC_Data[[#This Row],[Confirmed Date]]),MONTH(PCC_Data[[#This Row],[Confirmed Date]]),1)</f>
        <v>41365</v>
      </c>
      <c r="N1477" s="3">
        <f>DATE(YEAR(PCC_Data[[#This Row],[Confirmed Date]]),1,1)</f>
        <v>41275</v>
      </c>
    </row>
    <row r="1478" spans="2:14" x14ac:dyDescent="0.25">
      <c r="B1478" t="s">
        <v>7396</v>
      </c>
      <c r="C1478" t="s">
        <v>2232</v>
      </c>
      <c r="D1478" t="s">
        <v>7397</v>
      </c>
      <c r="E1478" t="s">
        <v>2514</v>
      </c>
      <c r="F1478" t="s">
        <v>3457</v>
      </c>
      <c r="G1478">
        <v>0</v>
      </c>
      <c r="H1478" t="s">
        <v>7398</v>
      </c>
      <c r="I1478" t="s">
        <v>7398</v>
      </c>
      <c r="J1478" t="s">
        <v>7399</v>
      </c>
      <c r="K1478" t="s">
        <v>4712</v>
      </c>
      <c r="L1478" t="s">
        <v>2518</v>
      </c>
      <c r="M1478" s="6">
        <f>DATE(YEAR(PCC_Data[[#This Row],[Confirmed Date]]),MONTH(PCC_Data[[#This Row],[Confirmed Date]]),1)</f>
        <v>41365</v>
      </c>
      <c r="N1478" s="3">
        <f>DATE(YEAR(PCC_Data[[#This Row],[Confirmed Date]]),1,1)</f>
        <v>41275</v>
      </c>
    </row>
    <row r="1479" spans="2:14" x14ac:dyDescent="0.25">
      <c r="B1479" t="s">
        <v>7400</v>
      </c>
      <c r="C1479" t="s">
        <v>2232</v>
      </c>
      <c r="D1479" t="s">
        <v>7401</v>
      </c>
      <c r="E1479" t="s">
        <v>7402</v>
      </c>
      <c r="F1479" t="s">
        <v>2211</v>
      </c>
      <c r="G1479">
        <v>0</v>
      </c>
      <c r="H1479" t="s">
        <v>7403</v>
      </c>
      <c r="I1479" t="s">
        <v>7403</v>
      </c>
      <c r="J1479" t="s">
        <v>7404</v>
      </c>
      <c r="K1479" t="s">
        <v>2593</v>
      </c>
      <c r="L1479" t="s">
        <v>2275</v>
      </c>
      <c r="M1479" s="6">
        <f>DATE(YEAR(PCC_Data[[#This Row],[Confirmed Date]]),MONTH(PCC_Data[[#This Row],[Confirmed Date]]),1)</f>
        <v>41365</v>
      </c>
      <c r="N1479" s="3">
        <f>DATE(YEAR(PCC_Data[[#This Row],[Confirmed Date]]),1,1)</f>
        <v>41275</v>
      </c>
    </row>
    <row r="1480" spans="2:14" x14ac:dyDescent="0.25">
      <c r="B1480" t="s">
        <v>7405</v>
      </c>
      <c r="C1480" t="s">
        <v>2177</v>
      </c>
      <c r="D1480" t="s">
        <v>7406</v>
      </c>
      <c r="E1480" t="s">
        <v>3490</v>
      </c>
      <c r="F1480" t="s">
        <v>2467</v>
      </c>
      <c r="G1480">
        <v>0</v>
      </c>
      <c r="H1480" t="s">
        <v>7407</v>
      </c>
      <c r="I1480" t="s">
        <v>7407</v>
      </c>
      <c r="J1480" t="s">
        <v>7408</v>
      </c>
      <c r="K1480" t="s">
        <v>3460</v>
      </c>
      <c r="M1480" s="6">
        <f>DATE(YEAR(PCC_Data[[#This Row],[Confirmed Date]]),MONTH(PCC_Data[[#This Row],[Confirmed Date]]),1)</f>
        <v>41365</v>
      </c>
      <c r="N1480" s="3">
        <f>DATE(YEAR(PCC_Data[[#This Row],[Confirmed Date]]),1,1)</f>
        <v>41275</v>
      </c>
    </row>
    <row r="1481" spans="2:14" x14ac:dyDescent="0.25">
      <c r="B1481" t="s">
        <v>7409</v>
      </c>
      <c r="C1481" t="s">
        <v>2232</v>
      </c>
      <c r="D1481" t="s">
        <v>7383</v>
      </c>
      <c r="E1481" t="s">
        <v>7410</v>
      </c>
      <c r="F1481" t="s">
        <v>2242</v>
      </c>
      <c r="G1481">
        <v>0</v>
      </c>
      <c r="H1481" t="s">
        <v>7411</v>
      </c>
      <c r="I1481" t="s">
        <v>7411</v>
      </c>
      <c r="J1481" t="s">
        <v>7412</v>
      </c>
      <c r="K1481" t="s">
        <v>2424</v>
      </c>
      <c r="M1481" s="6">
        <f>DATE(YEAR(PCC_Data[[#This Row],[Confirmed Date]]),MONTH(PCC_Data[[#This Row],[Confirmed Date]]),1)</f>
        <v>41395</v>
      </c>
      <c r="N1481" s="3">
        <f>DATE(YEAR(PCC_Data[[#This Row],[Confirmed Date]]),1,1)</f>
        <v>41275</v>
      </c>
    </row>
    <row r="1482" spans="2:14" x14ac:dyDescent="0.25">
      <c r="B1482" t="s">
        <v>7413</v>
      </c>
      <c r="C1482" t="s">
        <v>2177</v>
      </c>
      <c r="D1482" t="s">
        <v>7414</v>
      </c>
      <c r="E1482" t="s">
        <v>4513</v>
      </c>
      <c r="F1482" t="s">
        <v>3345</v>
      </c>
      <c r="G1482">
        <v>0</v>
      </c>
      <c r="H1482" t="s">
        <v>7415</v>
      </c>
      <c r="I1482" t="s">
        <v>7415</v>
      </c>
      <c r="J1482" t="s">
        <v>7416</v>
      </c>
      <c r="K1482" t="s">
        <v>2398</v>
      </c>
      <c r="L1482" t="s">
        <v>2915</v>
      </c>
      <c r="M1482" s="6">
        <f>DATE(YEAR(PCC_Data[[#This Row],[Confirmed Date]]),MONTH(PCC_Data[[#This Row],[Confirmed Date]]),1)</f>
        <v>41365</v>
      </c>
      <c r="N1482" s="3">
        <f>DATE(YEAR(PCC_Data[[#This Row],[Confirmed Date]]),1,1)</f>
        <v>41275</v>
      </c>
    </row>
    <row r="1483" spans="2:14" x14ac:dyDescent="0.25">
      <c r="B1483" t="s">
        <v>7417</v>
      </c>
      <c r="C1483" t="s">
        <v>2177</v>
      </c>
      <c r="D1483" t="s">
        <v>7256</v>
      </c>
      <c r="E1483" t="s">
        <v>7418</v>
      </c>
      <c r="F1483" t="s">
        <v>3345</v>
      </c>
      <c r="G1483">
        <v>0</v>
      </c>
      <c r="H1483" t="s">
        <v>7419</v>
      </c>
      <c r="I1483" t="s">
        <v>7419</v>
      </c>
      <c r="J1483" t="s">
        <v>7420</v>
      </c>
      <c r="K1483" t="s">
        <v>2398</v>
      </c>
      <c r="L1483" t="s">
        <v>2258</v>
      </c>
      <c r="M1483" s="6">
        <f>DATE(YEAR(PCC_Data[[#This Row],[Confirmed Date]]),MONTH(PCC_Data[[#This Row],[Confirmed Date]]),1)</f>
        <v>41365</v>
      </c>
      <c r="N1483" s="3">
        <f>DATE(YEAR(PCC_Data[[#This Row],[Confirmed Date]]),1,1)</f>
        <v>41275</v>
      </c>
    </row>
    <row r="1484" spans="2:14" x14ac:dyDescent="0.25">
      <c r="B1484" t="s">
        <v>7421</v>
      </c>
      <c r="C1484" t="s">
        <v>2232</v>
      </c>
      <c r="D1484" t="s">
        <v>7422</v>
      </c>
      <c r="E1484" t="s">
        <v>7423</v>
      </c>
      <c r="F1484" t="s">
        <v>2384</v>
      </c>
      <c r="G1484">
        <v>0</v>
      </c>
      <c r="H1484" t="s">
        <v>7424</v>
      </c>
      <c r="I1484" t="s">
        <v>7424</v>
      </c>
      <c r="J1484" t="s">
        <v>7425</v>
      </c>
      <c r="K1484" t="s">
        <v>2429</v>
      </c>
      <c r="L1484" t="s">
        <v>2258</v>
      </c>
      <c r="M1484" s="6">
        <f>DATE(YEAR(PCC_Data[[#This Row],[Confirmed Date]]),MONTH(PCC_Data[[#This Row],[Confirmed Date]]),1)</f>
        <v>41365</v>
      </c>
      <c r="N1484" s="3">
        <f>DATE(YEAR(PCC_Data[[#This Row],[Confirmed Date]]),1,1)</f>
        <v>41275</v>
      </c>
    </row>
    <row r="1485" spans="2:14" x14ac:dyDescent="0.25">
      <c r="B1485" t="s">
        <v>7426</v>
      </c>
      <c r="C1485" t="s">
        <v>2232</v>
      </c>
      <c r="D1485" t="s">
        <v>7427</v>
      </c>
      <c r="E1485" t="s">
        <v>7428</v>
      </c>
      <c r="F1485" t="s">
        <v>2266</v>
      </c>
      <c r="G1485">
        <v>0</v>
      </c>
      <c r="H1485" t="s">
        <v>7429</v>
      </c>
      <c r="I1485" t="s">
        <v>7429</v>
      </c>
      <c r="J1485" t="s">
        <v>7430</v>
      </c>
      <c r="K1485" t="s">
        <v>2805</v>
      </c>
      <c r="L1485" t="s">
        <v>2264</v>
      </c>
      <c r="M1485" s="6">
        <f>DATE(YEAR(PCC_Data[[#This Row],[Confirmed Date]]),MONTH(PCC_Data[[#This Row],[Confirmed Date]]),1)</f>
        <v>41395</v>
      </c>
      <c r="N1485" s="3">
        <f>DATE(YEAR(PCC_Data[[#This Row],[Confirmed Date]]),1,1)</f>
        <v>41275</v>
      </c>
    </row>
    <row r="1486" spans="2:14" x14ac:dyDescent="0.25">
      <c r="B1486" t="s">
        <v>7431</v>
      </c>
      <c r="C1486" t="s">
        <v>2177</v>
      </c>
      <c r="D1486" t="s">
        <v>7432</v>
      </c>
      <c r="E1486" t="s">
        <v>6025</v>
      </c>
      <c r="F1486" t="s">
        <v>2211</v>
      </c>
      <c r="G1486">
        <v>0</v>
      </c>
      <c r="H1486" t="s">
        <v>7433</v>
      </c>
      <c r="I1486" t="s">
        <v>7433</v>
      </c>
      <c r="J1486" t="s">
        <v>7434</v>
      </c>
      <c r="K1486" t="s">
        <v>2398</v>
      </c>
      <c r="L1486" t="s">
        <v>2275</v>
      </c>
      <c r="M1486" s="6">
        <f>DATE(YEAR(PCC_Data[[#This Row],[Confirmed Date]]),MONTH(PCC_Data[[#This Row],[Confirmed Date]]),1)</f>
        <v>41365</v>
      </c>
      <c r="N1486" s="3">
        <f>DATE(YEAR(PCC_Data[[#This Row],[Confirmed Date]]),1,1)</f>
        <v>41275</v>
      </c>
    </row>
    <row r="1487" spans="2:14" x14ac:dyDescent="0.25">
      <c r="B1487" t="s">
        <v>7435</v>
      </c>
      <c r="C1487" t="s">
        <v>2177</v>
      </c>
      <c r="D1487" t="s">
        <v>7436</v>
      </c>
      <c r="E1487" t="s">
        <v>7437</v>
      </c>
      <c r="F1487" t="s">
        <v>2701</v>
      </c>
      <c r="G1487">
        <v>0</v>
      </c>
      <c r="H1487" t="s">
        <v>7438</v>
      </c>
      <c r="I1487" t="s">
        <v>7438</v>
      </c>
      <c r="J1487" t="s">
        <v>7439</v>
      </c>
      <c r="K1487" t="s">
        <v>7440</v>
      </c>
      <c r="L1487" t="s">
        <v>2365</v>
      </c>
      <c r="M1487" s="6">
        <f>DATE(YEAR(PCC_Data[[#This Row],[Confirmed Date]]),MONTH(PCC_Data[[#This Row],[Confirmed Date]]),1)</f>
        <v>41334</v>
      </c>
      <c r="N1487" s="3">
        <f>DATE(YEAR(PCC_Data[[#This Row],[Confirmed Date]]),1,1)</f>
        <v>41275</v>
      </c>
    </row>
    <row r="1488" spans="2:14" x14ac:dyDescent="0.25">
      <c r="B1488" t="s">
        <v>7441</v>
      </c>
      <c r="C1488" t="s">
        <v>2177</v>
      </c>
      <c r="D1488" t="s">
        <v>7442</v>
      </c>
      <c r="E1488" t="s">
        <v>7443</v>
      </c>
      <c r="F1488" t="s">
        <v>2504</v>
      </c>
      <c r="G1488">
        <v>0</v>
      </c>
      <c r="H1488" t="s">
        <v>7444</v>
      </c>
      <c r="I1488" t="s">
        <v>7444</v>
      </c>
      <c r="J1488" t="s">
        <v>7445</v>
      </c>
      <c r="K1488" t="s">
        <v>2398</v>
      </c>
      <c r="L1488" t="s">
        <v>2252</v>
      </c>
      <c r="M1488" s="6">
        <f>DATE(YEAR(PCC_Data[[#This Row],[Confirmed Date]]),MONTH(PCC_Data[[#This Row],[Confirmed Date]]),1)</f>
        <v>41365</v>
      </c>
      <c r="N1488" s="3">
        <f>DATE(YEAR(PCC_Data[[#This Row],[Confirmed Date]]),1,1)</f>
        <v>41275</v>
      </c>
    </row>
    <row r="1489" spans="2:14" x14ac:dyDescent="0.25">
      <c r="B1489" t="s">
        <v>7446</v>
      </c>
      <c r="C1489" t="s">
        <v>2232</v>
      </c>
      <c r="D1489" t="s">
        <v>7447</v>
      </c>
      <c r="E1489" t="s">
        <v>4197</v>
      </c>
      <c r="F1489" t="s">
        <v>2319</v>
      </c>
      <c r="G1489">
        <v>0</v>
      </c>
      <c r="H1489" t="s">
        <v>7448</v>
      </c>
      <c r="I1489" t="s">
        <v>7448</v>
      </c>
      <c r="J1489" t="s">
        <v>7449</v>
      </c>
      <c r="K1489" t="s">
        <v>2654</v>
      </c>
      <c r="L1489" t="s">
        <v>2246</v>
      </c>
      <c r="M1489" s="6">
        <f>DATE(YEAR(PCC_Data[[#This Row],[Confirmed Date]]),MONTH(PCC_Data[[#This Row],[Confirmed Date]]),1)</f>
        <v>41395</v>
      </c>
      <c r="N1489" s="3">
        <f>DATE(YEAR(PCC_Data[[#This Row],[Confirmed Date]]),1,1)</f>
        <v>41275</v>
      </c>
    </row>
    <row r="1490" spans="2:14" x14ac:dyDescent="0.25">
      <c r="B1490" t="s">
        <v>7450</v>
      </c>
      <c r="C1490" t="s">
        <v>2232</v>
      </c>
      <c r="D1490" t="s">
        <v>7451</v>
      </c>
      <c r="E1490" t="s">
        <v>7452</v>
      </c>
      <c r="F1490" t="s">
        <v>2235</v>
      </c>
      <c r="G1490">
        <v>0</v>
      </c>
      <c r="H1490" t="s">
        <v>7453</v>
      </c>
      <c r="I1490" t="s">
        <v>7453</v>
      </c>
      <c r="J1490" t="s">
        <v>7454</v>
      </c>
      <c r="K1490" t="s">
        <v>2538</v>
      </c>
      <c r="L1490" t="s">
        <v>2518</v>
      </c>
      <c r="M1490" s="6">
        <f>DATE(YEAR(PCC_Data[[#This Row],[Confirmed Date]]),MONTH(PCC_Data[[#This Row],[Confirmed Date]]),1)</f>
        <v>41365</v>
      </c>
      <c r="N1490" s="3">
        <f>DATE(YEAR(PCC_Data[[#This Row],[Confirmed Date]]),1,1)</f>
        <v>41275</v>
      </c>
    </row>
    <row r="1491" spans="2:14" x14ac:dyDescent="0.25">
      <c r="B1491" t="s">
        <v>7455</v>
      </c>
      <c r="C1491" t="s">
        <v>2232</v>
      </c>
      <c r="D1491" t="s">
        <v>5038</v>
      </c>
      <c r="E1491" t="s">
        <v>7456</v>
      </c>
      <c r="F1491" t="s">
        <v>2235</v>
      </c>
      <c r="G1491">
        <v>0</v>
      </c>
      <c r="H1491" t="s">
        <v>7457</v>
      </c>
      <c r="I1491" t="s">
        <v>7457</v>
      </c>
      <c r="J1491" t="s">
        <v>7458</v>
      </c>
      <c r="K1491" t="s">
        <v>4712</v>
      </c>
      <c r="L1491" t="s">
        <v>2720</v>
      </c>
      <c r="M1491" s="6">
        <f>DATE(YEAR(PCC_Data[[#This Row],[Confirmed Date]]),MONTH(PCC_Data[[#This Row],[Confirmed Date]]),1)</f>
        <v>41365</v>
      </c>
      <c r="N1491" s="3">
        <f>DATE(YEAR(PCC_Data[[#This Row],[Confirmed Date]]),1,1)</f>
        <v>41275</v>
      </c>
    </row>
    <row r="1492" spans="2:14" x14ac:dyDescent="0.25">
      <c r="B1492" t="s">
        <v>7459</v>
      </c>
      <c r="C1492" t="s">
        <v>2232</v>
      </c>
      <c r="D1492" t="s">
        <v>7460</v>
      </c>
      <c r="E1492" t="s">
        <v>7461</v>
      </c>
      <c r="F1492" t="s">
        <v>2344</v>
      </c>
      <c r="G1492">
        <v>0</v>
      </c>
      <c r="H1492" t="s">
        <v>7462</v>
      </c>
      <c r="I1492" t="s">
        <v>7462</v>
      </c>
      <c r="J1492" t="s">
        <v>7463</v>
      </c>
      <c r="K1492" t="s">
        <v>2538</v>
      </c>
      <c r="L1492" t="s">
        <v>2660</v>
      </c>
      <c r="M1492" s="6">
        <f>DATE(YEAR(PCC_Data[[#This Row],[Confirmed Date]]),MONTH(PCC_Data[[#This Row],[Confirmed Date]]),1)</f>
        <v>41365</v>
      </c>
      <c r="N1492" s="3">
        <f>DATE(YEAR(PCC_Data[[#This Row],[Confirmed Date]]),1,1)</f>
        <v>41275</v>
      </c>
    </row>
    <row r="1493" spans="2:14" x14ac:dyDescent="0.25">
      <c r="B1493" t="s">
        <v>7464</v>
      </c>
      <c r="C1493" t="s">
        <v>2232</v>
      </c>
      <c r="D1493" t="s">
        <v>7465</v>
      </c>
      <c r="E1493" t="s">
        <v>5843</v>
      </c>
      <c r="F1493" t="s">
        <v>2895</v>
      </c>
      <c r="G1493">
        <v>0</v>
      </c>
      <c r="H1493" t="s">
        <v>7466</v>
      </c>
      <c r="I1493" t="s">
        <v>7466</v>
      </c>
      <c r="J1493" t="s">
        <v>7467</v>
      </c>
      <c r="K1493" t="s">
        <v>3833</v>
      </c>
      <c r="L1493" t="s">
        <v>2348</v>
      </c>
      <c r="M1493" s="6">
        <f>DATE(YEAR(PCC_Data[[#This Row],[Confirmed Date]]),MONTH(PCC_Data[[#This Row],[Confirmed Date]]),1)</f>
        <v>41365</v>
      </c>
      <c r="N1493" s="3">
        <f>DATE(YEAR(PCC_Data[[#This Row],[Confirmed Date]]),1,1)</f>
        <v>41275</v>
      </c>
    </row>
    <row r="1494" spans="2:14" x14ac:dyDescent="0.25">
      <c r="B1494" t="s">
        <v>7468</v>
      </c>
      <c r="C1494" t="s">
        <v>2232</v>
      </c>
      <c r="D1494" t="s">
        <v>7469</v>
      </c>
      <c r="E1494" t="s">
        <v>7470</v>
      </c>
      <c r="F1494" t="s">
        <v>2235</v>
      </c>
      <c r="G1494">
        <v>0</v>
      </c>
      <c r="H1494" t="s">
        <v>7471</v>
      </c>
      <c r="I1494" t="s">
        <v>7471</v>
      </c>
      <c r="J1494" t="s">
        <v>7472</v>
      </c>
      <c r="K1494" t="s">
        <v>2538</v>
      </c>
      <c r="L1494" t="s">
        <v>2239</v>
      </c>
      <c r="M1494" s="6">
        <f>DATE(YEAR(PCC_Data[[#This Row],[Confirmed Date]]),MONTH(PCC_Data[[#This Row],[Confirmed Date]]),1)</f>
        <v>41365</v>
      </c>
      <c r="N1494" s="3">
        <f>DATE(YEAR(PCC_Data[[#This Row],[Confirmed Date]]),1,1)</f>
        <v>41275</v>
      </c>
    </row>
    <row r="1495" spans="2:14" x14ac:dyDescent="0.25">
      <c r="B1495" t="s">
        <v>7473</v>
      </c>
      <c r="C1495" t="s">
        <v>2177</v>
      </c>
      <c r="D1495" t="s">
        <v>7474</v>
      </c>
      <c r="E1495" t="s">
        <v>6451</v>
      </c>
      <c r="F1495" t="s">
        <v>3345</v>
      </c>
      <c r="G1495">
        <v>0</v>
      </c>
      <c r="H1495" t="s">
        <v>7475</v>
      </c>
      <c r="I1495" t="s">
        <v>7475</v>
      </c>
      <c r="J1495" t="s">
        <v>7476</v>
      </c>
      <c r="K1495" t="s">
        <v>5094</v>
      </c>
      <c r="L1495" t="s">
        <v>2252</v>
      </c>
      <c r="M1495" s="6">
        <f>DATE(YEAR(PCC_Data[[#This Row],[Confirmed Date]]),MONTH(PCC_Data[[#This Row],[Confirmed Date]]),1)</f>
        <v>41365</v>
      </c>
      <c r="N1495" s="3">
        <f>DATE(YEAR(PCC_Data[[#This Row],[Confirmed Date]]),1,1)</f>
        <v>41275</v>
      </c>
    </row>
    <row r="1496" spans="2:14" x14ac:dyDescent="0.25">
      <c r="B1496" t="s">
        <v>7477</v>
      </c>
      <c r="C1496" t="s">
        <v>2232</v>
      </c>
      <c r="D1496" t="s">
        <v>7478</v>
      </c>
      <c r="E1496" t="s">
        <v>7479</v>
      </c>
      <c r="F1496" t="s">
        <v>2235</v>
      </c>
      <c r="G1496">
        <v>0</v>
      </c>
      <c r="H1496" t="s">
        <v>7480</v>
      </c>
      <c r="I1496" t="s">
        <v>7480</v>
      </c>
      <c r="J1496" t="s">
        <v>7481</v>
      </c>
      <c r="K1496" t="s">
        <v>4712</v>
      </c>
      <c r="L1496" t="s">
        <v>3804</v>
      </c>
      <c r="M1496" s="6">
        <f>DATE(YEAR(PCC_Data[[#This Row],[Confirmed Date]]),MONTH(PCC_Data[[#This Row],[Confirmed Date]]),1)</f>
        <v>41365</v>
      </c>
      <c r="N1496" s="3">
        <f>DATE(YEAR(PCC_Data[[#This Row],[Confirmed Date]]),1,1)</f>
        <v>41275</v>
      </c>
    </row>
    <row r="1497" spans="2:14" x14ac:dyDescent="0.25">
      <c r="B1497" t="s">
        <v>7482</v>
      </c>
      <c r="C1497" t="s">
        <v>2232</v>
      </c>
      <c r="D1497" t="s">
        <v>3516</v>
      </c>
      <c r="E1497" t="s">
        <v>7483</v>
      </c>
      <c r="F1497" t="s">
        <v>2235</v>
      </c>
      <c r="G1497">
        <v>0</v>
      </c>
      <c r="H1497" t="s">
        <v>7484</v>
      </c>
      <c r="I1497" t="s">
        <v>7484</v>
      </c>
      <c r="J1497" t="s">
        <v>7485</v>
      </c>
      <c r="K1497" t="s">
        <v>2538</v>
      </c>
      <c r="L1497" t="s">
        <v>2848</v>
      </c>
      <c r="M1497" s="6">
        <f>DATE(YEAR(PCC_Data[[#This Row],[Confirmed Date]]),MONTH(PCC_Data[[#This Row],[Confirmed Date]]),1)</f>
        <v>41365</v>
      </c>
      <c r="N1497" s="3">
        <f>DATE(YEAR(PCC_Data[[#This Row],[Confirmed Date]]),1,1)</f>
        <v>41275</v>
      </c>
    </row>
    <row r="1498" spans="2:14" x14ac:dyDescent="0.25">
      <c r="B1498" t="s">
        <v>7486</v>
      </c>
      <c r="C1498" t="s">
        <v>2177</v>
      </c>
      <c r="D1498" t="s">
        <v>7487</v>
      </c>
      <c r="E1498" t="s">
        <v>7488</v>
      </c>
      <c r="F1498" t="s">
        <v>2344</v>
      </c>
      <c r="G1498">
        <v>0</v>
      </c>
      <c r="H1498" t="s">
        <v>7489</v>
      </c>
      <c r="I1498" t="s">
        <v>7489</v>
      </c>
      <c r="J1498" t="s">
        <v>7490</v>
      </c>
      <c r="K1498" t="s">
        <v>2398</v>
      </c>
      <c r="L1498" t="s">
        <v>2348</v>
      </c>
      <c r="M1498" s="6">
        <f>DATE(YEAR(PCC_Data[[#This Row],[Confirmed Date]]),MONTH(PCC_Data[[#This Row],[Confirmed Date]]),1)</f>
        <v>41365</v>
      </c>
      <c r="N1498" s="3">
        <f>DATE(YEAR(PCC_Data[[#This Row],[Confirmed Date]]),1,1)</f>
        <v>41275</v>
      </c>
    </row>
    <row r="1499" spans="2:14" x14ac:dyDescent="0.25">
      <c r="B1499" t="s">
        <v>7491</v>
      </c>
      <c r="C1499" t="s">
        <v>2232</v>
      </c>
      <c r="D1499" t="s">
        <v>7492</v>
      </c>
      <c r="E1499" t="s">
        <v>4258</v>
      </c>
      <c r="F1499" t="s">
        <v>2255</v>
      </c>
      <c r="G1499">
        <v>0</v>
      </c>
      <c r="H1499" t="s">
        <v>7493</v>
      </c>
      <c r="I1499" t="s">
        <v>7493</v>
      </c>
      <c r="J1499" t="s">
        <v>7494</v>
      </c>
      <c r="K1499" t="s">
        <v>2805</v>
      </c>
      <c r="M1499" s="6">
        <f>DATE(YEAR(PCC_Data[[#This Row],[Confirmed Date]]),MONTH(PCC_Data[[#This Row],[Confirmed Date]]),1)</f>
        <v>41334</v>
      </c>
      <c r="N1499" s="3">
        <f>DATE(YEAR(PCC_Data[[#This Row],[Confirmed Date]]),1,1)</f>
        <v>41275</v>
      </c>
    </row>
    <row r="1500" spans="2:14" x14ac:dyDescent="0.25">
      <c r="B1500" t="s">
        <v>7495</v>
      </c>
      <c r="C1500" t="s">
        <v>2177</v>
      </c>
      <c r="D1500" t="s">
        <v>4162</v>
      </c>
      <c r="E1500" t="s">
        <v>3184</v>
      </c>
      <c r="F1500" t="s">
        <v>2319</v>
      </c>
      <c r="G1500">
        <v>0</v>
      </c>
      <c r="H1500" t="s">
        <v>7496</v>
      </c>
      <c r="I1500" t="s">
        <v>7496</v>
      </c>
      <c r="J1500" t="s">
        <v>7497</v>
      </c>
      <c r="K1500" t="s">
        <v>2861</v>
      </c>
      <c r="L1500" t="s">
        <v>2246</v>
      </c>
      <c r="M1500" s="6">
        <f>DATE(YEAR(PCC_Data[[#This Row],[Confirmed Date]]),MONTH(PCC_Data[[#This Row],[Confirmed Date]]),1)</f>
        <v>41395</v>
      </c>
      <c r="N1500" s="3">
        <f>DATE(YEAR(PCC_Data[[#This Row],[Confirmed Date]]),1,1)</f>
        <v>41275</v>
      </c>
    </row>
    <row r="1501" spans="2:14" x14ac:dyDescent="0.25">
      <c r="B1501" t="s">
        <v>7498</v>
      </c>
      <c r="C1501" t="s">
        <v>2177</v>
      </c>
      <c r="D1501" t="s">
        <v>7499</v>
      </c>
      <c r="E1501" t="s">
        <v>7500</v>
      </c>
      <c r="F1501" t="s">
        <v>3448</v>
      </c>
      <c r="G1501">
        <v>0</v>
      </c>
      <c r="H1501" t="s">
        <v>7501</v>
      </c>
      <c r="I1501" t="s">
        <v>7501</v>
      </c>
      <c r="J1501" t="s">
        <v>7502</v>
      </c>
      <c r="K1501" t="s">
        <v>2398</v>
      </c>
      <c r="L1501" t="s">
        <v>6384</v>
      </c>
      <c r="M1501" s="6">
        <f>DATE(YEAR(PCC_Data[[#This Row],[Confirmed Date]]),MONTH(PCC_Data[[#This Row],[Confirmed Date]]),1)</f>
        <v>41334</v>
      </c>
      <c r="N1501" s="3">
        <f>DATE(YEAR(PCC_Data[[#This Row],[Confirmed Date]]),1,1)</f>
        <v>41275</v>
      </c>
    </row>
    <row r="1502" spans="2:14" x14ac:dyDescent="0.25">
      <c r="B1502" t="s">
        <v>7503</v>
      </c>
      <c r="C1502" t="s">
        <v>2177</v>
      </c>
      <c r="D1502" t="s">
        <v>7504</v>
      </c>
      <c r="E1502" t="s">
        <v>7505</v>
      </c>
      <c r="F1502" t="s">
        <v>2701</v>
      </c>
      <c r="G1502">
        <v>0</v>
      </c>
      <c r="H1502" t="s">
        <v>7506</v>
      </c>
      <c r="I1502" t="s">
        <v>7506</v>
      </c>
      <c r="J1502" t="s">
        <v>7507</v>
      </c>
      <c r="K1502" t="s">
        <v>2398</v>
      </c>
      <c r="L1502" t="s">
        <v>2365</v>
      </c>
      <c r="M1502" s="6">
        <f>DATE(YEAR(PCC_Data[[#This Row],[Confirmed Date]]),MONTH(PCC_Data[[#This Row],[Confirmed Date]]),1)</f>
        <v>41365</v>
      </c>
      <c r="N1502" s="3">
        <f>DATE(YEAR(PCC_Data[[#This Row],[Confirmed Date]]),1,1)</f>
        <v>41275</v>
      </c>
    </row>
    <row r="1503" spans="2:14" x14ac:dyDescent="0.25">
      <c r="B1503" t="s">
        <v>7508</v>
      </c>
      <c r="C1503" t="s">
        <v>2232</v>
      </c>
      <c r="D1503" t="s">
        <v>7509</v>
      </c>
      <c r="E1503" t="s">
        <v>5048</v>
      </c>
      <c r="F1503" t="s">
        <v>2235</v>
      </c>
      <c r="G1503">
        <v>0</v>
      </c>
      <c r="H1503" t="s">
        <v>7510</v>
      </c>
      <c r="I1503" t="s">
        <v>7510</v>
      </c>
      <c r="J1503" t="s">
        <v>7511</v>
      </c>
      <c r="K1503" t="s">
        <v>2538</v>
      </c>
      <c r="L1503" t="s">
        <v>2239</v>
      </c>
      <c r="M1503" s="6">
        <f>DATE(YEAR(PCC_Data[[#This Row],[Confirmed Date]]),MONTH(PCC_Data[[#This Row],[Confirmed Date]]),1)</f>
        <v>41365</v>
      </c>
      <c r="N1503" s="3">
        <f>DATE(YEAR(PCC_Data[[#This Row],[Confirmed Date]]),1,1)</f>
        <v>41275</v>
      </c>
    </row>
    <row r="1504" spans="2:14" x14ac:dyDescent="0.25">
      <c r="B1504" t="s">
        <v>7512</v>
      </c>
      <c r="C1504" t="s">
        <v>2232</v>
      </c>
      <c r="D1504" t="s">
        <v>7513</v>
      </c>
      <c r="E1504" t="s">
        <v>7514</v>
      </c>
      <c r="F1504" t="s">
        <v>2372</v>
      </c>
      <c r="G1504">
        <v>0</v>
      </c>
      <c r="H1504" t="s">
        <v>7515</v>
      </c>
      <c r="I1504" t="s">
        <v>7515</v>
      </c>
      <c r="J1504" t="s">
        <v>7516</v>
      </c>
      <c r="K1504" t="s">
        <v>4846</v>
      </c>
      <c r="L1504" t="s">
        <v>3856</v>
      </c>
      <c r="M1504" s="6">
        <f>DATE(YEAR(PCC_Data[[#This Row],[Confirmed Date]]),MONTH(PCC_Data[[#This Row],[Confirmed Date]]),1)</f>
        <v>41365</v>
      </c>
      <c r="N1504" s="3">
        <f>DATE(YEAR(PCC_Data[[#This Row],[Confirmed Date]]),1,1)</f>
        <v>41275</v>
      </c>
    </row>
    <row r="1505" spans="2:14" x14ac:dyDescent="0.25">
      <c r="B1505" t="s">
        <v>7517</v>
      </c>
      <c r="C1505" t="s">
        <v>2177</v>
      </c>
      <c r="D1505" t="s">
        <v>7518</v>
      </c>
      <c r="E1505" t="s">
        <v>7519</v>
      </c>
      <c r="F1505" t="s">
        <v>3448</v>
      </c>
      <c r="G1505">
        <v>0</v>
      </c>
      <c r="H1505" t="s">
        <v>7520</v>
      </c>
      <c r="I1505" t="s">
        <v>7520</v>
      </c>
      <c r="J1505" t="s">
        <v>7521</v>
      </c>
      <c r="K1505" t="s">
        <v>2398</v>
      </c>
      <c r="L1505" t="s">
        <v>2275</v>
      </c>
      <c r="M1505" s="6">
        <f>DATE(YEAR(PCC_Data[[#This Row],[Confirmed Date]]),MONTH(PCC_Data[[#This Row],[Confirmed Date]]),1)</f>
        <v>41365</v>
      </c>
      <c r="N1505" s="3">
        <f>DATE(YEAR(PCC_Data[[#This Row],[Confirmed Date]]),1,1)</f>
        <v>41275</v>
      </c>
    </row>
    <row r="1506" spans="2:14" x14ac:dyDescent="0.25">
      <c r="B1506" t="s">
        <v>7522</v>
      </c>
      <c r="C1506" t="s">
        <v>2232</v>
      </c>
      <c r="D1506" t="s">
        <v>7523</v>
      </c>
      <c r="E1506" t="s">
        <v>7524</v>
      </c>
      <c r="F1506" t="s">
        <v>3448</v>
      </c>
      <c r="G1506">
        <v>0</v>
      </c>
      <c r="H1506" t="s">
        <v>7525</v>
      </c>
      <c r="I1506" t="s">
        <v>7525</v>
      </c>
      <c r="J1506" t="s">
        <v>7526</v>
      </c>
      <c r="K1506" t="s">
        <v>2538</v>
      </c>
      <c r="L1506" t="s">
        <v>2275</v>
      </c>
      <c r="M1506" s="6">
        <f>DATE(YEAR(PCC_Data[[#This Row],[Confirmed Date]]),MONTH(PCC_Data[[#This Row],[Confirmed Date]]),1)</f>
        <v>41334</v>
      </c>
      <c r="N1506" s="3">
        <f>DATE(YEAR(PCC_Data[[#This Row],[Confirmed Date]]),1,1)</f>
        <v>41275</v>
      </c>
    </row>
    <row r="1507" spans="2:14" x14ac:dyDescent="0.25">
      <c r="B1507" t="s">
        <v>7527</v>
      </c>
      <c r="C1507" t="s">
        <v>2177</v>
      </c>
      <c r="D1507" t="s">
        <v>7528</v>
      </c>
      <c r="E1507" t="s">
        <v>7529</v>
      </c>
      <c r="F1507" t="s">
        <v>3448</v>
      </c>
      <c r="G1507">
        <v>0</v>
      </c>
      <c r="H1507" t="s">
        <v>7530</v>
      </c>
      <c r="I1507" t="s">
        <v>7530</v>
      </c>
      <c r="J1507" t="s">
        <v>7531</v>
      </c>
      <c r="K1507" t="s">
        <v>2347</v>
      </c>
      <c r="L1507" t="s">
        <v>2275</v>
      </c>
      <c r="M1507" s="6">
        <f>DATE(YEAR(PCC_Data[[#This Row],[Confirmed Date]]),MONTH(PCC_Data[[#This Row],[Confirmed Date]]),1)</f>
        <v>41395</v>
      </c>
      <c r="N1507" s="3">
        <f>DATE(YEAR(PCC_Data[[#This Row],[Confirmed Date]]),1,1)</f>
        <v>41275</v>
      </c>
    </row>
    <row r="1508" spans="2:14" x14ac:dyDescent="0.25">
      <c r="B1508" t="s">
        <v>7532</v>
      </c>
      <c r="C1508" t="s">
        <v>2232</v>
      </c>
      <c r="D1508" t="s">
        <v>7533</v>
      </c>
      <c r="E1508" t="s">
        <v>7534</v>
      </c>
      <c r="F1508" t="s">
        <v>2211</v>
      </c>
      <c r="G1508">
        <v>9.25</v>
      </c>
      <c r="H1508" t="s">
        <v>7535</v>
      </c>
      <c r="I1508" t="s">
        <v>7535</v>
      </c>
      <c r="J1508" t="s">
        <v>7536</v>
      </c>
      <c r="K1508" t="s">
        <v>4846</v>
      </c>
      <c r="L1508" t="s">
        <v>2275</v>
      </c>
      <c r="M1508" s="6">
        <f>DATE(YEAR(PCC_Data[[#This Row],[Confirmed Date]]),MONTH(PCC_Data[[#This Row],[Confirmed Date]]),1)</f>
        <v>41365</v>
      </c>
      <c r="N1508" s="3">
        <f>DATE(YEAR(PCC_Data[[#This Row],[Confirmed Date]]),1,1)</f>
        <v>41275</v>
      </c>
    </row>
    <row r="1509" spans="2:14" x14ac:dyDescent="0.25">
      <c r="B1509" t="s">
        <v>7537</v>
      </c>
      <c r="C1509" t="s">
        <v>2232</v>
      </c>
      <c r="D1509" t="s">
        <v>7538</v>
      </c>
      <c r="E1509" t="s">
        <v>7539</v>
      </c>
      <c r="F1509" t="s">
        <v>3345</v>
      </c>
      <c r="G1509">
        <v>0</v>
      </c>
      <c r="H1509" t="s">
        <v>7540</v>
      </c>
      <c r="I1509" t="s">
        <v>7540</v>
      </c>
      <c r="J1509" t="s">
        <v>7541</v>
      </c>
      <c r="K1509" t="s">
        <v>2805</v>
      </c>
      <c r="L1509" t="s">
        <v>2348</v>
      </c>
      <c r="M1509" s="6">
        <f>DATE(YEAR(PCC_Data[[#This Row],[Confirmed Date]]),MONTH(PCC_Data[[#This Row],[Confirmed Date]]),1)</f>
        <v>41334</v>
      </c>
      <c r="N1509" s="3">
        <f>DATE(YEAR(PCC_Data[[#This Row],[Confirmed Date]]),1,1)</f>
        <v>41275</v>
      </c>
    </row>
    <row r="1510" spans="2:14" x14ac:dyDescent="0.25">
      <c r="B1510" t="s">
        <v>7542</v>
      </c>
      <c r="C1510" t="s">
        <v>2177</v>
      </c>
      <c r="D1510" t="s">
        <v>7543</v>
      </c>
      <c r="E1510" t="s">
        <v>4791</v>
      </c>
      <c r="F1510" t="s">
        <v>2395</v>
      </c>
      <c r="G1510">
        <v>0</v>
      </c>
      <c r="H1510" t="s">
        <v>7544</v>
      </c>
      <c r="I1510" t="s">
        <v>7544</v>
      </c>
      <c r="J1510" t="s">
        <v>7545</v>
      </c>
      <c r="K1510" t="s">
        <v>2398</v>
      </c>
      <c r="L1510" t="s">
        <v>2246</v>
      </c>
      <c r="M1510" s="6">
        <f>DATE(YEAR(PCC_Data[[#This Row],[Confirmed Date]]),MONTH(PCC_Data[[#This Row],[Confirmed Date]]),1)</f>
        <v>41365</v>
      </c>
      <c r="N1510" s="3">
        <f>DATE(YEAR(PCC_Data[[#This Row],[Confirmed Date]]),1,1)</f>
        <v>41275</v>
      </c>
    </row>
    <row r="1511" spans="2:14" x14ac:dyDescent="0.25">
      <c r="B1511" t="s">
        <v>7546</v>
      </c>
      <c r="C1511" t="s">
        <v>2232</v>
      </c>
      <c r="D1511" t="s">
        <v>7547</v>
      </c>
      <c r="E1511" t="s">
        <v>7548</v>
      </c>
      <c r="F1511" t="s">
        <v>2504</v>
      </c>
      <c r="G1511">
        <v>0</v>
      </c>
      <c r="H1511" t="s">
        <v>7549</v>
      </c>
      <c r="I1511" t="s">
        <v>7549</v>
      </c>
      <c r="J1511" t="s">
        <v>7550</v>
      </c>
      <c r="K1511" t="s">
        <v>2957</v>
      </c>
      <c r="L1511" t="s">
        <v>2252</v>
      </c>
      <c r="M1511" s="6">
        <f>DATE(YEAR(PCC_Data[[#This Row],[Confirmed Date]]),MONTH(PCC_Data[[#This Row],[Confirmed Date]]),1)</f>
        <v>41395</v>
      </c>
      <c r="N1511" s="3">
        <f>DATE(YEAR(PCC_Data[[#This Row],[Confirmed Date]]),1,1)</f>
        <v>41275</v>
      </c>
    </row>
    <row r="1512" spans="2:14" x14ac:dyDescent="0.25">
      <c r="B1512" t="s">
        <v>7551</v>
      </c>
      <c r="C1512" t="s">
        <v>2177</v>
      </c>
      <c r="D1512" t="s">
        <v>7160</v>
      </c>
      <c r="E1512" t="s">
        <v>7552</v>
      </c>
      <c r="F1512" t="s">
        <v>2395</v>
      </c>
      <c r="G1512">
        <v>0</v>
      </c>
      <c r="H1512" t="s">
        <v>7553</v>
      </c>
      <c r="I1512" t="s">
        <v>7553</v>
      </c>
      <c r="J1512" t="s">
        <v>7554</v>
      </c>
      <c r="K1512" t="s">
        <v>5094</v>
      </c>
      <c r="L1512" t="s">
        <v>2252</v>
      </c>
      <c r="M1512" s="6">
        <f>DATE(YEAR(PCC_Data[[#This Row],[Confirmed Date]]),MONTH(PCC_Data[[#This Row],[Confirmed Date]]),1)</f>
        <v>41365</v>
      </c>
      <c r="N1512" s="3">
        <f>DATE(YEAR(PCC_Data[[#This Row],[Confirmed Date]]),1,1)</f>
        <v>41275</v>
      </c>
    </row>
    <row r="1513" spans="2:14" x14ac:dyDescent="0.25">
      <c r="B1513" t="s">
        <v>7555</v>
      </c>
      <c r="C1513" t="s">
        <v>2232</v>
      </c>
      <c r="D1513" t="s">
        <v>7556</v>
      </c>
      <c r="E1513" t="s">
        <v>7557</v>
      </c>
      <c r="F1513" t="s">
        <v>2504</v>
      </c>
      <c r="G1513">
        <v>0</v>
      </c>
      <c r="H1513" t="s">
        <v>7558</v>
      </c>
      <c r="I1513" t="s">
        <v>7558</v>
      </c>
      <c r="J1513" t="s">
        <v>7559</v>
      </c>
      <c r="K1513" t="s">
        <v>2538</v>
      </c>
      <c r="M1513" s="6">
        <f>DATE(YEAR(PCC_Data[[#This Row],[Confirmed Date]]),MONTH(PCC_Data[[#This Row],[Confirmed Date]]),1)</f>
        <v>41365</v>
      </c>
      <c r="N1513" s="3">
        <f>DATE(YEAR(PCC_Data[[#This Row],[Confirmed Date]]),1,1)</f>
        <v>41275</v>
      </c>
    </row>
    <row r="1514" spans="2:14" x14ac:dyDescent="0.25">
      <c r="B1514" t="s">
        <v>7560</v>
      </c>
      <c r="C1514" t="s">
        <v>2232</v>
      </c>
      <c r="D1514" t="s">
        <v>7561</v>
      </c>
      <c r="E1514" t="s">
        <v>4412</v>
      </c>
      <c r="F1514" t="s">
        <v>2235</v>
      </c>
      <c r="G1514">
        <v>0</v>
      </c>
      <c r="H1514" t="s">
        <v>7562</v>
      </c>
      <c r="I1514" t="s">
        <v>7562</v>
      </c>
      <c r="J1514" t="s">
        <v>7563</v>
      </c>
      <c r="K1514" t="s">
        <v>4846</v>
      </c>
      <c r="M1514" s="6">
        <f>DATE(YEAR(PCC_Data[[#This Row],[Confirmed Date]]),MONTH(PCC_Data[[#This Row],[Confirmed Date]]),1)</f>
        <v>41395</v>
      </c>
      <c r="N1514" s="3">
        <f>DATE(YEAR(PCC_Data[[#This Row],[Confirmed Date]]),1,1)</f>
        <v>41275</v>
      </c>
    </row>
    <row r="1515" spans="2:14" x14ac:dyDescent="0.25">
      <c r="B1515" t="s">
        <v>7564</v>
      </c>
      <c r="C1515" t="s">
        <v>2177</v>
      </c>
      <c r="D1515" t="s">
        <v>7565</v>
      </c>
      <c r="E1515" t="s">
        <v>7566</v>
      </c>
      <c r="F1515" t="s">
        <v>3345</v>
      </c>
      <c r="G1515">
        <v>0</v>
      </c>
      <c r="H1515" t="s">
        <v>7567</v>
      </c>
      <c r="I1515" t="s">
        <v>7567</v>
      </c>
      <c r="J1515" t="s">
        <v>7568</v>
      </c>
      <c r="K1515" t="s">
        <v>2398</v>
      </c>
      <c r="L1515" t="s">
        <v>2348</v>
      </c>
      <c r="M1515" s="6">
        <f>DATE(YEAR(PCC_Data[[#This Row],[Confirmed Date]]),MONTH(PCC_Data[[#This Row],[Confirmed Date]]),1)</f>
        <v>41365</v>
      </c>
      <c r="N1515" s="3">
        <f>DATE(YEAR(PCC_Data[[#This Row],[Confirmed Date]]),1,1)</f>
        <v>41275</v>
      </c>
    </row>
    <row r="1516" spans="2:14" x14ac:dyDescent="0.25">
      <c r="B1516" t="s">
        <v>7569</v>
      </c>
      <c r="C1516" t="s">
        <v>2232</v>
      </c>
      <c r="D1516" t="s">
        <v>7570</v>
      </c>
      <c r="E1516" t="s">
        <v>4197</v>
      </c>
      <c r="F1516" t="s">
        <v>2319</v>
      </c>
      <c r="G1516">
        <v>0</v>
      </c>
      <c r="H1516" t="s">
        <v>7571</v>
      </c>
      <c r="I1516" t="s">
        <v>7571</v>
      </c>
      <c r="J1516" t="s">
        <v>7572</v>
      </c>
      <c r="K1516" t="s">
        <v>2654</v>
      </c>
      <c r="L1516" t="s">
        <v>2246</v>
      </c>
      <c r="M1516" s="6">
        <f>DATE(YEAR(PCC_Data[[#This Row],[Confirmed Date]]),MONTH(PCC_Data[[#This Row],[Confirmed Date]]),1)</f>
        <v>41395</v>
      </c>
      <c r="N1516" s="3">
        <f>DATE(YEAR(PCC_Data[[#This Row],[Confirmed Date]]),1,1)</f>
        <v>41275</v>
      </c>
    </row>
    <row r="1517" spans="2:14" x14ac:dyDescent="0.25">
      <c r="B1517" t="s">
        <v>7573</v>
      </c>
      <c r="C1517" t="s">
        <v>2232</v>
      </c>
      <c r="D1517" t="s">
        <v>7574</v>
      </c>
      <c r="E1517" t="s">
        <v>7297</v>
      </c>
      <c r="F1517" t="s">
        <v>2395</v>
      </c>
      <c r="G1517">
        <v>0</v>
      </c>
      <c r="H1517" t="s">
        <v>7575</v>
      </c>
      <c r="I1517" t="s">
        <v>7575</v>
      </c>
      <c r="J1517" t="s">
        <v>7576</v>
      </c>
      <c r="K1517" t="s">
        <v>2805</v>
      </c>
      <c r="L1517" t="s">
        <v>2556</v>
      </c>
      <c r="M1517" s="6">
        <f>DATE(YEAR(PCC_Data[[#This Row],[Confirmed Date]]),MONTH(PCC_Data[[#This Row],[Confirmed Date]]),1)</f>
        <v>41365</v>
      </c>
      <c r="N1517" s="3">
        <f>DATE(YEAR(PCC_Data[[#This Row],[Confirmed Date]]),1,1)</f>
        <v>41275</v>
      </c>
    </row>
    <row r="1518" spans="2:14" x14ac:dyDescent="0.25">
      <c r="B1518" t="s">
        <v>7577</v>
      </c>
      <c r="C1518" t="s">
        <v>2232</v>
      </c>
      <c r="D1518" t="s">
        <v>7478</v>
      </c>
      <c r="E1518" t="s">
        <v>7578</v>
      </c>
      <c r="F1518" t="s">
        <v>2235</v>
      </c>
      <c r="G1518">
        <v>0</v>
      </c>
      <c r="H1518" t="s">
        <v>7579</v>
      </c>
      <c r="I1518" t="s">
        <v>7579</v>
      </c>
      <c r="J1518" t="s">
        <v>7580</v>
      </c>
      <c r="K1518" t="s">
        <v>4712</v>
      </c>
      <c r="L1518" t="s">
        <v>2848</v>
      </c>
      <c r="M1518" s="6">
        <f>DATE(YEAR(PCC_Data[[#This Row],[Confirmed Date]]),MONTH(PCC_Data[[#This Row],[Confirmed Date]]),1)</f>
        <v>41365</v>
      </c>
      <c r="N1518" s="3">
        <f>DATE(YEAR(PCC_Data[[#This Row],[Confirmed Date]]),1,1)</f>
        <v>41275</v>
      </c>
    </row>
    <row r="1519" spans="2:14" x14ac:dyDescent="0.25">
      <c r="B1519" t="s">
        <v>7581</v>
      </c>
      <c r="C1519" t="s">
        <v>2232</v>
      </c>
      <c r="D1519" t="s">
        <v>6558</v>
      </c>
      <c r="E1519" t="s">
        <v>7582</v>
      </c>
      <c r="F1519" t="s">
        <v>4339</v>
      </c>
      <c r="G1519">
        <v>0</v>
      </c>
      <c r="H1519" t="s">
        <v>7583</v>
      </c>
      <c r="I1519" t="s">
        <v>7583</v>
      </c>
      <c r="J1519" t="s">
        <v>7584</v>
      </c>
      <c r="K1519" t="s">
        <v>3833</v>
      </c>
      <c r="L1519" t="s">
        <v>2246</v>
      </c>
      <c r="M1519" s="6">
        <f>DATE(YEAR(PCC_Data[[#This Row],[Confirmed Date]]),MONTH(PCC_Data[[#This Row],[Confirmed Date]]),1)</f>
        <v>41395</v>
      </c>
      <c r="N1519" s="3">
        <f>DATE(YEAR(PCC_Data[[#This Row],[Confirmed Date]]),1,1)</f>
        <v>41275</v>
      </c>
    </row>
    <row r="1520" spans="2:14" x14ac:dyDescent="0.25">
      <c r="B1520" t="s">
        <v>7585</v>
      </c>
      <c r="C1520" t="s">
        <v>2232</v>
      </c>
      <c r="D1520" t="s">
        <v>7586</v>
      </c>
      <c r="E1520" t="s">
        <v>7587</v>
      </c>
      <c r="F1520" t="s">
        <v>3457</v>
      </c>
      <c r="G1520">
        <v>0</v>
      </c>
      <c r="H1520" t="s">
        <v>7588</v>
      </c>
      <c r="I1520" t="s">
        <v>7588</v>
      </c>
      <c r="J1520" t="s">
        <v>7589</v>
      </c>
      <c r="K1520" t="s">
        <v>2805</v>
      </c>
      <c r="L1520" t="s">
        <v>2518</v>
      </c>
      <c r="M1520" s="6">
        <f>DATE(YEAR(PCC_Data[[#This Row],[Confirmed Date]]),MONTH(PCC_Data[[#This Row],[Confirmed Date]]),1)</f>
        <v>41395</v>
      </c>
      <c r="N1520" s="3">
        <f>DATE(YEAR(PCC_Data[[#This Row],[Confirmed Date]]),1,1)</f>
        <v>41275</v>
      </c>
    </row>
    <row r="1521" spans="2:14" x14ac:dyDescent="0.25">
      <c r="B1521" t="s">
        <v>7590</v>
      </c>
      <c r="C1521" t="s">
        <v>2177</v>
      </c>
      <c r="D1521" t="s">
        <v>7591</v>
      </c>
      <c r="E1521" t="s">
        <v>7592</v>
      </c>
      <c r="F1521" t="s">
        <v>2701</v>
      </c>
      <c r="G1521">
        <v>0</v>
      </c>
      <c r="H1521" t="s">
        <v>7593</v>
      </c>
      <c r="I1521" t="s">
        <v>7593</v>
      </c>
      <c r="J1521" t="s">
        <v>7594</v>
      </c>
      <c r="K1521" t="s">
        <v>2245</v>
      </c>
      <c r="L1521" t="s">
        <v>2365</v>
      </c>
      <c r="M1521" s="6">
        <f>DATE(YEAR(PCC_Data[[#This Row],[Confirmed Date]]),MONTH(PCC_Data[[#This Row],[Confirmed Date]]),1)</f>
        <v>41395</v>
      </c>
      <c r="N1521" s="3">
        <f>DATE(YEAR(PCC_Data[[#This Row],[Confirmed Date]]),1,1)</f>
        <v>41275</v>
      </c>
    </row>
    <row r="1522" spans="2:14" x14ac:dyDescent="0.25">
      <c r="B1522" t="s">
        <v>7595</v>
      </c>
      <c r="C1522" t="s">
        <v>2232</v>
      </c>
      <c r="D1522" t="s">
        <v>7596</v>
      </c>
      <c r="E1522" t="s">
        <v>7597</v>
      </c>
      <c r="F1522" t="s">
        <v>2395</v>
      </c>
      <c r="G1522">
        <v>0</v>
      </c>
      <c r="H1522" t="s">
        <v>7598</v>
      </c>
      <c r="I1522" t="s">
        <v>7598</v>
      </c>
      <c r="J1522" t="s">
        <v>7599</v>
      </c>
      <c r="K1522" t="s">
        <v>2429</v>
      </c>
      <c r="M1522" s="6">
        <f>DATE(YEAR(PCC_Data[[#This Row],[Confirmed Date]]),MONTH(PCC_Data[[#This Row],[Confirmed Date]]),1)</f>
        <v>41365</v>
      </c>
      <c r="N1522" s="3">
        <f>DATE(YEAR(PCC_Data[[#This Row],[Confirmed Date]]),1,1)</f>
        <v>41275</v>
      </c>
    </row>
    <row r="1523" spans="2:14" x14ac:dyDescent="0.25">
      <c r="B1523" t="s">
        <v>7600</v>
      </c>
      <c r="C1523" t="s">
        <v>2177</v>
      </c>
      <c r="D1523" t="s">
        <v>7601</v>
      </c>
      <c r="E1523" t="s">
        <v>7602</v>
      </c>
      <c r="F1523" t="s">
        <v>3345</v>
      </c>
      <c r="G1523">
        <v>0</v>
      </c>
      <c r="H1523" t="s">
        <v>7603</v>
      </c>
      <c r="I1523" t="s">
        <v>7603</v>
      </c>
      <c r="J1523" t="s">
        <v>7604</v>
      </c>
      <c r="K1523" t="s">
        <v>2398</v>
      </c>
      <c r="L1523" t="s">
        <v>2839</v>
      </c>
      <c r="M1523" s="6">
        <f>DATE(YEAR(PCC_Data[[#This Row],[Confirmed Date]]),MONTH(PCC_Data[[#This Row],[Confirmed Date]]),1)</f>
        <v>41365</v>
      </c>
      <c r="N1523" s="3">
        <f>DATE(YEAR(PCC_Data[[#This Row],[Confirmed Date]]),1,1)</f>
        <v>41275</v>
      </c>
    </row>
    <row r="1524" spans="2:14" x14ac:dyDescent="0.25">
      <c r="B1524" t="s">
        <v>7605</v>
      </c>
      <c r="C1524" t="s">
        <v>2177</v>
      </c>
      <c r="D1524" t="s">
        <v>7606</v>
      </c>
      <c r="E1524" t="s">
        <v>7607</v>
      </c>
      <c r="F1524" t="s">
        <v>2395</v>
      </c>
      <c r="G1524">
        <v>0</v>
      </c>
      <c r="H1524" t="s">
        <v>7608</v>
      </c>
      <c r="I1524" t="s">
        <v>7608</v>
      </c>
      <c r="J1524" t="s">
        <v>7609</v>
      </c>
      <c r="K1524" t="s">
        <v>2398</v>
      </c>
      <c r="L1524" t="s">
        <v>2577</v>
      </c>
      <c r="M1524" s="6">
        <f>DATE(YEAR(PCC_Data[[#This Row],[Confirmed Date]]),MONTH(PCC_Data[[#This Row],[Confirmed Date]]),1)</f>
        <v>41334</v>
      </c>
      <c r="N1524" s="3">
        <f>DATE(YEAR(PCC_Data[[#This Row],[Confirmed Date]]),1,1)</f>
        <v>41275</v>
      </c>
    </row>
    <row r="1525" spans="2:14" x14ac:dyDescent="0.25">
      <c r="B1525" t="s">
        <v>7610</v>
      </c>
      <c r="C1525" t="s">
        <v>2177</v>
      </c>
      <c r="D1525" t="s">
        <v>6921</v>
      </c>
      <c r="E1525" t="s">
        <v>7611</v>
      </c>
      <c r="F1525" t="s">
        <v>3345</v>
      </c>
      <c r="G1525">
        <v>0</v>
      </c>
      <c r="H1525" t="s">
        <v>7612</v>
      </c>
      <c r="I1525" t="s">
        <v>7612</v>
      </c>
      <c r="J1525" t="s">
        <v>7613</v>
      </c>
      <c r="K1525" t="s">
        <v>5094</v>
      </c>
      <c r="L1525" t="s">
        <v>2839</v>
      </c>
      <c r="M1525" s="6">
        <f>DATE(YEAR(PCC_Data[[#This Row],[Confirmed Date]]),MONTH(PCC_Data[[#This Row],[Confirmed Date]]),1)</f>
        <v>41365</v>
      </c>
      <c r="N1525" s="3">
        <f>DATE(YEAR(PCC_Data[[#This Row],[Confirmed Date]]),1,1)</f>
        <v>41275</v>
      </c>
    </row>
    <row r="1526" spans="2:14" x14ac:dyDescent="0.25">
      <c r="B1526" t="s">
        <v>7614</v>
      </c>
      <c r="C1526" t="s">
        <v>2177</v>
      </c>
      <c r="D1526" t="s">
        <v>7414</v>
      </c>
      <c r="E1526" t="s">
        <v>7615</v>
      </c>
      <c r="F1526" t="s">
        <v>3345</v>
      </c>
      <c r="G1526">
        <v>0</v>
      </c>
      <c r="H1526" t="s">
        <v>7616</v>
      </c>
      <c r="I1526" t="s">
        <v>7616</v>
      </c>
      <c r="J1526" t="s">
        <v>7617</v>
      </c>
      <c r="K1526" t="s">
        <v>2398</v>
      </c>
      <c r="L1526" t="s">
        <v>2365</v>
      </c>
      <c r="M1526" s="6">
        <f>DATE(YEAR(PCC_Data[[#This Row],[Confirmed Date]]),MONTH(PCC_Data[[#This Row],[Confirmed Date]]),1)</f>
        <v>41365</v>
      </c>
      <c r="N1526" s="3">
        <f>DATE(YEAR(PCC_Data[[#This Row],[Confirmed Date]]),1,1)</f>
        <v>41275</v>
      </c>
    </row>
    <row r="1527" spans="2:14" x14ac:dyDescent="0.25">
      <c r="B1527" t="s">
        <v>7618</v>
      </c>
      <c r="C1527" t="s">
        <v>2177</v>
      </c>
      <c r="D1527" t="s">
        <v>7619</v>
      </c>
      <c r="E1527" t="s">
        <v>4807</v>
      </c>
      <c r="F1527" t="s">
        <v>2467</v>
      </c>
      <c r="G1527">
        <v>0</v>
      </c>
      <c r="H1527" t="s">
        <v>7620</v>
      </c>
      <c r="I1527" t="s">
        <v>7620</v>
      </c>
      <c r="J1527" t="s">
        <v>7621</v>
      </c>
      <c r="K1527" t="s">
        <v>3460</v>
      </c>
      <c r="M1527" s="6">
        <f>DATE(YEAR(PCC_Data[[#This Row],[Confirmed Date]]),MONTH(PCC_Data[[#This Row],[Confirmed Date]]),1)</f>
        <v>41334</v>
      </c>
      <c r="N1527" s="3">
        <f>DATE(YEAR(PCC_Data[[#This Row],[Confirmed Date]]),1,1)</f>
        <v>41275</v>
      </c>
    </row>
    <row r="1528" spans="2:14" x14ac:dyDescent="0.25">
      <c r="B1528" t="s">
        <v>7622</v>
      </c>
      <c r="C1528" t="s">
        <v>2177</v>
      </c>
      <c r="D1528" t="s">
        <v>7414</v>
      </c>
      <c r="E1528" t="s">
        <v>7623</v>
      </c>
      <c r="F1528" t="s">
        <v>3345</v>
      </c>
      <c r="G1528">
        <v>0</v>
      </c>
      <c r="H1528" t="s">
        <v>7624</v>
      </c>
      <c r="I1528" t="s">
        <v>7624</v>
      </c>
      <c r="J1528" t="s">
        <v>7625</v>
      </c>
      <c r="K1528" t="s">
        <v>2398</v>
      </c>
      <c r="L1528" t="s">
        <v>2915</v>
      </c>
      <c r="M1528" s="6">
        <f>DATE(YEAR(PCC_Data[[#This Row],[Confirmed Date]]),MONTH(PCC_Data[[#This Row],[Confirmed Date]]),1)</f>
        <v>41365</v>
      </c>
      <c r="N1528" s="3">
        <f>DATE(YEAR(PCC_Data[[#This Row],[Confirmed Date]]),1,1)</f>
        <v>41275</v>
      </c>
    </row>
    <row r="1529" spans="2:14" x14ac:dyDescent="0.25">
      <c r="B1529" t="s">
        <v>7626</v>
      </c>
      <c r="C1529" t="s">
        <v>2177</v>
      </c>
      <c r="D1529" t="s">
        <v>7627</v>
      </c>
      <c r="E1529" t="s">
        <v>2466</v>
      </c>
      <c r="F1529" t="s">
        <v>2467</v>
      </c>
      <c r="G1529">
        <v>0</v>
      </c>
      <c r="H1529" t="s">
        <v>7628</v>
      </c>
      <c r="I1529" t="s">
        <v>7628</v>
      </c>
      <c r="J1529" t="s">
        <v>7629</v>
      </c>
      <c r="K1529" t="s">
        <v>3460</v>
      </c>
      <c r="L1529" t="s">
        <v>2239</v>
      </c>
      <c r="M1529" s="6">
        <f>DATE(YEAR(PCC_Data[[#This Row],[Confirmed Date]]),MONTH(PCC_Data[[#This Row],[Confirmed Date]]),1)</f>
        <v>41365</v>
      </c>
      <c r="N1529" s="3">
        <f>DATE(YEAR(PCC_Data[[#This Row],[Confirmed Date]]),1,1)</f>
        <v>41275</v>
      </c>
    </row>
    <row r="1530" spans="2:14" x14ac:dyDescent="0.25">
      <c r="B1530" t="s">
        <v>7630</v>
      </c>
      <c r="C1530" t="s">
        <v>2177</v>
      </c>
      <c r="D1530" t="s">
        <v>7631</v>
      </c>
      <c r="E1530" t="s">
        <v>7632</v>
      </c>
      <c r="F1530" t="s">
        <v>3345</v>
      </c>
      <c r="G1530">
        <v>0</v>
      </c>
      <c r="H1530" t="s">
        <v>7633</v>
      </c>
      <c r="I1530" t="s">
        <v>7633</v>
      </c>
      <c r="J1530" t="s">
        <v>7634</v>
      </c>
      <c r="K1530" t="s">
        <v>2398</v>
      </c>
      <c r="M1530" s="6">
        <f>DATE(YEAR(PCC_Data[[#This Row],[Confirmed Date]]),MONTH(PCC_Data[[#This Row],[Confirmed Date]]),1)</f>
        <v>41365</v>
      </c>
      <c r="N1530" s="3">
        <f>DATE(YEAR(PCC_Data[[#This Row],[Confirmed Date]]),1,1)</f>
        <v>41275</v>
      </c>
    </row>
    <row r="1531" spans="2:14" x14ac:dyDescent="0.25">
      <c r="B1531" t="s">
        <v>7635</v>
      </c>
      <c r="C1531" t="s">
        <v>2177</v>
      </c>
      <c r="D1531" t="s">
        <v>7636</v>
      </c>
      <c r="E1531" t="s">
        <v>3801</v>
      </c>
      <c r="F1531" t="s">
        <v>2271</v>
      </c>
      <c r="G1531">
        <v>0</v>
      </c>
      <c r="H1531" t="s">
        <v>7637</v>
      </c>
      <c r="I1531" t="s">
        <v>7637</v>
      </c>
      <c r="J1531" t="s">
        <v>7638</v>
      </c>
      <c r="K1531" t="s">
        <v>2347</v>
      </c>
      <c r="L1531" t="s">
        <v>3804</v>
      </c>
      <c r="M1531" s="6">
        <f>DATE(YEAR(PCC_Data[[#This Row],[Confirmed Date]]),MONTH(PCC_Data[[#This Row],[Confirmed Date]]),1)</f>
        <v>41395</v>
      </c>
      <c r="N1531" s="3">
        <f>DATE(YEAR(PCC_Data[[#This Row],[Confirmed Date]]),1,1)</f>
        <v>41275</v>
      </c>
    </row>
    <row r="1532" spans="2:14" x14ac:dyDescent="0.25">
      <c r="B1532" t="s">
        <v>7639</v>
      </c>
      <c r="C1532" t="s">
        <v>2177</v>
      </c>
      <c r="D1532" t="s">
        <v>7414</v>
      </c>
      <c r="E1532" t="s">
        <v>6360</v>
      </c>
      <c r="F1532" t="s">
        <v>2395</v>
      </c>
      <c r="G1532">
        <v>0</v>
      </c>
      <c r="H1532" t="s">
        <v>7640</v>
      </c>
      <c r="I1532" t="s">
        <v>7640</v>
      </c>
      <c r="J1532" t="s">
        <v>7641</v>
      </c>
      <c r="K1532" t="s">
        <v>2398</v>
      </c>
      <c r="L1532" t="s">
        <v>2246</v>
      </c>
      <c r="M1532" s="6">
        <f>DATE(YEAR(PCC_Data[[#This Row],[Confirmed Date]]),MONTH(PCC_Data[[#This Row],[Confirmed Date]]),1)</f>
        <v>41365</v>
      </c>
      <c r="N1532" s="3">
        <f>DATE(YEAR(PCC_Data[[#This Row],[Confirmed Date]]),1,1)</f>
        <v>41275</v>
      </c>
    </row>
    <row r="1533" spans="2:14" x14ac:dyDescent="0.25">
      <c r="B1533" t="s">
        <v>7642</v>
      </c>
      <c r="C1533" t="s">
        <v>2177</v>
      </c>
      <c r="D1533" t="s">
        <v>7643</v>
      </c>
      <c r="E1533" t="s">
        <v>3137</v>
      </c>
      <c r="F1533" t="s">
        <v>2701</v>
      </c>
      <c r="G1533">
        <v>0</v>
      </c>
      <c r="H1533" t="s">
        <v>7644</v>
      </c>
      <c r="I1533" t="s">
        <v>7644</v>
      </c>
      <c r="J1533" t="s">
        <v>7645</v>
      </c>
      <c r="K1533" t="s">
        <v>2398</v>
      </c>
      <c r="L1533" t="s">
        <v>5573</v>
      </c>
      <c r="M1533" s="6">
        <f>DATE(YEAR(PCC_Data[[#This Row],[Confirmed Date]]),MONTH(PCC_Data[[#This Row],[Confirmed Date]]),1)</f>
        <v>41334</v>
      </c>
      <c r="N1533" s="3">
        <f>DATE(YEAR(PCC_Data[[#This Row],[Confirmed Date]]),1,1)</f>
        <v>41275</v>
      </c>
    </row>
    <row r="1534" spans="2:14" x14ac:dyDescent="0.25">
      <c r="B1534" t="s">
        <v>7646</v>
      </c>
      <c r="C1534" t="s">
        <v>2232</v>
      </c>
      <c r="D1534" t="s">
        <v>7647</v>
      </c>
      <c r="E1534" t="s">
        <v>6626</v>
      </c>
      <c r="F1534" t="s">
        <v>2271</v>
      </c>
      <c r="G1534">
        <v>0</v>
      </c>
      <c r="H1534" t="s">
        <v>7648</v>
      </c>
      <c r="I1534" t="s">
        <v>7648</v>
      </c>
      <c r="J1534" t="s">
        <v>7649</v>
      </c>
      <c r="K1534" t="s">
        <v>3833</v>
      </c>
      <c r="L1534" t="s">
        <v>2258</v>
      </c>
      <c r="M1534" s="6">
        <f>DATE(YEAR(PCC_Data[[#This Row],[Confirmed Date]]),MONTH(PCC_Data[[#This Row],[Confirmed Date]]),1)</f>
        <v>41365</v>
      </c>
      <c r="N1534" s="3">
        <f>DATE(YEAR(PCC_Data[[#This Row],[Confirmed Date]]),1,1)</f>
        <v>41275</v>
      </c>
    </row>
    <row r="1535" spans="2:14" x14ac:dyDescent="0.25">
      <c r="B1535" t="s">
        <v>7650</v>
      </c>
      <c r="C1535" t="s">
        <v>2177</v>
      </c>
      <c r="D1535" t="s">
        <v>7651</v>
      </c>
      <c r="E1535" t="s">
        <v>7587</v>
      </c>
      <c r="F1535" t="s">
        <v>2514</v>
      </c>
      <c r="G1535">
        <v>0</v>
      </c>
      <c r="H1535" t="s">
        <v>7652</v>
      </c>
      <c r="I1535" t="s">
        <v>7652</v>
      </c>
      <c r="J1535" t="s">
        <v>7653</v>
      </c>
      <c r="K1535" t="s">
        <v>3460</v>
      </c>
      <c r="L1535" t="s">
        <v>2518</v>
      </c>
      <c r="M1535" s="6">
        <f>DATE(YEAR(PCC_Data[[#This Row],[Confirmed Date]]),MONTH(PCC_Data[[#This Row],[Confirmed Date]]),1)</f>
        <v>41365</v>
      </c>
      <c r="N1535" s="3">
        <f>DATE(YEAR(PCC_Data[[#This Row],[Confirmed Date]]),1,1)</f>
        <v>41275</v>
      </c>
    </row>
    <row r="1536" spans="2:14" x14ac:dyDescent="0.25">
      <c r="B1536" t="s">
        <v>7654</v>
      </c>
      <c r="C1536" t="s">
        <v>2177</v>
      </c>
      <c r="D1536" t="s">
        <v>7655</v>
      </c>
      <c r="E1536" t="s">
        <v>3226</v>
      </c>
      <c r="F1536" t="s">
        <v>2514</v>
      </c>
      <c r="G1536">
        <v>0</v>
      </c>
      <c r="H1536" t="s">
        <v>7656</v>
      </c>
      <c r="I1536" t="s">
        <v>7656</v>
      </c>
      <c r="J1536" t="s">
        <v>7657</v>
      </c>
      <c r="K1536" t="s">
        <v>3460</v>
      </c>
      <c r="L1536" t="s">
        <v>2518</v>
      </c>
      <c r="M1536" s="6">
        <f>DATE(YEAR(PCC_Data[[#This Row],[Confirmed Date]]),MONTH(PCC_Data[[#This Row],[Confirmed Date]]),1)</f>
        <v>41334</v>
      </c>
      <c r="N1536" s="3">
        <f>DATE(YEAR(PCC_Data[[#This Row],[Confirmed Date]]),1,1)</f>
        <v>41275</v>
      </c>
    </row>
    <row r="1537" spans="2:14" x14ac:dyDescent="0.25">
      <c r="B1537" t="s">
        <v>7658</v>
      </c>
      <c r="C1537" t="s">
        <v>2177</v>
      </c>
      <c r="D1537" t="s">
        <v>7659</v>
      </c>
      <c r="E1537" t="s">
        <v>7660</v>
      </c>
      <c r="F1537" t="s">
        <v>2895</v>
      </c>
      <c r="G1537">
        <v>0</v>
      </c>
      <c r="H1537" t="s">
        <v>7661</v>
      </c>
      <c r="I1537" t="s">
        <v>7661</v>
      </c>
      <c r="J1537" t="s">
        <v>7662</v>
      </c>
      <c r="K1537" t="s">
        <v>2398</v>
      </c>
      <c r="M1537" s="6">
        <f>DATE(YEAR(PCC_Data[[#This Row],[Confirmed Date]]),MONTH(PCC_Data[[#This Row],[Confirmed Date]]),1)</f>
        <v>41365</v>
      </c>
      <c r="N1537" s="3">
        <f>DATE(YEAR(PCC_Data[[#This Row],[Confirmed Date]]),1,1)</f>
        <v>41275</v>
      </c>
    </row>
    <row r="1538" spans="2:14" x14ac:dyDescent="0.25">
      <c r="B1538" t="s">
        <v>7663</v>
      </c>
      <c r="C1538" t="s">
        <v>2177</v>
      </c>
      <c r="D1538" t="s">
        <v>7664</v>
      </c>
      <c r="E1538" t="s">
        <v>3137</v>
      </c>
      <c r="F1538" t="s">
        <v>2739</v>
      </c>
      <c r="G1538">
        <v>4.5</v>
      </c>
      <c r="H1538" t="s">
        <v>7665</v>
      </c>
      <c r="I1538" t="s">
        <v>7665</v>
      </c>
      <c r="J1538" t="s">
        <v>7666</v>
      </c>
      <c r="K1538" t="s">
        <v>2755</v>
      </c>
      <c r="L1538" t="s">
        <v>2365</v>
      </c>
      <c r="M1538" s="6">
        <f>DATE(YEAR(PCC_Data[[#This Row],[Confirmed Date]]),MONTH(PCC_Data[[#This Row],[Confirmed Date]]),1)</f>
        <v>41395</v>
      </c>
      <c r="N1538" s="3">
        <f>DATE(YEAR(PCC_Data[[#This Row],[Confirmed Date]]),1,1)</f>
        <v>41275</v>
      </c>
    </row>
    <row r="1539" spans="2:14" x14ac:dyDescent="0.25">
      <c r="B1539" t="s">
        <v>7667</v>
      </c>
      <c r="C1539" t="s">
        <v>2177</v>
      </c>
      <c r="D1539" t="s">
        <v>7668</v>
      </c>
      <c r="E1539" t="s">
        <v>5858</v>
      </c>
      <c r="F1539" t="s">
        <v>2395</v>
      </c>
      <c r="G1539">
        <v>0</v>
      </c>
      <c r="H1539" t="s">
        <v>7669</v>
      </c>
      <c r="I1539" t="s">
        <v>7669</v>
      </c>
      <c r="J1539" t="s">
        <v>7670</v>
      </c>
      <c r="K1539" t="s">
        <v>2398</v>
      </c>
      <c r="L1539" t="s">
        <v>2660</v>
      </c>
      <c r="M1539" s="6">
        <f>DATE(YEAR(PCC_Data[[#This Row],[Confirmed Date]]),MONTH(PCC_Data[[#This Row],[Confirmed Date]]),1)</f>
        <v>41365</v>
      </c>
      <c r="N1539" s="3">
        <f>DATE(YEAR(PCC_Data[[#This Row],[Confirmed Date]]),1,1)</f>
        <v>41275</v>
      </c>
    </row>
    <row r="1540" spans="2:14" x14ac:dyDescent="0.25">
      <c r="B1540" t="s">
        <v>7671</v>
      </c>
      <c r="C1540" t="s">
        <v>2177</v>
      </c>
      <c r="D1540" t="s">
        <v>7256</v>
      </c>
      <c r="E1540" t="s">
        <v>7672</v>
      </c>
      <c r="F1540" t="s">
        <v>3345</v>
      </c>
      <c r="G1540">
        <v>0</v>
      </c>
      <c r="H1540" t="s">
        <v>7673</v>
      </c>
      <c r="I1540" t="s">
        <v>7673</v>
      </c>
      <c r="J1540" t="s">
        <v>7674</v>
      </c>
      <c r="K1540" t="s">
        <v>2398</v>
      </c>
      <c r="L1540" t="s">
        <v>7675</v>
      </c>
      <c r="M1540" s="6">
        <f>DATE(YEAR(PCC_Data[[#This Row],[Confirmed Date]]),MONTH(PCC_Data[[#This Row],[Confirmed Date]]),1)</f>
        <v>41365</v>
      </c>
      <c r="N1540" s="3">
        <f>DATE(YEAR(PCC_Data[[#This Row],[Confirmed Date]]),1,1)</f>
        <v>41275</v>
      </c>
    </row>
    <row r="1541" spans="2:14" x14ac:dyDescent="0.25">
      <c r="B1541" t="s">
        <v>7676</v>
      </c>
      <c r="C1541" t="s">
        <v>2177</v>
      </c>
      <c r="D1541" t="s">
        <v>6546</v>
      </c>
      <c r="E1541" t="s">
        <v>7677</v>
      </c>
      <c r="F1541" t="s">
        <v>3345</v>
      </c>
      <c r="G1541">
        <v>0</v>
      </c>
      <c r="H1541" t="s">
        <v>7678</v>
      </c>
      <c r="I1541" t="s">
        <v>7678</v>
      </c>
      <c r="J1541" t="s">
        <v>7679</v>
      </c>
      <c r="K1541" t="s">
        <v>2398</v>
      </c>
      <c r="L1541" t="s">
        <v>2252</v>
      </c>
      <c r="M1541" s="6">
        <f>DATE(YEAR(PCC_Data[[#This Row],[Confirmed Date]]),MONTH(PCC_Data[[#This Row],[Confirmed Date]]),1)</f>
        <v>41395</v>
      </c>
      <c r="N1541" s="3">
        <f>DATE(YEAR(PCC_Data[[#This Row],[Confirmed Date]]),1,1)</f>
        <v>41275</v>
      </c>
    </row>
    <row r="1542" spans="2:14" x14ac:dyDescent="0.25">
      <c r="B1542" t="s">
        <v>7680</v>
      </c>
      <c r="C1542" t="s">
        <v>2177</v>
      </c>
      <c r="D1542" t="s">
        <v>7681</v>
      </c>
      <c r="E1542" t="s">
        <v>7682</v>
      </c>
      <c r="F1542" t="s">
        <v>2514</v>
      </c>
      <c r="G1542">
        <v>0</v>
      </c>
      <c r="H1542" t="s">
        <v>7683</v>
      </c>
      <c r="I1542" t="s">
        <v>7683</v>
      </c>
      <c r="J1542" t="s">
        <v>7684</v>
      </c>
      <c r="K1542" t="s">
        <v>3460</v>
      </c>
      <c r="L1542" t="s">
        <v>2518</v>
      </c>
      <c r="M1542" s="6">
        <f>DATE(YEAR(PCC_Data[[#This Row],[Confirmed Date]]),MONTH(PCC_Data[[#This Row],[Confirmed Date]]),1)</f>
        <v>41365</v>
      </c>
      <c r="N1542" s="3">
        <f>DATE(YEAR(PCC_Data[[#This Row],[Confirmed Date]]),1,1)</f>
        <v>41275</v>
      </c>
    </row>
    <row r="1543" spans="2:14" x14ac:dyDescent="0.25">
      <c r="B1543" t="s">
        <v>7685</v>
      </c>
      <c r="C1543" t="s">
        <v>2177</v>
      </c>
      <c r="D1543" t="s">
        <v>4496</v>
      </c>
      <c r="E1543" t="s">
        <v>7686</v>
      </c>
      <c r="F1543" t="s">
        <v>2271</v>
      </c>
      <c r="G1543">
        <v>0</v>
      </c>
      <c r="H1543" t="s">
        <v>7687</v>
      </c>
      <c r="I1543" t="s">
        <v>7687</v>
      </c>
      <c r="J1543" t="s">
        <v>7688</v>
      </c>
      <c r="K1543" t="s">
        <v>2347</v>
      </c>
      <c r="L1543" t="s">
        <v>2915</v>
      </c>
      <c r="M1543" s="6">
        <f>DATE(YEAR(PCC_Data[[#This Row],[Confirmed Date]]),MONTH(PCC_Data[[#This Row],[Confirmed Date]]),1)</f>
        <v>41395</v>
      </c>
      <c r="N1543" s="3">
        <f>DATE(YEAR(PCC_Data[[#This Row],[Confirmed Date]]),1,1)</f>
        <v>41275</v>
      </c>
    </row>
    <row r="1544" spans="2:14" x14ac:dyDescent="0.25">
      <c r="B1544" t="s">
        <v>7689</v>
      </c>
      <c r="C1544" t="s">
        <v>2177</v>
      </c>
      <c r="D1544" t="s">
        <v>7690</v>
      </c>
      <c r="E1544" t="s">
        <v>7174</v>
      </c>
      <c r="F1544" t="s">
        <v>2310</v>
      </c>
      <c r="G1544">
        <v>10</v>
      </c>
      <c r="H1544" t="s">
        <v>7691</v>
      </c>
      <c r="I1544" t="s">
        <v>7691</v>
      </c>
      <c r="J1544" t="s">
        <v>7692</v>
      </c>
      <c r="K1544" t="s">
        <v>7693</v>
      </c>
      <c r="L1544" t="s">
        <v>7183</v>
      </c>
      <c r="M1544" s="6">
        <f>DATE(YEAR(PCC_Data[[#This Row],[Confirmed Date]]),MONTH(PCC_Data[[#This Row],[Confirmed Date]]),1)</f>
        <v>41395</v>
      </c>
      <c r="N1544" s="3">
        <f>DATE(YEAR(PCC_Data[[#This Row],[Confirmed Date]]),1,1)</f>
        <v>41275</v>
      </c>
    </row>
    <row r="1545" spans="2:14" x14ac:dyDescent="0.25">
      <c r="B1545" t="s">
        <v>7694</v>
      </c>
      <c r="C1545" t="s">
        <v>2232</v>
      </c>
      <c r="D1545" t="s">
        <v>7695</v>
      </c>
      <c r="E1545" t="s">
        <v>7696</v>
      </c>
      <c r="F1545" t="s">
        <v>2310</v>
      </c>
      <c r="G1545">
        <v>0</v>
      </c>
      <c r="H1545" t="s">
        <v>7697</v>
      </c>
      <c r="I1545" t="s">
        <v>7697</v>
      </c>
      <c r="J1545" t="s">
        <v>7698</v>
      </c>
      <c r="K1545" t="s">
        <v>4712</v>
      </c>
      <c r="L1545" t="s">
        <v>4049</v>
      </c>
      <c r="M1545" s="6">
        <f>DATE(YEAR(PCC_Data[[#This Row],[Confirmed Date]]),MONTH(PCC_Data[[#This Row],[Confirmed Date]]),1)</f>
        <v>41395</v>
      </c>
      <c r="N1545" s="3">
        <f>DATE(YEAR(PCC_Data[[#This Row],[Confirmed Date]]),1,1)</f>
        <v>41275</v>
      </c>
    </row>
    <row r="1546" spans="2:14" x14ac:dyDescent="0.25">
      <c r="B1546" t="s">
        <v>7699</v>
      </c>
      <c r="C1546" t="s">
        <v>2177</v>
      </c>
      <c r="D1546" t="s">
        <v>7668</v>
      </c>
      <c r="E1546" t="s">
        <v>6636</v>
      </c>
      <c r="F1546" t="s">
        <v>2395</v>
      </c>
      <c r="G1546">
        <v>0</v>
      </c>
      <c r="H1546" t="s">
        <v>7700</v>
      </c>
      <c r="I1546" t="s">
        <v>7700</v>
      </c>
      <c r="J1546" t="s">
        <v>7701</v>
      </c>
      <c r="K1546" t="s">
        <v>2398</v>
      </c>
      <c r="L1546" t="s">
        <v>2258</v>
      </c>
      <c r="M1546" s="6">
        <f>DATE(YEAR(PCC_Data[[#This Row],[Confirmed Date]]),MONTH(PCC_Data[[#This Row],[Confirmed Date]]),1)</f>
        <v>41365</v>
      </c>
      <c r="N1546" s="3">
        <f>DATE(YEAR(PCC_Data[[#This Row],[Confirmed Date]]),1,1)</f>
        <v>41275</v>
      </c>
    </row>
    <row r="1547" spans="2:14" x14ac:dyDescent="0.25">
      <c r="B1547" t="s">
        <v>7702</v>
      </c>
      <c r="C1547" t="s">
        <v>2177</v>
      </c>
      <c r="D1547" t="s">
        <v>4496</v>
      </c>
      <c r="E1547" t="s">
        <v>7686</v>
      </c>
      <c r="F1547" t="s">
        <v>2271</v>
      </c>
      <c r="G1547">
        <v>0</v>
      </c>
      <c r="H1547" t="s">
        <v>7703</v>
      </c>
      <c r="I1547" t="s">
        <v>7703</v>
      </c>
      <c r="J1547" t="s">
        <v>7704</v>
      </c>
      <c r="K1547" t="s">
        <v>2347</v>
      </c>
      <c r="L1547" t="s">
        <v>2915</v>
      </c>
      <c r="M1547" s="6">
        <f>DATE(YEAR(PCC_Data[[#This Row],[Confirmed Date]]),MONTH(PCC_Data[[#This Row],[Confirmed Date]]),1)</f>
        <v>41395</v>
      </c>
      <c r="N1547" s="3">
        <f>DATE(YEAR(PCC_Data[[#This Row],[Confirmed Date]]),1,1)</f>
        <v>41275</v>
      </c>
    </row>
    <row r="1548" spans="2:14" x14ac:dyDescent="0.25">
      <c r="B1548" t="s">
        <v>7705</v>
      </c>
      <c r="C1548" t="s">
        <v>2177</v>
      </c>
      <c r="D1548" t="s">
        <v>7706</v>
      </c>
      <c r="E1548" t="s">
        <v>4795</v>
      </c>
      <c r="F1548" t="s">
        <v>2235</v>
      </c>
      <c r="G1548">
        <v>0</v>
      </c>
      <c r="H1548" t="s">
        <v>7707</v>
      </c>
      <c r="I1548" t="s">
        <v>7707</v>
      </c>
      <c r="J1548" t="s">
        <v>7708</v>
      </c>
      <c r="K1548" t="s">
        <v>2861</v>
      </c>
      <c r="L1548" t="s">
        <v>2239</v>
      </c>
      <c r="M1548" s="6">
        <f>DATE(YEAR(PCC_Data[[#This Row],[Confirmed Date]]),MONTH(PCC_Data[[#This Row],[Confirmed Date]]),1)</f>
        <v>41395</v>
      </c>
      <c r="N1548" s="3">
        <f>DATE(YEAR(PCC_Data[[#This Row],[Confirmed Date]]),1,1)</f>
        <v>41275</v>
      </c>
    </row>
    <row r="1549" spans="2:14" x14ac:dyDescent="0.25">
      <c r="B1549" t="s">
        <v>7709</v>
      </c>
      <c r="C1549" t="s">
        <v>2177</v>
      </c>
      <c r="D1549" t="s">
        <v>4496</v>
      </c>
      <c r="E1549" t="s">
        <v>7686</v>
      </c>
      <c r="F1549" t="s">
        <v>2271</v>
      </c>
      <c r="G1549">
        <v>0</v>
      </c>
      <c r="H1549" t="s">
        <v>7710</v>
      </c>
      <c r="I1549" t="s">
        <v>7710</v>
      </c>
      <c r="J1549" t="s">
        <v>7711</v>
      </c>
      <c r="K1549" t="s">
        <v>2347</v>
      </c>
      <c r="L1549" t="s">
        <v>2915</v>
      </c>
      <c r="M1549" s="6">
        <f>DATE(YEAR(PCC_Data[[#This Row],[Confirmed Date]]),MONTH(PCC_Data[[#This Row],[Confirmed Date]]),1)</f>
        <v>41395</v>
      </c>
      <c r="N1549" s="3">
        <f>DATE(YEAR(PCC_Data[[#This Row],[Confirmed Date]]),1,1)</f>
        <v>41275</v>
      </c>
    </row>
    <row r="1550" spans="2:14" x14ac:dyDescent="0.25">
      <c r="B1550" t="s">
        <v>7712</v>
      </c>
      <c r="C1550" t="s">
        <v>2177</v>
      </c>
      <c r="D1550" t="s">
        <v>7713</v>
      </c>
      <c r="E1550" t="s">
        <v>7714</v>
      </c>
      <c r="F1550" t="s">
        <v>3345</v>
      </c>
      <c r="G1550">
        <v>0</v>
      </c>
      <c r="H1550" t="s">
        <v>7715</v>
      </c>
      <c r="I1550" t="s">
        <v>7715</v>
      </c>
      <c r="J1550" t="s">
        <v>7716</v>
      </c>
      <c r="K1550" t="s">
        <v>2398</v>
      </c>
      <c r="M1550" s="6">
        <f>DATE(YEAR(PCC_Data[[#This Row],[Confirmed Date]]),MONTH(PCC_Data[[#This Row],[Confirmed Date]]),1)</f>
        <v>41365</v>
      </c>
      <c r="N1550" s="3">
        <f>DATE(YEAR(PCC_Data[[#This Row],[Confirmed Date]]),1,1)</f>
        <v>41275</v>
      </c>
    </row>
    <row r="1551" spans="2:14" x14ac:dyDescent="0.25">
      <c r="B1551" t="s">
        <v>7717</v>
      </c>
      <c r="C1551" t="s">
        <v>2232</v>
      </c>
      <c r="D1551" t="s">
        <v>7718</v>
      </c>
      <c r="E1551" t="s">
        <v>7719</v>
      </c>
      <c r="F1551" t="s">
        <v>3448</v>
      </c>
      <c r="G1551">
        <v>0</v>
      </c>
      <c r="H1551" t="s">
        <v>7720</v>
      </c>
      <c r="I1551" t="s">
        <v>7720</v>
      </c>
      <c r="J1551" t="s">
        <v>7721</v>
      </c>
      <c r="K1551" t="s">
        <v>3833</v>
      </c>
      <c r="M1551" s="6">
        <f>DATE(YEAR(PCC_Data[[#This Row],[Confirmed Date]]),MONTH(PCC_Data[[#This Row],[Confirmed Date]]),1)</f>
        <v>41395</v>
      </c>
      <c r="N1551" s="3">
        <f>DATE(YEAR(PCC_Data[[#This Row],[Confirmed Date]]),1,1)</f>
        <v>41275</v>
      </c>
    </row>
    <row r="1552" spans="2:14" x14ac:dyDescent="0.25">
      <c r="B1552" t="s">
        <v>7722</v>
      </c>
      <c r="C1552" t="s">
        <v>2177</v>
      </c>
      <c r="D1552" t="s">
        <v>7723</v>
      </c>
      <c r="E1552" t="s">
        <v>7724</v>
      </c>
      <c r="F1552" t="s">
        <v>3448</v>
      </c>
      <c r="G1552">
        <v>0</v>
      </c>
      <c r="H1552" t="s">
        <v>7725</v>
      </c>
      <c r="I1552" t="s">
        <v>7725</v>
      </c>
      <c r="J1552" t="s">
        <v>7726</v>
      </c>
      <c r="K1552" t="s">
        <v>2398</v>
      </c>
      <c r="L1552" t="s">
        <v>4049</v>
      </c>
      <c r="M1552" s="6">
        <f>DATE(YEAR(PCC_Data[[#This Row],[Confirmed Date]]),MONTH(PCC_Data[[#This Row],[Confirmed Date]]),1)</f>
        <v>41334</v>
      </c>
      <c r="N1552" s="3">
        <f>DATE(YEAR(PCC_Data[[#This Row],[Confirmed Date]]),1,1)</f>
        <v>41275</v>
      </c>
    </row>
    <row r="1553" spans="2:14" x14ac:dyDescent="0.25">
      <c r="B1553" t="s">
        <v>7727</v>
      </c>
      <c r="C1553" t="s">
        <v>2177</v>
      </c>
      <c r="D1553" t="s">
        <v>7659</v>
      </c>
      <c r="E1553" t="s">
        <v>7728</v>
      </c>
      <c r="F1553" t="s">
        <v>2895</v>
      </c>
      <c r="G1553">
        <v>0</v>
      </c>
      <c r="H1553" t="s">
        <v>7729</v>
      </c>
      <c r="I1553" t="s">
        <v>7729</v>
      </c>
      <c r="J1553" t="s">
        <v>7730</v>
      </c>
      <c r="K1553" t="s">
        <v>2398</v>
      </c>
      <c r="L1553" t="s">
        <v>2295</v>
      </c>
      <c r="M1553" s="6">
        <f>DATE(YEAR(PCC_Data[[#This Row],[Confirmed Date]]),MONTH(PCC_Data[[#This Row],[Confirmed Date]]),1)</f>
        <v>41365</v>
      </c>
      <c r="N1553" s="3">
        <f>DATE(YEAR(PCC_Data[[#This Row],[Confirmed Date]]),1,1)</f>
        <v>41275</v>
      </c>
    </row>
    <row r="1554" spans="2:14" x14ac:dyDescent="0.25">
      <c r="B1554" t="s">
        <v>7731</v>
      </c>
      <c r="C1554" t="s">
        <v>2232</v>
      </c>
      <c r="D1554" t="s">
        <v>7732</v>
      </c>
      <c r="E1554" t="s">
        <v>2638</v>
      </c>
      <c r="F1554" t="s">
        <v>2235</v>
      </c>
      <c r="G1554">
        <v>0</v>
      </c>
      <c r="H1554" t="s">
        <v>7733</v>
      </c>
      <c r="I1554" t="s">
        <v>7733</v>
      </c>
      <c r="J1554" t="s">
        <v>7734</v>
      </c>
      <c r="K1554" t="s">
        <v>7213</v>
      </c>
      <c r="L1554" t="s">
        <v>2239</v>
      </c>
      <c r="M1554" s="6">
        <f>DATE(YEAR(PCC_Data[[#This Row],[Confirmed Date]]),MONTH(PCC_Data[[#This Row],[Confirmed Date]]),1)</f>
        <v>41365</v>
      </c>
      <c r="N1554" s="3">
        <f>DATE(YEAR(PCC_Data[[#This Row],[Confirmed Date]]),1,1)</f>
        <v>41275</v>
      </c>
    </row>
    <row r="1555" spans="2:14" x14ac:dyDescent="0.25">
      <c r="B1555" t="s">
        <v>7735</v>
      </c>
      <c r="C1555" t="s">
        <v>2232</v>
      </c>
      <c r="D1555" t="s">
        <v>7736</v>
      </c>
      <c r="E1555" t="s">
        <v>7737</v>
      </c>
      <c r="F1555" t="s">
        <v>2255</v>
      </c>
      <c r="G1555">
        <v>0</v>
      </c>
      <c r="H1555" t="s">
        <v>7738</v>
      </c>
      <c r="I1555" t="s">
        <v>7738</v>
      </c>
      <c r="J1555" t="s">
        <v>7739</v>
      </c>
      <c r="K1555" t="s">
        <v>2429</v>
      </c>
      <c r="M1555" s="6">
        <f>DATE(YEAR(PCC_Data[[#This Row],[Confirmed Date]]),MONTH(PCC_Data[[#This Row],[Confirmed Date]]),1)</f>
        <v>41365</v>
      </c>
      <c r="N1555" s="3">
        <f>DATE(YEAR(PCC_Data[[#This Row],[Confirmed Date]]),1,1)</f>
        <v>41275</v>
      </c>
    </row>
    <row r="1556" spans="2:14" x14ac:dyDescent="0.25">
      <c r="B1556" t="s">
        <v>7740</v>
      </c>
      <c r="C1556" t="s">
        <v>2177</v>
      </c>
      <c r="D1556" t="s">
        <v>7325</v>
      </c>
      <c r="E1556" t="s">
        <v>7060</v>
      </c>
      <c r="F1556" t="s">
        <v>2395</v>
      </c>
      <c r="G1556">
        <v>0</v>
      </c>
      <c r="H1556" t="s">
        <v>7741</v>
      </c>
      <c r="I1556" t="s">
        <v>7741</v>
      </c>
      <c r="J1556" t="s">
        <v>7742</v>
      </c>
      <c r="K1556" t="s">
        <v>3460</v>
      </c>
      <c r="L1556" t="s">
        <v>2252</v>
      </c>
      <c r="M1556" s="6">
        <f>DATE(YEAR(PCC_Data[[#This Row],[Confirmed Date]]),MONTH(PCC_Data[[#This Row],[Confirmed Date]]),1)</f>
        <v>41334</v>
      </c>
      <c r="N1556" s="3">
        <f>DATE(YEAR(PCC_Data[[#This Row],[Confirmed Date]]),1,1)</f>
        <v>41275</v>
      </c>
    </row>
    <row r="1557" spans="2:14" x14ac:dyDescent="0.25">
      <c r="B1557" t="s">
        <v>7743</v>
      </c>
      <c r="C1557" t="s">
        <v>2177</v>
      </c>
      <c r="D1557" t="s">
        <v>4496</v>
      </c>
      <c r="E1557" t="s">
        <v>7686</v>
      </c>
      <c r="F1557" t="s">
        <v>2271</v>
      </c>
      <c r="G1557">
        <v>0</v>
      </c>
      <c r="H1557" t="s">
        <v>7744</v>
      </c>
      <c r="I1557" t="s">
        <v>7744</v>
      </c>
      <c r="J1557" t="s">
        <v>7745</v>
      </c>
      <c r="K1557" t="s">
        <v>2347</v>
      </c>
      <c r="L1557" t="s">
        <v>2915</v>
      </c>
      <c r="M1557" s="6">
        <f>DATE(YEAR(PCC_Data[[#This Row],[Confirmed Date]]),MONTH(PCC_Data[[#This Row],[Confirmed Date]]),1)</f>
        <v>41395</v>
      </c>
      <c r="N1557" s="3">
        <f>DATE(YEAR(PCC_Data[[#This Row],[Confirmed Date]]),1,1)</f>
        <v>41275</v>
      </c>
    </row>
    <row r="1558" spans="2:14" x14ac:dyDescent="0.25">
      <c r="B1558" t="s">
        <v>7746</v>
      </c>
      <c r="C1558" t="s">
        <v>2232</v>
      </c>
      <c r="D1558" t="s">
        <v>7747</v>
      </c>
      <c r="E1558" t="s">
        <v>7748</v>
      </c>
      <c r="F1558" t="s">
        <v>2255</v>
      </c>
      <c r="G1558">
        <v>0</v>
      </c>
      <c r="H1558" t="s">
        <v>7749</v>
      </c>
      <c r="I1558" t="s">
        <v>7749</v>
      </c>
      <c r="J1558" t="s">
        <v>7750</v>
      </c>
      <c r="K1558" t="s">
        <v>7751</v>
      </c>
      <c r="L1558" t="s">
        <v>2258</v>
      </c>
      <c r="M1558" s="6">
        <f>DATE(YEAR(PCC_Data[[#This Row],[Confirmed Date]]),MONTH(PCC_Data[[#This Row],[Confirmed Date]]),1)</f>
        <v>41365</v>
      </c>
      <c r="N1558" s="3">
        <f>DATE(YEAR(PCC_Data[[#This Row],[Confirmed Date]]),1,1)</f>
        <v>41275</v>
      </c>
    </row>
    <row r="1559" spans="2:14" x14ac:dyDescent="0.25">
      <c r="B1559" t="s">
        <v>7752</v>
      </c>
      <c r="C1559" t="s">
        <v>2177</v>
      </c>
      <c r="D1559" t="s">
        <v>7753</v>
      </c>
      <c r="E1559" t="s">
        <v>2384</v>
      </c>
      <c r="F1559" t="s">
        <v>2255</v>
      </c>
      <c r="G1559">
        <v>0</v>
      </c>
      <c r="H1559" t="s">
        <v>7754</v>
      </c>
      <c r="I1559" t="s">
        <v>7754</v>
      </c>
      <c r="J1559" t="s">
        <v>7755</v>
      </c>
      <c r="K1559" t="s">
        <v>2861</v>
      </c>
      <c r="L1559" t="s">
        <v>2258</v>
      </c>
      <c r="M1559" s="6">
        <f>DATE(YEAR(PCC_Data[[#This Row],[Confirmed Date]]),MONTH(PCC_Data[[#This Row],[Confirmed Date]]),1)</f>
        <v>41365</v>
      </c>
      <c r="N1559" s="3">
        <f>DATE(YEAR(PCC_Data[[#This Row],[Confirmed Date]]),1,1)</f>
        <v>41275</v>
      </c>
    </row>
    <row r="1560" spans="2:14" x14ac:dyDescent="0.25">
      <c r="B1560" t="s">
        <v>7756</v>
      </c>
      <c r="C1560" t="s">
        <v>2232</v>
      </c>
      <c r="D1560" t="s">
        <v>7757</v>
      </c>
      <c r="E1560" t="s">
        <v>7758</v>
      </c>
      <c r="F1560" t="s">
        <v>2242</v>
      </c>
      <c r="G1560">
        <v>0</v>
      </c>
      <c r="H1560" t="s">
        <v>7759</v>
      </c>
      <c r="I1560" t="s">
        <v>7759</v>
      </c>
      <c r="J1560" t="s">
        <v>7760</v>
      </c>
      <c r="K1560" t="s">
        <v>2429</v>
      </c>
      <c r="L1560" t="s">
        <v>2252</v>
      </c>
      <c r="M1560" s="6">
        <f>DATE(YEAR(PCC_Data[[#This Row],[Confirmed Date]]),MONTH(PCC_Data[[#This Row],[Confirmed Date]]),1)</f>
        <v>41395</v>
      </c>
      <c r="N1560" s="3">
        <f>DATE(YEAR(PCC_Data[[#This Row],[Confirmed Date]]),1,1)</f>
        <v>41275</v>
      </c>
    </row>
    <row r="1561" spans="2:14" x14ac:dyDescent="0.25">
      <c r="B1561" t="s">
        <v>7761</v>
      </c>
      <c r="C1561" t="s">
        <v>2177</v>
      </c>
      <c r="D1561" t="s">
        <v>7762</v>
      </c>
      <c r="E1561" t="s">
        <v>7763</v>
      </c>
      <c r="F1561" t="s">
        <v>3448</v>
      </c>
      <c r="G1561">
        <v>0</v>
      </c>
      <c r="H1561" t="s">
        <v>7764</v>
      </c>
      <c r="I1561" t="s">
        <v>7764</v>
      </c>
      <c r="J1561" t="s">
        <v>7765</v>
      </c>
      <c r="K1561" t="s">
        <v>2347</v>
      </c>
      <c r="L1561" t="s">
        <v>2275</v>
      </c>
      <c r="M1561" s="6">
        <f>DATE(YEAR(PCC_Data[[#This Row],[Confirmed Date]]),MONTH(PCC_Data[[#This Row],[Confirmed Date]]),1)</f>
        <v>41395</v>
      </c>
      <c r="N1561" s="3">
        <f>DATE(YEAR(PCC_Data[[#This Row],[Confirmed Date]]),1,1)</f>
        <v>41275</v>
      </c>
    </row>
    <row r="1562" spans="2:14" x14ac:dyDescent="0.25">
      <c r="B1562" t="s">
        <v>7766</v>
      </c>
      <c r="C1562" t="s">
        <v>2177</v>
      </c>
      <c r="D1562" t="s">
        <v>7767</v>
      </c>
      <c r="E1562" t="s">
        <v>3896</v>
      </c>
      <c r="F1562" t="s">
        <v>2395</v>
      </c>
      <c r="G1562">
        <v>0</v>
      </c>
      <c r="H1562" t="s">
        <v>7768</v>
      </c>
      <c r="I1562" t="s">
        <v>7768</v>
      </c>
      <c r="J1562" t="s">
        <v>7769</v>
      </c>
      <c r="K1562" t="s">
        <v>2398</v>
      </c>
      <c r="L1562" t="s">
        <v>2258</v>
      </c>
      <c r="M1562" s="6">
        <f>DATE(YEAR(PCC_Data[[#This Row],[Confirmed Date]]),MONTH(PCC_Data[[#This Row],[Confirmed Date]]),1)</f>
        <v>41365</v>
      </c>
      <c r="N1562" s="3">
        <f>DATE(YEAR(PCC_Data[[#This Row],[Confirmed Date]]),1,1)</f>
        <v>41275</v>
      </c>
    </row>
    <row r="1563" spans="2:14" x14ac:dyDescent="0.25">
      <c r="B1563" t="s">
        <v>7770</v>
      </c>
      <c r="C1563" t="s">
        <v>2177</v>
      </c>
      <c r="D1563" t="s">
        <v>4496</v>
      </c>
      <c r="E1563" t="s">
        <v>7686</v>
      </c>
      <c r="F1563" t="s">
        <v>2271</v>
      </c>
      <c r="G1563">
        <v>0</v>
      </c>
      <c r="H1563" t="s">
        <v>7771</v>
      </c>
      <c r="I1563" t="s">
        <v>7771</v>
      </c>
      <c r="J1563" t="s">
        <v>7772</v>
      </c>
      <c r="K1563" t="s">
        <v>2347</v>
      </c>
      <c r="L1563" t="s">
        <v>2915</v>
      </c>
      <c r="M1563" s="6">
        <f>DATE(YEAR(PCC_Data[[#This Row],[Confirmed Date]]),MONTH(PCC_Data[[#This Row],[Confirmed Date]]),1)</f>
        <v>41395</v>
      </c>
      <c r="N1563" s="3">
        <f>DATE(YEAR(PCC_Data[[#This Row],[Confirmed Date]]),1,1)</f>
        <v>41275</v>
      </c>
    </row>
    <row r="1564" spans="2:14" x14ac:dyDescent="0.25">
      <c r="B1564" t="s">
        <v>7773</v>
      </c>
      <c r="C1564" t="s">
        <v>2232</v>
      </c>
      <c r="D1564" t="s">
        <v>7774</v>
      </c>
      <c r="E1564" t="s">
        <v>3284</v>
      </c>
      <c r="F1564" t="s">
        <v>2895</v>
      </c>
      <c r="G1564">
        <v>0</v>
      </c>
      <c r="H1564" t="s">
        <v>7775</v>
      </c>
      <c r="I1564" t="s">
        <v>7775</v>
      </c>
      <c r="J1564" t="s">
        <v>7776</v>
      </c>
      <c r="K1564" t="s">
        <v>2429</v>
      </c>
      <c r="L1564" t="s">
        <v>2258</v>
      </c>
      <c r="M1564" s="6">
        <f>DATE(YEAR(PCC_Data[[#This Row],[Confirmed Date]]),MONTH(PCC_Data[[#This Row],[Confirmed Date]]),1)</f>
        <v>41395</v>
      </c>
      <c r="N1564" s="3">
        <f>DATE(YEAR(PCC_Data[[#This Row],[Confirmed Date]]),1,1)</f>
        <v>41275</v>
      </c>
    </row>
    <row r="1565" spans="2:14" x14ac:dyDescent="0.25">
      <c r="B1565" t="s">
        <v>7777</v>
      </c>
      <c r="C1565" t="s">
        <v>2177</v>
      </c>
      <c r="D1565" t="s">
        <v>7767</v>
      </c>
      <c r="E1565" t="s">
        <v>7778</v>
      </c>
      <c r="F1565" t="s">
        <v>2395</v>
      </c>
      <c r="G1565">
        <v>0</v>
      </c>
      <c r="H1565" t="s">
        <v>7779</v>
      </c>
      <c r="I1565" t="s">
        <v>7779</v>
      </c>
      <c r="J1565" t="s">
        <v>7780</v>
      </c>
      <c r="K1565" t="s">
        <v>2398</v>
      </c>
      <c r="M1565" s="6">
        <f>DATE(YEAR(PCC_Data[[#This Row],[Confirmed Date]]),MONTH(PCC_Data[[#This Row],[Confirmed Date]]),1)</f>
        <v>41365</v>
      </c>
      <c r="N1565" s="3">
        <f>DATE(YEAR(PCC_Data[[#This Row],[Confirmed Date]]),1,1)</f>
        <v>41275</v>
      </c>
    </row>
    <row r="1566" spans="2:14" x14ac:dyDescent="0.25">
      <c r="B1566" t="s">
        <v>7781</v>
      </c>
      <c r="C1566" t="s">
        <v>2177</v>
      </c>
      <c r="D1566" t="s">
        <v>7782</v>
      </c>
      <c r="E1566" t="s">
        <v>3490</v>
      </c>
      <c r="F1566" t="s">
        <v>2467</v>
      </c>
      <c r="G1566">
        <v>0</v>
      </c>
      <c r="H1566" t="s">
        <v>7783</v>
      </c>
      <c r="I1566" t="s">
        <v>7783</v>
      </c>
      <c r="J1566" t="s">
        <v>7784</v>
      </c>
      <c r="K1566" t="s">
        <v>2861</v>
      </c>
      <c r="M1566" s="6">
        <f>DATE(YEAR(PCC_Data[[#This Row],[Confirmed Date]]),MONTH(PCC_Data[[#This Row],[Confirmed Date]]),1)</f>
        <v>41395</v>
      </c>
      <c r="N1566" s="3">
        <f>DATE(YEAR(PCC_Data[[#This Row],[Confirmed Date]]),1,1)</f>
        <v>41275</v>
      </c>
    </row>
    <row r="1567" spans="2:14" x14ac:dyDescent="0.25">
      <c r="B1567" t="s">
        <v>7785</v>
      </c>
      <c r="C1567" t="s">
        <v>2177</v>
      </c>
      <c r="D1567" t="s">
        <v>3662</v>
      </c>
      <c r="E1567" t="s">
        <v>7786</v>
      </c>
      <c r="F1567" t="s">
        <v>2836</v>
      </c>
      <c r="G1567">
        <v>0</v>
      </c>
      <c r="H1567" t="s">
        <v>7787</v>
      </c>
      <c r="I1567" t="s">
        <v>7787</v>
      </c>
      <c r="J1567" t="s">
        <v>7788</v>
      </c>
      <c r="K1567" t="s">
        <v>2398</v>
      </c>
      <c r="L1567" t="s">
        <v>2252</v>
      </c>
      <c r="M1567" s="6">
        <f>DATE(YEAR(PCC_Data[[#This Row],[Confirmed Date]]),MONTH(PCC_Data[[#This Row],[Confirmed Date]]),1)</f>
        <v>41365</v>
      </c>
      <c r="N1567" s="3">
        <f>DATE(YEAR(PCC_Data[[#This Row],[Confirmed Date]]),1,1)</f>
        <v>41275</v>
      </c>
    </row>
    <row r="1568" spans="2:14" x14ac:dyDescent="0.25">
      <c r="B1568" t="s">
        <v>7789</v>
      </c>
      <c r="C1568" t="s">
        <v>2177</v>
      </c>
      <c r="D1568" t="s">
        <v>7790</v>
      </c>
      <c r="E1568" t="s">
        <v>5868</v>
      </c>
      <c r="F1568" t="s">
        <v>2271</v>
      </c>
      <c r="G1568">
        <v>0</v>
      </c>
      <c r="H1568" t="s">
        <v>7791</v>
      </c>
      <c r="I1568" t="s">
        <v>7791</v>
      </c>
      <c r="J1568" t="s">
        <v>7792</v>
      </c>
      <c r="K1568" t="s">
        <v>2347</v>
      </c>
      <c r="M1568" s="6">
        <f>DATE(YEAR(PCC_Data[[#This Row],[Confirmed Date]]),MONTH(PCC_Data[[#This Row],[Confirmed Date]]),1)</f>
        <v>41365</v>
      </c>
      <c r="N1568" s="3">
        <f>DATE(YEAR(PCC_Data[[#This Row],[Confirmed Date]]),1,1)</f>
        <v>41275</v>
      </c>
    </row>
    <row r="1569" spans="2:14" x14ac:dyDescent="0.25">
      <c r="B1569" t="s">
        <v>7793</v>
      </c>
      <c r="C1569" t="s">
        <v>2232</v>
      </c>
      <c r="D1569" t="s">
        <v>7794</v>
      </c>
      <c r="E1569" t="s">
        <v>7795</v>
      </c>
      <c r="F1569" t="s">
        <v>3345</v>
      </c>
      <c r="G1569">
        <v>0</v>
      </c>
      <c r="H1569" t="s">
        <v>7796</v>
      </c>
      <c r="I1569" t="s">
        <v>7796</v>
      </c>
      <c r="J1569" t="s">
        <v>7797</v>
      </c>
      <c r="K1569" t="s">
        <v>2429</v>
      </c>
      <c r="M1569" s="6">
        <f>DATE(YEAR(PCC_Data[[#This Row],[Confirmed Date]]),MONTH(PCC_Data[[#This Row],[Confirmed Date]]),1)</f>
        <v>41365</v>
      </c>
      <c r="N1569" s="3">
        <f>DATE(YEAR(PCC_Data[[#This Row],[Confirmed Date]]),1,1)</f>
        <v>41275</v>
      </c>
    </row>
    <row r="1570" spans="2:14" x14ac:dyDescent="0.25">
      <c r="B1570" t="s">
        <v>7798</v>
      </c>
      <c r="C1570" t="s">
        <v>2232</v>
      </c>
      <c r="D1570" t="s">
        <v>7799</v>
      </c>
      <c r="E1570" t="s">
        <v>4650</v>
      </c>
      <c r="F1570" t="s">
        <v>2514</v>
      </c>
      <c r="G1570">
        <v>10</v>
      </c>
      <c r="H1570" t="s">
        <v>7800</v>
      </c>
      <c r="I1570" t="s">
        <v>7800</v>
      </c>
      <c r="J1570" t="s">
        <v>7801</v>
      </c>
      <c r="K1570" t="s">
        <v>2593</v>
      </c>
      <c r="L1570" t="s">
        <v>2518</v>
      </c>
      <c r="M1570" s="6">
        <f>DATE(YEAR(PCC_Data[[#This Row],[Confirmed Date]]),MONTH(PCC_Data[[#This Row],[Confirmed Date]]),1)</f>
        <v>41365</v>
      </c>
      <c r="N1570" s="3">
        <f>DATE(YEAR(PCC_Data[[#This Row],[Confirmed Date]]),1,1)</f>
        <v>41275</v>
      </c>
    </row>
    <row r="1571" spans="2:14" x14ac:dyDescent="0.25">
      <c r="B1571" t="s">
        <v>7802</v>
      </c>
      <c r="C1571" t="s">
        <v>2232</v>
      </c>
      <c r="D1571" t="s">
        <v>7803</v>
      </c>
      <c r="E1571" t="s">
        <v>7804</v>
      </c>
      <c r="F1571" t="s">
        <v>2701</v>
      </c>
      <c r="G1571">
        <v>0</v>
      </c>
      <c r="H1571" t="s">
        <v>7805</v>
      </c>
      <c r="I1571" t="s">
        <v>7805</v>
      </c>
      <c r="J1571" t="s">
        <v>7806</v>
      </c>
      <c r="K1571" t="s">
        <v>4712</v>
      </c>
      <c r="L1571" t="s">
        <v>2365</v>
      </c>
      <c r="M1571" s="6">
        <f>DATE(YEAR(PCC_Data[[#This Row],[Confirmed Date]]),MONTH(PCC_Data[[#This Row],[Confirmed Date]]),1)</f>
        <v>41365</v>
      </c>
      <c r="N1571" s="3">
        <f>DATE(YEAR(PCC_Data[[#This Row],[Confirmed Date]]),1,1)</f>
        <v>41275</v>
      </c>
    </row>
    <row r="1572" spans="2:14" x14ac:dyDescent="0.25">
      <c r="B1572" t="s">
        <v>7807</v>
      </c>
      <c r="C1572" t="s">
        <v>2232</v>
      </c>
      <c r="D1572" t="s">
        <v>7808</v>
      </c>
      <c r="E1572" t="s">
        <v>7809</v>
      </c>
      <c r="F1572" t="s">
        <v>2344</v>
      </c>
      <c r="G1572">
        <v>0</v>
      </c>
      <c r="H1572" t="s">
        <v>7810</v>
      </c>
      <c r="I1572" t="s">
        <v>7810</v>
      </c>
      <c r="J1572" t="s">
        <v>7811</v>
      </c>
      <c r="K1572" t="s">
        <v>2391</v>
      </c>
      <c r="L1572" t="s">
        <v>2348</v>
      </c>
      <c r="M1572" s="6">
        <f>DATE(YEAR(PCC_Data[[#This Row],[Confirmed Date]]),MONTH(PCC_Data[[#This Row],[Confirmed Date]]),1)</f>
        <v>41395</v>
      </c>
      <c r="N1572" s="3">
        <f>DATE(YEAR(PCC_Data[[#This Row],[Confirmed Date]]),1,1)</f>
        <v>41275</v>
      </c>
    </row>
    <row r="1573" spans="2:14" x14ac:dyDescent="0.25">
      <c r="B1573" t="s">
        <v>7812</v>
      </c>
      <c r="C1573" t="s">
        <v>2232</v>
      </c>
      <c r="D1573" t="s">
        <v>7813</v>
      </c>
      <c r="E1573" t="s">
        <v>2255</v>
      </c>
      <c r="F1573" t="s">
        <v>2255</v>
      </c>
      <c r="G1573">
        <v>0</v>
      </c>
      <c r="H1573" t="s">
        <v>7814</v>
      </c>
      <c r="I1573" t="s">
        <v>7814</v>
      </c>
      <c r="J1573" t="s">
        <v>7815</v>
      </c>
      <c r="K1573" t="s">
        <v>2538</v>
      </c>
      <c r="L1573" t="s">
        <v>2258</v>
      </c>
      <c r="M1573" s="6">
        <f>DATE(YEAR(PCC_Data[[#This Row],[Confirmed Date]]),MONTH(PCC_Data[[#This Row],[Confirmed Date]]),1)</f>
        <v>41334</v>
      </c>
      <c r="N1573" s="3">
        <f>DATE(YEAR(PCC_Data[[#This Row],[Confirmed Date]]),1,1)</f>
        <v>41275</v>
      </c>
    </row>
    <row r="1574" spans="2:14" x14ac:dyDescent="0.25">
      <c r="B1574" t="s">
        <v>7816</v>
      </c>
      <c r="C1574" t="s">
        <v>2232</v>
      </c>
      <c r="D1574" t="s">
        <v>7817</v>
      </c>
      <c r="E1574" t="s">
        <v>7818</v>
      </c>
      <c r="F1574" t="s">
        <v>2242</v>
      </c>
      <c r="G1574">
        <v>0</v>
      </c>
      <c r="H1574" t="s">
        <v>7819</v>
      </c>
      <c r="I1574" t="s">
        <v>7819</v>
      </c>
      <c r="J1574" t="s">
        <v>7820</v>
      </c>
      <c r="K1574" t="s">
        <v>2429</v>
      </c>
      <c r="M1574" s="6">
        <f>DATE(YEAR(PCC_Data[[#This Row],[Confirmed Date]]),MONTH(PCC_Data[[#This Row],[Confirmed Date]]),1)</f>
        <v>41395</v>
      </c>
      <c r="N1574" s="3">
        <f>DATE(YEAR(PCC_Data[[#This Row],[Confirmed Date]]),1,1)</f>
        <v>41275</v>
      </c>
    </row>
    <row r="1575" spans="2:14" x14ac:dyDescent="0.25">
      <c r="B1575" t="s">
        <v>7821</v>
      </c>
      <c r="C1575" t="s">
        <v>2232</v>
      </c>
      <c r="D1575" t="s">
        <v>7822</v>
      </c>
      <c r="E1575" t="s">
        <v>7823</v>
      </c>
      <c r="F1575" t="s">
        <v>2255</v>
      </c>
      <c r="G1575">
        <v>0</v>
      </c>
      <c r="H1575" t="s">
        <v>7824</v>
      </c>
      <c r="I1575" t="s">
        <v>7824</v>
      </c>
      <c r="J1575" t="s">
        <v>7825</v>
      </c>
      <c r="K1575" t="s">
        <v>2429</v>
      </c>
      <c r="L1575" t="s">
        <v>2258</v>
      </c>
      <c r="M1575" s="6">
        <f>DATE(YEAR(PCC_Data[[#This Row],[Confirmed Date]]),MONTH(PCC_Data[[#This Row],[Confirmed Date]]),1)</f>
        <v>41365</v>
      </c>
      <c r="N1575" s="3">
        <f>DATE(YEAR(PCC_Data[[#This Row],[Confirmed Date]]),1,1)</f>
        <v>41275</v>
      </c>
    </row>
    <row r="1576" spans="2:14" x14ac:dyDescent="0.25">
      <c r="B1576" t="s">
        <v>7826</v>
      </c>
      <c r="C1576" t="s">
        <v>2177</v>
      </c>
      <c r="D1576" t="s">
        <v>7827</v>
      </c>
      <c r="E1576" t="s">
        <v>6020</v>
      </c>
      <c r="F1576" t="s">
        <v>6584</v>
      </c>
      <c r="G1576">
        <v>0</v>
      </c>
      <c r="H1576" t="s">
        <v>7828</v>
      </c>
      <c r="I1576" t="s">
        <v>7828</v>
      </c>
      <c r="J1576" t="s">
        <v>7829</v>
      </c>
      <c r="K1576" t="s">
        <v>2398</v>
      </c>
      <c r="M1576" s="6">
        <f>DATE(YEAR(PCC_Data[[#This Row],[Confirmed Date]]),MONTH(PCC_Data[[#This Row],[Confirmed Date]]),1)</f>
        <v>41365</v>
      </c>
      <c r="N1576" s="3">
        <f>DATE(YEAR(PCC_Data[[#This Row],[Confirmed Date]]),1,1)</f>
        <v>41275</v>
      </c>
    </row>
    <row r="1577" spans="2:14" x14ac:dyDescent="0.25">
      <c r="B1577" t="s">
        <v>7830</v>
      </c>
      <c r="C1577" t="s">
        <v>2177</v>
      </c>
      <c r="D1577" t="s">
        <v>7831</v>
      </c>
      <c r="E1577" t="s">
        <v>7832</v>
      </c>
      <c r="F1577" t="s">
        <v>6584</v>
      </c>
      <c r="G1577">
        <v>0</v>
      </c>
      <c r="H1577" t="s">
        <v>7833</v>
      </c>
      <c r="I1577" t="s">
        <v>7833</v>
      </c>
      <c r="J1577" t="s">
        <v>7834</v>
      </c>
      <c r="K1577" t="s">
        <v>2398</v>
      </c>
      <c r="L1577" t="s">
        <v>5001</v>
      </c>
      <c r="M1577" s="6">
        <f>DATE(YEAR(PCC_Data[[#This Row],[Confirmed Date]]),MONTH(PCC_Data[[#This Row],[Confirmed Date]]),1)</f>
        <v>41365</v>
      </c>
      <c r="N1577" s="3">
        <f>DATE(YEAR(PCC_Data[[#This Row],[Confirmed Date]]),1,1)</f>
        <v>41275</v>
      </c>
    </row>
    <row r="1578" spans="2:14" x14ac:dyDescent="0.25">
      <c r="B1578" t="s">
        <v>7835</v>
      </c>
      <c r="C1578" t="s">
        <v>2177</v>
      </c>
      <c r="D1578" t="s">
        <v>7836</v>
      </c>
      <c r="E1578" t="s">
        <v>3015</v>
      </c>
      <c r="F1578" t="s">
        <v>3345</v>
      </c>
      <c r="G1578">
        <v>0</v>
      </c>
      <c r="H1578" t="s">
        <v>7837</v>
      </c>
      <c r="I1578" t="s">
        <v>7837</v>
      </c>
      <c r="J1578" t="s">
        <v>7838</v>
      </c>
      <c r="K1578" t="s">
        <v>2398</v>
      </c>
      <c r="L1578" t="s">
        <v>2239</v>
      </c>
      <c r="M1578" s="6">
        <f>DATE(YEAR(PCC_Data[[#This Row],[Confirmed Date]]),MONTH(PCC_Data[[#This Row],[Confirmed Date]]),1)</f>
        <v>41365</v>
      </c>
      <c r="N1578" s="3">
        <f>DATE(YEAR(PCC_Data[[#This Row],[Confirmed Date]]),1,1)</f>
        <v>41275</v>
      </c>
    </row>
    <row r="1579" spans="2:14" x14ac:dyDescent="0.25">
      <c r="B1579" t="s">
        <v>7839</v>
      </c>
      <c r="C1579" t="s">
        <v>2232</v>
      </c>
      <c r="D1579" t="s">
        <v>7840</v>
      </c>
      <c r="E1579" t="s">
        <v>5215</v>
      </c>
      <c r="F1579" t="s">
        <v>2319</v>
      </c>
      <c r="G1579">
        <v>0</v>
      </c>
      <c r="H1579" t="s">
        <v>7841</v>
      </c>
      <c r="I1579" t="s">
        <v>7841</v>
      </c>
      <c r="J1579" t="s">
        <v>7842</v>
      </c>
      <c r="K1579" t="s">
        <v>2429</v>
      </c>
      <c r="L1579" t="s">
        <v>2246</v>
      </c>
      <c r="M1579" s="6">
        <f>DATE(YEAR(PCC_Data[[#This Row],[Confirmed Date]]),MONTH(PCC_Data[[#This Row],[Confirmed Date]]),1)</f>
        <v>41395</v>
      </c>
      <c r="N1579" s="3">
        <f>DATE(YEAR(PCC_Data[[#This Row],[Confirmed Date]]),1,1)</f>
        <v>41275</v>
      </c>
    </row>
    <row r="1580" spans="2:14" x14ac:dyDescent="0.25">
      <c r="B1580" t="s">
        <v>7843</v>
      </c>
      <c r="C1580" t="s">
        <v>2232</v>
      </c>
      <c r="D1580" t="s">
        <v>7844</v>
      </c>
      <c r="E1580" t="s">
        <v>7845</v>
      </c>
      <c r="F1580" t="s">
        <v>2701</v>
      </c>
      <c r="G1580">
        <v>0</v>
      </c>
      <c r="H1580" t="s">
        <v>7846</v>
      </c>
      <c r="I1580" t="s">
        <v>7846</v>
      </c>
      <c r="J1580" t="s">
        <v>7847</v>
      </c>
      <c r="K1580" t="s">
        <v>2429</v>
      </c>
      <c r="L1580" t="s">
        <v>2660</v>
      </c>
      <c r="M1580" s="6">
        <f>DATE(YEAR(PCC_Data[[#This Row],[Confirmed Date]]),MONTH(PCC_Data[[#This Row],[Confirmed Date]]),1)</f>
        <v>41365</v>
      </c>
      <c r="N1580" s="3">
        <f>DATE(YEAR(PCC_Data[[#This Row],[Confirmed Date]]),1,1)</f>
        <v>41275</v>
      </c>
    </row>
    <row r="1581" spans="2:14" x14ac:dyDescent="0.25">
      <c r="B1581" t="s">
        <v>7848</v>
      </c>
      <c r="C1581" t="s">
        <v>2177</v>
      </c>
      <c r="D1581" t="s">
        <v>5741</v>
      </c>
      <c r="E1581" t="s">
        <v>3811</v>
      </c>
      <c r="F1581" t="s">
        <v>2319</v>
      </c>
      <c r="G1581">
        <v>0</v>
      </c>
      <c r="H1581" t="s">
        <v>7849</v>
      </c>
      <c r="I1581" t="s">
        <v>7849</v>
      </c>
      <c r="J1581" t="s">
        <v>7850</v>
      </c>
      <c r="K1581" t="s">
        <v>3460</v>
      </c>
      <c r="L1581" t="s">
        <v>2246</v>
      </c>
      <c r="M1581" s="6">
        <f>DATE(YEAR(PCC_Data[[#This Row],[Confirmed Date]]),MONTH(PCC_Data[[#This Row],[Confirmed Date]]),1)</f>
        <v>41365</v>
      </c>
      <c r="N1581" s="3">
        <f>DATE(YEAR(PCC_Data[[#This Row],[Confirmed Date]]),1,1)</f>
        <v>41275</v>
      </c>
    </row>
    <row r="1582" spans="2:14" x14ac:dyDescent="0.25">
      <c r="B1582" t="s">
        <v>7851</v>
      </c>
      <c r="C1582" t="s">
        <v>2232</v>
      </c>
      <c r="D1582" t="s">
        <v>7852</v>
      </c>
      <c r="E1582" t="s">
        <v>7853</v>
      </c>
      <c r="F1582" t="s">
        <v>2467</v>
      </c>
      <c r="G1582">
        <v>10</v>
      </c>
      <c r="H1582" t="s">
        <v>7854</v>
      </c>
      <c r="I1582" t="s">
        <v>7854</v>
      </c>
      <c r="J1582" t="s">
        <v>7855</v>
      </c>
      <c r="K1582" t="s">
        <v>2649</v>
      </c>
      <c r="L1582" t="s">
        <v>2392</v>
      </c>
      <c r="M1582" s="6">
        <f>DATE(YEAR(PCC_Data[[#This Row],[Confirmed Date]]),MONTH(PCC_Data[[#This Row],[Confirmed Date]]),1)</f>
        <v>41395</v>
      </c>
      <c r="N1582" s="3">
        <f>DATE(YEAR(PCC_Data[[#This Row],[Confirmed Date]]),1,1)</f>
        <v>41275</v>
      </c>
    </row>
    <row r="1583" spans="2:14" x14ac:dyDescent="0.25">
      <c r="B1583" t="s">
        <v>7856</v>
      </c>
      <c r="C1583" t="s">
        <v>2232</v>
      </c>
      <c r="D1583" t="s">
        <v>7857</v>
      </c>
      <c r="E1583" t="s">
        <v>7858</v>
      </c>
      <c r="F1583" t="s">
        <v>2372</v>
      </c>
      <c r="G1583">
        <v>0</v>
      </c>
      <c r="H1583" t="s">
        <v>7859</v>
      </c>
      <c r="I1583" t="s">
        <v>7859</v>
      </c>
      <c r="J1583" t="s">
        <v>7860</v>
      </c>
      <c r="K1583" t="s">
        <v>4846</v>
      </c>
      <c r="L1583" t="s">
        <v>3856</v>
      </c>
      <c r="M1583" s="6">
        <f>DATE(YEAR(PCC_Data[[#This Row],[Confirmed Date]]),MONTH(PCC_Data[[#This Row],[Confirmed Date]]),1)</f>
        <v>41395</v>
      </c>
      <c r="N1583" s="3">
        <f>DATE(YEAR(PCC_Data[[#This Row],[Confirmed Date]]),1,1)</f>
        <v>41275</v>
      </c>
    </row>
    <row r="1584" spans="2:14" x14ac:dyDescent="0.25">
      <c r="B1584" t="s">
        <v>7861</v>
      </c>
      <c r="C1584" t="s">
        <v>2232</v>
      </c>
      <c r="D1584" t="s">
        <v>7862</v>
      </c>
      <c r="E1584" t="s">
        <v>7863</v>
      </c>
      <c r="F1584" t="s">
        <v>2255</v>
      </c>
      <c r="G1584">
        <v>0</v>
      </c>
      <c r="H1584" t="s">
        <v>7864</v>
      </c>
      <c r="I1584" t="s">
        <v>7864</v>
      </c>
      <c r="J1584" t="s">
        <v>7865</v>
      </c>
      <c r="K1584" t="s">
        <v>7751</v>
      </c>
      <c r="L1584" t="s">
        <v>2660</v>
      </c>
      <c r="M1584" s="6">
        <f>DATE(YEAR(PCC_Data[[#This Row],[Confirmed Date]]),MONTH(PCC_Data[[#This Row],[Confirmed Date]]),1)</f>
        <v>41365</v>
      </c>
      <c r="N1584" s="3">
        <f>DATE(YEAR(PCC_Data[[#This Row],[Confirmed Date]]),1,1)</f>
        <v>41275</v>
      </c>
    </row>
    <row r="1585" spans="2:14" x14ac:dyDescent="0.25">
      <c r="B1585" t="s">
        <v>7866</v>
      </c>
      <c r="C1585" t="s">
        <v>2232</v>
      </c>
      <c r="D1585" t="s">
        <v>7867</v>
      </c>
      <c r="E1585" t="s">
        <v>7868</v>
      </c>
      <c r="F1585" t="s">
        <v>2319</v>
      </c>
      <c r="G1585">
        <v>0</v>
      </c>
      <c r="H1585" t="s">
        <v>7869</v>
      </c>
      <c r="I1585" t="s">
        <v>7869</v>
      </c>
      <c r="J1585" t="s">
        <v>7870</v>
      </c>
      <c r="K1585" t="s">
        <v>2429</v>
      </c>
      <c r="L1585" t="s">
        <v>2246</v>
      </c>
      <c r="M1585" s="6">
        <f>DATE(YEAR(PCC_Data[[#This Row],[Confirmed Date]]),MONTH(PCC_Data[[#This Row],[Confirmed Date]]),1)</f>
        <v>41395</v>
      </c>
      <c r="N1585" s="3">
        <f>DATE(YEAR(PCC_Data[[#This Row],[Confirmed Date]]),1,1)</f>
        <v>41275</v>
      </c>
    </row>
    <row r="1586" spans="2:14" x14ac:dyDescent="0.25">
      <c r="B1586" t="s">
        <v>7871</v>
      </c>
      <c r="C1586" t="s">
        <v>2232</v>
      </c>
      <c r="D1586" t="s">
        <v>7872</v>
      </c>
      <c r="E1586" t="s">
        <v>7557</v>
      </c>
      <c r="F1586" t="s">
        <v>3345</v>
      </c>
      <c r="G1586">
        <v>0</v>
      </c>
      <c r="H1586" t="s">
        <v>7873</v>
      </c>
      <c r="I1586" t="s">
        <v>7873</v>
      </c>
      <c r="J1586" t="s">
        <v>7874</v>
      </c>
      <c r="K1586" t="s">
        <v>2429</v>
      </c>
      <c r="M1586" s="6">
        <f>DATE(YEAR(PCC_Data[[#This Row],[Confirmed Date]]),MONTH(PCC_Data[[#This Row],[Confirmed Date]]),1)</f>
        <v>41365</v>
      </c>
      <c r="N1586" s="3">
        <f>DATE(YEAR(PCC_Data[[#This Row],[Confirmed Date]]),1,1)</f>
        <v>41275</v>
      </c>
    </row>
    <row r="1587" spans="2:14" x14ac:dyDescent="0.25">
      <c r="B1587" t="s">
        <v>7875</v>
      </c>
      <c r="C1587" t="s">
        <v>2177</v>
      </c>
      <c r="D1587" t="s">
        <v>4162</v>
      </c>
      <c r="E1587" t="s">
        <v>7876</v>
      </c>
      <c r="F1587" t="s">
        <v>2319</v>
      </c>
      <c r="G1587">
        <v>0</v>
      </c>
      <c r="H1587" t="s">
        <v>7877</v>
      </c>
      <c r="I1587" t="s">
        <v>7877</v>
      </c>
      <c r="J1587" t="s">
        <v>7878</v>
      </c>
      <c r="K1587" t="s">
        <v>2861</v>
      </c>
      <c r="L1587" t="s">
        <v>2246</v>
      </c>
      <c r="M1587" s="6">
        <f>DATE(YEAR(PCC_Data[[#This Row],[Confirmed Date]]),MONTH(PCC_Data[[#This Row],[Confirmed Date]]),1)</f>
        <v>41395</v>
      </c>
      <c r="N1587" s="3">
        <f>DATE(YEAR(PCC_Data[[#This Row],[Confirmed Date]]),1,1)</f>
        <v>41275</v>
      </c>
    </row>
    <row r="1588" spans="2:14" x14ac:dyDescent="0.25">
      <c r="B1588" t="s">
        <v>7879</v>
      </c>
      <c r="C1588" t="s">
        <v>2177</v>
      </c>
      <c r="D1588" t="s">
        <v>7880</v>
      </c>
      <c r="E1588" t="s">
        <v>6636</v>
      </c>
      <c r="F1588" t="s">
        <v>2395</v>
      </c>
      <c r="G1588">
        <v>0</v>
      </c>
      <c r="H1588" t="s">
        <v>7881</v>
      </c>
      <c r="I1588" t="s">
        <v>7881</v>
      </c>
      <c r="J1588" t="s">
        <v>7882</v>
      </c>
      <c r="K1588" t="s">
        <v>2398</v>
      </c>
      <c r="L1588" t="s">
        <v>2258</v>
      </c>
      <c r="M1588" s="6">
        <f>DATE(YEAR(PCC_Data[[#This Row],[Confirmed Date]]),MONTH(PCC_Data[[#This Row],[Confirmed Date]]),1)</f>
        <v>41395</v>
      </c>
      <c r="N1588" s="3">
        <f>DATE(YEAR(PCC_Data[[#This Row],[Confirmed Date]]),1,1)</f>
        <v>41275</v>
      </c>
    </row>
    <row r="1589" spans="2:14" x14ac:dyDescent="0.25">
      <c r="B1589" t="s">
        <v>7883</v>
      </c>
      <c r="C1589" t="s">
        <v>2177</v>
      </c>
      <c r="D1589" t="s">
        <v>2675</v>
      </c>
      <c r="E1589" t="s">
        <v>7884</v>
      </c>
      <c r="F1589" t="s">
        <v>2319</v>
      </c>
      <c r="G1589">
        <v>0</v>
      </c>
      <c r="H1589" t="s">
        <v>7885</v>
      </c>
      <c r="I1589" t="s">
        <v>7885</v>
      </c>
      <c r="J1589" t="s">
        <v>7886</v>
      </c>
      <c r="K1589" t="s">
        <v>5094</v>
      </c>
      <c r="L1589" t="s">
        <v>2246</v>
      </c>
      <c r="M1589" s="6">
        <f>DATE(YEAR(PCC_Data[[#This Row],[Confirmed Date]]),MONTH(PCC_Data[[#This Row],[Confirmed Date]]),1)</f>
        <v>41395</v>
      </c>
      <c r="N1589" s="3">
        <f>DATE(YEAR(PCC_Data[[#This Row],[Confirmed Date]]),1,1)</f>
        <v>41275</v>
      </c>
    </row>
    <row r="1590" spans="2:14" x14ac:dyDescent="0.25">
      <c r="B1590" t="s">
        <v>7887</v>
      </c>
      <c r="C1590" t="s">
        <v>2177</v>
      </c>
      <c r="D1590" t="s">
        <v>7888</v>
      </c>
      <c r="E1590" t="s">
        <v>6316</v>
      </c>
      <c r="F1590" t="s">
        <v>6316</v>
      </c>
      <c r="G1590">
        <v>10</v>
      </c>
      <c r="H1590" t="s">
        <v>7889</v>
      </c>
      <c r="I1590" t="s">
        <v>7889</v>
      </c>
      <c r="J1590" t="s">
        <v>7890</v>
      </c>
      <c r="K1590" t="s">
        <v>2398</v>
      </c>
      <c r="L1590" t="s">
        <v>2252</v>
      </c>
      <c r="M1590" s="6">
        <f>DATE(YEAR(PCC_Data[[#This Row],[Confirmed Date]]),MONTH(PCC_Data[[#This Row],[Confirmed Date]]),1)</f>
        <v>41395</v>
      </c>
      <c r="N1590" s="3">
        <f>DATE(YEAR(PCC_Data[[#This Row],[Confirmed Date]]),1,1)</f>
        <v>41275</v>
      </c>
    </row>
    <row r="1591" spans="2:14" x14ac:dyDescent="0.25">
      <c r="B1591" t="s">
        <v>7891</v>
      </c>
      <c r="C1591" t="s">
        <v>2232</v>
      </c>
      <c r="D1591" t="s">
        <v>7892</v>
      </c>
      <c r="E1591" t="s">
        <v>7660</v>
      </c>
      <c r="F1591" t="s">
        <v>3345</v>
      </c>
      <c r="G1591">
        <v>0</v>
      </c>
      <c r="H1591" t="s">
        <v>7893</v>
      </c>
      <c r="I1591" t="s">
        <v>7893</v>
      </c>
      <c r="J1591" t="s">
        <v>7894</v>
      </c>
      <c r="K1591" t="s">
        <v>2429</v>
      </c>
      <c r="M1591" s="6">
        <f>DATE(YEAR(PCC_Data[[#This Row],[Confirmed Date]]),MONTH(PCC_Data[[#This Row],[Confirmed Date]]),1)</f>
        <v>41365</v>
      </c>
      <c r="N1591" s="3">
        <f>DATE(YEAR(PCC_Data[[#This Row],[Confirmed Date]]),1,1)</f>
        <v>41275</v>
      </c>
    </row>
    <row r="1592" spans="2:14" x14ac:dyDescent="0.25">
      <c r="B1592" t="s">
        <v>7895</v>
      </c>
      <c r="C1592" t="s">
        <v>2232</v>
      </c>
      <c r="D1592" t="s">
        <v>7896</v>
      </c>
      <c r="E1592" t="s">
        <v>7897</v>
      </c>
      <c r="F1592" t="s">
        <v>2701</v>
      </c>
      <c r="G1592">
        <v>0</v>
      </c>
      <c r="H1592" t="s">
        <v>7898</v>
      </c>
      <c r="I1592" t="s">
        <v>7898</v>
      </c>
      <c r="J1592" t="s">
        <v>7899</v>
      </c>
      <c r="K1592" t="s">
        <v>4712</v>
      </c>
      <c r="L1592" t="s">
        <v>2295</v>
      </c>
      <c r="M1592" s="6">
        <f>DATE(YEAR(PCC_Data[[#This Row],[Confirmed Date]]),MONTH(PCC_Data[[#This Row],[Confirmed Date]]),1)</f>
        <v>41365</v>
      </c>
      <c r="N1592" s="3">
        <f>DATE(YEAR(PCC_Data[[#This Row],[Confirmed Date]]),1,1)</f>
        <v>41275</v>
      </c>
    </row>
    <row r="1593" spans="2:14" x14ac:dyDescent="0.25">
      <c r="B1593" t="s">
        <v>7900</v>
      </c>
      <c r="C1593" t="s">
        <v>2232</v>
      </c>
      <c r="D1593" t="s">
        <v>7757</v>
      </c>
      <c r="E1593" t="s">
        <v>7901</v>
      </c>
      <c r="F1593" t="s">
        <v>2242</v>
      </c>
      <c r="G1593">
        <v>0</v>
      </c>
      <c r="H1593" t="s">
        <v>7902</v>
      </c>
      <c r="I1593" t="s">
        <v>7902</v>
      </c>
      <c r="J1593" t="s">
        <v>7903</v>
      </c>
      <c r="K1593" t="s">
        <v>2429</v>
      </c>
      <c r="M1593" s="6">
        <f>DATE(YEAR(PCC_Data[[#This Row],[Confirmed Date]]),MONTH(PCC_Data[[#This Row],[Confirmed Date]]),1)</f>
        <v>41395</v>
      </c>
      <c r="N1593" s="3">
        <f>DATE(YEAR(PCC_Data[[#This Row],[Confirmed Date]]),1,1)</f>
        <v>41275</v>
      </c>
    </row>
    <row r="1594" spans="2:14" x14ac:dyDescent="0.25">
      <c r="B1594" t="s">
        <v>7904</v>
      </c>
      <c r="C1594" t="s">
        <v>2232</v>
      </c>
      <c r="D1594" t="s">
        <v>7905</v>
      </c>
      <c r="E1594" t="s">
        <v>7906</v>
      </c>
      <c r="F1594" t="s">
        <v>3345</v>
      </c>
      <c r="G1594">
        <v>0</v>
      </c>
      <c r="H1594" t="s">
        <v>7907</v>
      </c>
      <c r="I1594" t="s">
        <v>7907</v>
      </c>
      <c r="J1594" t="s">
        <v>7908</v>
      </c>
      <c r="K1594" t="s">
        <v>2593</v>
      </c>
      <c r="M1594" s="6">
        <f>DATE(YEAR(PCC_Data[[#This Row],[Confirmed Date]]),MONTH(PCC_Data[[#This Row],[Confirmed Date]]),1)</f>
        <v>41395</v>
      </c>
      <c r="N1594" s="3">
        <f>DATE(YEAR(PCC_Data[[#This Row],[Confirmed Date]]),1,1)</f>
        <v>41275</v>
      </c>
    </row>
    <row r="1595" spans="2:14" x14ac:dyDescent="0.25">
      <c r="B1595" t="s">
        <v>7909</v>
      </c>
      <c r="C1595" t="s">
        <v>2232</v>
      </c>
      <c r="D1595" t="s">
        <v>3606</v>
      </c>
      <c r="E1595" t="s">
        <v>7910</v>
      </c>
      <c r="F1595" t="s">
        <v>2235</v>
      </c>
      <c r="G1595">
        <v>0</v>
      </c>
      <c r="H1595" t="s">
        <v>7911</v>
      </c>
      <c r="I1595" t="s">
        <v>7911</v>
      </c>
      <c r="J1595" t="s">
        <v>7912</v>
      </c>
      <c r="K1595" t="s">
        <v>2538</v>
      </c>
      <c r="L1595" t="s">
        <v>2720</v>
      </c>
      <c r="M1595" s="6">
        <f>DATE(YEAR(PCC_Data[[#This Row],[Confirmed Date]]),MONTH(PCC_Data[[#This Row],[Confirmed Date]]),1)</f>
        <v>41365</v>
      </c>
      <c r="N1595" s="3">
        <f>DATE(YEAR(PCC_Data[[#This Row],[Confirmed Date]]),1,1)</f>
        <v>41275</v>
      </c>
    </row>
    <row r="1596" spans="2:14" x14ac:dyDescent="0.25">
      <c r="B1596" t="s">
        <v>7913</v>
      </c>
      <c r="C1596" t="s">
        <v>2177</v>
      </c>
      <c r="D1596" t="s">
        <v>7256</v>
      </c>
      <c r="E1596" t="s">
        <v>7914</v>
      </c>
      <c r="F1596" t="s">
        <v>3345</v>
      </c>
      <c r="G1596">
        <v>0</v>
      </c>
      <c r="H1596" t="s">
        <v>7915</v>
      </c>
      <c r="I1596" t="s">
        <v>7915</v>
      </c>
      <c r="J1596" t="s">
        <v>7916</v>
      </c>
      <c r="K1596" t="s">
        <v>2398</v>
      </c>
      <c r="L1596" t="s">
        <v>2365</v>
      </c>
      <c r="M1596" s="6">
        <f>DATE(YEAR(PCC_Data[[#This Row],[Confirmed Date]]),MONTH(PCC_Data[[#This Row],[Confirmed Date]]),1)</f>
        <v>41395</v>
      </c>
      <c r="N1596" s="3">
        <f>DATE(YEAR(PCC_Data[[#This Row],[Confirmed Date]]),1,1)</f>
        <v>41275</v>
      </c>
    </row>
    <row r="1597" spans="2:14" x14ac:dyDescent="0.25">
      <c r="B1597" t="s">
        <v>7917</v>
      </c>
      <c r="C1597" t="s">
        <v>2232</v>
      </c>
      <c r="D1597" t="s">
        <v>7451</v>
      </c>
      <c r="E1597" t="s">
        <v>7918</v>
      </c>
      <c r="F1597" t="s">
        <v>2235</v>
      </c>
      <c r="G1597">
        <v>0</v>
      </c>
      <c r="H1597" t="s">
        <v>7919</v>
      </c>
      <c r="I1597" t="s">
        <v>7919</v>
      </c>
      <c r="J1597" t="s">
        <v>7920</v>
      </c>
      <c r="K1597" t="s">
        <v>2538</v>
      </c>
      <c r="L1597" t="s">
        <v>6136</v>
      </c>
      <c r="M1597" s="6">
        <f>DATE(YEAR(PCC_Data[[#This Row],[Confirmed Date]]),MONTH(PCC_Data[[#This Row],[Confirmed Date]]),1)</f>
        <v>41365</v>
      </c>
      <c r="N1597" s="3">
        <f>DATE(YEAR(PCC_Data[[#This Row],[Confirmed Date]]),1,1)</f>
        <v>41275</v>
      </c>
    </row>
    <row r="1598" spans="2:14" x14ac:dyDescent="0.25">
      <c r="B1598" t="s">
        <v>7921</v>
      </c>
      <c r="C1598" t="s">
        <v>2232</v>
      </c>
      <c r="D1598" t="s">
        <v>7922</v>
      </c>
      <c r="E1598" t="s">
        <v>7923</v>
      </c>
      <c r="F1598" t="s">
        <v>2467</v>
      </c>
      <c r="G1598">
        <v>0</v>
      </c>
      <c r="H1598" t="s">
        <v>7924</v>
      </c>
      <c r="I1598" t="s">
        <v>7924</v>
      </c>
      <c r="J1598" t="s">
        <v>7925</v>
      </c>
      <c r="K1598" t="s">
        <v>4846</v>
      </c>
      <c r="M1598" s="6">
        <f>DATE(YEAR(PCC_Data[[#This Row],[Confirmed Date]]),MONTH(PCC_Data[[#This Row],[Confirmed Date]]),1)</f>
        <v>41395</v>
      </c>
      <c r="N1598" s="3">
        <f>DATE(YEAR(PCC_Data[[#This Row],[Confirmed Date]]),1,1)</f>
        <v>41275</v>
      </c>
    </row>
    <row r="1599" spans="2:14" x14ac:dyDescent="0.25">
      <c r="B1599" t="s">
        <v>7926</v>
      </c>
      <c r="C1599" t="s">
        <v>2232</v>
      </c>
      <c r="D1599" t="s">
        <v>7927</v>
      </c>
      <c r="E1599" t="s">
        <v>7928</v>
      </c>
      <c r="F1599" t="s">
        <v>2344</v>
      </c>
      <c r="G1599">
        <v>0</v>
      </c>
      <c r="H1599" t="s">
        <v>7929</v>
      </c>
      <c r="I1599" t="s">
        <v>7929</v>
      </c>
      <c r="J1599" t="s">
        <v>7930</v>
      </c>
      <c r="K1599" t="s">
        <v>2957</v>
      </c>
      <c r="L1599" t="s">
        <v>2348</v>
      </c>
      <c r="M1599" s="6">
        <f>DATE(YEAR(PCC_Data[[#This Row],[Confirmed Date]]),MONTH(PCC_Data[[#This Row],[Confirmed Date]]),1)</f>
        <v>41395</v>
      </c>
      <c r="N1599" s="3">
        <f>DATE(YEAR(PCC_Data[[#This Row],[Confirmed Date]]),1,1)</f>
        <v>41275</v>
      </c>
    </row>
    <row r="1600" spans="2:14" x14ac:dyDescent="0.25">
      <c r="B1600" t="s">
        <v>7931</v>
      </c>
      <c r="C1600" t="s">
        <v>2177</v>
      </c>
      <c r="D1600" t="s">
        <v>7256</v>
      </c>
      <c r="E1600" t="s">
        <v>6360</v>
      </c>
      <c r="F1600" t="s">
        <v>2395</v>
      </c>
      <c r="G1600">
        <v>0</v>
      </c>
      <c r="H1600" t="s">
        <v>7932</v>
      </c>
      <c r="I1600" t="s">
        <v>7932</v>
      </c>
      <c r="J1600" t="s">
        <v>7933</v>
      </c>
      <c r="K1600" t="s">
        <v>2398</v>
      </c>
      <c r="L1600" t="s">
        <v>2246</v>
      </c>
      <c r="M1600" s="6">
        <f>DATE(YEAR(PCC_Data[[#This Row],[Confirmed Date]]),MONTH(PCC_Data[[#This Row],[Confirmed Date]]),1)</f>
        <v>41365</v>
      </c>
      <c r="N1600" s="3">
        <f>DATE(YEAR(PCC_Data[[#This Row],[Confirmed Date]]),1,1)</f>
        <v>41275</v>
      </c>
    </row>
    <row r="1601" spans="2:14" x14ac:dyDescent="0.25">
      <c r="B1601" t="s">
        <v>7934</v>
      </c>
      <c r="C1601" t="s">
        <v>2232</v>
      </c>
      <c r="D1601" t="s">
        <v>7935</v>
      </c>
      <c r="E1601" t="s">
        <v>7936</v>
      </c>
      <c r="F1601" t="s">
        <v>2242</v>
      </c>
      <c r="G1601">
        <v>0</v>
      </c>
      <c r="H1601" t="s">
        <v>7937</v>
      </c>
      <c r="I1601" t="s">
        <v>7937</v>
      </c>
      <c r="J1601" t="s">
        <v>7938</v>
      </c>
      <c r="K1601" t="s">
        <v>2429</v>
      </c>
      <c r="M1601" s="6">
        <f>DATE(YEAR(PCC_Data[[#This Row],[Confirmed Date]]),MONTH(PCC_Data[[#This Row],[Confirmed Date]]),1)</f>
        <v>41395</v>
      </c>
      <c r="N1601" s="3">
        <f>DATE(YEAR(PCC_Data[[#This Row],[Confirmed Date]]),1,1)</f>
        <v>41275</v>
      </c>
    </row>
    <row r="1602" spans="2:14" x14ac:dyDescent="0.25">
      <c r="B1602" t="s">
        <v>7939</v>
      </c>
      <c r="C1602" t="s">
        <v>2232</v>
      </c>
      <c r="D1602" t="s">
        <v>7940</v>
      </c>
      <c r="E1602" t="s">
        <v>4448</v>
      </c>
      <c r="F1602" t="s">
        <v>2344</v>
      </c>
      <c r="G1602">
        <v>0</v>
      </c>
      <c r="H1602" t="s">
        <v>7941</v>
      </c>
      <c r="I1602" t="s">
        <v>7941</v>
      </c>
      <c r="J1602" t="s">
        <v>7942</v>
      </c>
      <c r="K1602" t="s">
        <v>2698</v>
      </c>
      <c r="L1602" t="s">
        <v>2660</v>
      </c>
      <c r="M1602" s="6">
        <f>DATE(YEAR(PCC_Data[[#This Row],[Confirmed Date]]),MONTH(PCC_Data[[#This Row],[Confirmed Date]]),1)</f>
        <v>41365</v>
      </c>
      <c r="N1602" s="3">
        <f>DATE(YEAR(PCC_Data[[#This Row],[Confirmed Date]]),1,1)</f>
        <v>41275</v>
      </c>
    </row>
    <row r="1603" spans="2:14" x14ac:dyDescent="0.25">
      <c r="B1603" t="s">
        <v>7943</v>
      </c>
      <c r="C1603" t="s">
        <v>2232</v>
      </c>
      <c r="D1603" t="s">
        <v>7944</v>
      </c>
      <c r="E1603" t="s">
        <v>4416</v>
      </c>
      <c r="F1603" t="s">
        <v>2235</v>
      </c>
      <c r="G1603">
        <v>0</v>
      </c>
      <c r="H1603" t="s">
        <v>7945</v>
      </c>
      <c r="I1603" t="s">
        <v>7945</v>
      </c>
      <c r="J1603" t="s">
        <v>7946</v>
      </c>
      <c r="K1603" t="s">
        <v>2572</v>
      </c>
      <c r="L1603" t="s">
        <v>2239</v>
      </c>
      <c r="M1603" s="6">
        <f>DATE(YEAR(PCC_Data[[#This Row],[Confirmed Date]]),MONTH(PCC_Data[[#This Row],[Confirmed Date]]),1)</f>
        <v>41365</v>
      </c>
      <c r="N1603" s="3">
        <f>DATE(YEAR(PCC_Data[[#This Row],[Confirmed Date]]),1,1)</f>
        <v>41275</v>
      </c>
    </row>
    <row r="1604" spans="2:14" x14ac:dyDescent="0.25">
      <c r="B1604" t="s">
        <v>7947</v>
      </c>
      <c r="C1604" t="s">
        <v>2232</v>
      </c>
      <c r="D1604" t="s">
        <v>7948</v>
      </c>
      <c r="E1604" t="s">
        <v>2471</v>
      </c>
      <c r="F1604" t="s">
        <v>2235</v>
      </c>
      <c r="G1604">
        <v>0</v>
      </c>
      <c r="H1604" t="s">
        <v>7949</v>
      </c>
      <c r="I1604" t="s">
        <v>7949</v>
      </c>
      <c r="J1604" t="s">
        <v>7950</v>
      </c>
      <c r="K1604" t="s">
        <v>4846</v>
      </c>
      <c r="L1604" t="s">
        <v>2239</v>
      </c>
      <c r="M1604" s="6">
        <f>DATE(YEAR(PCC_Data[[#This Row],[Confirmed Date]]),MONTH(PCC_Data[[#This Row],[Confirmed Date]]),1)</f>
        <v>41395</v>
      </c>
      <c r="N1604" s="3">
        <f>DATE(YEAR(PCC_Data[[#This Row],[Confirmed Date]]),1,1)</f>
        <v>41275</v>
      </c>
    </row>
    <row r="1605" spans="2:14" x14ac:dyDescent="0.25">
      <c r="B1605" t="s">
        <v>7951</v>
      </c>
      <c r="C1605" t="s">
        <v>2232</v>
      </c>
      <c r="D1605" t="s">
        <v>7952</v>
      </c>
      <c r="E1605" t="s">
        <v>7953</v>
      </c>
      <c r="F1605" t="s">
        <v>2701</v>
      </c>
      <c r="G1605">
        <v>0</v>
      </c>
      <c r="H1605" t="s">
        <v>7954</v>
      </c>
      <c r="I1605" t="s">
        <v>7954</v>
      </c>
      <c r="J1605" t="s">
        <v>7955</v>
      </c>
      <c r="K1605" t="s">
        <v>3445</v>
      </c>
      <c r="L1605" t="s">
        <v>2365</v>
      </c>
      <c r="M1605" s="6">
        <f>DATE(YEAR(PCC_Data[[#This Row],[Confirmed Date]]),MONTH(PCC_Data[[#This Row],[Confirmed Date]]),1)</f>
        <v>41365</v>
      </c>
      <c r="N1605" s="3">
        <f>DATE(YEAR(PCC_Data[[#This Row],[Confirmed Date]]),1,1)</f>
        <v>41275</v>
      </c>
    </row>
    <row r="1606" spans="2:14" x14ac:dyDescent="0.25">
      <c r="B1606" t="s">
        <v>7956</v>
      </c>
      <c r="C1606" t="s">
        <v>2232</v>
      </c>
      <c r="D1606" t="s">
        <v>7957</v>
      </c>
      <c r="E1606" t="s">
        <v>4416</v>
      </c>
      <c r="F1606" t="s">
        <v>2235</v>
      </c>
      <c r="G1606">
        <v>0</v>
      </c>
      <c r="H1606" t="s">
        <v>7958</v>
      </c>
      <c r="I1606" t="s">
        <v>7958</v>
      </c>
      <c r="J1606" t="s">
        <v>7959</v>
      </c>
      <c r="K1606" t="s">
        <v>4712</v>
      </c>
      <c r="L1606" t="s">
        <v>2239</v>
      </c>
      <c r="M1606" s="6">
        <f>DATE(YEAR(PCC_Data[[#This Row],[Confirmed Date]]),MONTH(PCC_Data[[#This Row],[Confirmed Date]]),1)</f>
        <v>41365</v>
      </c>
      <c r="N1606" s="3">
        <f>DATE(YEAR(PCC_Data[[#This Row],[Confirmed Date]]),1,1)</f>
        <v>41275</v>
      </c>
    </row>
    <row r="1607" spans="2:14" x14ac:dyDescent="0.25">
      <c r="B1607" t="s">
        <v>7960</v>
      </c>
      <c r="C1607" t="s">
        <v>2232</v>
      </c>
      <c r="D1607" t="s">
        <v>7961</v>
      </c>
      <c r="E1607" t="s">
        <v>3065</v>
      </c>
      <c r="F1607" t="s">
        <v>2235</v>
      </c>
      <c r="G1607">
        <v>0</v>
      </c>
      <c r="H1607" t="s">
        <v>7962</v>
      </c>
      <c r="I1607" t="s">
        <v>7962</v>
      </c>
      <c r="J1607" t="s">
        <v>7963</v>
      </c>
      <c r="K1607" t="s">
        <v>2957</v>
      </c>
      <c r="L1607" t="s">
        <v>2239</v>
      </c>
      <c r="M1607" s="6">
        <f>DATE(YEAR(PCC_Data[[#This Row],[Confirmed Date]]),MONTH(PCC_Data[[#This Row],[Confirmed Date]]),1)</f>
        <v>41395</v>
      </c>
      <c r="N1607" s="3">
        <f>DATE(YEAR(PCC_Data[[#This Row],[Confirmed Date]]),1,1)</f>
        <v>41275</v>
      </c>
    </row>
    <row r="1608" spans="2:14" x14ac:dyDescent="0.25">
      <c r="B1608" t="s">
        <v>7964</v>
      </c>
      <c r="C1608" t="s">
        <v>2177</v>
      </c>
      <c r="D1608" t="s">
        <v>7965</v>
      </c>
      <c r="E1608" t="s">
        <v>2288</v>
      </c>
      <c r="F1608" t="s">
        <v>2504</v>
      </c>
      <c r="G1608">
        <v>0</v>
      </c>
      <c r="H1608" t="s">
        <v>7966</v>
      </c>
      <c r="I1608" t="s">
        <v>7966</v>
      </c>
      <c r="J1608" t="s">
        <v>7967</v>
      </c>
      <c r="K1608" t="s">
        <v>2398</v>
      </c>
      <c r="L1608" t="s">
        <v>2246</v>
      </c>
      <c r="M1608" s="6">
        <f>DATE(YEAR(PCC_Data[[#This Row],[Confirmed Date]]),MONTH(PCC_Data[[#This Row],[Confirmed Date]]),1)</f>
        <v>41395</v>
      </c>
      <c r="N1608" s="3">
        <f>DATE(YEAR(PCC_Data[[#This Row],[Confirmed Date]]),1,1)</f>
        <v>41275</v>
      </c>
    </row>
    <row r="1609" spans="2:14" x14ac:dyDescent="0.25">
      <c r="B1609" t="s">
        <v>7968</v>
      </c>
      <c r="C1609" t="s">
        <v>2177</v>
      </c>
      <c r="D1609" t="s">
        <v>7969</v>
      </c>
      <c r="E1609" t="s">
        <v>7970</v>
      </c>
      <c r="F1609" t="s">
        <v>2395</v>
      </c>
      <c r="G1609">
        <v>0</v>
      </c>
      <c r="H1609" t="s">
        <v>7971</v>
      </c>
      <c r="I1609" t="s">
        <v>7971</v>
      </c>
      <c r="J1609" t="s">
        <v>7972</v>
      </c>
      <c r="K1609" t="s">
        <v>2398</v>
      </c>
      <c r="L1609" t="s">
        <v>2660</v>
      </c>
      <c r="M1609" s="6">
        <f>DATE(YEAR(PCC_Data[[#This Row],[Confirmed Date]]),MONTH(PCC_Data[[#This Row],[Confirmed Date]]),1)</f>
        <v>41365</v>
      </c>
      <c r="N1609" s="3">
        <f>DATE(YEAR(PCC_Data[[#This Row],[Confirmed Date]]),1,1)</f>
        <v>41275</v>
      </c>
    </row>
    <row r="1610" spans="2:14" x14ac:dyDescent="0.25">
      <c r="B1610" t="s">
        <v>7973</v>
      </c>
      <c r="C1610" t="s">
        <v>2232</v>
      </c>
      <c r="D1610" t="s">
        <v>7974</v>
      </c>
      <c r="E1610" t="s">
        <v>7975</v>
      </c>
      <c r="F1610" t="s">
        <v>2235</v>
      </c>
      <c r="G1610">
        <v>0</v>
      </c>
      <c r="H1610" t="s">
        <v>7976</v>
      </c>
      <c r="I1610" t="s">
        <v>7976</v>
      </c>
      <c r="J1610" t="s">
        <v>7977</v>
      </c>
      <c r="K1610" t="s">
        <v>3445</v>
      </c>
      <c r="M1610" s="6">
        <f>DATE(YEAR(PCC_Data[[#This Row],[Confirmed Date]]),MONTH(PCC_Data[[#This Row],[Confirmed Date]]),1)</f>
        <v>41365</v>
      </c>
      <c r="N1610" s="3">
        <f>DATE(YEAR(PCC_Data[[#This Row],[Confirmed Date]]),1,1)</f>
        <v>41275</v>
      </c>
    </row>
    <row r="1611" spans="2:14" x14ac:dyDescent="0.25">
      <c r="B1611" t="s">
        <v>7978</v>
      </c>
      <c r="C1611" t="s">
        <v>2232</v>
      </c>
      <c r="D1611" t="s">
        <v>7979</v>
      </c>
      <c r="E1611" t="s">
        <v>7980</v>
      </c>
      <c r="F1611" t="s">
        <v>2395</v>
      </c>
      <c r="G1611">
        <v>0</v>
      </c>
      <c r="H1611" t="s">
        <v>7981</v>
      </c>
      <c r="I1611" t="s">
        <v>7981</v>
      </c>
      <c r="J1611" t="s">
        <v>7982</v>
      </c>
      <c r="K1611" t="s">
        <v>2429</v>
      </c>
      <c r="L1611" t="s">
        <v>2365</v>
      </c>
      <c r="M1611" s="6">
        <f>DATE(YEAR(PCC_Data[[#This Row],[Confirmed Date]]),MONTH(PCC_Data[[#This Row],[Confirmed Date]]),1)</f>
        <v>41395</v>
      </c>
      <c r="N1611" s="3">
        <f>DATE(YEAR(PCC_Data[[#This Row],[Confirmed Date]]),1,1)</f>
        <v>41275</v>
      </c>
    </row>
    <row r="1612" spans="2:14" x14ac:dyDescent="0.25">
      <c r="B1612" t="s">
        <v>7983</v>
      </c>
      <c r="C1612" t="s">
        <v>2232</v>
      </c>
      <c r="D1612" t="s">
        <v>7984</v>
      </c>
      <c r="E1612" t="s">
        <v>7985</v>
      </c>
      <c r="F1612" t="s">
        <v>2384</v>
      </c>
      <c r="G1612">
        <v>0</v>
      </c>
      <c r="H1612" t="s">
        <v>7986</v>
      </c>
      <c r="I1612" t="s">
        <v>7986</v>
      </c>
      <c r="J1612" t="s">
        <v>7987</v>
      </c>
      <c r="K1612" t="s">
        <v>2429</v>
      </c>
      <c r="M1612" s="6">
        <f>DATE(YEAR(PCC_Data[[#This Row],[Confirmed Date]]),MONTH(PCC_Data[[#This Row],[Confirmed Date]]),1)</f>
        <v>41365</v>
      </c>
      <c r="N1612" s="3">
        <f>DATE(YEAR(PCC_Data[[#This Row],[Confirmed Date]]),1,1)</f>
        <v>41275</v>
      </c>
    </row>
    <row r="1613" spans="2:14" x14ac:dyDescent="0.25">
      <c r="B1613" t="s">
        <v>7988</v>
      </c>
      <c r="C1613" t="s">
        <v>2177</v>
      </c>
      <c r="D1613" t="s">
        <v>6816</v>
      </c>
      <c r="E1613" t="s">
        <v>2739</v>
      </c>
      <c r="F1613" t="s">
        <v>2739</v>
      </c>
      <c r="G1613">
        <v>10</v>
      </c>
      <c r="H1613" t="s">
        <v>7989</v>
      </c>
      <c r="I1613" t="s">
        <v>7989</v>
      </c>
      <c r="J1613" t="s">
        <v>7990</v>
      </c>
      <c r="K1613" t="s">
        <v>2398</v>
      </c>
      <c r="L1613" t="s">
        <v>6820</v>
      </c>
      <c r="M1613" s="6">
        <f>DATE(YEAR(PCC_Data[[#This Row],[Confirmed Date]]),MONTH(PCC_Data[[#This Row],[Confirmed Date]]),1)</f>
        <v>41365</v>
      </c>
      <c r="N1613" s="3">
        <f>DATE(YEAR(PCC_Data[[#This Row],[Confirmed Date]]),1,1)</f>
        <v>41275</v>
      </c>
    </row>
    <row r="1614" spans="2:14" x14ac:dyDescent="0.25">
      <c r="B1614" t="s">
        <v>7991</v>
      </c>
      <c r="C1614" t="s">
        <v>2177</v>
      </c>
      <c r="D1614" t="s">
        <v>7992</v>
      </c>
      <c r="E1614" t="s">
        <v>7993</v>
      </c>
      <c r="F1614" t="s">
        <v>2739</v>
      </c>
      <c r="G1614">
        <v>0</v>
      </c>
      <c r="H1614" t="s">
        <v>7994</v>
      </c>
      <c r="I1614" t="s">
        <v>7994</v>
      </c>
      <c r="J1614" t="s">
        <v>7995</v>
      </c>
      <c r="K1614" t="s">
        <v>2398</v>
      </c>
      <c r="L1614" t="s">
        <v>6820</v>
      </c>
      <c r="M1614" s="6">
        <f>DATE(YEAR(PCC_Data[[#This Row],[Confirmed Date]]),MONTH(PCC_Data[[#This Row],[Confirmed Date]]),1)</f>
        <v>41334</v>
      </c>
      <c r="N1614" s="3">
        <f>DATE(YEAR(PCC_Data[[#This Row],[Confirmed Date]]),1,1)</f>
        <v>41275</v>
      </c>
    </row>
    <row r="1615" spans="2:14" x14ac:dyDescent="0.25">
      <c r="B1615" t="s">
        <v>7996</v>
      </c>
      <c r="C1615" t="s">
        <v>2177</v>
      </c>
      <c r="D1615" t="s">
        <v>7997</v>
      </c>
      <c r="E1615" t="s">
        <v>7998</v>
      </c>
      <c r="F1615" t="s">
        <v>4339</v>
      </c>
      <c r="G1615">
        <v>0</v>
      </c>
      <c r="H1615" t="s">
        <v>7999</v>
      </c>
      <c r="I1615" t="s">
        <v>7999</v>
      </c>
      <c r="J1615" t="s">
        <v>8000</v>
      </c>
      <c r="K1615" t="s">
        <v>2398</v>
      </c>
      <c r="L1615" t="s">
        <v>2348</v>
      </c>
      <c r="M1615" s="6">
        <f>DATE(YEAR(PCC_Data[[#This Row],[Confirmed Date]]),MONTH(PCC_Data[[#This Row],[Confirmed Date]]),1)</f>
        <v>41365</v>
      </c>
      <c r="N1615" s="3">
        <f>DATE(YEAR(PCC_Data[[#This Row],[Confirmed Date]]),1,1)</f>
        <v>41275</v>
      </c>
    </row>
    <row r="1616" spans="2:14" x14ac:dyDescent="0.25">
      <c r="B1616" t="s">
        <v>8001</v>
      </c>
      <c r="C1616" t="s">
        <v>2177</v>
      </c>
      <c r="D1616" t="s">
        <v>6816</v>
      </c>
      <c r="E1616" t="s">
        <v>7993</v>
      </c>
      <c r="F1616" t="s">
        <v>2739</v>
      </c>
      <c r="G1616">
        <v>0</v>
      </c>
      <c r="H1616" t="s">
        <v>8002</v>
      </c>
      <c r="I1616" t="s">
        <v>8002</v>
      </c>
      <c r="J1616" t="s">
        <v>8003</v>
      </c>
      <c r="K1616" t="s">
        <v>2398</v>
      </c>
      <c r="L1616" t="s">
        <v>6820</v>
      </c>
      <c r="M1616" s="6">
        <f>DATE(YEAR(PCC_Data[[#This Row],[Confirmed Date]]),MONTH(PCC_Data[[#This Row],[Confirmed Date]]),1)</f>
        <v>41334</v>
      </c>
      <c r="N1616" s="3">
        <f>DATE(YEAR(PCC_Data[[#This Row],[Confirmed Date]]),1,1)</f>
        <v>41275</v>
      </c>
    </row>
    <row r="1617" spans="2:14" x14ac:dyDescent="0.25">
      <c r="B1617" t="s">
        <v>8004</v>
      </c>
      <c r="C1617" t="s">
        <v>2177</v>
      </c>
      <c r="D1617" t="s">
        <v>8005</v>
      </c>
      <c r="E1617" t="s">
        <v>8006</v>
      </c>
      <c r="F1617" t="s">
        <v>4339</v>
      </c>
      <c r="G1617">
        <v>0</v>
      </c>
      <c r="H1617" t="s">
        <v>8007</v>
      </c>
      <c r="I1617" t="s">
        <v>8007</v>
      </c>
      <c r="J1617" t="s">
        <v>8008</v>
      </c>
      <c r="K1617" t="s">
        <v>2398</v>
      </c>
      <c r="L1617" t="s">
        <v>2246</v>
      </c>
      <c r="M1617" s="6">
        <f>DATE(YEAR(PCC_Data[[#This Row],[Confirmed Date]]),MONTH(PCC_Data[[#This Row],[Confirmed Date]]),1)</f>
        <v>41365</v>
      </c>
      <c r="N1617" s="3">
        <f>DATE(YEAR(PCC_Data[[#This Row],[Confirmed Date]]),1,1)</f>
        <v>41275</v>
      </c>
    </row>
    <row r="1618" spans="2:14" x14ac:dyDescent="0.25">
      <c r="B1618" t="s">
        <v>8009</v>
      </c>
      <c r="C1618" t="s">
        <v>2177</v>
      </c>
      <c r="D1618" t="s">
        <v>6977</v>
      </c>
      <c r="E1618" t="s">
        <v>7993</v>
      </c>
      <c r="F1618" t="s">
        <v>2739</v>
      </c>
      <c r="G1618">
        <v>0</v>
      </c>
      <c r="H1618" t="s">
        <v>8010</v>
      </c>
      <c r="I1618" t="s">
        <v>8010</v>
      </c>
      <c r="J1618" t="s">
        <v>8011</v>
      </c>
      <c r="K1618" t="s">
        <v>2398</v>
      </c>
      <c r="L1618" t="s">
        <v>6820</v>
      </c>
      <c r="M1618" s="6">
        <f>DATE(YEAR(PCC_Data[[#This Row],[Confirmed Date]]),MONTH(PCC_Data[[#This Row],[Confirmed Date]]),1)</f>
        <v>41334</v>
      </c>
      <c r="N1618" s="3">
        <f>DATE(YEAR(PCC_Data[[#This Row],[Confirmed Date]]),1,1)</f>
        <v>41275</v>
      </c>
    </row>
    <row r="1619" spans="2:14" x14ac:dyDescent="0.25">
      <c r="B1619" t="s">
        <v>8012</v>
      </c>
      <c r="C1619" t="s">
        <v>2177</v>
      </c>
      <c r="D1619" t="s">
        <v>6554</v>
      </c>
      <c r="E1619" t="s">
        <v>4540</v>
      </c>
      <c r="F1619" t="s">
        <v>4339</v>
      </c>
      <c r="G1619">
        <v>0</v>
      </c>
      <c r="H1619" t="s">
        <v>8013</v>
      </c>
      <c r="I1619" t="s">
        <v>8013</v>
      </c>
      <c r="J1619" t="s">
        <v>8014</v>
      </c>
      <c r="K1619" t="s">
        <v>2398</v>
      </c>
      <c r="L1619" t="s">
        <v>2246</v>
      </c>
      <c r="M1619" s="6">
        <f>DATE(YEAR(PCC_Data[[#This Row],[Confirmed Date]]),MONTH(PCC_Data[[#This Row],[Confirmed Date]]),1)</f>
        <v>41365</v>
      </c>
      <c r="N1619" s="3">
        <f>DATE(YEAR(PCC_Data[[#This Row],[Confirmed Date]]),1,1)</f>
        <v>41275</v>
      </c>
    </row>
    <row r="1620" spans="2:14" x14ac:dyDescent="0.25">
      <c r="B1620" t="s">
        <v>8015</v>
      </c>
      <c r="C1620" t="s">
        <v>2232</v>
      </c>
      <c r="D1620" t="s">
        <v>8016</v>
      </c>
      <c r="E1620" t="s">
        <v>8017</v>
      </c>
      <c r="F1620" t="s">
        <v>2701</v>
      </c>
      <c r="G1620">
        <v>0</v>
      </c>
      <c r="H1620" t="s">
        <v>8018</v>
      </c>
      <c r="I1620" t="s">
        <v>8018</v>
      </c>
      <c r="J1620" t="s">
        <v>8019</v>
      </c>
      <c r="K1620" t="s">
        <v>2957</v>
      </c>
      <c r="L1620" t="s">
        <v>2365</v>
      </c>
      <c r="M1620" s="6">
        <f>DATE(YEAR(PCC_Data[[#This Row],[Confirmed Date]]),MONTH(PCC_Data[[#This Row],[Confirmed Date]]),1)</f>
        <v>41365</v>
      </c>
      <c r="N1620" s="3">
        <f>DATE(YEAR(PCC_Data[[#This Row],[Confirmed Date]]),1,1)</f>
        <v>41275</v>
      </c>
    </row>
    <row r="1621" spans="2:14" x14ac:dyDescent="0.25">
      <c r="B1621" t="s">
        <v>8020</v>
      </c>
      <c r="C1621" t="s">
        <v>2232</v>
      </c>
      <c r="D1621" t="s">
        <v>6554</v>
      </c>
      <c r="E1621" t="s">
        <v>8021</v>
      </c>
      <c r="F1621" t="s">
        <v>4339</v>
      </c>
      <c r="G1621">
        <v>0</v>
      </c>
      <c r="H1621" t="s">
        <v>8022</v>
      </c>
      <c r="I1621" t="s">
        <v>8022</v>
      </c>
      <c r="J1621" t="s">
        <v>8023</v>
      </c>
      <c r="K1621" t="s">
        <v>3833</v>
      </c>
      <c r="L1621" t="s">
        <v>2246</v>
      </c>
      <c r="M1621" s="6">
        <f>DATE(YEAR(PCC_Data[[#This Row],[Confirmed Date]]),MONTH(PCC_Data[[#This Row],[Confirmed Date]]),1)</f>
        <v>41365</v>
      </c>
      <c r="N1621" s="3">
        <f>DATE(YEAR(PCC_Data[[#This Row],[Confirmed Date]]),1,1)</f>
        <v>41275</v>
      </c>
    </row>
    <row r="1622" spans="2:14" x14ac:dyDescent="0.25">
      <c r="B1622" t="s">
        <v>8024</v>
      </c>
      <c r="C1622" t="s">
        <v>2177</v>
      </c>
      <c r="D1622" t="s">
        <v>8025</v>
      </c>
      <c r="E1622" t="s">
        <v>7252</v>
      </c>
      <c r="F1622" t="s">
        <v>2271</v>
      </c>
      <c r="G1622">
        <v>0</v>
      </c>
      <c r="H1622" t="s">
        <v>8026</v>
      </c>
      <c r="I1622" t="s">
        <v>8026</v>
      </c>
      <c r="J1622" t="s">
        <v>8027</v>
      </c>
      <c r="K1622" t="s">
        <v>2861</v>
      </c>
      <c r="L1622" t="s">
        <v>2258</v>
      </c>
      <c r="M1622" s="6">
        <f>DATE(YEAR(PCC_Data[[#This Row],[Confirmed Date]]),MONTH(PCC_Data[[#This Row],[Confirmed Date]]),1)</f>
        <v>41334</v>
      </c>
      <c r="N1622" s="3">
        <f>DATE(YEAR(PCC_Data[[#This Row],[Confirmed Date]]),1,1)</f>
        <v>41275</v>
      </c>
    </row>
    <row r="1623" spans="2:14" x14ac:dyDescent="0.25">
      <c r="B1623" t="s">
        <v>8028</v>
      </c>
      <c r="C1623" t="s">
        <v>2177</v>
      </c>
      <c r="D1623" t="s">
        <v>7256</v>
      </c>
      <c r="E1623" t="s">
        <v>8029</v>
      </c>
      <c r="F1623" t="s">
        <v>2395</v>
      </c>
      <c r="G1623">
        <v>0</v>
      </c>
      <c r="H1623" t="s">
        <v>8030</v>
      </c>
      <c r="I1623" t="s">
        <v>8030</v>
      </c>
      <c r="J1623" t="s">
        <v>8031</v>
      </c>
      <c r="K1623" t="s">
        <v>2398</v>
      </c>
      <c r="L1623" t="s">
        <v>2295</v>
      </c>
      <c r="M1623" s="6">
        <f>DATE(YEAR(PCC_Data[[#This Row],[Confirmed Date]]),MONTH(PCC_Data[[#This Row],[Confirmed Date]]),1)</f>
        <v>41365</v>
      </c>
      <c r="N1623" s="3">
        <f>DATE(YEAR(PCC_Data[[#This Row],[Confirmed Date]]),1,1)</f>
        <v>41275</v>
      </c>
    </row>
    <row r="1624" spans="2:14" x14ac:dyDescent="0.25">
      <c r="B1624" t="s">
        <v>8032</v>
      </c>
      <c r="C1624" t="s">
        <v>2177</v>
      </c>
      <c r="D1624" t="s">
        <v>8033</v>
      </c>
      <c r="E1624" t="s">
        <v>8034</v>
      </c>
      <c r="F1624" t="s">
        <v>2271</v>
      </c>
      <c r="G1624">
        <v>0</v>
      </c>
      <c r="H1624" t="s">
        <v>8035</v>
      </c>
      <c r="I1624" t="s">
        <v>8035</v>
      </c>
      <c r="J1624" t="s">
        <v>8036</v>
      </c>
      <c r="K1624" t="s">
        <v>2274</v>
      </c>
      <c r="L1624" t="s">
        <v>8037</v>
      </c>
      <c r="M1624" s="6">
        <f>DATE(YEAR(PCC_Data[[#This Row],[Confirmed Date]]),MONTH(PCC_Data[[#This Row],[Confirmed Date]]),1)</f>
        <v>41395</v>
      </c>
      <c r="N1624" s="3">
        <f>DATE(YEAR(PCC_Data[[#This Row],[Confirmed Date]]),1,1)</f>
        <v>41275</v>
      </c>
    </row>
    <row r="1625" spans="2:14" x14ac:dyDescent="0.25">
      <c r="B1625" t="s">
        <v>8038</v>
      </c>
      <c r="C1625" t="s">
        <v>2177</v>
      </c>
      <c r="D1625" t="s">
        <v>8039</v>
      </c>
      <c r="E1625" t="s">
        <v>6676</v>
      </c>
      <c r="F1625" t="s">
        <v>2739</v>
      </c>
      <c r="G1625">
        <v>0</v>
      </c>
      <c r="H1625" t="s">
        <v>8040</v>
      </c>
      <c r="I1625" t="s">
        <v>8040</v>
      </c>
      <c r="J1625" t="s">
        <v>8041</v>
      </c>
      <c r="K1625" t="s">
        <v>3460</v>
      </c>
      <c r="L1625" t="s">
        <v>2322</v>
      </c>
      <c r="M1625" s="6">
        <f>DATE(YEAR(PCC_Data[[#This Row],[Confirmed Date]]),MONTH(PCC_Data[[#This Row],[Confirmed Date]]),1)</f>
        <v>41365</v>
      </c>
      <c r="N1625" s="3">
        <f>DATE(YEAR(PCC_Data[[#This Row],[Confirmed Date]]),1,1)</f>
        <v>41275</v>
      </c>
    </row>
    <row r="1626" spans="2:14" x14ac:dyDescent="0.25">
      <c r="B1626" t="s">
        <v>8042</v>
      </c>
      <c r="C1626" t="s">
        <v>2232</v>
      </c>
      <c r="D1626" t="s">
        <v>8043</v>
      </c>
      <c r="E1626" t="s">
        <v>6661</v>
      </c>
      <c r="F1626" t="s">
        <v>2319</v>
      </c>
      <c r="G1626">
        <v>0</v>
      </c>
      <c r="H1626" t="s">
        <v>8044</v>
      </c>
      <c r="I1626" t="s">
        <v>8044</v>
      </c>
      <c r="J1626" t="s">
        <v>8045</v>
      </c>
      <c r="K1626" t="s">
        <v>2429</v>
      </c>
      <c r="L1626" t="s">
        <v>2246</v>
      </c>
      <c r="M1626" s="6">
        <f>DATE(YEAR(PCC_Data[[#This Row],[Confirmed Date]]),MONTH(PCC_Data[[#This Row],[Confirmed Date]]),1)</f>
        <v>41395</v>
      </c>
      <c r="N1626" s="3">
        <f>DATE(YEAR(PCC_Data[[#This Row],[Confirmed Date]]),1,1)</f>
        <v>41275</v>
      </c>
    </row>
    <row r="1627" spans="2:14" x14ac:dyDescent="0.25">
      <c r="B1627" t="s">
        <v>8046</v>
      </c>
      <c r="C1627" t="s">
        <v>2177</v>
      </c>
      <c r="D1627" t="s">
        <v>7256</v>
      </c>
      <c r="E1627" t="s">
        <v>6332</v>
      </c>
      <c r="F1627" t="s">
        <v>2395</v>
      </c>
      <c r="G1627">
        <v>0</v>
      </c>
      <c r="H1627" t="s">
        <v>8047</v>
      </c>
      <c r="I1627" t="s">
        <v>8047</v>
      </c>
      <c r="J1627" t="s">
        <v>8048</v>
      </c>
      <c r="K1627" t="s">
        <v>2398</v>
      </c>
      <c r="L1627" t="s">
        <v>2365</v>
      </c>
      <c r="M1627" s="6">
        <f>DATE(YEAR(PCC_Data[[#This Row],[Confirmed Date]]),MONTH(PCC_Data[[#This Row],[Confirmed Date]]),1)</f>
        <v>41365</v>
      </c>
      <c r="N1627" s="3">
        <f>DATE(YEAR(PCC_Data[[#This Row],[Confirmed Date]]),1,1)</f>
        <v>41275</v>
      </c>
    </row>
    <row r="1628" spans="2:14" x14ac:dyDescent="0.25">
      <c r="B1628" t="s">
        <v>8049</v>
      </c>
      <c r="C1628" t="s">
        <v>2177</v>
      </c>
      <c r="D1628" t="s">
        <v>8050</v>
      </c>
      <c r="E1628" t="s">
        <v>8051</v>
      </c>
      <c r="F1628" t="s">
        <v>2701</v>
      </c>
      <c r="G1628">
        <v>0</v>
      </c>
      <c r="H1628" t="s">
        <v>8052</v>
      </c>
      <c r="I1628" t="s">
        <v>8052</v>
      </c>
      <c r="J1628" t="s">
        <v>8053</v>
      </c>
      <c r="K1628" t="s">
        <v>2398</v>
      </c>
      <c r="L1628" t="s">
        <v>2322</v>
      </c>
      <c r="M1628" s="6">
        <f>DATE(YEAR(PCC_Data[[#This Row],[Confirmed Date]]),MONTH(PCC_Data[[#This Row],[Confirmed Date]]),1)</f>
        <v>41334</v>
      </c>
      <c r="N1628" s="3">
        <f>DATE(YEAR(PCC_Data[[#This Row],[Confirmed Date]]),1,1)</f>
        <v>41275</v>
      </c>
    </row>
    <row r="1629" spans="2:14" x14ac:dyDescent="0.25">
      <c r="B1629" t="s">
        <v>8054</v>
      </c>
      <c r="C1629" t="s">
        <v>2177</v>
      </c>
      <c r="D1629" t="s">
        <v>7150</v>
      </c>
      <c r="E1629" t="s">
        <v>8055</v>
      </c>
      <c r="F1629" t="s">
        <v>3345</v>
      </c>
      <c r="G1629">
        <v>0</v>
      </c>
      <c r="H1629" t="s">
        <v>8056</v>
      </c>
      <c r="I1629" t="s">
        <v>8056</v>
      </c>
      <c r="J1629" t="s">
        <v>8057</v>
      </c>
      <c r="K1629" t="s">
        <v>2398</v>
      </c>
      <c r="L1629" t="s">
        <v>8058</v>
      </c>
      <c r="M1629" s="6">
        <f>DATE(YEAR(PCC_Data[[#This Row],[Confirmed Date]]),MONTH(PCC_Data[[#This Row],[Confirmed Date]]),1)</f>
        <v>41395</v>
      </c>
      <c r="N1629" s="3">
        <f>DATE(YEAR(PCC_Data[[#This Row],[Confirmed Date]]),1,1)</f>
        <v>41275</v>
      </c>
    </row>
    <row r="1630" spans="2:14" x14ac:dyDescent="0.25">
      <c r="B1630" t="s">
        <v>8059</v>
      </c>
      <c r="C1630" t="s">
        <v>2232</v>
      </c>
      <c r="D1630" t="s">
        <v>8060</v>
      </c>
      <c r="E1630" t="s">
        <v>2963</v>
      </c>
      <c r="F1630" t="s">
        <v>2514</v>
      </c>
      <c r="G1630">
        <v>0</v>
      </c>
      <c r="H1630" t="s">
        <v>8061</v>
      </c>
      <c r="I1630" t="s">
        <v>8061</v>
      </c>
      <c r="J1630" t="s">
        <v>8062</v>
      </c>
      <c r="K1630" t="s">
        <v>4274</v>
      </c>
      <c r="L1630" t="s">
        <v>2720</v>
      </c>
      <c r="M1630" s="6">
        <f>DATE(YEAR(PCC_Data[[#This Row],[Confirmed Date]]),MONTH(PCC_Data[[#This Row],[Confirmed Date]]),1)</f>
        <v>41365</v>
      </c>
      <c r="N1630" s="3">
        <f>DATE(YEAR(PCC_Data[[#This Row],[Confirmed Date]]),1,1)</f>
        <v>41275</v>
      </c>
    </row>
    <row r="1631" spans="2:14" x14ac:dyDescent="0.25">
      <c r="B1631" t="s">
        <v>8063</v>
      </c>
      <c r="C1631" t="s">
        <v>2177</v>
      </c>
      <c r="D1631" t="s">
        <v>6554</v>
      </c>
      <c r="E1631" t="s">
        <v>8064</v>
      </c>
      <c r="F1631" t="s">
        <v>2271</v>
      </c>
      <c r="G1631">
        <v>0</v>
      </c>
      <c r="H1631" t="s">
        <v>8065</v>
      </c>
      <c r="I1631" t="s">
        <v>8065</v>
      </c>
      <c r="J1631" t="s">
        <v>8066</v>
      </c>
      <c r="K1631" t="s">
        <v>2398</v>
      </c>
      <c r="M1631" s="6">
        <f>DATE(YEAR(PCC_Data[[#This Row],[Confirmed Date]]),MONTH(PCC_Data[[#This Row],[Confirmed Date]]),1)</f>
        <v>41365</v>
      </c>
      <c r="N1631" s="3">
        <f>DATE(YEAR(PCC_Data[[#This Row],[Confirmed Date]]),1,1)</f>
        <v>41275</v>
      </c>
    </row>
    <row r="1632" spans="2:14" x14ac:dyDescent="0.25">
      <c r="B1632" t="s">
        <v>8067</v>
      </c>
      <c r="C1632" t="s">
        <v>2177</v>
      </c>
      <c r="D1632" t="s">
        <v>8068</v>
      </c>
      <c r="E1632" t="s">
        <v>6636</v>
      </c>
      <c r="F1632" t="s">
        <v>3345</v>
      </c>
      <c r="G1632">
        <v>0</v>
      </c>
      <c r="H1632" t="s">
        <v>8069</v>
      </c>
      <c r="I1632" t="s">
        <v>8069</v>
      </c>
      <c r="J1632" t="s">
        <v>8070</v>
      </c>
      <c r="K1632" t="s">
        <v>2398</v>
      </c>
      <c r="L1632" t="s">
        <v>2258</v>
      </c>
      <c r="M1632" s="6">
        <f>DATE(YEAR(PCC_Data[[#This Row],[Confirmed Date]]),MONTH(PCC_Data[[#This Row],[Confirmed Date]]),1)</f>
        <v>41395</v>
      </c>
      <c r="N1632" s="3">
        <f>DATE(YEAR(PCC_Data[[#This Row],[Confirmed Date]]),1,1)</f>
        <v>41275</v>
      </c>
    </row>
    <row r="1633" spans="2:14" x14ac:dyDescent="0.25">
      <c r="B1633" t="s">
        <v>8071</v>
      </c>
      <c r="C1633" t="s">
        <v>2232</v>
      </c>
      <c r="D1633" t="s">
        <v>8072</v>
      </c>
      <c r="E1633" t="s">
        <v>8073</v>
      </c>
      <c r="F1633" t="s">
        <v>2384</v>
      </c>
      <c r="G1633">
        <v>0</v>
      </c>
      <c r="H1633" t="s">
        <v>8074</v>
      </c>
      <c r="I1633" t="s">
        <v>8074</v>
      </c>
      <c r="J1633" t="s">
        <v>8075</v>
      </c>
      <c r="K1633" t="s">
        <v>2805</v>
      </c>
      <c r="L1633" t="s">
        <v>2258</v>
      </c>
      <c r="M1633" s="6">
        <f>DATE(YEAR(PCC_Data[[#This Row],[Confirmed Date]]),MONTH(PCC_Data[[#This Row],[Confirmed Date]]),1)</f>
        <v>41395</v>
      </c>
      <c r="N1633" s="3">
        <f>DATE(YEAR(PCC_Data[[#This Row],[Confirmed Date]]),1,1)</f>
        <v>41275</v>
      </c>
    </row>
    <row r="1634" spans="2:14" x14ac:dyDescent="0.25">
      <c r="B1634" t="s">
        <v>8076</v>
      </c>
      <c r="C1634" t="s">
        <v>2232</v>
      </c>
      <c r="D1634" t="s">
        <v>8077</v>
      </c>
      <c r="E1634" t="s">
        <v>6808</v>
      </c>
      <c r="F1634" t="s">
        <v>2255</v>
      </c>
      <c r="G1634">
        <v>0</v>
      </c>
      <c r="H1634" t="s">
        <v>8078</v>
      </c>
      <c r="I1634" t="s">
        <v>8078</v>
      </c>
      <c r="J1634" t="s">
        <v>8079</v>
      </c>
      <c r="K1634" t="s">
        <v>2805</v>
      </c>
      <c r="L1634" t="s">
        <v>2839</v>
      </c>
      <c r="M1634" s="6">
        <f>DATE(YEAR(PCC_Data[[#This Row],[Confirmed Date]]),MONTH(PCC_Data[[#This Row],[Confirmed Date]]),1)</f>
        <v>41365</v>
      </c>
      <c r="N1634" s="3">
        <f>DATE(YEAR(PCC_Data[[#This Row],[Confirmed Date]]),1,1)</f>
        <v>41275</v>
      </c>
    </row>
    <row r="1635" spans="2:14" x14ac:dyDescent="0.25">
      <c r="B1635" t="s">
        <v>8080</v>
      </c>
      <c r="C1635" t="s">
        <v>2232</v>
      </c>
      <c r="D1635" t="s">
        <v>8081</v>
      </c>
      <c r="E1635" t="s">
        <v>2372</v>
      </c>
      <c r="F1635" t="s">
        <v>2836</v>
      </c>
      <c r="G1635">
        <v>0</v>
      </c>
      <c r="H1635" t="s">
        <v>8082</v>
      </c>
      <c r="I1635" t="s">
        <v>8082</v>
      </c>
      <c r="J1635" t="s">
        <v>8083</v>
      </c>
      <c r="K1635" t="s">
        <v>2429</v>
      </c>
      <c r="L1635" t="s">
        <v>3856</v>
      </c>
      <c r="M1635" s="6">
        <f>DATE(YEAR(PCC_Data[[#This Row],[Confirmed Date]]),MONTH(PCC_Data[[#This Row],[Confirmed Date]]),1)</f>
        <v>41395</v>
      </c>
      <c r="N1635" s="3">
        <f>DATE(YEAR(PCC_Data[[#This Row],[Confirmed Date]]),1,1)</f>
        <v>41275</v>
      </c>
    </row>
    <row r="1636" spans="2:14" x14ac:dyDescent="0.25">
      <c r="B1636" t="s">
        <v>8084</v>
      </c>
      <c r="C1636" t="s">
        <v>2232</v>
      </c>
      <c r="D1636" t="s">
        <v>8085</v>
      </c>
      <c r="E1636" t="s">
        <v>8086</v>
      </c>
      <c r="F1636" t="s">
        <v>2504</v>
      </c>
      <c r="G1636">
        <v>0</v>
      </c>
      <c r="H1636" t="s">
        <v>8087</v>
      </c>
      <c r="I1636" t="s">
        <v>8087</v>
      </c>
      <c r="J1636" t="s">
        <v>8088</v>
      </c>
      <c r="K1636" t="s">
        <v>2805</v>
      </c>
      <c r="L1636" t="s">
        <v>7273</v>
      </c>
      <c r="M1636" s="6">
        <f>DATE(YEAR(PCC_Data[[#This Row],[Confirmed Date]]),MONTH(PCC_Data[[#This Row],[Confirmed Date]]),1)</f>
        <v>41395</v>
      </c>
      <c r="N1636" s="3">
        <f>DATE(YEAR(PCC_Data[[#This Row],[Confirmed Date]]),1,1)</f>
        <v>41275</v>
      </c>
    </row>
    <row r="1637" spans="2:14" x14ac:dyDescent="0.25">
      <c r="B1637" t="s">
        <v>8089</v>
      </c>
      <c r="C1637" t="s">
        <v>2232</v>
      </c>
      <c r="D1637" t="s">
        <v>8090</v>
      </c>
      <c r="E1637" t="s">
        <v>8091</v>
      </c>
      <c r="F1637" t="s">
        <v>2235</v>
      </c>
      <c r="G1637">
        <v>0</v>
      </c>
      <c r="H1637" t="s">
        <v>8092</v>
      </c>
      <c r="I1637" t="s">
        <v>8092</v>
      </c>
      <c r="J1637" t="s">
        <v>8093</v>
      </c>
      <c r="K1637" t="s">
        <v>8094</v>
      </c>
      <c r="M1637" s="6">
        <f>DATE(YEAR(PCC_Data[[#This Row],[Confirmed Date]]),MONTH(PCC_Data[[#This Row],[Confirmed Date]]),1)</f>
        <v>41395</v>
      </c>
      <c r="N1637" s="3">
        <f>DATE(YEAR(PCC_Data[[#This Row],[Confirmed Date]]),1,1)</f>
        <v>41275</v>
      </c>
    </row>
    <row r="1638" spans="2:14" x14ac:dyDescent="0.25">
      <c r="B1638" t="s">
        <v>8095</v>
      </c>
      <c r="C1638" t="s">
        <v>2232</v>
      </c>
      <c r="D1638" t="s">
        <v>8096</v>
      </c>
      <c r="E1638" t="s">
        <v>8097</v>
      </c>
      <c r="F1638" t="s">
        <v>2504</v>
      </c>
      <c r="G1638">
        <v>0</v>
      </c>
      <c r="H1638" t="s">
        <v>8098</v>
      </c>
      <c r="I1638" t="s">
        <v>8098</v>
      </c>
      <c r="J1638" t="s">
        <v>8099</v>
      </c>
      <c r="K1638" t="s">
        <v>2572</v>
      </c>
      <c r="M1638" s="6">
        <f>DATE(YEAR(PCC_Data[[#This Row],[Confirmed Date]]),MONTH(PCC_Data[[#This Row],[Confirmed Date]]),1)</f>
        <v>41365</v>
      </c>
      <c r="N1638" s="3">
        <f>DATE(YEAR(PCC_Data[[#This Row],[Confirmed Date]]),1,1)</f>
        <v>41275</v>
      </c>
    </row>
    <row r="1639" spans="2:14" x14ac:dyDescent="0.25">
      <c r="B1639" t="s">
        <v>8100</v>
      </c>
      <c r="C1639" t="s">
        <v>2232</v>
      </c>
      <c r="D1639" t="s">
        <v>8101</v>
      </c>
      <c r="E1639" t="s">
        <v>8102</v>
      </c>
      <c r="F1639" t="s">
        <v>2372</v>
      </c>
      <c r="G1639">
        <v>0</v>
      </c>
      <c r="H1639" t="s">
        <v>8103</v>
      </c>
      <c r="I1639" t="s">
        <v>8103</v>
      </c>
      <c r="J1639" t="s">
        <v>8104</v>
      </c>
      <c r="K1639" t="s">
        <v>2429</v>
      </c>
      <c r="L1639" t="s">
        <v>8105</v>
      </c>
      <c r="M1639" s="6">
        <f>DATE(YEAR(PCC_Data[[#This Row],[Confirmed Date]]),MONTH(PCC_Data[[#This Row],[Confirmed Date]]),1)</f>
        <v>41395</v>
      </c>
      <c r="N1639" s="3">
        <f>DATE(YEAR(PCC_Data[[#This Row],[Confirmed Date]]),1,1)</f>
        <v>41275</v>
      </c>
    </row>
    <row r="1640" spans="2:14" x14ac:dyDescent="0.25">
      <c r="B1640" t="s">
        <v>8106</v>
      </c>
      <c r="C1640" t="s">
        <v>2177</v>
      </c>
      <c r="D1640" t="s">
        <v>8107</v>
      </c>
      <c r="E1640" t="s">
        <v>5747</v>
      </c>
      <c r="F1640" t="s">
        <v>2271</v>
      </c>
      <c r="G1640">
        <v>0</v>
      </c>
      <c r="H1640" t="s">
        <v>8108</v>
      </c>
      <c r="I1640" t="s">
        <v>8108</v>
      </c>
      <c r="J1640" t="s">
        <v>8109</v>
      </c>
      <c r="K1640" t="s">
        <v>2347</v>
      </c>
      <c r="L1640" t="s">
        <v>2258</v>
      </c>
      <c r="M1640" s="6">
        <f>DATE(YEAR(PCC_Data[[#This Row],[Confirmed Date]]),MONTH(PCC_Data[[#This Row],[Confirmed Date]]),1)</f>
        <v>41365</v>
      </c>
      <c r="N1640" s="3">
        <f>DATE(YEAR(PCC_Data[[#This Row],[Confirmed Date]]),1,1)</f>
        <v>41275</v>
      </c>
    </row>
    <row r="1641" spans="2:14" x14ac:dyDescent="0.25">
      <c r="B1641" t="s">
        <v>8110</v>
      </c>
      <c r="C1641" t="s">
        <v>2177</v>
      </c>
      <c r="D1641" t="s">
        <v>8111</v>
      </c>
      <c r="E1641" t="s">
        <v>5747</v>
      </c>
      <c r="F1641" t="s">
        <v>2271</v>
      </c>
      <c r="G1641">
        <v>0</v>
      </c>
      <c r="H1641" t="s">
        <v>8112</v>
      </c>
      <c r="I1641" t="s">
        <v>8112</v>
      </c>
      <c r="J1641" t="s">
        <v>8113</v>
      </c>
      <c r="K1641" t="s">
        <v>2347</v>
      </c>
      <c r="L1641" t="s">
        <v>2258</v>
      </c>
      <c r="M1641" s="6">
        <f>DATE(YEAR(PCC_Data[[#This Row],[Confirmed Date]]),MONTH(PCC_Data[[#This Row],[Confirmed Date]]),1)</f>
        <v>41365</v>
      </c>
      <c r="N1641" s="3">
        <f>DATE(YEAR(PCC_Data[[#This Row],[Confirmed Date]]),1,1)</f>
        <v>41275</v>
      </c>
    </row>
    <row r="1642" spans="2:14" x14ac:dyDescent="0.25">
      <c r="B1642" t="s">
        <v>8114</v>
      </c>
      <c r="C1642" t="s">
        <v>2177</v>
      </c>
      <c r="D1642" t="s">
        <v>8115</v>
      </c>
      <c r="E1642" t="s">
        <v>8116</v>
      </c>
      <c r="F1642" t="s">
        <v>2271</v>
      </c>
      <c r="G1642">
        <v>0</v>
      </c>
      <c r="H1642" t="s">
        <v>8117</v>
      </c>
      <c r="I1642" t="s">
        <v>8117</v>
      </c>
      <c r="J1642" t="s">
        <v>8118</v>
      </c>
      <c r="K1642" t="s">
        <v>3174</v>
      </c>
      <c r="L1642" t="s">
        <v>2915</v>
      </c>
      <c r="M1642" s="6">
        <f>DATE(YEAR(PCC_Data[[#This Row],[Confirmed Date]]),MONTH(PCC_Data[[#This Row],[Confirmed Date]]),1)</f>
        <v>41365</v>
      </c>
      <c r="N1642" s="3">
        <f>DATE(YEAR(PCC_Data[[#This Row],[Confirmed Date]]),1,1)</f>
        <v>41275</v>
      </c>
    </row>
    <row r="1643" spans="2:14" x14ac:dyDescent="0.25">
      <c r="B1643" t="s">
        <v>8119</v>
      </c>
      <c r="C1643" t="s">
        <v>2177</v>
      </c>
      <c r="D1643" t="s">
        <v>6554</v>
      </c>
      <c r="E1643" t="s">
        <v>8120</v>
      </c>
      <c r="F1643" t="s">
        <v>2701</v>
      </c>
      <c r="G1643">
        <v>0</v>
      </c>
      <c r="H1643" t="s">
        <v>8121</v>
      </c>
      <c r="I1643" t="s">
        <v>8121</v>
      </c>
      <c r="J1643" t="s">
        <v>8122</v>
      </c>
      <c r="K1643" t="s">
        <v>2398</v>
      </c>
      <c r="L1643" t="s">
        <v>2295</v>
      </c>
      <c r="M1643" s="6">
        <f>DATE(YEAR(PCC_Data[[#This Row],[Confirmed Date]]),MONTH(PCC_Data[[#This Row],[Confirmed Date]]),1)</f>
        <v>41365</v>
      </c>
      <c r="N1643" s="3">
        <f>DATE(YEAR(PCC_Data[[#This Row],[Confirmed Date]]),1,1)</f>
        <v>41275</v>
      </c>
    </row>
    <row r="1644" spans="2:14" x14ac:dyDescent="0.25">
      <c r="B1644" t="s">
        <v>8123</v>
      </c>
      <c r="C1644" t="s">
        <v>2177</v>
      </c>
      <c r="D1644" t="s">
        <v>7256</v>
      </c>
      <c r="E1644" t="s">
        <v>8124</v>
      </c>
      <c r="F1644" t="s">
        <v>2395</v>
      </c>
      <c r="G1644">
        <v>0</v>
      </c>
      <c r="H1644" t="s">
        <v>8125</v>
      </c>
      <c r="I1644" t="s">
        <v>8125</v>
      </c>
      <c r="J1644" t="s">
        <v>8126</v>
      </c>
      <c r="K1644" t="s">
        <v>2398</v>
      </c>
      <c r="M1644" s="6">
        <f>DATE(YEAR(PCC_Data[[#This Row],[Confirmed Date]]),MONTH(PCC_Data[[#This Row],[Confirmed Date]]),1)</f>
        <v>41365</v>
      </c>
      <c r="N1644" s="3">
        <f>DATE(YEAR(PCC_Data[[#This Row],[Confirmed Date]]),1,1)</f>
        <v>41275</v>
      </c>
    </row>
    <row r="1645" spans="2:14" x14ac:dyDescent="0.25">
      <c r="B1645" t="s">
        <v>8127</v>
      </c>
      <c r="C1645" t="s">
        <v>2177</v>
      </c>
      <c r="D1645" t="s">
        <v>8107</v>
      </c>
      <c r="E1645" t="s">
        <v>8128</v>
      </c>
      <c r="F1645" t="s">
        <v>2271</v>
      </c>
      <c r="G1645">
        <v>0</v>
      </c>
      <c r="H1645" t="s">
        <v>8129</v>
      </c>
      <c r="I1645" t="s">
        <v>8129</v>
      </c>
      <c r="J1645" t="s">
        <v>8130</v>
      </c>
      <c r="K1645" t="s">
        <v>2347</v>
      </c>
      <c r="L1645" t="s">
        <v>2258</v>
      </c>
      <c r="M1645" s="6">
        <f>DATE(YEAR(PCC_Data[[#This Row],[Confirmed Date]]),MONTH(PCC_Data[[#This Row],[Confirmed Date]]),1)</f>
        <v>41365</v>
      </c>
      <c r="N1645" s="3">
        <f>DATE(YEAR(PCC_Data[[#This Row],[Confirmed Date]]),1,1)</f>
        <v>41275</v>
      </c>
    </row>
    <row r="1646" spans="2:14" x14ac:dyDescent="0.25">
      <c r="B1646" t="s">
        <v>8131</v>
      </c>
      <c r="C1646" t="s">
        <v>2177</v>
      </c>
      <c r="D1646" t="s">
        <v>7256</v>
      </c>
      <c r="E1646" t="s">
        <v>8132</v>
      </c>
      <c r="F1646" t="s">
        <v>3345</v>
      </c>
      <c r="G1646">
        <v>0</v>
      </c>
      <c r="H1646" t="s">
        <v>8133</v>
      </c>
      <c r="I1646" t="s">
        <v>8133</v>
      </c>
      <c r="J1646" t="s">
        <v>8134</v>
      </c>
      <c r="K1646" t="s">
        <v>2398</v>
      </c>
      <c r="L1646" t="s">
        <v>2295</v>
      </c>
      <c r="M1646" s="6">
        <f>DATE(YEAR(PCC_Data[[#This Row],[Confirmed Date]]),MONTH(PCC_Data[[#This Row],[Confirmed Date]]),1)</f>
        <v>41365</v>
      </c>
      <c r="N1646" s="3">
        <f>DATE(YEAR(PCC_Data[[#This Row],[Confirmed Date]]),1,1)</f>
        <v>41275</v>
      </c>
    </row>
    <row r="1647" spans="2:14" x14ac:dyDescent="0.25">
      <c r="B1647" t="s">
        <v>8135</v>
      </c>
      <c r="C1647" t="s">
        <v>2177</v>
      </c>
      <c r="D1647" t="s">
        <v>8136</v>
      </c>
      <c r="E1647" t="s">
        <v>8137</v>
      </c>
      <c r="F1647" t="s">
        <v>2271</v>
      </c>
      <c r="G1647">
        <v>0</v>
      </c>
      <c r="H1647" t="s">
        <v>8138</v>
      </c>
      <c r="I1647" t="s">
        <v>8138</v>
      </c>
      <c r="J1647" t="s">
        <v>8139</v>
      </c>
      <c r="K1647" t="s">
        <v>2347</v>
      </c>
      <c r="M1647" s="6">
        <f>DATE(YEAR(PCC_Data[[#This Row],[Confirmed Date]]),MONTH(PCC_Data[[#This Row],[Confirmed Date]]),1)</f>
        <v>41365</v>
      </c>
      <c r="N1647" s="3">
        <f>DATE(YEAR(PCC_Data[[#This Row],[Confirmed Date]]),1,1)</f>
        <v>41275</v>
      </c>
    </row>
    <row r="1648" spans="2:14" x14ac:dyDescent="0.25">
      <c r="B1648" t="s">
        <v>8140</v>
      </c>
      <c r="C1648" t="s">
        <v>2177</v>
      </c>
      <c r="D1648" t="s">
        <v>8141</v>
      </c>
      <c r="E1648" t="s">
        <v>8142</v>
      </c>
      <c r="F1648" t="s">
        <v>2504</v>
      </c>
      <c r="G1648">
        <v>0</v>
      </c>
      <c r="H1648" t="s">
        <v>8143</v>
      </c>
      <c r="I1648" t="s">
        <v>8143</v>
      </c>
      <c r="J1648" t="s">
        <v>8144</v>
      </c>
      <c r="K1648" t="s">
        <v>2398</v>
      </c>
      <c r="L1648" t="s">
        <v>2252</v>
      </c>
      <c r="M1648" s="6">
        <f>DATE(YEAR(PCC_Data[[#This Row],[Confirmed Date]]),MONTH(PCC_Data[[#This Row],[Confirmed Date]]),1)</f>
        <v>41365</v>
      </c>
      <c r="N1648" s="3">
        <f>DATE(YEAR(PCC_Data[[#This Row],[Confirmed Date]]),1,1)</f>
        <v>41275</v>
      </c>
    </row>
    <row r="1649" spans="2:14" x14ac:dyDescent="0.25">
      <c r="B1649" t="s">
        <v>8145</v>
      </c>
      <c r="C1649" t="s">
        <v>2232</v>
      </c>
      <c r="D1649" t="s">
        <v>7451</v>
      </c>
      <c r="E1649" t="s">
        <v>3073</v>
      </c>
      <c r="F1649" t="s">
        <v>2235</v>
      </c>
      <c r="G1649">
        <v>0</v>
      </c>
      <c r="H1649" t="s">
        <v>8146</v>
      </c>
      <c r="I1649" t="s">
        <v>8146</v>
      </c>
      <c r="J1649" t="s">
        <v>8147</v>
      </c>
      <c r="K1649" t="s">
        <v>2538</v>
      </c>
      <c r="M1649" s="6">
        <f>DATE(YEAR(PCC_Data[[#This Row],[Confirmed Date]]),MONTH(PCC_Data[[#This Row],[Confirmed Date]]),1)</f>
        <v>41365</v>
      </c>
      <c r="N1649" s="3">
        <f>DATE(YEAR(PCC_Data[[#This Row],[Confirmed Date]]),1,1)</f>
        <v>41275</v>
      </c>
    </row>
    <row r="1650" spans="2:14" x14ac:dyDescent="0.25">
      <c r="B1650" t="s">
        <v>8148</v>
      </c>
      <c r="C1650" t="s">
        <v>2177</v>
      </c>
      <c r="D1650" t="s">
        <v>2675</v>
      </c>
      <c r="E1650" t="s">
        <v>3695</v>
      </c>
      <c r="F1650" t="s">
        <v>2319</v>
      </c>
      <c r="G1650">
        <v>0</v>
      </c>
      <c r="H1650" t="s">
        <v>8149</v>
      </c>
      <c r="I1650" t="s">
        <v>8149</v>
      </c>
      <c r="J1650" t="s">
        <v>8150</v>
      </c>
      <c r="K1650" t="s">
        <v>2861</v>
      </c>
      <c r="L1650" t="s">
        <v>2246</v>
      </c>
      <c r="M1650" s="6">
        <f>DATE(YEAR(PCC_Data[[#This Row],[Confirmed Date]]),MONTH(PCC_Data[[#This Row],[Confirmed Date]]),1)</f>
        <v>41395</v>
      </c>
      <c r="N1650" s="3">
        <f>DATE(YEAR(PCC_Data[[#This Row],[Confirmed Date]]),1,1)</f>
        <v>41275</v>
      </c>
    </row>
    <row r="1651" spans="2:14" x14ac:dyDescent="0.25">
      <c r="B1651" t="s">
        <v>8151</v>
      </c>
      <c r="C1651" t="s">
        <v>2232</v>
      </c>
      <c r="D1651" t="s">
        <v>8152</v>
      </c>
      <c r="E1651" t="s">
        <v>8153</v>
      </c>
      <c r="F1651" t="s">
        <v>3345</v>
      </c>
      <c r="G1651">
        <v>0</v>
      </c>
      <c r="H1651" t="s">
        <v>8154</v>
      </c>
      <c r="I1651" t="s">
        <v>8154</v>
      </c>
      <c r="J1651" t="s">
        <v>8155</v>
      </c>
      <c r="K1651" t="s">
        <v>2429</v>
      </c>
      <c r="M1651" s="6">
        <f>DATE(YEAR(PCC_Data[[#This Row],[Confirmed Date]]),MONTH(PCC_Data[[#This Row],[Confirmed Date]]),1)</f>
        <v>41395</v>
      </c>
      <c r="N1651" s="3">
        <f>DATE(YEAR(PCC_Data[[#This Row],[Confirmed Date]]),1,1)</f>
        <v>41275</v>
      </c>
    </row>
    <row r="1652" spans="2:14" x14ac:dyDescent="0.25">
      <c r="B1652" t="s">
        <v>8156</v>
      </c>
      <c r="C1652" t="s">
        <v>2177</v>
      </c>
      <c r="D1652" t="s">
        <v>8136</v>
      </c>
      <c r="E1652" t="s">
        <v>8157</v>
      </c>
      <c r="F1652" t="s">
        <v>2271</v>
      </c>
      <c r="G1652">
        <v>0</v>
      </c>
      <c r="H1652" t="s">
        <v>8158</v>
      </c>
      <c r="I1652" t="s">
        <v>8158</v>
      </c>
      <c r="J1652" t="s">
        <v>8159</v>
      </c>
      <c r="K1652" t="s">
        <v>2347</v>
      </c>
      <c r="L1652" t="s">
        <v>2258</v>
      </c>
      <c r="M1652" s="6">
        <f>DATE(YEAR(PCC_Data[[#This Row],[Confirmed Date]]),MONTH(PCC_Data[[#This Row],[Confirmed Date]]),1)</f>
        <v>41334</v>
      </c>
      <c r="N1652" s="3">
        <f>DATE(YEAR(PCC_Data[[#This Row],[Confirmed Date]]),1,1)</f>
        <v>41275</v>
      </c>
    </row>
    <row r="1653" spans="2:14" x14ac:dyDescent="0.25">
      <c r="B1653" t="s">
        <v>8160</v>
      </c>
      <c r="C1653" t="s">
        <v>2177</v>
      </c>
      <c r="D1653" t="s">
        <v>3183</v>
      </c>
      <c r="E1653" t="s">
        <v>8161</v>
      </c>
      <c r="F1653" t="s">
        <v>2319</v>
      </c>
      <c r="G1653">
        <v>0</v>
      </c>
      <c r="H1653" t="s">
        <v>8162</v>
      </c>
      <c r="I1653" t="s">
        <v>8162</v>
      </c>
      <c r="J1653" t="s">
        <v>8163</v>
      </c>
      <c r="K1653" t="s">
        <v>2547</v>
      </c>
      <c r="L1653" t="s">
        <v>2322</v>
      </c>
      <c r="M1653" s="6">
        <f>DATE(YEAR(PCC_Data[[#This Row],[Confirmed Date]]),MONTH(PCC_Data[[#This Row],[Confirmed Date]]),1)</f>
        <v>41365</v>
      </c>
      <c r="N1653" s="3">
        <f>DATE(YEAR(PCC_Data[[#This Row],[Confirmed Date]]),1,1)</f>
        <v>41275</v>
      </c>
    </row>
    <row r="1654" spans="2:14" x14ac:dyDescent="0.25">
      <c r="B1654" t="s">
        <v>8164</v>
      </c>
      <c r="C1654" t="s">
        <v>2232</v>
      </c>
      <c r="D1654" t="s">
        <v>7757</v>
      </c>
      <c r="E1654" t="s">
        <v>8165</v>
      </c>
      <c r="F1654" t="s">
        <v>2242</v>
      </c>
      <c r="G1654">
        <v>0</v>
      </c>
      <c r="H1654" t="s">
        <v>8166</v>
      </c>
      <c r="I1654" t="s">
        <v>8166</v>
      </c>
      <c r="J1654" t="s">
        <v>8167</v>
      </c>
      <c r="K1654" t="s">
        <v>2429</v>
      </c>
      <c r="L1654" t="s">
        <v>2252</v>
      </c>
      <c r="M1654" s="6">
        <f>DATE(YEAR(PCC_Data[[#This Row],[Confirmed Date]]),MONTH(PCC_Data[[#This Row],[Confirmed Date]]),1)</f>
        <v>41395</v>
      </c>
      <c r="N1654" s="3">
        <f>DATE(YEAR(PCC_Data[[#This Row],[Confirmed Date]]),1,1)</f>
        <v>41275</v>
      </c>
    </row>
    <row r="1655" spans="2:14" x14ac:dyDescent="0.25">
      <c r="B1655" t="s">
        <v>8168</v>
      </c>
      <c r="C1655" t="s">
        <v>2177</v>
      </c>
      <c r="D1655" t="s">
        <v>4162</v>
      </c>
      <c r="E1655" t="s">
        <v>8169</v>
      </c>
      <c r="F1655" t="s">
        <v>2319</v>
      </c>
      <c r="G1655">
        <v>0</v>
      </c>
      <c r="H1655" t="s">
        <v>8170</v>
      </c>
      <c r="I1655" t="s">
        <v>8170</v>
      </c>
      <c r="J1655" t="s">
        <v>8171</v>
      </c>
      <c r="K1655" t="s">
        <v>2861</v>
      </c>
      <c r="L1655" t="s">
        <v>6358</v>
      </c>
      <c r="M1655" s="6">
        <f>DATE(YEAR(PCC_Data[[#This Row],[Confirmed Date]]),MONTH(PCC_Data[[#This Row],[Confirmed Date]]),1)</f>
        <v>41395</v>
      </c>
      <c r="N1655" s="3">
        <f>DATE(YEAR(PCC_Data[[#This Row],[Confirmed Date]]),1,1)</f>
        <v>41275</v>
      </c>
    </row>
    <row r="1656" spans="2:14" x14ac:dyDescent="0.25">
      <c r="B1656" t="s">
        <v>8172</v>
      </c>
      <c r="C1656" t="s">
        <v>2177</v>
      </c>
      <c r="D1656" t="s">
        <v>8173</v>
      </c>
      <c r="E1656" t="s">
        <v>8174</v>
      </c>
      <c r="F1656" t="s">
        <v>2467</v>
      </c>
      <c r="G1656">
        <v>0</v>
      </c>
      <c r="H1656" t="s">
        <v>8175</v>
      </c>
      <c r="I1656" t="s">
        <v>8175</v>
      </c>
      <c r="J1656" t="s">
        <v>8176</v>
      </c>
      <c r="K1656" t="s">
        <v>2861</v>
      </c>
      <c r="L1656" t="s">
        <v>2392</v>
      </c>
      <c r="M1656" s="6">
        <f>DATE(YEAR(PCC_Data[[#This Row],[Confirmed Date]]),MONTH(PCC_Data[[#This Row],[Confirmed Date]]),1)</f>
        <v>41395</v>
      </c>
      <c r="N1656" s="3">
        <f>DATE(YEAR(PCC_Data[[#This Row],[Confirmed Date]]),1,1)</f>
        <v>41275</v>
      </c>
    </row>
    <row r="1657" spans="2:14" x14ac:dyDescent="0.25">
      <c r="B1657" t="s">
        <v>8177</v>
      </c>
      <c r="C1657" t="s">
        <v>2232</v>
      </c>
      <c r="D1657" t="s">
        <v>8178</v>
      </c>
      <c r="E1657" t="s">
        <v>5199</v>
      </c>
      <c r="F1657" t="s">
        <v>2271</v>
      </c>
      <c r="G1657">
        <v>0</v>
      </c>
      <c r="H1657" t="s">
        <v>8179</v>
      </c>
      <c r="I1657" t="s">
        <v>8179</v>
      </c>
      <c r="J1657" t="s">
        <v>8180</v>
      </c>
      <c r="K1657" t="s">
        <v>3833</v>
      </c>
      <c r="L1657" t="s">
        <v>2246</v>
      </c>
      <c r="M1657" s="6">
        <f>DATE(YEAR(PCC_Data[[#This Row],[Confirmed Date]]),MONTH(PCC_Data[[#This Row],[Confirmed Date]]),1)</f>
        <v>41395</v>
      </c>
      <c r="N1657" s="3">
        <f>DATE(YEAR(PCC_Data[[#This Row],[Confirmed Date]]),1,1)</f>
        <v>41275</v>
      </c>
    </row>
    <row r="1658" spans="2:14" x14ac:dyDescent="0.25">
      <c r="B1658" t="s">
        <v>8181</v>
      </c>
      <c r="C1658" t="s">
        <v>2232</v>
      </c>
      <c r="D1658" t="s">
        <v>8182</v>
      </c>
      <c r="E1658" t="s">
        <v>4534</v>
      </c>
      <c r="F1658" t="s">
        <v>2319</v>
      </c>
      <c r="G1658">
        <v>0</v>
      </c>
      <c r="H1658" t="s">
        <v>8183</v>
      </c>
      <c r="I1658" t="s">
        <v>8183</v>
      </c>
      <c r="J1658" t="s">
        <v>8184</v>
      </c>
      <c r="K1658" t="s">
        <v>2538</v>
      </c>
      <c r="L1658" t="s">
        <v>2246</v>
      </c>
      <c r="M1658" s="6">
        <f>DATE(YEAR(PCC_Data[[#This Row],[Confirmed Date]]),MONTH(PCC_Data[[#This Row],[Confirmed Date]]),1)</f>
        <v>41365</v>
      </c>
      <c r="N1658" s="3">
        <f>DATE(YEAR(PCC_Data[[#This Row],[Confirmed Date]]),1,1)</f>
        <v>41275</v>
      </c>
    </row>
    <row r="1659" spans="2:14" x14ac:dyDescent="0.25">
      <c r="B1659" t="s">
        <v>8185</v>
      </c>
      <c r="C1659" t="s">
        <v>2177</v>
      </c>
      <c r="D1659" t="s">
        <v>6558</v>
      </c>
      <c r="E1659" t="s">
        <v>5747</v>
      </c>
      <c r="F1659" t="s">
        <v>2271</v>
      </c>
      <c r="G1659">
        <v>0</v>
      </c>
      <c r="H1659" t="s">
        <v>8186</v>
      </c>
      <c r="I1659" t="s">
        <v>8186</v>
      </c>
      <c r="J1659" t="s">
        <v>8187</v>
      </c>
      <c r="K1659" t="s">
        <v>2398</v>
      </c>
      <c r="L1659" t="s">
        <v>2258</v>
      </c>
      <c r="M1659" s="6">
        <f>DATE(YEAR(PCC_Data[[#This Row],[Confirmed Date]]),MONTH(PCC_Data[[#This Row],[Confirmed Date]]),1)</f>
        <v>41365</v>
      </c>
      <c r="N1659" s="3">
        <f>DATE(YEAR(PCC_Data[[#This Row],[Confirmed Date]]),1,1)</f>
        <v>41275</v>
      </c>
    </row>
    <row r="1660" spans="2:14" x14ac:dyDescent="0.25">
      <c r="B1660" t="s">
        <v>8188</v>
      </c>
      <c r="C1660" t="s">
        <v>2232</v>
      </c>
      <c r="D1660" t="s">
        <v>8189</v>
      </c>
      <c r="E1660" t="s">
        <v>8190</v>
      </c>
      <c r="F1660" t="s">
        <v>2467</v>
      </c>
      <c r="G1660">
        <v>0</v>
      </c>
      <c r="H1660" t="s">
        <v>8191</v>
      </c>
      <c r="I1660" t="s">
        <v>8191</v>
      </c>
      <c r="J1660" t="s">
        <v>8192</v>
      </c>
      <c r="K1660" t="s">
        <v>2698</v>
      </c>
      <c r="M1660" s="6">
        <f>DATE(YEAR(PCC_Data[[#This Row],[Confirmed Date]]),MONTH(PCC_Data[[#This Row],[Confirmed Date]]),1)</f>
        <v>41365</v>
      </c>
      <c r="N1660" s="3">
        <f>DATE(YEAR(PCC_Data[[#This Row],[Confirmed Date]]),1,1)</f>
        <v>41275</v>
      </c>
    </row>
    <row r="1661" spans="2:14" x14ac:dyDescent="0.25">
      <c r="B1661" t="s">
        <v>8193</v>
      </c>
      <c r="C1661" t="s">
        <v>2232</v>
      </c>
      <c r="D1661" t="s">
        <v>8194</v>
      </c>
      <c r="E1661" t="s">
        <v>2854</v>
      </c>
      <c r="F1661" t="s">
        <v>2467</v>
      </c>
      <c r="G1661">
        <v>0</v>
      </c>
      <c r="H1661" t="s">
        <v>8195</v>
      </c>
      <c r="I1661" t="s">
        <v>8195</v>
      </c>
      <c r="J1661" t="s">
        <v>8196</v>
      </c>
      <c r="K1661" t="s">
        <v>2805</v>
      </c>
      <c r="L1661" t="s">
        <v>8197</v>
      </c>
      <c r="M1661" s="6">
        <f>DATE(YEAR(PCC_Data[[#This Row],[Confirmed Date]]),MONTH(PCC_Data[[#This Row],[Confirmed Date]]),1)</f>
        <v>41365</v>
      </c>
      <c r="N1661" s="3">
        <f>DATE(YEAR(PCC_Data[[#This Row],[Confirmed Date]]),1,1)</f>
        <v>41275</v>
      </c>
    </row>
    <row r="1662" spans="2:14" x14ac:dyDescent="0.25">
      <c r="B1662" t="s">
        <v>8198</v>
      </c>
      <c r="C1662" t="s">
        <v>2177</v>
      </c>
      <c r="D1662" t="s">
        <v>8136</v>
      </c>
      <c r="E1662" t="s">
        <v>7488</v>
      </c>
      <c r="F1662" t="s">
        <v>2271</v>
      </c>
      <c r="G1662">
        <v>0</v>
      </c>
      <c r="H1662" t="s">
        <v>8199</v>
      </c>
      <c r="I1662" t="s">
        <v>8199</v>
      </c>
      <c r="J1662" t="s">
        <v>8200</v>
      </c>
      <c r="K1662" t="s">
        <v>2347</v>
      </c>
      <c r="L1662" t="s">
        <v>2348</v>
      </c>
      <c r="M1662" s="6">
        <f>DATE(YEAR(PCC_Data[[#This Row],[Confirmed Date]]),MONTH(PCC_Data[[#This Row],[Confirmed Date]]),1)</f>
        <v>41395</v>
      </c>
      <c r="N1662" s="3">
        <f>DATE(YEAR(PCC_Data[[#This Row],[Confirmed Date]]),1,1)</f>
        <v>41275</v>
      </c>
    </row>
    <row r="1663" spans="2:14" x14ac:dyDescent="0.25">
      <c r="B1663" t="s">
        <v>8201</v>
      </c>
      <c r="C1663" t="s">
        <v>2177</v>
      </c>
      <c r="D1663" t="s">
        <v>3776</v>
      </c>
      <c r="E1663" t="s">
        <v>8202</v>
      </c>
      <c r="F1663" t="s">
        <v>2271</v>
      </c>
      <c r="G1663">
        <v>0</v>
      </c>
      <c r="H1663" t="s">
        <v>8203</v>
      </c>
      <c r="I1663" t="s">
        <v>8203</v>
      </c>
      <c r="J1663" t="s">
        <v>8204</v>
      </c>
      <c r="K1663" t="s">
        <v>2347</v>
      </c>
      <c r="L1663" t="s">
        <v>2348</v>
      </c>
      <c r="M1663" s="6">
        <f>DATE(YEAR(PCC_Data[[#This Row],[Confirmed Date]]),MONTH(PCC_Data[[#This Row],[Confirmed Date]]),1)</f>
        <v>41365</v>
      </c>
      <c r="N1663" s="3">
        <f>DATE(YEAR(PCC_Data[[#This Row],[Confirmed Date]]),1,1)</f>
        <v>41275</v>
      </c>
    </row>
    <row r="1664" spans="2:14" x14ac:dyDescent="0.25">
      <c r="B1664" t="s">
        <v>8205</v>
      </c>
      <c r="C1664" t="s">
        <v>2177</v>
      </c>
      <c r="D1664" t="s">
        <v>8107</v>
      </c>
      <c r="E1664" t="s">
        <v>7914</v>
      </c>
      <c r="F1664" t="s">
        <v>2271</v>
      </c>
      <c r="G1664">
        <v>0</v>
      </c>
      <c r="H1664" t="s">
        <v>8206</v>
      </c>
      <c r="I1664" t="s">
        <v>8206</v>
      </c>
      <c r="J1664" t="s">
        <v>8207</v>
      </c>
      <c r="K1664" t="s">
        <v>2347</v>
      </c>
      <c r="L1664" t="s">
        <v>2365</v>
      </c>
      <c r="M1664" s="6">
        <f>DATE(YEAR(PCC_Data[[#This Row],[Confirmed Date]]),MONTH(PCC_Data[[#This Row],[Confirmed Date]]),1)</f>
        <v>41365</v>
      </c>
      <c r="N1664" s="3">
        <f>DATE(YEAR(PCC_Data[[#This Row],[Confirmed Date]]),1,1)</f>
        <v>41275</v>
      </c>
    </row>
    <row r="1665" spans="2:14" x14ac:dyDescent="0.25">
      <c r="B1665" t="s">
        <v>8208</v>
      </c>
      <c r="C1665" t="s">
        <v>2177</v>
      </c>
      <c r="D1665" t="s">
        <v>8209</v>
      </c>
      <c r="E1665" t="s">
        <v>8210</v>
      </c>
      <c r="F1665" t="s">
        <v>2271</v>
      </c>
      <c r="G1665">
        <v>0</v>
      </c>
      <c r="H1665" t="s">
        <v>8211</v>
      </c>
      <c r="I1665" t="s">
        <v>8211</v>
      </c>
      <c r="J1665" t="s">
        <v>8212</v>
      </c>
      <c r="K1665" t="s">
        <v>2347</v>
      </c>
      <c r="L1665" t="s">
        <v>2246</v>
      </c>
      <c r="M1665" s="6">
        <f>DATE(YEAR(PCC_Data[[#This Row],[Confirmed Date]]),MONTH(PCC_Data[[#This Row],[Confirmed Date]]),1)</f>
        <v>41365</v>
      </c>
      <c r="N1665" s="3">
        <f>DATE(YEAR(PCC_Data[[#This Row],[Confirmed Date]]),1,1)</f>
        <v>41275</v>
      </c>
    </row>
    <row r="1666" spans="2:14" x14ac:dyDescent="0.25">
      <c r="B1666" t="s">
        <v>8213</v>
      </c>
      <c r="C1666" t="s">
        <v>2177</v>
      </c>
      <c r="D1666" t="s">
        <v>8111</v>
      </c>
      <c r="E1666" t="s">
        <v>8214</v>
      </c>
      <c r="F1666" t="s">
        <v>2271</v>
      </c>
      <c r="G1666">
        <v>0</v>
      </c>
      <c r="H1666" t="s">
        <v>8215</v>
      </c>
      <c r="I1666" t="s">
        <v>8215</v>
      </c>
      <c r="J1666" t="s">
        <v>8216</v>
      </c>
      <c r="K1666" t="s">
        <v>2347</v>
      </c>
      <c r="M1666" s="6">
        <f>DATE(YEAR(PCC_Data[[#This Row],[Confirmed Date]]),MONTH(PCC_Data[[#This Row],[Confirmed Date]]),1)</f>
        <v>41365</v>
      </c>
      <c r="N1666" s="3">
        <f>DATE(YEAR(PCC_Data[[#This Row],[Confirmed Date]]),1,1)</f>
        <v>41275</v>
      </c>
    </row>
    <row r="1667" spans="2:14" x14ac:dyDescent="0.25">
      <c r="B1667" t="s">
        <v>8217</v>
      </c>
      <c r="C1667" t="s">
        <v>2177</v>
      </c>
      <c r="D1667" t="s">
        <v>8111</v>
      </c>
      <c r="E1667" t="s">
        <v>8214</v>
      </c>
      <c r="F1667" t="s">
        <v>2271</v>
      </c>
      <c r="G1667">
        <v>0</v>
      </c>
      <c r="H1667" t="s">
        <v>8218</v>
      </c>
      <c r="I1667" t="s">
        <v>8218</v>
      </c>
      <c r="J1667" t="s">
        <v>8219</v>
      </c>
      <c r="K1667" t="s">
        <v>2347</v>
      </c>
      <c r="M1667" s="6">
        <f>DATE(YEAR(PCC_Data[[#This Row],[Confirmed Date]]),MONTH(PCC_Data[[#This Row],[Confirmed Date]]),1)</f>
        <v>41365</v>
      </c>
      <c r="N1667" s="3">
        <f>DATE(YEAR(PCC_Data[[#This Row],[Confirmed Date]]),1,1)</f>
        <v>41275</v>
      </c>
    </row>
    <row r="1668" spans="2:14" x14ac:dyDescent="0.25">
      <c r="B1668" t="s">
        <v>8220</v>
      </c>
      <c r="C1668" t="s">
        <v>2177</v>
      </c>
      <c r="D1668" t="s">
        <v>8221</v>
      </c>
      <c r="E1668" t="s">
        <v>6661</v>
      </c>
      <c r="F1668" t="s">
        <v>4339</v>
      </c>
      <c r="G1668">
        <v>0</v>
      </c>
      <c r="H1668" t="s">
        <v>8222</v>
      </c>
      <c r="I1668" t="s">
        <v>8222</v>
      </c>
      <c r="J1668" t="s">
        <v>8223</v>
      </c>
      <c r="K1668" t="s">
        <v>2398</v>
      </c>
      <c r="L1668" t="s">
        <v>2246</v>
      </c>
      <c r="M1668" s="6">
        <f>DATE(YEAR(PCC_Data[[#This Row],[Confirmed Date]]),MONTH(PCC_Data[[#This Row],[Confirmed Date]]),1)</f>
        <v>41365</v>
      </c>
      <c r="N1668" s="3">
        <f>DATE(YEAR(PCC_Data[[#This Row],[Confirmed Date]]),1,1)</f>
        <v>41275</v>
      </c>
    </row>
    <row r="1669" spans="2:14" x14ac:dyDescent="0.25">
      <c r="B1669" t="s">
        <v>8224</v>
      </c>
      <c r="C1669" t="s">
        <v>2177</v>
      </c>
      <c r="D1669" t="s">
        <v>8225</v>
      </c>
      <c r="E1669" t="s">
        <v>5898</v>
      </c>
      <c r="F1669" t="s">
        <v>4339</v>
      </c>
      <c r="G1669">
        <v>0</v>
      </c>
      <c r="H1669" t="s">
        <v>8226</v>
      </c>
      <c r="I1669" t="s">
        <v>8226</v>
      </c>
      <c r="J1669" t="s">
        <v>8227</v>
      </c>
      <c r="K1669" t="s">
        <v>2398</v>
      </c>
      <c r="M1669" s="6">
        <f>DATE(YEAR(PCC_Data[[#This Row],[Confirmed Date]]),MONTH(PCC_Data[[#This Row],[Confirmed Date]]),1)</f>
        <v>41365</v>
      </c>
      <c r="N1669" s="3">
        <f>DATE(YEAR(PCC_Data[[#This Row],[Confirmed Date]]),1,1)</f>
        <v>41275</v>
      </c>
    </row>
    <row r="1670" spans="2:14" x14ac:dyDescent="0.25">
      <c r="B1670" t="s">
        <v>8228</v>
      </c>
      <c r="C1670" t="s">
        <v>2232</v>
      </c>
      <c r="D1670" t="s">
        <v>8229</v>
      </c>
      <c r="E1670" t="s">
        <v>8230</v>
      </c>
      <c r="F1670" t="s">
        <v>2242</v>
      </c>
      <c r="G1670">
        <v>0</v>
      </c>
      <c r="H1670" t="s">
        <v>8231</v>
      </c>
      <c r="I1670" t="s">
        <v>8231</v>
      </c>
      <c r="J1670" t="s">
        <v>8232</v>
      </c>
      <c r="K1670" t="s">
        <v>2429</v>
      </c>
      <c r="L1670" t="s">
        <v>8233</v>
      </c>
      <c r="M1670" s="6">
        <f>DATE(YEAR(PCC_Data[[#This Row],[Confirmed Date]]),MONTH(PCC_Data[[#This Row],[Confirmed Date]]),1)</f>
        <v>41395</v>
      </c>
      <c r="N1670" s="3">
        <f>DATE(YEAR(PCC_Data[[#This Row],[Confirmed Date]]),1,1)</f>
        <v>41275</v>
      </c>
    </row>
    <row r="1671" spans="2:14" x14ac:dyDescent="0.25">
      <c r="B1671" t="s">
        <v>8234</v>
      </c>
      <c r="C1671" t="s">
        <v>2177</v>
      </c>
      <c r="D1671" t="s">
        <v>8235</v>
      </c>
      <c r="E1671" t="s">
        <v>7361</v>
      </c>
      <c r="F1671" t="s">
        <v>2395</v>
      </c>
      <c r="G1671">
        <v>0</v>
      </c>
      <c r="H1671" t="s">
        <v>8236</v>
      </c>
      <c r="I1671" t="s">
        <v>8236</v>
      </c>
      <c r="J1671" t="s">
        <v>8237</v>
      </c>
      <c r="K1671" t="s">
        <v>5094</v>
      </c>
      <c r="L1671" t="s">
        <v>2246</v>
      </c>
      <c r="M1671" s="6">
        <f>DATE(YEAR(PCC_Data[[#This Row],[Confirmed Date]]),MONTH(PCC_Data[[#This Row],[Confirmed Date]]),1)</f>
        <v>41365</v>
      </c>
      <c r="N1671" s="3">
        <f>DATE(YEAR(PCC_Data[[#This Row],[Confirmed Date]]),1,1)</f>
        <v>41275</v>
      </c>
    </row>
    <row r="1672" spans="2:14" x14ac:dyDescent="0.25">
      <c r="B1672" t="s">
        <v>8238</v>
      </c>
      <c r="C1672" t="s">
        <v>2177</v>
      </c>
      <c r="D1672" t="s">
        <v>8239</v>
      </c>
      <c r="E1672" t="s">
        <v>6360</v>
      </c>
      <c r="F1672" t="s">
        <v>2242</v>
      </c>
      <c r="G1672">
        <v>0</v>
      </c>
      <c r="H1672" t="s">
        <v>8240</v>
      </c>
      <c r="I1672" t="s">
        <v>8240</v>
      </c>
      <c r="J1672" t="s">
        <v>8241</v>
      </c>
      <c r="K1672" t="s">
        <v>2398</v>
      </c>
      <c r="L1672" t="s">
        <v>2246</v>
      </c>
      <c r="M1672" s="6">
        <f>DATE(YEAR(PCC_Data[[#This Row],[Confirmed Date]]),MONTH(PCC_Data[[#This Row],[Confirmed Date]]),1)</f>
        <v>41365</v>
      </c>
      <c r="N1672" s="3">
        <f>DATE(YEAR(PCC_Data[[#This Row],[Confirmed Date]]),1,1)</f>
        <v>41275</v>
      </c>
    </row>
    <row r="1673" spans="2:14" x14ac:dyDescent="0.25">
      <c r="B1673" t="s">
        <v>8242</v>
      </c>
      <c r="C1673" t="s">
        <v>2177</v>
      </c>
      <c r="D1673" t="s">
        <v>8243</v>
      </c>
      <c r="E1673" t="s">
        <v>7758</v>
      </c>
      <c r="F1673" t="s">
        <v>2395</v>
      </c>
      <c r="G1673">
        <v>0</v>
      </c>
      <c r="H1673" t="s">
        <v>8244</v>
      </c>
      <c r="I1673" t="s">
        <v>8244</v>
      </c>
      <c r="J1673" t="s">
        <v>8245</v>
      </c>
      <c r="K1673" t="s">
        <v>5094</v>
      </c>
      <c r="L1673" t="s">
        <v>2252</v>
      </c>
      <c r="M1673" s="6">
        <f>DATE(YEAR(PCC_Data[[#This Row],[Confirmed Date]]),MONTH(PCC_Data[[#This Row],[Confirmed Date]]),1)</f>
        <v>41365</v>
      </c>
      <c r="N1673" s="3">
        <f>DATE(YEAR(PCC_Data[[#This Row],[Confirmed Date]]),1,1)</f>
        <v>41275</v>
      </c>
    </row>
    <row r="1674" spans="2:14" x14ac:dyDescent="0.25">
      <c r="B1674" t="s">
        <v>8246</v>
      </c>
      <c r="C1674" t="s">
        <v>2177</v>
      </c>
      <c r="D1674" t="s">
        <v>8235</v>
      </c>
      <c r="E1674" t="s">
        <v>7884</v>
      </c>
      <c r="F1674" t="s">
        <v>2395</v>
      </c>
      <c r="G1674">
        <v>0</v>
      </c>
      <c r="H1674" t="s">
        <v>8247</v>
      </c>
      <c r="I1674" t="s">
        <v>8247</v>
      </c>
      <c r="J1674" t="s">
        <v>8248</v>
      </c>
      <c r="K1674" t="s">
        <v>5094</v>
      </c>
      <c r="L1674" t="s">
        <v>2246</v>
      </c>
      <c r="M1674" s="6">
        <f>DATE(YEAR(PCC_Data[[#This Row],[Confirmed Date]]),MONTH(PCC_Data[[#This Row],[Confirmed Date]]),1)</f>
        <v>41365</v>
      </c>
      <c r="N1674" s="3">
        <f>DATE(YEAR(PCC_Data[[#This Row],[Confirmed Date]]),1,1)</f>
        <v>41275</v>
      </c>
    </row>
    <row r="1675" spans="2:14" x14ac:dyDescent="0.25">
      <c r="B1675" t="s">
        <v>8249</v>
      </c>
      <c r="C1675" t="s">
        <v>2177</v>
      </c>
      <c r="D1675" t="s">
        <v>6558</v>
      </c>
      <c r="E1675" t="s">
        <v>8250</v>
      </c>
      <c r="F1675" t="s">
        <v>2242</v>
      </c>
      <c r="G1675">
        <v>0</v>
      </c>
      <c r="H1675" t="s">
        <v>8251</v>
      </c>
      <c r="I1675" t="s">
        <v>8251</v>
      </c>
      <c r="J1675" t="s">
        <v>8252</v>
      </c>
      <c r="K1675" t="s">
        <v>2398</v>
      </c>
      <c r="L1675" t="s">
        <v>2252</v>
      </c>
      <c r="M1675" s="6">
        <f>DATE(YEAR(PCC_Data[[#This Row],[Confirmed Date]]),MONTH(PCC_Data[[#This Row],[Confirmed Date]]),1)</f>
        <v>41365</v>
      </c>
      <c r="N1675" s="3">
        <f>DATE(YEAR(PCC_Data[[#This Row],[Confirmed Date]]),1,1)</f>
        <v>41275</v>
      </c>
    </row>
    <row r="1676" spans="2:14" x14ac:dyDescent="0.25">
      <c r="B1676" t="s">
        <v>8253</v>
      </c>
      <c r="C1676" t="s">
        <v>2177</v>
      </c>
      <c r="D1676" t="s">
        <v>8254</v>
      </c>
      <c r="E1676" t="s">
        <v>8051</v>
      </c>
      <c r="F1676" t="s">
        <v>2395</v>
      </c>
      <c r="G1676">
        <v>0</v>
      </c>
      <c r="H1676" t="s">
        <v>8255</v>
      </c>
      <c r="I1676" t="s">
        <v>8255</v>
      </c>
      <c r="J1676" t="s">
        <v>8256</v>
      </c>
      <c r="K1676" t="s">
        <v>5094</v>
      </c>
      <c r="L1676" t="s">
        <v>2322</v>
      </c>
      <c r="M1676" s="6">
        <f>DATE(YEAR(PCC_Data[[#This Row],[Confirmed Date]]),MONTH(PCC_Data[[#This Row],[Confirmed Date]]),1)</f>
        <v>41334</v>
      </c>
      <c r="N1676" s="3">
        <f>DATE(YEAR(PCC_Data[[#This Row],[Confirmed Date]]),1,1)</f>
        <v>41275</v>
      </c>
    </row>
    <row r="1677" spans="2:14" x14ac:dyDescent="0.25">
      <c r="B1677" t="s">
        <v>8257</v>
      </c>
      <c r="C1677" t="s">
        <v>2177</v>
      </c>
      <c r="D1677" t="s">
        <v>8235</v>
      </c>
      <c r="E1677" t="s">
        <v>8258</v>
      </c>
      <c r="F1677" t="s">
        <v>2395</v>
      </c>
      <c r="G1677">
        <v>0</v>
      </c>
      <c r="H1677" t="s">
        <v>8259</v>
      </c>
      <c r="I1677" t="s">
        <v>8259</v>
      </c>
      <c r="J1677" t="s">
        <v>8260</v>
      </c>
      <c r="K1677" t="s">
        <v>5094</v>
      </c>
      <c r="L1677" t="s">
        <v>2348</v>
      </c>
      <c r="M1677" s="6">
        <f>DATE(YEAR(PCC_Data[[#This Row],[Confirmed Date]]),MONTH(PCC_Data[[#This Row],[Confirmed Date]]),1)</f>
        <v>41365</v>
      </c>
      <c r="N1677" s="3">
        <f>DATE(YEAR(PCC_Data[[#This Row],[Confirmed Date]]),1,1)</f>
        <v>41275</v>
      </c>
    </row>
    <row r="1678" spans="2:14" x14ac:dyDescent="0.25">
      <c r="B1678" t="s">
        <v>8261</v>
      </c>
      <c r="C1678" t="s">
        <v>2232</v>
      </c>
      <c r="D1678" t="s">
        <v>5038</v>
      </c>
      <c r="E1678" t="s">
        <v>8262</v>
      </c>
      <c r="F1678" t="s">
        <v>2235</v>
      </c>
      <c r="G1678">
        <v>0</v>
      </c>
      <c r="H1678" t="s">
        <v>8263</v>
      </c>
      <c r="I1678" t="s">
        <v>8263</v>
      </c>
      <c r="J1678" t="s">
        <v>8264</v>
      </c>
      <c r="K1678" t="s">
        <v>4712</v>
      </c>
      <c r="M1678" s="6">
        <f>DATE(YEAR(PCC_Data[[#This Row],[Confirmed Date]]),MONTH(PCC_Data[[#This Row],[Confirmed Date]]),1)</f>
        <v>41365</v>
      </c>
      <c r="N1678" s="3">
        <f>DATE(YEAR(PCC_Data[[#This Row],[Confirmed Date]]),1,1)</f>
        <v>41275</v>
      </c>
    </row>
    <row r="1679" spans="2:14" x14ac:dyDescent="0.25">
      <c r="B1679" t="s">
        <v>8265</v>
      </c>
      <c r="C1679" t="s">
        <v>2177</v>
      </c>
      <c r="D1679" t="s">
        <v>8235</v>
      </c>
      <c r="E1679" t="s">
        <v>8266</v>
      </c>
      <c r="F1679" t="s">
        <v>2395</v>
      </c>
      <c r="G1679">
        <v>0</v>
      </c>
      <c r="H1679" t="s">
        <v>8267</v>
      </c>
      <c r="I1679" t="s">
        <v>8267</v>
      </c>
      <c r="J1679" t="s">
        <v>8268</v>
      </c>
      <c r="K1679" t="s">
        <v>5094</v>
      </c>
      <c r="L1679" t="s">
        <v>2348</v>
      </c>
      <c r="M1679" s="6">
        <f>DATE(YEAR(PCC_Data[[#This Row],[Confirmed Date]]),MONTH(PCC_Data[[#This Row],[Confirmed Date]]),1)</f>
        <v>41365</v>
      </c>
      <c r="N1679" s="3">
        <f>DATE(YEAR(PCC_Data[[#This Row],[Confirmed Date]]),1,1)</f>
        <v>41275</v>
      </c>
    </row>
    <row r="1680" spans="2:14" x14ac:dyDescent="0.25">
      <c r="B1680" t="s">
        <v>8269</v>
      </c>
      <c r="C1680" t="s">
        <v>2177</v>
      </c>
      <c r="D1680" t="s">
        <v>8239</v>
      </c>
      <c r="E1680" t="s">
        <v>8270</v>
      </c>
      <c r="F1680" t="s">
        <v>2395</v>
      </c>
      <c r="G1680">
        <v>0</v>
      </c>
      <c r="H1680" t="s">
        <v>8271</v>
      </c>
      <c r="I1680" t="s">
        <v>8271</v>
      </c>
      <c r="J1680" t="s">
        <v>8272</v>
      </c>
      <c r="K1680" t="s">
        <v>2398</v>
      </c>
      <c r="L1680" t="s">
        <v>2264</v>
      </c>
      <c r="M1680" s="6">
        <f>DATE(YEAR(PCC_Data[[#This Row],[Confirmed Date]]),MONTH(PCC_Data[[#This Row],[Confirmed Date]]),1)</f>
        <v>41365</v>
      </c>
      <c r="N1680" s="3">
        <f>DATE(YEAR(PCC_Data[[#This Row],[Confirmed Date]]),1,1)</f>
        <v>41275</v>
      </c>
    </row>
    <row r="1681" spans="2:14" x14ac:dyDescent="0.25">
      <c r="B1681" t="s">
        <v>8273</v>
      </c>
      <c r="C1681" t="s">
        <v>2232</v>
      </c>
      <c r="D1681" t="s">
        <v>8274</v>
      </c>
      <c r="E1681" t="s">
        <v>8275</v>
      </c>
      <c r="F1681" t="s">
        <v>4981</v>
      </c>
      <c r="G1681">
        <v>0</v>
      </c>
      <c r="H1681" t="s">
        <v>8276</v>
      </c>
      <c r="I1681" t="s">
        <v>8276</v>
      </c>
      <c r="J1681" t="s">
        <v>8277</v>
      </c>
      <c r="K1681" t="s">
        <v>4846</v>
      </c>
      <c r="M1681" s="6">
        <f>DATE(YEAR(PCC_Data[[#This Row],[Confirmed Date]]),MONTH(PCC_Data[[#This Row],[Confirmed Date]]),1)</f>
        <v>41395</v>
      </c>
      <c r="N1681" s="3">
        <f>DATE(YEAR(PCC_Data[[#This Row],[Confirmed Date]]),1,1)</f>
        <v>41275</v>
      </c>
    </row>
    <row r="1682" spans="2:14" x14ac:dyDescent="0.25">
      <c r="B1682" t="s">
        <v>8278</v>
      </c>
      <c r="C1682" t="s">
        <v>2232</v>
      </c>
      <c r="D1682" t="s">
        <v>8279</v>
      </c>
      <c r="E1682" t="s">
        <v>8280</v>
      </c>
      <c r="F1682" t="s">
        <v>2242</v>
      </c>
      <c r="G1682">
        <v>0</v>
      </c>
      <c r="H1682" t="s">
        <v>8281</v>
      </c>
      <c r="I1682" t="s">
        <v>8281</v>
      </c>
      <c r="J1682" t="s">
        <v>8282</v>
      </c>
      <c r="K1682" t="s">
        <v>2424</v>
      </c>
      <c r="L1682" t="s">
        <v>2252</v>
      </c>
      <c r="M1682" s="6">
        <f>DATE(YEAR(PCC_Data[[#This Row],[Confirmed Date]]),MONTH(PCC_Data[[#This Row],[Confirmed Date]]),1)</f>
        <v>41395</v>
      </c>
      <c r="N1682" s="3">
        <f>DATE(YEAR(PCC_Data[[#This Row],[Confirmed Date]]),1,1)</f>
        <v>41275</v>
      </c>
    </row>
    <row r="1683" spans="2:14" x14ac:dyDescent="0.25">
      <c r="B1683" t="s">
        <v>8283</v>
      </c>
      <c r="C1683" t="s">
        <v>2177</v>
      </c>
      <c r="D1683" t="s">
        <v>8284</v>
      </c>
      <c r="E1683" t="s">
        <v>8285</v>
      </c>
      <c r="F1683" t="s">
        <v>2514</v>
      </c>
      <c r="G1683">
        <v>0</v>
      </c>
      <c r="H1683" t="s">
        <v>8286</v>
      </c>
      <c r="I1683" t="s">
        <v>8286</v>
      </c>
      <c r="J1683" t="s">
        <v>8287</v>
      </c>
      <c r="K1683" t="s">
        <v>2547</v>
      </c>
      <c r="L1683" t="s">
        <v>2720</v>
      </c>
      <c r="M1683" s="6">
        <f>DATE(YEAR(PCC_Data[[#This Row],[Confirmed Date]]),MONTH(PCC_Data[[#This Row],[Confirmed Date]]),1)</f>
        <v>41395</v>
      </c>
      <c r="N1683" s="3">
        <f>DATE(YEAR(PCC_Data[[#This Row],[Confirmed Date]]),1,1)</f>
        <v>41275</v>
      </c>
    </row>
    <row r="1684" spans="2:14" x14ac:dyDescent="0.25">
      <c r="B1684" t="s">
        <v>8288</v>
      </c>
      <c r="C1684" t="s">
        <v>2177</v>
      </c>
      <c r="D1684" t="s">
        <v>8289</v>
      </c>
      <c r="E1684" t="s">
        <v>5011</v>
      </c>
      <c r="F1684" t="s">
        <v>2395</v>
      </c>
      <c r="G1684">
        <v>0</v>
      </c>
      <c r="H1684" t="s">
        <v>8290</v>
      </c>
      <c r="I1684" t="s">
        <v>8290</v>
      </c>
      <c r="J1684" t="s">
        <v>8291</v>
      </c>
      <c r="K1684" t="s">
        <v>5094</v>
      </c>
      <c r="L1684" t="s">
        <v>2252</v>
      </c>
      <c r="M1684" s="6">
        <f>DATE(YEAR(PCC_Data[[#This Row],[Confirmed Date]]),MONTH(PCC_Data[[#This Row],[Confirmed Date]]),1)</f>
        <v>41365</v>
      </c>
      <c r="N1684" s="3">
        <f>DATE(YEAR(PCC_Data[[#This Row],[Confirmed Date]]),1,1)</f>
        <v>41275</v>
      </c>
    </row>
    <row r="1685" spans="2:14" x14ac:dyDescent="0.25">
      <c r="B1685" t="s">
        <v>8292</v>
      </c>
      <c r="C1685" t="s">
        <v>2177</v>
      </c>
      <c r="D1685" t="s">
        <v>2543</v>
      </c>
      <c r="E1685" t="s">
        <v>3125</v>
      </c>
      <c r="F1685" t="s">
        <v>2514</v>
      </c>
      <c r="G1685">
        <v>0</v>
      </c>
      <c r="H1685" t="s">
        <v>8293</v>
      </c>
      <c r="I1685" t="s">
        <v>8293</v>
      </c>
      <c r="J1685" t="s">
        <v>8294</v>
      </c>
      <c r="K1685" t="s">
        <v>2547</v>
      </c>
      <c r="L1685" t="s">
        <v>2518</v>
      </c>
      <c r="M1685" s="6">
        <f>DATE(YEAR(PCC_Data[[#This Row],[Confirmed Date]]),MONTH(PCC_Data[[#This Row],[Confirmed Date]]),1)</f>
        <v>41365</v>
      </c>
      <c r="N1685" s="3">
        <f>DATE(YEAR(PCC_Data[[#This Row],[Confirmed Date]]),1,1)</f>
        <v>41275</v>
      </c>
    </row>
    <row r="1686" spans="2:14" x14ac:dyDescent="0.25">
      <c r="B1686" t="s">
        <v>8295</v>
      </c>
      <c r="C1686" t="s">
        <v>2232</v>
      </c>
      <c r="D1686" t="s">
        <v>8296</v>
      </c>
      <c r="E1686" t="s">
        <v>6266</v>
      </c>
      <c r="F1686" t="s">
        <v>4339</v>
      </c>
      <c r="G1686">
        <v>0</v>
      </c>
      <c r="H1686" t="s">
        <v>8297</v>
      </c>
      <c r="I1686" t="s">
        <v>8297</v>
      </c>
      <c r="J1686" t="s">
        <v>8298</v>
      </c>
      <c r="K1686" t="s">
        <v>2538</v>
      </c>
      <c r="L1686" t="s">
        <v>2246</v>
      </c>
      <c r="M1686" s="6">
        <f>DATE(YEAR(PCC_Data[[#This Row],[Confirmed Date]]),MONTH(PCC_Data[[#This Row],[Confirmed Date]]),1)</f>
        <v>41395</v>
      </c>
      <c r="N1686" s="3">
        <f>DATE(YEAR(PCC_Data[[#This Row],[Confirmed Date]]),1,1)</f>
        <v>41275</v>
      </c>
    </row>
    <row r="1687" spans="2:14" x14ac:dyDescent="0.25">
      <c r="B1687" t="s">
        <v>8299</v>
      </c>
      <c r="C1687" t="s">
        <v>2177</v>
      </c>
      <c r="D1687" t="s">
        <v>2543</v>
      </c>
      <c r="E1687" t="s">
        <v>3125</v>
      </c>
      <c r="F1687" t="s">
        <v>2514</v>
      </c>
      <c r="G1687">
        <v>0</v>
      </c>
      <c r="H1687" t="s">
        <v>8293</v>
      </c>
      <c r="I1687" t="s">
        <v>8293</v>
      </c>
      <c r="J1687" t="s">
        <v>8300</v>
      </c>
      <c r="K1687" t="s">
        <v>2398</v>
      </c>
      <c r="L1687" t="s">
        <v>2518</v>
      </c>
      <c r="M1687" s="6">
        <f>DATE(YEAR(PCC_Data[[#This Row],[Confirmed Date]]),MONTH(PCC_Data[[#This Row],[Confirmed Date]]),1)</f>
        <v>41365</v>
      </c>
      <c r="N1687" s="3">
        <f>DATE(YEAR(PCC_Data[[#This Row],[Confirmed Date]]),1,1)</f>
        <v>41275</v>
      </c>
    </row>
    <row r="1688" spans="2:14" x14ac:dyDescent="0.25">
      <c r="B1688" t="s">
        <v>8301</v>
      </c>
      <c r="C1688" t="s">
        <v>2177</v>
      </c>
      <c r="D1688" t="s">
        <v>6554</v>
      </c>
      <c r="E1688" t="s">
        <v>8302</v>
      </c>
      <c r="F1688" t="s">
        <v>2344</v>
      </c>
      <c r="G1688">
        <v>0</v>
      </c>
      <c r="H1688" t="s">
        <v>8303</v>
      </c>
      <c r="I1688" t="s">
        <v>8303</v>
      </c>
      <c r="J1688" t="s">
        <v>8304</v>
      </c>
      <c r="K1688" t="s">
        <v>2398</v>
      </c>
      <c r="L1688" t="s">
        <v>2348</v>
      </c>
      <c r="M1688" s="6">
        <f>DATE(YEAR(PCC_Data[[#This Row],[Confirmed Date]]),MONTH(PCC_Data[[#This Row],[Confirmed Date]]),1)</f>
        <v>41365</v>
      </c>
      <c r="N1688" s="3">
        <f>DATE(YEAR(PCC_Data[[#This Row],[Confirmed Date]]),1,1)</f>
        <v>41275</v>
      </c>
    </row>
    <row r="1689" spans="2:14" x14ac:dyDescent="0.25">
      <c r="B1689" t="s">
        <v>8305</v>
      </c>
      <c r="C1689" t="s">
        <v>2177</v>
      </c>
      <c r="D1689" t="s">
        <v>8306</v>
      </c>
      <c r="E1689" t="s">
        <v>7901</v>
      </c>
      <c r="F1689" t="s">
        <v>2395</v>
      </c>
      <c r="G1689">
        <v>0</v>
      </c>
      <c r="H1689" t="s">
        <v>8307</v>
      </c>
      <c r="I1689" t="s">
        <v>8307</v>
      </c>
      <c r="J1689" t="s">
        <v>8308</v>
      </c>
      <c r="K1689" t="s">
        <v>5094</v>
      </c>
      <c r="M1689" s="6">
        <f>DATE(YEAR(PCC_Data[[#This Row],[Confirmed Date]]),MONTH(PCC_Data[[#This Row],[Confirmed Date]]),1)</f>
        <v>41365</v>
      </c>
      <c r="N1689" s="3">
        <f>DATE(YEAR(PCC_Data[[#This Row],[Confirmed Date]]),1,1)</f>
        <v>41275</v>
      </c>
    </row>
    <row r="1690" spans="2:14" x14ac:dyDescent="0.25">
      <c r="B1690" t="s">
        <v>8309</v>
      </c>
      <c r="C1690" t="s">
        <v>2232</v>
      </c>
      <c r="D1690" t="s">
        <v>8310</v>
      </c>
      <c r="E1690" t="s">
        <v>8311</v>
      </c>
      <c r="F1690" t="s">
        <v>2504</v>
      </c>
      <c r="G1690">
        <v>0</v>
      </c>
      <c r="H1690" t="s">
        <v>8312</v>
      </c>
      <c r="I1690" t="s">
        <v>8312</v>
      </c>
      <c r="J1690" t="s">
        <v>8313</v>
      </c>
      <c r="K1690" t="s">
        <v>2424</v>
      </c>
      <c r="M1690" s="6">
        <f>DATE(YEAR(PCC_Data[[#This Row],[Confirmed Date]]),MONTH(PCC_Data[[#This Row],[Confirmed Date]]),1)</f>
        <v>41395</v>
      </c>
      <c r="N1690" s="3">
        <f>DATE(YEAR(PCC_Data[[#This Row],[Confirmed Date]]),1,1)</f>
        <v>41275</v>
      </c>
    </row>
    <row r="1691" spans="2:14" x14ac:dyDescent="0.25">
      <c r="B1691" t="s">
        <v>8314</v>
      </c>
      <c r="C1691" t="s">
        <v>2177</v>
      </c>
      <c r="D1691" t="s">
        <v>8315</v>
      </c>
      <c r="E1691" t="s">
        <v>8316</v>
      </c>
      <c r="F1691" t="s">
        <v>2319</v>
      </c>
      <c r="G1691">
        <v>0</v>
      </c>
      <c r="H1691" t="s">
        <v>8317</v>
      </c>
      <c r="I1691" t="s">
        <v>8317</v>
      </c>
      <c r="J1691" t="s">
        <v>8318</v>
      </c>
      <c r="K1691" t="s">
        <v>2547</v>
      </c>
      <c r="L1691" t="s">
        <v>2246</v>
      </c>
      <c r="M1691" s="6">
        <f>DATE(YEAR(PCC_Data[[#This Row],[Confirmed Date]]),MONTH(PCC_Data[[#This Row],[Confirmed Date]]),1)</f>
        <v>41365</v>
      </c>
      <c r="N1691" s="3">
        <f>DATE(YEAR(PCC_Data[[#This Row],[Confirmed Date]]),1,1)</f>
        <v>41275</v>
      </c>
    </row>
    <row r="1692" spans="2:14" x14ac:dyDescent="0.25">
      <c r="B1692" t="s">
        <v>8319</v>
      </c>
      <c r="C1692" t="s">
        <v>2177</v>
      </c>
      <c r="D1692" t="s">
        <v>8320</v>
      </c>
      <c r="E1692" t="s">
        <v>8321</v>
      </c>
      <c r="F1692" t="s">
        <v>3345</v>
      </c>
      <c r="G1692">
        <v>0</v>
      </c>
      <c r="H1692" t="s">
        <v>8322</v>
      </c>
      <c r="I1692" t="s">
        <v>8322</v>
      </c>
      <c r="J1692" t="s">
        <v>8323</v>
      </c>
      <c r="K1692" t="s">
        <v>5094</v>
      </c>
      <c r="L1692" t="s">
        <v>2246</v>
      </c>
      <c r="M1692" s="6">
        <f>DATE(YEAR(PCC_Data[[#This Row],[Confirmed Date]]),MONTH(PCC_Data[[#This Row],[Confirmed Date]]),1)</f>
        <v>41365</v>
      </c>
      <c r="N1692" s="3">
        <f>DATE(YEAR(PCC_Data[[#This Row],[Confirmed Date]]),1,1)</f>
        <v>41275</v>
      </c>
    </row>
    <row r="1693" spans="2:14" x14ac:dyDescent="0.25">
      <c r="B1693" t="s">
        <v>8324</v>
      </c>
      <c r="C1693" t="s">
        <v>2177</v>
      </c>
      <c r="D1693" t="s">
        <v>8325</v>
      </c>
      <c r="E1693" t="s">
        <v>2504</v>
      </c>
      <c r="F1693" t="s">
        <v>2836</v>
      </c>
      <c r="G1693">
        <v>0</v>
      </c>
      <c r="H1693" t="s">
        <v>8326</v>
      </c>
      <c r="I1693" t="s">
        <v>8326</v>
      </c>
      <c r="J1693" t="s">
        <v>8327</v>
      </c>
      <c r="K1693" t="s">
        <v>2398</v>
      </c>
      <c r="L1693" t="s">
        <v>2252</v>
      </c>
      <c r="M1693" s="6">
        <f>DATE(YEAR(PCC_Data[[#This Row],[Confirmed Date]]),MONTH(PCC_Data[[#This Row],[Confirmed Date]]),1)</f>
        <v>41365</v>
      </c>
      <c r="N1693" s="3">
        <f>DATE(YEAR(PCC_Data[[#This Row],[Confirmed Date]]),1,1)</f>
        <v>41275</v>
      </c>
    </row>
    <row r="1694" spans="2:14" x14ac:dyDescent="0.25">
      <c r="B1694" t="s">
        <v>8328</v>
      </c>
      <c r="C1694" t="s">
        <v>2232</v>
      </c>
      <c r="D1694" t="s">
        <v>8329</v>
      </c>
      <c r="E1694" t="s">
        <v>5293</v>
      </c>
      <c r="F1694" t="s">
        <v>2504</v>
      </c>
      <c r="G1694">
        <v>0</v>
      </c>
      <c r="H1694" t="s">
        <v>8330</v>
      </c>
      <c r="I1694" t="s">
        <v>8330</v>
      </c>
      <c r="J1694" t="s">
        <v>8331</v>
      </c>
      <c r="K1694" t="s">
        <v>2429</v>
      </c>
      <c r="L1694" t="s">
        <v>2246</v>
      </c>
      <c r="M1694" s="6">
        <f>DATE(YEAR(PCC_Data[[#This Row],[Confirmed Date]]),MONTH(PCC_Data[[#This Row],[Confirmed Date]]),1)</f>
        <v>41395</v>
      </c>
      <c r="N1694" s="3">
        <f>DATE(YEAR(PCC_Data[[#This Row],[Confirmed Date]]),1,1)</f>
        <v>41275</v>
      </c>
    </row>
    <row r="1695" spans="2:14" x14ac:dyDescent="0.25">
      <c r="B1695" t="s">
        <v>8332</v>
      </c>
      <c r="C1695" t="s">
        <v>2232</v>
      </c>
      <c r="D1695" t="s">
        <v>8333</v>
      </c>
      <c r="E1695" t="s">
        <v>8334</v>
      </c>
      <c r="F1695" t="s">
        <v>2395</v>
      </c>
      <c r="G1695">
        <v>0</v>
      </c>
      <c r="H1695" t="s">
        <v>8335</v>
      </c>
      <c r="I1695" t="s">
        <v>8335</v>
      </c>
      <c r="J1695" t="s">
        <v>8336</v>
      </c>
      <c r="K1695" t="s">
        <v>2429</v>
      </c>
      <c r="M1695" s="6">
        <f>DATE(YEAR(PCC_Data[[#This Row],[Confirmed Date]]),MONTH(PCC_Data[[#This Row],[Confirmed Date]]),1)</f>
        <v>41365</v>
      </c>
      <c r="N1695" s="3">
        <f>DATE(YEAR(PCC_Data[[#This Row],[Confirmed Date]]),1,1)</f>
        <v>41275</v>
      </c>
    </row>
    <row r="1696" spans="2:14" x14ac:dyDescent="0.25">
      <c r="B1696" t="s">
        <v>8337</v>
      </c>
      <c r="C1696" t="s">
        <v>2177</v>
      </c>
      <c r="D1696" t="s">
        <v>8338</v>
      </c>
      <c r="E1696" t="s">
        <v>8339</v>
      </c>
      <c r="F1696" t="s">
        <v>2504</v>
      </c>
      <c r="G1696">
        <v>0</v>
      </c>
      <c r="H1696" t="s">
        <v>8340</v>
      </c>
      <c r="I1696" t="s">
        <v>8340</v>
      </c>
      <c r="J1696" t="s">
        <v>8341</v>
      </c>
      <c r="K1696" t="s">
        <v>2398</v>
      </c>
      <c r="L1696" t="s">
        <v>2577</v>
      </c>
      <c r="M1696" s="6">
        <f>DATE(YEAR(PCC_Data[[#This Row],[Confirmed Date]]),MONTH(PCC_Data[[#This Row],[Confirmed Date]]),1)</f>
        <v>41365</v>
      </c>
      <c r="N1696" s="3">
        <f>DATE(YEAR(PCC_Data[[#This Row],[Confirmed Date]]),1,1)</f>
        <v>41275</v>
      </c>
    </row>
    <row r="1697" spans="2:14" x14ac:dyDescent="0.25">
      <c r="B1697" t="s">
        <v>8342</v>
      </c>
      <c r="C1697" t="s">
        <v>2177</v>
      </c>
      <c r="D1697" t="s">
        <v>7543</v>
      </c>
      <c r="E1697" t="s">
        <v>7845</v>
      </c>
      <c r="F1697" t="s">
        <v>3345</v>
      </c>
      <c r="G1697">
        <v>0</v>
      </c>
      <c r="H1697" t="s">
        <v>8343</v>
      </c>
      <c r="I1697" t="s">
        <v>8343</v>
      </c>
      <c r="J1697" t="s">
        <v>8344</v>
      </c>
      <c r="K1697" t="s">
        <v>2398</v>
      </c>
      <c r="L1697" t="s">
        <v>2660</v>
      </c>
      <c r="M1697" s="6">
        <f>DATE(YEAR(PCC_Data[[#This Row],[Confirmed Date]]),MONTH(PCC_Data[[#This Row],[Confirmed Date]]),1)</f>
        <v>41365</v>
      </c>
      <c r="N1697" s="3">
        <f>DATE(YEAR(PCC_Data[[#This Row],[Confirmed Date]]),1,1)</f>
        <v>41275</v>
      </c>
    </row>
    <row r="1698" spans="2:14" x14ac:dyDescent="0.25">
      <c r="B1698" t="s">
        <v>8345</v>
      </c>
      <c r="C1698" t="s">
        <v>2232</v>
      </c>
      <c r="D1698" t="s">
        <v>8346</v>
      </c>
      <c r="E1698" t="s">
        <v>8347</v>
      </c>
      <c r="F1698" t="s">
        <v>2395</v>
      </c>
      <c r="G1698">
        <v>0</v>
      </c>
      <c r="H1698" t="s">
        <v>8348</v>
      </c>
      <c r="I1698" t="s">
        <v>8348</v>
      </c>
      <c r="J1698" t="s">
        <v>8349</v>
      </c>
      <c r="K1698" t="s">
        <v>2805</v>
      </c>
      <c r="M1698" s="6">
        <f>DATE(YEAR(PCC_Data[[#This Row],[Confirmed Date]]),MONTH(PCC_Data[[#This Row],[Confirmed Date]]),1)</f>
        <v>41365</v>
      </c>
      <c r="N1698" s="3">
        <f>DATE(YEAR(PCC_Data[[#This Row],[Confirmed Date]]),1,1)</f>
        <v>41275</v>
      </c>
    </row>
    <row r="1699" spans="2:14" x14ac:dyDescent="0.25">
      <c r="B1699" t="s">
        <v>8350</v>
      </c>
      <c r="C1699" t="s">
        <v>2177</v>
      </c>
      <c r="D1699" t="s">
        <v>8351</v>
      </c>
      <c r="E1699" t="s">
        <v>8352</v>
      </c>
      <c r="F1699" t="s">
        <v>3345</v>
      </c>
      <c r="G1699">
        <v>0</v>
      </c>
      <c r="H1699" t="s">
        <v>8353</v>
      </c>
      <c r="I1699" t="s">
        <v>8353</v>
      </c>
      <c r="J1699" t="s">
        <v>8354</v>
      </c>
      <c r="K1699" t="s">
        <v>2398</v>
      </c>
      <c r="M1699" s="6">
        <f>DATE(YEAR(PCC_Data[[#This Row],[Confirmed Date]]),MONTH(PCC_Data[[#This Row],[Confirmed Date]]),1)</f>
        <v>41365</v>
      </c>
      <c r="N1699" s="3">
        <f>DATE(YEAR(PCC_Data[[#This Row],[Confirmed Date]]),1,1)</f>
        <v>41275</v>
      </c>
    </row>
    <row r="1700" spans="2:14" x14ac:dyDescent="0.25">
      <c r="B1700" t="s">
        <v>8355</v>
      </c>
      <c r="C1700" t="s">
        <v>2177</v>
      </c>
      <c r="D1700" t="s">
        <v>8356</v>
      </c>
      <c r="E1700" t="s">
        <v>5215</v>
      </c>
      <c r="F1700" t="s">
        <v>2319</v>
      </c>
      <c r="G1700">
        <v>0</v>
      </c>
      <c r="H1700" t="s">
        <v>8357</v>
      </c>
      <c r="I1700" t="s">
        <v>8357</v>
      </c>
      <c r="J1700" t="s">
        <v>8358</v>
      </c>
      <c r="K1700" t="s">
        <v>2861</v>
      </c>
      <c r="L1700" t="s">
        <v>2246</v>
      </c>
      <c r="M1700" s="6">
        <f>DATE(YEAR(PCC_Data[[#This Row],[Confirmed Date]]),MONTH(PCC_Data[[#This Row],[Confirmed Date]]),1)</f>
        <v>41395</v>
      </c>
      <c r="N1700" s="3">
        <f>DATE(YEAR(PCC_Data[[#This Row],[Confirmed Date]]),1,1)</f>
        <v>41275</v>
      </c>
    </row>
    <row r="1701" spans="2:14" x14ac:dyDescent="0.25">
      <c r="B1701" t="s">
        <v>8359</v>
      </c>
      <c r="C1701" t="s">
        <v>2177</v>
      </c>
      <c r="D1701" t="s">
        <v>8360</v>
      </c>
      <c r="E1701" t="s">
        <v>2504</v>
      </c>
      <c r="F1701" t="s">
        <v>2836</v>
      </c>
      <c r="G1701">
        <v>0</v>
      </c>
      <c r="H1701" t="s">
        <v>8361</v>
      </c>
      <c r="I1701" t="s">
        <v>8361</v>
      </c>
      <c r="J1701" t="s">
        <v>8362</v>
      </c>
      <c r="K1701" t="s">
        <v>2398</v>
      </c>
      <c r="L1701" t="s">
        <v>2252</v>
      </c>
      <c r="M1701" s="6">
        <f>DATE(YEAR(PCC_Data[[#This Row],[Confirmed Date]]),MONTH(PCC_Data[[#This Row],[Confirmed Date]]),1)</f>
        <v>41395</v>
      </c>
      <c r="N1701" s="3">
        <f>DATE(YEAR(PCC_Data[[#This Row],[Confirmed Date]]),1,1)</f>
        <v>41275</v>
      </c>
    </row>
    <row r="1702" spans="2:14" x14ac:dyDescent="0.25">
      <c r="B1702" t="s">
        <v>8363</v>
      </c>
      <c r="C1702" t="s">
        <v>2232</v>
      </c>
      <c r="D1702" t="s">
        <v>8364</v>
      </c>
      <c r="E1702" t="s">
        <v>8365</v>
      </c>
      <c r="F1702" t="s">
        <v>2504</v>
      </c>
      <c r="G1702">
        <v>0</v>
      </c>
      <c r="H1702" t="s">
        <v>8366</v>
      </c>
      <c r="I1702" t="s">
        <v>8366</v>
      </c>
      <c r="J1702" t="s">
        <v>8367</v>
      </c>
      <c r="K1702" t="s">
        <v>2429</v>
      </c>
      <c r="L1702" t="s">
        <v>2660</v>
      </c>
      <c r="M1702" s="6">
        <f>DATE(YEAR(PCC_Data[[#This Row],[Confirmed Date]]),MONTH(PCC_Data[[#This Row],[Confirmed Date]]),1)</f>
        <v>41395</v>
      </c>
      <c r="N1702" s="3">
        <f>DATE(YEAR(PCC_Data[[#This Row],[Confirmed Date]]),1,1)</f>
        <v>41275</v>
      </c>
    </row>
    <row r="1703" spans="2:14" x14ac:dyDescent="0.25">
      <c r="B1703" t="s">
        <v>8368</v>
      </c>
      <c r="C1703" t="s">
        <v>2177</v>
      </c>
      <c r="D1703" t="s">
        <v>6554</v>
      </c>
      <c r="E1703" t="s">
        <v>8369</v>
      </c>
      <c r="F1703" t="s">
        <v>4339</v>
      </c>
      <c r="G1703">
        <v>0</v>
      </c>
      <c r="H1703" t="s">
        <v>8370</v>
      </c>
      <c r="I1703" t="s">
        <v>8370</v>
      </c>
      <c r="J1703" t="s">
        <v>8371</v>
      </c>
      <c r="K1703" t="s">
        <v>2398</v>
      </c>
      <c r="M1703" s="6">
        <f>DATE(YEAR(PCC_Data[[#This Row],[Confirmed Date]]),MONTH(PCC_Data[[#This Row],[Confirmed Date]]),1)</f>
        <v>41365</v>
      </c>
      <c r="N1703" s="3">
        <f>DATE(YEAR(PCC_Data[[#This Row],[Confirmed Date]]),1,1)</f>
        <v>41275</v>
      </c>
    </row>
    <row r="1704" spans="2:14" x14ac:dyDescent="0.25">
      <c r="B1704" t="s">
        <v>8372</v>
      </c>
      <c r="C1704" t="s">
        <v>2232</v>
      </c>
      <c r="D1704" t="s">
        <v>7974</v>
      </c>
      <c r="E1704" t="s">
        <v>8373</v>
      </c>
      <c r="F1704" t="s">
        <v>2235</v>
      </c>
      <c r="G1704">
        <v>0</v>
      </c>
      <c r="H1704" t="s">
        <v>8374</v>
      </c>
      <c r="I1704" t="s">
        <v>8374</v>
      </c>
      <c r="J1704" t="s">
        <v>8375</v>
      </c>
      <c r="K1704" t="s">
        <v>3445</v>
      </c>
      <c r="L1704" t="s">
        <v>2239</v>
      </c>
      <c r="M1704" s="6">
        <f>DATE(YEAR(PCC_Data[[#This Row],[Confirmed Date]]),MONTH(PCC_Data[[#This Row],[Confirmed Date]]),1)</f>
        <v>41365</v>
      </c>
      <c r="N1704" s="3">
        <f>DATE(YEAR(PCC_Data[[#This Row],[Confirmed Date]]),1,1)</f>
        <v>41275</v>
      </c>
    </row>
    <row r="1705" spans="2:14" x14ac:dyDescent="0.25">
      <c r="B1705" t="s">
        <v>8376</v>
      </c>
      <c r="C1705" t="s">
        <v>2177</v>
      </c>
      <c r="D1705" t="s">
        <v>8377</v>
      </c>
      <c r="E1705" t="s">
        <v>8378</v>
      </c>
      <c r="F1705" t="s">
        <v>4339</v>
      </c>
      <c r="G1705">
        <v>0</v>
      </c>
      <c r="H1705" t="s">
        <v>8379</v>
      </c>
      <c r="I1705" t="s">
        <v>8379</v>
      </c>
      <c r="J1705" t="s">
        <v>8380</v>
      </c>
      <c r="K1705" t="s">
        <v>2398</v>
      </c>
      <c r="L1705" t="s">
        <v>2246</v>
      </c>
      <c r="M1705" s="6">
        <f>DATE(YEAR(PCC_Data[[#This Row],[Confirmed Date]]),MONTH(PCC_Data[[#This Row],[Confirmed Date]]),1)</f>
        <v>41365</v>
      </c>
      <c r="N1705" s="3">
        <f>DATE(YEAR(PCC_Data[[#This Row],[Confirmed Date]]),1,1)</f>
        <v>41275</v>
      </c>
    </row>
    <row r="1706" spans="2:14" x14ac:dyDescent="0.25">
      <c r="B1706" t="s">
        <v>8381</v>
      </c>
      <c r="C1706" t="s">
        <v>2232</v>
      </c>
      <c r="D1706" t="s">
        <v>8382</v>
      </c>
      <c r="E1706" t="s">
        <v>8383</v>
      </c>
      <c r="F1706" t="s">
        <v>2235</v>
      </c>
      <c r="G1706">
        <v>0</v>
      </c>
      <c r="H1706" t="s">
        <v>8384</v>
      </c>
      <c r="I1706" t="s">
        <v>8384</v>
      </c>
      <c r="J1706" t="s">
        <v>8385</v>
      </c>
      <c r="K1706" t="s">
        <v>7213</v>
      </c>
      <c r="L1706" t="s">
        <v>2239</v>
      </c>
      <c r="M1706" s="6">
        <f>DATE(YEAR(PCC_Data[[#This Row],[Confirmed Date]]),MONTH(PCC_Data[[#This Row],[Confirmed Date]]),1)</f>
        <v>41365</v>
      </c>
      <c r="N1706" s="3">
        <f>DATE(YEAR(PCC_Data[[#This Row],[Confirmed Date]]),1,1)</f>
        <v>41275</v>
      </c>
    </row>
    <row r="1707" spans="2:14" x14ac:dyDescent="0.25">
      <c r="B1707" t="s">
        <v>8386</v>
      </c>
      <c r="C1707" t="s">
        <v>2232</v>
      </c>
      <c r="D1707" t="s">
        <v>8387</v>
      </c>
      <c r="E1707" t="s">
        <v>7611</v>
      </c>
      <c r="F1707" t="s">
        <v>2255</v>
      </c>
      <c r="G1707">
        <v>0</v>
      </c>
      <c r="H1707" t="s">
        <v>8388</v>
      </c>
      <c r="I1707" t="s">
        <v>8388</v>
      </c>
      <c r="J1707" t="s">
        <v>8389</v>
      </c>
      <c r="K1707" t="s">
        <v>2429</v>
      </c>
      <c r="L1707" t="s">
        <v>2839</v>
      </c>
      <c r="M1707" s="6">
        <f>DATE(YEAR(PCC_Data[[#This Row],[Confirmed Date]]),MONTH(PCC_Data[[#This Row],[Confirmed Date]]),1)</f>
        <v>41365</v>
      </c>
      <c r="N1707" s="3">
        <f>DATE(YEAR(PCC_Data[[#This Row],[Confirmed Date]]),1,1)</f>
        <v>41275</v>
      </c>
    </row>
    <row r="1708" spans="2:14" x14ac:dyDescent="0.25">
      <c r="B1708" t="s">
        <v>8390</v>
      </c>
      <c r="C1708" t="s">
        <v>2232</v>
      </c>
      <c r="D1708" t="s">
        <v>8391</v>
      </c>
      <c r="E1708" t="s">
        <v>8392</v>
      </c>
      <c r="F1708" t="s">
        <v>3448</v>
      </c>
      <c r="G1708">
        <v>0</v>
      </c>
      <c r="H1708" t="s">
        <v>8393</v>
      </c>
      <c r="I1708" t="s">
        <v>8393</v>
      </c>
      <c r="J1708" t="s">
        <v>8394</v>
      </c>
      <c r="K1708" t="s">
        <v>3833</v>
      </c>
      <c r="L1708" t="s">
        <v>2275</v>
      </c>
      <c r="M1708" s="6">
        <f>DATE(YEAR(PCC_Data[[#This Row],[Confirmed Date]]),MONTH(PCC_Data[[#This Row],[Confirmed Date]]),1)</f>
        <v>41395</v>
      </c>
      <c r="N1708" s="3">
        <f>DATE(YEAR(PCC_Data[[#This Row],[Confirmed Date]]),1,1)</f>
        <v>41275</v>
      </c>
    </row>
    <row r="1709" spans="2:14" x14ac:dyDescent="0.25">
      <c r="B1709" t="s">
        <v>8395</v>
      </c>
      <c r="C1709" t="s">
        <v>2232</v>
      </c>
      <c r="D1709" t="s">
        <v>8396</v>
      </c>
      <c r="E1709" t="s">
        <v>8397</v>
      </c>
      <c r="F1709" t="s">
        <v>2384</v>
      </c>
      <c r="G1709">
        <v>0</v>
      </c>
      <c r="H1709" t="s">
        <v>8398</v>
      </c>
      <c r="I1709" t="s">
        <v>8398</v>
      </c>
      <c r="J1709" t="s">
        <v>8399</v>
      </c>
      <c r="K1709" t="s">
        <v>3833</v>
      </c>
      <c r="M1709" s="6">
        <f>DATE(YEAR(PCC_Data[[#This Row],[Confirmed Date]]),MONTH(PCC_Data[[#This Row],[Confirmed Date]]),1)</f>
        <v>41365</v>
      </c>
      <c r="N1709" s="3">
        <f>DATE(YEAR(PCC_Data[[#This Row],[Confirmed Date]]),1,1)</f>
        <v>41275</v>
      </c>
    </row>
    <row r="1710" spans="2:14" x14ac:dyDescent="0.25">
      <c r="B1710" t="s">
        <v>8400</v>
      </c>
      <c r="C1710" t="s">
        <v>2177</v>
      </c>
      <c r="D1710" t="s">
        <v>8401</v>
      </c>
      <c r="E1710" t="s">
        <v>8402</v>
      </c>
      <c r="F1710" t="s">
        <v>2701</v>
      </c>
      <c r="G1710">
        <v>0</v>
      </c>
      <c r="H1710" t="s">
        <v>8403</v>
      </c>
      <c r="I1710" t="s">
        <v>8403</v>
      </c>
      <c r="J1710" t="s">
        <v>8404</v>
      </c>
      <c r="K1710" t="s">
        <v>2861</v>
      </c>
      <c r="L1710" t="s">
        <v>2365</v>
      </c>
      <c r="M1710" s="6">
        <f>DATE(YEAR(PCC_Data[[#This Row],[Confirmed Date]]),MONTH(PCC_Data[[#This Row],[Confirmed Date]]),1)</f>
        <v>41365</v>
      </c>
      <c r="N1710" s="3">
        <f>DATE(YEAR(PCC_Data[[#This Row],[Confirmed Date]]),1,1)</f>
        <v>41275</v>
      </c>
    </row>
    <row r="1711" spans="2:14" x14ac:dyDescent="0.25">
      <c r="B1711" t="s">
        <v>8405</v>
      </c>
      <c r="C1711" t="s">
        <v>2232</v>
      </c>
      <c r="D1711" t="s">
        <v>8406</v>
      </c>
      <c r="E1711" t="s">
        <v>8407</v>
      </c>
      <c r="F1711" t="s">
        <v>2701</v>
      </c>
      <c r="G1711">
        <v>0</v>
      </c>
      <c r="H1711" t="s">
        <v>8408</v>
      </c>
      <c r="I1711" t="s">
        <v>8408</v>
      </c>
      <c r="J1711" t="s">
        <v>8409</v>
      </c>
      <c r="K1711" t="s">
        <v>2429</v>
      </c>
      <c r="L1711" t="s">
        <v>2365</v>
      </c>
      <c r="M1711" s="6">
        <f>DATE(YEAR(PCC_Data[[#This Row],[Confirmed Date]]),MONTH(PCC_Data[[#This Row],[Confirmed Date]]),1)</f>
        <v>41365</v>
      </c>
      <c r="N1711" s="3">
        <f>DATE(YEAR(PCC_Data[[#This Row],[Confirmed Date]]),1,1)</f>
        <v>41275</v>
      </c>
    </row>
    <row r="1712" spans="2:14" x14ac:dyDescent="0.25">
      <c r="B1712" t="s">
        <v>8410</v>
      </c>
      <c r="C1712" t="s">
        <v>2232</v>
      </c>
      <c r="D1712" t="s">
        <v>8411</v>
      </c>
      <c r="E1712" t="s">
        <v>8412</v>
      </c>
      <c r="F1712" t="s">
        <v>2235</v>
      </c>
      <c r="G1712">
        <v>0</v>
      </c>
      <c r="H1712" t="s">
        <v>8413</v>
      </c>
      <c r="I1712" t="s">
        <v>8413</v>
      </c>
      <c r="J1712" t="s">
        <v>8414</v>
      </c>
      <c r="K1712" t="s">
        <v>2429</v>
      </c>
      <c r="L1712" t="s">
        <v>2392</v>
      </c>
      <c r="M1712" s="6">
        <f>DATE(YEAR(PCC_Data[[#This Row],[Confirmed Date]]),MONTH(PCC_Data[[#This Row],[Confirmed Date]]),1)</f>
        <v>41395</v>
      </c>
      <c r="N1712" s="3">
        <f>DATE(YEAR(PCC_Data[[#This Row],[Confirmed Date]]),1,1)</f>
        <v>41275</v>
      </c>
    </row>
    <row r="1713" spans="2:14" x14ac:dyDescent="0.25">
      <c r="B1713" t="s">
        <v>8415</v>
      </c>
      <c r="C1713" t="s">
        <v>2177</v>
      </c>
      <c r="D1713" t="s">
        <v>8416</v>
      </c>
      <c r="E1713" t="s">
        <v>6686</v>
      </c>
      <c r="F1713" t="s">
        <v>2504</v>
      </c>
      <c r="G1713">
        <v>0</v>
      </c>
      <c r="H1713" t="s">
        <v>8417</v>
      </c>
      <c r="I1713" t="s">
        <v>8417</v>
      </c>
      <c r="J1713" t="s">
        <v>8418</v>
      </c>
      <c r="K1713" t="s">
        <v>2398</v>
      </c>
      <c r="L1713" t="s">
        <v>2252</v>
      </c>
      <c r="M1713" s="6">
        <f>DATE(YEAR(PCC_Data[[#This Row],[Confirmed Date]]),MONTH(PCC_Data[[#This Row],[Confirmed Date]]),1)</f>
        <v>41365</v>
      </c>
      <c r="N1713" s="3">
        <f>DATE(YEAR(PCC_Data[[#This Row],[Confirmed Date]]),1,1)</f>
        <v>41275</v>
      </c>
    </row>
    <row r="1714" spans="2:14" x14ac:dyDescent="0.25">
      <c r="B1714" t="s">
        <v>8419</v>
      </c>
      <c r="C1714" t="s">
        <v>2177</v>
      </c>
      <c r="D1714" t="s">
        <v>8420</v>
      </c>
      <c r="E1714" t="s">
        <v>8421</v>
      </c>
      <c r="F1714" t="s">
        <v>2895</v>
      </c>
      <c r="G1714">
        <v>0</v>
      </c>
      <c r="H1714" t="s">
        <v>8422</v>
      </c>
      <c r="I1714" t="s">
        <v>8422</v>
      </c>
      <c r="J1714" t="s">
        <v>8423</v>
      </c>
      <c r="K1714" t="s">
        <v>2398</v>
      </c>
      <c r="L1714" t="s">
        <v>2365</v>
      </c>
      <c r="M1714" s="6">
        <f>DATE(YEAR(PCC_Data[[#This Row],[Confirmed Date]]),MONTH(PCC_Data[[#This Row],[Confirmed Date]]),1)</f>
        <v>41365</v>
      </c>
      <c r="N1714" s="3">
        <f>DATE(YEAR(PCC_Data[[#This Row],[Confirmed Date]]),1,1)</f>
        <v>41275</v>
      </c>
    </row>
    <row r="1715" spans="2:14" x14ac:dyDescent="0.25">
      <c r="B1715" t="s">
        <v>8424</v>
      </c>
      <c r="C1715" t="s">
        <v>2232</v>
      </c>
      <c r="D1715" t="s">
        <v>8425</v>
      </c>
      <c r="E1715" t="s">
        <v>8426</v>
      </c>
      <c r="F1715" t="s">
        <v>2255</v>
      </c>
      <c r="G1715">
        <v>0</v>
      </c>
      <c r="H1715" t="s">
        <v>8427</v>
      </c>
      <c r="I1715" t="s">
        <v>8427</v>
      </c>
      <c r="J1715" t="s">
        <v>8428</v>
      </c>
      <c r="K1715" t="s">
        <v>2805</v>
      </c>
      <c r="M1715" s="6">
        <f>DATE(YEAR(PCC_Data[[#This Row],[Confirmed Date]]),MONTH(PCC_Data[[#This Row],[Confirmed Date]]),1)</f>
        <v>41365</v>
      </c>
      <c r="N1715" s="3">
        <f>DATE(YEAR(PCC_Data[[#This Row],[Confirmed Date]]),1,1)</f>
        <v>41275</v>
      </c>
    </row>
    <row r="1716" spans="2:14" x14ac:dyDescent="0.25">
      <c r="B1716" t="s">
        <v>8429</v>
      </c>
      <c r="C1716" t="s">
        <v>2177</v>
      </c>
      <c r="D1716" t="s">
        <v>8430</v>
      </c>
      <c r="E1716" t="s">
        <v>8402</v>
      </c>
      <c r="F1716" t="s">
        <v>2739</v>
      </c>
      <c r="G1716">
        <v>0</v>
      </c>
      <c r="H1716" t="s">
        <v>8431</v>
      </c>
      <c r="I1716" t="s">
        <v>8431</v>
      </c>
      <c r="J1716" t="s">
        <v>8432</v>
      </c>
      <c r="K1716" t="s">
        <v>2398</v>
      </c>
      <c r="L1716" t="s">
        <v>2365</v>
      </c>
      <c r="M1716" s="6">
        <f>DATE(YEAR(PCC_Data[[#This Row],[Confirmed Date]]),MONTH(PCC_Data[[#This Row],[Confirmed Date]]),1)</f>
        <v>41365</v>
      </c>
      <c r="N1716" s="3">
        <f>DATE(YEAR(PCC_Data[[#This Row],[Confirmed Date]]),1,1)</f>
        <v>41275</v>
      </c>
    </row>
    <row r="1717" spans="2:14" x14ac:dyDescent="0.25">
      <c r="B1717" t="s">
        <v>8433</v>
      </c>
      <c r="C1717" t="s">
        <v>2177</v>
      </c>
      <c r="D1717" t="s">
        <v>8434</v>
      </c>
      <c r="E1717" t="s">
        <v>7993</v>
      </c>
      <c r="F1717" t="s">
        <v>2739</v>
      </c>
      <c r="G1717">
        <v>0</v>
      </c>
      <c r="H1717" t="s">
        <v>8435</v>
      </c>
      <c r="I1717" t="s">
        <v>8435</v>
      </c>
      <c r="J1717" t="s">
        <v>8436</v>
      </c>
      <c r="K1717" t="s">
        <v>3460</v>
      </c>
      <c r="L1717" t="s">
        <v>6820</v>
      </c>
      <c r="M1717" s="6">
        <f>DATE(YEAR(PCC_Data[[#This Row],[Confirmed Date]]),MONTH(PCC_Data[[#This Row],[Confirmed Date]]),1)</f>
        <v>41334</v>
      </c>
      <c r="N1717" s="3">
        <f>DATE(YEAR(PCC_Data[[#This Row],[Confirmed Date]]),1,1)</f>
        <v>41275</v>
      </c>
    </row>
    <row r="1718" spans="2:14" x14ac:dyDescent="0.25">
      <c r="B1718" t="s">
        <v>8437</v>
      </c>
      <c r="C1718" t="s">
        <v>2232</v>
      </c>
      <c r="D1718" t="s">
        <v>8438</v>
      </c>
      <c r="E1718" t="s">
        <v>8439</v>
      </c>
      <c r="F1718" t="s">
        <v>3448</v>
      </c>
      <c r="G1718">
        <v>0</v>
      </c>
      <c r="H1718" t="s">
        <v>8440</v>
      </c>
      <c r="I1718" t="s">
        <v>8440</v>
      </c>
      <c r="J1718" t="s">
        <v>8441</v>
      </c>
      <c r="K1718" t="s">
        <v>2415</v>
      </c>
      <c r="L1718" t="s">
        <v>2275</v>
      </c>
      <c r="M1718" s="6">
        <f>DATE(YEAR(PCC_Data[[#This Row],[Confirmed Date]]),MONTH(PCC_Data[[#This Row],[Confirmed Date]]),1)</f>
        <v>41395</v>
      </c>
      <c r="N1718" s="3">
        <f>DATE(YEAR(PCC_Data[[#This Row],[Confirmed Date]]),1,1)</f>
        <v>41275</v>
      </c>
    </row>
    <row r="1719" spans="2:14" x14ac:dyDescent="0.25">
      <c r="B1719" t="s">
        <v>8442</v>
      </c>
      <c r="C1719" t="s">
        <v>2177</v>
      </c>
      <c r="D1719" t="s">
        <v>8443</v>
      </c>
      <c r="E1719" t="s">
        <v>8444</v>
      </c>
      <c r="F1719" t="s">
        <v>2395</v>
      </c>
      <c r="G1719">
        <v>0</v>
      </c>
      <c r="H1719" t="s">
        <v>8445</v>
      </c>
      <c r="I1719" t="s">
        <v>8445</v>
      </c>
      <c r="J1719" t="s">
        <v>8446</v>
      </c>
      <c r="K1719" t="s">
        <v>2398</v>
      </c>
      <c r="L1719" t="s">
        <v>2660</v>
      </c>
      <c r="M1719" s="6">
        <f>DATE(YEAR(PCC_Data[[#This Row],[Confirmed Date]]),MONTH(PCC_Data[[#This Row],[Confirmed Date]]),1)</f>
        <v>41365</v>
      </c>
      <c r="N1719" s="3">
        <f>DATE(YEAR(PCC_Data[[#This Row],[Confirmed Date]]),1,1)</f>
        <v>41275</v>
      </c>
    </row>
    <row r="1720" spans="2:14" x14ac:dyDescent="0.25">
      <c r="B1720" t="s">
        <v>8447</v>
      </c>
      <c r="C1720" t="s">
        <v>2232</v>
      </c>
      <c r="D1720" t="s">
        <v>7356</v>
      </c>
      <c r="E1720" t="s">
        <v>8448</v>
      </c>
      <c r="F1720" t="s">
        <v>2395</v>
      </c>
      <c r="G1720">
        <v>0</v>
      </c>
      <c r="H1720" t="s">
        <v>8449</v>
      </c>
      <c r="I1720" t="s">
        <v>8449</v>
      </c>
      <c r="J1720" t="s">
        <v>8450</v>
      </c>
      <c r="K1720" t="s">
        <v>2429</v>
      </c>
      <c r="M1720" s="6">
        <f>DATE(YEAR(PCC_Data[[#This Row],[Confirmed Date]]),MONTH(PCC_Data[[#This Row],[Confirmed Date]]),1)</f>
        <v>41365</v>
      </c>
      <c r="N1720" s="3">
        <f>DATE(YEAR(PCC_Data[[#This Row],[Confirmed Date]]),1,1)</f>
        <v>41275</v>
      </c>
    </row>
    <row r="1721" spans="2:14" x14ac:dyDescent="0.25">
      <c r="B1721" t="s">
        <v>8451</v>
      </c>
      <c r="C1721" t="s">
        <v>2232</v>
      </c>
      <c r="D1721" t="s">
        <v>8452</v>
      </c>
      <c r="E1721" t="s">
        <v>8444</v>
      </c>
      <c r="F1721" t="s">
        <v>2895</v>
      </c>
      <c r="G1721">
        <v>0</v>
      </c>
      <c r="H1721" t="s">
        <v>8453</v>
      </c>
      <c r="I1721" t="s">
        <v>8453</v>
      </c>
      <c r="J1721" t="s">
        <v>8454</v>
      </c>
      <c r="K1721" t="s">
        <v>2429</v>
      </c>
      <c r="L1721" t="s">
        <v>2660</v>
      </c>
      <c r="M1721" s="6">
        <f>DATE(YEAR(PCC_Data[[#This Row],[Confirmed Date]]),MONTH(PCC_Data[[#This Row],[Confirmed Date]]),1)</f>
        <v>41365</v>
      </c>
      <c r="N1721" s="3">
        <f>DATE(YEAR(PCC_Data[[#This Row],[Confirmed Date]]),1,1)</f>
        <v>41275</v>
      </c>
    </row>
    <row r="1722" spans="2:14" x14ac:dyDescent="0.25">
      <c r="B1722" t="s">
        <v>8455</v>
      </c>
      <c r="C1722" t="s">
        <v>2232</v>
      </c>
      <c r="D1722" t="s">
        <v>8456</v>
      </c>
      <c r="E1722" t="s">
        <v>8457</v>
      </c>
      <c r="F1722" t="s">
        <v>2319</v>
      </c>
      <c r="G1722">
        <v>0</v>
      </c>
      <c r="H1722" t="s">
        <v>8458</v>
      </c>
      <c r="I1722" t="s">
        <v>8458</v>
      </c>
      <c r="J1722" t="s">
        <v>8459</v>
      </c>
      <c r="K1722" t="s">
        <v>2429</v>
      </c>
      <c r="L1722" t="s">
        <v>2246</v>
      </c>
      <c r="M1722" s="6">
        <f>DATE(YEAR(PCC_Data[[#This Row],[Confirmed Date]]),MONTH(PCC_Data[[#This Row],[Confirmed Date]]),1)</f>
        <v>41395</v>
      </c>
      <c r="N1722" s="3">
        <f>DATE(YEAR(PCC_Data[[#This Row],[Confirmed Date]]),1,1)</f>
        <v>41275</v>
      </c>
    </row>
    <row r="1723" spans="2:14" x14ac:dyDescent="0.25">
      <c r="B1723" t="s">
        <v>8460</v>
      </c>
      <c r="C1723" t="s">
        <v>2177</v>
      </c>
      <c r="D1723" t="s">
        <v>3662</v>
      </c>
      <c r="E1723" t="s">
        <v>8461</v>
      </c>
      <c r="F1723" t="s">
        <v>2514</v>
      </c>
      <c r="G1723">
        <v>0</v>
      </c>
      <c r="H1723" t="s">
        <v>8462</v>
      </c>
      <c r="I1723" t="s">
        <v>8462</v>
      </c>
      <c r="J1723" t="s">
        <v>8463</v>
      </c>
      <c r="K1723" t="s">
        <v>2547</v>
      </c>
      <c r="M1723" s="6">
        <f>DATE(YEAR(PCC_Data[[#This Row],[Confirmed Date]]),MONTH(PCC_Data[[#This Row],[Confirmed Date]]),1)</f>
        <v>41365</v>
      </c>
      <c r="N1723" s="3">
        <f>DATE(YEAR(PCC_Data[[#This Row],[Confirmed Date]]),1,1)</f>
        <v>41275</v>
      </c>
    </row>
    <row r="1724" spans="2:14" x14ac:dyDescent="0.25">
      <c r="B1724" t="s">
        <v>8464</v>
      </c>
      <c r="C1724" t="s">
        <v>2177</v>
      </c>
      <c r="D1724" t="s">
        <v>8465</v>
      </c>
      <c r="E1724" t="s">
        <v>8466</v>
      </c>
      <c r="F1724" t="s">
        <v>2895</v>
      </c>
      <c r="G1724">
        <v>0</v>
      </c>
      <c r="H1724" t="s">
        <v>8467</v>
      </c>
      <c r="I1724" t="s">
        <v>8467</v>
      </c>
      <c r="J1724" t="s">
        <v>8468</v>
      </c>
      <c r="K1724" t="s">
        <v>2398</v>
      </c>
      <c r="L1724" t="s">
        <v>2660</v>
      </c>
      <c r="M1724" s="6">
        <f>DATE(YEAR(PCC_Data[[#This Row],[Confirmed Date]]),MONTH(PCC_Data[[#This Row],[Confirmed Date]]),1)</f>
        <v>41365</v>
      </c>
      <c r="N1724" s="3">
        <f>DATE(YEAR(PCC_Data[[#This Row],[Confirmed Date]]),1,1)</f>
        <v>41275</v>
      </c>
    </row>
    <row r="1725" spans="2:14" x14ac:dyDescent="0.25">
      <c r="B1725" t="s">
        <v>8469</v>
      </c>
      <c r="C1725" t="s">
        <v>2177</v>
      </c>
      <c r="D1725" t="s">
        <v>8239</v>
      </c>
      <c r="E1725" t="s">
        <v>8470</v>
      </c>
      <c r="F1725" t="s">
        <v>2395</v>
      </c>
      <c r="G1725">
        <v>0</v>
      </c>
      <c r="H1725" t="s">
        <v>8471</v>
      </c>
      <c r="I1725" t="s">
        <v>8471</v>
      </c>
      <c r="J1725" t="s">
        <v>8472</v>
      </c>
      <c r="K1725" t="s">
        <v>2398</v>
      </c>
      <c r="M1725" s="6">
        <f>DATE(YEAR(PCC_Data[[#This Row],[Confirmed Date]]),MONTH(PCC_Data[[#This Row],[Confirmed Date]]),1)</f>
        <v>41365</v>
      </c>
      <c r="N1725" s="3">
        <f>DATE(YEAR(PCC_Data[[#This Row],[Confirmed Date]]),1,1)</f>
        <v>41275</v>
      </c>
    </row>
    <row r="1726" spans="2:14" x14ac:dyDescent="0.25">
      <c r="B1726" t="s">
        <v>8473</v>
      </c>
      <c r="C1726" t="s">
        <v>2232</v>
      </c>
      <c r="D1726" t="s">
        <v>8474</v>
      </c>
      <c r="E1726" t="s">
        <v>8475</v>
      </c>
      <c r="F1726" t="s">
        <v>2895</v>
      </c>
      <c r="G1726">
        <v>0</v>
      </c>
      <c r="H1726" t="s">
        <v>8476</v>
      </c>
      <c r="I1726" t="s">
        <v>8476</v>
      </c>
      <c r="J1726" t="s">
        <v>8477</v>
      </c>
      <c r="K1726" t="s">
        <v>2429</v>
      </c>
      <c r="L1726" t="s">
        <v>2660</v>
      </c>
      <c r="M1726" s="6">
        <f>DATE(YEAR(PCC_Data[[#This Row],[Confirmed Date]]),MONTH(PCC_Data[[#This Row],[Confirmed Date]]),1)</f>
        <v>41395</v>
      </c>
      <c r="N1726" s="3">
        <f>DATE(YEAR(PCC_Data[[#This Row],[Confirmed Date]]),1,1)</f>
        <v>41275</v>
      </c>
    </row>
    <row r="1727" spans="2:14" x14ac:dyDescent="0.25">
      <c r="B1727" t="s">
        <v>8478</v>
      </c>
      <c r="C1727" t="s">
        <v>2177</v>
      </c>
      <c r="D1727" t="s">
        <v>3662</v>
      </c>
      <c r="E1727" t="s">
        <v>8461</v>
      </c>
      <c r="F1727" t="s">
        <v>2514</v>
      </c>
      <c r="G1727">
        <v>0</v>
      </c>
      <c r="H1727" t="s">
        <v>8462</v>
      </c>
      <c r="I1727" t="s">
        <v>8462</v>
      </c>
      <c r="J1727" t="s">
        <v>8479</v>
      </c>
      <c r="K1727" t="s">
        <v>2398</v>
      </c>
      <c r="M1727" s="6">
        <f>DATE(YEAR(PCC_Data[[#This Row],[Confirmed Date]]),MONTH(PCC_Data[[#This Row],[Confirmed Date]]),1)</f>
        <v>41365</v>
      </c>
      <c r="N1727" s="3">
        <f>DATE(YEAR(PCC_Data[[#This Row],[Confirmed Date]]),1,1)</f>
        <v>41275</v>
      </c>
    </row>
    <row r="1728" spans="2:14" x14ac:dyDescent="0.25">
      <c r="B1728" t="s">
        <v>8480</v>
      </c>
      <c r="C1728" t="s">
        <v>2177</v>
      </c>
      <c r="D1728" t="s">
        <v>8481</v>
      </c>
      <c r="E1728" t="s">
        <v>3896</v>
      </c>
      <c r="F1728" t="s">
        <v>2395</v>
      </c>
      <c r="G1728">
        <v>0</v>
      </c>
      <c r="H1728" t="s">
        <v>8482</v>
      </c>
      <c r="I1728" t="s">
        <v>8482</v>
      </c>
      <c r="J1728" t="s">
        <v>8483</v>
      </c>
      <c r="K1728" t="s">
        <v>2398</v>
      </c>
      <c r="L1728" t="s">
        <v>2258</v>
      </c>
      <c r="M1728" s="6">
        <f>DATE(YEAR(PCC_Data[[#This Row],[Confirmed Date]]),MONTH(PCC_Data[[#This Row],[Confirmed Date]]),1)</f>
        <v>41365</v>
      </c>
      <c r="N1728" s="3">
        <f>DATE(YEAR(PCC_Data[[#This Row],[Confirmed Date]]),1,1)</f>
        <v>41275</v>
      </c>
    </row>
    <row r="1729" spans="2:14" x14ac:dyDescent="0.25">
      <c r="B1729" t="s">
        <v>8484</v>
      </c>
      <c r="C1729" t="s">
        <v>2177</v>
      </c>
      <c r="D1729" t="s">
        <v>2543</v>
      </c>
      <c r="E1729" t="s">
        <v>3125</v>
      </c>
      <c r="F1729" t="s">
        <v>2514</v>
      </c>
      <c r="G1729">
        <v>0</v>
      </c>
      <c r="H1729" t="s">
        <v>8485</v>
      </c>
      <c r="I1729" t="s">
        <v>8485</v>
      </c>
      <c r="J1729" t="s">
        <v>8486</v>
      </c>
      <c r="K1729" t="s">
        <v>2547</v>
      </c>
      <c r="L1729" t="s">
        <v>2518</v>
      </c>
      <c r="M1729" s="6">
        <f>DATE(YEAR(PCC_Data[[#This Row],[Confirmed Date]]),MONTH(PCC_Data[[#This Row],[Confirmed Date]]),1)</f>
        <v>41365</v>
      </c>
      <c r="N1729" s="3">
        <f>DATE(YEAR(PCC_Data[[#This Row],[Confirmed Date]]),1,1)</f>
        <v>41275</v>
      </c>
    </row>
    <row r="1730" spans="2:14" x14ac:dyDescent="0.25">
      <c r="B1730" t="s">
        <v>8487</v>
      </c>
      <c r="C1730" t="s">
        <v>2177</v>
      </c>
      <c r="D1730" t="s">
        <v>2543</v>
      </c>
      <c r="E1730" t="s">
        <v>3125</v>
      </c>
      <c r="F1730" t="s">
        <v>2514</v>
      </c>
      <c r="G1730">
        <v>0</v>
      </c>
      <c r="H1730" t="s">
        <v>8485</v>
      </c>
      <c r="I1730" t="s">
        <v>8485</v>
      </c>
      <c r="J1730" t="s">
        <v>8488</v>
      </c>
      <c r="K1730" t="s">
        <v>2398</v>
      </c>
      <c r="L1730" t="s">
        <v>2518</v>
      </c>
      <c r="M1730" s="6">
        <f>DATE(YEAR(PCC_Data[[#This Row],[Confirmed Date]]),MONTH(PCC_Data[[#This Row],[Confirmed Date]]),1)</f>
        <v>41365</v>
      </c>
      <c r="N1730" s="3">
        <f>DATE(YEAR(PCC_Data[[#This Row],[Confirmed Date]]),1,1)</f>
        <v>41275</v>
      </c>
    </row>
    <row r="1731" spans="2:14" x14ac:dyDescent="0.25">
      <c r="B1731" t="s">
        <v>8489</v>
      </c>
      <c r="C1731" t="s">
        <v>2177</v>
      </c>
      <c r="D1731" t="s">
        <v>8490</v>
      </c>
      <c r="E1731" t="s">
        <v>8491</v>
      </c>
      <c r="F1731" t="s">
        <v>2845</v>
      </c>
      <c r="G1731">
        <v>0</v>
      </c>
      <c r="H1731" t="s">
        <v>8492</v>
      </c>
      <c r="I1731" t="s">
        <v>8492</v>
      </c>
      <c r="J1731" t="s">
        <v>8493</v>
      </c>
      <c r="K1731" t="s">
        <v>5094</v>
      </c>
      <c r="L1731" t="s">
        <v>6136</v>
      </c>
      <c r="M1731" s="6">
        <f>DATE(YEAR(PCC_Data[[#This Row],[Confirmed Date]]),MONTH(PCC_Data[[#This Row],[Confirmed Date]]),1)</f>
        <v>41395</v>
      </c>
      <c r="N1731" s="3">
        <f>DATE(YEAR(PCC_Data[[#This Row],[Confirmed Date]]),1,1)</f>
        <v>41275</v>
      </c>
    </row>
    <row r="1732" spans="2:14" x14ac:dyDescent="0.25">
      <c r="B1732" t="s">
        <v>8494</v>
      </c>
      <c r="C1732" t="s">
        <v>2232</v>
      </c>
      <c r="D1732" t="s">
        <v>7892</v>
      </c>
      <c r="E1732" t="s">
        <v>8495</v>
      </c>
      <c r="F1732" t="s">
        <v>2395</v>
      </c>
      <c r="G1732">
        <v>0</v>
      </c>
      <c r="H1732" t="s">
        <v>8496</v>
      </c>
      <c r="I1732" t="s">
        <v>8496</v>
      </c>
      <c r="J1732" t="s">
        <v>8497</v>
      </c>
      <c r="K1732" t="s">
        <v>2429</v>
      </c>
      <c r="M1732" s="6">
        <f>DATE(YEAR(PCC_Data[[#This Row],[Confirmed Date]]),MONTH(PCC_Data[[#This Row],[Confirmed Date]]),1)</f>
        <v>41365</v>
      </c>
      <c r="N1732" s="3">
        <f>DATE(YEAR(PCC_Data[[#This Row],[Confirmed Date]]),1,1)</f>
        <v>41275</v>
      </c>
    </row>
    <row r="1733" spans="2:14" x14ac:dyDescent="0.25">
      <c r="B1733" t="s">
        <v>8498</v>
      </c>
      <c r="C1733" t="s">
        <v>2177</v>
      </c>
      <c r="D1733" t="s">
        <v>8107</v>
      </c>
      <c r="E1733" t="s">
        <v>8128</v>
      </c>
      <c r="F1733" t="s">
        <v>2271</v>
      </c>
      <c r="G1733">
        <v>0</v>
      </c>
      <c r="H1733" t="s">
        <v>8499</v>
      </c>
      <c r="I1733" t="s">
        <v>8499</v>
      </c>
      <c r="J1733" t="s">
        <v>8500</v>
      </c>
      <c r="K1733" t="s">
        <v>2347</v>
      </c>
      <c r="L1733" t="s">
        <v>2258</v>
      </c>
      <c r="M1733" s="6">
        <f>DATE(YEAR(PCC_Data[[#This Row],[Confirmed Date]]),MONTH(PCC_Data[[#This Row],[Confirmed Date]]),1)</f>
        <v>41365</v>
      </c>
      <c r="N1733" s="3">
        <f>DATE(YEAR(PCC_Data[[#This Row],[Confirmed Date]]),1,1)</f>
        <v>41275</v>
      </c>
    </row>
    <row r="1734" spans="2:14" x14ac:dyDescent="0.25">
      <c r="B1734" t="s">
        <v>8501</v>
      </c>
      <c r="C1734" t="s">
        <v>2177</v>
      </c>
      <c r="D1734" t="s">
        <v>7543</v>
      </c>
      <c r="E1734" t="s">
        <v>8502</v>
      </c>
      <c r="F1734" t="s">
        <v>2395</v>
      </c>
      <c r="G1734">
        <v>0</v>
      </c>
      <c r="H1734" t="s">
        <v>8503</v>
      </c>
      <c r="I1734" t="s">
        <v>8503</v>
      </c>
      <c r="J1734" t="s">
        <v>8504</v>
      </c>
      <c r="K1734" t="s">
        <v>2398</v>
      </c>
      <c r="L1734" t="s">
        <v>2295</v>
      </c>
      <c r="M1734" s="6">
        <f>DATE(YEAR(PCC_Data[[#This Row],[Confirmed Date]]),MONTH(PCC_Data[[#This Row],[Confirmed Date]]),1)</f>
        <v>41365</v>
      </c>
      <c r="N1734" s="3">
        <f>DATE(YEAR(PCC_Data[[#This Row],[Confirmed Date]]),1,1)</f>
        <v>41275</v>
      </c>
    </row>
    <row r="1735" spans="2:14" x14ac:dyDescent="0.25">
      <c r="B1735" t="s">
        <v>8505</v>
      </c>
      <c r="C1735" t="s">
        <v>2177</v>
      </c>
      <c r="D1735" t="s">
        <v>7543</v>
      </c>
      <c r="E1735" t="s">
        <v>8506</v>
      </c>
      <c r="F1735" t="s">
        <v>2395</v>
      </c>
      <c r="G1735">
        <v>0</v>
      </c>
      <c r="H1735" t="s">
        <v>8507</v>
      </c>
      <c r="I1735" t="s">
        <v>8507</v>
      </c>
      <c r="J1735" t="s">
        <v>8508</v>
      </c>
      <c r="K1735" t="s">
        <v>2398</v>
      </c>
      <c r="L1735" t="s">
        <v>2348</v>
      </c>
      <c r="M1735" s="6">
        <f>DATE(YEAR(PCC_Data[[#This Row],[Confirmed Date]]),MONTH(PCC_Data[[#This Row],[Confirmed Date]]),1)</f>
        <v>41365</v>
      </c>
      <c r="N1735" s="3">
        <f>DATE(YEAR(PCC_Data[[#This Row],[Confirmed Date]]),1,1)</f>
        <v>41275</v>
      </c>
    </row>
    <row r="1736" spans="2:14" x14ac:dyDescent="0.25">
      <c r="B1736" t="s">
        <v>8509</v>
      </c>
      <c r="C1736" t="s">
        <v>2177</v>
      </c>
      <c r="D1736" t="s">
        <v>8136</v>
      </c>
      <c r="E1736" t="s">
        <v>8128</v>
      </c>
      <c r="F1736" t="s">
        <v>2271</v>
      </c>
      <c r="G1736">
        <v>0</v>
      </c>
      <c r="H1736" t="s">
        <v>8510</v>
      </c>
      <c r="I1736" t="s">
        <v>8510</v>
      </c>
      <c r="J1736" t="s">
        <v>8511</v>
      </c>
      <c r="K1736" t="s">
        <v>2347</v>
      </c>
      <c r="L1736" t="s">
        <v>2258</v>
      </c>
      <c r="M1736" s="6">
        <f>DATE(YEAR(PCC_Data[[#This Row],[Confirmed Date]]),MONTH(PCC_Data[[#This Row],[Confirmed Date]]),1)</f>
        <v>41365</v>
      </c>
      <c r="N1736" s="3">
        <f>DATE(YEAR(PCC_Data[[#This Row],[Confirmed Date]]),1,1)</f>
        <v>41275</v>
      </c>
    </row>
    <row r="1737" spans="2:14" x14ac:dyDescent="0.25">
      <c r="B1737" t="s">
        <v>8512</v>
      </c>
      <c r="C1737" t="s">
        <v>2232</v>
      </c>
      <c r="D1737" t="s">
        <v>8513</v>
      </c>
      <c r="E1737" t="s">
        <v>8514</v>
      </c>
      <c r="F1737" t="s">
        <v>3345</v>
      </c>
      <c r="G1737">
        <v>0</v>
      </c>
      <c r="H1737" t="s">
        <v>8515</v>
      </c>
      <c r="I1737" t="s">
        <v>8515</v>
      </c>
      <c r="J1737" t="s">
        <v>8516</v>
      </c>
      <c r="K1737" t="s">
        <v>2805</v>
      </c>
      <c r="L1737" t="s">
        <v>5333</v>
      </c>
      <c r="M1737" s="6">
        <f>DATE(YEAR(PCC_Data[[#This Row],[Confirmed Date]]),MONTH(PCC_Data[[#This Row],[Confirmed Date]]),1)</f>
        <v>41365</v>
      </c>
      <c r="N1737" s="3">
        <f>DATE(YEAR(PCC_Data[[#This Row],[Confirmed Date]]),1,1)</f>
        <v>41275</v>
      </c>
    </row>
    <row r="1738" spans="2:14" x14ac:dyDescent="0.25">
      <c r="B1738" t="s">
        <v>8517</v>
      </c>
      <c r="C1738" t="s">
        <v>2232</v>
      </c>
      <c r="D1738" t="s">
        <v>8518</v>
      </c>
      <c r="E1738" t="s">
        <v>8519</v>
      </c>
      <c r="F1738" t="s">
        <v>3345</v>
      </c>
      <c r="G1738">
        <v>0</v>
      </c>
      <c r="H1738" t="s">
        <v>8520</v>
      </c>
      <c r="I1738" t="s">
        <v>8520</v>
      </c>
      <c r="J1738" t="s">
        <v>8521</v>
      </c>
      <c r="K1738" t="s">
        <v>2805</v>
      </c>
      <c r="L1738" t="s">
        <v>2392</v>
      </c>
      <c r="M1738" s="6">
        <f>DATE(YEAR(PCC_Data[[#This Row],[Confirmed Date]]),MONTH(PCC_Data[[#This Row],[Confirmed Date]]),1)</f>
        <v>41395</v>
      </c>
      <c r="N1738" s="3">
        <f>DATE(YEAR(PCC_Data[[#This Row],[Confirmed Date]]),1,1)</f>
        <v>41275</v>
      </c>
    </row>
    <row r="1739" spans="2:14" x14ac:dyDescent="0.25">
      <c r="B1739" t="s">
        <v>8522</v>
      </c>
      <c r="C1739" t="s">
        <v>2177</v>
      </c>
      <c r="D1739" t="s">
        <v>5741</v>
      </c>
      <c r="E1739" t="s">
        <v>8523</v>
      </c>
      <c r="F1739" t="s">
        <v>2319</v>
      </c>
      <c r="G1739">
        <v>0</v>
      </c>
      <c r="H1739" t="s">
        <v>8524</v>
      </c>
      <c r="I1739" t="s">
        <v>8524</v>
      </c>
      <c r="J1739" t="s">
        <v>8525</v>
      </c>
      <c r="K1739" t="s">
        <v>3460</v>
      </c>
      <c r="L1739" t="s">
        <v>2246</v>
      </c>
      <c r="M1739" s="6">
        <f>DATE(YEAR(PCC_Data[[#This Row],[Confirmed Date]]),MONTH(PCC_Data[[#This Row],[Confirmed Date]]),1)</f>
        <v>41365</v>
      </c>
      <c r="N1739" s="3">
        <f>DATE(YEAR(PCC_Data[[#This Row],[Confirmed Date]]),1,1)</f>
        <v>41275</v>
      </c>
    </row>
    <row r="1740" spans="2:14" x14ac:dyDescent="0.25">
      <c r="B1740" t="s">
        <v>8526</v>
      </c>
      <c r="C1740" t="s">
        <v>2177</v>
      </c>
      <c r="D1740" t="s">
        <v>8527</v>
      </c>
      <c r="E1740" t="s">
        <v>8528</v>
      </c>
      <c r="F1740" t="s">
        <v>2895</v>
      </c>
      <c r="G1740">
        <v>0</v>
      </c>
      <c r="H1740" t="s">
        <v>8529</v>
      </c>
      <c r="I1740" t="s">
        <v>8529</v>
      </c>
      <c r="J1740" t="s">
        <v>8530</v>
      </c>
      <c r="K1740" t="s">
        <v>2398</v>
      </c>
      <c r="L1740" t="s">
        <v>2660</v>
      </c>
      <c r="M1740" s="6">
        <f>DATE(YEAR(PCC_Data[[#This Row],[Confirmed Date]]),MONTH(PCC_Data[[#This Row],[Confirmed Date]]),1)</f>
        <v>41365</v>
      </c>
      <c r="N1740" s="3">
        <f>DATE(YEAR(PCC_Data[[#This Row],[Confirmed Date]]),1,1)</f>
        <v>41275</v>
      </c>
    </row>
    <row r="1741" spans="2:14" x14ac:dyDescent="0.25">
      <c r="B1741" t="s">
        <v>8531</v>
      </c>
      <c r="C1741" t="s">
        <v>2177</v>
      </c>
      <c r="D1741" t="s">
        <v>8532</v>
      </c>
      <c r="E1741" t="s">
        <v>7065</v>
      </c>
      <c r="F1741" t="s">
        <v>2895</v>
      </c>
      <c r="G1741">
        <v>0</v>
      </c>
      <c r="H1741" t="s">
        <v>8533</v>
      </c>
      <c r="I1741" t="s">
        <v>8533</v>
      </c>
      <c r="J1741" t="s">
        <v>8534</v>
      </c>
      <c r="K1741" t="s">
        <v>2398</v>
      </c>
      <c r="L1741" t="s">
        <v>2660</v>
      </c>
      <c r="M1741" s="6">
        <f>DATE(YEAR(PCC_Data[[#This Row],[Confirmed Date]]),MONTH(PCC_Data[[#This Row],[Confirmed Date]]),1)</f>
        <v>41365</v>
      </c>
      <c r="N1741" s="3">
        <f>DATE(YEAR(PCC_Data[[#This Row],[Confirmed Date]]),1,1)</f>
        <v>41275</v>
      </c>
    </row>
    <row r="1742" spans="2:14" x14ac:dyDescent="0.25">
      <c r="B1742" t="s">
        <v>8535</v>
      </c>
      <c r="C1742" t="s">
        <v>2177</v>
      </c>
      <c r="D1742" t="s">
        <v>2675</v>
      </c>
      <c r="E1742" t="s">
        <v>8536</v>
      </c>
      <c r="F1742" t="s">
        <v>2319</v>
      </c>
      <c r="G1742">
        <v>0</v>
      </c>
      <c r="H1742" t="s">
        <v>8537</v>
      </c>
      <c r="I1742" t="s">
        <v>8537</v>
      </c>
      <c r="J1742" t="s">
        <v>8538</v>
      </c>
      <c r="K1742" t="s">
        <v>5094</v>
      </c>
      <c r="L1742" t="s">
        <v>2246</v>
      </c>
      <c r="M1742" s="6">
        <f>DATE(YEAR(PCC_Data[[#This Row],[Confirmed Date]]),MONTH(PCC_Data[[#This Row],[Confirmed Date]]),1)</f>
        <v>41395</v>
      </c>
      <c r="N1742" s="3">
        <f>DATE(YEAR(PCC_Data[[#This Row],[Confirmed Date]]),1,1)</f>
        <v>41275</v>
      </c>
    </row>
    <row r="1743" spans="2:14" x14ac:dyDescent="0.25">
      <c r="B1743" t="s">
        <v>8539</v>
      </c>
      <c r="C1743" t="s">
        <v>2177</v>
      </c>
      <c r="D1743" t="s">
        <v>8239</v>
      </c>
      <c r="E1743" t="s">
        <v>7845</v>
      </c>
      <c r="F1743" t="s">
        <v>2395</v>
      </c>
      <c r="G1743">
        <v>0</v>
      </c>
      <c r="H1743" t="s">
        <v>8540</v>
      </c>
      <c r="I1743" t="s">
        <v>8540</v>
      </c>
      <c r="J1743" t="s">
        <v>8541</v>
      </c>
      <c r="K1743" t="s">
        <v>2398</v>
      </c>
      <c r="L1743" t="s">
        <v>2660</v>
      </c>
      <c r="M1743" s="6">
        <f>DATE(YEAR(PCC_Data[[#This Row],[Confirmed Date]]),MONTH(PCC_Data[[#This Row],[Confirmed Date]]),1)</f>
        <v>41365</v>
      </c>
      <c r="N1743" s="3">
        <f>DATE(YEAR(PCC_Data[[#This Row],[Confirmed Date]]),1,1)</f>
        <v>41275</v>
      </c>
    </row>
    <row r="1744" spans="2:14" x14ac:dyDescent="0.25">
      <c r="B1744" t="s">
        <v>8542</v>
      </c>
      <c r="C1744" t="s">
        <v>2177</v>
      </c>
      <c r="D1744" t="s">
        <v>8239</v>
      </c>
      <c r="E1744" t="s">
        <v>6360</v>
      </c>
      <c r="F1744" t="s">
        <v>2395</v>
      </c>
      <c r="G1744">
        <v>0</v>
      </c>
      <c r="H1744" t="s">
        <v>8543</v>
      </c>
      <c r="I1744" t="s">
        <v>8543</v>
      </c>
      <c r="J1744" t="s">
        <v>8544</v>
      </c>
      <c r="K1744" t="s">
        <v>2398</v>
      </c>
      <c r="L1744" t="s">
        <v>2246</v>
      </c>
      <c r="M1744" s="6">
        <f>DATE(YEAR(PCC_Data[[#This Row],[Confirmed Date]]),MONTH(PCC_Data[[#This Row],[Confirmed Date]]),1)</f>
        <v>41365</v>
      </c>
      <c r="N1744" s="3">
        <f>DATE(YEAR(PCC_Data[[#This Row],[Confirmed Date]]),1,1)</f>
        <v>41275</v>
      </c>
    </row>
    <row r="1745" spans="2:14" x14ac:dyDescent="0.25">
      <c r="B1745" t="s">
        <v>8545</v>
      </c>
      <c r="C1745" t="s">
        <v>2177</v>
      </c>
      <c r="D1745" t="s">
        <v>7543</v>
      </c>
      <c r="E1745" t="s">
        <v>8546</v>
      </c>
      <c r="F1745" t="s">
        <v>3345</v>
      </c>
      <c r="G1745">
        <v>0</v>
      </c>
      <c r="H1745" t="s">
        <v>8547</v>
      </c>
      <c r="I1745" t="s">
        <v>8547</v>
      </c>
      <c r="J1745" t="s">
        <v>8548</v>
      </c>
      <c r="K1745" t="s">
        <v>2398</v>
      </c>
      <c r="L1745" t="s">
        <v>2365</v>
      </c>
      <c r="M1745" s="6">
        <f>DATE(YEAR(PCC_Data[[#This Row],[Confirmed Date]]),MONTH(PCC_Data[[#This Row],[Confirmed Date]]),1)</f>
        <v>41365</v>
      </c>
      <c r="N1745" s="3">
        <f>DATE(YEAR(PCC_Data[[#This Row],[Confirmed Date]]),1,1)</f>
        <v>41275</v>
      </c>
    </row>
    <row r="1746" spans="2:14" x14ac:dyDescent="0.25">
      <c r="B1746" t="s">
        <v>8549</v>
      </c>
      <c r="C1746" t="s">
        <v>2177</v>
      </c>
      <c r="D1746" t="s">
        <v>8550</v>
      </c>
      <c r="E1746" t="s">
        <v>2255</v>
      </c>
      <c r="F1746" t="s">
        <v>2836</v>
      </c>
      <c r="G1746">
        <v>0</v>
      </c>
      <c r="H1746" t="s">
        <v>8551</v>
      </c>
      <c r="I1746" t="s">
        <v>8551</v>
      </c>
      <c r="J1746" t="s">
        <v>8552</v>
      </c>
      <c r="K1746" t="s">
        <v>2398</v>
      </c>
      <c r="L1746" t="s">
        <v>2258</v>
      </c>
      <c r="M1746" s="6">
        <f>DATE(YEAR(PCC_Data[[#This Row],[Confirmed Date]]),MONTH(PCC_Data[[#This Row],[Confirmed Date]]),1)</f>
        <v>41334</v>
      </c>
      <c r="N1746" s="3">
        <f>DATE(YEAR(PCC_Data[[#This Row],[Confirmed Date]]),1,1)</f>
        <v>41275</v>
      </c>
    </row>
    <row r="1747" spans="2:14" x14ac:dyDescent="0.25">
      <c r="B1747" t="s">
        <v>8553</v>
      </c>
      <c r="C1747" t="s">
        <v>2177</v>
      </c>
      <c r="D1747" t="s">
        <v>8554</v>
      </c>
      <c r="E1747" t="s">
        <v>2255</v>
      </c>
      <c r="F1747" t="s">
        <v>2255</v>
      </c>
      <c r="G1747">
        <v>0</v>
      </c>
      <c r="H1747" t="s">
        <v>8555</v>
      </c>
      <c r="I1747" t="s">
        <v>8555</v>
      </c>
      <c r="J1747" t="s">
        <v>8556</v>
      </c>
      <c r="K1747" t="s">
        <v>4673</v>
      </c>
      <c r="L1747" t="s">
        <v>2258</v>
      </c>
      <c r="M1747" s="6">
        <f>DATE(YEAR(PCC_Data[[#This Row],[Confirmed Date]]),MONTH(PCC_Data[[#This Row],[Confirmed Date]]),1)</f>
        <v>41334</v>
      </c>
      <c r="N1747" s="3">
        <f>DATE(YEAR(PCC_Data[[#This Row],[Confirmed Date]]),1,1)</f>
        <v>41275</v>
      </c>
    </row>
    <row r="1748" spans="2:14" x14ac:dyDescent="0.25">
      <c r="B1748" t="s">
        <v>8557</v>
      </c>
      <c r="C1748" t="s">
        <v>2232</v>
      </c>
      <c r="D1748" t="s">
        <v>7538</v>
      </c>
      <c r="E1748" t="s">
        <v>7993</v>
      </c>
      <c r="F1748" t="s">
        <v>3345</v>
      </c>
      <c r="G1748">
        <v>0</v>
      </c>
      <c r="H1748" t="s">
        <v>8558</v>
      </c>
      <c r="I1748" t="s">
        <v>8558</v>
      </c>
      <c r="J1748" t="s">
        <v>8559</v>
      </c>
      <c r="K1748" t="s">
        <v>2805</v>
      </c>
      <c r="M1748" s="6">
        <f>DATE(YEAR(PCC_Data[[#This Row],[Confirmed Date]]),MONTH(PCC_Data[[#This Row],[Confirmed Date]]),1)</f>
        <v>41334</v>
      </c>
      <c r="N1748" s="3">
        <f>DATE(YEAR(PCC_Data[[#This Row],[Confirmed Date]]),1,1)</f>
        <v>41275</v>
      </c>
    </row>
    <row r="1749" spans="2:14" x14ac:dyDescent="0.25">
      <c r="B1749" t="s">
        <v>8560</v>
      </c>
      <c r="C1749" t="s">
        <v>2232</v>
      </c>
      <c r="D1749" t="s">
        <v>8561</v>
      </c>
      <c r="E1749" t="s">
        <v>8562</v>
      </c>
      <c r="F1749" t="s">
        <v>2395</v>
      </c>
      <c r="G1749">
        <v>0</v>
      </c>
      <c r="H1749" t="s">
        <v>8563</v>
      </c>
      <c r="I1749" t="s">
        <v>8563</v>
      </c>
      <c r="J1749" t="s">
        <v>8564</v>
      </c>
      <c r="K1749" t="s">
        <v>2429</v>
      </c>
      <c r="L1749" t="s">
        <v>8565</v>
      </c>
      <c r="M1749" s="6">
        <f>DATE(YEAR(PCC_Data[[#This Row],[Confirmed Date]]),MONTH(PCC_Data[[#This Row],[Confirmed Date]]),1)</f>
        <v>41365</v>
      </c>
      <c r="N1749" s="3">
        <f>DATE(YEAR(PCC_Data[[#This Row],[Confirmed Date]]),1,1)</f>
        <v>41275</v>
      </c>
    </row>
    <row r="1750" spans="2:14" x14ac:dyDescent="0.25">
      <c r="B1750" t="s">
        <v>8566</v>
      </c>
      <c r="C1750" t="s">
        <v>2177</v>
      </c>
      <c r="D1750" t="s">
        <v>3662</v>
      </c>
      <c r="E1750" t="s">
        <v>8567</v>
      </c>
      <c r="F1750" t="s">
        <v>2514</v>
      </c>
      <c r="G1750">
        <v>0</v>
      </c>
      <c r="H1750" t="s">
        <v>8568</v>
      </c>
      <c r="I1750" t="s">
        <v>8568</v>
      </c>
      <c r="J1750" t="s">
        <v>8569</v>
      </c>
      <c r="K1750" t="s">
        <v>2547</v>
      </c>
      <c r="L1750" t="s">
        <v>2518</v>
      </c>
      <c r="M1750" s="6">
        <f>DATE(YEAR(PCC_Data[[#This Row],[Confirmed Date]]),MONTH(PCC_Data[[#This Row],[Confirmed Date]]),1)</f>
        <v>41365</v>
      </c>
      <c r="N1750" s="3">
        <f>DATE(YEAR(PCC_Data[[#This Row],[Confirmed Date]]),1,1)</f>
        <v>41275</v>
      </c>
    </row>
    <row r="1751" spans="2:14" x14ac:dyDescent="0.25">
      <c r="B1751" t="s">
        <v>8570</v>
      </c>
      <c r="C1751" t="s">
        <v>2177</v>
      </c>
      <c r="D1751" t="s">
        <v>3662</v>
      </c>
      <c r="E1751" t="s">
        <v>8567</v>
      </c>
      <c r="F1751" t="s">
        <v>2514</v>
      </c>
      <c r="G1751">
        <v>0</v>
      </c>
      <c r="H1751" t="s">
        <v>8568</v>
      </c>
      <c r="I1751" t="s">
        <v>8568</v>
      </c>
      <c r="J1751" t="s">
        <v>8571</v>
      </c>
      <c r="K1751" t="s">
        <v>2398</v>
      </c>
      <c r="L1751" t="s">
        <v>2518</v>
      </c>
      <c r="M1751" s="6">
        <f>DATE(YEAR(PCC_Data[[#This Row],[Confirmed Date]]),MONTH(PCC_Data[[#This Row],[Confirmed Date]]),1)</f>
        <v>41365</v>
      </c>
      <c r="N1751" s="3">
        <f>DATE(YEAR(PCC_Data[[#This Row],[Confirmed Date]]),1,1)</f>
        <v>41275</v>
      </c>
    </row>
    <row r="1752" spans="2:14" x14ac:dyDescent="0.25">
      <c r="B1752" t="s">
        <v>8572</v>
      </c>
      <c r="C1752" t="s">
        <v>2177</v>
      </c>
      <c r="D1752" t="s">
        <v>8573</v>
      </c>
      <c r="E1752" t="s">
        <v>4242</v>
      </c>
      <c r="F1752" t="s">
        <v>2514</v>
      </c>
      <c r="G1752">
        <v>0</v>
      </c>
      <c r="H1752" t="s">
        <v>8574</v>
      </c>
      <c r="I1752" t="s">
        <v>8574</v>
      </c>
      <c r="J1752" t="s">
        <v>8575</v>
      </c>
      <c r="K1752" t="s">
        <v>2398</v>
      </c>
      <c r="L1752" t="s">
        <v>2518</v>
      </c>
      <c r="M1752" s="6">
        <f>DATE(YEAR(PCC_Data[[#This Row],[Confirmed Date]]),MONTH(PCC_Data[[#This Row],[Confirmed Date]]),1)</f>
        <v>41365</v>
      </c>
      <c r="N1752" s="3">
        <f>DATE(YEAR(PCC_Data[[#This Row],[Confirmed Date]]),1,1)</f>
        <v>41275</v>
      </c>
    </row>
    <row r="1753" spans="2:14" x14ac:dyDescent="0.25">
      <c r="B1753" t="s">
        <v>8576</v>
      </c>
      <c r="C1753" t="s">
        <v>2177</v>
      </c>
      <c r="D1753" t="s">
        <v>8577</v>
      </c>
      <c r="E1753" t="s">
        <v>7326</v>
      </c>
      <c r="F1753" t="s">
        <v>2271</v>
      </c>
      <c r="G1753">
        <v>0</v>
      </c>
      <c r="H1753" t="s">
        <v>8578</v>
      </c>
      <c r="I1753" t="s">
        <v>8578</v>
      </c>
      <c r="J1753" t="s">
        <v>8579</v>
      </c>
      <c r="K1753" t="s">
        <v>3174</v>
      </c>
      <c r="L1753" t="s">
        <v>2258</v>
      </c>
      <c r="M1753" s="6">
        <f>DATE(YEAR(PCC_Data[[#This Row],[Confirmed Date]]),MONTH(PCC_Data[[#This Row],[Confirmed Date]]),1)</f>
        <v>41365</v>
      </c>
      <c r="N1753" s="3">
        <f>DATE(YEAR(PCC_Data[[#This Row],[Confirmed Date]]),1,1)</f>
        <v>41275</v>
      </c>
    </row>
    <row r="1754" spans="2:14" x14ac:dyDescent="0.25">
      <c r="B1754" t="s">
        <v>8580</v>
      </c>
      <c r="C1754" t="s">
        <v>2232</v>
      </c>
      <c r="D1754" t="s">
        <v>8581</v>
      </c>
      <c r="E1754" t="s">
        <v>4242</v>
      </c>
      <c r="F1754" t="s">
        <v>2514</v>
      </c>
      <c r="G1754">
        <v>0</v>
      </c>
      <c r="H1754" t="s">
        <v>8582</v>
      </c>
      <c r="I1754" t="s">
        <v>8582</v>
      </c>
      <c r="J1754" t="s">
        <v>8583</v>
      </c>
      <c r="K1754" t="s">
        <v>2415</v>
      </c>
      <c r="L1754" t="s">
        <v>2518</v>
      </c>
      <c r="M1754" s="6">
        <f>DATE(YEAR(PCC_Data[[#This Row],[Confirmed Date]]),MONTH(PCC_Data[[#This Row],[Confirmed Date]]),1)</f>
        <v>41395</v>
      </c>
      <c r="N1754" s="3">
        <f>DATE(YEAR(PCC_Data[[#This Row],[Confirmed Date]]),1,1)</f>
        <v>41275</v>
      </c>
    </row>
    <row r="1755" spans="2:14" x14ac:dyDescent="0.25">
      <c r="B1755" t="s">
        <v>8584</v>
      </c>
      <c r="C1755" t="s">
        <v>2177</v>
      </c>
      <c r="D1755" t="s">
        <v>8585</v>
      </c>
      <c r="E1755" t="s">
        <v>6626</v>
      </c>
      <c r="F1755" t="s">
        <v>2271</v>
      </c>
      <c r="G1755">
        <v>0</v>
      </c>
      <c r="H1755" t="s">
        <v>8586</v>
      </c>
      <c r="I1755" t="s">
        <v>8586</v>
      </c>
      <c r="J1755" t="s">
        <v>8587</v>
      </c>
      <c r="K1755" t="s">
        <v>3174</v>
      </c>
      <c r="L1755" t="s">
        <v>2258</v>
      </c>
      <c r="M1755" s="6">
        <f>DATE(YEAR(PCC_Data[[#This Row],[Confirmed Date]]),MONTH(PCC_Data[[#This Row],[Confirmed Date]]),1)</f>
        <v>41365</v>
      </c>
      <c r="N1755" s="3">
        <f>DATE(YEAR(PCC_Data[[#This Row],[Confirmed Date]]),1,1)</f>
        <v>41275</v>
      </c>
    </row>
    <row r="1756" spans="2:14" x14ac:dyDescent="0.25">
      <c r="B1756" t="s">
        <v>8588</v>
      </c>
      <c r="C1756" t="s">
        <v>2177</v>
      </c>
      <c r="D1756" t="s">
        <v>7155</v>
      </c>
      <c r="E1756" t="s">
        <v>7065</v>
      </c>
      <c r="F1756" t="s">
        <v>2395</v>
      </c>
      <c r="G1756">
        <v>0</v>
      </c>
      <c r="H1756" t="s">
        <v>8589</v>
      </c>
      <c r="I1756" t="s">
        <v>8589</v>
      </c>
      <c r="J1756" t="s">
        <v>8590</v>
      </c>
      <c r="K1756" t="s">
        <v>3460</v>
      </c>
      <c r="L1756" t="s">
        <v>2660</v>
      </c>
      <c r="M1756" s="6">
        <f>DATE(YEAR(PCC_Data[[#This Row],[Confirmed Date]]),MONTH(PCC_Data[[#This Row],[Confirmed Date]]),1)</f>
        <v>41365</v>
      </c>
      <c r="N1756" s="3">
        <f>DATE(YEAR(PCC_Data[[#This Row],[Confirmed Date]]),1,1)</f>
        <v>41275</v>
      </c>
    </row>
    <row r="1757" spans="2:14" x14ac:dyDescent="0.25">
      <c r="B1757" t="s">
        <v>8591</v>
      </c>
      <c r="C1757" t="s">
        <v>2177</v>
      </c>
      <c r="D1757" t="s">
        <v>8592</v>
      </c>
      <c r="E1757" t="s">
        <v>8593</v>
      </c>
      <c r="F1757" t="s">
        <v>2895</v>
      </c>
      <c r="G1757">
        <v>0</v>
      </c>
      <c r="H1757" t="s">
        <v>8594</v>
      </c>
      <c r="I1757" t="s">
        <v>8594</v>
      </c>
      <c r="J1757" t="s">
        <v>8595</v>
      </c>
      <c r="K1757" t="s">
        <v>2398</v>
      </c>
      <c r="L1757" t="s">
        <v>2660</v>
      </c>
      <c r="M1757" s="6">
        <f>DATE(YEAR(PCC_Data[[#This Row],[Confirmed Date]]),MONTH(PCC_Data[[#This Row],[Confirmed Date]]),1)</f>
        <v>41365</v>
      </c>
      <c r="N1757" s="3">
        <f>DATE(YEAR(PCC_Data[[#This Row],[Confirmed Date]]),1,1)</f>
        <v>41275</v>
      </c>
    </row>
    <row r="1758" spans="2:14" x14ac:dyDescent="0.25">
      <c r="B1758" t="s">
        <v>8596</v>
      </c>
      <c r="C1758" t="s">
        <v>2177</v>
      </c>
      <c r="D1758" t="s">
        <v>8465</v>
      </c>
      <c r="E1758" t="s">
        <v>8466</v>
      </c>
      <c r="F1758" t="s">
        <v>2344</v>
      </c>
      <c r="G1758">
        <v>0</v>
      </c>
      <c r="H1758" t="s">
        <v>8597</v>
      </c>
      <c r="I1758" t="s">
        <v>8597</v>
      </c>
      <c r="J1758" t="s">
        <v>8598</v>
      </c>
      <c r="K1758" t="s">
        <v>2398</v>
      </c>
      <c r="L1758" t="s">
        <v>2660</v>
      </c>
      <c r="M1758" s="6">
        <f>DATE(YEAR(PCC_Data[[#This Row],[Confirmed Date]]),MONTH(PCC_Data[[#This Row],[Confirmed Date]]),1)</f>
        <v>41365</v>
      </c>
      <c r="N1758" s="3">
        <f>DATE(YEAR(PCC_Data[[#This Row],[Confirmed Date]]),1,1)</f>
        <v>41275</v>
      </c>
    </row>
    <row r="1759" spans="2:14" x14ac:dyDescent="0.25">
      <c r="B1759" t="s">
        <v>8599</v>
      </c>
      <c r="C1759" t="s">
        <v>2232</v>
      </c>
      <c r="D1759" t="s">
        <v>8600</v>
      </c>
      <c r="E1759" t="s">
        <v>6404</v>
      </c>
      <c r="F1759" t="s">
        <v>2319</v>
      </c>
      <c r="G1759">
        <v>0</v>
      </c>
      <c r="H1759" t="s">
        <v>8601</v>
      </c>
      <c r="I1759" t="s">
        <v>8601</v>
      </c>
      <c r="J1759" t="s">
        <v>8602</v>
      </c>
      <c r="K1759" t="s">
        <v>2429</v>
      </c>
      <c r="M1759" s="6">
        <f>DATE(YEAR(PCC_Data[[#This Row],[Confirmed Date]]),MONTH(PCC_Data[[#This Row],[Confirmed Date]]),1)</f>
        <v>41395</v>
      </c>
      <c r="N1759" s="3">
        <f>DATE(YEAR(PCC_Data[[#This Row],[Confirmed Date]]),1,1)</f>
        <v>41275</v>
      </c>
    </row>
    <row r="1760" spans="2:14" x14ac:dyDescent="0.25">
      <c r="B1760" t="s">
        <v>8603</v>
      </c>
      <c r="C1760" t="s">
        <v>2232</v>
      </c>
      <c r="D1760" t="s">
        <v>8604</v>
      </c>
      <c r="E1760" t="s">
        <v>8605</v>
      </c>
      <c r="F1760" t="s">
        <v>2384</v>
      </c>
      <c r="G1760">
        <v>0</v>
      </c>
      <c r="H1760" t="s">
        <v>8606</v>
      </c>
      <c r="I1760" t="s">
        <v>8606</v>
      </c>
      <c r="J1760" t="s">
        <v>8607</v>
      </c>
      <c r="K1760" t="s">
        <v>2957</v>
      </c>
      <c r="L1760" t="s">
        <v>2577</v>
      </c>
      <c r="M1760" s="6">
        <f>DATE(YEAR(PCC_Data[[#This Row],[Confirmed Date]]),MONTH(PCC_Data[[#This Row],[Confirmed Date]]),1)</f>
        <v>41395</v>
      </c>
      <c r="N1760" s="3">
        <f>DATE(YEAR(PCC_Data[[#This Row],[Confirmed Date]]),1,1)</f>
        <v>41275</v>
      </c>
    </row>
    <row r="1761" spans="2:14" x14ac:dyDescent="0.25">
      <c r="B1761" t="s">
        <v>8608</v>
      </c>
      <c r="C1761" t="s">
        <v>2232</v>
      </c>
      <c r="D1761" t="s">
        <v>3451</v>
      </c>
      <c r="E1761" t="s">
        <v>8609</v>
      </c>
      <c r="F1761" t="s">
        <v>2242</v>
      </c>
      <c r="G1761">
        <v>0</v>
      </c>
      <c r="H1761" t="s">
        <v>8610</v>
      </c>
      <c r="I1761" t="s">
        <v>8610</v>
      </c>
      <c r="J1761" t="s">
        <v>8611</v>
      </c>
      <c r="K1761" t="s">
        <v>2429</v>
      </c>
      <c r="M1761" s="6">
        <f>DATE(YEAR(PCC_Data[[#This Row],[Confirmed Date]]),MONTH(PCC_Data[[#This Row],[Confirmed Date]]),1)</f>
        <v>41395</v>
      </c>
      <c r="N1761" s="3">
        <f>DATE(YEAR(PCC_Data[[#This Row],[Confirmed Date]]),1,1)</f>
        <v>41275</v>
      </c>
    </row>
    <row r="1762" spans="2:14" x14ac:dyDescent="0.25">
      <c r="B1762" t="s">
        <v>8612</v>
      </c>
      <c r="C1762" t="s">
        <v>2177</v>
      </c>
      <c r="D1762" t="s">
        <v>8613</v>
      </c>
      <c r="E1762" t="s">
        <v>8614</v>
      </c>
      <c r="F1762" t="s">
        <v>2242</v>
      </c>
      <c r="G1762">
        <v>0</v>
      </c>
      <c r="H1762" t="s">
        <v>8615</v>
      </c>
      <c r="I1762" t="s">
        <v>8615</v>
      </c>
      <c r="J1762" t="s">
        <v>8616</v>
      </c>
      <c r="K1762" t="s">
        <v>2398</v>
      </c>
      <c r="L1762" t="s">
        <v>2252</v>
      </c>
      <c r="M1762" s="6">
        <f>DATE(YEAR(PCC_Data[[#This Row],[Confirmed Date]]),MONTH(PCC_Data[[#This Row],[Confirmed Date]]),1)</f>
        <v>41365</v>
      </c>
      <c r="N1762" s="3">
        <f>DATE(YEAR(PCC_Data[[#This Row],[Confirmed Date]]),1,1)</f>
        <v>41275</v>
      </c>
    </row>
    <row r="1763" spans="2:14" x14ac:dyDescent="0.25">
      <c r="B1763" t="s">
        <v>8617</v>
      </c>
      <c r="C1763" t="s">
        <v>2232</v>
      </c>
      <c r="D1763" t="s">
        <v>8618</v>
      </c>
      <c r="E1763" t="s">
        <v>8619</v>
      </c>
      <c r="F1763" t="s">
        <v>2319</v>
      </c>
      <c r="G1763">
        <v>0</v>
      </c>
      <c r="H1763" t="s">
        <v>8620</v>
      </c>
      <c r="I1763" t="s">
        <v>8620</v>
      </c>
      <c r="J1763" t="s">
        <v>8621</v>
      </c>
      <c r="K1763" t="s">
        <v>2698</v>
      </c>
      <c r="M1763" s="6">
        <f>DATE(YEAR(PCC_Data[[#This Row],[Confirmed Date]]),MONTH(PCC_Data[[#This Row],[Confirmed Date]]),1)</f>
        <v>41365</v>
      </c>
      <c r="N1763" s="3">
        <f>DATE(YEAR(PCC_Data[[#This Row],[Confirmed Date]]),1,1)</f>
        <v>41275</v>
      </c>
    </row>
    <row r="1764" spans="2:14" x14ac:dyDescent="0.25">
      <c r="B1764" t="s">
        <v>8622</v>
      </c>
      <c r="C1764" t="s">
        <v>2177</v>
      </c>
      <c r="D1764" t="s">
        <v>8623</v>
      </c>
      <c r="E1764" t="s">
        <v>8132</v>
      </c>
      <c r="F1764" t="s">
        <v>2836</v>
      </c>
      <c r="G1764">
        <v>0</v>
      </c>
      <c r="H1764" t="s">
        <v>8624</v>
      </c>
      <c r="I1764" t="s">
        <v>8624</v>
      </c>
      <c r="J1764" t="s">
        <v>8625</v>
      </c>
      <c r="K1764" t="s">
        <v>3460</v>
      </c>
      <c r="L1764" t="s">
        <v>2295</v>
      </c>
      <c r="M1764" s="6">
        <f>DATE(YEAR(PCC_Data[[#This Row],[Confirmed Date]]),MONTH(PCC_Data[[#This Row],[Confirmed Date]]),1)</f>
        <v>41365</v>
      </c>
      <c r="N1764" s="3">
        <f>DATE(YEAR(PCC_Data[[#This Row],[Confirmed Date]]),1,1)</f>
        <v>41275</v>
      </c>
    </row>
    <row r="1765" spans="2:14" x14ac:dyDescent="0.25">
      <c r="B1765" t="s">
        <v>8626</v>
      </c>
      <c r="C1765" t="s">
        <v>2177</v>
      </c>
      <c r="D1765" t="s">
        <v>8627</v>
      </c>
      <c r="E1765" t="s">
        <v>7557</v>
      </c>
      <c r="F1765" t="s">
        <v>3345</v>
      </c>
      <c r="G1765">
        <v>0</v>
      </c>
      <c r="H1765" t="s">
        <v>8628</v>
      </c>
      <c r="I1765" t="s">
        <v>8628</v>
      </c>
      <c r="J1765" t="s">
        <v>8629</v>
      </c>
      <c r="K1765" t="s">
        <v>5094</v>
      </c>
      <c r="M1765" s="6">
        <f>DATE(YEAR(PCC_Data[[#This Row],[Confirmed Date]]),MONTH(PCC_Data[[#This Row],[Confirmed Date]]),1)</f>
        <v>41365</v>
      </c>
      <c r="N1765" s="3">
        <f>DATE(YEAR(PCC_Data[[#This Row],[Confirmed Date]]),1,1)</f>
        <v>41275</v>
      </c>
    </row>
    <row r="1766" spans="2:14" x14ac:dyDescent="0.25">
      <c r="B1766" t="s">
        <v>8630</v>
      </c>
      <c r="C1766" t="s">
        <v>2177</v>
      </c>
      <c r="D1766" t="s">
        <v>8631</v>
      </c>
      <c r="E1766" t="s">
        <v>8632</v>
      </c>
      <c r="F1766" t="s">
        <v>3345</v>
      </c>
      <c r="G1766">
        <v>9</v>
      </c>
      <c r="H1766" t="s">
        <v>8633</v>
      </c>
      <c r="I1766" t="s">
        <v>8633</v>
      </c>
      <c r="J1766" t="s">
        <v>8634</v>
      </c>
      <c r="K1766" t="s">
        <v>5094</v>
      </c>
      <c r="M1766" s="6">
        <f>DATE(YEAR(PCC_Data[[#This Row],[Confirmed Date]]),MONTH(PCC_Data[[#This Row],[Confirmed Date]]),1)</f>
        <v>41365</v>
      </c>
      <c r="N1766" s="3">
        <f>DATE(YEAR(PCC_Data[[#This Row],[Confirmed Date]]),1,1)</f>
        <v>41275</v>
      </c>
    </row>
    <row r="1767" spans="2:14" x14ac:dyDescent="0.25">
      <c r="B1767" t="s">
        <v>8635</v>
      </c>
      <c r="C1767" t="s">
        <v>2232</v>
      </c>
      <c r="D1767" t="s">
        <v>8636</v>
      </c>
      <c r="E1767" t="s">
        <v>7686</v>
      </c>
      <c r="F1767" t="s">
        <v>2255</v>
      </c>
      <c r="G1767">
        <v>0</v>
      </c>
      <c r="H1767" t="s">
        <v>8637</v>
      </c>
      <c r="I1767" t="s">
        <v>8637</v>
      </c>
      <c r="J1767" t="s">
        <v>8638</v>
      </c>
      <c r="K1767" t="s">
        <v>2507</v>
      </c>
      <c r="L1767" t="s">
        <v>2915</v>
      </c>
      <c r="M1767" s="6">
        <f>DATE(YEAR(PCC_Data[[#This Row],[Confirmed Date]]),MONTH(PCC_Data[[#This Row],[Confirmed Date]]),1)</f>
        <v>41365</v>
      </c>
      <c r="N1767" s="3">
        <f>DATE(YEAR(PCC_Data[[#This Row],[Confirmed Date]]),1,1)</f>
        <v>41275</v>
      </c>
    </row>
    <row r="1768" spans="2:14" x14ac:dyDescent="0.25">
      <c r="B1768" t="s">
        <v>8639</v>
      </c>
      <c r="C1768" t="s">
        <v>2232</v>
      </c>
      <c r="D1768" t="s">
        <v>8640</v>
      </c>
      <c r="E1768" t="s">
        <v>5566</v>
      </c>
      <c r="F1768" t="s">
        <v>2319</v>
      </c>
      <c r="G1768">
        <v>0</v>
      </c>
      <c r="H1768" t="s">
        <v>8641</v>
      </c>
      <c r="I1768" t="s">
        <v>8641</v>
      </c>
      <c r="J1768" t="s">
        <v>8642</v>
      </c>
      <c r="K1768" t="s">
        <v>2957</v>
      </c>
      <c r="L1768" t="s">
        <v>2246</v>
      </c>
      <c r="M1768" s="6">
        <f>DATE(YEAR(PCC_Data[[#This Row],[Confirmed Date]]),MONTH(PCC_Data[[#This Row],[Confirmed Date]]),1)</f>
        <v>41395</v>
      </c>
      <c r="N1768" s="3">
        <f>DATE(YEAR(PCC_Data[[#This Row],[Confirmed Date]]),1,1)</f>
        <v>41275</v>
      </c>
    </row>
    <row r="1769" spans="2:14" x14ac:dyDescent="0.25">
      <c r="B1769" t="s">
        <v>8643</v>
      </c>
      <c r="C1769" t="s">
        <v>2177</v>
      </c>
      <c r="D1769" t="s">
        <v>8644</v>
      </c>
      <c r="E1769" t="s">
        <v>5136</v>
      </c>
      <c r="F1769" t="s">
        <v>2384</v>
      </c>
      <c r="G1769">
        <v>0</v>
      </c>
      <c r="H1769" t="s">
        <v>8645</v>
      </c>
      <c r="I1769" t="s">
        <v>8645</v>
      </c>
      <c r="J1769" t="s">
        <v>8646</v>
      </c>
      <c r="K1769" t="s">
        <v>2381</v>
      </c>
      <c r="M1769" s="6">
        <f>DATE(YEAR(PCC_Data[[#This Row],[Confirmed Date]]),MONTH(PCC_Data[[#This Row],[Confirmed Date]]),1)</f>
        <v>41365</v>
      </c>
      <c r="N1769" s="3">
        <f>DATE(YEAR(PCC_Data[[#This Row],[Confirmed Date]]),1,1)</f>
        <v>41275</v>
      </c>
    </row>
    <row r="1770" spans="2:14" x14ac:dyDescent="0.25">
      <c r="B1770" t="s">
        <v>8647</v>
      </c>
      <c r="C1770" t="s">
        <v>2177</v>
      </c>
      <c r="D1770" t="s">
        <v>8306</v>
      </c>
      <c r="E1770" t="s">
        <v>8165</v>
      </c>
      <c r="F1770" t="s">
        <v>3345</v>
      </c>
      <c r="G1770">
        <v>0</v>
      </c>
      <c r="H1770" t="s">
        <v>8648</v>
      </c>
      <c r="I1770" t="s">
        <v>8648</v>
      </c>
      <c r="J1770" t="s">
        <v>8649</v>
      </c>
      <c r="K1770" t="s">
        <v>5094</v>
      </c>
      <c r="L1770" t="s">
        <v>2252</v>
      </c>
      <c r="M1770" s="6">
        <f>DATE(YEAR(PCC_Data[[#This Row],[Confirmed Date]]),MONTH(PCC_Data[[#This Row],[Confirmed Date]]),1)</f>
        <v>41365</v>
      </c>
      <c r="N1770" s="3">
        <f>DATE(YEAR(PCC_Data[[#This Row],[Confirmed Date]]),1,1)</f>
        <v>41275</v>
      </c>
    </row>
    <row r="1771" spans="2:14" x14ac:dyDescent="0.25">
      <c r="B1771" t="s">
        <v>8650</v>
      </c>
      <c r="C1771" t="s">
        <v>2232</v>
      </c>
      <c r="D1771" t="s">
        <v>8651</v>
      </c>
      <c r="E1771" t="s">
        <v>8652</v>
      </c>
      <c r="F1771" t="s">
        <v>2255</v>
      </c>
      <c r="G1771">
        <v>0</v>
      </c>
      <c r="H1771" t="s">
        <v>8653</v>
      </c>
      <c r="I1771" t="s">
        <v>8653</v>
      </c>
      <c r="J1771" t="s">
        <v>8654</v>
      </c>
      <c r="K1771" t="s">
        <v>4846</v>
      </c>
      <c r="L1771" t="s">
        <v>2295</v>
      </c>
      <c r="M1771" s="6">
        <f>DATE(YEAR(PCC_Data[[#This Row],[Confirmed Date]]),MONTH(PCC_Data[[#This Row],[Confirmed Date]]),1)</f>
        <v>41365</v>
      </c>
      <c r="N1771" s="3">
        <f>DATE(YEAR(PCC_Data[[#This Row],[Confirmed Date]]),1,1)</f>
        <v>41275</v>
      </c>
    </row>
    <row r="1772" spans="2:14" x14ac:dyDescent="0.25">
      <c r="B1772" t="s">
        <v>8655</v>
      </c>
      <c r="C1772" t="s">
        <v>2177</v>
      </c>
      <c r="D1772" t="s">
        <v>8136</v>
      </c>
      <c r="E1772" t="s">
        <v>7686</v>
      </c>
      <c r="F1772" t="s">
        <v>2271</v>
      </c>
      <c r="G1772">
        <v>0</v>
      </c>
      <c r="H1772" t="s">
        <v>8656</v>
      </c>
      <c r="I1772" t="s">
        <v>8656</v>
      </c>
      <c r="J1772" t="s">
        <v>8657</v>
      </c>
      <c r="K1772" t="s">
        <v>2347</v>
      </c>
      <c r="L1772" t="s">
        <v>2915</v>
      </c>
      <c r="M1772" s="6">
        <f>DATE(YEAR(PCC_Data[[#This Row],[Confirmed Date]]),MONTH(PCC_Data[[#This Row],[Confirmed Date]]),1)</f>
        <v>41395</v>
      </c>
      <c r="N1772" s="3">
        <f>DATE(YEAR(PCC_Data[[#This Row],[Confirmed Date]]),1,1)</f>
        <v>41275</v>
      </c>
    </row>
    <row r="1773" spans="2:14" x14ac:dyDescent="0.25">
      <c r="B1773" t="s">
        <v>8658</v>
      </c>
      <c r="C1773" t="s">
        <v>2177</v>
      </c>
      <c r="D1773" t="s">
        <v>8659</v>
      </c>
      <c r="E1773" t="s">
        <v>8660</v>
      </c>
      <c r="F1773" t="s">
        <v>2242</v>
      </c>
      <c r="G1773">
        <v>0</v>
      </c>
      <c r="H1773" t="s">
        <v>8661</v>
      </c>
      <c r="I1773" t="s">
        <v>8661</v>
      </c>
      <c r="J1773" t="s">
        <v>8662</v>
      </c>
      <c r="K1773" t="s">
        <v>2398</v>
      </c>
      <c r="M1773" s="6">
        <f>DATE(YEAR(PCC_Data[[#This Row],[Confirmed Date]]),MONTH(PCC_Data[[#This Row],[Confirmed Date]]),1)</f>
        <v>41365</v>
      </c>
      <c r="N1773" s="3">
        <f>DATE(YEAR(PCC_Data[[#This Row],[Confirmed Date]]),1,1)</f>
        <v>41275</v>
      </c>
    </row>
    <row r="1774" spans="2:14" x14ac:dyDescent="0.25">
      <c r="B1774" t="s">
        <v>8663</v>
      </c>
      <c r="C1774" t="s">
        <v>2232</v>
      </c>
      <c r="D1774" t="s">
        <v>8664</v>
      </c>
      <c r="E1774" t="s">
        <v>7423</v>
      </c>
      <c r="F1774" t="s">
        <v>2384</v>
      </c>
      <c r="G1774">
        <v>0</v>
      </c>
      <c r="H1774" t="s">
        <v>8665</v>
      </c>
      <c r="I1774" t="s">
        <v>8665</v>
      </c>
      <c r="J1774" t="s">
        <v>8666</v>
      </c>
      <c r="K1774" t="s">
        <v>2429</v>
      </c>
      <c r="L1774" t="s">
        <v>2258</v>
      </c>
      <c r="M1774" s="6">
        <f>DATE(YEAR(PCC_Data[[#This Row],[Confirmed Date]]),MONTH(PCC_Data[[#This Row],[Confirmed Date]]),1)</f>
        <v>41365</v>
      </c>
      <c r="N1774" s="3">
        <f>DATE(YEAR(PCC_Data[[#This Row],[Confirmed Date]]),1,1)</f>
        <v>41275</v>
      </c>
    </row>
    <row r="1775" spans="2:14" x14ac:dyDescent="0.25">
      <c r="B1775" t="s">
        <v>8667</v>
      </c>
      <c r="C1775" t="s">
        <v>2232</v>
      </c>
      <c r="D1775" t="s">
        <v>8668</v>
      </c>
      <c r="E1775" t="s">
        <v>8669</v>
      </c>
      <c r="F1775" t="s">
        <v>2344</v>
      </c>
      <c r="G1775">
        <v>0</v>
      </c>
      <c r="H1775" t="s">
        <v>8670</v>
      </c>
      <c r="I1775" t="s">
        <v>8670</v>
      </c>
      <c r="J1775" t="s">
        <v>8671</v>
      </c>
      <c r="K1775" t="s">
        <v>2391</v>
      </c>
      <c r="L1775" t="s">
        <v>2660</v>
      </c>
      <c r="M1775" s="6">
        <f>DATE(YEAR(PCC_Data[[#This Row],[Confirmed Date]]),MONTH(PCC_Data[[#This Row],[Confirmed Date]]),1)</f>
        <v>41395</v>
      </c>
      <c r="N1775" s="3">
        <f>DATE(YEAR(PCC_Data[[#This Row],[Confirmed Date]]),1,1)</f>
        <v>41275</v>
      </c>
    </row>
    <row r="1776" spans="2:14" x14ac:dyDescent="0.25">
      <c r="B1776" t="s">
        <v>8672</v>
      </c>
      <c r="C1776" t="s">
        <v>2177</v>
      </c>
      <c r="D1776" t="s">
        <v>7256</v>
      </c>
      <c r="E1776" t="s">
        <v>6332</v>
      </c>
      <c r="F1776" t="s">
        <v>3345</v>
      </c>
      <c r="G1776">
        <v>0</v>
      </c>
      <c r="H1776" t="s">
        <v>8673</v>
      </c>
      <c r="I1776" t="s">
        <v>8673</v>
      </c>
      <c r="J1776" t="s">
        <v>8674</v>
      </c>
      <c r="K1776" t="s">
        <v>2398</v>
      </c>
      <c r="L1776" t="s">
        <v>2365</v>
      </c>
      <c r="M1776" s="6">
        <f>DATE(YEAR(PCC_Data[[#This Row],[Confirmed Date]]),MONTH(PCC_Data[[#This Row],[Confirmed Date]]),1)</f>
        <v>41365</v>
      </c>
      <c r="N1776" s="3">
        <f>DATE(YEAR(PCC_Data[[#This Row],[Confirmed Date]]),1,1)</f>
        <v>41275</v>
      </c>
    </row>
    <row r="1777" spans="2:14" x14ac:dyDescent="0.25">
      <c r="B1777" t="s">
        <v>8675</v>
      </c>
      <c r="C1777" t="s">
        <v>2177</v>
      </c>
      <c r="D1777" t="s">
        <v>3662</v>
      </c>
      <c r="E1777" t="s">
        <v>8676</v>
      </c>
      <c r="F1777" t="s">
        <v>2467</v>
      </c>
      <c r="G1777">
        <v>0</v>
      </c>
      <c r="H1777" t="s">
        <v>8677</v>
      </c>
      <c r="I1777" t="s">
        <v>8677</v>
      </c>
      <c r="J1777" t="s">
        <v>8678</v>
      </c>
      <c r="K1777" t="s">
        <v>2547</v>
      </c>
      <c r="M1777" s="6">
        <f>DATE(YEAR(PCC_Data[[#This Row],[Confirmed Date]]),MONTH(PCC_Data[[#This Row],[Confirmed Date]]),1)</f>
        <v>41365</v>
      </c>
      <c r="N1777" s="3">
        <f>DATE(YEAR(PCC_Data[[#This Row],[Confirmed Date]]),1,1)</f>
        <v>41275</v>
      </c>
    </row>
    <row r="1778" spans="2:14" x14ac:dyDescent="0.25">
      <c r="B1778" t="s">
        <v>8679</v>
      </c>
      <c r="C1778" t="s">
        <v>2177</v>
      </c>
      <c r="D1778" t="s">
        <v>3662</v>
      </c>
      <c r="E1778" t="s">
        <v>8676</v>
      </c>
      <c r="F1778" t="s">
        <v>2467</v>
      </c>
      <c r="G1778">
        <v>0</v>
      </c>
      <c r="H1778" t="s">
        <v>8680</v>
      </c>
      <c r="I1778" t="s">
        <v>8680</v>
      </c>
      <c r="J1778" t="s">
        <v>8681</v>
      </c>
      <c r="K1778" t="s">
        <v>2547</v>
      </c>
      <c r="M1778" s="6">
        <f>DATE(YEAR(PCC_Data[[#This Row],[Confirmed Date]]),MONTH(PCC_Data[[#This Row],[Confirmed Date]]),1)</f>
        <v>41365</v>
      </c>
      <c r="N1778" s="3">
        <f>DATE(YEAR(PCC_Data[[#This Row],[Confirmed Date]]),1,1)</f>
        <v>41275</v>
      </c>
    </row>
    <row r="1779" spans="2:14" x14ac:dyDescent="0.25">
      <c r="B1779" t="s">
        <v>8682</v>
      </c>
      <c r="C1779" t="s">
        <v>2232</v>
      </c>
      <c r="D1779" t="s">
        <v>8683</v>
      </c>
      <c r="E1779" t="s">
        <v>7623</v>
      </c>
      <c r="F1779" t="s">
        <v>6584</v>
      </c>
      <c r="G1779">
        <v>0</v>
      </c>
      <c r="H1779" t="s">
        <v>8684</v>
      </c>
      <c r="I1779" t="s">
        <v>8684</v>
      </c>
      <c r="J1779" t="s">
        <v>8685</v>
      </c>
      <c r="K1779" t="s">
        <v>2957</v>
      </c>
      <c r="L1779" t="s">
        <v>2915</v>
      </c>
      <c r="M1779" s="6">
        <f>DATE(YEAR(PCC_Data[[#This Row],[Confirmed Date]]),MONTH(PCC_Data[[#This Row],[Confirmed Date]]),1)</f>
        <v>41395</v>
      </c>
      <c r="N1779" s="3">
        <f>DATE(YEAR(PCC_Data[[#This Row],[Confirmed Date]]),1,1)</f>
        <v>41275</v>
      </c>
    </row>
    <row r="1780" spans="2:14" x14ac:dyDescent="0.25">
      <c r="B1780" t="s">
        <v>8686</v>
      </c>
      <c r="C1780" t="s">
        <v>2177</v>
      </c>
      <c r="D1780" t="s">
        <v>8687</v>
      </c>
      <c r="E1780" t="s">
        <v>7970</v>
      </c>
      <c r="F1780" t="s">
        <v>3345</v>
      </c>
      <c r="G1780">
        <v>0</v>
      </c>
      <c r="H1780" t="s">
        <v>8688</v>
      </c>
      <c r="I1780" t="s">
        <v>8688</v>
      </c>
      <c r="J1780" t="s">
        <v>8689</v>
      </c>
      <c r="K1780" t="s">
        <v>2398</v>
      </c>
      <c r="L1780" t="s">
        <v>2660</v>
      </c>
      <c r="M1780" s="6">
        <f>DATE(YEAR(PCC_Data[[#This Row],[Confirmed Date]]),MONTH(PCC_Data[[#This Row],[Confirmed Date]]),1)</f>
        <v>41365</v>
      </c>
      <c r="N1780" s="3">
        <f>DATE(YEAR(PCC_Data[[#This Row],[Confirmed Date]]),1,1)</f>
        <v>41275</v>
      </c>
    </row>
    <row r="1781" spans="2:14" x14ac:dyDescent="0.25">
      <c r="B1781" t="s">
        <v>8690</v>
      </c>
      <c r="C1781" t="s">
        <v>2232</v>
      </c>
      <c r="D1781" t="s">
        <v>6995</v>
      </c>
      <c r="E1781" t="s">
        <v>8691</v>
      </c>
      <c r="F1781" t="s">
        <v>2319</v>
      </c>
      <c r="G1781">
        <v>0</v>
      </c>
      <c r="H1781" t="s">
        <v>8692</v>
      </c>
      <c r="I1781" t="s">
        <v>8692</v>
      </c>
      <c r="J1781" t="s">
        <v>8693</v>
      </c>
      <c r="K1781" t="s">
        <v>2429</v>
      </c>
      <c r="L1781" t="s">
        <v>2246</v>
      </c>
      <c r="M1781" s="6">
        <f>DATE(YEAR(PCC_Data[[#This Row],[Confirmed Date]]),MONTH(PCC_Data[[#This Row],[Confirmed Date]]),1)</f>
        <v>41395</v>
      </c>
      <c r="N1781" s="3">
        <f>DATE(YEAR(PCC_Data[[#This Row],[Confirmed Date]]),1,1)</f>
        <v>41275</v>
      </c>
    </row>
    <row r="1782" spans="2:14" x14ac:dyDescent="0.25">
      <c r="B1782" t="s">
        <v>8694</v>
      </c>
      <c r="C1782" t="s">
        <v>2177</v>
      </c>
      <c r="D1782" t="s">
        <v>8695</v>
      </c>
      <c r="E1782" t="s">
        <v>8696</v>
      </c>
      <c r="F1782" t="s">
        <v>2384</v>
      </c>
      <c r="G1782">
        <v>0</v>
      </c>
      <c r="H1782" t="s">
        <v>8697</v>
      </c>
      <c r="I1782" t="s">
        <v>8697</v>
      </c>
      <c r="J1782" t="s">
        <v>8698</v>
      </c>
      <c r="K1782" t="s">
        <v>3460</v>
      </c>
      <c r="L1782" t="s">
        <v>2258</v>
      </c>
      <c r="M1782" s="6">
        <f>DATE(YEAR(PCC_Data[[#This Row],[Confirmed Date]]),MONTH(PCC_Data[[#This Row],[Confirmed Date]]),1)</f>
        <v>41365</v>
      </c>
      <c r="N1782" s="3">
        <f>DATE(YEAR(PCC_Data[[#This Row],[Confirmed Date]]),1,1)</f>
        <v>41275</v>
      </c>
    </row>
    <row r="1783" spans="2:14" x14ac:dyDescent="0.25">
      <c r="B1783" t="s">
        <v>8699</v>
      </c>
      <c r="C1783" t="s">
        <v>2232</v>
      </c>
      <c r="D1783" t="s">
        <v>8700</v>
      </c>
      <c r="E1783" t="s">
        <v>4412</v>
      </c>
      <c r="F1783" t="s">
        <v>2235</v>
      </c>
      <c r="G1783">
        <v>0</v>
      </c>
      <c r="H1783" t="s">
        <v>8701</v>
      </c>
      <c r="I1783" t="s">
        <v>8701</v>
      </c>
      <c r="J1783" t="s">
        <v>8702</v>
      </c>
      <c r="K1783" t="s">
        <v>2914</v>
      </c>
      <c r="M1783" s="6">
        <f>DATE(YEAR(PCC_Data[[#This Row],[Confirmed Date]]),MONTH(PCC_Data[[#This Row],[Confirmed Date]]),1)</f>
        <v>41365</v>
      </c>
      <c r="N1783" s="3">
        <f>DATE(YEAR(PCC_Data[[#This Row],[Confirmed Date]]),1,1)</f>
        <v>41275</v>
      </c>
    </row>
    <row r="1784" spans="2:14" x14ac:dyDescent="0.25">
      <c r="B1784" t="s">
        <v>8703</v>
      </c>
      <c r="C1784" t="s">
        <v>2177</v>
      </c>
      <c r="D1784" t="s">
        <v>2675</v>
      </c>
      <c r="E1784" t="s">
        <v>8704</v>
      </c>
      <c r="F1784" t="s">
        <v>2319</v>
      </c>
      <c r="G1784">
        <v>0</v>
      </c>
      <c r="H1784" t="s">
        <v>8705</v>
      </c>
      <c r="I1784" t="s">
        <v>8705</v>
      </c>
      <c r="J1784" t="s">
        <v>8706</v>
      </c>
      <c r="K1784" t="s">
        <v>5094</v>
      </c>
      <c r="M1784" s="6">
        <f>DATE(YEAR(PCC_Data[[#This Row],[Confirmed Date]]),MONTH(PCC_Data[[#This Row],[Confirmed Date]]),1)</f>
        <v>41395</v>
      </c>
      <c r="N1784" s="3">
        <f>DATE(YEAR(PCC_Data[[#This Row],[Confirmed Date]]),1,1)</f>
        <v>41275</v>
      </c>
    </row>
    <row r="1785" spans="2:14" x14ac:dyDescent="0.25">
      <c r="B1785" t="s">
        <v>8707</v>
      </c>
      <c r="C1785" t="s">
        <v>2232</v>
      </c>
      <c r="D1785" t="s">
        <v>8708</v>
      </c>
      <c r="E1785" t="s">
        <v>4920</v>
      </c>
      <c r="F1785" t="s">
        <v>2467</v>
      </c>
      <c r="G1785">
        <v>0</v>
      </c>
      <c r="H1785" t="s">
        <v>8709</v>
      </c>
      <c r="I1785" t="s">
        <v>8709</v>
      </c>
      <c r="J1785" t="s">
        <v>8710</v>
      </c>
      <c r="K1785" t="s">
        <v>2391</v>
      </c>
      <c r="L1785" t="s">
        <v>2239</v>
      </c>
      <c r="M1785" s="6">
        <f>DATE(YEAR(PCC_Data[[#This Row],[Confirmed Date]]),MONTH(PCC_Data[[#This Row],[Confirmed Date]]),1)</f>
        <v>41395</v>
      </c>
      <c r="N1785" s="3">
        <f>DATE(YEAR(PCC_Data[[#This Row],[Confirmed Date]]),1,1)</f>
        <v>41275</v>
      </c>
    </row>
    <row r="1786" spans="2:14" x14ac:dyDescent="0.25">
      <c r="B1786" t="s">
        <v>8711</v>
      </c>
      <c r="C1786" t="s">
        <v>2232</v>
      </c>
      <c r="D1786" t="s">
        <v>8712</v>
      </c>
      <c r="E1786" t="s">
        <v>8713</v>
      </c>
      <c r="F1786" t="s">
        <v>2467</v>
      </c>
      <c r="G1786">
        <v>0</v>
      </c>
      <c r="H1786" t="s">
        <v>8714</v>
      </c>
      <c r="I1786" t="s">
        <v>8714</v>
      </c>
      <c r="J1786" t="s">
        <v>8715</v>
      </c>
      <c r="K1786" t="s">
        <v>2805</v>
      </c>
      <c r="M1786" s="6">
        <f>DATE(YEAR(PCC_Data[[#This Row],[Confirmed Date]]),MONTH(PCC_Data[[#This Row],[Confirmed Date]]),1)</f>
        <v>41395</v>
      </c>
      <c r="N1786" s="3">
        <f>DATE(YEAR(PCC_Data[[#This Row],[Confirmed Date]]),1,1)</f>
        <v>41275</v>
      </c>
    </row>
    <row r="1787" spans="2:14" x14ac:dyDescent="0.25">
      <c r="B1787" t="s">
        <v>8716</v>
      </c>
      <c r="C1787" t="s">
        <v>2177</v>
      </c>
      <c r="D1787" t="s">
        <v>7108</v>
      </c>
      <c r="E1787" t="s">
        <v>8717</v>
      </c>
      <c r="F1787" t="s">
        <v>3074</v>
      </c>
      <c r="G1787">
        <v>0</v>
      </c>
      <c r="H1787" t="s">
        <v>8718</v>
      </c>
      <c r="I1787" t="s">
        <v>8718</v>
      </c>
      <c r="J1787" t="s">
        <v>8719</v>
      </c>
      <c r="K1787" t="s">
        <v>5094</v>
      </c>
      <c r="M1787" s="6">
        <f>DATE(YEAR(PCC_Data[[#This Row],[Confirmed Date]]),MONTH(PCC_Data[[#This Row],[Confirmed Date]]),1)</f>
        <v>41365</v>
      </c>
      <c r="N1787" s="3">
        <f>DATE(YEAR(PCC_Data[[#This Row],[Confirmed Date]]),1,1)</f>
        <v>41275</v>
      </c>
    </row>
    <row r="1788" spans="2:14" x14ac:dyDescent="0.25">
      <c r="B1788" t="s">
        <v>8720</v>
      </c>
      <c r="C1788" t="s">
        <v>2232</v>
      </c>
      <c r="D1788" t="s">
        <v>8721</v>
      </c>
      <c r="E1788" t="s">
        <v>8491</v>
      </c>
      <c r="F1788" t="s">
        <v>3345</v>
      </c>
      <c r="G1788">
        <v>0</v>
      </c>
      <c r="H1788" t="s">
        <v>8722</v>
      </c>
      <c r="I1788" t="s">
        <v>8722</v>
      </c>
      <c r="J1788" t="s">
        <v>8723</v>
      </c>
      <c r="K1788" t="s">
        <v>2719</v>
      </c>
      <c r="L1788" t="s">
        <v>6136</v>
      </c>
      <c r="M1788" s="6">
        <f>DATE(YEAR(PCC_Data[[#This Row],[Confirmed Date]]),MONTH(PCC_Data[[#This Row],[Confirmed Date]]),1)</f>
        <v>41395</v>
      </c>
      <c r="N1788" s="3">
        <f>DATE(YEAR(PCC_Data[[#This Row],[Confirmed Date]]),1,1)</f>
        <v>41275</v>
      </c>
    </row>
    <row r="1789" spans="2:14" x14ac:dyDescent="0.25">
      <c r="B1789" t="s">
        <v>8724</v>
      </c>
      <c r="C1789" t="s">
        <v>2177</v>
      </c>
      <c r="D1789" t="s">
        <v>8725</v>
      </c>
      <c r="E1789" t="s">
        <v>8726</v>
      </c>
      <c r="F1789" t="s">
        <v>3448</v>
      </c>
      <c r="G1789">
        <v>0</v>
      </c>
      <c r="H1789" t="s">
        <v>8727</v>
      </c>
      <c r="I1789" t="s">
        <v>8727</v>
      </c>
      <c r="J1789" t="s">
        <v>8728</v>
      </c>
      <c r="K1789" t="s">
        <v>2861</v>
      </c>
      <c r="L1789" t="s">
        <v>2275</v>
      </c>
      <c r="M1789" s="6">
        <f>DATE(YEAR(PCC_Data[[#This Row],[Confirmed Date]]),MONTH(PCC_Data[[#This Row],[Confirmed Date]]),1)</f>
        <v>41395</v>
      </c>
      <c r="N1789" s="3">
        <f>DATE(YEAR(PCC_Data[[#This Row],[Confirmed Date]]),1,1)</f>
        <v>41275</v>
      </c>
    </row>
    <row r="1790" spans="2:14" x14ac:dyDescent="0.25">
      <c r="B1790" t="s">
        <v>8729</v>
      </c>
      <c r="C1790" t="s">
        <v>2232</v>
      </c>
      <c r="D1790" t="s">
        <v>8730</v>
      </c>
      <c r="E1790" t="s">
        <v>5141</v>
      </c>
      <c r="F1790" t="s">
        <v>3448</v>
      </c>
      <c r="G1790">
        <v>0</v>
      </c>
      <c r="H1790" t="s">
        <v>8731</v>
      </c>
      <c r="I1790" t="s">
        <v>8731</v>
      </c>
      <c r="J1790" t="s">
        <v>8732</v>
      </c>
      <c r="K1790" t="s">
        <v>2698</v>
      </c>
      <c r="L1790" t="s">
        <v>8733</v>
      </c>
      <c r="M1790" s="6">
        <f>DATE(YEAR(PCC_Data[[#This Row],[Confirmed Date]]),MONTH(PCC_Data[[#This Row],[Confirmed Date]]),1)</f>
        <v>41365</v>
      </c>
      <c r="N1790" s="3">
        <f>DATE(YEAR(PCC_Data[[#This Row],[Confirmed Date]]),1,1)</f>
        <v>41275</v>
      </c>
    </row>
    <row r="1791" spans="2:14" x14ac:dyDescent="0.25">
      <c r="B1791" t="s">
        <v>8734</v>
      </c>
      <c r="C1791" t="s">
        <v>2177</v>
      </c>
      <c r="D1791" t="s">
        <v>8735</v>
      </c>
      <c r="E1791" t="s">
        <v>2384</v>
      </c>
      <c r="F1791" t="s">
        <v>3345</v>
      </c>
      <c r="G1791">
        <v>0</v>
      </c>
      <c r="H1791" t="s">
        <v>8736</v>
      </c>
      <c r="I1791" t="s">
        <v>8736</v>
      </c>
      <c r="J1791" t="s">
        <v>8737</v>
      </c>
      <c r="K1791" t="s">
        <v>2398</v>
      </c>
      <c r="L1791" t="s">
        <v>2258</v>
      </c>
      <c r="M1791" s="6">
        <f>DATE(YEAR(PCC_Data[[#This Row],[Confirmed Date]]),MONTH(PCC_Data[[#This Row],[Confirmed Date]]),1)</f>
        <v>41365</v>
      </c>
      <c r="N1791" s="3">
        <f>DATE(YEAR(PCC_Data[[#This Row],[Confirmed Date]]),1,1)</f>
        <v>41275</v>
      </c>
    </row>
    <row r="1792" spans="2:14" x14ac:dyDescent="0.25">
      <c r="B1792" t="s">
        <v>8738</v>
      </c>
      <c r="C1792" t="s">
        <v>2232</v>
      </c>
      <c r="D1792" t="s">
        <v>8739</v>
      </c>
      <c r="E1792" t="s">
        <v>8740</v>
      </c>
      <c r="F1792" t="s">
        <v>3448</v>
      </c>
      <c r="G1792">
        <v>0</v>
      </c>
      <c r="H1792" t="s">
        <v>8741</v>
      </c>
      <c r="I1792" t="s">
        <v>8741</v>
      </c>
      <c r="J1792" t="s">
        <v>8742</v>
      </c>
      <c r="K1792" t="s">
        <v>2957</v>
      </c>
      <c r="L1792" t="s">
        <v>2275</v>
      </c>
      <c r="M1792" s="6">
        <f>DATE(YEAR(PCC_Data[[#This Row],[Confirmed Date]]),MONTH(PCC_Data[[#This Row],[Confirmed Date]]),1)</f>
        <v>41395</v>
      </c>
      <c r="N1792" s="3">
        <f>DATE(YEAR(PCC_Data[[#This Row],[Confirmed Date]]),1,1)</f>
        <v>41275</v>
      </c>
    </row>
    <row r="1793" spans="2:14" x14ac:dyDescent="0.25">
      <c r="B1793" t="s">
        <v>8743</v>
      </c>
      <c r="C1793" t="s">
        <v>2177</v>
      </c>
      <c r="D1793" t="s">
        <v>8744</v>
      </c>
      <c r="E1793" t="s">
        <v>8745</v>
      </c>
      <c r="F1793" t="s">
        <v>2395</v>
      </c>
      <c r="G1793">
        <v>0</v>
      </c>
      <c r="H1793" t="s">
        <v>8746</v>
      </c>
      <c r="I1793" t="s">
        <v>8746</v>
      </c>
      <c r="J1793" t="s">
        <v>8747</v>
      </c>
      <c r="K1793" t="s">
        <v>5094</v>
      </c>
      <c r="L1793" t="s">
        <v>2295</v>
      </c>
      <c r="M1793" s="6">
        <f>DATE(YEAR(PCC_Data[[#This Row],[Confirmed Date]]),MONTH(PCC_Data[[#This Row],[Confirmed Date]]),1)</f>
        <v>41365</v>
      </c>
      <c r="N1793" s="3">
        <f>DATE(YEAR(PCC_Data[[#This Row],[Confirmed Date]]),1,1)</f>
        <v>41275</v>
      </c>
    </row>
    <row r="1794" spans="2:14" x14ac:dyDescent="0.25">
      <c r="B1794" t="s">
        <v>8748</v>
      </c>
      <c r="C1794" t="s">
        <v>2177</v>
      </c>
      <c r="D1794" t="s">
        <v>7528</v>
      </c>
      <c r="E1794" t="s">
        <v>7529</v>
      </c>
      <c r="F1794" t="s">
        <v>3448</v>
      </c>
      <c r="G1794">
        <v>0</v>
      </c>
      <c r="H1794" t="s">
        <v>8749</v>
      </c>
      <c r="I1794" t="s">
        <v>8749</v>
      </c>
      <c r="J1794" t="s">
        <v>8750</v>
      </c>
      <c r="K1794" t="s">
        <v>2347</v>
      </c>
      <c r="L1794" t="s">
        <v>2275</v>
      </c>
      <c r="M1794" s="6">
        <f>DATE(YEAR(PCC_Data[[#This Row],[Confirmed Date]]),MONTH(PCC_Data[[#This Row],[Confirmed Date]]),1)</f>
        <v>41395</v>
      </c>
      <c r="N1794" s="3">
        <f>DATE(YEAR(PCC_Data[[#This Row],[Confirmed Date]]),1,1)</f>
        <v>41275</v>
      </c>
    </row>
    <row r="1795" spans="2:14" x14ac:dyDescent="0.25">
      <c r="B1795" t="s">
        <v>8751</v>
      </c>
      <c r="C1795" t="s">
        <v>2232</v>
      </c>
      <c r="D1795" t="s">
        <v>8513</v>
      </c>
      <c r="E1795" t="s">
        <v>8691</v>
      </c>
      <c r="F1795" t="s">
        <v>2395</v>
      </c>
      <c r="G1795">
        <v>0</v>
      </c>
      <c r="H1795" t="s">
        <v>8752</v>
      </c>
      <c r="I1795" t="s">
        <v>8752</v>
      </c>
      <c r="J1795" t="s">
        <v>8753</v>
      </c>
      <c r="K1795" t="s">
        <v>2429</v>
      </c>
      <c r="L1795" t="s">
        <v>2246</v>
      </c>
      <c r="M1795" s="6">
        <f>DATE(YEAR(PCC_Data[[#This Row],[Confirmed Date]]),MONTH(PCC_Data[[#This Row],[Confirmed Date]]),1)</f>
        <v>41365</v>
      </c>
      <c r="N1795" s="3">
        <f>DATE(YEAR(PCC_Data[[#This Row],[Confirmed Date]]),1,1)</f>
        <v>41275</v>
      </c>
    </row>
    <row r="1796" spans="2:14" x14ac:dyDescent="0.25">
      <c r="B1796" t="s">
        <v>8754</v>
      </c>
      <c r="C1796" t="s">
        <v>2232</v>
      </c>
      <c r="D1796" t="s">
        <v>7378</v>
      </c>
      <c r="E1796" t="s">
        <v>8755</v>
      </c>
      <c r="F1796" t="s">
        <v>2395</v>
      </c>
      <c r="G1796">
        <v>0</v>
      </c>
      <c r="H1796" t="s">
        <v>8756</v>
      </c>
      <c r="I1796" t="s">
        <v>8756</v>
      </c>
      <c r="J1796" t="s">
        <v>8757</v>
      </c>
      <c r="K1796" t="s">
        <v>2805</v>
      </c>
      <c r="M1796" s="6">
        <f>DATE(YEAR(PCC_Data[[#This Row],[Confirmed Date]]),MONTH(PCC_Data[[#This Row],[Confirmed Date]]),1)</f>
        <v>41365</v>
      </c>
      <c r="N1796" s="3">
        <f>DATE(YEAR(PCC_Data[[#This Row],[Confirmed Date]]),1,1)</f>
        <v>41275</v>
      </c>
    </row>
    <row r="1797" spans="2:14" x14ac:dyDescent="0.25">
      <c r="B1797" t="s">
        <v>8758</v>
      </c>
      <c r="C1797" t="s">
        <v>2232</v>
      </c>
      <c r="D1797" t="s">
        <v>8382</v>
      </c>
      <c r="E1797" t="s">
        <v>8759</v>
      </c>
      <c r="F1797" t="s">
        <v>2235</v>
      </c>
      <c r="G1797">
        <v>0</v>
      </c>
      <c r="H1797" t="s">
        <v>8760</v>
      </c>
      <c r="I1797" t="s">
        <v>8760</v>
      </c>
      <c r="J1797" t="s">
        <v>8761</v>
      </c>
      <c r="K1797" t="s">
        <v>7213</v>
      </c>
      <c r="M1797" s="6">
        <f>DATE(YEAR(PCC_Data[[#This Row],[Confirmed Date]]),MONTH(PCC_Data[[#This Row],[Confirmed Date]]),1)</f>
        <v>41365</v>
      </c>
      <c r="N1797" s="3">
        <f>DATE(YEAR(PCC_Data[[#This Row],[Confirmed Date]]),1,1)</f>
        <v>41275</v>
      </c>
    </row>
    <row r="1798" spans="2:14" x14ac:dyDescent="0.25">
      <c r="B1798" t="s">
        <v>8762</v>
      </c>
      <c r="C1798" t="s">
        <v>2177</v>
      </c>
      <c r="D1798" t="s">
        <v>8763</v>
      </c>
      <c r="E1798" t="s">
        <v>4339</v>
      </c>
      <c r="F1798" t="s">
        <v>4339</v>
      </c>
      <c r="G1798">
        <v>0</v>
      </c>
      <c r="H1798" t="s">
        <v>8764</v>
      </c>
      <c r="I1798" t="s">
        <v>8764</v>
      </c>
      <c r="J1798" t="s">
        <v>8765</v>
      </c>
      <c r="K1798" t="s">
        <v>2398</v>
      </c>
      <c r="M1798" s="6">
        <f>DATE(YEAR(PCC_Data[[#This Row],[Confirmed Date]]),MONTH(PCC_Data[[#This Row],[Confirmed Date]]),1)</f>
        <v>41365</v>
      </c>
      <c r="N1798" s="3">
        <f>DATE(YEAR(PCC_Data[[#This Row],[Confirmed Date]]),1,1)</f>
        <v>41275</v>
      </c>
    </row>
    <row r="1799" spans="2:14" x14ac:dyDescent="0.25">
      <c r="B1799" t="s">
        <v>8766</v>
      </c>
      <c r="C1799" t="s">
        <v>2232</v>
      </c>
      <c r="D1799" t="s">
        <v>8767</v>
      </c>
      <c r="E1799" t="s">
        <v>8768</v>
      </c>
      <c r="F1799" t="s">
        <v>2701</v>
      </c>
      <c r="G1799">
        <v>0</v>
      </c>
      <c r="H1799" t="s">
        <v>8769</v>
      </c>
      <c r="I1799" t="s">
        <v>8769</v>
      </c>
      <c r="J1799" t="s">
        <v>8770</v>
      </c>
      <c r="K1799" t="s">
        <v>2429</v>
      </c>
      <c r="L1799" t="s">
        <v>2295</v>
      </c>
      <c r="M1799" s="6">
        <f>DATE(YEAR(PCC_Data[[#This Row],[Confirmed Date]]),MONTH(PCC_Data[[#This Row],[Confirmed Date]]),1)</f>
        <v>41365</v>
      </c>
      <c r="N1799" s="3">
        <f>DATE(YEAR(PCC_Data[[#This Row],[Confirmed Date]]),1,1)</f>
        <v>41275</v>
      </c>
    </row>
    <row r="1800" spans="2:14" x14ac:dyDescent="0.25">
      <c r="B1800" t="s">
        <v>8771</v>
      </c>
      <c r="C1800" t="s">
        <v>2177</v>
      </c>
      <c r="D1800" t="s">
        <v>8772</v>
      </c>
      <c r="E1800" t="s">
        <v>8773</v>
      </c>
      <c r="F1800" t="s">
        <v>2895</v>
      </c>
      <c r="G1800">
        <v>0</v>
      </c>
      <c r="H1800" t="s">
        <v>8774</v>
      </c>
      <c r="I1800" t="s">
        <v>8774</v>
      </c>
      <c r="J1800" t="s">
        <v>8775</v>
      </c>
      <c r="K1800" t="s">
        <v>2398</v>
      </c>
      <c r="L1800" t="s">
        <v>2660</v>
      </c>
      <c r="M1800" s="6">
        <f>DATE(YEAR(PCC_Data[[#This Row],[Confirmed Date]]),MONTH(PCC_Data[[#This Row],[Confirmed Date]]),1)</f>
        <v>41365</v>
      </c>
      <c r="N1800" s="3">
        <f>DATE(YEAR(PCC_Data[[#This Row],[Confirmed Date]]),1,1)</f>
        <v>41275</v>
      </c>
    </row>
    <row r="1801" spans="2:14" x14ac:dyDescent="0.25">
      <c r="B1801" t="s">
        <v>8776</v>
      </c>
      <c r="C1801" t="s">
        <v>2177</v>
      </c>
      <c r="D1801" t="s">
        <v>5580</v>
      </c>
      <c r="E1801" t="s">
        <v>8777</v>
      </c>
      <c r="F1801" t="s">
        <v>2319</v>
      </c>
      <c r="G1801">
        <v>0</v>
      </c>
      <c r="H1801" t="s">
        <v>8778</v>
      </c>
      <c r="I1801" t="s">
        <v>8778</v>
      </c>
      <c r="J1801" t="s">
        <v>8779</v>
      </c>
      <c r="K1801" t="s">
        <v>5094</v>
      </c>
      <c r="L1801" t="s">
        <v>2246</v>
      </c>
      <c r="M1801" s="6">
        <f>DATE(YEAR(PCC_Data[[#This Row],[Confirmed Date]]),MONTH(PCC_Data[[#This Row],[Confirmed Date]]),1)</f>
        <v>41395</v>
      </c>
      <c r="N1801" s="3">
        <f>DATE(YEAR(PCC_Data[[#This Row],[Confirmed Date]]),1,1)</f>
        <v>41275</v>
      </c>
    </row>
    <row r="1802" spans="2:14" x14ac:dyDescent="0.25">
      <c r="B1802" t="s">
        <v>8780</v>
      </c>
      <c r="C1802" t="s">
        <v>2232</v>
      </c>
      <c r="D1802" t="s">
        <v>8781</v>
      </c>
      <c r="E1802" t="s">
        <v>8782</v>
      </c>
      <c r="F1802" t="s">
        <v>2271</v>
      </c>
      <c r="G1802">
        <v>0</v>
      </c>
      <c r="H1802" t="s">
        <v>8783</v>
      </c>
      <c r="I1802" t="s">
        <v>8783</v>
      </c>
      <c r="J1802" t="s">
        <v>8784</v>
      </c>
      <c r="K1802" t="s">
        <v>2665</v>
      </c>
      <c r="L1802" t="s">
        <v>2258</v>
      </c>
      <c r="M1802" s="6">
        <f>DATE(YEAR(PCC_Data[[#This Row],[Confirmed Date]]),MONTH(PCC_Data[[#This Row],[Confirmed Date]]),1)</f>
        <v>41365</v>
      </c>
      <c r="N1802" s="3">
        <f>DATE(YEAR(PCC_Data[[#This Row],[Confirmed Date]]),1,1)</f>
        <v>41275</v>
      </c>
    </row>
    <row r="1803" spans="2:14" x14ac:dyDescent="0.25">
      <c r="B1803" t="s">
        <v>8785</v>
      </c>
      <c r="C1803" t="s">
        <v>2232</v>
      </c>
      <c r="D1803" t="s">
        <v>8786</v>
      </c>
      <c r="E1803" t="s">
        <v>4994</v>
      </c>
      <c r="F1803" t="s">
        <v>2235</v>
      </c>
      <c r="G1803">
        <v>0</v>
      </c>
      <c r="H1803" t="s">
        <v>8787</v>
      </c>
      <c r="I1803" t="s">
        <v>8787</v>
      </c>
      <c r="J1803" t="s">
        <v>8788</v>
      </c>
      <c r="K1803" t="s">
        <v>6859</v>
      </c>
      <c r="L1803" t="s">
        <v>2239</v>
      </c>
      <c r="M1803" s="6">
        <f>DATE(YEAR(PCC_Data[[#This Row],[Confirmed Date]]),MONTH(PCC_Data[[#This Row],[Confirmed Date]]),1)</f>
        <v>41395</v>
      </c>
      <c r="N1803" s="3">
        <f>DATE(YEAR(PCC_Data[[#This Row],[Confirmed Date]]),1,1)</f>
        <v>41275</v>
      </c>
    </row>
    <row r="1804" spans="2:14" x14ac:dyDescent="0.25">
      <c r="B1804" t="s">
        <v>8789</v>
      </c>
      <c r="C1804" t="s">
        <v>2177</v>
      </c>
      <c r="D1804" t="s">
        <v>8790</v>
      </c>
      <c r="E1804" t="s">
        <v>8791</v>
      </c>
      <c r="F1804" t="s">
        <v>2255</v>
      </c>
      <c r="G1804">
        <v>0</v>
      </c>
      <c r="H1804" t="s">
        <v>8792</v>
      </c>
      <c r="I1804" t="s">
        <v>8792</v>
      </c>
      <c r="J1804" t="s">
        <v>8793</v>
      </c>
      <c r="K1804" t="s">
        <v>2861</v>
      </c>
      <c r="L1804" t="s">
        <v>2258</v>
      </c>
      <c r="M1804" s="6">
        <f>DATE(YEAR(PCC_Data[[#This Row],[Confirmed Date]]),MONTH(PCC_Data[[#This Row],[Confirmed Date]]),1)</f>
        <v>41365</v>
      </c>
      <c r="N1804" s="3">
        <f>DATE(YEAR(PCC_Data[[#This Row],[Confirmed Date]]),1,1)</f>
        <v>41275</v>
      </c>
    </row>
    <row r="1805" spans="2:14" x14ac:dyDescent="0.25">
      <c r="B1805" t="s">
        <v>8794</v>
      </c>
      <c r="C1805" t="s">
        <v>2232</v>
      </c>
      <c r="D1805" t="s">
        <v>8795</v>
      </c>
      <c r="E1805" t="s">
        <v>8796</v>
      </c>
      <c r="F1805" t="s">
        <v>2255</v>
      </c>
      <c r="G1805">
        <v>0</v>
      </c>
      <c r="H1805" t="s">
        <v>8797</v>
      </c>
      <c r="I1805" t="s">
        <v>8797</v>
      </c>
      <c r="J1805" t="s">
        <v>8798</v>
      </c>
      <c r="K1805" t="s">
        <v>2957</v>
      </c>
      <c r="M1805" s="6">
        <f>DATE(YEAR(PCC_Data[[#This Row],[Confirmed Date]]),MONTH(PCC_Data[[#This Row],[Confirmed Date]]),1)</f>
        <v>41365</v>
      </c>
      <c r="N1805" s="3">
        <f>DATE(YEAR(PCC_Data[[#This Row],[Confirmed Date]]),1,1)</f>
        <v>41275</v>
      </c>
    </row>
    <row r="1806" spans="2:14" x14ac:dyDescent="0.25">
      <c r="B1806" t="s">
        <v>8799</v>
      </c>
      <c r="C1806" t="s">
        <v>2232</v>
      </c>
      <c r="D1806" t="s">
        <v>7892</v>
      </c>
      <c r="E1806" t="s">
        <v>8800</v>
      </c>
      <c r="F1806" t="s">
        <v>3345</v>
      </c>
      <c r="G1806">
        <v>0</v>
      </c>
      <c r="H1806" t="s">
        <v>8801</v>
      </c>
      <c r="I1806" t="s">
        <v>8801</v>
      </c>
      <c r="J1806" t="s">
        <v>8802</v>
      </c>
      <c r="K1806" t="s">
        <v>2429</v>
      </c>
      <c r="L1806" t="s">
        <v>2660</v>
      </c>
      <c r="M1806" s="6">
        <f>DATE(YEAR(PCC_Data[[#This Row],[Confirmed Date]]),MONTH(PCC_Data[[#This Row],[Confirmed Date]]),1)</f>
        <v>41365</v>
      </c>
      <c r="N1806" s="3">
        <f>DATE(YEAR(PCC_Data[[#This Row],[Confirmed Date]]),1,1)</f>
        <v>41275</v>
      </c>
    </row>
    <row r="1807" spans="2:14" x14ac:dyDescent="0.25">
      <c r="B1807" t="s">
        <v>8803</v>
      </c>
      <c r="C1807" t="s">
        <v>2177</v>
      </c>
      <c r="D1807" t="s">
        <v>8631</v>
      </c>
      <c r="E1807" t="s">
        <v>8804</v>
      </c>
      <c r="F1807" t="s">
        <v>3345</v>
      </c>
      <c r="G1807">
        <v>0</v>
      </c>
      <c r="H1807" t="s">
        <v>8805</v>
      </c>
      <c r="I1807" t="s">
        <v>8805</v>
      </c>
      <c r="J1807" t="s">
        <v>8806</v>
      </c>
      <c r="K1807" t="s">
        <v>5094</v>
      </c>
      <c r="L1807" t="s">
        <v>8807</v>
      </c>
      <c r="M1807" s="6">
        <f>DATE(YEAR(PCC_Data[[#This Row],[Confirmed Date]]),MONTH(PCC_Data[[#This Row],[Confirmed Date]]),1)</f>
        <v>41365</v>
      </c>
      <c r="N1807" s="3">
        <f>DATE(YEAR(PCC_Data[[#This Row],[Confirmed Date]]),1,1)</f>
        <v>41275</v>
      </c>
    </row>
    <row r="1808" spans="2:14" x14ac:dyDescent="0.25">
      <c r="B1808" t="s">
        <v>8808</v>
      </c>
      <c r="C1808" t="s">
        <v>2177</v>
      </c>
      <c r="D1808" t="s">
        <v>8809</v>
      </c>
      <c r="E1808" t="s">
        <v>8528</v>
      </c>
      <c r="F1808" t="s">
        <v>3345</v>
      </c>
      <c r="G1808">
        <v>0</v>
      </c>
      <c r="H1808" t="s">
        <v>8810</v>
      </c>
      <c r="I1808" t="s">
        <v>8810</v>
      </c>
      <c r="J1808" t="s">
        <v>8811</v>
      </c>
      <c r="K1808" t="s">
        <v>5094</v>
      </c>
      <c r="L1808" t="s">
        <v>2660</v>
      </c>
      <c r="M1808" s="6">
        <f>DATE(YEAR(PCC_Data[[#This Row],[Confirmed Date]]),MONTH(PCC_Data[[#This Row],[Confirmed Date]]),1)</f>
        <v>41365</v>
      </c>
      <c r="N1808" s="3">
        <f>DATE(YEAR(PCC_Data[[#This Row],[Confirmed Date]]),1,1)</f>
        <v>41275</v>
      </c>
    </row>
    <row r="1809" spans="2:14" x14ac:dyDescent="0.25">
      <c r="B1809" t="s">
        <v>8812</v>
      </c>
      <c r="C1809" t="s">
        <v>2232</v>
      </c>
      <c r="D1809" t="s">
        <v>8513</v>
      </c>
      <c r="E1809" t="s">
        <v>8813</v>
      </c>
      <c r="F1809" t="s">
        <v>3345</v>
      </c>
      <c r="G1809">
        <v>0</v>
      </c>
      <c r="H1809" t="s">
        <v>8814</v>
      </c>
      <c r="I1809" t="s">
        <v>8814</v>
      </c>
      <c r="J1809" t="s">
        <v>8815</v>
      </c>
      <c r="K1809" t="s">
        <v>2429</v>
      </c>
      <c r="M1809" s="6">
        <f>DATE(YEAR(PCC_Data[[#This Row],[Confirmed Date]]),MONTH(PCC_Data[[#This Row],[Confirmed Date]]),1)</f>
        <v>41365</v>
      </c>
      <c r="N1809" s="3">
        <f>DATE(YEAR(PCC_Data[[#This Row],[Confirmed Date]]),1,1)</f>
        <v>41275</v>
      </c>
    </row>
    <row r="1810" spans="2:14" x14ac:dyDescent="0.25">
      <c r="B1810" t="s">
        <v>8816</v>
      </c>
      <c r="C1810" t="s">
        <v>2177</v>
      </c>
      <c r="D1810" t="s">
        <v>8356</v>
      </c>
      <c r="E1810" t="s">
        <v>8817</v>
      </c>
      <c r="F1810" t="s">
        <v>2319</v>
      </c>
      <c r="G1810">
        <v>0</v>
      </c>
      <c r="H1810" t="s">
        <v>8818</v>
      </c>
      <c r="I1810" t="s">
        <v>8818</v>
      </c>
      <c r="J1810" t="s">
        <v>8819</v>
      </c>
      <c r="K1810" t="s">
        <v>2861</v>
      </c>
      <c r="L1810" t="s">
        <v>2258</v>
      </c>
      <c r="M1810" s="6">
        <f>DATE(YEAR(PCC_Data[[#This Row],[Confirmed Date]]),MONTH(PCC_Data[[#This Row],[Confirmed Date]]),1)</f>
        <v>41395</v>
      </c>
      <c r="N1810" s="3">
        <f>DATE(YEAR(PCC_Data[[#This Row],[Confirmed Date]]),1,1)</f>
        <v>41275</v>
      </c>
    </row>
    <row r="1811" spans="2:14" x14ac:dyDescent="0.25">
      <c r="B1811" t="s">
        <v>8820</v>
      </c>
      <c r="C1811" t="s">
        <v>2177</v>
      </c>
      <c r="D1811" t="s">
        <v>8627</v>
      </c>
      <c r="E1811" t="s">
        <v>8821</v>
      </c>
      <c r="F1811" t="s">
        <v>3345</v>
      </c>
      <c r="G1811">
        <v>0</v>
      </c>
      <c r="H1811" t="s">
        <v>8822</v>
      </c>
      <c r="I1811" t="s">
        <v>8822</v>
      </c>
      <c r="J1811" t="s">
        <v>8823</v>
      </c>
      <c r="K1811" t="s">
        <v>5094</v>
      </c>
      <c r="L1811" t="s">
        <v>2839</v>
      </c>
      <c r="M1811" s="6">
        <f>DATE(YEAR(PCC_Data[[#This Row],[Confirmed Date]]),MONTH(PCC_Data[[#This Row],[Confirmed Date]]),1)</f>
        <v>41365</v>
      </c>
      <c r="N1811" s="3">
        <f>DATE(YEAR(PCC_Data[[#This Row],[Confirmed Date]]),1,1)</f>
        <v>41275</v>
      </c>
    </row>
    <row r="1812" spans="2:14" x14ac:dyDescent="0.25">
      <c r="B1812" t="s">
        <v>8824</v>
      </c>
      <c r="C1812" t="s">
        <v>2177</v>
      </c>
      <c r="D1812" t="s">
        <v>8825</v>
      </c>
      <c r="E1812" t="s">
        <v>8128</v>
      </c>
      <c r="F1812" t="s">
        <v>2271</v>
      </c>
      <c r="G1812">
        <v>0</v>
      </c>
      <c r="H1812" t="s">
        <v>8826</v>
      </c>
      <c r="I1812" t="s">
        <v>8826</v>
      </c>
      <c r="J1812" t="s">
        <v>8827</v>
      </c>
      <c r="K1812" t="s">
        <v>2398</v>
      </c>
      <c r="L1812" t="s">
        <v>2258</v>
      </c>
      <c r="M1812" s="6">
        <f>DATE(YEAR(PCC_Data[[#This Row],[Confirmed Date]]),MONTH(PCC_Data[[#This Row],[Confirmed Date]]),1)</f>
        <v>41365</v>
      </c>
      <c r="N1812" s="3">
        <f>DATE(YEAR(PCC_Data[[#This Row],[Confirmed Date]]),1,1)</f>
        <v>41275</v>
      </c>
    </row>
    <row r="1813" spans="2:14" x14ac:dyDescent="0.25">
      <c r="B1813" t="s">
        <v>8828</v>
      </c>
      <c r="C1813" t="s">
        <v>2177</v>
      </c>
      <c r="D1813" t="s">
        <v>8356</v>
      </c>
      <c r="E1813" t="s">
        <v>6266</v>
      </c>
      <c r="F1813" t="s">
        <v>2319</v>
      </c>
      <c r="G1813">
        <v>0</v>
      </c>
      <c r="H1813" t="s">
        <v>8829</v>
      </c>
      <c r="I1813" t="s">
        <v>8829</v>
      </c>
      <c r="J1813" t="s">
        <v>8830</v>
      </c>
      <c r="K1813" t="s">
        <v>2861</v>
      </c>
      <c r="L1813" t="s">
        <v>2246</v>
      </c>
      <c r="M1813" s="6">
        <f>DATE(YEAR(PCC_Data[[#This Row],[Confirmed Date]]),MONTH(PCC_Data[[#This Row],[Confirmed Date]]),1)</f>
        <v>41395</v>
      </c>
      <c r="N1813" s="3">
        <f>DATE(YEAR(PCC_Data[[#This Row],[Confirmed Date]]),1,1)</f>
        <v>41275</v>
      </c>
    </row>
    <row r="1814" spans="2:14" x14ac:dyDescent="0.25">
      <c r="B1814" t="s">
        <v>8831</v>
      </c>
      <c r="C1814" t="s">
        <v>2232</v>
      </c>
      <c r="D1814" t="s">
        <v>8832</v>
      </c>
      <c r="E1814" t="s">
        <v>8833</v>
      </c>
      <c r="F1814" t="s">
        <v>2261</v>
      </c>
      <c r="G1814">
        <v>0</v>
      </c>
      <c r="H1814" t="s">
        <v>8834</v>
      </c>
      <c r="I1814" t="s">
        <v>8834</v>
      </c>
      <c r="J1814" t="s">
        <v>8835</v>
      </c>
      <c r="K1814" t="s">
        <v>2698</v>
      </c>
      <c r="L1814" t="s">
        <v>2264</v>
      </c>
      <c r="M1814" s="6">
        <f>DATE(YEAR(PCC_Data[[#This Row],[Confirmed Date]]),MONTH(PCC_Data[[#This Row],[Confirmed Date]]),1)</f>
        <v>41395</v>
      </c>
      <c r="N1814" s="3">
        <f>DATE(YEAR(PCC_Data[[#This Row],[Confirmed Date]]),1,1)</f>
        <v>41275</v>
      </c>
    </row>
    <row r="1815" spans="2:14" x14ac:dyDescent="0.25">
      <c r="B1815" t="s">
        <v>8836</v>
      </c>
      <c r="C1815" t="s">
        <v>2232</v>
      </c>
      <c r="D1815" t="s">
        <v>8837</v>
      </c>
      <c r="E1815" t="s">
        <v>8614</v>
      </c>
      <c r="F1815" t="s">
        <v>2242</v>
      </c>
      <c r="G1815">
        <v>0</v>
      </c>
      <c r="H1815" t="s">
        <v>8838</v>
      </c>
      <c r="I1815" t="s">
        <v>8838</v>
      </c>
      <c r="J1815" t="s">
        <v>8839</v>
      </c>
      <c r="K1815" t="s">
        <v>2424</v>
      </c>
      <c r="L1815" t="s">
        <v>2252</v>
      </c>
      <c r="M1815" s="6">
        <f>DATE(YEAR(PCC_Data[[#This Row],[Confirmed Date]]),MONTH(PCC_Data[[#This Row],[Confirmed Date]]),1)</f>
        <v>41395</v>
      </c>
      <c r="N1815" s="3">
        <f>DATE(YEAR(PCC_Data[[#This Row],[Confirmed Date]]),1,1)</f>
        <v>41275</v>
      </c>
    </row>
    <row r="1816" spans="2:14" x14ac:dyDescent="0.25">
      <c r="B1816" t="s">
        <v>8840</v>
      </c>
      <c r="C1816" t="s">
        <v>2177</v>
      </c>
      <c r="D1816" t="s">
        <v>8841</v>
      </c>
      <c r="E1816" t="s">
        <v>8842</v>
      </c>
      <c r="F1816" t="s">
        <v>3345</v>
      </c>
      <c r="G1816">
        <v>0</v>
      </c>
      <c r="H1816" t="s">
        <v>8843</v>
      </c>
      <c r="I1816" t="s">
        <v>8843</v>
      </c>
      <c r="J1816" t="s">
        <v>8844</v>
      </c>
      <c r="K1816" t="s">
        <v>2398</v>
      </c>
      <c r="L1816" t="s">
        <v>2258</v>
      </c>
      <c r="M1816" s="6">
        <f>DATE(YEAR(PCC_Data[[#This Row],[Confirmed Date]]),MONTH(PCC_Data[[#This Row],[Confirmed Date]]),1)</f>
        <v>41365</v>
      </c>
      <c r="N1816" s="3">
        <f>DATE(YEAR(PCC_Data[[#This Row],[Confirmed Date]]),1,1)</f>
        <v>41275</v>
      </c>
    </row>
    <row r="1817" spans="2:14" x14ac:dyDescent="0.25">
      <c r="B1817" t="s">
        <v>8845</v>
      </c>
      <c r="C1817" t="s">
        <v>2177</v>
      </c>
      <c r="D1817" t="s">
        <v>2675</v>
      </c>
      <c r="E1817" t="s">
        <v>8846</v>
      </c>
      <c r="F1817" t="s">
        <v>2319</v>
      </c>
      <c r="G1817">
        <v>0</v>
      </c>
      <c r="H1817" t="s">
        <v>8847</v>
      </c>
      <c r="I1817" t="s">
        <v>8847</v>
      </c>
      <c r="J1817" t="s">
        <v>8848</v>
      </c>
      <c r="K1817" t="s">
        <v>5094</v>
      </c>
      <c r="L1817" t="s">
        <v>2246</v>
      </c>
      <c r="M1817" s="6">
        <f>DATE(YEAR(PCC_Data[[#This Row],[Confirmed Date]]),MONTH(PCC_Data[[#This Row],[Confirmed Date]]),1)</f>
        <v>41395</v>
      </c>
      <c r="N1817" s="3">
        <f>DATE(YEAR(PCC_Data[[#This Row],[Confirmed Date]]),1,1)</f>
        <v>41275</v>
      </c>
    </row>
    <row r="1818" spans="2:14" x14ac:dyDescent="0.25">
      <c r="B1818" t="s">
        <v>8849</v>
      </c>
      <c r="C1818" t="s">
        <v>2177</v>
      </c>
      <c r="D1818" t="s">
        <v>6554</v>
      </c>
      <c r="E1818" t="s">
        <v>8128</v>
      </c>
      <c r="F1818" t="s">
        <v>2271</v>
      </c>
      <c r="G1818">
        <v>0</v>
      </c>
      <c r="H1818" t="s">
        <v>8850</v>
      </c>
      <c r="I1818" t="s">
        <v>8850</v>
      </c>
      <c r="J1818" t="s">
        <v>8851</v>
      </c>
      <c r="K1818" t="s">
        <v>2398</v>
      </c>
      <c r="L1818" t="s">
        <v>2258</v>
      </c>
      <c r="M1818" s="6">
        <f>DATE(YEAR(PCC_Data[[#This Row],[Confirmed Date]]),MONTH(PCC_Data[[#This Row],[Confirmed Date]]),1)</f>
        <v>41365</v>
      </c>
      <c r="N1818" s="3">
        <f>DATE(YEAR(PCC_Data[[#This Row],[Confirmed Date]]),1,1)</f>
        <v>41275</v>
      </c>
    </row>
    <row r="1819" spans="2:14" x14ac:dyDescent="0.25">
      <c r="B1819" t="s">
        <v>8852</v>
      </c>
      <c r="C1819" t="s">
        <v>2232</v>
      </c>
      <c r="D1819" t="s">
        <v>8853</v>
      </c>
      <c r="E1819" t="s">
        <v>8854</v>
      </c>
      <c r="F1819" t="s">
        <v>2504</v>
      </c>
      <c r="G1819">
        <v>0</v>
      </c>
      <c r="H1819" t="s">
        <v>8855</v>
      </c>
      <c r="I1819" t="s">
        <v>8855</v>
      </c>
      <c r="J1819" t="s">
        <v>8856</v>
      </c>
      <c r="K1819" t="s">
        <v>2429</v>
      </c>
      <c r="L1819" t="s">
        <v>8</v>
      </c>
      <c r="M1819" s="6">
        <f>DATE(YEAR(PCC_Data[[#This Row],[Confirmed Date]]),MONTH(PCC_Data[[#This Row],[Confirmed Date]]),1)</f>
        <v>41395</v>
      </c>
      <c r="N1819" s="3">
        <f>DATE(YEAR(PCC_Data[[#This Row],[Confirmed Date]]),1,1)</f>
        <v>41275</v>
      </c>
    </row>
    <row r="1820" spans="2:14" x14ac:dyDescent="0.25">
      <c r="B1820" t="s">
        <v>8857</v>
      </c>
      <c r="C1820" t="s">
        <v>2177</v>
      </c>
      <c r="D1820" t="s">
        <v>8858</v>
      </c>
      <c r="E1820" t="s">
        <v>8859</v>
      </c>
      <c r="F1820" t="s">
        <v>2504</v>
      </c>
      <c r="G1820">
        <v>0</v>
      </c>
      <c r="H1820" t="s">
        <v>8860</v>
      </c>
      <c r="I1820" t="s">
        <v>8860</v>
      </c>
      <c r="J1820" t="s">
        <v>8861</v>
      </c>
      <c r="K1820" t="s">
        <v>2398</v>
      </c>
      <c r="M1820" s="6">
        <f>DATE(YEAR(PCC_Data[[#This Row],[Confirmed Date]]),MONTH(PCC_Data[[#This Row],[Confirmed Date]]),1)</f>
        <v>41395</v>
      </c>
      <c r="N1820" s="3">
        <f>DATE(YEAR(PCC_Data[[#This Row],[Confirmed Date]]),1,1)</f>
        <v>41275</v>
      </c>
    </row>
    <row r="1821" spans="2:14" x14ac:dyDescent="0.25">
      <c r="B1821" t="s">
        <v>8862</v>
      </c>
      <c r="C1821" t="s">
        <v>2177</v>
      </c>
      <c r="D1821" t="s">
        <v>6554</v>
      </c>
      <c r="E1821" t="s">
        <v>5408</v>
      </c>
      <c r="F1821" t="s">
        <v>2271</v>
      </c>
      <c r="G1821">
        <v>0</v>
      </c>
      <c r="H1821" t="s">
        <v>8863</v>
      </c>
      <c r="I1821" t="s">
        <v>8863</v>
      </c>
      <c r="J1821" t="s">
        <v>8864</v>
      </c>
      <c r="K1821" t="s">
        <v>2398</v>
      </c>
      <c r="L1821" t="s">
        <v>2258</v>
      </c>
      <c r="M1821" s="6">
        <f>DATE(YEAR(PCC_Data[[#This Row],[Confirmed Date]]),MONTH(PCC_Data[[#This Row],[Confirmed Date]]),1)</f>
        <v>41365</v>
      </c>
      <c r="N1821" s="3">
        <f>DATE(YEAR(PCC_Data[[#This Row],[Confirmed Date]]),1,1)</f>
        <v>41275</v>
      </c>
    </row>
    <row r="1822" spans="2:14" x14ac:dyDescent="0.25">
      <c r="B1822" t="s">
        <v>8865</v>
      </c>
      <c r="C1822" t="s">
        <v>2232</v>
      </c>
      <c r="D1822" t="s">
        <v>8866</v>
      </c>
      <c r="E1822" t="s">
        <v>8867</v>
      </c>
      <c r="F1822" t="s">
        <v>2895</v>
      </c>
      <c r="G1822">
        <v>10</v>
      </c>
      <c r="H1822" t="s">
        <v>8868</v>
      </c>
      <c r="I1822" t="s">
        <v>8868</v>
      </c>
      <c r="J1822" t="s">
        <v>8869</v>
      </c>
      <c r="K1822" t="s">
        <v>2593</v>
      </c>
      <c r="L1822" t="s">
        <v>2660</v>
      </c>
      <c r="M1822" s="6">
        <f>DATE(YEAR(PCC_Data[[#This Row],[Confirmed Date]]),MONTH(PCC_Data[[#This Row],[Confirmed Date]]),1)</f>
        <v>41365</v>
      </c>
      <c r="N1822" s="3">
        <f>DATE(YEAR(PCC_Data[[#This Row],[Confirmed Date]]),1,1)</f>
        <v>41275</v>
      </c>
    </row>
    <row r="1823" spans="2:14" x14ac:dyDescent="0.25">
      <c r="B1823" t="s">
        <v>8870</v>
      </c>
      <c r="C1823" t="s">
        <v>2177</v>
      </c>
      <c r="D1823" t="s">
        <v>8871</v>
      </c>
      <c r="E1823" t="s">
        <v>8872</v>
      </c>
      <c r="F1823" t="s">
        <v>2395</v>
      </c>
      <c r="G1823">
        <v>0</v>
      </c>
      <c r="H1823" t="s">
        <v>8873</v>
      </c>
      <c r="I1823" t="s">
        <v>8873</v>
      </c>
      <c r="J1823" t="s">
        <v>8874</v>
      </c>
      <c r="K1823" t="s">
        <v>2398</v>
      </c>
      <c r="L1823" t="s">
        <v>2252</v>
      </c>
      <c r="M1823" s="6">
        <f>DATE(YEAR(PCC_Data[[#This Row],[Confirmed Date]]),MONTH(PCC_Data[[#This Row],[Confirmed Date]]),1)</f>
        <v>41365</v>
      </c>
      <c r="N1823" s="3">
        <f>DATE(YEAR(PCC_Data[[#This Row],[Confirmed Date]]),1,1)</f>
        <v>41275</v>
      </c>
    </row>
    <row r="1824" spans="2:14" x14ac:dyDescent="0.25">
      <c r="B1824" t="s">
        <v>8875</v>
      </c>
      <c r="C1824" t="s">
        <v>2177</v>
      </c>
      <c r="D1824" t="s">
        <v>8876</v>
      </c>
      <c r="E1824" t="s">
        <v>8877</v>
      </c>
      <c r="F1824" t="s">
        <v>2395</v>
      </c>
      <c r="G1824">
        <v>0</v>
      </c>
      <c r="H1824" t="s">
        <v>8878</v>
      </c>
      <c r="I1824" t="s">
        <v>8878</v>
      </c>
      <c r="J1824" t="s">
        <v>8879</v>
      </c>
      <c r="K1824" t="s">
        <v>5094</v>
      </c>
      <c r="L1824" t="s">
        <v>2252</v>
      </c>
      <c r="M1824" s="6">
        <f>DATE(YEAR(PCC_Data[[#This Row],[Confirmed Date]]),MONTH(PCC_Data[[#This Row],[Confirmed Date]]),1)</f>
        <v>41365</v>
      </c>
      <c r="N1824" s="3">
        <f>DATE(YEAR(PCC_Data[[#This Row],[Confirmed Date]]),1,1)</f>
        <v>41275</v>
      </c>
    </row>
    <row r="1825" spans="2:14" x14ac:dyDescent="0.25">
      <c r="B1825" t="s">
        <v>8880</v>
      </c>
      <c r="C1825" t="s">
        <v>2177</v>
      </c>
      <c r="D1825" t="s">
        <v>5580</v>
      </c>
      <c r="E1825" t="s">
        <v>8881</v>
      </c>
      <c r="F1825" t="s">
        <v>2319</v>
      </c>
      <c r="G1825">
        <v>0</v>
      </c>
      <c r="H1825" t="s">
        <v>8882</v>
      </c>
      <c r="I1825" t="s">
        <v>8882</v>
      </c>
      <c r="J1825" t="s">
        <v>8883</v>
      </c>
      <c r="K1825" t="s">
        <v>5094</v>
      </c>
      <c r="M1825" s="6">
        <f>DATE(YEAR(PCC_Data[[#This Row],[Confirmed Date]]),MONTH(PCC_Data[[#This Row],[Confirmed Date]]),1)</f>
        <v>41395</v>
      </c>
      <c r="N1825" s="3">
        <f>DATE(YEAR(PCC_Data[[#This Row],[Confirmed Date]]),1,1)</f>
        <v>41275</v>
      </c>
    </row>
    <row r="1826" spans="2:14" x14ac:dyDescent="0.25">
      <c r="B1826" t="s">
        <v>8884</v>
      </c>
      <c r="C1826" t="s">
        <v>2177</v>
      </c>
      <c r="D1826" t="s">
        <v>8885</v>
      </c>
      <c r="E1826" t="s">
        <v>8886</v>
      </c>
      <c r="F1826" t="s">
        <v>2395</v>
      </c>
      <c r="G1826">
        <v>0</v>
      </c>
      <c r="H1826" t="s">
        <v>8887</v>
      </c>
      <c r="I1826" t="s">
        <v>8887</v>
      </c>
      <c r="J1826" t="s">
        <v>8888</v>
      </c>
      <c r="K1826" t="s">
        <v>5094</v>
      </c>
      <c r="M1826" s="6">
        <f>DATE(YEAR(PCC_Data[[#This Row],[Confirmed Date]]),MONTH(PCC_Data[[#This Row],[Confirmed Date]]),1)</f>
        <v>41365</v>
      </c>
      <c r="N1826" s="3">
        <f>DATE(YEAR(PCC_Data[[#This Row],[Confirmed Date]]),1,1)</f>
        <v>41275</v>
      </c>
    </row>
    <row r="1827" spans="2:14" x14ac:dyDescent="0.25">
      <c r="B1827" t="s">
        <v>8889</v>
      </c>
      <c r="C1827" t="s">
        <v>2177</v>
      </c>
      <c r="D1827" t="s">
        <v>8111</v>
      </c>
      <c r="E1827" t="s">
        <v>3385</v>
      </c>
      <c r="F1827" t="s">
        <v>2271</v>
      </c>
      <c r="G1827">
        <v>0</v>
      </c>
      <c r="H1827" t="s">
        <v>8890</v>
      </c>
      <c r="I1827" t="s">
        <v>8890</v>
      </c>
      <c r="J1827" t="s">
        <v>8891</v>
      </c>
      <c r="K1827" t="s">
        <v>2347</v>
      </c>
      <c r="L1827" t="s">
        <v>2258</v>
      </c>
      <c r="M1827" s="6">
        <f>DATE(YEAR(PCC_Data[[#This Row],[Confirmed Date]]),MONTH(PCC_Data[[#This Row],[Confirmed Date]]),1)</f>
        <v>41365</v>
      </c>
      <c r="N1827" s="3">
        <f>DATE(YEAR(PCC_Data[[#This Row],[Confirmed Date]]),1,1)</f>
        <v>41275</v>
      </c>
    </row>
    <row r="1828" spans="2:14" x14ac:dyDescent="0.25">
      <c r="B1828" t="s">
        <v>8892</v>
      </c>
      <c r="C1828" t="s">
        <v>2177</v>
      </c>
      <c r="D1828" t="s">
        <v>8107</v>
      </c>
      <c r="E1828" t="s">
        <v>7326</v>
      </c>
      <c r="F1828" t="s">
        <v>2271</v>
      </c>
      <c r="G1828">
        <v>0</v>
      </c>
      <c r="H1828" t="s">
        <v>8893</v>
      </c>
      <c r="I1828" t="s">
        <v>8893</v>
      </c>
      <c r="J1828" t="s">
        <v>8894</v>
      </c>
      <c r="K1828" t="s">
        <v>2347</v>
      </c>
      <c r="L1828" t="s">
        <v>2258</v>
      </c>
      <c r="M1828" s="6">
        <f>DATE(YEAR(PCC_Data[[#This Row],[Confirmed Date]]),MONTH(PCC_Data[[#This Row],[Confirmed Date]]),1)</f>
        <v>41365</v>
      </c>
      <c r="N1828" s="3">
        <f>DATE(YEAR(PCC_Data[[#This Row],[Confirmed Date]]),1,1)</f>
        <v>41275</v>
      </c>
    </row>
    <row r="1829" spans="2:14" x14ac:dyDescent="0.25">
      <c r="B1829" t="s">
        <v>8895</v>
      </c>
      <c r="C1829" t="s">
        <v>2232</v>
      </c>
      <c r="D1829" t="s">
        <v>8896</v>
      </c>
      <c r="E1829" t="s">
        <v>8897</v>
      </c>
      <c r="F1829" t="s">
        <v>2395</v>
      </c>
      <c r="G1829">
        <v>0</v>
      </c>
      <c r="H1829" t="s">
        <v>8898</v>
      </c>
      <c r="I1829" t="s">
        <v>8898</v>
      </c>
      <c r="J1829" t="s">
        <v>8899</v>
      </c>
      <c r="K1829" t="s">
        <v>2698</v>
      </c>
      <c r="M1829" s="6">
        <f>DATE(YEAR(PCC_Data[[#This Row],[Confirmed Date]]),MONTH(PCC_Data[[#This Row],[Confirmed Date]]),1)</f>
        <v>41365</v>
      </c>
      <c r="N1829" s="3">
        <f>DATE(YEAR(PCC_Data[[#This Row],[Confirmed Date]]),1,1)</f>
        <v>41275</v>
      </c>
    </row>
    <row r="1830" spans="2:14" x14ac:dyDescent="0.25">
      <c r="B1830" t="s">
        <v>8900</v>
      </c>
      <c r="C1830" t="s">
        <v>2232</v>
      </c>
      <c r="D1830" t="s">
        <v>8901</v>
      </c>
      <c r="E1830" t="s">
        <v>8902</v>
      </c>
      <c r="F1830" t="s">
        <v>2235</v>
      </c>
      <c r="G1830">
        <v>0</v>
      </c>
      <c r="H1830" t="s">
        <v>8903</v>
      </c>
      <c r="I1830" t="s">
        <v>8903</v>
      </c>
      <c r="J1830" t="s">
        <v>8904</v>
      </c>
      <c r="K1830" t="s">
        <v>7213</v>
      </c>
      <c r="M1830" s="6">
        <f>DATE(YEAR(PCC_Data[[#This Row],[Confirmed Date]]),MONTH(PCC_Data[[#This Row],[Confirmed Date]]),1)</f>
        <v>41365</v>
      </c>
      <c r="N1830" s="3">
        <f>DATE(YEAR(PCC_Data[[#This Row],[Confirmed Date]]),1,1)</f>
        <v>41275</v>
      </c>
    </row>
    <row r="1831" spans="2:14" x14ac:dyDescent="0.25">
      <c r="B1831" t="s">
        <v>8905</v>
      </c>
      <c r="C1831" t="s">
        <v>2177</v>
      </c>
      <c r="D1831" t="s">
        <v>8809</v>
      </c>
      <c r="E1831" t="s">
        <v>6947</v>
      </c>
      <c r="F1831" t="s">
        <v>2395</v>
      </c>
      <c r="G1831">
        <v>0</v>
      </c>
      <c r="H1831" t="s">
        <v>8906</v>
      </c>
      <c r="I1831" t="s">
        <v>8906</v>
      </c>
      <c r="J1831" t="s">
        <v>8907</v>
      </c>
      <c r="K1831" t="s">
        <v>5094</v>
      </c>
      <c r="L1831" t="s">
        <v>2258</v>
      </c>
      <c r="M1831" s="6">
        <f>DATE(YEAR(PCC_Data[[#This Row],[Confirmed Date]]),MONTH(PCC_Data[[#This Row],[Confirmed Date]]),1)</f>
        <v>41365</v>
      </c>
      <c r="N1831" s="3">
        <f>DATE(YEAR(PCC_Data[[#This Row],[Confirmed Date]]),1,1)</f>
        <v>41275</v>
      </c>
    </row>
    <row r="1832" spans="2:14" x14ac:dyDescent="0.25">
      <c r="B1832" t="s">
        <v>8908</v>
      </c>
      <c r="C1832" t="s">
        <v>2232</v>
      </c>
      <c r="D1832" t="s">
        <v>8909</v>
      </c>
      <c r="E1832" t="s">
        <v>8910</v>
      </c>
      <c r="F1832" t="s">
        <v>2210</v>
      </c>
      <c r="G1832">
        <v>0</v>
      </c>
      <c r="H1832" t="s">
        <v>8911</v>
      </c>
      <c r="I1832" t="s">
        <v>8911</v>
      </c>
      <c r="J1832" t="s">
        <v>8912</v>
      </c>
      <c r="K1832" t="s">
        <v>2429</v>
      </c>
      <c r="L1832" t="s">
        <v>8913</v>
      </c>
      <c r="M1832" s="6">
        <f>DATE(YEAR(PCC_Data[[#This Row],[Confirmed Date]]),MONTH(PCC_Data[[#This Row],[Confirmed Date]]),1)</f>
        <v>41365</v>
      </c>
      <c r="N1832" s="3">
        <f>DATE(YEAR(PCC_Data[[#This Row],[Confirmed Date]]),1,1)</f>
        <v>41275</v>
      </c>
    </row>
    <row r="1833" spans="2:14" x14ac:dyDescent="0.25">
      <c r="B1833" t="s">
        <v>8914</v>
      </c>
      <c r="C1833" t="s">
        <v>2177</v>
      </c>
      <c r="D1833" t="s">
        <v>8107</v>
      </c>
      <c r="E1833" t="s">
        <v>8915</v>
      </c>
      <c r="F1833" t="s">
        <v>2271</v>
      </c>
      <c r="G1833">
        <v>0</v>
      </c>
      <c r="H1833" t="s">
        <v>8916</v>
      </c>
      <c r="I1833" t="s">
        <v>8916</v>
      </c>
      <c r="J1833" t="s">
        <v>8917</v>
      </c>
      <c r="K1833" t="s">
        <v>2347</v>
      </c>
      <c r="L1833" t="s">
        <v>2258</v>
      </c>
      <c r="M1833" s="6">
        <f>DATE(YEAR(PCC_Data[[#This Row],[Confirmed Date]]),MONTH(PCC_Data[[#This Row],[Confirmed Date]]),1)</f>
        <v>41365</v>
      </c>
      <c r="N1833" s="3">
        <f>DATE(YEAR(PCC_Data[[#This Row],[Confirmed Date]]),1,1)</f>
        <v>41275</v>
      </c>
    </row>
    <row r="1834" spans="2:14" x14ac:dyDescent="0.25">
      <c r="B1834" t="s">
        <v>8918</v>
      </c>
      <c r="C1834" t="s">
        <v>2177</v>
      </c>
      <c r="D1834" t="s">
        <v>3805</v>
      </c>
      <c r="E1834" t="s">
        <v>8214</v>
      </c>
      <c r="F1834" t="s">
        <v>2271</v>
      </c>
      <c r="G1834">
        <v>0</v>
      </c>
      <c r="H1834" t="s">
        <v>8919</v>
      </c>
      <c r="I1834" t="s">
        <v>8919</v>
      </c>
      <c r="J1834" t="s">
        <v>8920</v>
      </c>
      <c r="K1834" t="s">
        <v>2347</v>
      </c>
      <c r="M1834" s="6">
        <f>DATE(YEAR(PCC_Data[[#This Row],[Confirmed Date]]),MONTH(PCC_Data[[#This Row],[Confirmed Date]]),1)</f>
        <v>41365</v>
      </c>
      <c r="N1834" s="3">
        <f>DATE(YEAR(PCC_Data[[#This Row],[Confirmed Date]]),1,1)</f>
        <v>41275</v>
      </c>
    </row>
    <row r="1835" spans="2:14" x14ac:dyDescent="0.25">
      <c r="B1835" t="s">
        <v>8921</v>
      </c>
      <c r="C1835" t="s">
        <v>2177</v>
      </c>
      <c r="D1835" t="s">
        <v>8922</v>
      </c>
      <c r="E1835" t="s">
        <v>8923</v>
      </c>
      <c r="F1835" t="s">
        <v>2271</v>
      </c>
      <c r="G1835">
        <v>0</v>
      </c>
      <c r="H1835" t="s">
        <v>8924</v>
      </c>
      <c r="I1835" t="s">
        <v>8924</v>
      </c>
      <c r="J1835" t="s">
        <v>8925</v>
      </c>
      <c r="K1835" t="s">
        <v>2347</v>
      </c>
      <c r="L1835" t="s">
        <v>2258</v>
      </c>
      <c r="M1835" s="6">
        <f>DATE(YEAR(PCC_Data[[#This Row],[Confirmed Date]]),MONTH(PCC_Data[[#This Row],[Confirmed Date]]),1)</f>
        <v>41365</v>
      </c>
      <c r="N1835" s="3">
        <f>DATE(YEAR(PCC_Data[[#This Row],[Confirmed Date]]),1,1)</f>
        <v>41275</v>
      </c>
    </row>
    <row r="1836" spans="2:14" x14ac:dyDescent="0.25">
      <c r="B1836" t="s">
        <v>8926</v>
      </c>
      <c r="C1836" t="s">
        <v>2177</v>
      </c>
      <c r="D1836" t="s">
        <v>8922</v>
      </c>
      <c r="E1836" t="s">
        <v>8923</v>
      </c>
      <c r="F1836" t="s">
        <v>2271</v>
      </c>
      <c r="G1836">
        <v>0</v>
      </c>
      <c r="H1836" t="s">
        <v>8927</v>
      </c>
      <c r="I1836" t="s">
        <v>8927</v>
      </c>
      <c r="J1836" t="s">
        <v>8928</v>
      </c>
      <c r="K1836" t="s">
        <v>2347</v>
      </c>
      <c r="L1836" t="s">
        <v>2258</v>
      </c>
      <c r="M1836" s="6">
        <f>DATE(YEAR(PCC_Data[[#This Row],[Confirmed Date]]),MONTH(PCC_Data[[#This Row],[Confirmed Date]]),1)</f>
        <v>41365</v>
      </c>
      <c r="N1836" s="3">
        <f>DATE(YEAR(PCC_Data[[#This Row],[Confirmed Date]]),1,1)</f>
        <v>41275</v>
      </c>
    </row>
    <row r="1837" spans="2:14" x14ac:dyDescent="0.25">
      <c r="B1837" t="s">
        <v>8929</v>
      </c>
      <c r="C1837" t="s">
        <v>2232</v>
      </c>
      <c r="D1837" t="s">
        <v>5038</v>
      </c>
      <c r="E1837" t="s">
        <v>8930</v>
      </c>
      <c r="F1837" t="s">
        <v>2235</v>
      </c>
      <c r="G1837">
        <v>0</v>
      </c>
      <c r="H1837" t="s">
        <v>8931</v>
      </c>
      <c r="I1837" t="s">
        <v>8931</v>
      </c>
      <c r="J1837" t="s">
        <v>8932</v>
      </c>
      <c r="K1837" t="s">
        <v>4712</v>
      </c>
      <c r="L1837" t="s">
        <v>2518</v>
      </c>
      <c r="M1837" s="6">
        <f>DATE(YEAR(PCC_Data[[#This Row],[Confirmed Date]]),MONTH(PCC_Data[[#This Row],[Confirmed Date]]),1)</f>
        <v>41365</v>
      </c>
      <c r="N1837" s="3">
        <f>DATE(YEAR(PCC_Data[[#This Row],[Confirmed Date]]),1,1)</f>
        <v>41275</v>
      </c>
    </row>
    <row r="1838" spans="2:14" x14ac:dyDescent="0.25">
      <c r="B1838" t="s">
        <v>8933</v>
      </c>
      <c r="C1838" t="s">
        <v>2232</v>
      </c>
      <c r="D1838" t="s">
        <v>8934</v>
      </c>
      <c r="E1838" t="s">
        <v>8935</v>
      </c>
      <c r="F1838" t="s">
        <v>2344</v>
      </c>
      <c r="G1838">
        <v>0</v>
      </c>
      <c r="H1838" t="s">
        <v>8936</v>
      </c>
      <c r="I1838" t="s">
        <v>8936</v>
      </c>
      <c r="J1838" t="s">
        <v>8937</v>
      </c>
      <c r="K1838" t="s">
        <v>2538</v>
      </c>
      <c r="M1838" s="6">
        <f>DATE(YEAR(PCC_Data[[#This Row],[Confirmed Date]]),MONTH(PCC_Data[[#This Row],[Confirmed Date]]),1)</f>
        <v>41365</v>
      </c>
      <c r="N1838" s="3">
        <f>DATE(YEAR(PCC_Data[[#This Row],[Confirmed Date]]),1,1)</f>
        <v>41275</v>
      </c>
    </row>
    <row r="1839" spans="2:14" x14ac:dyDescent="0.25">
      <c r="B1839" t="s">
        <v>8938</v>
      </c>
      <c r="C1839" t="s">
        <v>2232</v>
      </c>
      <c r="D1839" t="s">
        <v>8939</v>
      </c>
      <c r="E1839" t="s">
        <v>3508</v>
      </c>
      <c r="F1839" t="s">
        <v>2242</v>
      </c>
      <c r="G1839">
        <v>0</v>
      </c>
      <c r="H1839" t="s">
        <v>8940</v>
      </c>
      <c r="I1839" t="s">
        <v>8940</v>
      </c>
      <c r="J1839" t="s">
        <v>8941</v>
      </c>
      <c r="K1839" t="s">
        <v>2429</v>
      </c>
      <c r="L1839" t="s">
        <v>2252</v>
      </c>
      <c r="M1839" s="6">
        <f>DATE(YEAR(PCC_Data[[#This Row],[Confirmed Date]]),MONTH(PCC_Data[[#This Row],[Confirmed Date]]),1)</f>
        <v>41395</v>
      </c>
      <c r="N1839" s="3">
        <f>DATE(YEAR(PCC_Data[[#This Row],[Confirmed Date]]),1,1)</f>
        <v>41275</v>
      </c>
    </row>
    <row r="1840" spans="2:14" x14ac:dyDescent="0.25">
      <c r="B1840" t="s">
        <v>8942</v>
      </c>
      <c r="C1840" t="s">
        <v>2177</v>
      </c>
      <c r="D1840" t="s">
        <v>6554</v>
      </c>
      <c r="E1840" t="s">
        <v>8466</v>
      </c>
      <c r="F1840" t="s">
        <v>2344</v>
      </c>
      <c r="G1840">
        <v>0</v>
      </c>
      <c r="H1840" t="s">
        <v>8943</v>
      </c>
      <c r="I1840" t="s">
        <v>8943</v>
      </c>
      <c r="J1840" t="s">
        <v>8944</v>
      </c>
      <c r="K1840" t="s">
        <v>2398</v>
      </c>
      <c r="L1840" t="s">
        <v>2660</v>
      </c>
      <c r="M1840" s="6">
        <f>DATE(YEAR(PCC_Data[[#This Row],[Confirmed Date]]),MONTH(PCC_Data[[#This Row],[Confirmed Date]]),1)</f>
        <v>41365</v>
      </c>
      <c r="N1840" s="3">
        <f>DATE(YEAR(PCC_Data[[#This Row],[Confirmed Date]]),1,1)</f>
        <v>41275</v>
      </c>
    </row>
    <row r="1841" spans="2:14" x14ac:dyDescent="0.25">
      <c r="B1841" t="s">
        <v>8945</v>
      </c>
      <c r="C1841" t="s">
        <v>2177</v>
      </c>
      <c r="D1841" t="s">
        <v>8809</v>
      </c>
      <c r="E1841" t="s">
        <v>8946</v>
      </c>
      <c r="F1841" t="s">
        <v>3345</v>
      </c>
      <c r="G1841">
        <v>0</v>
      </c>
      <c r="H1841" t="s">
        <v>8947</v>
      </c>
      <c r="I1841" t="s">
        <v>8947</v>
      </c>
      <c r="J1841" t="s">
        <v>8948</v>
      </c>
      <c r="K1841" t="s">
        <v>5094</v>
      </c>
      <c r="L1841" t="s">
        <v>2258</v>
      </c>
      <c r="M1841" s="6">
        <f>DATE(YEAR(PCC_Data[[#This Row],[Confirmed Date]]),MONTH(PCC_Data[[#This Row],[Confirmed Date]]),1)</f>
        <v>41365</v>
      </c>
      <c r="N1841" s="3">
        <f>DATE(YEAR(PCC_Data[[#This Row],[Confirmed Date]]),1,1)</f>
        <v>41275</v>
      </c>
    </row>
    <row r="1842" spans="2:14" x14ac:dyDescent="0.25">
      <c r="B1842" t="s">
        <v>8949</v>
      </c>
      <c r="C1842" t="s">
        <v>2232</v>
      </c>
      <c r="D1842" t="s">
        <v>8950</v>
      </c>
      <c r="E1842" t="s">
        <v>8951</v>
      </c>
      <c r="F1842" t="s">
        <v>3345</v>
      </c>
      <c r="G1842">
        <v>0</v>
      </c>
      <c r="H1842" t="s">
        <v>8952</v>
      </c>
      <c r="I1842" t="s">
        <v>8952</v>
      </c>
      <c r="J1842" t="s">
        <v>8953</v>
      </c>
      <c r="K1842" t="s">
        <v>2698</v>
      </c>
      <c r="M1842" s="6">
        <f>DATE(YEAR(PCC_Data[[#This Row],[Confirmed Date]]),MONTH(PCC_Data[[#This Row],[Confirmed Date]]),1)</f>
        <v>41365</v>
      </c>
      <c r="N1842" s="3">
        <f>DATE(YEAR(PCC_Data[[#This Row],[Confirmed Date]]),1,1)</f>
        <v>41275</v>
      </c>
    </row>
    <row r="1843" spans="2:14" x14ac:dyDescent="0.25">
      <c r="B1843" t="s">
        <v>8954</v>
      </c>
      <c r="C1843" t="s">
        <v>2177</v>
      </c>
      <c r="D1843" t="s">
        <v>8955</v>
      </c>
      <c r="E1843" t="s">
        <v>6419</v>
      </c>
      <c r="F1843" t="s">
        <v>2514</v>
      </c>
      <c r="G1843">
        <v>0</v>
      </c>
      <c r="H1843" t="s">
        <v>8956</v>
      </c>
      <c r="I1843" t="s">
        <v>8956</v>
      </c>
      <c r="J1843" t="s">
        <v>8957</v>
      </c>
      <c r="K1843" t="s">
        <v>3460</v>
      </c>
      <c r="L1843" t="s">
        <v>2518</v>
      </c>
      <c r="M1843" s="6">
        <f>DATE(YEAR(PCC_Data[[#This Row],[Confirmed Date]]),MONTH(PCC_Data[[#This Row],[Confirmed Date]]),1)</f>
        <v>41365</v>
      </c>
      <c r="N1843" s="3">
        <f>DATE(YEAR(PCC_Data[[#This Row],[Confirmed Date]]),1,1)</f>
        <v>41275</v>
      </c>
    </row>
    <row r="1844" spans="2:14" x14ac:dyDescent="0.25">
      <c r="B1844" t="s">
        <v>8958</v>
      </c>
      <c r="C1844" t="s">
        <v>2177</v>
      </c>
      <c r="D1844" t="s">
        <v>6554</v>
      </c>
      <c r="E1844" t="s">
        <v>3385</v>
      </c>
      <c r="F1844" t="s">
        <v>2271</v>
      </c>
      <c r="G1844">
        <v>0</v>
      </c>
      <c r="H1844" t="s">
        <v>8959</v>
      </c>
      <c r="I1844" t="s">
        <v>8959</v>
      </c>
      <c r="J1844" t="s">
        <v>8960</v>
      </c>
      <c r="K1844" t="s">
        <v>2398</v>
      </c>
      <c r="L1844" t="s">
        <v>2258</v>
      </c>
      <c r="M1844" s="6">
        <f>DATE(YEAR(PCC_Data[[#This Row],[Confirmed Date]]),MONTH(PCC_Data[[#This Row],[Confirmed Date]]),1)</f>
        <v>41365</v>
      </c>
      <c r="N1844" s="3">
        <f>DATE(YEAR(PCC_Data[[#This Row],[Confirmed Date]]),1,1)</f>
        <v>41275</v>
      </c>
    </row>
    <row r="1845" spans="2:14" x14ac:dyDescent="0.25">
      <c r="B1845" t="s">
        <v>8961</v>
      </c>
      <c r="C1845" t="s">
        <v>2177</v>
      </c>
      <c r="D1845" t="s">
        <v>6558</v>
      </c>
      <c r="E1845" t="s">
        <v>6929</v>
      </c>
      <c r="F1845" t="s">
        <v>2271</v>
      </c>
      <c r="G1845">
        <v>0</v>
      </c>
      <c r="H1845" t="s">
        <v>8962</v>
      </c>
      <c r="I1845" t="s">
        <v>8962</v>
      </c>
      <c r="J1845" t="s">
        <v>8963</v>
      </c>
      <c r="K1845" t="s">
        <v>2398</v>
      </c>
      <c r="L1845" t="s">
        <v>2258</v>
      </c>
      <c r="M1845" s="6">
        <f>DATE(YEAR(PCC_Data[[#This Row],[Confirmed Date]]),MONTH(PCC_Data[[#This Row],[Confirmed Date]]),1)</f>
        <v>41365</v>
      </c>
      <c r="N1845" s="3">
        <f>DATE(YEAR(PCC_Data[[#This Row],[Confirmed Date]]),1,1)</f>
        <v>41275</v>
      </c>
    </row>
    <row r="1846" spans="2:14" x14ac:dyDescent="0.25">
      <c r="B1846" t="s">
        <v>8964</v>
      </c>
      <c r="C1846" t="s">
        <v>2177</v>
      </c>
      <c r="D1846" t="s">
        <v>6554</v>
      </c>
      <c r="E1846" t="s">
        <v>8965</v>
      </c>
      <c r="F1846" t="s">
        <v>2271</v>
      </c>
      <c r="G1846">
        <v>0</v>
      </c>
      <c r="H1846" t="s">
        <v>8966</v>
      </c>
      <c r="I1846" t="s">
        <v>8966</v>
      </c>
      <c r="J1846" t="s">
        <v>8967</v>
      </c>
      <c r="K1846" t="s">
        <v>2398</v>
      </c>
      <c r="M1846" s="6">
        <f>DATE(YEAR(PCC_Data[[#This Row],[Confirmed Date]]),MONTH(PCC_Data[[#This Row],[Confirmed Date]]),1)</f>
        <v>41365</v>
      </c>
      <c r="N1846" s="3">
        <f>DATE(YEAR(PCC_Data[[#This Row],[Confirmed Date]]),1,1)</f>
        <v>41275</v>
      </c>
    </row>
    <row r="1847" spans="2:14" x14ac:dyDescent="0.25">
      <c r="B1847" t="s">
        <v>8968</v>
      </c>
      <c r="C1847" t="s">
        <v>2232</v>
      </c>
      <c r="D1847" t="s">
        <v>8969</v>
      </c>
      <c r="E1847" t="s">
        <v>6710</v>
      </c>
      <c r="F1847" t="s">
        <v>3448</v>
      </c>
      <c r="G1847">
        <v>0</v>
      </c>
      <c r="H1847" t="s">
        <v>8970</v>
      </c>
      <c r="I1847" t="s">
        <v>8970</v>
      </c>
      <c r="J1847" t="s">
        <v>8971</v>
      </c>
      <c r="K1847" t="s">
        <v>2415</v>
      </c>
      <c r="L1847" t="s">
        <v>2275</v>
      </c>
      <c r="M1847" s="6">
        <f>DATE(YEAR(PCC_Data[[#This Row],[Confirmed Date]]),MONTH(PCC_Data[[#This Row],[Confirmed Date]]),1)</f>
        <v>41395</v>
      </c>
      <c r="N1847" s="3">
        <f>DATE(YEAR(PCC_Data[[#This Row],[Confirmed Date]]),1,1)</f>
        <v>41275</v>
      </c>
    </row>
    <row r="1848" spans="2:14" x14ac:dyDescent="0.25">
      <c r="B1848" t="s">
        <v>8972</v>
      </c>
      <c r="C1848" t="s">
        <v>2177</v>
      </c>
      <c r="D1848" t="s">
        <v>8973</v>
      </c>
      <c r="E1848" t="s">
        <v>4969</v>
      </c>
      <c r="F1848" t="s">
        <v>3345</v>
      </c>
      <c r="G1848">
        <v>0</v>
      </c>
      <c r="H1848" t="s">
        <v>8974</v>
      </c>
      <c r="I1848" t="s">
        <v>8974</v>
      </c>
      <c r="J1848" t="s">
        <v>8975</v>
      </c>
      <c r="K1848" t="s">
        <v>2398</v>
      </c>
      <c r="L1848" t="s">
        <v>2258</v>
      </c>
      <c r="M1848" s="6">
        <f>DATE(YEAR(PCC_Data[[#This Row],[Confirmed Date]]),MONTH(PCC_Data[[#This Row],[Confirmed Date]]),1)</f>
        <v>41365</v>
      </c>
      <c r="N1848" s="3">
        <f>DATE(YEAR(PCC_Data[[#This Row],[Confirmed Date]]),1,1)</f>
        <v>41275</v>
      </c>
    </row>
    <row r="1849" spans="2:14" x14ac:dyDescent="0.25">
      <c r="B1849" t="s">
        <v>8976</v>
      </c>
      <c r="C1849" t="s">
        <v>2232</v>
      </c>
      <c r="D1849" t="s">
        <v>8977</v>
      </c>
      <c r="E1849" t="s">
        <v>7307</v>
      </c>
      <c r="F1849" t="s">
        <v>2384</v>
      </c>
      <c r="G1849">
        <v>0</v>
      </c>
      <c r="H1849" t="s">
        <v>8978</v>
      </c>
      <c r="I1849" t="s">
        <v>8978</v>
      </c>
      <c r="J1849" t="s">
        <v>8979</v>
      </c>
      <c r="K1849" t="s">
        <v>3833</v>
      </c>
      <c r="M1849" s="6">
        <f>DATE(YEAR(PCC_Data[[#This Row],[Confirmed Date]]),MONTH(PCC_Data[[#This Row],[Confirmed Date]]),1)</f>
        <v>41395</v>
      </c>
      <c r="N1849" s="3">
        <f>DATE(YEAR(PCC_Data[[#This Row],[Confirmed Date]]),1,1)</f>
        <v>41275</v>
      </c>
    </row>
    <row r="1850" spans="2:14" x14ac:dyDescent="0.25">
      <c r="B1850" t="s">
        <v>8980</v>
      </c>
      <c r="C1850" t="s">
        <v>2232</v>
      </c>
      <c r="D1850" t="s">
        <v>7892</v>
      </c>
      <c r="E1850" t="s">
        <v>8981</v>
      </c>
      <c r="F1850" t="s">
        <v>3345</v>
      </c>
      <c r="G1850">
        <v>0</v>
      </c>
      <c r="H1850" t="s">
        <v>8982</v>
      </c>
      <c r="I1850" t="s">
        <v>8982</v>
      </c>
      <c r="J1850" t="s">
        <v>8983</v>
      </c>
      <c r="K1850" t="s">
        <v>2429</v>
      </c>
      <c r="M1850" s="6">
        <f>DATE(YEAR(PCC_Data[[#This Row],[Confirmed Date]]),MONTH(PCC_Data[[#This Row],[Confirmed Date]]),1)</f>
        <v>41365</v>
      </c>
      <c r="N1850" s="3">
        <f>DATE(YEAR(PCC_Data[[#This Row],[Confirmed Date]]),1,1)</f>
        <v>41275</v>
      </c>
    </row>
    <row r="1851" spans="2:14" x14ac:dyDescent="0.25">
      <c r="B1851" t="s">
        <v>8984</v>
      </c>
      <c r="C1851" t="s">
        <v>2177</v>
      </c>
      <c r="D1851" t="s">
        <v>8985</v>
      </c>
      <c r="E1851" t="s">
        <v>8986</v>
      </c>
      <c r="F1851" t="s">
        <v>2384</v>
      </c>
      <c r="G1851">
        <v>0</v>
      </c>
      <c r="H1851" t="s">
        <v>8987</v>
      </c>
      <c r="I1851" t="s">
        <v>8987</v>
      </c>
      <c r="J1851" t="s">
        <v>8988</v>
      </c>
      <c r="K1851" t="s">
        <v>3460</v>
      </c>
      <c r="M1851" s="6">
        <f>DATE(YEAR(PCC_Data[[#This Row],[Confirmed Date]]),MONTH(PCC_Data[[#This Row],[Confirmed Date]]),1)</f>
        <v>41334</v>
      </c>
      <c r="N1851" s="3">
        <f>DATE(YEAR(PCC_Data[[#This Row],[Confirmed Date]]),1,1)</f>
        <v>41275</v>
      </c>
    </row>
    <row r="1852" spans="2:14" x14ac:dyDescent="0.25">
      <c r="B1852" t="s">
        <v>8989</v>
      </c>
      <c r="C1852" t="s">
        <v>2177</v>
      </c>
      <c r="D1852" t="s">
        <v>6558</v>
      </c>
      <c r="E1852" t="s">
        <v>7623</v>
      </c>
      <c r="F1852" t="s">
        <v>4339</v>
      </c>
      <c r="G1852">
        <v>0</v>
      </c>
      <c r="H1852" t="s">
        <v>8990</v>
      </c>
      <c r="I1852" t="s">
        <v>8990</v>
      </c>
      <c r="J1852" t="s">
        <v>8991</v>
      </c>
      <c r="K1852" t="s">
        <v>2398</v>
      </c>
      <c r="L1852" t="s">
        <v>2915</v>
      </c>
      <c r="M1852" s="6">
        <f>DATE(YEAR(PCC_Data[[#This Row],[Confirmed Date]]),MONTH(PCC_Data[[#This Row],[Confirmed Date]]),1)</f>
        <v>41365</v>
      </c>
      <c r="N1852" s="3">
        <f>DATE(YEAR(PCC_Data[[#This Row],[Confirmed Date]]),1,1)</f>
        <v>41275</v>
      </c>
    </row>
    <row r="1853" spans="2:14" x14ac:dyDescent="0.25">
      <c r="B1853" t="s">
        <v>8992</v>
      </c>
      <c r="C1853" t="s">
        <v>2177</v>
      </c>
      <c r="D1853" t="s">
        <v>7256</v>
      </c>
      <c r="E1853" t="s">
        <v>7914</v>
      </c>
      <c r="F1853" t="s">
        <v>3345</v>
      </c>
      <c r="G1853">
        <v>0</v>
      </c>
      <c r="H1853" t="s">
        <v>8993</v>
      </c>
      <c r="I1853" t="s">
        <v>8993</v>
      </c>
      <c r="J1853" t="s">
        <v>8994</v>
      </c>
      <c r="K1853" t="s">
        <v>2398</v>
      </c>
      <c r="L1853" t="s">
        <v>2365</v>
      </c>
      <c r="M1853" s="6">
        <f>DATE(YEAR(PCC_Data[[#This Row],[Confirmed Date]]),MONTH(PCC_Data[[#This Row],[Confirmed Date]]),1)</f>
        <v>41365</v>
      </c>
      <c r="N1853" s="3">
        <f>DATE(YEAR(PCC_Data[[#This Row],[Confirmed Date]]),1,1)</f>
        <v>41275</v>
      </c>
    </row>
    <row r="1854" spans="2:14" x14ac:dyDescent="0.25">
      <c r="B1854" t="s">
        <v>8995</v>
      </c>
      <c r="C1854" t="s">
        <v>2177</v>
      </c>
      <c r="D1854" t="s">
        <v>7256</v>
      </c>
      <c r="E1854" t="s">
        <v>7418</v>
      </c>
      <c r="F1854" t="s">
        <v>3345</v>
      </c>
      <c r="G1854">
        <v>0</v>
      </c>
      <c r="H1854" t="s">
        <v>8996</v>
      </c>
      <c r="I1854" t="s">
        <v>8996</v>
      </c>
      <c r="J1854" t="s">
        <v>8997</v>
      </c>
      <c r="K1854" t="s">
        <v>2398</v>
      </c>
      <c r="L1854" t="s">
        <v>2258</v>
      </c>
      <c r="M1854" s="6">
        <f>DATE(YEAR(PCC_Data[[#This Row],[Confirmed Date]]),MONTH(PCC_Data[[#This Row],[Confirmed Date]]),1)</f>
        <v>41365</v>
      </c>
      <c r="N1854" s="3">
        <f>DATE(YEAR(PCC_Data[[#This Row],[Confirmed Date]]),1,1)</f>
        <v>41275</v>
      </c>
    </row>
    <row r="1855" spans="2:14" x14ac:dyDescent="0.25">
      <c r="B1855" t="s">
        <v>8998</v>
      </c>
      <c r="C1855" t="s">
        <v>2232</v>
      </c>
      <c r="D1855" t="s">
        <v>8999</v>
      </c>
      <c r="E1855" t="s">
        <v>9000</v>
      </c>
      <c r="F1855" t="s">
        <v>2384</v>
      </c>
      <c r="G1855">
        <v>0</v>
      </c>
      <c r="H1855" t="s">
        <v>9001</v>
      </c>
      <c r="I1855" t="s">
        <v>9001</v>
      </c>
      <c r="J1855" t="s">
        <v>9002</v>
      </c>
      <c r="K1855" t="s">
        <v>2429</v>
      </c>
      <c r="M1855" s="6">
        <f>DATE(YEAR(PCC_Data[[#This Row],[Confirmed Date]]),MONTH(PCC_Data[[#This Row],[Confirmed Date]]),1)</f>
        <v>41365</v>
      </c>
      <c r="N1855" s="3">
        <f>DATE(YEAR(PCC_Data[[#This Row],[Confirmed Date]]),1,1)</f>
        <v>41275</v>
      </c>
    </row>
    <row r="1856" spans="2:14" x14ac:dyDescent="0.25">
      <c r="B1856" t="s">
        <v>9003</v>
      </c>
      <c r="C1856" t="s">
        <v>2232</v>
      </c>
      <c r="D1856" t="s">
        <v>9004</v>
      </c>
      <c r="E1856" t="s">
        <v>9005</v>
      </c>
      <c r="F1856" t="s">
        <v>2504</v>
      </c>
      <c r="G1856">
        <v>0</v>
      </c>
      <c r="H1856" t="s">
        <v>9006</v>
      </c>
      <c r="I1856" t="s">
        <v>9006</v>
      </c>
      <c r="J1856" t="s">
        <v>9007</v>
      </c>
      <c r="K1856" t="s">
        <v>2429</v>
      </c>
      <c r="L1856" t="s">
        <v>2252</v>
      </c>
      <c r="M1856" s="6">
        <f>DATE(YEAR(PCC_Data[[#This Row],[Confirmed Date]]),MONTH(PCC_Data[[#This Row],[Confirmed Date]]),1)</f>
        <v>41365</v>
      </c>
      <c r="N1856" s="3">
        <f>DATE(YEAR(PCC_Data[[#This Row],[Confirmed Date]]),1,1)</f>
        <v>41275</v>
      </c>
    </row>
    <row r="1857" spans="2:14" x14ac:dyDescent="0.25">
      <c r="B1857" t="s">
        <v>9008</v>
      </c>
      <c r="C1857" t="s">
        <v>2177</v>
      </c>
      <c r="D1857" t="s">
        <v>9009</v>
      </c>
      <c r="E1857" t="s">
        <v>5162</v>
      </c>
      <c r="F1857" t="s">
        <v>2319</v>
      </c>
      <c r="G1857">
        <v>0</v>
      </c>
      <c r="H1857" t="s">
        <v>9010</v>
      </c>
      <c r="I1857" t="s">
        <v>9010</v>
      </c>
      <c r="J1857" t="s">
        <v>9011</v>
      </c>
      <c r="K1857" t="s">
        <v>6495</v>
      </c>
      <c r="L1857" t="s">
        <v>2246</v>
      </c>
      <c r="M1857" s="6">
        <f>DATE(YEAR(PCC_Data[[#This Row],[Confirmed Date]]),MONTH(PCC_Data[[#This Row],[Confirmed Date]]),1)</f>
        <v>41395</v>
      </c>
      <c r="N1857" s="3">
        <f>DATE(YEAR(PCC_Data[[#This Row],[Confirmed Date]]),1,1)</f>
        <v>41275</v>
      </c>
    </row>
    <row r="1858" spans="2:14" x14ac:dyDescent="0.25">
      <c r="B1858" t="s">
        <v>9012</v>
      </c>
      <c r="C1858" t="s">
        <v>2177</v>
      </c>
      <c r="D1858" t="s">
        <v>9013</v>
      </c>
      <c r="E1858" t="s">
        <v>8846</v>
      </c>
      <c r="F1858" t="s">
        <v>2395</v>
      </c>
      <c r="G1858">
        <v>0</v>
      </c>
      <c r="H1858" t="s">
        <v>9014</v>
      </c>
      <c r="I1858" t="s">
        <v>9014</v>
      </c>
      <c r="J1858" t="s">
        <v>9015</v>
      </c>
      <c r="K1858" t="s">
        <v>5094</v>
      </c>
      <c r="L1858" t="s">
        <v>2246</v>
      </c>
      <c r="M1858" s="6">
        <f>DATE(YEAR(PCC_Data[[#This Row],[Confirmed Date]]),MONTH(PCC_Data[[#This Row],[Confirmed Date]]),1)</f>
        <v>41365</v>
      </c>
      <c r="N1858" s="3">
        <f>DATE(YEAR(PCC_Data[[#This Row],[Confirmed Date]]),1,1)</f>
        <v>41275</v>
      </c>
    </row>
    <row r="1859" spans="2:14" x14ac:dyDescent="0.25">
      <c r="B1859" t="s">
        <v>9016</v>
      </c>
      <c r="C1859" t="s">
        <v>2177</v>
      </c>
      <c r="D1859" t="s">
        <v>9017</v>
      </c>
      <c r="E1859" t="s">
        <v>6210</v>
      </c>
      <c r="F1859" t="s">
        <v>2395</v>
      </c>
      <c r="G1859">
        <v>0</v>
      </c>
      <c r="H1859" t="s">
        <v>9018</v>
      </c>
      <c r="I1859" t="s">
        <v>9018</v>
      </c>
      <c r="J1859" t="s">
        <v>9019</v>
      </c>
      <c r="K1859" t="s">
        <v>5094</v>
      </c>
      <c r="L1859" t="s">
        <v>2246</v>
      </c>
      <c r="M1859" s="6">
        <f>DATE(YEAR(PCC_Data[[#This Row],[Confirmed Date]]),MONTH(PCC_Data[[#This Row],[Confirmed Date]]),1)</f>
        <v>41365</v>
      </c>
      <c r="N1859" s="3">
        <f>DATE(YEAR(PCC_Data[[#This Row],[Confirmed Date]]),1,1)</f>
        <v>41275</v>
      </c>
    </row>
    <row r="1860" spans="2:14" x14ac:dyDescent="0.25">
      <c r="B1860" t="s">
        <v>9020</v>
      </c>
      <c r="C1860" t="s">
        <v>2177</v>
      </c>
      <c r="D1860" t="s">
        <v>8885</v>
      </c>
      <c r="E1860" t="s">
        <v>9021</v>
      </c>
      <c r="F1860" t="s">
        <v>2395</v>
      </c>
      <c r="G1860">
        <v>0</v>
      </c>
      <c r="H1860" t="s">
        <v>9022</v>
      </c>
      <c r="I1860" t="s">
        <v>9022</v>
      </c>
      <c r="J1860" t="s">
        <v>9023</v>
      </c>
      <c r="K1860" t="s">
        <v>5094</v>
      </c>
      <c r="L1860" t="s">
        <v>2348</v>
      </c>
      <c r="M1860" s="6">
        <f>DATE(YEAR(PCC_Data[[#This Row],[Confirmed Date]]),MONTH(PCC_Data[[#This Row],[Confirmed Date]]),1)</f>
        <v>41365</v>
      </c>
      <c r="N1860" s="3">
        <f>DATE(YEAR(PCC_Data[[#This Row],[Confirmed Date]]),1,1)</f>
        <v>41275</v>
      </c>
    </row>
    <row r="1861" spans="2:14" x14ac:dyDescent="0.25">
      <c r="B1861" t="s">
        <v>9024</v>
      </c>
      <c r="C1861" t="s">
        <v>2177</v>
      </c>
      <c r="D1861" t="s">
        <v>9025</v>
      </c>
      <c r="E1861" t="s">
        <v>9026</v>
      </c>
      <c r="F1861" t="s">
        <v>2395</v>
      </c>
      <c r="G1861">
        <v>0</v>
      </c>
      <c r="H1861" t="s">
        <v>9027</v>
      </c>
      <c r="I1861" t="s">
        <v>9027</v>
      </c>
      <c r="J1861" t="s">
        <v>9028</v>
      </c>
      <c r="K1861" t="s">
        <v>2398</v>
      </c>
      <c r="M1861" s="6">
        <f>DATE(YEAR(PCC_Data[[#This Row],[Confirmed Date]]),MONTH(PCC_Data[[#This Row],[Confirmed Date]]),1)</f>
        <v>41365</v>
      </c>
      <c r="N1861" s="3">
        <f>DATE(YEAR(PCC_Data[[#This Row],[Confirmed Date]]),1,1)</f>
        <v>41275</v>
      </c>
    </row>
    <row r="1862" spans="2:14" x14ac:dyDescent="0.25">
      <c r="B1862" t="s">
        <v>9029</v>
      </c>
      <c r="C1862" t="s">
        <v>2177</v>
      </c>
      <c r="D1862" t="s">
        <v>9030</v>
      </c>
      <c r="E1862" t="s">
        <v>9031</v>
      </c>
      <c r="F1862" t="s">
        <v>2395</v>
      </c>
      <c r="G1862">
        <v>0</v>
      </c>
      <c r="H1862" t="s">
        <v>9032</v>
      </c>
      <c r="I1862" t="s">
        <v>9032</v>
      </c>
      <c r="J1862" t="s">
        <v>9033</v>
      </c>
      <c r="K1862" t="s">
        <v>5094</v>
      </c>
      <c r="M1862" s="6">
        <f>DATE(YEAR(PCC_Data[[#This Row],[Confirmed Date]]),MONTH(PCC_Data[[#This Row],[Confirmed Date]]),1)</f>
        <v>41365</v>
      </c>
      <c r="N1862" s="3">
        <f>DATE(YEAR(PCC_Data[[#This Row],[Confirmed Date]]),1,1)</f>
        <v>41275</v>
      </c>
    </row>
    <row r="1863" spans="2:14" x14ac:dyDescent="0.25">
      <c r="B1863" t="s">
        <v>9034</v>
      </c>
      <c r="C1863" t="s">
        <v>2232</v>
      </c>
      <c r="D1863" t="s">
        <v>5038</v>
      </c>
      <c r="E1863" t="s">
        <v>9035</v>
      </c>
      <c r="F1863" t="s">
        <v>2235</v>
      </c>
      <c r="G1863">
        <v>0</v>
      </c>
      <c r="H1863" t="s">
        <v>9036</v>
      </c>
      <c r="I1863" t="s">
        <v>9036</v>
      </c>
      <c r="J1863" t="s">
        <v>9037</v>
      </c>
      <c r="K1863" t="s">
        <v>4712</v>
      </c>
      <c r="L1863" t="s">
        <v>2518</v>
      </c>
      <c r="M1863" s="6">
        <f>DATE(YEAR(PCC_Data[[#This Row],[Confirmed Date]]),MONTH(PCC_Data[[#This Row],[Confirmed Date]]),1)</f>
        <v>41365</v>
      </c>
      <c r="N1863" s="3">
        <f>DATE(YEAR(PCC_Data[[#This Row],[Confirmed Date]]),1,1)</f>
        <v>41275</v>
      </c>
    </row>
    <row r="1864" spans="2:14" x14ac:dyDescent="0.25">
      <c r="B1864" t="s">
        <v>9038</v>
      </c>
      <c r="C1864" t="s">
        <v>2232</v>
      </c>
      <c r="D1864" t="s">
        <v>9039</v>
      </c>
      <c r="E1864" t="s">
        <v>9040</v>
      </c>
      <c r="F1864" t="s">
        <v>2319</v>
      </c>
      <c r="G1864">
        <v>0</v>
      </c>
      <c r="H1864" t="s">
        <v>9041</v>
      </c>
      <c r="I1864" t="s">
        <v>9041</v>
      </c>
      <c r="J1864" t="s">
        <v>9042</v>
      </c>
      <c r="K1864" t="s">
        <v>2957</v>
      </c>
      <c r="L1864" t="s">
        <v>2246</v>
      </c>
      <c r="M1864" s="6">
        <f>DATE(YEAR(PCC_Data[[#This Row],[Confirmed Date]]),MONTH(PCC_Data[[#This Row],[Confirmed Date]]),1)</f>
        <v>41395</v>
      </c>
      <c r="N1864" s="3">
        <f>DATE(YEAR(PCC_Data[[#This Row],[Confirmed Date]]),1,1)</f>
        <v>41275</v>
      </c>
    </row>
    <row r="1865" spans="2:14" x14ac:dyDescent="0.25">
      <c r="B1865" t="s">
        <v>9043</v>
      </c>
      <c r="C1865" t="s">
        <v>2177</v>
      </c>
      <c r="D1865" t="s">
        <v>9044</v>
      </c>
      <c r="E1865" t="s">
        <v>9045</v>
      </c>
      <c r="F1865" t="s">
        <v>2836</v>
      </c>
      <c r="G1865">
        <v>0</v>
      </c>
      <c r="H1865" t="s">
        <v>9046</v>
      </c>
      <c r="I1865" t="s">
        <v>9046</v>
      </c>
      <c r="J1865" t="s">
        <v>9047</v>
      </c>
      <c r="K1865" t="s">
        <v>2398</v>
      </c>
      <c r="L1865" t="s">
        <v>4858</v>
      </c>
      <c r="M1865" s="6">
        <f>DATE(YEAR(PCC_Data[[#This Row],[Confirmed Date]]),MONTH(PCC_Data[[#This Row],[Confirmed Date]]),1)</f>
        <v>41365</v>
      </c>
      <c r="N1865" s="3">
        <f>DATE(YEAR(PCC_Data[[#This Row],[Confirmed Date]]),1,1)</f>
        <v>41275</v>
      </c>
    </row>
    <row r="1866" spans="2:14" x14ac:dyDescent="0.25">
      <c r="B1866" t="s">
        <v>9048</v>
      </c>
      <c r="C1866" t="s">
        <v>2232</v>
      </c>
      <c r="D1866" t="s">
        <v>9049</v>
      </c>
      <c r="E1866" t="s">
        <v>2520</v>
      </c>
      <c r="F1866" t="s">
        <v>2319</v>
      </c>
      <c r="G1866">
        <v>0</v>
      </c>
      <c r="H1866" t="s">
        <v>9050</v>
      </c>
      <c r="I1866" t="s">
        <v>9050</v>
      </c>
      <c r="J1866" t="s">
        <v>9051</v>
      </c>
      <c r="K1866" t="s">
        <v>2429</v>
      </c>
      <c r="L1866" t="s">
        <v>2246</v>
      </c>
      <c r="M1866" s="6">
        <f>DATE(YEAR(PCC_Data[[#This Row],[Confirmed Date]]),MONTH(PCC_Data[[#This Row],[Confirmed Date]]),1)</f>
        <v>41395</v>
      </c>
      <c r="N1866" s="3">
        <f>DATE(YEAR(PCC_Data[[#This Row],[Confirmed Date]]),1,1)</f>
        <v>41275</v>
      </c>
    </row>
    <row r="1867" spans="2:14" x14ac:dyDescent="0.25">
      <c r="B1867" t="s">
        <v>9052</v>
      </c>
      <c r="C1867" t="s">
        <v>2177</v>
      </c>
      <c r="D1867" t="s">
        <v>9053</v>
      </c>
      <c r="E1867" t="s">
        <v>9054</v>
      </c>
      <c r="F1867" t="s">
        <v>2395</v>
      </c>
      <c r="G1867">
        <v>0</v>
      </c>
      <c r="H1867" t="s">
        <v>9055</v>
      </c>
      <c r="I1867" t="s">
        <v>9055</v>
      </c>
      <c r="J1867" t="s">
        <v>9056</v>
      </c>
      <c r="K1867" t="s">
        <v>2398</v>
      </c>
      <c r="M1867" s="6">
        <f>DATE(YEAR(PCC_Data[[#This Row],[Confirmed Date]]),MONTH(PCC_Data[[#This Row],[Confirmed Date]]),1)</f>
        <v>41365</v>
      </c>
      <c r="N1867" s="3">
        <f>DATE(YEAR(PCC_Data[[#This Row],[Confirmed Date]]),1,1)</f>
        <v>41275</v>
      </c>
    </row>
    <row r="1868" spans="2:14" x14ac:dyDescent="0.25">
      <c r="B1868" t="s">
        <v>9057</v>
      </c>
      <c r="C1868" t="s">
        <v>2177</v>
      </c>
      <c r="D1868" t="s">
        <v>9058</v>
      </c>
      <c r="E1868" t="s">
        <v>2520</v>
      </c>
      <c r="F1868" t="s">
        <v>2319</v>
      </c>
      <c r="G1868">
        <v>0</v>
      </c>
      <c r="H1868" t="s">
        <v>9059</v>
      </c>
      <c r="I1868" t="s">
        <v>9059</v>
      </c>
      <c r="J1868" t="s">
        <v>9060</v>
      </c>
      <c r="K1868" t="s">
        <v>2861</v>
      </c>
      <c r="L1868" t="s">
        <v>2246</v>
      </c>
      <c r="M1868" s="6">
        <f>DATE(YEAR(PCC_Data[[#This Row],[Confirmed Date]]),MONTH(PCC_Data[[#This Row],[Confirmed Date]]),1)</f>
        <v>41395</v>
      </c>
      <c r="N1868" s="3">
        <f>DATE(YEAR(PCC_Data[[#This Row],[Confirmed Date]]),1,1)</f>
        <v>41275</v>
      </c>
    </row>
    <row r="1869" spans="2:14" x14ac:dyDescent="0.25">
      <c r="B1869" t="s">
        <v>9061</v>
      </c>
      <c r="C1869" t="s">
        <v>2177</v>
      </c>
      <c r="D1869" t="s">
        <v>9062</v>
      </c>
      <c r="E1869" t="s">
        <v>9063</v>
      </c>
      <c r="F1869" t="s">
        <v>3345</v>
      </c>
      <c r="G1869">
        <v>0</v>
      </c>
      <c r="H1869" t="s">
        <v>9064</v>
      </c>
      <c r="I1869" t="s">
        <v>9064</v>
      </c>
      <c r="J1869" t="s">
        <v>9065</v>
      </c>
      <c r="K1869" t="s">
        <v>2398</v>
      </c>
      <c r="L1869" t="s">
        <v>4858</v>
      </c>
      <c r="M1869" s="6">
        <f>DATE(YEAR(PCC_Data[[#This Row],[Confirmed Date]]),MONTH(PCC_Data[[#This Row],[Confirmed Date]]),1)</f>
        <v>41365</v>
      </c>
      <c r="N1869" s="3">
        <f>DATE(YEAR(PCC_Data[[#This Row],[Confirmed Date]]),1,1)</f>
        <v>41275</v>
      </c>
    </row>
    <row r="1870" spans="2:14" x14ac:dyDescent="0.25">
      <c r="B1870" t="s">
        <v>9066</v>
      </c>
      <c r="C1870" t="s">
        <v>2177</v>
      </c>
      <c r="D1870" t="s">
        <v>2543</v>
      </c>
      <c r="E1870" t="s">
        <v>6786</v>
      </c>
      <c r="F1870" t="s">
        <v>2514</v>
      </c>
      <c r="G1870">
        <v>0</v>
      </c>
      <c r="H1870" t="s">
        <v>9067</v>
      </c>
      <c r="I1870" t="s">
        <v>9067</v>
      </c>
      <c r="J1870" t="s">
        <v>9068</v>
      </c>
      <c r="K1870" t="s">
        <v>2398</v>
      </c>
      <c r="L1870" t="s">
        <v>2518</v>
      </c>
      <c r="M1870" s="6">
        <f>DATE(YEAR(PCC_Data[[#This Row],[Confirmed Date]]),MONTH(PCC_Data[[#This Row],[Confirmed Date]]),1)</f>
        <v>41365</v>
      </c>
      <c r="N1870" s="3">
        <f>DATE(YEAR(PCC_Data[[#This Row],[Confirmed Date]]),1,1)</f>
        <v>41275</v>
      </c>
    </row>
    <row r="1871" spans="2:14" x14ac:dyDescent="0.25">
      <c r="B1871" t="s">
        <v>9069</v>
      </c>
      <c r="C1871" t="s">
        <v>2232</v>
      </c>
      <c r="D1871" t="s">
        <v>9070</v>
      </c>
      <c r="E1871" t="s">
        <v>9071</v>
      </c>
      <c r="F1871" t="s">
        <v>3345</v>
      </c>
      <c r="G1871">
        <v>0</v>
      </c>
      <c r="H1871" t="s">
        <v>9072</v>
      </c>
      <c r="I1871" t="s">
        <v>9072</v>
      </c>
      <c r="J1871" t="s">
        <v>9073</v>
      </c>
      <c r="K1871" t="s">
        <v>2805</v>
      </c>
      <c r="M1871" s="6">
        <f>DATE(YEAR(PCC_Data[[#This Row],[Confirmed Date]]),MONTH(PCC_Data[[#This Row],[Confirmed Date]]),1)</f>
        <v>41365</v>
      </c>
      <c r="N1871" s="3">
        <f>DATE(YEAR(PCC_Data[[#This Row],[Confirmed Date]]),1,1)</f>
        <v>41275</v>
      </c>
    </row>
    <row r="1872" spans="2:14" x14ac:dyDescent="0.25">
      <c r="B1872" t="s">
        <v>9074</v>
      </c>
      <c r="C1872" t="s">
        <v>2177</v>
      </c>
      <c r="D1872" t="s">
        <v>6554</v>
      </c>
      <c r="E1872" t="s">
        <v>7914</v>
      </c>
      <c r="F1872" t="s">
        <v>2739</v>
      </c>
      <c r="G1872">
        <v>0</v>
      </c>
      <c r="H1872" t="s">
        <v>9075</v>
      </c>
      <c r="I1872" t="s">
        <v>9075</v>
      </c>
      <c r="J1872" t="s">
        <v>9076</v>
      </c>
      <c r="K1872" t="s">
        <v>5094</v>
      </c>
      <c r="L1872" t="s">
        <v>2365</v>
      </c>
      <c r="M1872" s="6">
        <f>DATE(YEAR(PCC_Data[[#This Row],[Confirmed Date]]),MONTH(PCC_Data[[#This Row],[Confirmed Date]]),1)</f>
        <v>41365</v>
      </c>
      <c r="N1872" s="3">
        <f>DATE(YEAR(PCC_Data[[#This Row],[Confirmed Date]]),1,1)</f>
        <v>41275</v>
      </c>
    </row>
    <row r="1873" spans="2:14" x14ac:dyDescent="0.25">
      <c r="B1873" t="s">
        <v>9077</v>
      </c>
      <c r="C1873" t="s">
        <v>2177</v>
      </c>
      <c r="D1873" t="s">
        <v>8772</v>
      </c>
      <c r="E1873" t="s">
        <v>9078</v>
      </c>
      <c r="F1873" t="s">
        <v>2895</v>
      </c>
      <c r="G1873">
        <v>0</v>
      </c>
      <c r="H1873" t="s">
        <v>9079</v>
      </c>
      <c r="I1873" t="s">
        <v>9079</v>
      </c>
      <c r="J1873" t="s">
        <v>9080</v>
      </c>
      <c r="K1873" t="s">
        <v>2398</v>
      </c>
      <c r="L1873" t="s">
        <v>2839</v>
      </c>
      <c r="M1873" s="6">
        <f>DATE(YEAR(PCC_Data[[#This Row],[Confirmed Date]]),MONTH(PCC_Data[[#This Row],[Confirmed Date]]),1)</f>
        <v>41365</v>
      </c>
      <c r="N1873" s="3">
        <f>DATE(YEAR(PCC_Data[[#This Row],[Confirmed Date]]),1,1)</f>
        <v>41275</v>
      </c>
    </row>
    <row r="1874" spans="2:14" x14ac:dyDescent="0.25">
      <c r="B1874" t="s">
        <v>9081</v>
      </c>
      <c r="C1874" t="s">
        <v>2177</v>
      </c>
      <c r="D1874" t="s">
        <v>9082</v>
      </c>
      <c r="E1874" t="s">
        <v>8017</v>
      </c>
      <c r="F1874" t="s">
        <v>2701</v>
      </c>
      <c r="G1874">
        <v>0</v>
      </c>
      <c r="H1874" t="s">
        <v>9083</v>
      </c>
      <c r="I1874" t="s">
        <v>9083</v>
      </c>
      <c r="J1874" t="s">
        <v>9084</v>
      </c>
      <c r="K1874" t="s">
        <v>2398</v>
      </c>
      <c r="L1874" t="s">
        <v>2365</v>
      </c>
      <c r="M1874" s="6">
        <f>DATE(YEAR(PCC_Data[[#This Row],[Confirmed Date]]),MONTH(PCC_Data[[#This Row],[Confirmed Date]]),1)</f>
        <v>41365</v>
      </c>
      <c r="N1874" s="3">
        <f>DATE(YEAR(PCC_Data[[#This Row],[Confirmed Date]]),1,1)</f>
        <v>41275</v>
      </c>
    </row>
    <row r="1875" spans="2:14" x14ac:dyDescent="0.25">
      <c r="B1875" t="s">
        <v>9085</v>
      </c>
      <c r="C1875" t="s">
        <v>2232</v>
      </c>
      <c r="D1875" t="s">
        <v>9086</v>
      </c>
      <c r="E1875" t="s">
        <v>5777</v>
      </c>
      <c r="F1875" t="s">
        <v>2255</v>
      </c>
      <c r="G1875">
        <v>0</v>
      </c>
      <c r="H1875" t="s">
        <v>9087</v>
      </c>
      <c r="I1875" t="s">
        <v>9087</v>
      </c>
      <c r="J1875" t="s">
        <v>9088</v>
      </c>
      <c r="K1875" t="s">
        <v>2429</v>
      </c>
      <c r="L1875" t="s">
        <v>2839</v>
      </c>
      <c r="M1875" s="6">
        <f>DATE(YEAR(PCC_Data[[#This Row],[Confirmed Date]]),MONTH(PCC_Data[[#This Row],[Confirmed Date]]),1)</f>
        <v>41365</v>
      </c>
      <c r="N1875" s="3">
        <f>DATE(YEAR(PCC_Data[[#This Row],[Confirmed Date]]),1,1)</f>
        <v>41275</v>
      </c>
    </row>
    <row r="1876" spans="2:14" x14ac:dyDescent="0.25">
      <c r="B1876" t="s">
        <v>9089</v>
      </c>
      <c r="C1876" t="s">
        <v>2232</v>
      </c>
      <c r="D1876" t="s">
        <v>9090</v>
      </c>
      <c r="E1876" t="s">
        <v>9091</v>
      </c>
      <c r="F1876" t="s">
        <v>2895</v>
      </c>
      <c r="G1876">
        <v>0</v>
      </c>
      <c r="H1876" t="s">
        <v>9092</v>
      </c>
      <c r="I1876" t="s">
        <v>9092</v>
      </c>
      <c r="J1876" t="s">
        <v>9093</v>
      </c>
      <c r="K1876" t="s">
        <v>2429</v>
      </c>
      <c r="L1876" t="s">
        <v>2348</v>
      </c>
      <c r="M1876" s="6">
        <f>DATE(YEAR(PCC_Data[[#This Row],[Confirmed Date]]),MONTH(PCC_Data[[#This Row],[Confirmed Date]]),1)</f>
        <v>41395</v>
      </c>
      <c r="N1876" s="3">
        <f>DATE(YEAR(PCC_Data[[#This Row],[Confirmed Date]]),1,1)</f>
        <v>41275</v>
      </c>
    </row>
    <row r="1877" spans="2:14" x14ac:dyDescent="0.25">
      <c r="B1877" t="s">
        <v>9094</v>
      </c>
      <c r="C1877" t="s">
        <v>2177</v>
      </c>
      <c r="D1877" t="s">
        <v>9095</v>
      </c>
      <c r="E1877" t="s">
        <v>9096</v>
      </c>
      <c r="F1877" t="s">
        <v>2895</v>
      </c>
      <c r="G1877">
        <v>0</v>
      </c>
      <c r="H1877" t="s">
        <v>9097</v>
      </c>
      <c r="I1877" t="s">
        <v>9097</v>
      </c>
      <c r="J1877" t="s">
        <v>9098</v>
      </c>
      <c r="K1877" t="s">
        <v>2547</v>
      </c>
      <c r="L1877" t="s">
        <v>2660</v>
      </c>
      <c r="M1877" s="6">
        <f>DATE(YEAR(PCC_Data[[#This Row],[Confirmed Date]]),MONTH(PCC_Data[[#This Row],[Confirmed Date]]),1)</f>
        <v>41365</v>
      </c>
      <c r="N1877" s="3">
        <f>DATE(YEAR(PCC_Data[[#This Row],[Confirmed Date]]),1,1)</f>
        <v>41275</v>
      </c>
    </row>
    <row r="1878" spans="2:14" x14ac:dyDescent="0.25">
      <c r="B1878" t="s">
        <v>9099</v>
      </c>
      <c r="C1878" t="s">
        <v>2177</v>
      </c>
      <c r="D1878" t="s">
        <v>8772</v>
      </c>
      <c r="E1878" t="s">
        <v>9100</v>
      </c>
      <c r="F1878" t="s">
        <v>2895</v>
      </c>
      <c r="G1878">
        <v>0</v>
      </c>
      <c r="H1878" t="s">
        <v>9101</v>
      </c>
      <c r="I1878" t="s">
        <v>9101</v>
      </c>
      <c r="J1878" t="s">
        <v>9102</v>
      </c>
      <c r="K1878" t="s">
        <v>2398</v>
      </c>
      <c r="L1878" t="s">
        <v>2660</v>
      </c>
      <c r="M1878" s="6">
        <f>DATE(YEAR(PCC_Data[[#This Row],[Confirmed Date]]),MONTH(PCC_Data[[#This Row],[Confirmed Date]]),1)</f>
        <v>41365</v>
      </c>
      <c r="N1878" s="3">
        <f>DATE(YEAR(PCC_Data[[#This Row],[Confirmed Date]]),1,1)</f>
        <v>41275</v>
      </c>
    </row>
    <row r="1879" spans="2:14" x14ac:dyDescent="0.25">
      <c r="B1879" t="s">
        <v>9103</v>
      </c>
      <c r="C1879" t="s">
        <v>2177</v>
      </c>
      <c r="D1879" t="s">
        <v>6554</v>
      </c>
      <c r="E1879" t="s">
        <v>8017</v>
      </c>
      <c r="F1879" t="s">
        <v>2701</v>
      </c>
      <c r="G1879">
        <v>0</v>
      </c>
      <c r="H1879" t="s">
        <v>9104</v>
      </c>
      <c r="I1879" t="s">
        <v>9104</v>
      </c>
      <c r="J1879" t="s">
        <v>9105</v>
      </c>
      <c r="K1879" t="s">
        <v>2398</v>
      </c>
      <c r="L1879" t="s">
        <v>2365</v>
      </c>
      <c r="M1879" s="6">
        <f>DATE(YEAR(PCC_Data[[#This Row],[Confirmed Date]]),MONTH(PCC_Data[[#This Row],[Confirmed Date]]),1)</f>
        <v>41365</v>
      </c>
      <c r="N1879" s="3">
        <f>DATE(YEAR(PCC_Data[[#This Row],[Confirmed Date]]),1,1)</f>
        <v>41275</v>
      </c>
    </row>
    <row r="1880" spans="2:14" x14ac:dyDescent="0.25">
      <c r="B1880" t="s">
        <v>9106</v>
      </c>
      <c r="C1880" t="s">
        <v>2177</v>
      </c>
      <c r="D1880" t="s">
        <v>6554</v>
      </c>
      <c r="E1880" t="s">
        <v>9107</v>
      </c>
      <c r="F1880" t="s">
        <v>2271</v>
      </c>
      <c r="G1880">
        <v>0</v>
      </c>
      <c r="H1880" t="s">
        <v>9108</v>
      </c>
      <c r="I1880" t="s">
        <v>9108</v>
      </c>
      <c r="J1880" t="s">
        <v>9109</v>
      </c>
      <c r="K1880" t="s">
        <v>2398</v>
      </c>
      <c r="L1880" t="s">
        <v>2258</v>
      </c>
      <c r="M1880" s="6">
        <f>DATE(YEAR(PCC_Data[[#This Row],[Confirmed Date]]),MONTH(PCC_Data[[#This Row],[Confirmed Date]]),1)</f>
        <v>41365</v>
      </c>
      <c r="N1880" s="3">
        <f>DATE(YEAR(PCC_Data[[#This Row],[Confirmed Date]]),1,1)</f>
        <v>41275</v>
      </c>
    </row>
    <row r="1881" spans="2:14" x14ac:dyDescent="0.25">
      <c r="B1881" t="s">
        <v>9110</v>
      </c>
      <c r="C1881" t="s">
        <v>2177</v>
      </c>
      <c r="D1881" t="s">
        <v>8841</v>
      </c>
      <c r="E1881" t="s">
        <v>9111</v>
      </c>
      <c r="F1881" t="s">
        <v>3345</v>
      </c>
      <c r="G1881">
        <v>0</v>
      </c>
      <c r="H1881" t="s">
        <v>9112</v>
      </c>
      <c r="I1881" t="s">
        <v>9112</v>
      </c>
      <c r="J1881" t="s">
        <v>9113</v>
      </c>
      <c r="K1881" t="s">
        <v>2398</v>
      </c>
      <c r="L1881" t="s">
        <v>2660</v>
      </c>
      <c r="M1881" s="6">
        <f>DATE(YEAR(PCC_Data[[#This Row],[Confirmed Date]]),MONTH(PCC_Data[[#This Row],[Confirmed Date]]),1)</f>
        <v>41365</v>
      </c>
      <c r="N1881" s="3">
        <f>DATE(YEAR(PCC_Data[[#This Row],[Confirmed Date]]),1,1)</f>
        <v>41275</v>
      </c>
    </row>
    <row r="1882" spans="2:14" x14ac:dyDescent="0.25">
      <c r="B1882" t="s">
        <v>9114</v>
      </c>
      <c r="C1882" t="s">
        <v>2177</v>
      </c>
      <c r="D1882" t="s">
        <v>2675</v>
      </c>
      <c r="E1882" t="s">
        <v>9115</v>
      </c>
      <c r="F1882" t="s">
        <v>2319</v>
      </c>
      <c r="G1882">
        <v>0</v>
      </c>
      <c r="H1882" t="s">
        <v>9116</v>
      </c>
      <c r="I1882" t="s">
        <v>9116</v>
      </c>
      <c r="J1882" t="s">
        <v>9117</v>
      </c>
      <c r="K1882" t="s">
        <v>2861</v>
      </c>
      <c r="L1882" t="s">
        <v>2246</v>
      </c>
      <c r="M1882" s="6">
        <f>DATE(YEAR(PCC_Data[[#This Row],[Confirmed Date]]),MONTH(PCC_Data[[#This Row],[Confirmed Date]]),1)</f>
        <v>41395</v>
      </c>
      <c r="N1882" s="3">
        <f>DATE(YEAR(PCC_Data[[#This Row],[Confirmed Date]]),1,1)</f>
        <v>41275</v>
      </c>
    </row>
    <row r="1883" spans="2:14" x14ac:dyDescent="0.25">
      <c r="B1883" t="s">
        <v>9118</v>
      </c>
      <c r="C1883" t="s">
        <v>2232</v>
      </c>
      <c r="D1883" t="s">
        <v>9119</v>
      </c>
      <c r="E1883" t="s">
        <v>8833</v>
      </c>
      <c r="F1883" t="s">
        <v>2266</v>
      </c>
      <c r="G1883">
        <v>0</v>
      </c>
      <c r="H1883" t="s">
        <v>9120</v>
      </c>
      <c r="I1883" t="s">
        <v>9120</v>
      </c>
      <c r="J1883" t="s">
        <v>9121</v>
      </c>
      <c r="K1883" t="s">
        <v>2914</v>
      </c>
      <c r="L1883" t="s">
        <v>7101</v>
      </c>
      <c r="M1883" s="6">
        <f>DATE(YEAR(PCC_Data[[#This Row],[Confirmed Date]]),MONTH(PCC_Data[[#This Row],[Confirmed Date]]),1)</f>
        <v>41395</v>
      </c>
      <c r="N1883" s="3">
        <f>DATE(YEAR(PCC_Data[[#This Row],[Confirmed Date]]),1,1)</f>
        <v>41275</v>
      </c>
    </row>
    <row r="1884" spans="2:14" x14ac:dyDescent="0.25">
      <c r="B1884" t="s">
        <v>9122</v>
      </c>
      <c r="C1884" t="s">
        <v>2177</v>
      </c>
      <c r="D1884" t="s">
        <v>9123</v>
      </c>
      <c r="E1884" t="s">
        <v>9124</v>
      </c>
      <c r="F1884" t="s">
        <v>2384</v>
      </c>
      <c r="G1884">
        <v>0</v>
      </c>
      <c r="H1884" t="s">
        <v>9125</v>
      </c>
      <c r="I1884" t="s">
        <v>9125</v>
      </c>
      <c r="J1884" t="s">
        <v>9126</v>
      </c>
      <c r="K1884" t="s">
        <v>3460</v>
      </c>
      <c r="M1884" s="6">
        <f>DATE(YEAR(PCC_Data[[#This Row],[Confirmed Date]]),MONTH(PCC_Data[[#This Row],[Confirmed Date]]),1)</f>
        <v>41365</v>
      </c>
      <c r="N1884" s="3">
        <f>DATE(YEAR(PCC_Data[[#This Row],[Confirmed Date]]),1,1)</f>
        <v>41275</v>
      </c>
    </row>
    <row r="1885" spans="2:14" x14ac:dyDescent="0.25">
      <c r="B1885" t="s">
        <v>9127</v>
      </c>
      <c r="C1885" t="s">
        <v>2177</v>
      </c>
      <c r="D1885" t="s">
        <v>7256</v>
      </c>
      <c r="E1885" t="s">
        <v>9040</v>
      </c>
      <c r="F1885" t="s">
        <v>2395</v>
      </c>
      <c r="G1885">
        <v>0</v>
      </c>
      <c r="H1885" t="s">
        <v>9128</v>
      </c>
      <c r="I1885" t="s">
        <v>9128</v>
      </c>
      <c r="J1885" t="s">
        <v>9129</v>
      </c>
      <c r="K1885" t="s">
        <v>2398</v>
      </c>
      <c r="L1885" t="s">
        <v>2246</v>
      </c>
      <c r="M1885" s="6">
        <f>DATE(YEAR(PCC_Data[[#This Row],[Confirmed Date]]),MONTH(PCC_Data[[#This Row],[Confirmed Date]]),1)</f>
        <v>41365</v>
      </c>
      <c r="N1885" s="3">
        <f>DATE(YEAR(PCC_Data[[#This Row],[Confirmed Date]]),1,1)</f>
        <v>41275</v>
      </c>
    </row>
    <row r="1886" spans="2:14" x14ac:dyDescent="0.25">
      <c r="B1886" t="s">
        <v>9130</v>
      </c>
      <c r="C1886" t="s">
        <v>2177</v>
      </c>
      <c r="D1886" t="s">
        <v>7256</v>
      </c>
      <c r="E1886" t="s">
        <v>9131</v>
      </c>
      <c r="F1886" t="s">
        <v>2395</v>
      </c>
      <c r="G1886">
        <v>0</v>
      </c>
      <c r="H1886" t="s">
        <v>9132</v>
      </c>
      <c r="I1886" t="s">
        <v>9132</v>
      </c>
      <c r="J1886" t="s">
        <v>9133</v>
      </c>
      <c r="K1886" t="s">
        <v>2398</v>
      </c>
      <c r="L1886" t="s">
        <v>2348</v>
      </c>
      <c r="M1886" s="6">
        <f>DATE(YEAR(PCC_Data[[#This Row],[Confirmed Date]]),MONTH(PCC_Data[[#This Row],[Confirmed Date]]),1)</f>
        <v>41365</v>
      </c>
      <c r="N1886" s="3">
        <f>DATE(YEAR(PCC_Data[[#This Row],[Confirmed Date]]),1,1)</f>
        <v>41275</v>
      </c>
    </row>
    <row r="1887" spans="2:14" x14ac:dyDescent="0.25">
      <c r="B1887" t="s">
        <v>9134</v>
      </c>
      <c r="C1887" t="s">
        <v>2177</v>
      </c>
      <c r="D1887" t="s">
        <v>9135</v>
      </c>
      <c r="E1887" t="s">
        <v>9136</v>
      </c>
      <c r="F1887" t="s">
        <v>2395</v>
      </c>
      <c r="G1887">
        <v>0</v>
      </c>
      <c r="H1887" t="s">
        <v>9137</v>
      </c>
      <c r="I1887" t="s">
        <v>9137</v>
      </c>
      <c r="J1887" t="s">
        <v>9138</v>
      </c>
      <c r="K1887" t="s">
        <v>2398</v>
      </c>
      <c r="L1887" t="s">
        <v>2258</v>
      </c>
      <c r="M1887" s="6">
        <f>DATE(YEAR(PCC_Data[[#This Row],[Confirmed Date]]),MONTH(PCC_Data[[#This Row],[Confirmed Date]]),1)</f>
        <v>41365</v>
      </c>
      <c r="N1887" s="3">
        <f>DATE(YEAR(PCC_Data[[#This Row],[Confirmed Date]]),1,1)</f>
        <v>41275</v>
      </c>
    </row>
    <row r="1888" spans="2:14" x14ac:dyDescent="0.25">
      <c r="B1888" t="s">
        <v>9139</v>
      </c>
      <c r="C1888" t="s">
        <v>2177</v>
      </c>
      <c r="D1888" t="s">
        <v>2543</v>
      </c>
      <c r="E1888" t="s">
        <v>6786</v>
      </c>
      <c r="F1888" t="s">
        <v>2514</v>
      </c>
      <c r="G1888">
        <v>0</v>
      </c>
      <c r="H1888" t="s">
        <v>9140</v>
      </c>
      <c r="I1888" t="s">
        <v>9140</v>
      </c>
      <c r="J1888" t="s">
        <v>9141</v>
      </c>
      <c r="K1888" t="s">
        <v>2547</v>
      </c>
      <c r="L1888" t="s">
        <v>2518</v>
      </c>
      <c r="M1888" s="6">
        <f>DATE(YEAR(PCC_Data[[#This Row],[Confirmed Date]]),MONTH(PCC_Data[[#This Row],[Confirmed Date]]),1)</f>
        <v>41365</v>
      </c>
      <c r="N1888" s="3">
        <f>DATE(YEAR(PCC_Data[[#This Row],[Confirmed Date]]),1,1)</f>
        <v>41275</v>
      </c>
    </row>
    <row r="1889" spans="2:14" x14ac:dyDescent="0.25">
      <c r="B1889" t="s">
        <v>9142</v>
      </c>
      <c r="C1889" t="s">
        <v>2232</v>
      </c>
      <c r="D1889" t="s">
        <v>9143</v>
      </c>
      <c r="E1889" t="s">
        <v>9144</v>
      </c>
      <c r="F1889" t="s">
        <v>2504</v>
      </c>
      <c r="G1889">
        <v>0</v>
      </c>
      <c r="H1889" t="s">
        <v>9145</v>
      </c>
      <c r="I1889" t="s">
        <v>9145</v>
      </c>
      <c r="J1889" t="s">
        <v>9146</v>
      </c>
      <c r="K1889" t="s">
        <v>2429</v>
      </c>
      <c r="L1889" t="s">
        <v>2577</v>
      </c>
      <c r="M1889" s="6">
        <f>DATE(YEAR(PCC_Data[[#This Row],[Confirmed Date]]),MONTH(PCC_Data[[#This Row],[Confirmed Date]]),1)</f>
        <v>41395</v>
      </c>
      <c r="N1889" s="3">
        <f>DATE(YEAR(PCC_Data[[#This Row],[Confirmed Date]]),1,1)</f>
        <v>41275</v>
      </c>
    </row>
    <row r="1890" spans="2:14" x14ac:dyDescent="0.25">
      <c r="B1890" t="s">
        <v>9147</v>
      </c>
      <c r="C1890" t="s">
        <v>2177</v>
      </c>
      <c r="D1890" t="s">
        <v>9148</v>
      </c>
      <c r="E1890" t="s">
        <v>7151</v>
      </c>
      <c r="F1890" t="s">
        <v>3345</v>
      </c>
      <c r="G1890">
        <v>0</v>
      </c>
      <c r="H1890" t="s">
        <v>9149</v>
      </c>
      <c r="I1890" t="s">
        <v>9149</v>
      </c>
      <c r="J1890" t="s">
        <v>9150</v>
      </c>
      <c r="K1890" t="s">
        <v>2398</v>
      </c>
      <c r="M1890" s="6">
        <f>DATE(YEAR(PCC_Data[[#This Row],[Confirmed Date]]),MONTH(PCC_Data[[#This Row],[Confirmed Date]]),1)</f>
        <v>41365</v>
      </c>
      <c r="N1890" s="3">
        <f>DATE(YEAR(PCC_Data[[#This Row],[Confirmed Date]]),1,1)</f>
        <v>41275</v>
      </c>
    </row>
    <row r="1891" spans="2:14" x14ac:dyDescent="0.25">
      <c r="B1891" t="s">
        <v>9151</v>
      </c>
      <c r="C1891" t="s">
        <v>2177</v>
      </c>
      <c r="D1891" t="s">
        <v>9148</v>
      </c>
      <c r="E1891" t="s">
        <v>9152</v>
      </c>
      <c r="F1891" t="s">
        <v>3345</v>
      </c>
      <c r="G1891">
        <v>0</v>
      </c>
      <c r="H1891" t="s">
        <v>9153</v>
      </c>
      <c r="I1891" t="s">
        <v>9153</v>
      </c>
      <c r="J1891" t="s">
        <v>9154</v>
      </c>
      <c r="K1891" t="s">
        <v>2398</v>
      </c>
      <c r="M1891" s="6">
        <f>DATE(YEAR(PCC_Data[[#This Row],[Confirmed Date]]),MONTH(PCC_Data[[#This Row],[Confirmed Date]]),1)</f>
        <v>41365</v>
      </c>
      <c r="N1891" s="3">
        <f>DATE(YEAR(PCC_Data[[#This Row],[Confirmed Date]]),1,1)</f>
        <v>41275</v>
      </c>
    </row>
    <row r="1892" spans="2:14" x14ac:dyDescent="0.25">
      <c r="B1892" t="s">
        <v>9155</v>
      </c>
      <c r="C1892" t="s">
        <v>2177</v>
      </c>
      <c r="D1892" t="s">
        <v>8356</v>
      </c>
      <c r="E1892" t="s">
        <v>3691</v>
      </c>
      <c r="F1892" t="s">
        <v>2319</v>
      </c>
      <c r="G1892">
        <v>0</v>
      </c>
      <c r="H1892" t="s">
        <v>9156</v>
      </c>
      <c r="I1892" t="s">
        <v>9156</v>
      </c>
      <c r="J1892" t="s">
        <v>9157</v>
      </c>
      <c r="K1892" t="s">
        <v>2861</v>
      </c>
      <c r="M1892" s="6">
        <f>DATE(YEAR(PCC_Data[[#This Row],[Confirmed Date]]),MONTH(PCC_Data[[#This Row],[Confirmed Date]]),1)</f>
        <v>41395</v>
      </c>
      <c r="N1892" s="3">
        <f>DATE(YEAR(PCC_Data[[#This Row],[Confirmed Date]]),1,1)</f>
        <v>41275</v>
      </c>
    </row>
    <row r="1893" spans="2:14" x14ac:dyDescent="0.25">
      <c r="B1893" t="s">
        <v>9158</v>
      </c>
      <c r="C1893" t="s">
        <v>2177</v>
      </c>
      <c r="D1893" t="s">
        <v>9159</v>
      </c>
      <c r="E1893" t="s">
        <v>9160</v>
      </c>
      <c r="F1893" t="s">
        <v>2271</v>
      </c>
      <c r="G1893">
        <v>0</v>
      </c>
      <c r="H1893" t="s">
        <v>9161</v>
      </c>
      <c r="I1893" t="s">
        <v>9161</v>
      </c>
      <c r="J1893" t="s">
        <v>9162</v>
      </c>
      <c r="K1893" t="s">
        <v>3174</v>
      </c>
      <c r="M1893" s="6">
        <f>DATE(YEAR(PCC_Data[[#This Row],[Confirmed Date]]),MONTH(PCC_Data[[#This Row],[Confirmed Date]]),1)</f>
        <v>41365</v>
      </c>
      <c r="N1893" s="3">
        <f>DATE(YEAR(PCC_Data[[#This Row],[Confirmed Date]]),1,1)</f>
        <v>41275</v>
      </c>
    </row>
    <row r="1894" spans="2:14" x14ac:dyDescent="0.25">
      <c r="B1894" t="s">
        <v>9163</v>
      </c>
      <c r="C1894" t="s">
        <v>2177</v>
      </c>
      <c r="D1894" t="s">
        <v>6554</v>
      </c>
      <c r="E1894" t="s">
        <v>5868</v>
      </c>
      <c r="F1894" t="s">
        <v>2271</v>
      </c>
      <c r="G1894">
        <v>0</v>
      </c>
      <c r="H1894" t="s">
        <v>9164</v>
      </c>
      <c r="I1894" t="s">
        <v>9164</v>
      </c>
      <c r="J1894" t="s">
        <v>9165</v>
      </c>
      <c r="K1894" t="s">
        <v>2398</v>
      </c>
      <c r="M1894" s="6">
        <f>DATE(YEAR(PCC_Data[[#This Row],[Confirmed Date]]),MONTH(PCC_Data[[#This Row],[Confirmed Date]]),1)</f>
        <v>41365</v>
      </c>
      <c r="N1894" s="3">
        <f>DATE(YEAR(PCC_Data[[#This Row],[Confirmed Date]]),1,1)</f>
        <v>41275</v>
      </c>
    </row>
    <row r="1895" spans="2:14" x14ac:dyDescent="0.25">
      <c r="B1895" t="s">
        <v>9166</v>
      </c>
      <c r="C1895" t="s">
        <v>2177</v>
      </c>
      <c r="D1895" t="s">
        <v>7256</v>
      </c>
      <c r="E1895" t="s">
        <v>4216</v>
      </c>
      <c r="F1895" t="s">
        <v>3345</v>
      </c>
      <c r="G1895">
        <v>0</v>
      </c>
      <c r="H1895" t="s">
        <v>9167</v>
      </c>
      <c r="I1895" t="s">
        <v>9167</v>
      </c>
      <c r="J1895" t="s">
        <v>9168</v>
      </c>
      <c r="K1895" t="s">
        <v>2398</v>
      </c>
      <c r="L1895" t="s">
        <v>2282</v>
      </c>
      <c r="M1895" s="6">
        <f>DATE(YEAR(PCC_Data[[#This Row],[Confirmed Date]]),MONTH(PCC_Data[[#This Row],[Confirmed Date]]),1)</f>
        <v>41365</v>
      </c>
      <c r="N1895" s="3">
        <f>DATE(YEAR(PCC_Data[[#This Row],[Confirmed Date]]),1,1)</f>
        <v>41275</v>
      </c>
    </row>
    <row r="1896" spans="2:14" x14ac:dyDescent="0.25">
      <c r="B1896" t="s">
        <v>9169</v>
      </c>
      <c r="C1896" t="s">
        <v>2177</v>
      </c>
      <c r="D1896" t="s">
        <v>6554</v>
      </c>
      <c r="E1896" t="s">
        <v>6529</v>
      </c>
      <c r="F1896" t="s">
        <v>2271</v>
      </c>
      <c r="G1896">
        <v>0</v>
      </c>
      <c r="H1896" t="s">
        <v>9170</v>
      </c>
      <c r="I1896" t="s">
        <v>9170</v>
      </c>
      <c r="J1896" t="s">
        <v>9171</v>
      </c>
      <c r="K1896" t="s">
        <v>2398</v>
      </c>
      <c r="L1896" t="s">
        <v>2258</v>
      </c>
      <c r="M1896" s="6">
        <f>DATE(YEAR(PCC_Data[[#This Row],[Confirmed Date]]),MONTH(PCC_Data[[#This Row],[Confirmed Date]]),1)</f>
        <v>41365</v>
      </c>
      <c r="N1896" s="3">
        <f>DATE(YEAR(PCC_Data[[#This Row],[Confirmed Date]]),1,1)</f>
        <v>41275</v>
      </c>
    </row>
    <row r="1897" spans="2:14" x14ac:dyDescent="0.25">
      <c r="B1897" t="s">
        <v>9172</v>
      </c>
      <c r="C1897" t="s">
        <v>2177</v>
      </c>
      <c r="D1897" t="s">
        <v>9173</v>
      </c>
      <c r="E1897" t="s">
        <v>2504</v>
      </c>
      <c r="F1897" t="s">
        <v>3345</v>
      </c>
      <c r="G1897">
        <v>0</v>
      </c>
      <c r="H1897" t="s">
        <v>9174</v>
      </c>
      <c r="I1897" t="s">
        <v>9174</v>
      </c>
      <c r="J1897" t="s">
        <v>9175</v>
      </c>
      <c r="K1897" t="s">
        <v>2398</v>
      </c>
      <c r="L1897" t="s">
        <v>2252</v>
      </c>
      <c r="M1897" s="6">
        <f>DATE(YEAR(PCC_Data[[#This Row],[Confirmed Date]]),MONTH(PCC_Data[[#This Row],[Confirmed Date]]),1)</f>
        <v>41365</v>
      </c>
      <c r="N1897" s="3">
        <f>DATE(YEAR(PCC_Data[[#This Row],[Confirmed Date]]),1,1)</f>
        <v>41275</v>
      </c>
    </row>
    <row r="1898" spans="2:14" x14ac:dyDescent="0.25">
      <c r="B1898" t="s">
        <v>9176</v>
      </c>
      <c r="C1898" t="s">
        <v>2177</v>
      </c>
      <c r="D1898" t="s">
        <v>9177</v>
      </c>
      <c r="E1898" t="s">
        <v>9178</v>
      </c>
      <c r="F1898" t="s">
        <v>2514</v>
      </c>
      <c r="G1898">
        <v>0</v>
      </c>
      <c r="H1898" t="s">
        <v>9179</v>
      </c>
      <c r="I1898" t="s">
        <v>9179</v>
      </c>
      <c r="J1898" t="s">
        <v>9180</v>
      </c>
      <c r="K1898" t="s">
        <v>3460</v>
      </c>
      <c r="L1898" t="s">
        <v>2518</v>
      </c>
      <c r="M1898" s="6">
        <f>DATE(YEAR(PCC_Data[[#This Row],[Confirmed Date]]),MONTH(PCC_Data[[#This Row],[Confirmed Date]]),1)</f>
        <v>41365</v>
      </c>
      <c r="N1898" s="3">
        <f>DATE(YEAR(PCC_Data[[#This Row],[Confirmed Date]]),1,1)</f>
        <v>41275</v>
      </c>
    </row>
    <row r="1899" spans="2:14" x14ac:dyDescent="0.25">
      <c r="B1899" t="s">
        <v>9181</v>
      </c>
      <c r="C1899" t="s">
        <v>2177</v>
      </c>
      <c r="D1899" t="s">
        <v>9182</v>
      </c>
      <c r="E1899" t="s">
        <v>7786</v>
      </c>
      <c r="F1899" t="s">
        <v>3345</v>
      </c>
      <c r="G1899">
        <v>0</v>
      </c>
      <c r="H1899" t="s">
        <v>9183</v>
      </c>
      <c r="I1899" t="s">
        <v>9183</v>
      </c>
      <c r="J1899" t="s">
        <v>9184</v>
      </c>
      <c r="K1899" t="s">
        <v>2398</v>
      </c>
      <c r="L1899" t="s">
        <v>2252</v>
      </c>
      <c r="M1899" s="6">
        <f>DATE(YEAR(PCC_Data[[#This Row],[Confirmed Date]]),MONTH(PCC_Data[[#This Row],[Confirmed Date]]),1)</f>
        <v>41365</v>
      </c>
      <c r="N1899" s="3">
        <f>DATE(YEAR(PCC_Data[[#This Row],[Confirmed Date]]),1,1)</f>
        <v>41275</v>
      </c>
    </row>
    <row r="1900" spans="2:14" x14ac:dyDescent="0.25">
      <c r="B1900" t="s">
        <v>9185</v>
      </c>
      <c r="C1900" t="s">
        <v>2177</v>
      </c>
      <c r="D1900" t="s">
        <v>9186</v>
      </c>
      <c r="E1900" t="s">
        <v>2504</v>
      </c>
      <c r="F1900" t="s">
        <v>3345</v>
      </c>
      <c r="G1900">
        <v>0</v>
      </c>
      <c r="H1900" t="s">
        <v>9187</v>
      </c>
      <c r="I1900" t="s">
        <v>9187</v>
      </c>
      <c r="J1900" t="s">
        <v>9188</v>
      </c>
      <c r="K1900" t="s">
        <v>2398</v>
      </c>
      <c r="L1900" t="s">
        <v>2252</v>
      </c>
      <c r="M1900" s="6">
        <f>DATE(YEAR(PCC_Data[[#This Row],[Confirmed Date]]),MONTH(PCC_Data[[#This Row],[Confirmed Date]]),1)</f>
        <v>41365</v>
      </c>
      <c r="N1900" s="3">
        <f>DATE(YEAR(PCC_Data[[#This Row],[Confirmed Date]]),1,1)</f>
        <v>41275</v>
      </c>
    </row>
    <row r="1901" spans="2:14" x14ac:dyDescent="0.25">
      <c r="B1901" t="s">
        <v>9189</v>
      </c>
      <c r="C1901" t="s">
        <v>2177</v>
      </c>
      <c r="D1901" t="s">
        <v>8356</v>
      </c>
      <c r="E1901" t="s">
        <v>9190</v>
      </c>
      <c r="F1901" t="s">
        <v>2319</v>
      </c>
      <c r="G1901">
        <v>0</v>
      </c>
      <c r="H1901" t="s">
        <v>9191</v>
      </c>
      <c r="I1901" t="s">
        <v>9191</v>
      </c>
      <c r="J1901" t="s">
        <v>9192</v>
      </c>
      <c r="K1901" t="s">
        <v>2861</v>
      </c>
      <c r="L1901" t="s">
        <v>2246</v>
      </c>
      <c r="M1901" s="6">
        <f>DATE(YEAR(PCC_Data[[#This Row],[Confirmed Date]]),MONTH(PCC_Data[[#This Row],[Confirmed Date]]),1)</f>
        <v>41395</v>
      </c>
      <c r="N1901" s="3">
        <f>DATE(YEAR(PCC_Data[[#This Row],[Confirmed Date]]),1,1)</f>
        <v>41275</v>
      </c>
    </row>
    <row r="1902" spans="2:14" x14ac:dyDescent="0.25">
      <c r="B1902" t="s">
        <v>9193</v>
      </c>
      <c r="C1902" t="s">
        <v>2232</v>
      </c>
      <c r="D1902" t="s">
        <v>9194</v>
      </c>
      <c r="E1902" t="s">
        <v>4091</v>
      </c>
      <c r="F1902" t="s">
        <v>3074</v>
      </c>
      <c r="G1902">
        <v>0</v>
      </c>
      <c r="H1902" t="s">
        <v>9195</v>
      </c>
      <c r="I1902" t="s">
        <v>9195</v>
      </c>
      <c r="J1902" t="s">
        <v>9196</v>
      </c>
      <c r="K1902" t="s">
        <v>2665</v>
      </c>
      <c r="M1902" s="6">
        <f>DATE(YEAR(PCC_Data[[#This Row],[Confirmed Date]]),MONTH(PCC_Data[[#This Row],[Confirmed Date]]),1)</f>
        <v>41365</v>
      </c>
      <c r="N1902" s="3">
        <f>DATE(YEAR(PCC_Data[[#This Row],[Confirmed Date]]),1,1)</f>
        <v>41275</v>
      </c>
    </row>
    <row r="1903" spans="2:14" x14ac:dyDescent="0.25">
      <c r="B1903" t="s">
        <v>9197</v>
      </c>
      <c r="C1903" t="s">
        <v>2232</v>
      </c>
      <c r="D1903" t="s">
        <v>8513</v>
      </c>
      <c r="E1903" t="s">
        <v>9198</v>
      </c>
      <c r="F1903" t="s">
        <v>3345</v>
      </c>
      <c r="G1903">
        <v>0</v>
      </c>
      <c r="H1903" t="s">
        <v>9199</v>
      </c>
      <c r="I1903" t="s">
        <v>9199</v>
      </c>
      <c r="J1903" t="s">
        <v>9200</v>
      </c>
      <c r="K1903" t="s">
        <v>2429</v>
      </c>
      <c r="L1903" t="s">
        <v>5333</v>
      </c>
      <c r="M1903" s="6">
        <f>DATE(YEAR(PCC_Data[[#This Row],[Confirmed Date]]),MONTH(PCC_Data[[#This Row],[Confirmed Date]]),1)</f>
        <v>41365</v>
      </c>
      <c r="N1903" s="3">
        <f>DATE(YEAR(PCC_Data[[#This Row],[Confirmed Date]]),1,1)</f>
        <v>41275</v>
      </c>
    </row>
    <row r="1904" spans="2:14" x14ac:dyDescent="0.25">
      <c r="B1904" t="s">
        <v>9201</v>
      </c>
      <c r="C1904" t="s">
        <v>2177</v>
      </c>
      <c r="D1904" t="s">
        <v>6554</v>
      </c>
      <c r="E1904" t="s">
        <v>9202</v>
      </c>
      <c r="F1904" t="s">
        <v>2271</v>
      </c>
      <c r="G1904">
        <v>0</v>
      </c>
      <c r="H1904" t="s">
        <v>9203</v>
      </c>
      <c r="I1904" t="s">
        <v>9203</v>
      </c>
      <c r="J1904" t="s">
        <v>9204</v>
      </c>
      <c r="K1904" t="s">
        <v>2398</v>
      </c>
      <c r="M1904" s="6">
        <f>DATE(YEAR(PCC_Data[[#This Row],[Confirmed Date]]),MONTH(PCC_Data[[#This Row],[Confirmed Date]]),1)</f>
        <v>41365</v>
      </c>
      <c r="N1904" s="3">
        <f>DATE(YEAR(PCC_Data[[#This Row],[Confirmed Date]]),1,1)</f>
        <v>41275</v>
      </c>
    </row>
    <row r="1905" spans="2:14" x14ac:dyDescent="0.25">
      <c r="B1905" t="s">
        <v>9205</v>
      </c>
      <c r="C1905" t="s">
        <v>2177</v>
      </c>
      <c r="D1905" t="s">
        <v>9206</v>
      </c>
      <c r="E1905" t="s">
        <v>2504</v>
      </c>
      <c r="F1905" t="s">
        <v>3345</v>
      </c>
      <c r="G1905">
        <v>0</v>
      </c>
      <c r="H1905" t="s">
        <v>9207</v>
      </c>
      <c r="I1905" t="s">
        <v>9207</v>
      </c>
      <c r="J1905" t="s">
        <v>9208</v>
      </c>
      <c r="K1905" t="s">
        <v>2398</v>
      </c>
      <c r="L1905" t="s">
        <v>2252</v>
      </c>
      <c r="M1905" s="6">
        <f>DATE(YEAR(PCC_Data[[#This Row],[Confirmed Date]]),MONTH(PCC_Data[[#This Row],[Confirmed Date]]),1)</f>
        <v>41365</v>
      </c>
      <c r="N1905" s="3">
        <f>DATE(YEAR(PCC_Data[[#This Row],[Confirmed Date]]),1,1)</f>
        <v>41275</v>
      </c>
    </row>
    <row r="1906" spans="2:14" x14ac:dyDescent="0.25">
      <c r="B1906" t="s">
        <v>9209</v>
      </c>
      <c r="C1906" t="s">
        <v>2177</v>
      </c>
      <c r="D1906" t="s">
        <v>6554</v>
      </c>
      <c r="E1906" t="s">
        <v>8915</v>
      </c>
      <c r="F1906" t="s">
        <v>2271</v>
      </c>
      <c r="G1906">
        <v>0</v>
      </c>
      <c r="H1906" t="s">
        <v>9210</v>
      </c>
      <c r="I1906" t="s">
        <v>9210</v>
      </c>
      <c r="J1906" t="s">
        <v>9211</v>
      </c>
      <c r="K1906" t="s">
        <v>2398</v>
      </c>
      <c r="L1906" t="s">
        <v>2258</v>
      </c>
      <c r="M1906" s="6">
        <f>DATE(YEAR(PCC_Data[[#This Row],[Confirmed Date]]),MONTH(PCC_Data[[#This Row],[Confirmed Date]]),1)</f>
        <v>41365</v>
      </c>
      <c r="N1906" s="3">
        <f>DATE(YEAR(PCC_Data[[#This Row],[Confirmed Date]]),1,1)</f>
        <v>41275</v>
      </c>
    </row>
    <row r="1907" spans="2:14" x14ac:dyDescent="0.25">
      <c r="B1907" t="s">
        <v>9212</v>
      </c>
      <c r="C1907" t="s">
        <v>2232</v>
      </c>
      <c r="D1907" t="s">
        <v>9213</v>
      </c>
      <c r="E1907" t="s">
        <v>9214</v>
      </c>
      <c r="F1907" t="s">
        <v>2701</v>
      </c>
      <c r="G1907">
        <v>0</v>
      </c>
      <c r="H1907" t="s">
        <v>9215</v>
      </c>
      <c r="I1907" t="s">
        <v>9215</v>
      </c>
      <c r="J1907" t="s">
        <v>9216</v>
      </c>
      <c r="K1907" t="s">
        <v>2593</v>
      </c>
      <c r="M1907" s="6">
        <f>DATE(YEAR(PCC_Data[[#This Row],[Confirmed Date]]),MONTH(PCC_Data[[#This Row],[Confirmed Date]]),1)</f>
        <v>41395</v>
      </c>
      <c r="N1907" s="3">
        <f>DATE(YEAR(PCC_Data[[#This Row],[Confirmed Date]]),1,1)</f>
        <v>41275</v>
      </c>
    </row>
    <row r="1908" spans="2:14" x14ac:dyDescent="0.25">
      <c r="B1908" t="s">
        <v>9217</v>
      </c>
      <c r="C1908" t="s">
        <v>2232</v>
      </c>
      <c r="D1908" t="s">
        <v>4766</v>
      </c>
      <c r="E1908" t="s">
        <v>8457</v>
      </c>
      <c r="F1908" t="s">
        <v>2319</v>
      </c>
      <c r="G1908">
        <v>0</v>
      </c>
      <c r="H1908" t="s">
        <v>9218</v>
      </c>
      <c r="I1908" t="s">
        <v>9218</v>
      </c>
      <c r="J1908" t="s">
        <v>9219</v>
      </c>
      <c r="K1908" t="s">
        <v>2429</v>
      </c>
      <c r="L1908" t="s">
        <v>2246</v>
      </c>
      <c r="M1908" s="6">
        <f>DATE(YEAR(PCC_Data[[#This Row],[Confirmed Date]]),MONTH(PCC_Data[[#This Row],[Confirmed Date]]),1)</f>
        <v>41395</v>
      </c>
      <c r="N1908" s="3">
        <f>DATE(YEAR(PCC_Data[[#This Row],[Confirmed Date]]),1,1)</f>
        <v>41275</v>
      </c>
    </row>
    <row r="1909" spans="2:14" x14ac:dyDescent="0.25">
      <c r="B1909" t="s">
        <v>9220</v>
      </c>
      <c r="C1909" t="s">
        <v>2232</v>
      </c>
      <c r="D1909" t="s">
        <v>9221</v>
      </c>
      <c r="E1909" t="s">
        <v>7113</v>
      </c>
      <c r="F1909" t="s">
        <v>3457</v>
      </c>
      <c r="G1909">
        <v>0</v>
      </c>
      <c r="H1909" t="s">
        <v>9222</v>
      </c>
      <c r="I1909" t="s">
        <v>9222</v>
      </c>
      <c r="J1909" t="s">
        <v>9223</v>
      </c>
      <c r="K1909" t="s">
        <v>2429</v>
      </c>
      <c r="L1909" t="s">
        <v>2518</v>
      </c>
      <c r="M1909" s="6">
        <f>DATE(YEAR(PCC_Data[[#This Row],[Confirmed Date]]),MONTH(PCC_Data[[#This Row],[Confirmed Date]]),1)</f>
        <v>41395</v>
      </c>
      <c r="N1909" s="3">
        <f>DATE(YEAR(PCC_Data[[#This Row],[Confirmed Date]]),1,1)</f>
        <v>41275</v>
      </c>
    </row>
    <row r="1910" spans="2:14" x14ac:dyDescent="0.25">
      <c r="B1910" t="s">
        <v>9224</v>
      </c>
      <c r="C1910" t="s">
        <v>2177</v>
      </c>
      <c r="D1910" t="s">
        <v>9225</v>
      </c>
      <c r="E1910" t="s">
        <v>4607</v>
      </c>
      <c r="F1910" t="s">
        <v>2701</v>
      </c>
      <c r="G1910">
        <v>0</v>
      </c>
      <c r="H1910" t="s">
        <v>9226</v>
      </c>
      <c r="I1910" t="s">
        <v>9226</v>
      </c>
      <c r="J1910" t="s">
        <v>9227</v>
      </c>
      <c r="K1910" t="s">
        <v>9228</v>
      </c>
      <c r="L1910" t="s">
        <v>2365</v>
      </c>
      <c r="M1910" s="6">
        <f>DATE(YEAR(PCC_Data[[#This Row],[Confirmed Date]]),MONTH(PCC_Data[[#This Row],[Confirmed Date]]),1)</f>
        <v>41365</v>
      </c>
      <c r="N1910" s="3">
        <f>DATE(YEAR(PCC_Data[[#This Row],[Confirmed Date]]),1,1)</f>
        <v>41275</v>
      </c>
    </row>
    <row r="1911" spans="2:14" x14ac:dyDescent="0.25">
      <c r="B1911" t="s">
        <v>9229</v>
      </c>
      <c r="C1911" t="s">
        <v>2232</v>
      </c>
      <c r="D1911" t="s">
        <v>9230</v>
      </c>
      <c r="E1911" t="s">
        <v>2309</v>
      </c>
      <c r="F1911" t="s">
        <v>3448</v>
      </c>
      <c r="G1911">
        <v>0</v>
      </c>
      <c r="H1911" t="s">
        <v>9231</v>
      </c>
      <c r="I1911" t="s">
        <v>9231</v>
      </c>
      <c r="J1911" t="s">
        <v>9232</v>
      </c>
      <c r="K1911" t="s">
        <v>2507</v>
      </c>
      <c r="L1911" t="s">
        <v>2275</v>
      </c>
      <c r="M1911" s="6">
        <f>DATE(YEAR(PCC_Data[[#This Row],[Confirmed Date]]),MONTH(PCC_Data[[#This Row],[Confirmed Date]]),1)</f>
        <v>41365</v>
      </c>
      <c r="N1911" s="3">
        <f>DATE(YEAR(PCC_Data[[#This Row],[Confirmed Date]]),1,1)</f>
        <v>41275</v>
      </c>
    </row>
    <row r="1912" spans="2:14" x14ac:dyDescent="0.25">
      <c r="B1912" t="s">
        <v>9233</v>
      </c>
      <c r="C1912" t="s">
        <v>2177</v>
      </c>
      <c r="D1912" t="s">
        <v>9234</v>
      </c>
      <c r="E1912" t="s">
        <v>6636</v>
      </c>
      <c r="F1912" t="s">
        <v>3345</v>
      </c>
      <c r="G1912">
        <v>0</v>
      </c>
      <c r="H1912" t="s">
        <v>9235</v>
      </c>
      <c r="I1912" t="s">
        <v>9235</v>
      </c>
      <c r="J1912" t="s">
        <v>9236</v>
      </c>
      <c r="K1912" t="s">
        <v>2398</v>
      </c>
      <c r="L1912" t="s">
        <v>2258</v>
      </c>
      <c r="M1912" s="6">
        <f>DATE(YEAR(PCC_Data[[#This Row],[Confirmed Date]]),MONTH(PCC_Data[[#This Row],[Confirmed Date]]),1)</f>
        <v>41365</v>
      </c>
      <c r="N1912" s="3">
        <f>DATE(YEAR(PCC_Data[[#This Row],[Confirmed Date]]),1,1)</f>
        <v>41275</v>
      </c>
    </row>
    <row r="1913" spans="2:14" x14ac:dyDescent="0.25">
      <c r="B1913" t="s">
        <v>9237</v>
      </c>
      <c r="C1913" t="s">
        <v>2177</v>
      </c>
      <c r="D1913" t="s">
        <v>9238</v>
      </c>
      <c r="E1913" t="s">
        <v>9239</v>
      </c>
      <c r="F1913" t="s">
        <v>2514</v>
      </c>
      <c r="G1913">
        <v>0</v>
      </c>
      <c r="H1913" t="s">
        <v>9240</v>
      </c>
      <c r="I1913" t="s">
        <v>9240</v>
      </c>
      <c r="J1913" t="s">
        <v>9241</v>
      </c>
      <c r="K1913" t="s">
        <v>3460</v>
      </c>
      <c r="M1913" s="6">
        <f>DATE(YEAR(PCC_Data[[#This Row],[Confirmed Date]]),MONTH(PCC_Data[[#This Row],[Confirmed Date]]),1)</f>
        <v>41365</v>
      </c>
      <c r="N1913" s="3">
        <f>DATE(YEAR(PCC_Data[[#This Row],[Confirmed Date]]),1,1)</f>
        <v>41275</v>
      </c>
    </row>
    <row r="1914" spans="2:14" x14ac:dyDescent="0.25">
      <c r="B1914" t="s">
        <v>9242</v>
      </c>
      <c r="C1914" t="s">
        <v>2177</v>
      </c>
      <c r="D1914" t="s">
        <v>6554</v>
      </c>
      <c r="E1914" t="s">
        <v>4106</v>
      </c>
      <c r="F1914" t="s">
        <v>2271</v>
      </c>
      <c r="G1914">
        <v>0</v>
      </c>
      <c r="H1914" t="s">
        <v>9243</v>
      </c>
      <c r="I1914" t="s">
        <v>9243</v>
      </c>
      <c r="J1914" t="s">
        <v>9244</v>
      </c>
      <c r="K1914" t="s">
        <v>2398</v>
      </c>
      <c r="L1914" t="s">
        <v>2258</v>
      </c>
      <c r="M1914" s="6">
        <f>DATE(YEAR(PCC_Data[[#This Row],[Confirmed Date]]),MONTH(PCC_Data[[#This Row],[Confirmed Date]]),1)</f>
        <v>41365</v>
      </c>
      <c r="N1914" s="3">
        <f>DATE(YEAR(PCC_Data[[#This Row],[Confirmed Date]]),1,1)</f>
        <v>41275</v>
      </c>
    </row>
    <row r="1915" spans="2:14" x14ac:dyDescent="0.25">
      <c r="B1915" t="s">
        <v>9245</v>
      </c>
      <c r="C1915" t="s">
        <v>2177</v>
      </c>
      <c r="D1915" t="s">
        <v>6554</v>
      </c>
      <c r="E1915" t="s">
        <v>5898</v>
      </c>
      <c r="F1915" t="s">
        <v>2271</v>
      </c>
      <c r="G1915">
        <v>0</v>
      </c>
      <c r="H1915" t="s">
        <v>9246</v>
      </c>
      <c r="I1915" t="s">
        <v>9246</v>
      </c>
      <c r="J1915" t="s">
        <v>9247</v>
      </c>
      <c r="K1915" t="s">
        <v>2398</v>
      </c>
      <c r="M1915" s="6">
        <f>DATE(YEAR(PCC_Data[[#This Row],[Confirmed Date]]),MONTH(PCC_Data[[#This Row],[Confirmed Date]]),1)</f>
        <v>41365</v>
      </c>
      <c r="N1915" s="3">
        <f>DATE(YEAR(PCC_Data[[#This Row],[Confirmed Date]]),1,1)</f>
        <v>41275</v>
      </c>
    </row>
    <row r="1916" spans="2:14" x14ac:dyDescent="0.25">
      <c r="B1916" t="s">
        <v>9248</v>
      </c>
      <c r="C1916" t="s">
        <v>2232</v>
      </c>
      <c r="D1916" t="s">
        <v>9249</v>
      </c>
      <c r="E1916" t="s">
        <v>9250</v>
      </c>
      <c r="F1916" t="s">
        <v>2701</v>
      </c>
      <c r="G1916">
        <v>0</v>
      </c>
      <c r="H1916" t="s">
        <v>9251</v>
      </c>
      <c r="I1916" t="s">
        <v>9251</v>
      </c>
      <c r="J1916" t="s">
        <v>9252</v>
      </c>
      <c r="K1916" t="s">
        <v>2424</v>
      </c>
      <c r="L1916" t="s">
        <v>2365</v>
      </c>
      <c r="M1916" s="6">
        <f>DATE(YEAR(PCC_Data[[#This Row],[Confirmed Date]]),MONTH(PCC_Data[[#This Row],[Confirmed Date]]),1)</f>
        <v>41395</v>
      </c>
      <c r="N1916" s="3">
        <f>DATE(YEAR(PCC_Data[[#This Row],[Confirmed Date]]),1,1)</f>
        <v>41275</v>
      </c>
    </row>
    <row r="1917" spans="2:14" x14ac:dyDescent="0.25">
      <c r="B1917" t="s">
        <v>9253</v>
      </c>
      <c r="C1917" t="s">
        <v>2177</v>
      </c>
      <c r="D1917" t="s">
        <v>6554</v>
      </c>
      <c r="E1917" t="s">
        <v>9254</v>
      </c>
      <c r="F1917" t="s">
        <v>2271</v>
      </c>
      <c r="G1917">
        <v>0</v>
      </c>
      <c r="H1917" t="s">
        <v>9255</v>
      </c>
      <c r="I1917" t="s">
        <v>9255</v>
      </c>
      <c r="J1917" t="s">
        <v>9256</v>
      </c>
      <c r="K1917" t="s">
        <v>2398</v>
      </c>
      <c r="L1917" t="s">
        <v>2258</v>
      </c>
      <c r="M1917" s="6">
        <f>DATE(YEAR(PCC_Data[[#This Row],[Confirmed Date]]),MONTH(PCC_Data[[#This Row],[Confirmed Date]]),1)</f>
        <v>41365</v>
      </c>
      <c r="N1917" s="3">
        <f>DATE(YEAR(PCC_Data[[#This Row],[Confirmed Date]]),1,1)</f>
        <v>41275</v>
      </c>
    </row>
    <row r="1918" spans="2:14" x14ac:dyDescent="0.25">
      <c r="B1918" t="s">
        <v>9257</v>
      </c>
      <c r="C1918" t="s">
        <v>2177</v>
      </c>
      <c r="D1918" t="s">
        <v>9258</v>
      </c>
      <c r="E1918" t="s">
        <v>9259</v>
      </c>
      <c r="F1918" t="s">
        <v>2701</v>
      </c>
      <c r="G1918">
        <v>0</v>
      </c>
      <c r="H1918" t="s">
        <v>9260</v>
      </c>
      <c r="I1918" t="s">
        <v>9260</v>
      </c>
      <c r="J1918" t="s">
        <v>9261</v>
      </c>
      <c r="K1918" t="s">
        <v>2347</v>
      </c>
      <c r="L1918" t="s">
        <v>2295</v>
      </c>
      <c r="M1918" s="6">
        <f>DATE(YEAR(PCC_Data[[#This Row],[Confirmed Date]]),MONTH(PCC_Data[[#This Row],[Confirmed Date]]),1)</f>
        <v>41395</v>
      </c>
      <c r="N1918" s="3">
        <f>DATE(YEAR(PCC_Data[[#This Row],[Confirmed Date]]),1,1)</f>
        <v>41275</v>
      </c>
    </row>
    <row r="1919" spans="2:14" x14ac:dyDescent="0.25">
      <c r="B1919" t="s">
        <v>9262</v>
      </c>
      <c r="C1919" t="s">
        <v>2177</v>
      </c>
      <c r="D1919" t="s">
        <v>9263</v>
      </c>
      <c r="E1919" t="s">
        <v>3801</v>
      </c>
      <c r="F1919" t="s">
        <v>3074</v>
      </c>
      <c r="G1919">
        <v>0</v>
      </c>
      <c r="H1919" t="s">
        <v>9264</v>
      </c>
      <c r="I1919" t="s">
        <v>9264</v>
      </c>
      <c r="J1919" t="s">
        <v>9265</v>
      </c>
      <c r="K1919" t="s">
        <v>2347</v>
      </c>
      <c r="L1919" t="s">
        <v>3804</v>
      </c>
      <c r="M1919" s="6">
        <f>DATE(YEAR(PCC_Data[[#This Row],[Confirmed Date]]),MONTH(PCC_Data[[#This Row],[Confirmed Date]]),1)</f>
        <v>41365</v>
      </c>
      <c r="N1919" s="3">
        <f>DATE(YEAR(PCC_Data[[#This Row],[Confirmed Date]]),1,1)</f>
        <v>41275</v>
      </c>
    </row>
    <row r="1920" spans="2:14" x14ac:dyDescent="0.25">
      <c r="B1920" t="s">
        <v>9266</v>
      </c>
      <c r="C1920" t="s">
        <v>2177</v>
      </c>
      <c r="D1920" t="s">
        <v>7256</v>
      </c>
      <c r="E1920" t="s">
        <v>6332</v>
      </c>
      <c r="F1920" t="s">
        <v>3345</v>
      </c>
      <c r="G1920">
        <v>0</v>
      </c>
      <c r="H1920" t="s">
        <v>9267</v>
      </c>
      <c r="I1920" t="s">
        <v>9267</v>
      </c>
      <c r="J1920" t="s">
        <v>9268</v>
      </c>
      <c r="K1920" t="s">
        <v>2398</v>
      </c>
      <c r="L1920" t="s">
        <v>2365</v>
      </c>
      <c r="M1920" s="6">
        <f>DATE(YEAR(PCC_Data[[#This Row],[Confirmed Date]]),MONTH(PCC_Data[[#This Row],[Confirmed Date]]),1)</f>
        <v>41395</v>
      </c>
      <c r="N1920" s="3">
        <f>DATE(YEAR(PCC_Data[[#This Row],[Confirmed Date]]),1,1)</f>
        <v>41275</v>
      </c>
    </row>
    <row r="1921" spans="2:14" x14ac:dyDescent="0.25">
      <c r="B1921" t="s">
        <v>9269</v>
      </c>
      <c r="C1921" t="s">
        <v>2232</v>
      </c>
      <c r="D1921" t="s">
        <v>9270</v>
      </c>
      <c r="E1921" t="s">
        <v>9271</v>
      </c>
      <c r="F1921" t="s">
        <v>2514</v>
      </c>
      <c r="G1921">
        <v>0</v>
      </c>
      <c r="H1921" t="s">
        <v>9272</v>
      </c>
      <c r="I1921" t="s">
        <v>9272</v>
      </c>
      <c r="J1921" t="s">
        <v>9273</v>
      </c>
      <c r="K1921" t="s">
        <v>2805</v>
      </c>
      <c r="L1921" t="s">
        <v>2518</v>
      </c>
      <c r="M1921" s="6">
        <f>DATE(YEAR(PCC_Data[[#This Row],[Confirmed Date]]),MONTH(PCC_Data[[#This Row],[Confirmed Date]]),1)</f>
        <v>41395</v>
      </c>
      <c r="N1921" s="3">
        <f>DATE(YEAR(PCC_Data[[#This Row],[Confirmed Date]]),1,1)</f>
        <v>41275</v>
      </c>
    </row>
    <row r="1922" spans="2:14" x14ac:dyDescent="0.25">
      <c r="B1922" t="s">
        <v>9274</v>
      </c>
      <c r="C1922" t="s">
        <v>2177</v>
      </c>
      <c r="D1922" t="s">
        <v>9275</v>
      </c>
      <c r="E1922" t="s">
        <v>6636</v>
      </c>
      <c r="F1922" t="s">
        <v>2836</v>
      </c>
      <c r="G1922">
        <v>0</v>
      </c>
      <c r="H1922" t="s">
        <v>9276</v>
      </c>
      <c r="I1922" t="s">
        <v>9276</v>
      </c>
      <c r="J1922" t="s">
        <v>9277</v>
      </c>
      <c r="K1922" t="s">
        <v>2398</v>
      </c>
      <c r="L1922" t="s">
        <v>2258</v>
      </c>
      <c r="M1922" s="6">
        <f>DATE(YEAR(PCC_Data[[#This Row],[Confirmed Date]]),MONTH(PCC_Data[[#This Row],[Confirmed Date]]),1)</f>
        <v>41365</v>
      </c>
      <c r="N1922" s="3">
        <f>DATE(YEAR(PCC_Data[[#This Row],[Confirmed Date]]),1,1)</f>
        <v>41275</v>
      </c>
    </row>
    <row r="1923" spans="2:14" x14ac:dyDescent="0.25">
      <c r="B1923" t="s">
        <v>9278</v>
      </c>
      <c r="C1923" t="s">
        <v>2177</v>
      </c>
      <c r="D1923" t="s">
        <v>9279</v>
      </c>
      <c r="E1923" t="s">
        <v>7928</v>
      </c>
      <c r="F1923" t="s">
        <v>2271</v>
      </c>
      <c r="G1923">
        <v>0</v>
      </c>
      <c r="H1923" t="s">
        <v>9280</v>
      </c>
      <c r="I1923" t="s">
        <v>9280</v>
      </c>
      <c r="J1923" t="s">
        <v>9281</v>
      </c>
      <c r="K1923" t="s">
        <v>2347</v>
      </c>
      <c r="L1923" t="s">
        <v>2348</v>
      </c>
      <c r="M1923" s="6">
        <f>DATE(YEAR(PCC_Data[[#This Row],[Confirmed Date]]),MONTH(PCC_Data[[#This Row],[Confirmed Date]]),1)</f>
        <v>41365</v>
      </c>
      <c r="N1923" s="3">
        <f>DATE(YEAR(PCC_Data[[#This Row],[Confirmed Date]]),1,1)</f>
        <v>41275</v>
      </c>
    </row>
    <row r="1924" spans="2:14" x14ac:dyDescent="0.25">
      <c r="B1924" t="s">
        <v>9282</v>
      </c>
      <c r="C1924" t="s">
        <v>2177</v>
      </c>
      <c r="D1924" t="s">
        <v>9283</v>
      </c>
      <c r="E1924" t="s">
        <v>6473</v>
      </c>
      <c r="F1924" t="s">
        <v>2514</v>
      </c>
      <c r="G1924">
        <v>0</v>
      </c>
      <c r="H1924" t="s">
        <v>9284</v>
      </c>
      <c r="I1924" t="s">
        <v>9284</v>
      </c>
      <c r="J1924" t="s">
        <v>9285</v>
      </c>
      <c r="K1924" t="s">
        <v>3460</v>
      </c>
      <c r="L1924" t="s">
        <v>2518</v>
      </c>
      <c r="M1924" s="6">
        <f>DATE(YEAR(PCC_Data[[#This Row],[Confirmed Date]]),MONTH(PCC_Data[[#This Row],[Confirmed Date]]),1)</f>
        <v>41365</v>
      </c>
      <c r="N1924" s="3">
        <f>DATE(YEAR(PCC_Data[[#This Row],[Confirmed Date]]),1,1)</f>
        <v>41275</v>
      </c>
    </row>
    <row r="1925" spans="2:14" x14ac:dyDescent="0.25">
      <c r="B1925" t="s">
        <v>9286</v>
      </c>
      <c r="C1925" t="s">
        <v>2232</v>
      </c>
      <c r="D1925" t="s">
        <v>9287</v>
      </c>
      <c r="E1925" t="s">
        <v>5898</v>
      </c>
      <c r="F1925" t="s">
        <v>2319</v>
      </c>
      <c r="G1925">
        <v>0</v>
      </c>
      <c r="H1925" t="s">
        <v>9288</v>
      </c>
      <c r="I1925" t="s">
        <v>9288</v>
      </c>
      <c r="J1925" t="s">
        <v>9289</v>
      </c>
      <c r="K1925" t="s">
        <v>3833</v>
      </c>
      <c r="L1925" t="s">
        <v>9290</v>
      </c>
      <c r="M1925" s="6">
        <f>DATE(YEAR(PCC_Data[[#This Row],[Confirmed Date]]),MONTH(PCC_Data[[#This Row],[Confirmed Date]]),1)</f>
        <v>41365</v>
      </c>
      <c r="N1925" s="3">
        <f>DATE(YEAR(PCC_Data[[#This Row],[Confirmed Date]]),1,1)</f>
        <v>41275</v>
      </c>
    </row>
    <row r="1926" spans="2:14" x14ac:dyDescent="0.25">
      <c r="B1926" t="s">
        <v>9291</v>
      </c>
      <c r="C1926" t="s">
        <v>2232</v>
      </c>
      <c r="D1926" t="s">
        <v>9292</v>
      </c>
      <c r="E1926" t="s">
        <v>9293</v>
      </c>
      <c r="F1926" t="s">
        <v>2242</v>
      </c>
      <c r="G1926">
        <v>0</v>
      </c>
      <c r="H1926" t="s">
        <v>9294</v>
      </c>
      <c r="I1926" t="s">
        <v>9294</v>
      </c>
      <c r="J1926" t="s">
        <v>9295</v>
      </c>
      <c r="K1926" t="s">
        <v>2665</v>
      </c>
      <c r="M1926" s="6">
        <f>DATE(YEAR(PCC_Data[[#This Row],[Confirmed Date]]),MONTH(PCC_Data[[#This Row],[Confirmed Date]]),1)</f>
        <v>41365</v>
      </c>
      <c r="N1926" s="3">
        <f>DATE(YEAR(PCC_Data[[#This Row],[Confirmed Date]]),1,1)</f>
        <v>41275</v>
      </c>
    </row>
    <row r="1927" spans="2:14" x14ac:dyDescent="0.25">
      <c r="B1927" t="s">
        <v>9296</v>
      </c>
      <c r="C1927" t="s">
        <v>2232</v>
      </c>
      <c r="D1927" t="s">
        <v>9297</v>
      </c>
      <c r="E1927" t="s">
        <v>9298</v>
      </c>
      <c r="F1927" t="s">
        <v>2242</v>
      </c>
      <c r="G1927">
        <v>0</v>
      </c>
      <c r="H1927" t="s">
        <v>9299</v>
      </c>
      <c r="I1927" t="s">
        <v>9299</v>
      </c>
      <c r="J1927" t="s">
        <v>9300</v>
      </c>
      <c r="K1927" t="s">
        <v>2424</v>
      </c>
      <c r="L1927" t="s">
        <v>2365</v>
      </c>
      <c r="M1927" s="6">
        <f>DATE(YEAR(PCC_Data[[#This Row],[Confirmed Date]]),MONTH(PCC_Data[[#This Row],[Confirmed Date]]),1)</f>
        <v>41395</v>
      </c>
      <c r="N1927" s="3">
        <f>DATE(YEAR(PCC_Data[[#This Row],[Confirmed Date]]),1,1)</f>
        <v>41275</v>
      </c>
    </row>
    <row r="1928" spans="2:14" x14ac:dyDescent="0.25">
      <c r="B1928" t="s">
        <v>9301</v>
      </c>
      <c r="C1928" t="s">
        <v>2177</v>
      </c>
      <c r="D1928" t="s">
        <v>3776</v>
      </c>
      <c r="E1928" t="s">
        <v>3640</v>
      </c>
      <c r="F1928" t="s">
        <v>2271</v>
      </c>
      <c r="G1928">
        <v>0</v>
      </c>
      <c r="H1928" t="s">
        <v>9302</v>
      </c>
      <c r="I1928" t="s">
        <v>9302</v>
      </c>
      <c r="J1928" t="s">
        <v>9303</v>
      </c>
      <c r="K1928" t="s">
        <v>2347</v>
      </c>
      <c r="M1928" s="6">
        <f>DATE(YEAR(PCC_Data[[#This Row],[Confirmed Date]]),MONTH(PCC_Data[[#This Row],[Confirmed Date]]),1)</f>
        <v>41365</v>
      </c>
      <c r="N1928" s="3">
        <f>DATE(YEAR(PCC_Data[[#This Row],[Confirmed Date]]),1,1)</f>
        <v>41275</v>
      </c>
    </row>
    <row r="1929" spans="2:14" x14ac:dyDescent="0.25">
      <c r="B1929" t="s">
        <v>9304</v>
      </c>
      <c r="C1929" t="s">
        <v>2232</v>
      </c>
      <c r="D1929" t="s">
        <v>9305</v>
      </c>
      <c r="E1929" t="s">
        <v>4998</v>
      </c>
      <c r="F1929" t="s">
        <v>2319</v>
      </c>
      <c r="G1929">
        <v>0</v>
      </c>
      <c r="H1929" t="s">
        <v>9306</v>
      </c>
      <c r="I1929" t="s">
        <v>9306</v>
      </c>
      <c r="J1929" t="s">
        <v>9307</v>
      </c>
      <c r="K1929" t="s">
        <v>2429</v>
      </c>
      <c r="L1929" t="s">
        <v>2246</v>
      </c>
      <c r="M1929" s="6">
        <f>DATE(YEAR(PCC_Data[[#This Row],[Confirmed Date]]),MONTH(PCC_Data[[#This Row],[Confirmed Date]]),1)</f>
        <v>41395</v>
      </c>
      <c r="N1929" s="3">
        <f>DATE(YEAR(PCC_Data[[#This Row],[Confirmed Date]]),1,1)</f>
        <v>41275</v>
      </c>
    </row>
    <row r="1930" spans="2:14" x14ac:dyDescent="0.25">
      <c r="B1930" t="s">
        <v>9308</v>
      </c>
      <c r="C1930" t="s">
        <v>2232</v>
      </c>
      <c r="D1930" t="s">
        <v>9309</v>
      </c>
      <c r="E1930" t="s">
        <v>8120</v>
      </c>
      <c r="F1930" t="s">
        <v>2701</v>
      </c>
      <c r="G1930">
        <v>0</v>
      </c>
      <c r="H1930" t="s">
        <v>9310</v>
      </c>
      <c r="I1930" t="s">
        <v>9310</v>
      </c>
      <c r="J1930" t="s">
        <v>9311</v>
      </c>
      <c r="K1930" t="s">
        <v>2805</v>
      </c>
      <c r="L1930" t="s">
        <v>2295</v>
      </c>
      <c r="M1930" s="6">
        <f>DATE(YEAR(PCC_Data[[#This Row],[Confirmed Date]]),MONTH(PCC_Data[[#This Row],[Confirmed Date]]),1)</f>
        <v>41365</v>
      </c>
      <c r="N1930" s="3">
        <f>DATE(YEAR(PCC_Data[[#This Row],[Confirmed Date]]),1,1)</f>
        <v>41275</v>
      </c>
    </row>
    <row r="1931" spans="2:14" x14ac:dyDescent="0.25">
      <c r="B1931" t="s">
        <v>9312</v>
      </c>
      <c r="C1931" t="s">
        <v>2177</v>
      </c>
      <c r="D1931" t="s">
        <v>2543</v>
      </c>
      <c r="E1931" t="s">
        <v>6786</v>
      </c>
      <c r="F1931" t="s">
        <v>2514</v>
      </c>
      <c r="G1931">
        <v>0</v>
      </c>
      <c r="H1931" t="s">
        <v>9313</v>
      </c>
      <c r="I1931" t="s">
        <v>9313</v>
      </c>
      <c r="J1931" t="s">
        <v>9314</v>
      </c>
      <c r="K1931" t="s">
        <v>2398</v>
      </c>
      <c r="L1931" t="s">
        <v>2518</v>
      </c>
      <c r="M1931" s="6">
        <f>DATE(YEAR(PCC_Data[[#This Row],[Confirmed Date]]),MONTH(PCC_Data[[#This Row],[Confirmed Date]]),1)</f>
        <v>41365</v>
      </c>
      <c r="N1931" s="3">
        <f>DATE(YEAR(PCC_Data[[#This Row],[Confirmed Date]]),1,1)</f>
        <v>41275</v>
      </c>
    </row>
    <row r="1932" spans="2:14" x14ac:dyDescent="0.25">
      <c r="B1932" t="s">
        <v>9315</v>
      </c>
      <c r="C1932" t="s">
        <v>2177</v>
      </c>
      <c r="D1932" t="s">
        <v>2543</v>
      </c>
      <c r="E1932" t="s">
        <v>6786</v>
      </c>
      <c r="F1932" t="s">
        <v>2514</v>
      </c>
      <c r="G1932">
        <v>0</v>
      </c>
      <c r="H1932" t="s">
        <v>9316</v>
      </c>
      <c r="I1932" t="s">
        <v>9316</v>
      </c>
      <c r="J1932" t="s">
        <v>9317</v>
      </c>
      <c r="K1932" t="s">
        <v>2547</v>
      </c>
      <c r="L1932" t="s">
        <v>2518</v>
      </c>
      <c r="M1932" s="6">
        <f>DATE(YEAR(PCC_Data[[#This Row],[Confirmed Date]]),MONTH(PCC_Data[[#This Row],[Confirmed Date]]),1)</f>
        <v>41365</v>
      </c>
      <c r="N1932" s="3">
        <f>DATE(YEAR(PCC_Data[[#This Row],[Confirmed Date]]),1,1)</f>
        <v>41275</v>
      </c>
    </row>
    <row r="1933" spans="2:14" x14ac:dyDescent="0.25">
      <c r="B1933" t="s">
        <v>9318</v>
      </c>
      <c r="C1933" t="s">
        <v>2177</v>
      </c>
      <c r="D1933" t="s">
        <v>2543</v>
      </c>
      <c r="E1933" t="s">
        <v>6786</v>
      </c>
      <c r="F1933" t="s">
        <v>2514</v>
      </c>
      <c r="G1933">
        <v>0</v>
      </c>
      <c r="H1933" t="s">
        <v>9316</v>
      </c>
      <c r="I1933" t="s">
        <v>9316</v>
      </c>
      <c r="J1933" t="s">
        <v>9319</v>
      </c>
      <c r="K1933" t="s">
        <v>2398</v>
      </c>
      <c r="L1933" t="s">
        <v>2518</v>
      </c>
      <c r="M1933" s="6">
        <f>DATE(YEAR(PCC_Data[[#This Row],[Confirmed Date]]),MONTH(PCC_Data[[#This Row],[Confirmed Date]]),1)</f>
        <v>41365</v>
      </c>
      <c r="N1933" s="3">
        <f>DATE(YEAR(PCC_Data[[#This Row],[Confirmed Date]]),1,1)</f>
        <v>41275</v>
      </c>
    </row>
    <row r="1934" spans="2:14" x14ac:dyDescent="0.25">
      <c r="B1934" t="s">
        <v>9320</v>
      </c>
      <c r="C1934" t="s">
        <v>2177</v>
      </c>
      <c r="D1934" t="s">
        <v>9321</v>
      </c>
      <c r="E1934" t="s">
        <v>9322</v>
      </c>
      <c r="F1934" t="s">
        <v>2271</v>
      </c>
      <c r="G1934">
        <v>0</v>
      </c>
      <c r="H1934" t="s">
        <v>9323</v>
      </c>
      <c r="I1934" t="s">
        <v>9323</v>
      </c>
      <c r="J1934" t="s">
        <v>9324</v>
      </c>
      <c r="K1934" t="s">
        <v>2347</v>
      </c>
      <c r="M1934" s="6">
        <f>DATE(YEAR(PCC_Data[[#This Row],[Confirmed Date]]),MONTH(PCC_Data[[#This Row],[Confirmed Date]]),1)</f>
        <v>41365</v>
      </c>
      <c r="N1934" s="3">
        <f>DATE(YEAR(PCC_Data[[#This Row],[Confirmed Date]]),1,1)</f>
        <v>41275</v>
      </c>
    </row>
    <row r="1935" spans="2:14" x14ac:dyDescent="0.25">
      <c r="B1935" t="s">
        <v>9325</v>
      </c>
      <c r="C1935" t="s">
        <v>2177</v>
      </c>
      <c r="D1935" t="s">
        <v>2543</v>
      </c>
      <c r="E1935" t="s">
        <v>6786</v>
      </c>
      <c r="F1935" t="s">
        <v>2514</v>
      </c>
      <c r="G1935">
        <v>0</v>
      </c>
      <c r="H1935" t="s">
        <v>9326</v>
      </c>
      <c r="I1935" t="s">
        <v>9326</v>
      </c>
      <c r="J1935" t="s">
        <v>9327</v>
      </c>
      <c r="K1935" t="s">
        <v>2547</v>
      </c>
      <c r="L1935" t="s">
        <v>2518</v>
      </c>
      <c r="M1935" s="6">
        <f>DATE(YEAR(PCC_Data[[#This Row],[Confirmed Date]]),MONTH(PCC_Data[[#This Row],[Confirmed Date]]),1)</f>
        <v>41365</v>
      </c>
      <c r="N1935" s="3">
        <f>DATE(YEAR(PCC_Data[[#This Row],[Confirmed Date]]),1,1)</f>
        <v>41275</v>
      </c>
    </row>
    <row r="1936" spans="2:14" x14ac:dyDescent="0.25">
      <c r="B1936" t="s">
        <v>9328</v>
      </c>
      <c r="C1936" t="s">
        <v>2177</v>
      </c>
      <c r="D1936" t="s">
        <v>9321</v>
      </c>
      <c r="E1936" t="s">
        <v>5941</v>
      </c>
      <c r="F1936" t="s">
        <v>2271</v>
      </c>
      <c r="G1936">
        <v>0</v>
      </c>
      <c r="H1936" t="s">
        <v>9329</v>
      </c>
      <c r="I1936" t="s">
        <v>9329</v>
      </c>
      <c r="J1936" t="s">
        <v>9330</v>
      </c>
      <c r="K1936" t="s">
        <v>2347</v>
      </c>
      <c r="M1936" s="6">
        <f>DATE(YEAR(PCC_Data[[#This Row],[Confirmed Date]]),MONTH(PCC_Data[[#This Row],[Confirmed Date]]),1)</f>
        <v>41365</v>
      </c>
      <c r="N1936" s="3">
        <f>DATE(YEAR(PCC_Data[[#This Row],[Confirmed Date]]),1,1)</f>
        <v>41275</v>
      </c>
    </row>
    <row r="1937" spans="2:14" x14ac:dyDescent="0.25">
      <c r="B1937" t="s">
        <v>9331</v>
      </c>
      <c r="C1937" t="s">
        <v>2177</v>
      </c>
      <c r="D1937" t="s">
        <v>2543</v>
      </c>
      <c r="E1937" t="s">
        <v>6786</v>
      </c>
      <c r="F1937" t="s">
        <v>2514</v>
      </c>
      <c r="G1937">
        <v>0</v>
      </c>
      <c r="H1937" t="s">
        <v>9326</v>
      </c>
      <c r="I1937" t="s">
        <v>9326</v>
      </c>
      <c r="J1937" t="s">
        <v>9332</v>
      </c>
      <c r="K1937" t="s">
        <v>2398</v>
      </c>
      <c r="L1937" t="s">
        <v>2518</v>
      </c>
      <c r="M1937" s="6">
        <f>DATE(YEAR(PCC_Data[[#This Row],[Confirmed Date]]),MONTH(PCC_Data[[#This Row],[Confirmed Date]]),1)</f>
        <v>41365</v>
      </c>
      <c r="N1937" s="3">
        <f>DATE(YEAR(PCC_Data[[#This Row],[Confirmed Date]]),1,1)</f>
        <v>41275</v>
      </c>
    </row>
    <row r="1938" spans="2:14" x14ac:dyDescent="0.25">
      <c r="B1938" t="s">
        <v>9333</v>
      </c>
      <c r="C1938" t="s">
        <v>2232</v>
      </c>
      <c r="D1938" t="s">
        <v>9334</v>
      </c>
      <c r="E1938" t="s">
        <v>9335</v>
      </c>
      <c r="F1938" t="s">
        <v>2504</v>
      </c>
      <c r="G1938">
        <v>0</v>
      </c>
      <c r="H1938" t="s">
        <v>9336</v>
      </c>
      <c r="I1938" t="s">
        <v>9336</v>
      </c>
      <c r="J1938" t="s">
        <v>9337</v>
      </c>
      <c r="K1938" t="s">
        <v>2415</v>
      </c>
      <c r="L1938" t="s">
        <v>2577</v>
      </c>
      <c r="M1938" s="6">
        <f>DATE(YEAR(PCC_Data[[#This Row],[Confirmed Date]]),MONTH(PCC_Data[[#This Row],[Confirmed Date]]),1)</f>
        <v>41365</v>
      </c>
      <c r="N1938" s="3">
        <f>DATE(YEAR(PCC_Data[[#This Row],[Confirmed Date]]),1,1)</f>
        <v>41275</v>
      </c>
    </row>
    <row r="1939" spans="2:14" x14ac:dyDescent="0.25">
      <c r="B1939" t="s">
        <v>9338</v>
      </c>
      <c r="C1939" t="s">
        <v>2177</v>
      </c>
      <c r="D1939" t="s">
        <v>2543</v>
      </c>
      <c r="E1939" t="s">
        <v>6786</v>
      </c>
      <c r="F1939" t="s">
        <v>2514</v>
      </c>
      <c r="G1939">
        <v>0</v>
      </c>
      <c r="H1939" t="s">
        <v>9339</v>
      </c>
      <c r="I1939" t="s">
        <v>9339</v>
      </c>
      <c r="J1939" t="s">
        <v>9340</v>
      </c>
      <c r="K1939" t="s">
        <v>2547</v>
      </c>
      <c r="L1939" t="s">
        <v>2518</v>
      </c>
      <c r="M1939" s="6">
        <f>DATE(YEAR(PCC_Data[[#This Row],[Confirmed Date]]),MONTH(PCC_Data[[#This Row],[Confirmed Date]]),1)</f>
        <v>41365</v>
      </c>
      <c r="N1939" s="3">
        <f>DATE(YEAR(PCC_Data[[#This Row],[Confirmed Date]]),1,1)</f>
        <v>41275</v>
      </c>
    </row>
    <row r="1940" spans="2:14" x14ac:dyDescent="0.25">
      <c r="B1940" t="s">
        <v>9341</v>
      </c>
      <c r="C1940" t="s">
        <v>2177</v>
      </c>
      <c r="D1940" t="s">
        <v>2543</v>
      </c>
      <c r="E1940" t="s">
        <v>6786</v>
      </c>
      <c r="F1940" t="s">
        <v>2514</v>
      </c>
      <c r="G1940">
        <v>0</v>
      </c>
      <c r="H1940" t="s">
        <v>9339</v>
      </c>
      <c r="I1940" t="s">
        <v>9339</v>
      </c>
      <c r="J1940" t="s">
        <v>9342</v>
      </c>
      <c r="K1940" t="s">
        <v>2398</v>
      </c>
      <c r="L1940" t="s">
        <v>2518</v>
      </c>
      <c r="M1940" s="6">
        <f>DATE(YEAR(PCC_Data[[#This Row],[Confirmed Date]]),MONTH(PCC_Data[[#This Row],[Confirmed Date]]),1)</f>
        <v>41365</v>
      </c>
      <c r="N1940" s="3">
        <f>DATE(YEAR(PCC_Data[[#This Row],[Confirmed Date]]),1,1)</f>
        <v>41275</v>
      </c>
    </row>
    <row r="1941" spans="2:14" x14ac:dyDescent="0.25">
      <c r="B1941" t="s">
        <v>9343</v>
      </c>
      <c r="C1941" t="s">
        <v>2232</v>
      </c>
      <c r="D1941" t="s">
        <v>9344</v>
      </c>
      <c r="E1941" t="s">
        <v>9345</v>
      </c>
      <c r="F1941" t="s">
        <v>2504</v>
      </c>
      <c r="G1941">
        <v>0</v>
      </c>
      <c r="H1941" t="s">
        <v>9346</v>
      </c>
      <c r="I1941" t="s">
        <v>9346</v>
      </c>
      <c r="J1941" t="s">
        <v>9347</v>
      </c>
      <c r="K1941" t="s">
        <v>2659</v>
      </c>
      <c r="L1941" t="s">
        <v>9348</v>
      </c>
      <c r="M1941" s="6">
        <f>DATE(YEAR(PCC_Data[[#This Row],[Confirmed Date]]),MONTH(PCC_Data[[#This Row],[Confirmed Date]]),1)</f>
        <v>41365</v>
      </c>
      <c r="N1941" s="3">
        <f>DATE(YEAR(PCC_Data[[#This Row],[Confirmed Date]]),1,1)</f>
        <v>41275</v>
      </c>
    </row>
    <row r="1942" spans="2:14" x14ac:dyDescent="0.25">
      <c r="B1942" t="s">
        <v>9349</v>
      </c>
      <c r="C1942" t="s">
        <v>2177</v>
      </c>
      <c r="D1942" t="s">
        <v>2543</v>
      </c>
      <c r="E1942" t="s">
        <v>6786</v>
      </c>
      <c r="F1942" t="s">
        <v>2514</v>
      </c>
      <c r="G1942">
        <v>0</v>
      </c>
      <c r="H1942" t="s">
        <v>9350</v>
      </c>
      <c r="I1942" t="s">
        <v>9350</v>
      </c>
      <c r="J1942" t="s">
        <v>9351</v>
      </c>
      <c r="K1942" t="s">
        <v>2547</v>
      </c>
      <c r="L1942" t="s">
        <v>2518</v>
      </c>
      <c r="M1942" s="6">
        <f>DATE(YEAR(PCC_Data[[#This Row],[Confirmed Date]]),MONTH(PCC_Data[[#This Row],[Confirmed Date]]),1)</f>
        <v>41365</v>
      </c>
      <c r="N1942" s="3">
        <f>DATE(YEAR(PCC_Data[[#This Row],[Confirmed Date]]),1,1)</f>
        <v>41275</v>
      </c>
    </row>
    <row r="1943" spans="2:14" x14ac:dyDescent="0.25">
      <c r="B1943" t="s">
        <v>9352</v>
      </c>
      <c r="C1943" t="s">
        <v>2177</v>
      </c>
      <c r="D1943" t="s">
        <v>2543</v>
      </c>
      <c r="E1943" t="s">
        <v>6786</v>
      </c>
      <c r="F1943" t="s">
        <v>2514</v>
      </c>
      <c r="G1943">
        <v>0</v>
      </c>
      <c r="H1943" t="s">
        <v>9350</v>
      </c>
      <c r="I1943" t="s">
        <v>9350</v>
      </c>
      <c r="J1943" t="s">
        <v>9353</v>
      </c>
      <c r="K1943" t="s">
        <v>2398</v>
      </c>
      <c r="L1943" t="s">
        <v>2518</v>
      </c>
      <c r="M1943" s="6">
        <f>DATE(YEAR(PCC_Data[[#This Row],[Confirmed Date]]),MONTH(PCC_Data[[#This Row],[Confirmed Date]]),1)</f>
        <v>41365</v>
      </c>
      <c r="N1943" s="3">
        <f>DATE(YEAR(PCC_Data[[#This Row],[Confirmed Date]]),1,1)</f>
        <v>41275</v>
      </c>
    </row>
    <row r="1944" spans="2:14" x14ac:dyDescent="0.25">
      <c r="B1944" t="s">
        <v>9354</v>
      </c>
      <c r="C1944" t="s">
        <v>2232</v>
      </c>
      <c r="D1944" t="s">
        <v>9355</v>
      </c>
      <c r="E1944" t="s">
        <v>9356</v>
      </c>
      <c r="F1944" t="s">
        <v>2514</v>
      </c>
      <c r="G1944">
        <v>0</v>
      </c>
      <c r="H1944" t="s">
        <v>9357</v>
      </c>
      <c r="I1944" t="s">
        <v>9357</v>
      </c>
      <c r="J1944" t="s">
        <v>9358</v>
      </c>
      <c r="K1944" t="s">
        <v>3445</v>
      </c>
      <c r="L1944" t="s">
        <v>2518</v>
      </c>
      <c r="M1944" s="6">
        <f>DATE(YEAR(PCC_Data[[#This Row],[Confirmed Date]]),MONTH(PCC_Data[[#This Row],[Confirmed Date]]),1)</f>
        <v>41365</v>
      </c>
      <c r="N1944" s="3">
        <f>DATE(YEAR(PCC_Data[[#This Row],[Confirmed Date]]),1,1)</f>
        <v>41275</v>
      </c>
    </row>
    <row r="1945" spans="2:14" x14ac:dyDescent="0.25">
      <c r="B1945" t="s">
        <v>9359</v>
      </c>
      <c r="C1945" t="s">
        <v>2177</v>
      </c>
      <c r="D1945" t="s">
        <v>3776</v>
      </c>
      <c r="E1945" t="s">
        <v>8782</v>
      </c>
      <c r="F1945" t="s">
        <v>2271</v>
      </c>
      <c r="G1945">
        <v>0</v>
      </c>
      <c r="H1945" t="s">
        <v>9360</v>
      </c>
      <c r="I1945" t="s">
        <v>9360</v>
      </c>
      <c r="J1945" t="s">
        <v>9361</v>
      </c>
      <c r="K1945" t="s">
        <v>2347</v>
      </c>
      <c r="L1945" t="s">
        <v>2258</v>
      </c>
      <c r="M1945" s="6">
        <f>DATE(YEAR(PCC_Data[[#This Row],[Confirmed Date]]),MONTH(PCC_Data[[#This Row],[Confirmed Date]]),1)</f>
        <v>41365</v>
      </c>
      <c r="N1945" s="3">
        <f>DATE(YEAR(PCC_Data[[#This Row],[Confirmed Date]]),1,1)</f>
        <v>41275</v>
      </c>
    </row>
    <row r="1946" spans="2:14" x14ac:dyDescent="0.25">
      <c r="B1946" t="s">
        <v>9362</v>
      </c>
      <c r="C1946" t="s">
        <v>2177</v>
      </c>
      <c r="D1946" t="s">
        <v>9279</v>
      </c>
      <c r="E1946" t="s">
        <v>8782</v>
      </c>
      <c r="F1946" t="s">
        <v>2271</v>
      </c>
      <c r="G1946">
        <v>0</v>
      </c>
      <c r="H1946" t="s">
        <v>9363</v>
      </c>
      <c r="I1946" t="s">
        <v>9363</v>
      </c>
      <c r="J1946" t="s">
        <v>9364</v>
      </c>
      <c r="K1946" t="s">
        <v>2347</v>
      </c>
      <c r="L1946" t="s">
        <v>2258</v>
      </c>
      <c r="M1946" s="6">
        <f>DATE(YEAR(PCC_Data[[#This Row],[Confirmed Date]]),MONTH(PCC_Data[[#This Row],[Confirmed Date]]),1)</f>
        <v>41365</v>
      </c>
      <c r="N1946" s="3">
        <f>DATE(YEAR(PCC_Data[[#This Row],[Confirmed Date]]),1,1)</f>
        <v>41275</v>
      </c>
    </row>
    <row r="1947" spans="2:14" x14ac:dyDescent="0.25">
      <c r="B1947" t="s">
        <v>9365</v>
      </c>
      <c r="C1947" t="s">
        <v>2232</v>
      </c>
      <c r="D1947" t="s">
        <v>9366</v>
      </c>
      <c r="E1947" t="s">
        <v>6734</v>
      </c>
      <c r="F1947" t="s">
        <v>2384</v>
      </c>
      <c r="G1947">
        <v>0</v>
      </c>
      <c r="H1947" t="s">
        <v>9367</v>
      </c>
      <c r="I1947" t="s">
        <v>9367</v>
      </c>
      <c r="J1947" t="s">
        <v>9368</v>
      </c>
      <c r="K1947" t="s">
        <v>3833</v>
      </c>
      <c r="L1947" t="s">
        <v>2258</v>
      </c>
      <c r="M1947" s="6">
        <f>DATE(YEAR(PCC_Data[[#This Row],[Confirmed Date]]),MONTH(PCC_Data[[#This Row],[Confirmed Date]]),1)</f>
        <v>41395</v>
      </c>
      <c r="N1947" s="3">
        <f>DATE(YEAR(PCC_Data[[#This Row],[Confirmed Date]]),1,1)</f>
        <v>41275</v>
      </c>
    </row>
    <row r="1948" spans="2:14" x14ac:dyDescent="0.25">
      <c r="B1948" t="s">
        <v>9369</v>
      </c>
      <c r="C1948" t="s">
        <v>2177</v>
      </c>
      <c r="D1948" t="s">
        <v>6977</v>
      </c>
      <c r="E1948" t="s">
        <v>9370</v>
      </c>
      <c r="F1948" t="s">
        <v>2739</v>
      </c>
      <c r="G1948">
        <v>0</v>
      </c>
      <c r="H1948" t="s">
        <v>9371</v>
      </c>
      <c r="I1948" t="s">
        <v>9371</v>
      </c>
      <c r="J1948" t="s">
        <v>9372</v>
      </c>
      <c r="K1948" t="s">
        <v>2398</v>
      </c>
      <c r="L1948" t="s">
        <v>2365</v>
      </c>
      <c r="M1948" s="6">
        <f>DATE(YEAR(PCC_Data[[#This Row],[Confirmed Date]]),MONTH(PCC_Data[[#This Row],[Confirmed Date]]),1)</f>
        <v>41365</v>
      </c>
      <c r="N1948" s="3">
        <f>DATE(YEAR(PCC_Data[[#This Row],[Confirmed Date]]),1,1)</f>
        <v>41275</v>
      </c>
    </row>
    <row r="1949" spans="2:14" x14ac:dyDescent="0.25">
      <c r="B1949" t="s">
        <v>9373</v>
      </c>
      <c r="C1949" t="s">
        <v>2232</v>
      </c>
      <c r="D1949" t="s">
        <v>3403</v>
      </c>
      <c r="E1949" t="s">
        <v>9374</v>
      </c>
      <c r="F1949" t="s">
        <v>2319</v>
      </c>
      <c r="G1949">
        <v>0</v>
      </c>
      <c r="H1949" t="s">
        <v>9375</v>
      </c>
      <c r="I1949" t="s">
        <v>9375</v>
      </c>
      <c r="J1949" t="s">
        <v>9376</v>
      </c>
      <c r="K1949" t="s">
        <v>2429</v>
      </c>
      <c r="L1949" t="s">
        <v>2246</v>
      </c>
      <c r="M1949" s="6">
        <f>DATE(YEAR(PCC_Data[[#This Row],[Confirmed Date]]),MONTH(PCC_Data[[#This Row],[Confirmed Date]]),1)</f>
        <v>41395</v>
      </c>
      <c r="N1949" s="3">
        <f>DATE(YEAR(PCC_Data[[#This Row],[Confirmed Date]]),1,1)</f>
        <v>41275</v>
      </c>
    </row>
    <row r="1950" spans="2:14" x14ac:dyDescent="0.25">
      <c r="B1950" t="s">
        <v>9377</v>
      </c>
      <c r="C1950" t="s">
        <v>2232</v>
      </c>
      <c r="D1950" t="s">
        <v>3403</v>
      </c>
      <c r="E1950" t="s">
        <v>9378</v>
      </c>
      <c r="F1950" t="s">
        <v>2319</v>
      </c>
      <c r="G1950">
        <v>0</v>
      </c>
      <c r="H1950" t="s">
        <v>9379</v>
      </c>
      <c r="I1950" t="s">
        <v>9379</v>
      </c>
      <c r="J1950" t="s">
        <v>9380</v>
      </c>
      <c r="K1950" t="s">
        <v>2429</v>
      </c>
      <c r="L1950" t="s">
        <v>2246</v>
      </c>
      <c r="M1950" s="6">
        <f>DATE(YEAR(PCC_Data[[#This Row],[Confirmed Date]]),MONTH(PCC_Data[[#This Row],[Confirmed Date]]),1)</f>
        <v>41395</v>
      </c>
      <c r="N1950" s="3">
        <f>DATE(YEAR(PCC_Data[[#This Row],[Confirmed Date]]),1,1)</f>
        <v>41275</v>
      </c>
    </row>
    <row r="1951" spans="2:14" x14ac:dyDescent="0.25">
      <c r="B1951" t="s">
        <v>9381</v>
      </c>
      <c r="C1951" t="s">
        <v>2232</v>
      </c>
      <c r="D1951" t="s">
        <v>9382</v>
      </c>
      <c r="E1951" t="s">
        <v>4791</v>
      </c>
      <c r="F1951" t="s">
        <v>4339</v>
      </c>
      <c r="G1951">
        <v>0</v>
      </c>
      <c r="H1951" t="s">
        <v>9383</v>
      </c>
      <c r="I1951" t="s">
        <v>9383</v>
      </c>
      <c r="J1951" t="s">
        <v>9384</v>
      </c>
      <c r="K1951" t="s">
        <v>3833</v>
      </c>
      <c r="L1951" t="s">
        <v>2246</v>
      </c>
      <c r="M1951" s="6">
        <f>DATE(YEAR(PCC_Data[[#This Row],[Confirmed Date]]),MONTH(PCC_Data[[#This Row],[Confirmed Date]]),1)</f>
        <v>41395</v>
      </c>
      <c r="N1951" s="3">
        <f>DATE(YEAR(PCC_Data[[#This Row],[Confirmed Date]]),1,1)</f>
        <v>41275</v>
      </c>
    </row>
    <row r="1952" spans="2:14" x14ac:dyDescent="0.25">
      <c r="B1952" t="s">
        <v>9385</v>
      </c>
      <c r="C1952" t="s">
        <v>2232</v>
      </c>
      <c r="D1952" t="s">
        <v>9386</v>
      </c>
      <c r="E1952" t="s">
        <v>9387</v>
      </c>
      <c r="F1952" t="s">
        <v>2504</v>
      </c>
      <c r="G1952">
        <v>0</v>
      </c>
      <c r="H1952" t="s">
        <v>9388</v>
      </c>
      <c r="I1952" t="s">
        <v>9388</v>
      </c>
      <c r="J1952" t="s">
        <v>9389</v>
      </c>
      <c r="K1952" t="s">
        <v>2429</v>
      </c>
      <c r="L1952" t="s">
        <v>9390</v>
      </c>
      <c r="M1952" s="6">
        <f>DATE(YEAR(PCC_Data[[#This Row],[Confirmed Date]]),MONTH(PCC_Data[[#This Row],[Confirmed Date]]),1)</f>
        <v>41365</v>
      </c>
      <c r="N1952" s="3">
        <f>DATE(YEAR(PCC_Data[[#This Row],[Confirmed Date]]),1,1)</f>
        <v>41275</v>
      </c>
    </row>
    <row r="1953" spans="2:14" x14ac:dyDescent="0.25">
      <c r="B1953" t="s">
        <v>9391</v>
      </c>
      <c r="C1953" t="s">
        <v>2177</v>
      </c>
      <c r="D1953" t="s">
        <v>9392</v>
      </c>
      <c r="E1953" t="s">
        <v>3078</v>
      </c>
      <c r="F1953" t="s">
        <v>3074</v>
      </c>
      <c r="G1953">
        <v>0</v>
      </c>
      <c r="H1953" t="s">
        <v>9393</v>
      </c>
      <c r="I1953" t="s">
        <v>9393</v>
      </c>
      <c r="J1953" t="s">
        <v>9394</v>
      </c>
      <c r="K1953" t="s">
        <v>2861</v>
      </c>
      <c r="L1953" t="s">
        <v>6136</v>
      </c>
      <c r="M1953" s="6">
        <f>DATE(YEAR(PCC_Data[[#This Row],[Confirmed Date]]),MONTH(PCC_Data[[#This Row],[Confirmed Date]]),1)</f>
        <v>41365</v>
      </c>
      <c r="N1953" s="3">
        <f>DATE(YEAR(PCC_Data[[#This Row],[Confirmed Date]]),1,1)</f>
        <v>41275</v>
      </c>
    </row>
    <row r="1954" spans="2:14" x14ac:dyDescent="0.25">
      <c r="B1954" t="s">
        <v>9395</v>
      </c>
      <c r="C1954" t="s">
        <v>2177</v>
      </c>
      <c r="D1954" t="s">
        <v>9396</v>
      </c>
      <c r="E1954" t="s">
        <v>9397</v>
      </c>
      <c r="F1954" t="s">
        <v>3448</v>
      </c>
      <c r="G1954">
        <v>0</v>
      </c>
      <c r="H1954" t="s">
        <v>9398</v>
      </c>
      <c r="I1954" t="s">
        <v>9398</v>
      </c>
      <c r="J1954" t="s">
        <v>9399</v>
      </c>
      <c r="K1954" t="s">
        <v>2861</v>
      </c>
      <c r="L1954" t="s">
        <v>2275</v>
      </c>
      <c r="M1954" s="6">
        <f>DATE(YEAR(PCC_Data[[#This Row],[Confirmed Date]]),MONTH(PCC_Data[[#This Row],[Confirmed Date]]),1)</f>
        <v>41395</v>
      </c>
      <c r="N1954" s="3">
        <f>DATE(YEAR(PCC_Data[[#This Row],[Confirmed Date]]),1,1)</f>
        <v>41275</v>
      </c>
    </row>
    <row r="1955" spans="2:14" x14ac:dyDescent="0.25">
      <c r="B1955" t="s">
        <v>9400</v>
      </c>
      <c r="C1955" t="s">
        <v>2177</v>
      </c>
      <c r="D1955" t="s">
        <v>9401</v>
      </c>
      <c r="E1955" t="s">
        <v>9402</v>
      </c>
      <c r="F1955" t="s">
        <v>3345</v>
      </c>
      <c r="G1955">
        <v>0</v>
      </c>
      <c r="H1955" t="s">
        <v>9403</v>
      </c>
      <c r="I1955" t="s">
        <v>9403</v>
      </c>
      <c r="J1955" t="s">
        <v>9404</v>
      </c>
      <c r="K1955" t="s">
        <v>2398</v>
      </c>
      <c r="M1955" s="6">
        <f>DATE(YEAR(PCC_Data[[#This Row],[Confirmed Date]]),MONTH(PCC_Data[[#This Row],[Confirmed Date]]),1)</f>
        <v>41365</v>
      </c>
      <c r="N1955" s="3">
        <f>DATE(YEAR(PCC_Data[[#This Row],[Confirmed Date]]),1,1)</f>
        <v>41275</v>
      </c>
    </row>
    <row r="1956" spans="2:14" x14ac:dyDescent="0.25">
      <c r="B1956" t="s">
        <v>9405</v>
      </c>
      <c r="C1956" t="s">
        <v>2232</v>
      </c>
      <c r="D1956" t="s">
        <v>9406</v>
      </c>
      <c r="E1956" t="s">
        <v>9407</v>
      </c>
      <c r="F1956" t="s">
        <v>2701</v>
      </c>
      <c r="G1956">
        <v>0</v>
      </c>
      <c r="H1956" t="s">
        <v>9408</v>
      </c>
      <c r="I1956" t="s">
        <v>9408</v>
      </c>
      <c r="J1956" t="s">
        <v>9409</v>
      </c>
      <c r="K1956" t="s">
        <v>2415</v>
      </c>
      <c r="L1956" t="s">
        <v>2365</v>
      </c>
      <c r="M1956" s="6">
        <f>DATE(YEAR(PCC_Data[[#This Row],[Confirmed Date]]),MONTH(PCC_Data[[#This Row],[Confirmed Date]]),1)</f>
        <v>41365</v>
      </c>
      <c r="N1956" s="3">
        <f>DATE(YEAR(PCC_Data[[#This Row],[Confirmed Date]]),1,1)</f>
        <v>41275</v>
      </c>
    </row>
    <row r="1957" spans="2:14" x14ac:dyDescent="0.25">
      <c r="B1957" t="s">
        <v>9410</v>
      </c>
      <c r="C1957" t="s">
        <v>2177</v>
      </c>
      <c r="D1957" t="s">
        <v>9411</v>
      </c>
      <c r="E1957" t="s">
        <v>9412</v>
      </c>
      <c r="F1957" t="s">
        <v>2384</v>
      </c>
      <c r="G1957">
        <v>0</v>
      </c>
      <c r="H1957" t="s">
        <v>9413</v>
      </c>
      <c r="I1957" t="s">
        <v>9413</v>
      </c>
      <c r="J1957" t="s">
        <v>9414</v>
      </c>
      <c r="K1957" t="s">
        <v>5094</v>
      </c>
      <c r="M1957" s="6">
        <f>DATE(YEAR(PCC_Data[[#This Row],[Confirmed Date]]),MONTH(PCC_Data[[#This Row],[Confirmed Date]]),1)</f>
        <v>41365</v>
      </c>
      <c r="N1957" s="3">
        <f>DATE(YEAR(PCC_Data[[#This Row],[Confirmed Date]]),1,1)</f>
        <v>41275</v>
      </c>
    </row>
    <row r="1958" spans="2:14" x14ac:dyDescent="0.25">
      <c r="B1958" t="s">
        <v>9415</v>
      </c>
      <c r="C1958" t="s">
        <v>2177</v>
      </c>
      <c r="D1958" t="s">
        <v>9392</v>
      </c>
      <c r="E1958" t="s">
        <v>9416</v>
      </c>
      <c r="F1958" t="s">
        <v>3074</v>
      </c>
      <c r="G1958">
        <v>0</v>
      </c>
      <c r="H1958" t="s">
        <v>9417</v>
      </c>
      <c r="I1958" t="s">
        <v>9417</v>
      </c>
      <c r="J1958" t="s">
        <v>9418</v>
      </c>
      <c r="K1958" t="s">
        <v>2861</v>
      </c>
      <c r="L1958" t="s">
        <v>2848</v>
      </c>
      <c r="M1958" s="6">
        <f>DATE(YEAR(PCC_Data[[#This Row],[Confirmed Date]]),MONTH(PCC_Data[[#This Row],[Confirmed Date]]),1)</f>
        <v>41365</v>
      </c>
      <c r="N1958" s="3">
        <f>DATE(YEAR(PCC_Data[[#This Row],[Confirmed Date]]),1,1)</f>
        <v>41275</v>
      </c>
    </row>
    <row r="1959" spans="2:14" x14ac:dyDescent="0.25">
      <c r="B1959" t="s">
        <v>9419</v>
      </c>
      <c r="C1959" t="s">
        <v>2177</v>
      </c>
      <c r="D1959" t="s">
        <v>2543</v>
      </c>
      <c r="E1959" t="s">
        <v>6786</v>
      </c>
      <c r="F1959" t="s">
        <v>2514</v>
      </c>
      <c r="G1959">
        <v>0</v>
      </c>
      <c r="H1959" t="s">
        <v>9420</v>
      </c>
      <c r="I1959" t="s">
        <v>9420</v>
      </c>
      <c r="J1959" t="s">
        <v>9421</v>
      </c>
      <c r="K1959" t="s">
        <v>2547</v>
      </c>
      <c r="L1959" t="s">
        <v>2518</v>
      </c>
      <c r="M1959" s="6">
        <f>DATE(YEAR(PCC_Data[[#This Row],[Confirmed Date]]),MONTH(PCC_Data[[#This Row],[Confirmed Date]]),1)</f>
        <v>41365</v>
      </c>
      <c r="N1959" s="3">
        <f>DATE(YEAR(PCC_Data[[#This Row],[Confirmed Date]]),1,1)</f>
        <v>41275</v>
      </c>
    </row>
    <row r="1960" spans="2:14" x14ac:dyDescent="0.25">
      <c r="B1960" t="s">
        <v>9422</v>
      </c>
      <c r="C1960" t="s">
        <v>2232</v>
      </c>
      <c r="D1960" t="s">
        <v>9423</v>
      </c>
      <c r="E1960" t="s">
        <v>4586</v>
      </c>
      <c r="F1960" t="s">
        <v>3345</v>
      </c>
      <c r="G1960">
        <v>0</v>
      </c>
      <c r="H1960" t="s">
        <v>9424</v>
      </c>
      <c r="I1960" t="s">
        <v>9424</v>
      </c>
      <c r="J1960" t="s">
        <v>9425</v>
      </c>
      <c r="K1960" t="s">
        <v>2698</v>
      </c>
      <c r="M1960" s="6">
        <f>DATE(YEAR(PCC_Data[[#This Row],[Confirmed Date]]),MONTH(PCC_Data[[#This Row],[Confirmed Date]]),1)</f>
        <v>41365</v>
      </c>
      <c r="N1960" s="3">
        <f>DATE(YEAR(PCC_Data[[#This Row],[Confirmed Date]]),1,1)</f>
        <v>41275</v>
      </c>
    </row>
    <row r="1961" spans="2:14" x14ac:dyDescent="0.25">
      <c r="B1961" t="s">
        <v>9426</v>
      </c>
      <c r="C1961" t="s">
        <v>2177</v>
      </c>
      <c r="D1961" t="s">
        <v>2543</v>
      </c>
      <c r="E1961" t="s">
        <v>6786</v>
      </c>
      <c r="F1961" t="s">
        <v>2514</v>
      </c>
      <c r="G1961">
        <v>0</v>
      </c>
      <c r="H1961" t="s">
        <v>9420</v>
      </c>
      <c r="I1961" t="s">
        <v>9420</v>
      </c>
      <c r="J1961" t="s">
        <v>9427</v>
      </c>
      <c r="K1961" t="s">
        <v>2398</v>
      </c>
      <c r="L1961" t="s">
        <v>2518</v>
      </c>
      <c r="M1961" s="6">
        <f>DATE(YEAR(PCC_Data[[#This Row],[Confirmed Date]]),MONTH(PCC_Data[[#This Row],[Confirmed Date]]),1)</f>
        <v>41365</v>
      </c>
      <c r="N1961" s="3">
        <f>DATE(YEAR(PCC_Data[[#This Row],[Confirmed Date]]),1,1)</f>
        <v>41275</v>
      </c>
    </row>
    <row r="1962" spans="2:14" x14ac:dyDescent="0.25">
      <c r="B1962" t="s">
        <v>9428</v>
      </c>
      <c r="C1962" t="s">
        <v>2177</v>
      </c>
      <c r="D1962" t="s">
        <v>9392</v>
      </c>
      <c r="E1962" t="s">
        <v>9429</v>
      </c>
      <c r="F1962" t="s">
        <v>3074</v>
      </c>
      <c r="G1962">
        <v>0</v>
      </c>
      <c r="H1962" t="s">
        <v>9430</v>
      </c>
      <c r="I1962" t="s">
        <v>9430</v>
      </c>
      <c r="J1962" t="s">
        <v>9431</v>
      </c>
      <c r="K1962" t="s">
        <v>2861</v>
      </c>
      <c r="M1962" s="6">
        <f>DATE(YEAR(PCC_Data[[#This Row],[Confirmed Date]]),MONTH(PCC_Data[[#This Row],[Confirmed Date]]),1)</f>
        <v>41365</v>
      </c>
      <c r="N1962" s="3">
        <f>DATE(YEAR(PCC_Data[[#This Row],[Confirmed Date]]),1,1)</f>
        <v>41275</v>
      </c>
    </row>
    <row r="1963" spans="2:14" x14ac:dyDescent="0.25">
      <c r="B1963" t="s">
        <v>9432</v>
      </c>
      <c r="C1963" t="s">
        <v>2177</v>
      </c>
      <c r="D1963" t="s">
        <v>2543</v>
      </c>
      <c r="E1963" t="s">
        <v>9433</v>
      </c>
      <c r="F1963" t="s">
        <v>2514</v>
      </c>
      <c r="G1963">
        <v>0</v>
      </c>
      <c r="H1963" t="s">
        <v>9434</v>
      </c>
      <c r="I1963" t="s">
        <v>9434</v>
      </c>
      <c r="J1963" t="s">
        <v>9435</v>
      </c>
      <c r="K1963" t="s">
        <v>2547</v>
      </c>
      <c r="L1963" t="s">
        <v>2518</v>
      </c>
      <c r="M1963" s="6">
        <f>DATE(YEAR(PCC_Data[[#This Row],[Confirmed Date]]),MONTH(PCC_Data[[#This Row],[Confirmed Date]]),1)</f>
        <v>41365</v>
      </c>
      <c r="N1963" s="3">
        <f>DATE(YEAR(PCC_Data[[#This Row],[Confirmed Date]]),1,1)</f>
        <v>41275</v>
      </c>
    </row>
    <row r="1964" spans="2:14" x14ac:dyDescent="0.25">
      <c r="B1964" t="s">
        <v>9436</v>
      </c>
      <c r="C1964" t="s">
        <v>2177</v>
      </c>
      <c r="D1964" t="s">
        <v>2543</v>
      </c>
      <c r="E1964" t="s">
        <v>9433</v>
      </c>
      <c r="F1964" t="s">
        <v>2514</v>
      </c>
      <c r="G1964">
        <v>0</v>
      </c>
      <c r="H1964" t="s">
        <v>9434</v>
      </c>
      <c r="I1964" t="s">
        <v>9434</v>
      </c>
      <c r="J1964" t="s">
        <v>9437</v>
      </c>
      <c r="K1964" t="s">
        <v>2398</v>
      </c>
      <c r="L1964" t="s">
        <v>2518</v>
      </c>
      <c r="M1964" s="6">
        <f>DATE(YEAR(PCC_Data[[#This Row],[Confirmed Date]]),MONTH(PCC_Data[[#This Row],[Confirmed Date]]),1)</f>
        <v>41365</v>
      </c>
      <c r="N1964" s="3">
        <f>DATE(YEAR(PCC_Data[[#This Row],[Confirmed Date]]),1,1)</f>
        <v>41275</v>
      </c>
    </row>
    <row r="1965" spans="2:14" x14ac:dyDescent="0.25">
      <c r="B1965" t="s">
        <v>9438</v>
      </c>
      <c r="C1965" t="s">
        <v>2177</v>
      </c>
      <c r="D1965" t="s">
        <v>2543</v>
      </c>
      <c r="E1965" t="s">
        <v>6786</v>
      </c>
      <c r="F1965" t="s">
        <v>2514</v>
      </c>
      <c r="G1965">
        <v>0</v>
      </c>
      <c r="H1965" t="s">
        <v>9439</v>
      </c>
      <c r="I1965" t="s">
        <v>9439</v>
      </c>
      <c r="J1965" t="s">
        <v>9440</v>
      </c>
      <c r="K1965" t="s">
        <v>2547</v>
      </c>
      <c r="L1965" t="s">
        <v>2518</v>
      </c>
      <c r="M1965" s="6">
        <f>DATE(YEAR(PCC_Data[[#This Row],[Confirmed Date]]),MONTH(PCC_Data[[#This Row],[Confirmed Date]]),1)</f>
        <v>41365</v>
      </c>
      <c r="N1965" s="3">
        <f>DATE(YEAR(PCC_Data[[#This Row],[Confirmed Date]]),1,1)</f>
        <v>41275</v>
      </c>
    </row>
    <row r="1966" spans="2:14" x14ac:dyDescent="0.25">
      <c r="B1966" t="s">
        <v>9441</v>
      </c>
      <c r="C1966" t="s">
        <v>2177</v>
      </c>
      <c r="D1966" t="s">
        <v>2543</v>
      </c>
      <c r="E1966" t="s">
        <v>6786</v>
      </c>
      <c r="F1966" t="s">
        <v>2514</v>
      </c>
      <c r="G1966">
        <v>0</v>
      </c>
      <c r="H1966" t="s">
        <v>9442</v>
      </c>
      <c r="I1966" t="s">
        <v>9442</v>
      </c>
      <c r="J1966" t="s">
        <v>9443</v>
      </c>
      <c r="K1966" t="s">
        <v>2398</v>
      </c>
      <c r="L1966" t="s">
        <v>2518</v>
      </c>
      <c r="M1966" s="6">
        <f>DATE(YEAR(PCC_Data[[#This Row],[Confirmed Date]]),MONTH(PCC_Data[[#This Row],[Confirmed Date]]),1)</f>
        <v>41365</v>
      </c>
      <c r="N1966" s="3">
        <f>DATE(YEAR(PCC_Data[[#This Row],[Confirmed Date]]),1,1)</f>
        <v>41275</v>
      </c>
    </row>
    <row r="1967" spans="2:14" x14ac:dyDescent="0.25">
      <c r="B1967" t="s">
        <v>9444</v>
      </c>
      <c r="C1967" t="s">
        <v>2177</v>
      </c>
      <c r="D1967" t="s">
        <v>2543</v>
      </c>
      <c r="E1967" t="s">
        <v>6786</v>
      </c>
      <c r="F1967" t="s">
        <v>2514</v>
      </c>
      <c r="G1967">
        <v>0</v>
      </c>
      <c r="H1967" t="s">
        <v>9445</v>
      </c>
      <c r="I1967" t="s">
        <v>9445</v>
      </c>
      <c r="J1967" t="s">
        <v>9446</v>
      </c>
      <c r="K1967" t="s">
        <v>2547</v>
      </c>
      <c r="L1967" t="s">
        <v>2518</v>
      </c>
      <c r="M1967" s="6">
        <f>DATE(YEAR(PCC_Data[[#This Row],[Confirmed Date]]),MONTH(PCC_Data[[#This Row],[Confirmed Date]]),1)</f>
        <v>41365</v>
      </c>
      <c r="N1967" s="3">
        <f>DATE(YEAR(PCC_Data[[#This Row],[Confirmed Date]]),1,1)</f>
        <v>41275</v>
      </c>
    </row>
    <row r="1968" spans="2:14" x14ac:dyDescent="0.25">
      <c r="B1968" t="s">
        <v>9447</v>
      </c>
      <c r="C1968" t="s">
        <v>2177</v>
      </c>
      <c r="D1968" t="s">
        <v>2543</v>
      </c>
      <c r="E1968" t="s">
        <v>6786</v>
      </c>
      <c r="F1968" t="s">
        <v>2514</v>
      </c>
      <c r="G1968">
        <v>0</v>
      </c>
      <c r="H1968" t="s">
        <v>9445</v>
      </c>
      <c r="I1968" t="s">
        <v>9445</v>
      </c>
      <c r="J1968" t="s">
        <v>9448</v>
      </c>
      <c r="K1968" t="s">
        <v>2398</v>
      </c>
      <c r="L1968" t="s">
        <v>2518</v>
      </c>
      <c r="M1968" s="6">
        <f>DATE(YEAR(PCC_Data[[#This Row],[Confirmed Date]]),MONTH(PCC_Data[[#This Row],[Confirmed Date]]),1)</f>
        <v>41365</v>
      </c>
      <c r="N1968" s="3">
        <f>DATE(YEAR(PCC_Data[[#This Row],[Confirmed Date]]),1,1)</f>
        <v>41275</v>
      </c>
    </row>
    <row r="1969" spans="2:14" x14ac:dyDescent="0.25">
      <c r="B1969" t="s">
        <v>9449</v>
      </c>
      <c r="C1969" t="s">
        <v>2177</v>
      </c>
      <c r="D1969" t="s">
        <v>2543</v>
      </c>
      <c r="E1969" t="s">
        <v>6786</v>
      </c>
      <c r="F1969" t="s">
        <v>2514</v>
      </c>
      <c r="G1969">
        <v>0</v>
      </c>
      <c r="H1969" t="s">
        <v>9450</v>
      </c>
      <c r="I1969" t="s">
        <v>9450</v>
      </c>
      <c r="J1969" t="s">
        <v>9451</v>
      </c>
      <c r="K1969" t="s">
        <v>2547</v>
      </c>
      <c r="L1969" t="s">
        <v>2518</v>
      </c>
      <c r="M1969" s="6">
        <f>DATE(YEAR(PCC_Data[[#This Row],[Confirmed Date]]),MONTH(PCC_Data[[#This Row],[Confirmed Date]]),1)</f>
        <v>41365</v>
      </c>
      <c r="N1969" s="3">
        <f>DATE(YEAR(PCC_Data[[#This Row],[Confirmed Date]]),1,1)</f>
        <v>41275</v>
      </c>
    </row>
    <row r="1970" spans="2:14" x14ac:dyDescent="0.25">
      <c r="B1970" t="s">
        <v>9452</v>
      </c>
      <c r="C1970" t="s">
        <v>2177</v>
      </c>
      <c r="D1970" t="s">
        <v>9453</v>
      </c>
      <c r="E1970" t="s">
        <v>9454</v>
      </c>
      <c r="F1970" t="s">
        <v>2467</v>
      </c>
      <c r="G1970">
        <v>0</v>
      </c>
      <c r="H1970" t="s">
        <v>9455</v>
      </c>
      <c r="I1970" t="s">
        <v>9455</v>
      </c>
      <c r="J1970" t="s">
        <v>9456</v>
      </c>
      <c r="K1970" t="s">
        <v>2861</v>
      </c>
      <c r="M1970" s="6">
        <f>DATE(YEAR(PCC_Data[[#This Row],[Confirmed Date]]),MONTH(PCC_Data[[#This Row],[Confirmed Date]]),1)</f>
        <v>41395</v>
      </c>
      <c r="N1970" s="3">
        <f>DATE(YEAR(PCC_Data[[#This Row],[Confirmed Date]]),1,1)</f>
        <v>41275</v>
      </c>
    </row>
    <row r="1971" spans="2:14" x14ac:dyDescent="0.25">
      <c r="B1971" t="s">
        <v>9457</v>
      </c>
      <c r="C1971" t="s">
        <v>2177</v>
      </c>
      <c r="D1971" t="s">
        <v>2543</v>
      </c>
      <c r="E1971" t="s">
        <v>6786</v>
      </c>
      <c r="F1971" t="s">
        <v>2514</v>
      </c>
      <c r="G1971">
        <v>0</v>
      </c>
      <c r="H1971" t="s">
        <v>9450</v>
      </c>
      <c r="I1971" t="s">
        <v>9450</v>
      </c>
      <c r="J1971" t="s">
        <v>9458</v>
      </c>
      <c r="K1971" t="s">
        <v>2398</v>
      </c>
      <c r="L1971" t="s">
        <v>2518</v>
      </c>
      <c r="M1971" s="6">
        <f>DATE(YEAR(PCC_Data[[#This Row],[Confirmed Date]]),MONTH(PCC_Data[[#This Row],[Confirmed Date]]),1)</f>
        <v>41365</v>
      </c>
      <c r="N1971" s="3">
        <f>DATE(YEAR(PCC_Data[[#This Row],[Confirmed Date]]),1,1)</f>
        <v>41275</v>
      </c>
    </row>
    <row r="1972" spans="2:14" x14ac:dyDescent="0.25">
      <c r="B1972" t="s">
        <v>9459</v>
      </c>
      <c r="C1972" t="s">
        <v>2177</v>
      </c>
      <c r="D1972" t="s">
        <v>2543</v>
      </c>
      <c r="E1972" t="s">
        <v>6786</v>
      </c>
      <c r="F1972" t="s">
        <v>2514</v>
      </c>
      <c r="G1972">
        <v>0</v>
      </c>
      <c r="H1972" t="s">
        <v>9460</v>
      </c>
      <c r="I1972" t="s">
        <v>9460</v>
      </c>
      <c r="J1972" t="s">
        <v>9461</v>
      </c>
      <c r="K1972" t="s">
        <v>2547</v>
      </c>
      <c r="L1972" t="s">
        <v>2518</v>
      </c>
      <c r="M1972" s="6">
        <f>DATE(YEAR(PCC_Data[[#This Row],[Confirmed Date]]),MONTH(PCC_Data[[#This Row],[Confirmed Date]]),1)</f>
        <v>41365</v>
      </c>
      <c r="N1972" s="3">
        <f>DATE(YEAR(PCC_Data[[#This Row],[Confirmed Date]]),1,1)</f>
        <v>41275</v>
      </c>
    </row>
    <row r="1973" spans="2:14" x14ac:dyDescent="0.25">
      <c r="B1973" t="s">
        <v>9462</v>
      </c>
      <c r="C1973" t="s">
        <v>2232</v>
      </c>
      <c r="D1973" t="s">
        <v>9463</v>
      </c>
      <c r="E1973" t="s">
        <v>9464</v>
      </c>
      <c r="F1973" t="s">
        <v>2895</v>
      </c>
      <c r="G1973">
        <v>0</v>
      </c>
      <c r="H1973" t="s">
        <v>9465</v>
      </c>
      <c r="I1973" t="s">
        <v>9465</v>
      </c>
      <c r="J1973" t="s">
        <v>9466</v>
      </c>
      <c r="K1973" t="s">
        <v>2593</v>
      </c>
      <c r="L1973" t="s">
        <v>2660</v>
      </c>
      <c r="M1973" s="6">
        <f>DATE(YEAR(PCC_Data[[#This Row],[Confirmed Date]]),MONTH(PCC_Data[[#This Row],[Confirmed Date]]),1)</f>
        <v>41395</v>
      </c>
      <c r="N1973" s="3">
        <f>DATE(YEAR(PCC_Data[[#This Row],[Confirmed Date]]),1,1)</f>
        <v>41275</v>
      </c>
    </row>
    <row r="1974" spans="2:14" x14ac:dyDescent="0.25">
      <c r="B1974" t="s">
        <v>9467</v>
      </c>
      <c r="C1974" t="s">
        <v>2177</v>
      </c>
      <c r="D1974" t="s">
        <v>2543</v>
      </c>
      <c r="E1974" t="s">
        <v>6786</v>
      </c>
      <c r="F1974" t="s">
        <v>2514</v>
      </c>
      <c r="G1974">
        <v>0</v>
      </c>
      <c r="H1974" t="s">
        <v>9468</v>
      </c>
      <c r="I1974" t="s">
        <v>9468</v>
      </c>
      <c r="J1974" t="s">
        <v>9469</v>
      </c>
      <c r="K1974" t="s">
        <v>2547</v>
      </c>
      <c r="L1974" t="s">
        <v>2518</v>
      </c>
      <c r="M1974" s="6">
        <f>DATE(YEAR(PCC_Data[[#This Row],[Confirmed Date]]),MONTH(PCC_Data[[#This Row],[Confirmed Date]]),1)</f>
        <v>41365</v>
      </c>
      <c r="N1974" s="3">
        <f>DATE(YEAR(PCC_Data[[#This Row],[Confirmed Date]]),1,1)</f>
        <v>41275</v>
      </c>
    </row>
    <row r="1975" spans="2:14" x14ac:dyDescent="0.25">
      <c r="B1975" t="s">
        <v>9470</v>
      </c>
      <c r="C1975" t="s">
        <v>2232</v>
      </c>
      <c r="D1975" t="s">
        <v>9471</v>
      </c>
      <c r="E1975" t="s">
        <v>9472</v>
      </c>
      <c r="F1975" t="s">
        <v>2701</v>
      </c>
      <c r="G1975">
        <v>0</v>
      </c>
      <c r="H1975" t="s">
        <v>9473</v>
      </c>
      <c r="I1975" t="s">
        <v>9473</v>
      </c>
      <c r="J1975" t="s">
        <v>9474</v>
      </c>
      <c r="K1975" t="s">
        <v>2415</v>
      </c>
      <c r="L1975" t="s">
        <v>2365</v>
      </c>
      <c r="M1975" s="6">
        <f>DATE(YEAR(PCC_Data[[#This Row],[Confirmed Date]]),MONTH(PCC_Data[[#This Row],[Confirmed Date]]),1)</f>
        <v>41395</v>
      </c>
      <c r="N1975" s="3">
        <f>DATE(YEAR(PCC_Data[[#This Row],[Confirmed Date]]),1,1)</f>
        <v>41275</v>
      </c>
    </row>
    <row r="1976" spans="2:14" x14ac:dyDescent="0.25">
      <c r="B1976" t="s">
        <v>9475</v>
      </c>
      <c r="C1976" t="s">
        <v>2177</v>
      </c>
      <c r="D1976" t="s">
        <v>2543</v>
      </c>
      <c r="E1976" t="s">
        <v>6786</v>
      </c>
      <c r="F1976" t="s">
        <v>2514</v>
      </c>
      <c r="G1976">
        <v>0</v>
      </c>
      <c r="H1976" t="s">
        <v>9468</v>
      </c>
      <c r="I1976" t="s">
        <v>9468</v>
      </c>
      <c r="J1976" t="s">
        <v>9476</v>
      </c>
      <c r="K1976" t="s">
        <v>2398</v>
      </c>
      <c r="L1976" t="s">
        <v>2518</v>
      </c>
      <c r="M1976" s="6">
        <f>DATE(YEAR(PCC_Data[[#This Row],[Confirmed Date]]),MONTH(PCC_Data[[#This Row],[Confirmed Date]]),1)</f>
        <v>41365</v>
      </c>
      <c r="N1976" s="3">
        <f>DATE(YEAR(PCC_Data[[#This Row],[Confirmed Date]]),1,1)</f>
        <v>41275</v>
      </c>
    </row>
    <row r="1977" spans="2:14" x14ac:dyDescent="0.25">
      <c r="B1977" t="s">
        <v>9477</v>
      </c>
      <c r="C1977" t="s">
        <v>2232</v>
      </c>
      <c r="D1977" t="s">
        <v>9478</v>
      </c>
      <c r="E1977" t="s">
        <v>9479</v>
      </c>
      <c r="F1977" t="s">
        <v>2384</v>
      </c>
      <c r="G1977">
        <v>0</v>
      </c>
      <c r="H1977" t="s">
        <v>9480</v>
      </c>
      <c r="I1977" t="s">
        <v>9480</v>
      </c>
      <c r="J1977" t="s">
        <v>9481</v>
      </c>
      <c r="K1977" t="s">
        <v>2429</v>
      </c>
      <c r="M1977" s="6">
        <f>DATE(YEAR(PCC_Data[[#This Row],[Confirmed Date]]),MONTH(PCC_Data[[#This Row],[Confirmed Date]]),1)</f>
        <v>41365</v>
      </c>
      <c r="N1977" s="3">
        <f>DATE(YEAR(PCC_Data[[#This Row],[Confirmed Date]]),1,1)</f>
        <v>41275</v>
      </c>
    </row>
    <row r="1978" spans="2:14" x14ac:dyDescent="0.25">
      <c r="B1978" t="s">
        <v>9482</v>
      </c>
      <c r="C1978" t="s">
        <v>2177</v>
      </c>
      <c r="D1978" t="s">
        <v>3662</v>
      </c>
      <c r="E1978" t="s">
        <v>8461</v>
      </c>
      <c r="F1978" t="s">
        <v>2514</v>
      </c>
      <c r="G1978">
        <v>0</v>
      </c>
      <c r="H1978" t="s">
        <v>9483</v>
      </c>
      <c r="I1978" t="s">
        <v>9483</v>
      </c>
      <c r="J1978" t="s">
        <v>9484</v>
      </c>
      <c r="K1978" t="s">
        <v>2547</v>
      </c>
      <c r="M1978" s="6">
        <f>DATE(YEAR(PCC_Data[[#This Row],[Confirmed Date]]),MONTH(PCC_Data[[#This Row],[Confirmed Date]]),1)</f>
        <v>41365</v>
      </c>
      <c r="N1978" s="3">
        <f>DATE(YEAR(PCC_Data[[#This Row],[Confirmed Date]]),1,1)</f>
        <v>41275</v>
      </c>
    </row>
    <row r="1979" spans="2:14" x14ac:dyDescent="0.25">
      <c r="B1979" t="s">
        <v>9485</v>
      </c>
      <c r="C1979" t="s">
        <v>2177</v>
      </c>
      <c r="D1979" t="s">
        <v>3662</v>
      </c>
      <c r="E1979" t="s">
        <v>8461</v>
      </c>
      <c r="F1979" t="s">
        <v>2514</v>
      </c>
      <c r="G1979">
        <v>0</v>
      </c>
      <c r="H1979" t="s">
        <v>9483</v>
      </c>
      <c r="I1979" t="s">
        <v>9483</v>
      </c>
      <c r="J1979" t="s">
        <v>9486</v>
      </c>
      <c r="K1979" t="s">
        <v>2398</v>
      </c>
      <c r="M1979" s="6">
        <f>DATE(YEAR(PCC_Data[[#This Row],[Confirmed Date]]),MONTH(PCC_Data[[#This Row],[Confirmed Date]]),1)</f>
        <v>41365</v>
      </c>
      <c r="N1979" s="3">
        <f>DATE(YEAR(PCC_Data[[#This Row],[Confirmed Date]]),1,1)</f>
        <v>41275</v>
      </c>
    </row>
    <row r="1980" spans="2:14" x14ac:dyDescent="0.25">
      <c r="B1980" t="s">
        <v>9487</v>
      </c>
      <c r="C1980" t="s">
        <v>2177</v>
      </c>
      <c r="D1980" t="s">
        <v>9488</v>
      </c>
      <c r="E1980" t="s">
        <v>9489</v>
      </c>
      <c r="F1980" t="s">
        <v>2845</v>
      </c>
      <c r="G1980">
        <v>0</v>
      </c>
      <c r="H1980" t="s">
        <v>9490</v>
      </c>
      <c r="I1980" t="s">
        <v>9490</v>
      </c>
      <c r="J1980" t="s">
        <v>9491</v>
      </c>
      <c r="K1980" t="s">
        <v>2398</v>
      </c>
      <c r="L1980" t="s">
        <v>2848</v>
      </c>
      <c r="M1980" s="6">
        <f>DATE(YEAR(PCC_Data[[#This Row],[Confirmed Date]]),MONTH(PCC_Data[[#This Row],[Confirmed Date]]),1)</f>
        <v>41365</v>
      </c>
      <c r="N1980" s="3">
        <f>DATE(YEAR(PCC_Data[[#This Row],[Confirmed Date]]),1,1)</f>
        <v>41275</v>
      </c>
    </row>
    <row r="1981" spans="2:14" x14ac:dyDescent="0.25">
      <c r="B1981" t="s">
        <v>9492</v>
      </c>
      <c r="C1981" t="s">
        <v>2177</v>
      </c>
      <c r="D1981" t="s">
        <v>9493</v>
      </c>
      <c r="E1981" t="s">
        <v>9494</v>
      </c>
      <c r="F1981" t="s">
        <v>2395</v>
      </c>
      <c r="G1981">
        <v>0</v>
      </c>
      <c r="H1981" t="s">
        <v>9495</v>
      </c>
      <c r="I1981" t="s">
        <v>9495</v>
      </c>
      <c r="J1981" t="s">
        <v>9496</v>
      </c>
      <c r="K1981" t="s">
        <v>3460</v>
      </c>
      <c r="L1981" t="s">
        <v>2839</v>
      </c>
      <c r="M1981" s="6">
        <f>DATE(YEAR(PCC_Data[[#This Row],[Confirmed Date]]),MONTH(PCC_Data[[#This Row],[Confirmed Date]]),1)</f>
        <v>41334</v>
      </c>
      <c r="N1981" s="3">
        <f>DATE(YEAR(PCC_Data[[#This Row],[Confirmed Date]]),1,1)</f>
        <v>41275</v>
      </c>
    </row>
    <row r="1982" spans="2:14" x14ac:dyDescent="0.25">
      <c r="B1982" t="s">
        <v>9497</v>
      </c>
      <c r="C1982" t="s">
        <v>2177</v>
      </c>
      <c r="D1982" t="s">
        <v>9498</v>
      </c>
      <c r="E1982" t="s">
        <v>6656</v>
      </c>
      <c r="F1982" t="s">
        <v>2701</v>
      </c>
      <c r="G1982">
        <v>0</v>
      </c>
      <c r="H1982" t="s">
        <v>9499</v>
      </c>
      <c r="I1982" t="s">
        <v>9499</v>
      </c>
      <c r="J1982" t="s">
        <v>9500</v>
      </c>
      <c r="K1982" t="s">
        <v>2347</v>
      </c>
      <c r="L1982" t="s">
        <v>2365</v>
      </c>
      <c r="M1982" s="6">
        <f>DATE(YEAR(PCC_Data[[#This Row],[Confirmed Date]]),MONTH(PCC_Data[[#This Row],[Confirmed Date]]),1)</f>
        <v>41395</v>
      </c>
      <c r="N1982" s="3">
        <f>DATE(YEAR(PCC_Data[[#This Row],[Confirmed Date]]),1,1)</f>
        <v>41275</v>
      </c>
    </row>
    <row r="1983" spans="2:14" x14ac:dyDescent="0.25">
      <c r="B1983" t="s">
        <v>9501</v>
      </c>
      <c r="C1983" t="s">
        <v>2232</v>
      </c>
      <c r="D1983" t="s">
        <v>9502</v>
      </c>
      <c r="E1983" t="s">
        <v>9124</v>
      </c>
      <c r="F1983" t="s">
        <v>2255</v>
      </c>
      <c r="G1983">
        <v>0</v>
      </c>
      <c r="H1983" t="s">
        <v>9503</v>
      </c>
      <c r="I1983" t="s">
        <v>9503</v>
      </c>
      <c r="J1983" t="s">
        <v>9504</v>
      </c>
      <c r="K1983" t="s">
        <v>2429</v>
      </c>
      <c r="M1983" s="6">
        <f>DATE(YEAR(PCC_Data[[#This Row],[Confirmed Date]]),MONTH(PCC_Data[[#This Row],[Confirmed Date]]),1)</f>
        <v>41365</v>
      </c>
      <c r="N1983" s="3">
        <f>DATE(YEAR(PCC_Data[[#This Row],[Confirmed Date]]),1,1)</f>
        <v>41275</v>
      </c>
    </row>
    <row r="1984" spans="2:14" x14ac:dyDescent="0.25">
      <c r="B1984" t="s">
        <v>9505</v>
      </c>
      <c r="C1984" t="s">
        <v>2177</v>
      </c>
      <c r="D1984" t="s">
        <v>9506</v>
      </c>
      <c r="E1984" t="s">
        <v>9507</v>
      </c>
      <c r="F1984" t="s">
        <v>2739</v>
      </c>
      <c r="G1984">
        <v>0</v>
      </c>
      <c r="H1984" t="s">
        <v>9508</v>
      </c>
      <c r="I1984" t="s">
        <v>9508</v>
      </c>
      <c r="J1984" t="s">
        <v>9509</v>
      </c>
      <c r="K1984" t="s">
        <v>2861</v>
      </c>
      <c r="L1984" t="s">
        <v>2365</v>
      </c>
      <c r="M1984" s="6">
        <f>DATE(YEAR(PCC_Data[[#This Row],[Confirmed Date]]),MONTH(PCC_Data[[#This Row],[Confirmed Date]]),1)</f>
        <v>41395</v>
      </c>
      <c r="N1984" s="3">
        <f>DATE(YEAR(PCC_Data[[#This Row],[Confirmed Date]]),1,1)</f>
        <v>41275</v>
      </c>
    </row>
    <row r="1985" spans="2:14" x14ac:dyDescent="0.25">
      <c r="B1985" t="s">
        <v>9510</v>
      </c>
      <c r="C1985" t="s">
        <v>2232</v>
      </c>
      <c r="D1985" t="s">
        <v>9511</v>
      </c>
      <c r="E1985" t="s">
        <v>9479</v>
      </c>
      <c r="F1985" t="s">
        <v>3345</v>
      </c>
      <c r="G1985">
        <v>0</v>
      </c>
      <c r="H1985" t="s">
        <v>9512</v>
      </c>
      <c r="I1985" t="s">
        <v>9512</v>
      </c>
      <c r="J1985" t="s">
        <v>9513</v>
      </c>
      <c r="K1985" t="s">
        <v>2429</v>
      </c>
      <c r="L1985" t="s">
        <v>9514</v>
      </c>
      <c r="M1985" s="6">
        <f>DATE(YEAR(PCC_Data[[#This Row],[Confirmed Date]]),MONTH(PCC_Data[[#This Row],[Confirmed Date]]),1)</f>
        <v>41365</v>
      </c>
      <c r="N1985" s="3">
        <f>DATE(YEAR(PCC_Data[[#This Row],[Confirmed Date]]),1,1)</f>
        <v>41275</v>
      </c>
    </row>
    <row r="1986" spans="2:14" x14ac:dyDescent="0.25">
      <c r="B1986" t="s">
        <v>9515</v>
      </c>
      <c r="C1986" t="s">
        <v>2177</v>
      </c>
      <c r="D1986" t="s">
        <v>9516</v>
      </c>
      <c r="E1986" t="s">
        <v>5901</v>
      </c>
      <c r="F1986" t="s">
        <v>2255</v>
      </c>
      <c r="G1986">
        <v>0</v>
      </c>
      <c r="H1986" t="s">
        <v>9517</v>
      </c>
      <c r="I1986" t="s">
        <v>9517</v>
      </c>
      <c r="J1986" t="s">
        <v>9518</v>
      </c>
      <c r="K1986" t="s">
        <v>2861</v>
      </c>
      <c r="L1986" t="s">
        <v>2295</v>
      </c>
      <c r="M1986" s="6">
        <f>DATE(YEAR(PCC_Data[[#This Row],[Confirmed Date]]),MONTH(PCC_Data[[#This Row],[Confirmed Date]]),1)</f>
        <v>41365</v>
      </c>
      <c r="N1986" s="3">
        <f>DATE(YEAR(PCC_Data[[#This Row],[Confirmed Date]]),1,1)</f>
        <v>41275</v>
      </c>
    </row>
    <row r="1987" spans="2:14" x14ac:dyDescent="0.25">
      <c r="B1987" t="s">
        <v>9519</v>
      </c>
      <c r="C1987" t="s">
        <v>2177</v>
      </c>
      <c r="D1987" t="s">
        <v>9520</v>
      </c>
      <c r="E1987" t="s">
        <v>3865</v>
      </c>
      <c r="F1987" t="s">
        <v>2739</v>
      </c>
      <c r="G1987">
        <v>0</v>
      </c>
      <c r="H1987" t="s">
        <v>9521</v>
      </c>
      <c r="I1987" t="s">
        <v>9521</v>
      </c>
      <c r="J1987" t="s">
        <v>9522</v>
      </c>
      <c r="K1987" t="s">
        <v>9228</v>
      </c>
      <c r="L1987" t="s">
        <v>2365</v>
      </c>
      <c r="M1987" s="6">
        <f>DATE(YEAR(PCC_Data[[#This Row],[Confirmed Date]]),MONTH(PCC_Data[[#This Row],[Confirmed Date]]),1)</f>
        <v>41365</v>
      </c>
      <c r="N1987" s="3">
        <f>DATE(YEAR(PCC_Data[[#This Row],[Confirmed Date]]),1,1)</f>
        <v>41275</v>
      </c>
    </row>
    <row r="1988" spans="2:14" x14ac:dyDescent="0.25">
      <c r="B1988" t="s">
        <v>9523</v>
      </c>
      <c r="C1988" t="s">
        <v>2177</v>
      </c>
      <c r="D1988" t="s">
        <v>9524</v>
      </c>
      <c r="E1988" t="s">
        <v>9525</v>
      </c>
      <c r="F1988" t="s">
        <v>2739</v>
      </c>
      <c r="G1988">
        <v>0</v>
      </c>
      <c r="H1988" t="s">
        <v>9526</v>
      </c>
      <c r="I1988" t="s">
        <v>9526</v>
      </c>
      <c r="J1988" t="s">
        <v>9527</v>
      </c>
      <c r="K1988" t="s">
        <v>2398</v>
      </c>
      <c r="L1988" t="s">
        <v>2295</v>
      </c>
      <c r="M1988" s="6">
        <f>DATE(YEAR(PCC_Data[[#This Row],[Confirmed Date]]),MONTH(PCC_Data[[#This Row],[Confirmed Date]]),1)</f>
        <v>41365</v>
      </c>
      <c r="N1988" s="3">
        <f>DATE(YEAR(PCC_Data[[#This Row],[Confirmed Date]]),1,1)</f>
        <v>41275</v>
      </c>
    </row>
    <row r="1989" spans="2:14" x14ac:dyDescent="0.25">
      <c r="B1989" t="s">
        <v>9528</v>
      </c>
      <c r="C1989" t="s">
        <v>2232</v>
      </c>
      <c r="D1989" t="s">
        <v>9529</v>
      </c>
      <c r="E1989" t="s">
        <v>3640</v>
      </c>
      <c r="F1989" t="s">
        <v>2255</v>
      </c>
      <c r="G1989">
        <v>0</v>
      </c>
      <c r="H1989" t="s">
        <v>9530</v>
      </c>
      <c r="I1989" t="s">
        <v>9530</v>
      </c>
      <c r="J1989" t="s">
        <v>9531</v>
      </c>
      <c r="K1989" t="s">
        <v>3833</v>
      </c>
      <c r="M1989" s="6">
        <f>DATE(YEAR(PCC_Data[[#This Row],[Confirmed Date]]),MONTH(PCC_Data[[#This Row],[Confirmed Date]]),1)</f>
        <v>41365</v>
      </c>
      <c r="N1989" s="3">
        <f>DATE(YEAR(PCC_Data[[#This Row],[Confirmed Date]]),1,1)</f>
        <v>41275</v>
      </c>
    </row>
    <row r="1990" spans="2:14" x14ac:dyDescent="0.25">
      <c r="B1990" t="s">
        <v>9532</v>
      </c>
      <c r="C1990" t="s">
        <v>2177</v>
      </c>
      <c r="D1990" t="s">
        <v>9533</v>
      </c>
      <c r="E1990" t="s">
        <v>9534</v>
      </c>
      <c r="F1990" t="s">
        <v>3448</v>
      </c>
      <c r="G1990">
        <v>0</v>
      </c>
      <c r="H1990" t="s">
        <v>9535</v>
      </c>
      <c r="I1990" t="s">
        <v>9535</v>
      </c>
      <c r="J1990" t="s">
        <v>9536</v>
      </c>
      <c r="K1990" t="s">
        <v>2861</v>
      </c>
      <c r="L1990" t="s">
        <v>2275</v>
      </c>
      <c r="M1990" s="6">
        <f>DATE(YEAR(PCC_Data[[#This Row],[Confirmed Date]]),MONTH(PCC_Data[[#This Row],[Confirmed Date]]),1)</f>
        <v>41395</v>
      </c>
      <c r="N1990" s="3">
        <f>DATE(YEAR(PCC_Data[[#This Row],[Confirmed Date]]),1,1)</f>
        <v>41275</v>
      </c>
    </row>
    <row r="1991" spans="2:14" x14ac:dyDescent="0.25">
      <c r="B1991" t="s">
        <v>9537</v>
      </c>
      <c r="C1991" t="s">
        <v>2232</v>
      </c>
      <c r="D1991" t="s">
        <v>9538</v>
      </c>
      <c r="E1991" t="s">
        <v>3490</v>
      </c>
      <c r="F1991" t="s">
        <v>2235</v>
      </c>
      <c r="G1991">
        <v>0</v>
      </c>
      <c r="H1991" t="s">
        <v>9539</v>
      </c>
      <c r="I1991" t="s">
        <v>9539</v>
      </c>
      <c r="J1991" t="s">
        <v>9540</v>
      </c>
      <c r="K1991" t="s">
        <v>3445</v>
      </c>
      <c r="M1991" s="6">
        <f>DATE(YEAR(PCC_Data[[#This Row],[Confirmed Date]]),MONTH(PCC_Data[[#This Row],[Confirmed Date]]),1)</f>
        <v>41365</v>
      </c>
      <c r="N1991" s="3">
        <f>DATE(YEAR(PCC_Data[[#This Row],[Confirmed Date]]),1,1)</f>
        <v>41275</v>
      </c>
    </row>
    <row r="1992" spans="2:14" x14ac:dyDescent="0.25">
      <c r="B1992" t="s">
        <v>9541</v>
      </c>
      <c r="C1992" t="s">
        <v>2177</v>
      </c>
      <c r="D1992" t="s">
        <v>9542</v>
      </c>
      <c r="E1992" t="s">
        <v>9543</v>
      </c>
      <c r="F1992" t="s">
        <v>2395</v>
      </c>
      <c r="G1992">
        <v>0</v>
      </c>
      <c r="H1992" t="s">
        <v>9544</v>
      </c>
      <c r="I1992" t="s">
        <v>9544</v>
      </c>
      <c r="J1992" t="s">
        <v>9545</v>
      </c>
      <c r="K1992" t="s">
        <v>5094</v>
      </c>
      <c r="L1992" t="s">
        <v>9546</v>
      </c>
      <c r="M1992" s="6">
        <f>DATE(YEAR(PCC_Data[[#This Row],[Confirmed Date]]),MONTH(PCC_Data[[#This Row],[Confirmed Date]]),1)</f>
        <v>41365</v>
      </c>
      <c r="N1992" s="3">
        <f>DATE(YEAR(PCC_Data[[#This Row],[Confirmed Date]]),1,1)</f>
        <v>41275</v>
      </c>
    </row>
    <row r="1993" spans="2:14" x14ac:dyDescent="0.25">
      <c r="B1993" t="s">
        <v>9547</v>
      </c>
      <c r="C1993" t="s">
        <v>2177</v>
      </c>
      <c r="D1993" t="s">
        <v>9548</v>
      </c>
      <c r="E1993" t="s">
        <v>9549</v>
      </c>
      <c r="F1993" t="s">
        <v>2514</v>
      </c>
      <c r="G1993">
        <v>0</v>
      </c>
      <c r="H1993" t="s">
        <v>9550</v>
      </c>
      <c r="I1993" t="s">
        <v>9550</v>
      </c>
      <c r="J1993" t="s">
        <v>9551</v>
      </c>
      <c r="K1993" t="s">
        <v>3460</v>
      </c>
      <c r="L1993" t="s">
        <v>9552</v>
      </c>
      <c r="M1993" s="6">
        <f>DATE(YEAR(PCC_Data[[#This Row],[Confirmed Date]]),MONTH(PCC_Data[[#This Row],[Confirmed Date]]),1)</f>
        <v>41365</v>
      </c>
      <c r="N1993" s="3">
        <f>DATE(YEAR(PCC_Data[[#This Row],[Confirmed Date]]),1,1)</f>
        <v>41275</v>
      </c>
    </row>
    <row r="1994" spans="2:14" x14ac:dyDescent="0.25">
      <c r="B1994" t="s">
        <v>9553</v>
      </c>
      <c r="C1994" t="s">
        <v>2177</v>
      </c>
      <c r="D1994" t="s">
        <v>9554</v>
      </c>
      <c r="E1994" t="s">
        <v>9555</v>
      </c>
      <c r="F1994" t="s">
        <v>2701</v>
      </c>
      <c r="G1994">
        <v>0</v>
      </c>
      <c r="H1994" t="s">
        <v>9556</v>
      </c>
      <c r="I1994" t="s">
        <v>9556</v>
      </c>
      <c r="J1994" t="s">
        <v>9557</v>
      </c>
      <c r="K1994" t="s">
        <v>2398</v>
      </c>
      <c r="L1994" t="s">
        <v>2365</v>
      </c>
      <c r="M1994" s="6">
        <f>DATE(YEAR(PCC_Data[[#This Row],[Confirmed Date]]),MONTH(PCC_Data[[#This Row],[Confirmed Date]]),1)</f>
        <v>41365</v>
      </c>
      <c r="N1994" s="3">
        <f>DATE(YEAR(PCC_Data[[#This Row],[Confirmed Date]]),1,1)</f>
        <v>41275</v>
      </c>
    </row>
    <row r="1995" spans="2:14" x14ac:dyDescent="0.25">
      <c r="B1995" t="s">
        <v>9558</v>
      </c>
      <c r="C1995" t="s">
        <v>2232</v>
      </c>
      <c r="D1995" t="s">
        <v>9559</v>
      </c>
      <c r="E1995" t="s">
        <v>9560</v>
      </c>
      <c r="F1995" t="s">
        <v>2384</v>
      </c>
      <c r="G1995">
        <v>0</v>
      </c>
      <c r="H1995" t="s">
        <v>9561</v>
      </c>
      <c r="I1995" t="s">
        <v>9561</v>
      </c>
      <c r="J1995" t="s">
        <v>9562</v>
      </c>
      <c r="K1995" t="s">
        <v>2429</v>
      </c>
      <c r="M1995" s="6">
        <f>DATE(YEAR(PCC_Data[[#This Row],[Confirmed Date]]),MONTH(PCC_Data[[#This Row],[Confirmed Date]]),1)</f>
        <v>41365</v>
      </c>
      <c r="N1995" s="3">
        <f>DATE(YEAR(PCC_Data[[#This Row],[Confirmed Date]]),1,1)</f>
        <v>41275</v>
      </c>
    </row>
    <row r="1996" spans="2:14" x14ac:dyDescent="0.25">
      <c r="B1996" t="s">
        <v>9563</v>
      </c>
      <c r="C1996" t="s">
        <v>2232</v>
      </c>
      <c r="D1996" t="s">
        <v>9564</v>
      </c>
      <c r="E1996" t="s">
        <v>5091</v>
      </c>
      <c r="F1996" t="s">
        <v>2701</v>
      </c>
      <c r="G1996">
        <v>0</v>
      </c>
      <c r="H1996" t="s">
        <v>9565</v>
      </c>
      <c r="I1996" t="s">
        <v>9565</v>
      </c>
      <c r="J1996" t="s">
        <v>9566</v>
      </c>
      <c r="K1996" t="s">
        <v>2593</v>
      </c>
      <c r="L1996" t="s">
        <v>2365</v>
      </c>
      <c r="M1996" s="6">
        <f>DATE(YEAR(PCC_Data[[#This Row],[Confirmed Date]]),MONTH(PCC_Data[[#This Row],[Confirmed Date]]),1)</f>
        <v>41395</v>
      </c>
      <c r="N1996" s="3">
        <f>DATE(YEAR(PCC_Data[[#This Row],[Confirmed Date]]),1,1)</f>
        <v>41275</v>
      </c>
    </row>
    <row r="1997" spans="2:14" x14ac:dyDescent="0.25">
      <c r="B1997" t="s">
        <v>9567</v>
      </c>
      <c r="C1997" t="s">
        <v>2232</v>
      </c>
      <c r="D1997" t="s">
        <v>9568</v>
      </c>
      <c r="E1997" t="s">
        <v>9569</v>
      </c>
      <c r="F1997" t="s">
        <v>2384</v>
      </c>
      <c r="G1997">
        <v>0</v>
      </c>
      <c r="H1997" t="s">
        <v>9570</v>
      </c>
      <c r="I1997" t="s">
        <v>9570</v>
      </c>
      <c r="J1997" t="s">
        <v>9571</v>
      </c>
      <c r="K1997" t="s">
        <v>2429</v>
      </c>
      <c r="M1997" s="6">
        <f>DATE(YEAR(PCC_Data[[#This Row],[Confirmed Date]]),MONTH(PCC_Data[[#This Row],[Confirmed Date]]),1)</f>
        <v>41365</v>
      </c>
      <c r="N1997" s="3">
        <f>DATE(YEAR(PCC_Data[[#This Row],[Confirmed Date]]),1,1)</f>
        <v>41275</v>
      </c>
    </row>
    <row r="1998" spans="2:14" x14ac:dyDescent="0.25">
      <c r="B1998" t="s">
        <v>9572</v>
      </c>
      <c r="C1998" t="s">
        <v>2177</v>
      </c>
      <c r="D1998" t="s">
        <v>9573</v>
      </c>
      <c r="E1998" t="s">
        <v>4607</v>
      </c>
      <c r="F1998" t="s">
        <v>2395</v>
      </c>
      <c r="G1998">
        <v>0</v>
      </c>
      <c r="H1998" t="s">
        <v>9574</v>
      </c>
      <c r="I1998" t="s">
        <v>9574</v>
      </c>
      <c r="J1998" t="s">
        <v>9575</v>
      </c>
      <c r="K1998" t="s">
        <v>5094</v>
      </c>
      <c r="L1998" t="s">
        <v>2365</v>
      </c>
      <c r="M1998" s="6">
        <f>DATE(YEAR(PCC_Data[[#This Row],[Confirmed Date]]),MONTH(PCC_Data[[#This Row],[Confirmed Date]]),1)</f>
        <v>41365</v>
      </c>
      <c r="N1998" s="3">
        <f>DATE(YEAR(PCC_Data[[#This Row],[Confirmed Date]]),1,1)</f>
        <v>41275</v>
      </c>
    </row>
    <row r="1999" spans="2:14" x14ac:dyDescent="0.25">
      <c r="B1999" t="s">
        <v>9576</v>
      </c>
      <c r="C1999" t="s">
        <v>2177</v>
      </c>
      <c r="D1999" t="s">
        <v>9577</v>
      </c>
      <c r="E1999" t="s">
        <v>9578</v>
      </c>
      <c r="F1999" t="s">
        <v>3345</v>
      </c>
      <c r="G1999">
        <v>0</v>
      </c>
      <c r="H1999" t="s">
        <v>9579</v>
      </c>
      <c r="I1999" t="s">
        <v>9579</v>
      </c>
      <c r="J1999" t="s">
        <v>9580</v>
      </c>
      <c r="K1999" t="s">
        <v>5094</v>
      </c>
      <c r="M1999" s="6">
        <f>DATE(YEAR(PCC_Data[[#This Row],[Confirmed Date]]),MONTH(PCC_Data[[#This Row],[Confirmed Date]]),1)</f>
        <v>41365</v>
      </c>
      <c r="N1999" s="3">
        <f>DATE(YEAR(PCC_Data[[#This Row],[Confirmed Date]]),1,1)</f>
        <v>41275</v>
      </c>
    </row>
    <row r="2000" spans="2:14" x14ac:dyDescent="0.25">
      <c r="B2000" t="s">
        <v>9581</v>
      </c>
      <c r="C2000" t="s">
        <v>2177</v>
      </c>
      <c r="D2000" t="s">
        <v>9582</v>
      </c>
      <c r="E2000" t="s">
        <v>8773</v>
      </c>
      <c r="F2000" t="s">
        <v>3345</v>
      </c>
      <c r="G2000">
        <v>0</v>
      </c>
      <c r="H2000" t="s">
        <v>9583</v>
      </c>
      <c r="I2000" t="s">
        <v>9583</v>
      </c>
      <c r="J2000" t="s">
        <v>9584</v>
      </c>
      <c r="K2000" t="s">
        <v>5094</v>
      </c>
      <c r="L2000" t="s">
        <v>2660</v>
      </c>
      <c r="M2000" s="6">
        <f>DATE(YEAR(PCC_Data[[#This Row],[Confirmed Date]]),MONTH(PCC_Data[[#This Row],[Confirmed Date]]),1)</f>
        <v>41365</v>
      </c>
      <c r="N2000" s="3">
        <f>DATE(YEAR(PCC_Data[[#This Row],[Confirmed Date]]),1,1)</f>
        <v>41275</v>
      </c>
    </row>
    <row r="2001" spans="2:14" x14ac:dyDescent="0.25">
      <c r="B2001" t="s">
        <v>9585</v>
      </c>
      <c r="C2001" t="s">
        <v>2177</v>
      </c>
      <c r="D2001" t="s">
        <v>2543</v>
      </c>
      <c r="E2001" t="s">
        <v>9586</v>
      </c>
      <c r="F2001" t="s">
        <v>2310</v>
      </c>
      <c r="G2001">
        <v>0</v>
      </c>
      <c r="H2001" t="s">
        <v>9587</v>
      </c>
      <c r="I2001" t="s">
        <v>9587</v>
      </c>
      <c r="J2001" t="s">
        <v>9588</v>
      </c>
      <c r="K2001" t="s">
        <v>2398</v>
      </c>
      <c r="L2001" t="s">
        <v>2275</v>
      </c>
      <c r="M2001" s="6">
        <f>DATE(YEAR(PCC_Data[[#This Row],[Confirmed Date]]),MONTH(PCC_Data[[#This Row],[Confirmed Date]]),1)</f>
        <v>41395</v>
      </c>
      <c r="N2001" s="3">
        <f>DATE(YEAR(PCC_Data[[#This Row],[Confirmed Date]]),1,1)</f>
        <v>41275</v>
      </c>
    </row>
    <row r="2002" spans="2:14" x14ac:dyDescent="0.25">
      <c r="B2002" t="s">
        <v>9589</v>
      </c>
      <c r="C2002" t="s">
        <v>2177</v>
      </c>
      <c r="D2002" t="s">
        <v>2291</v>
      </c>
      <c r="E2002" t="s">
        <v>9590</v>
      </c>
      <c r="F2002" t="s">
        <v>2255</v>
      </c>
      <c r="G2002">
        <v>0</v>
      </c>
      <c r="H2002" t="s">
        <v>9591</v>
      </c>
      <c r="I2002" t="s">
        <v>9591</v>
      </c>
      <c r="J2002" t="s">
        <v>9592</v>
      </c>
      <c r="K2002" t="s">
        <v>2861</v>
      </c>
      <c r="L2002" t="s">
        <v>2839</v>
      </c>
      <c r="M2002" s="6">
        <f>DATE(YEAR(PCC_Data[[#This Row],[Confirmed Date]]),MONTH(PCC_Data[[#This Row],[Confirmed Date]]),1)</f>
        <v>41365</v>
      </c>
      <c r="N2002" s="3">
        <f>DATE(YEAR(PCC_Data[[#This Row],[Confirmed Date]]),1,1)</f>
        <v>41275</v>
      </c>
    </row>
    <row r="2003" spans="2:14" x14ac:dyDescent="0.25">
      <c r="B2003" t="s">
        <v>9593</v>
      </c>
      <c r="C2003" t="s">
        <v>2232</v>
      </c>
      <c r="D2003" t="s">
        <v>9594</v>
      </c>
      <c r="E2003" t="s">
        <v>9595</v>
      </c>
      <c r="F2003" t="s">
        <v>2384</v>
      </c>
      <c r="G2003">
        <v>0</v>
      </c>
      <c r="H2003" t="s">
        <v>9596</v>
      </c>
      <c r="I2003" t="s">
        <v>9596</v>
      </c>
      <c r="J2003" t="s">
        <v>9597</v>
      </c>
      <c r="K2003" t="s">
        <v>2429</v>
      </c>
      <c r="M2003" s="6">
        <f>DATE(YEAR(PCC_Data[[#This Row],[Confirmed Date]]),MONTH(PCC_Data[[#This Row],[Confirmed Date]]),1)</f>
        <v>41365</v>
      </c>
      <c r="N2003" s="3">
        <f>DATE(YEAR(PCC_Data[[#This Row],[Confirmed Date]]),1,1)</f>
        <v>41275</v>
      </c>
    </row>
    <row r="2004" spans="2:14" x14ac:dyDescent="0.25">
      <c r="B2004" t="s">
        <v>9598</v>
      </c>
      <c r="C2004" t="s">
        <v>2177</v>
      </c>
      <c r="D2004" t="s">
        <v>9599</v>
      </c>
      <c r="E2004" t="s">
        <v>3640</v>
      </c>
      <c r="F2004" t="s">
        <v>2271</v>
      </c>
      <c r="G2004">
        <v>0</v>
      </c>
      <c r="H2004" t="s">
        <v>9600</v>
      </c>
      <c r="I2004" t="s">
        <v>9600</v>
      </c>
      <c r="J2004" t="s">
        <v>9601</v>
      </c>
      <c r="K2004" t="s">
        <v>2347</v>
      </c>
      <c r="L2004" t="s">
        <v>9602</v>
      </c>
      <c r="M2004" s="6">
        <f>DATE(YEAR(PCC_Data[[#This Row],[Confirmed Date]]),MONTH(PCC_Data[[#This Row],[Confirmed Date]]),1)</f>
        <v>41365</v>
      </c>
      <c r="N2004" s="3">
        <f>DATE(YEAR(PCC_Data[[#This Row],[Confirmed Date]]),1,1)</f>
        <v>41275</v>
      </c>
    </row>
    <row r="2005" spans="2:14" x14ac:dyDescent="0.25">
      <c r="B2005" t="s">
        <v>9603</v>
      </c>
      <c r="C2005" t="s">
        <v>2177</v>
      </c>
      <c r="D2005" t="s">
        <v>9604</v>
      </c>
      <c r="E2005" t="s">
        <v>5624</v>
      </c>
      <c r="F2005" t="s">
        <v>2271</v>
      </c>
      <c r="G2005">
        <v>0</v>
      </c>
      <c r="H2005" t="s">
        <v>9605</v>
      </c>
      <c r="I2005" t="s">
        <v>9605</v>
      </c>
      <c r="J2005" t="s">
        <v>9606</v>
      </c>
      <c r="K2005" t="s">
        <v>2398</v>
      </c>
      <c r="L2005" t="s">
        <v>2258</v>
      </c>
      <c r="M2005" s="6">
        <f>DATE(YEAR(PCC_Data[[#This Row],[Confirmed Date]]),MONTH(PCC_Data[[#This Row],[Confirmed Date]]),1)</f>
        <v>41365</v>
      </c>
      <c r="N2005" s="3">
        <f>DATE(YEAR(PCC_Data[[#This Row],[Confirmed Date]]),1,1)</f>
        <v>41275</v>
      </c>
    </row>
    <row r="2006" spans="2:14" x14ac:dyDescent="0.25">
      <c r="B2006" t="s">
        <v>9607</v>
      </c>
      <c r="C2006" t="s">
        <v>2232</v>
      </c>
      <c r="D2006" t="s">
        <v>9608</v>
      </c>
      <c r="E2006" t="s">
        <v>9609</v>
      </c>
      <c r="F2006" t="s">
        <v>2467</v>
      </c>
      <c r="G2006">
        <v>0</v>
      </c>
      <c r="H2006" t="s">
        <v>9610</v>
      </c>
      <c r="I2006" t="s">
        <v>9610</v>
      </c>
      <c r="J2006" t="s">
        <v>9611</v>
      </c>
      <c r="K2006" t="s">
        <v>4846</v>
      </c>
      <c r="L2006" t="s">
        <v>2239</v>
      </c>
      <c r="M2006" s="6">
        <f>DATE(YEAR(PCC_Data[[#This Row],[Confirmed Date]]),MONTH(PCC_Data[[#This Row],[Confirmed Date]]),1)</f>
        <v>41395</v>
      </c>
      <c r="N2006" s="3">
        <f>DATE(YEAR(PCC_Data[[#This Row],[Confirmed Date]]),1,1)</f>
        <v>41275</v>
      </c>
    </row>
    <row r="2007" spans="2:14" x14ac:dyDescent="0.25">
      <c r="B2007" t="s">
        <v>9612</v>
      </c>
      <c r="C2007" t="s">
        <v>2232</v>
      </c>
      <c r="D2007" t="s">
        <v>9613</v>
      </c>
      <c r="E2007" t="s">
        <v>6439</v>
      </c>
      <c r="F2007" t="s">
        <v>2271</v>
      </c>
      <c r="G2007">
        <v>0</v>
      </c>
      <c r="H2007" t="s">
        <v>9614</v>
      </c>
      <c r="I2007" t="s">
        <v>9614</v>
      </c>
      <c r="J2007" t="s">
        <v>9615</v>
      </c>
      <c r="K2007" t="s">
        <v>2424</v>
      </c>
      <c r="M2007" s="6">
        <f>DATE(YEAR(PCC_Data[[#This Row],[Confirmed Date]]),MONTH(PCC_Data[[#This Row],[Confirmed Date]]),1)</f>
        <v>41365</v>
      </c>
      <c r="N2007" s="3">
        <f>DATE(YEAR(PCC_Data[[#This Row],[Confirmed Date]]),1,1)</f>
        <v>41275</v>
      </c>
    </row>
    <row r="2008" spans="2:14" x14ac:dyDescent="0.25">
      <c r="B2008" t="s">
        <v>9616</v>
      </c>
      <c r="C2008" t="s">
        <v>2177</v>
      </c>
      <c r="D2008" t="s">
        <v>9617</v>
      </c>
      <c r="E2008" t="s">
        <v>5237</v>
      </c>
      <c r="F2008" t="s">
        <v>2836</v>
      </c>
      <c r="G2008">
        <v>0</v>
      </c>
      <c r="H2008" t="s">
        <v>9618</v>
      </c>
      <c r="I2008" t="s">
        <v>9618</v>
      </c>
      <c r="J2008" t="s">
        <v>9619</v>
      </c>
      <c r="K2008" t="s">
        <v>3460</v>
      </c>
      <c r="L2008" t="s">
        <v>2252</v>
      </c>
      <c r="M2008" s="6">
        <f>DATE(YEAR(PCC_Data[[#This Row],[Confirmed Date]]),MONTH(PCC_Data[[#This Row],[Confirmed Date]]),1)</f>
        <v>41365</v>
      </c>
      <c r="N2008" s="3">
        <f>DATE(YEAR(PCC_Data[[#This Row],[Confirmed Date]]),1,1)</f>
        <v>41275</v>
      </c>
    </row>
    <row r="2009" spans="2:14" x14ac:dyDescent="0.25">
      <c r="B2009" t="s">
        <v>9620</v>
      </c>
      <c r="C2009" t="s">
        <v>2177</v>
      </c>
      <c r="D2009" t="s">
        <v>9621</v>
      </c>
      <c r="E2009" t="s">
        <v>4075</v>
      </c>
      <c r="F2009" t="s">
        <v>3345</v>
      </c>
      <c r="G2009">
        <v>0</v>
      </c>
      <c r="H2009" t="s">
        <v>9622</v>
      </c>
      <c r="I2009" t="s">
        <v>9622</v>
      </c>
      <c r="J2009" t="s">
        <v>9623</v>
      </c>
      <c r="K2009" t="s">
        <v>2398</v>
      </c>
      <c r="L2009" t="s">
        <v>2258</v>
      </c>
      <c r="M2009" s="6">
        <f>DATE(YEAR(PCC_Data[[#This Row],[Confirmed Date]]),MONTH(PCC_Data[[#This Row],[Confirmed Date]]),1)</f>
        <v>41365</v>
      </c>
      <c r="N2009" s="3">
        <f>DATE(YEAR(PCC_Data[[#This Row],[Confirmed Date]]),1,1)</f>
        <v>41275</v>
      </c>
    </row>
    <row r="2010" spans="2:14" x14ac:dyDescent="0.25">
      <c r="B2010" t="s">
        <v>9624</v>
      </c>
      <c r="C2010" t="s">
        <v>2232</v>
      </c>
      <c r="D2010" t="s">
        <v>9625</v>
      </c>
      <c r="E2010" t="s">
        <v>9626</v>
      </c>
      <c r="F2010" t="s">
        <v>3345</v>
      </c>
      <c r="G2010">
        <v>0</v>
      </c>
      <c r="H2010" t="s">
        <v>9627</v>
      </c>
      <c r="I2010" t="s">
        <v>9627</v>
      </c>
      <c r="J2010" t="s">
        <v>9628</v>
      </c>
      <c r="K2010" t="s">
        <v>2698</v>
      </c>
      <c r="M2010" s="6">
        <f>DATE(YEAR(PCC_Data[[#This Row],[Confirmed Date]]),MONTH(PCC_Data[[#This Row],[Confirmed Date]]),1)</f>
        <v>41365</v>
      </c>
      <c r="N2010" s="3">
        <f>DATE(YEAR(PCC_Data[[#This Row],[Confirmed Date]]),1,1)</f>
        <v>41275</v>
      </c>
    </row>
    <row r="2011" spans="2:14" x14ac:dyDescent="0.25">
      <c r="B2011" t="s">
        <v>9629</v>
      </c>
      <c r="C2011" t="s">
        <v>2177</v>
      </c>
      <c r="D2011" t="s">
        <v>468</v>
      </c>
      <c r="E2011" t="s">
        <v>5237</v>
      </c>
      <c r="F2011" t="s">
        <v>2836</v>
      </c>
      <c r="G2011">
        <v>0</v>
      </c>
      <c r="H2011" t="s">
        <v>9630</v>
      </c>
      <c r="I2011" t="s">
        <v>9630</v>
      </c>
      <c r="J2011" t="s">
        <v>9631</v>
      </c>
      <c r="K2011" t="s">
        <v>3460</v>
      </c>
      <c r="L2011" t="s">
        <v>2252</v>
      </c>
      <c r="M2011" s="6">
        <f>DATE(YEAR(PCC_Data[[#This Row],[Confirmed Date]]),MONTH(PCC_Data[[#This Row],[Confirmed Date]]),1)</f>
        <v>41365</v>
      </c>
      <c r="N2011" s="3">
        <f>DATE(YEAR(PCC_Data[[#This Row],[Confirmed Date]]),1,1)</f>
        <v>41275</v>
      </c>
    </row>
    <row r="2012" spans="2:14" x14ac:dyDescent="0.25">
      <c r="B2012" t="s">
        <v>9632</v>
      </c>
      <c r="C2012" t="s">
        <v>2177</v>
      </c>
      <c r="D2012" t="s">
        <v>9633</v>
      </c>
      <c r="E2012" t="s">
        <v>9634</v>
      </c>
      <c r="F2012" t="s">
        <v>2514</v>
      </c>
      <c r="G2012">
        <v>0</v>
      </c>
      <c r="H2012" t="s">
        <v>9635</v>
      </c>
      <c r="I2012" t="s">
        <v>9635</v>
      </c>
      <c r="J2012" t="s">
        <v>9636</v>
      </c>
      <c r="K2012" t="s">
        <v>3460</v>
      </c>
      <c r="L2012" t="s">
        <v>2518</v>
      </c>
      <c r="M2012" s="6">
        <f>DATE(YEAR(PCC_Data[[#This Row],[Confirmed Date]]),MONTH(PCC_Data[[#This Row],[Confirmed Date]]),1)</f>
        <v>41365</v>
      </c>
      <c r="N2012" s="3">
        <f>DATE(YEAR(PCC_Data[[#This Row],[Confirmed Date]]),1,1)</f>
        <v>41275</v>
      </c>
    </row>
    <row r="2013" spans="2:14" x14ac:dyDescent="0.25">
      <c r="B2013" t="s">
        <v>9637</v>
      </c>
      <c r="C2013" t="s">
        <v>2177</v>
      </c>
      <c r="D2013" t="s">
        <v>9638</v>
      </c>
      <c r="E2013" t="s">
        <v>9639</v>
      </c>
      <c r="F2013" t="s">
        <v>2384</v>
      </c>
      <c r="G2013">
        <v>0</v>
      </c>
      <c r="H2013" t="s">
        <v>9640</v>
      </c>
      <c r="I2013" t="s">
        <v>9640</v>
      </c>
      <c r="J2013" t="s">
        <v>9641</v>
      </c>
      <c r="K2013" t="s">
        <v>2861</v>
      </c>
      <c r="L2013" t="s">
        <v>2258</v>
      </c>
      <c r="M2013" s="6">
        <f>DATE(YEAR(PCC_Data[[#This Row],[Confirmed Date]]),MONTH(PCC_Data[[#This Row],[Confirmed Date]]),1)</f>
        <v>41365</v>
      </c>
      <c r="N2013" s="3">
        <f>DATE(YEAR(PCC_Data[[#This Row],[Confirmed Date]]),1,1)</f>
        <v>41275</v>
      </c>
    </row>
    <row r="2014" spans="2:14" x14ac:dyDescent="0.25">
      <c r="B2014" t="s">
        <v>9642</v>
      </c>
      <c r="C2014" t="s">
        <v>2232</v>
      </c>
      <c r="D2014" t="s">
        <v>9643</v>
      </c>
      <c r="E2014" t="s">
        <v>9644</v>
      </c>
      <c r="F2014" t="s">
        <v>2384</v>
      </c>
      <c r="G2014">
        <v>0</v>
      </c>
      <c r="H2014" t="s">
        <v>9645</v>
      </c>
      <c r="I2014" t="s">
        <v>9645</v>
      </c>
      <c r="J2014" t="s">
        <v>9646</v>
      </c>
      <c r="K2014" t="s">
        <v>2429</v>
      </c>
      <c r="M2014" s="6">
        <f>DATE(YEAR(PCC_Data[[#This Row],[Confirmed Date]]),MONTH(PCC_Data[[#This Row],[Confirmed Date]]),1)</f>
        <v>41365</v>
      </c>
      <c r="N2014" s="3">
        <f>DATE(YEAR(PCC_Data[[#This Row],[Confirmed Date]]),1,1)</f>
        <v>41275</v>
      </c>
    </row>
    <row r="2015" spans="2:14" x14ac:dyDescent="0.25">
      <c r="B2015" t="s">
        <v>9647</v>
      </c>
      <c r="C2015" t="s">
        <v>2232</v>
      </c>
      <c r="D2015" t="s">
        <v>9648</v>
      </c>
      <c r="E2015" t="s">
        <v>9649</v>
      </c>
      <c r="F2015" t="s">
        <v>2384</v>
      </c>
      <c r="G2015">
        <v>0</v>
      </c>
      <c r="H2015" t="s">
        <v>9650</v>
      </c>
      <c r="I2015" t="s">
        <v>9650</v>
      </c>
      <c r="J2015" t="s">
        <v>9651</v>
      </c>
      <c r="K2015" t="s">
        <v>2429</v>
      </c>
      <c r="M2015" s="6">
        <f>DATE(YEAR(PCC_Data[[#This Row],[Confirmed Date]]),MONTH(PCC_Data[[#This Row],[Confirmed Date]]),1)</f>
        <v>41365</v>
      </c>
      <c r="N2015" s="3">
        <f>DATE(YEAR(PCC_Data[[#This Row],[Confirmed Date]]),1,1)</f>
        <v>41275</v>
      </c>
    </row>
    <row r="2016" spans="2:14" x14ac:dyDescent="0.25">
      <c r="B2016" t="s">
        <v>9652</v>
      </c>
      <c r="C2016" t="s">
        <v>2177</v>
      </c>
      <c r="D2016" t="s">
        <v>9653</v>
      </c>
      <c r="E2016" t="s">
        <v>5091</v>
      </c>
      <c r="F2016" t="s">
        <v>2701</v>
      </c>
      <c r="G2016">
        <v>0</v>
      </c>
      <c r="H2016" t="s">
        <v>9654</v>
      </c>
      <c r="I2016" t="s">
        <v>9654</v>
      </c>
      <c r="J2016" t="s">
        <v>9655</v>
      </c>
      <c r="K2016" t="s">
        <v>2398</v>
      </c>
      <c r="L2016" t="s">
        <v>2365</v>
      </c>
      <c r="M2016" s="6">
        <f>DATE(YEAR(PCC_Data[[#This Row],[Confirmed Date]]),MONTH(PCC_Data[[#This Row],[Confirmed Date]]),1)</f>
        <v>41365</v>
      </c>
      <c r="N2016" s="3">
        <f>DATE(YEAR(PCC_Data[[#This Row],[Confirmed Date]]),1,1)</f>
        <v>41275</v>
      </c>
    </row>
    <row r="2017" spans="2:14" x14ac:dyDescent="0.25">
      <c r="B2017" t="s">
        <v>9656</v>
      </c>
      <c r="C2017" t="s">
        <v>2232</v>
      </c>
      <c r="D2017" t="s">
        <v>9657</v>
      </c>
      <c r="E2017" t="s">
        <v>9658</v>
      </c>
      <c r="F2017" t="s">
        <v>2242</v>
      </c>
      <c r="G2017">
        <v>0</v>
      </c>
      <c r="H2017" t="s">
        <v>9659</v>
      </c>
      <c r="I2017" t="s">
        <v>9659</v>
      </c>
      <c r="J2017" t="s">
        <v>9660</v>
      </c>
      <c r="K2017" t="s">
        <v>2424</v>
      </c>
      <c r="L2017" t="s">
        <v>2252</v>
      </c>
      <c r="M2017" s="6">
        <f>DATE(YEAR(PCC_Data[[#This Row],[Confirmed Date]]),MONTH(PCC_Data[[#This Row],[Confirmed Date]]),1)</f>
        <v>41395</v>
      </c>
      <c r="N2017" s="3">
        <f>DATE(YEAR(PCC_Data[[#This Row],[Confirmed Date]]),1,1)</f>
        <v>41275</v>
      </c>
    </row>
    <row r="2018" spans="2:14" x14ac:dyDescent="0.25">
      <c r="B2018" t="s">
        <v>9661</v>
      </c>
      <c r="C2018" t="s">
        <v>2232</v>
      </c>
      <c r="D2018" t="s">
        <v>9662</v>
      </c>
      <c r="E2018" t="s">
        <v>9663</v>
      </c>
      <c r="F2018" t="s">
        <v>2384</v>
      </c>
      <c r="G2018">
        <v>0</v>
      </c>
      <c r="H2018" t="s">
        <v>9664</v>
      </c>
      <c r="I2018" t="s">
        <v>9664</v>
      </c>
      <c r="J2018" t="s">
        <v>9665</v>
      </c>
      <c r="K2018" t="s">
        <v>2429</v>
      </c>
      <c r="M2018" s="6">
        <f>DATE(YEAR(PCC_Data[[#This Row],[Confirmed Date]]),MONTH(PCC_Data[[#This Row],[Confirmed Date]]),1)</f>
        <v>41395</v>
      </c>
      <c r="N2018" s="3">
        <f>DATE(YEAR(PCC_Data[[#This Row],[Confirmed Date]]),1,1)</f>
        <v>41275</v>
      </c>
    </row>
    <row r="2019" spans="2:14" x14ac:dyDescent="0.25">
      <c r="B2019" t="s">
        <v>9666</v>
      </c>
      <c r="C2019" t="s">
        <v>2177</v>
      </c>
      <c r="D2019" t="s">
        <v>9582</v>
      </c>
      <c r="E2019" t="s">
        <v>9667</v>
      </c>
      <c r="F2019" t="s">
        <v>2395</v>
      </c>
      <c r="G2019">
        <v>0</v>
      </c>
      <c r="H2019" t="s">
        <v>9668</v>
      </c>
      <c r="I2019" t="s">
        <v>9668</v>
      </c>
      <c r="J2019" t="s">
        <v>9669</v>
      </c>
      <c r="K2019" t="s">
        <v>5094</v>
      </c>
      <c r="M2019" s="6">
        <f>DATE(YEAR(PCC_Data[[#This Row],[Confirmed Date]]),MONTH(PCC_Data[[#This Row],[Confirmed Date]]),1)</f>
        <v>41365</v>
      </c>
      <c r="N2019" s="3">
        <f>DATE(YEAR(PCC_Data[[#This Row],[Confirmed Date]]),1,1)</f>
        <v>41275</v>
      </c>
    </row>
    <row r="2020" spans="2:14" x14ac:dyDescent="0.25">
      <c r="B2020" t="s">
        <v>9670</v>
      </c>
      <c r="C2020" t="s">
        <v>2177</v>
      </c>
      <c r="D2020" t="s">
        <v>9671</v>
      </c>
      <c r="E2020" t="s">
        <v>9672</v>
      </c>
      <c r="F2020" t="s">
        <v>2514</v>
      </c>
      <c r="G2020">
        <v>0</v>
      </c>
      <c r="H2020" t="s">
        <v>9673</v>
      </c>
      <c r="I2020" t="s">
        <v>9673</v>
      </c>
      <c r="J2020" t="s">
        <v>9674</v>
      </c>
      <c r="K2020" t="s">
        <v>3460</v>
      </c>
      <c r="L2020" t="s">
        <v>2518</v>
      </c>
      <c r="M2020" s="6">
        <f>DATE(YEAR(PCC_Data[[#This Row],[Confirmed Date]]),MONTH(PCC_Data[[#This Row],[Confirmed Date]]),1)</f>
        <v>41365</v>
      </c>
      <c r="N2020" s="3">
        <f>DATE(YEAR(PCC_Data[[#This Row],[Confirmed Date]]),1,1)</f>
        <v>41275</v>
      </c>
    </row>
    <row r="2021" spans="2:14" x14ac:dyDescent="0.25">
      <c r="B2021" t="s">
        <v>9675</v>
      </c>
      <c r="C2021" t="s">
        <v>2177</v>
      </c>
      <c r="D2021" t="s">
        <v>7041</v>
      </c>
      <c r="E2021" t="s">
        <v>9549</v>
      </c>
      <c r="F2021" t="s">
        <v>2514</v>
      </c>
      <c r="G2021">
        <v>0</v>
      </c>
      <c r="H2021" t="s">
        <v>9676</v>
      </c>
      <c r="I2021" t="s">
        <v>9676</v>
      </c>
      <c r="J2021" t="s">
        <v>9677</v>
      </c>
      <c r="K2021" t="s">
        <v>3460</v>
      </c>
      <c r="L2021" t="s">
        <v>9678</v>
      </c>
      <c r="M2021" s="6">
        <f>DATE(YEAR(PCC_Data[[#This Row],[Confirmed Date]]),MONTH(PCC_Data[[#This Row],[Confirmed Date]]),1)</f>
        <v>41365</v>
      </c>
      <c r="N2021" s="3">
        <f>DATE(YEAR(PCC_Data[[#This Row],[Confirmed Date]]),1,1)</f>
        <v>41275</v>
      </c>
    </row>
    <row r="2022" spans="2:14" x14ac:dyDescent="0.25">
      <c r="B2022" t="s">
        <v>9679</v>
      </c>
      <c r="C2022" t="s">
        <v>2177</v>
      </c>
      <c r="D2022" t="s">
        <v>9680</v>
      </c>
      <c r="E2022" t="s">
        <v>9681</v>
      </c>
      <c r="F2022" t="s">
        <v>2395</v>
      </c>
      <c r="G2022">
        <v>0</v>
      </c>
      <c r="H2022" t="s">
        <v>9682</v>
      </c>
      <c r="I2022" t="s">
        <v>9682</v>
      </c>
      <c r="J2022" t="s">
        <v>9683</v>
      </c>
      <c r="K2022" t="s">
        <v>5094</v>
      </c>
      <c r="L2022" t="s">
        <v>2252</v>
      </c>
      <c r="M2022" s="6">
        <f>DATE(YEAR(PCC_Data[[#This Row],[Confirmed Date]]),MONTH(PCC_Data[[#This Row],[Confirmed Date]]),1)</f>
        <v>41365</v>
      </c>
      <c r="N2022" s="3">
        <f>DATE(YEAR(PCC_Data[[#This Row],[Confirmed Date]]),1,1)</f>
        <v>41275</v>
      </c>
    </row>
    <row r="2023" spans="2:14" x14ac:dyDescent="0.25">
      <c r="B2023" t="s">
        <v>9684</v>
      </c>
      <c r="C2023" t="s">
        <v>2232</v>
      </c>
      <c r="D2023" t="s">
        <v>9685</v>
      </c>
      <c r="E2023" t="s">
        <v>3924</v>
      </c>
      <c r="F2023" t="s">
        <v>2235</v>
      </c>
      <c r="G2023">
        <v>0</v>
      </c>
      <c r="H2023" t="s">
        <v>9686</v>
      </c>
      <c r="I2023" t="s">
        <v>9686</v>
      </c>
      <c r="J2023" t="s">
        <v>9687</v>
      </c>
      <c r="K2023" t="s">
        <v>4846</v>
      </c>
      <c r="L2023" t="s">
        <v>2239</v>
      </c>
      <c r="M2023" s="6">
        <f>DATE(YEAR(PCC_Data[[#This Row],[Confirmed Date]]),MONTH(PCC_Data[[#This Row],[Confirmed Date]]),1)</f>
        <v>41395</v>
      </c>
      <c r="N2023" s="3">
        <f>DATE(YEAR(PCC_Data[[#This Row],[Confirmed Date]]),1,1)</f>
        <v>41275</v>
      </c>
    </row>
    <row r="2024" spans="2:14" x14ac:dyDescent="0.25">
      <c r="B2024" t="s">
        <v>9688</v>
      </c>
      <c r="C2024" t="s">
        <v>2177</v>
      </c>
      <c r="D2024" t="s">
        <v>9234</v>
      </c>
      <c r="E2024" t="s">
        <v>6636</v>
      </c>
      <c r="F2024" t="s">
        <v>3345</v>
      </c>
      <c r="G2024">
        <v>0</v>
      </c>
      <c r="H2024" t="s">
        <v>9689</v>
      </c>
      <c r="I2024" t="s">
        <v>9689</v>
      </c>
      <c r="J2024" t="s">
        <v>9690</v>
      </c>
      <c r="K2024" t="s">
        <v>2398</v>
      </c>
      <c r="L2024" t="s">
        <v>2258</v>
      </c>
      <c r="M2024" s="6">
        <f>DATE(YEAR(PCC_Data[[#This Row],[Confirmed Date]]),MONTH(PCC_Data[[#This Row],[Confirmed Date]]),1)</f>
        <v>41365</v>
      </c>
      <c r="N2024" s="3">
        <f>DATE(YEAR(PCC_Data[[#This Row],[Confirmed Date]]),1,1)</f>
        <v>41275</v>
      </c>
    </row>
    <row r="2025" spans="2:14" x14ac:dyDescent="0.25">
      <c r="B2025" t="s">
        <v>9691</v>
      </c>
      <c r="C2025" t="s">
        <v>2177</v>
      </c>
      <c r="D2025" t="s">
        <v>9692</v>
      </c>
      <c r="E2025" t="s">
        <v>9693</v>
      </c>
      <c r="F2025" t="s">
        <v>2504</v>
      </c>
      <c r="G2025">
        <v>0</v>
      </c>
      <c r="H2025" t="s">
        <v>9694</v>
      </c>
      <c r="I2025" t="s">
        <v>9694</v>
      </c>
      <c r="J2025" t="s">
        <v>9695</v>
      </c>
      <c r="K2025" t="s">
        <v>2398</v>
      </c>
      <c r="M2025" s="6">
        <f>DATE(YEAR(PCC_Data[[#This Row],[Confirmed Date]]),MONTH(PCC_Data[[#This Row],[Confirmed Date]]),1)</f>
        <v>41365</v>
      </c>
      <c r="N2025" s="3">
        <f>DATE(YEAR(PCC_Data[[#This Row],[Confirmed Date]]),1,1)</f>
        <v>41275</v>
      </c>
    </row>
    <row r="2026" spans="2:14" x14ac:dyDescent="0.25">
      <c r="B2026" t="s">
        <v>9696</v>
      </c>
      <c r="C2026" t="s">
        <v>2232</v>
      </c>
      <c r="D2026" t="s">
        <v>9697</v>
      </c>
      <c r="E2026" t="s">
        <v>9698</v>
      </c>
      <c r="F2026" t="s">
        <v>2384</v>
      </c>
      <c r="G2026">
        <v>0</v>
      </c>
      <c r="H2026" t="s">
        <v>9699</v>
      </c>
      <c r="I2026" t="s">
        <v>9699</v>
      </c>
      <c r="J2026" t="s">
        <v>9700</v>
      </c>
      <c r="K2026" t="s">
        <v>2698</v>
      </c>
      <c r="L2026" t="s">
        <v>8</v>
      </c>
      <c r="M2026" s="6">
        <f>DATE(YEAR(PCC_Data[[#This Row],[Confirmed Date]]),MONTH(PCC_Data[[#This Row],[Confirmed Date]]),1)</f>
        <v>41365</v>
      </c>
      <c r="N2026" s="3">
        <f>DATE(YEAR(PCC_Data[[#This Row],[Confirmed Date]]),1,1)</f>
        <v>41275</v>
      </c>
    </row>
    <row r="2027" spans="2:14" x14ac:dyDescent="0.25">
      <c r="B2027" t="s">
        <v>9701</v>
      </c>
      <c r="C2027" t="s">
        <v>2232</v>
      </c>
      <c r="D2027" t="s">
        <v>9702</v>
      </c>
      <c r="E2027" t="s">
        <v>9663</v>
      </c>
      <c r="F2027" t="s">
        <v>2384</v>
      </c>
      <c r="G2027">
        <v>0</v>
      </c>
      <c r="H2027" t="s">
        <v>9703</v>
      </c>
      <c r="I2027" t="s">
        <v>9703</v>
      </c>
      <c r="J2027" t="s">
        <v>9704</v>
      </c>
      <c r="K2027" t="s">
        <v>2429</v>
      </c>
      <c r="M2027" s="6">
        <f>DATE(YEAR(PCC_Data[[#This Row],[Confirmed Date]]),MONTH(PCC_Data[[#This Row],[Confirmed Date]]),1)</f>
        <v>41365</v>
      </c>
      <c r="N2027" s="3">
        <f>DATE(YEAR(PCC_Data[[#This Row],[Confirmed Date]]),1,1)</f>
        <v>41275</v>
      </c>
    </row>
    <row r="2028" spans="2:14" x14ac:dyDescent="0.25">
      <c r="B2028" t="s">
        <v>9705</v>
      </c>
      <c r="C2028" t="s">
        <v>2177</v>
      </c>
      <c r="D2028" t="s">
        <v>9706</v>
      </c>
      <c r="E2028" t="s">
        <v>9590</v>
      </c>
      <c r="F2028" t="s">
        <v>2395</v>
      </c>
      <c r="G2028">
        <v>0</v>
      </c>
      <c r="H2028" t="s">
        <v>9707</v>
      </c>
      <c r="I2028" t="s">
        <v>9707</v>
      </c>
      <c r="J2028" t="s">
        <v>9708</v>
      </c>
      <c r="K2028" t="s">
        <v>5094</v>
      </c>
      <c r="L2028" t="s">
        <v>2839</v>
      </c>
      <c r="M2028" s="6">
        <f>DATE(YEAR(PCC_Data[[#This Row],[Confirmed Date]]),MONTH(PCC_Data[[#This Row],[Confirmed Date]]),1)</f>
        <v>41365</v>
      </c>
      <c r="N2028" s="3">
        <f>DATE(YEAR(PCC_Data[[#This Row],[Confirmed Date]]),1,1)</f>
        <v>41275</v>
      </c>
    </row>
    <row r="2029" spans="2:14" x14ac:dyDescent="0.25">
      <c r="B2029" t="s">
        <v>9709</v>
      </c>
      <c r="C2029" t="s">
        <v>2177</v>
      </c>
      <c r="D2029" t="s">
        <v>9710</v>
      </c>
      <c r="E2029" t="s">
        <v>9711</v>
      </c>
      <c r="F2029" t="s">
        <v>4339</v>
      </c>
      <c r="G2029">
        <v>0</v>
      </c>
      <c r="H2029" t="s">
        <v>9712</v>
      </c>
      <c r="I2029" t="s">
        <v>9712</v>
      </c>
      <c r="J2029" t="s">
        <v>9713</v>
      </c>
      <c r="K2029" t="s">
        <v>2398</v>
      </c>
      <c r="L2029" t="s">
        <v>2246</v>
      </c>
      <c r="M2029" s="6">
        <f>DATE(YEAR(PCC_Data[[#This Row],[Confirmed Date]]),MONTH(PCC_Data[[#This Row],[Confirmed Date]]),1)</f>
        <v>41334</v>
      </c>
      <c r="N2029" s="3">
        <f>DATE(YEAR(PCC_Data[[#This Row],[Confirmed Date]]),1,1)</f>
        <v>41275</v>
      </c>
    </row>
    <row r="2030" spans="2:14" x14ac:dyDescent="0.25">
      <c r="B2030" t="s">
        <v>9714</v>
      </c>
      <c r="C2030" t="s">
        <v>2177</v>
      </c>
      <c r="D2030" t="s">
        <v>9715</v>
      </c>
      <c r="E2030" t="s">
        <v>9716</v>
      </c>
      <c r="F2030" t="s">
        <v>3448</v>
      </c>
      <c r="G2030">
        <v>0</v>
      </c>
      <c r="H2030" t="s">
        <v>9717</v>
      </c>
      <c r="I2030" t="s">
        <v>9717</v>
      </c>
      <c r="J2030" t="s">
        <v>9718</v>
      </c>
      <c r="K2030" t="s">
        <v>2861</v>
      </c>
      <c r="L2030" t="s">
        <v>4049</v>
      </c>
      <c r="M2030" s="6">
        <f>DATE(YEAR(PCC_Data[[#This Row],[Confirmed Date]]),MONTH(PCC_Data[[#This Row],[Confirmed Date]]),1)</f>
        <v>41395</v>
      </c>
      <c r="N2030" s="3">
        <f>DATE(YEAR(PCC_Data[[#This Row],[Confirmed Date]]),1,1)</f>
        <v>41275</v>
      </c>
    </row>
    <row r="2031" spans="2:14" x14ac:dyDescent="0.25">
      <c r="B2031" t="s">
        <v>9719</v>
      </c>
      <c r="C2031" t="s">
        <v>2232</v>
      </c>
      <c r="D2031" t="s">
        <v>9720</v>
      </c>
      <c r="E2031" t="s">
        <v>9721</v>
      </c>
      <c r="F2031" t="s">
        <v>2278</v>
      </c>
      <c r="G2031">
        <v>6.33</v>
      </c>
      <c r="H2031" t="s">
        <v>9722</v>
      </c>
      <c r="I2031" t="s">
        <v>9722</v>
      </c>
      <c r="J2031" t="s">
        <v>9723</v>
      </c>
      <c r="K2031" t="s">
        <v>4274</v>
      </c>
      <c r="L2031" t="s">
        <v>2264</v>
      </c>
      <c r="M2031" s="6">
        <f>DATE(YEAR(PCC_Data[[#This Row],[Confirmed Date]]),MONTH(PCC_Data[[#This Row],[Confirmed Date]]),1)</f>
        <v>41395</v>
      </c>
      <c r="N2031" s="3">
        <f>DATE(YEAR(PCC_Data[[#This Row],[Confirmed Date]]),1,1)</f>
        <v>41275</v>
      </c>
    </row>
    <row r="2032" spans="2:14" x14ac:dyDescent="0.25">
      <c r="B2032" t="s">
        <v>9724</v>
      </c>
      <c r="C2032" t="s">
        <v>2232</v>
      </c>
      <c r="D2032" t="s">
        <v>9725</v>
      </c>
      <c r="E2032" t="s">
        <v>5529</v>
      </c>
      <c r="F2032" t="s">
        <v>2384</v>
      </c>
      <c r="G2032">
        <v>0</v>
      </c>
      <c r="H2032" t="s">
        <v>9726</v>
      </c>
      <c r="I2032" t="s">
        <v>9726</v>
      </c>
      <c r="J2032" t="s">
        <v>9727</v>
      </c>
      <c r="K2032" t="s">
        <v>2429</v>
      </c>
      <c r="M2032" s="6">
        <f>DATE(YEAR(PCC_Data[[#This Row],[Confirmed Date]]),MONTH(PCC_Data[[#This Row],[Confirmed Date]]),1)</f>
        <v>41395</v>
      </c>
      <c r="N2032" s="3">
        <f>DATE(YEAR(PCC_Data[[#This Row],[Confirmed Date]]),1,1)</f>
        <v>41275</v>
      </c>
    </row>
    <row r="2033" spans="2:14" x14ac:dyDescent="0.25">
      <c r="B2033" t="s">
        <v>9728</v>
      </c>
      <c r="C2033" t="s">
        <v>2177</v>
      </c>
      <c r="D2033" t="s">
        <v>9729</v>
      </c>
      <c r="E2033" t="s">
        <v>9730</v>
      </c>
      <c r="F2033" t="s">
        <v>3448</v>
      </c>
      <c r="G2033">
        <v>0</v>
      </c>
      <c r="H2033" t="s">
        <v>9731</v>
      </c>
      <c r="I2033" t="s">
        <v>9731</v>
      </c>
      <c r="J2033" t="s">
        <v>9732</v>
      </c>
      <c r="K2033" t="s">
        <v>2398</v>
      </c>
      <c r="L2033" t="s">
        <v>2275</v>
      </c>
      <c r="M2033" s="6">
        <f>DATE(YEAR(PCC_Data[[#This Row],[Confirmed Date]]),MONTH(PCC_Data[[#This Row],[Confirmed Date]]),1)</f>
        <v>41365</v>
      </c>
      <c r="N2033" s="3">
        <f>DATE(YEAR(PCC_Data[[#This Row],[Confirmed Date]]),1,1)</f>
        <v>41275</v>
      </c>
    </row>
    <row r="2034" spans="2:14" x14ac:dyDescent="0.25">
      <c r="B2034" t="s">
        <v>9733</v>
      </c>
      <c r="C2034" t="s">
        <v>2177</v>
      </c>
      <c r="D2034" t="s">
        <v>9734</v>
      </c>
      <c r="E2034" t="s">
        <v>7524</v>
      </c>
      <c r="F2034" t="s">
        <v>3448</v>
      </c>
      <c r="G2034">
        <v>0</v>
      </c>
      <c r="H2034" t="s">
        <v>9735</v>
      </c>
      <c r="I2034" t="s">
        <v>9735</v>
      </c>
      <c r="J2034" t="s">
        <v>9736</v>
      </c>
      <c r="K2034" t="s">
        <v>2861</v>
      </c>
      <c r="L2034" t="s">
        <v>2275</v>
      </c>
      <c r="M2034" s="6">
        <f>DATE(YEAR(PCC_Data[[#This Row],[Confirmed Date]]),MONTH(PCC_Data[[#This Row],[Confirmed Date]]),1)</f>
        <v>41334</v>
      </c>
      <c r="N2034" s="3">
        <f>DATE(YEAR(PCC_Data[[#This Row],[Confirmed Date]]),1,1)</f>
        <v>41275</v>
      </c>
    </row>
    <row r="2035" spans="2:14" x14ac:dyDescent="0.25">
      <c r="B2035" t="s">
        <v>9737</v>
      </c>
      <c r="C2035" t="s">
        <v>2177</v>
      </c>
      <c r="D2035" t="s">
        <v>9738</v>
      </c>
      <c r="E2035" t="s">
        <v>9739</v>
      </c>
      <c r="F2035" t="s">
        <v>2211</v>
      </c>
      <c r="G2035">
        <v>0</v>
      </c>
      <c r="H2035" t="s">
        <v>9740</v>
      </c>
      <c r="I2035" t="s">
        <v>9740</v>
      </c>
      <c r="J2035" t="s">
        <v>9741</v>
      </c>
      <c r="K2035" t="s">
        <v>2398</v>
      </c>
      <c r="L2035" t="s">
        <v>2275</v>
      </c>
      <c r="M2035" s="6">
        <f>DATE(YEAR(PCC_Data[[#This Row],[Confirmed Date]]),MONTH(PCC_Data[[#This Row],[Confirmed Date]]),1)</f>
        <v>41365</v>
      </c>
      <c r="N2035" s="3">
        <f>DATE(YEAR(PCC_Data[[#This Row],[Confirmed Date]]),1,1)</f>
        <v>41275</v>
      </c>
    </row>
    <row r="2036" spans="2:14" x14ac:dyDescent="0.25">
      <c r="B2036" t="s">
        <v>9742</v>
      </c>
      <c r="C2036" t="s">
        <v>2177</v>
      </c>
      <c r="D2036" t="s">
        <v>9743</v>
      </c>
      <c r="E2036" t="s">
        <v>7005</v>
      </c>
      <c r="F2036" t="s">
        <v>3345</v>
      </c>
      <c r="G2036">
        <v>0</v>
      </c>
      <c r="H2036" t="s">
        <v>9744</v>
      </c>
      <c r="I2036" t="s">
        <v>9744</v>
      </c>
      <c r="J2036" t="s">
        <v>9745</v>
      </c>
      <c r="K2036" t="s">
        <v>2398</v>
      </c>
      <c r="L2036" t="s">
        <v>2246</v>
      </c>
      <c r="M2036" s="6">
        <f>DATE(YEAR(PCC_Data[[#This Row],[Confirmed Date]]),MONTH(PCC_Data[[#This Row],[Confirmed Date]]),1)</f>
        <v>41365</v>
      </c>
      <c r="N2036" s="3">
        <f>DATE(YEAR(PCC_Data[[#This Row],[Confirmed Date]]),1,1)</f>
        <v>41275</v>
      </c>
    </row>
    <row r="2037" spans="2:14" x14ac:dyDescent="0.25">
      <c r="B2037" t="s">
        <v>9746</v>
      </c>
      <c r="C2037" t="s">
        <v>2177</v>
      </c>
      <c r="D2037" t="s">
        <v>9747</v>
      </c>
      <c r="E2037" t="s">
        <v>9748</v>
      </c>
      <c r="F2037" t="s">
        <v>2395</v>
      </c>
      <c r="G2037">
        <v>0</v>
      </c>
      <c r="H2037" t="s">
        <v>9749</v>
      </c>
      <c r="I2037" t="s">
        <v>9749</v>
      </c>
      <c r="J2037" t="s">
        <v>9750</v>
      </c>
      <c r="K2037" t="s">
        <v>2398</v>
      </c>
      <c r="M2037" s="6">
        <f>DATE(YEAR(PCC_Data[[#This Row],[Confirmed Date]]),MONTH(PCC_Data[[#This Row],[Confirmed Date]]),1)</f>
        <v>41365</v>
      </c>
      <c r="N2037" s="3">
        <f>DATE(YEAR(PCC_Data[[#This Row],[Confirmed Date]]),1,1)</f>
        <v>41275</v>
      </c>
    </row>
    <row r="2038" spans="2:14" x14ac:dyDescent="0.25">
      <c r="B2038" t="s">
        <v>9751</v>
      </c>
      <c r="C2038" t="s">
        <v>2177</v>
      </c>
      <c r="D2038" t="s">
        <v>9752</v>
      </c>
      <c r="E2038" t="s">
        <v>9753</v>
      </c>
      <c r="F2038" t="s">
        <v>4339</v>
      </c>
      <c r="G2038">
        <v>0</v>
      </c>
      <c r="H2038" t="s">
        <v>9754</v>
      </c>
      <c r="I2038" t="s">
        <v>9754</v>
      </c>
      <c r="J2038" t="s">
        <v>9755</v>
      </c>
      <c r="K2038" t="s">
        <v>2398</v>
      </c>
      <c r="L2038" t="s">
        <v>2246</v>
      </c>
      <c r="M2038" s="6">
        <f>DATE(YEAR(PCC_Data[[#This Row],[Confirmed Date]]),MONTH(PCC_Data[[#This Row],[Confirmed Date]]),1)</f>
        <v>41365</v>
      </c>
      <c r="N2038" s="3">
        <f>DATE(YEAR(PCC_Data[[#This Row],[Confirmed Date]]),1,1)</f>
        <v>41275</v>
      </c>
    </row>
    <row r="2039" spans="2:14" x14ac:dyDescent="0.25">
      <c r="B2039" t="s">
        <v>9756</v>
      </c>
      <c r="C2039" t="s">
        <v>2177</v>
      </c>
      <c r="D2039" t="s">
        <v>6977</v>
      </c>
      <c r="E2039" t="s">
        <v>9757</v>
      </c>
      <c r="F2039" t="s">
        <v>2739</v>
      </c>
      <c r="G2039">
        <v>0</v>
      </c>
      <c r="H2039" t="s">
        <v>9758</v>
      </c>
      <c r="I2039" t="s">
        <v>9758</v>
      </c>
      <c r="J2039" t="s">
        <v>9759</v>
      </c>
      <c r="K2039" t="s">
        <v>2398</v>
      </c>
      <c r="L2039" t="s">
        <v>6820</v>
      </c>
      <c r="M2039" s="6">
        <f>DATE(YEAR(PCC_Data[[#This Row],[Confirmed Date]]),MONTH(PCC_Data[[#This Row],[Confirmed Date]]),1)</f>
        <v>41365</v>
      </c>
      <c r="N2039" s="3">
        <f>DATE(YEAR(PCC_Data[[#This Row],[Confirmed Date]]),1,1)</f>
        <v>41275</v>
      </c>
    </row>
    <row r="2040" spans="2:14" x14ac:dyDescent="0.25">
      <c r="B2040" t="s">
        <v>9760</v>
      </c>
      <c r="C2040" t="s">
        <v>2232</v>
      </c>
      <c r="D2040" t="s">
        <v>9761</v>
      </c>
      <c r="E2040" t="s">
        <v>9762</v>
      </c>
      <c r="F2040" t="s">
        <v>3345</v>
      </c>
      <c r="G2040">
        <v>0</v>
      </c>
      <c r="H2040" t="s">
        <v>9763</v>
      </c>
      <c r="I2040" t="s">
        <v>9763</v>
      </c>
      <c r="J2040" t="s">
        <v>9764</v>
      </c>
      <c r="K2040" t="s">
        <v>2805</v>
      </c>
      <c r="M2040" s="6">
        <f>DATE(YEAR(PCC_Data[[#This Row],[Confirmed Date]]),MONTH(PCC_Data[[#This Row],[Confirmed Date]]),1)</f>
        <v>41395</v>
      </c>
      <c r="N2040" s="3">
        <f>DATE(YEAR(PCC_Data[[#This Row],[Confirmed Date]]),1,1)</f>
        <v>41275</v>
      </c>
    </row>
    <row r="2041" spans="2:14" x14ac:dyDescent="0.25">
      <c r="B2041" t="s">
        <v>9765</v>
      </c>
      <c r="C2041" t="s">
        <v>2232</v>
      </c>
      <c r="D2041" t="s">
        <v>9766</v>
      </c>
      <c r="E2041" t="s">
        <v>9767</v>
      </c>
      <c r="F2041" t="s">
        <v>3345</v>
      </c>
      <c r="G2041">
        <v>0</v>
      </c>
      <c r="H2041" t="s">
        <v>9768</v>
      </c>
      <c r="I2041" t="s">
        <v>9768</v>
      </c>
      <c r="J2041" t="s">
        <v>9769</v>
      </c>
      <c r="K2041" t="s">
        <v>2805</v>
      </c>
      <c r="L2041" t="s">
        <v>8565</v>
      </c>
      <c r="M2041" s="6">
        <f>DATE(YEAR(PCC_Data[[#This Row],[Confirmed Date]]),MONTH(PCC_Data[[#This Row],[Confirmed Date]]),1)</f>
        <v>41365</v>
      </c>
      <c r="N2041" s="3">
        <f>DATE(YEAR(PCC_Data[[#This Row],[Confirmed Date]]),1,1)</f>
        <v>41275</v>
      </c>
    </row>
    <row r="2042" spans="2:14" x14ac:dyDescent="0.25">
      <c r="B2042" t="s">
        <v>9770</v>
      </c>
      <c r="C2042" t="s">
        <v>2232</v>
      </c>
      <c r="D2042" t="s">
        <v>9771</v>
      </c>
      <c r="E2042" t="s">
        <v>9772</v>
      </c>
      <c r="F2042" t="s">
        <v>2514</v>
      </c>
      <c r="G2042">
        <v>0</v>
      </c>
      <c r="H2042" t="s">
        <v>9773</v>
      </c>
      <c r="I2042" t="s">
        <v>9773</v>
      </c>
      <c r="J2042" t="s">
        <v>9774</v>
      </c>
      <c r="K2042" t="s">
        <v>4846</v>
      </c>
      <c r="L2042" t="s">
        <v>2720</v>
      </c>
      <c r="M2042" s="6">
        <f>DATE(YEAR(PCC_Data[[#This Row],[Confirmed Date]]),MONTH(PCC_Data[[#This Row],[Confirmed Date]]),1)</f>
        <v>41395</v>
      </c>
      <c r="N2042" s="3">
        <f>DATE(YEAR(PCC_Data[[#This Row],[Confirmed Date]]),1,1)</f>
        <v>41275</v>
      </c>
    </row>
    <row r="2043" spans="2:14" x14ac:dyDescent="0.25">
      <c r="B2043" t="s">
        <v>9775</v>
      </c>
      <c r="C2043" t="s">
        <v>2232</v>
      </c>
      <c r="D2043" t="s">
        <v>9776</v>
      </c>
      <c r="E2043" t="s">
        <v>8782</v>
      </c>
      <c r="F2043" t="s">
        <v>2384</v>
      </c>
      <c r="G2043">
        <v>0</v>
      </c>
      <c r="H2043" t="s">
        <v>9777</v>
      </c>
      <c r="I2043" t="s">
        <v>9777</v>
      </c>
      <c r="J2043" t="s">
        <v>9778</v>
      </c>
      <c r="K2043" t="s">
        <v>2805</v>
      </c>
      <c r="L2043" t="s">
        <v>2258</v>
      </c>
      <c r="M2043" s="6">
        <f>DATE(YEAR(PCC_Data[[#This Row],[Confirmed Date]]),MONTH(PCC_Data[[#This Row],[Confirmed Date]]),1)</f>
        <v>41395</v>
      </c>
      <c r="N2043" s="3">
        <f>DATE(YEAR(PCC_Data[[#This Row],[Confirmed Date]]),1,1)</f>
        <v>41275</v>
      </c>
    </row>
    <row r="2044" spans="2:14" x14ac:dyDescent="0.25">
      <c r="B2044" t="s">
        <v>9779</v>
      </c>
      <c r="C2044" t="s">
        <v>2232</v>
      </c>
      <c r="D2044" t="s">
        <v>9780</v>
      </c>
      <c r="E2044" t="s">
        <v>9781</v>
      </c>
      <c r="F2044" t="s">
        <v>2242</v>
      </c>
      <c r="G2044">
        <v>0</v>
      </c>
      <c r="H2044" t="s">
        <v>9782</v>
      </c>
      <c r="I2044" t="s">
        <v>9782</v>
      </c>
      <c r="J2044" t="s">
        <v>9783</v>
      </c>
      <c r="K2044" t="s">
        <v>2424</v>
      </c>
      <c r="M2044" s="6">
        <f>DATE(YEAR(PCC_Data[[#This Row],[Confirmed Date]]),MONTH(PCC_Data[[#This Row],[Confirmed Date]]),1)</f>
        <v>41395</v>
      </c>
      <c r="N2044" s="3">
        <f>DATE(YEAR(PCC_Data[[#This Row],[Confirmed Date]]),1,1)</f>
        <v>41275</v>
      </c>
    </row>
    <row r="2045" spans="2:14" x14ac:dyDescent="0.25">
      <c r="B2045" t="s">
        <v>9784</v>
      </c>
      <c r="C2045" t="s">
        <v>2232</v>
      </c>
      <c r="D2045" t="s">
        <v>9785</v>
      </c>
      <c r="E2045" t="s">
        <v>7202</v>
      </c>
      <c r="F2045" t="s">
        <v>2504</v>
      </c>
      <c r="G2045">
        <v>0</v>
      </c>
      <c r="H2045" t="s">
        <v>9786</v>
      </c>
      <c r="I2045" t="s">
        <v>9786</v>
      </c>
      <c r="J2045" t="s">
        <v>9787</v>
      </c>
      <c r="K2045" t="s">
        <v>3445</v>
      </c>
      <c r="M2045" s="6">
        <f>DATE(YEAR(PCC_Data[[#This Row],[Confirmed Date]]),MONTH(PCC_Data[[#This Row],[Confirmed Date]]),1)</f>
        <v>41365</v>
      </c>
      <c r="N2045" s="3">
        <f>DATE(YEAR(PCC_Data[[#This Row],[Confirmed Date]]),1,1)</f>
        <v>41275</v>
      </c>
    </row>
    <row r="2046" spans="2:14" x14ac:dyDescent="0.25">
      <c r="B2046" t="s">
        <v>9788</v>
      </c>
      <c r="C2046" t="s">
        <v>2232</v>
      </c>
      <c r="D2046" t="s">
        <v>9789</v>
      </c>
      <c r="E2046" t="s">
        <v>9790</v>
      </c>
      <c r="F2046" t="s">
        <v>2504</v>
      </c>
      <c r="G2046">
        <v>0</v>
      </c>
      <c r="H2046" t="s">
        <v>9791</v>
      </c>
      <c r="I2046" t="s">
        <v>9791</v>
      </c>
      <c r="J2046" t="s">
        <v>9792</v>
      </c>
      <c r="K2046" t="s">
        <v>2415</v>
      </c>
      <c r="L2046" t="s">
        <v>2246</v>
      </c>
      <c r="M2046" s="6">
        <f>DATE(YEAR(PCC_Data[[#This Row],[Confirmed Date]]),MONTH(PCC_Data[[#This Row],[Confirmed Date]]),1)</f>
        <v>41395</v>
      </c>
      <c r="N2046" s="3">
        <f>DATE(YEAR(PCC_Data[[#This Row],[Confirmed Date]]),1,1)</f>
        <v>41275</v>
      </c>
    </row>
    <row r="2047" spans="2:14" x14ac:dyDescent="0.25">
      <c r="B2047" t="s">
        <v>9793</v>
      </c>
      <c r="C2047" t="s">
        <v>2232</v>
      </c>
      <c r="D2047" t="s">
        <v>9794</v>
      </c>
      <c r="E2047" t="s">
        <v>4485</v>
      </c>
      <c r="F2047" t="s">
        <v>2467</v>
      </c>
      <c r="G2047">
        <v>0</v>
      </c>
      <c r="H2047" t="s">
        <v>9795</v>
      </c>
      <c r="I2047" t="s">
        <v>9795</v>
      </c>
      <c r="J2047" t="s">
        <v>9796</v>
      </c>
      <c r="K2047" t="s">
        <v>4274</v>
      </c>
      <c r="L2047" t="s">
        <v>2239</v>
      </c>
      <c r="M2047" s="6">
        <f>DATE(YEAR(PCC_Data[[#This Row],[Confirmed Date]]),MONTH(PCC_Data[[#This Row],[Confirmed Date]]),1)</f>
        <v>41365</v>
      </c>
      <c r="N2047" s="3">
        <f>DATE(YEAR(PCC_Data[[#This Row],[Confirmed Date]]),1,1)</f>
        <v>41275</v>
      </c>
    </row>
    <row r="2048" spans="2:14" x14ac:dyDescent="0.25">
      <c r="B2048" t="s">
        <v>9797</v>
      </c>
      <c r="C2048" t="s">
        <v>2177</v>
      </c>
      <c r="D2048" t="s">
        <v>9798</v>
      </c>
      <c r="E2048" t="s">
        <v>6686</v>
      </c>
      <c r="F2048" t="s">
        <v>3345</v>
      </c>
      <c r="G2048">
        <v>0</v>
      </c>
      <c r="H2048" t="s">
        <v>9799</v>
      </c>
      <c r="I2048" t="s">
        <v>9799</v>
      </c>
      <c r="J2048" t="s">
        <v>9800</v>
      </c>
      <c r="K2048" t="s">
        <v>2398</v>
      </c>
      <c r="L2048" t="s">
        <v>2252</v>
      </c>
      <c r="M2048" s="6">
        <f>DATE(YEAR(PCC_Data[[#This Row],[Confirmed Date]]),MONTH(PCC_Data[[#This Row],[Confirmed Date]]),1)</f>
        <v>41365</v>
      </c>
      <c r="N2048" s="3">
        <f>DATE(YEAR(PCC_Data[[#This Row],[Confirmed Date]]),1,1)</f>
        <v>41275</v>
      </c>
    </row>
    <row r="2049" spans="2:14" x14ac:dyDescent="0.25">
      <c r="B2049" t="s">
        <v>9801</v>
      </c>
      <c r="C2049" t="s">
        <v>2177</v>
      </c>
      <c r="D2049" t="s">
        <v>9802</v>
      </c>
      <c r="E2049" t="s">
        <v>9803</v>
      </c>
      <c r="F2049" t="s">
        <v>2235</v>
      </c>
      <c r="G2049">
        <v>0</v>
      </c>
      <c r="H2049" t="s">
        <v>9804</v>
      </c>
      <c r="I2049" t="s">
        <v>9804</v>
      </c>
      <c r="J2049" t="s">
        <v>9805</v>
      </c>
      <c r="K2049" t="s">
        <v>2398</v>
      </c>
      <c r="L2049" t="s">
        <v>9806</v>
      </c>
      <c r="M2049" s="6">
        <f>DATE(YEAR(PCC_Data[[#This Row],[Confirmed Date]]),MONTH(PCC_Data[[#This Row],[Confirmed Date]]),1)</f>
        <v>41365</v>
      </c>
      <c r="N2049" s="3">
        <f>DATE(YEAR(PCC_Data[[#This Row],[Confirmed Date]]),1,1)</f>
        <v>41275</v>
      </c>
    </row>
    <row r="2050" spans="2:14" x14ac:dyDescent="0.25">
      <c r="B2050" t="s">
        <v>9807</v>
      </c>
      <c r="C2050" t="s">
        <v>2232</v>
      </c>
      <c r="D2050" t="s">
        <v>9808</v>
      </c>
      <c r="E2050" t="s">
        <v>9809</v>
      </c>
      <c r="F2050" t="s">
        <v>2504</v>
      </c>
      <c r="G2050">
        <v>0</v>
      </c>
      <c r="H2050" t="s">
        <v>9810</v>
      </c>
      <c r="I2050" t="s">
        <v>9810</v>
      </c>
      <c r="J2050" t="s">
        <v>9811</v>
      </c>
      <c r="K2050" t="s">
        <v>2429</v>
      </c>
      <c r="L2050" t="s">
        <v>2252</v>
      </c>
      <c r="M2050" s="6">
        <f>DATE(YEAR(PCC_Data[[#This Row],[Confirmed Date]]),MONTH(PCC_Data[[#This Row],[Confirmed Date]]),1)</f>
        <v>41395</v>
      </c>
      <c r="N2050" s="3">
        <f>DATE(YEAR(PCC_Data[[#This Row],[Confirmed Date]]),1,1)</f>
        <v>41275</v>
      </c>
    </row>
    <row r="2051" spans="2:14" x14ac:dyDescent="0.25">
      <c r="B2051" t="s">
        <v>9812</v>
      </c>
      <c r="C2051" t="s">
        <v>2177</v>
      </c>
      <c r="D2051" t="s">
        <v>9813</v>
      </c>
      <c r="E2051" t="s">
        <v>9757</v>
      </c>
      <c r="F2051" t="s">
        <v>2739</v>
      </c>
      <c r="G2051">
        <v>0</v>
      </c>
      <c r="H2051" t="s">
        <v>9814</v>
      </c>
      <c r="I2051" t="s">
        <v>9814</v>
      </c>
      <c r="J2051" t="s">
        <v>9815</v>
      </c>
      <c r="K2051" t="s">
        <v>5094</v>
      </c>
      <c r="M2051" s="6">
        <f>DATE(YEAR(PCC_Data[[#This Row],[Confirmed Date]]),MONTH(PCC_Data[[#This Row],[Confirmed Date]]),1)</f>
        <v>41365</v>
      </c>
      <c r="N2051" s="3">
        <f>DATE(YEAR(PCC_Data[[#This Row],[Confirmed Date]]),1,1)</f>
        <v>41275</v>
      </c>
    </row>
    <row r="2052" spans="2:14" x14ac:dyDescent="0.25">
      <c r="B2052" t="s">
        <v>9816</v>
      </c>
      <c r="C2052" t="s">
        <v>2177</v>
      </c>
      <c r="D2052" t="s">
        <v>9817</v>
      </c>
      <c r="E2052" t="s">
        <v>9818</v>
      </c>
      <c r="F2052" t="s">
        <v>2210</v>
      </c>
      <c r="G2052">
        <v>0</v>
      </c>
      <c r="H2052" t="s">
        <v>9819</v>
      </c>
      <c r="I2052" t="s">
        <v>9819</v>
      </c>
      <c r="J2052" t="s">
        <v>9820</v>
      </c>
      <c r="K2052" t="s">
        <v>2861</v>
      </c>
      <c r="L2052" t="s">
        <v>2464</v>
      </c>
      <c r="M2052" s="6">
        <f>DATE(YEAR(PCC_Data[[#This Row],[Confirmed Date]]),MONTH(PCC_Data[[#This Row],[Confirmed Date]]),1)</f>
        <v>41365</v>
      </c>
      <c r="N2052" s="3">
        <f>DATE(YEAR(PCC_Data[[#This Row],[Confirmed Date]]),1,1)</f>
        <v>41275</v>
      </c>
    </row>
    <row r="2053" spans="2:14" x14ac:dyDescent="0.25">
      <c r="B2053" t="s">
        <v>9821</v>
      </c>
      <c r="C2053" t="s">
        <v>2177</v>
      </c>
      <c r="D2053" t="s">
        <v>9822</v>
      </c>
      <c r="E2053" t="s">
        <v>7423</v>
      </c>
      <c r="F2053" t="s">
        <v>2384</v>
      </c>
      <c r="G2053">
        <v>0</v>
      </c>
      <c r="H2053" t="s">
        <v>9823</v>
      </c>
      <c r="I2053" t="s">
        <v>9823</v>
      </c>
      <c r="J2053" t="s">
        <v>9824</v>
      </c>
      <c r="K2053" t="s">
        <v>2547</v>
      </c>
      <c r="L2053" t="s">
        <v>2258</v>
      </c>
      <c r="M2053" s="6">
        <f>DATE(YEAR(PCC_Data[[#This Row],[Confirmed Date]]),MONTH(PCC_Data[[#This Row],[Confirmed Date]]),1)</f>
        <v>41365</v>
      </c>
      <c r="N2053" s="3">
        <f>DATE(YEAR(PCC_Data[[#This Row],[Confirmed Date]]),1,1)</f>
        <v>41275</v>
      </c>
    </row>
    <row r="2054" spans="2:14" x14ac:dyDescent="0.25">
      <c r="B2054" t="s">
        <v>9825</v>
      </c>
      <c r="C2054" t="s">
        <v>2232</v>
      </c>
      <c r="D2054" t="s">
        <v>9826</v>
      </c>
      <c r="E2054" t="s">
        <v>9827</v>
      </c>
      <c r="F2054" t="s">
        <v>2514</v>
      </c>
      <c r="G2054">
        <v>0</v>
      </c>
      <c r="H2054" t="s">
        <v>9828</v>
      </c>
      <c r="I2054" t="s">
        <v>9828</v>
      </c>
      <c r="J2054" t="s">
        <v>9829</v>
      </c>
      <c r="K2054" t="s">
        <v>2415</v>
      </c>
      <c r="M2054" s="6">
        <f>DATE(YEAR(PCC_Data[[#This Row],[Confirmed Date]]),MONTH(PCC_Data[[#This Row],[Confirmed Date]]),1)</f>
        <v>41395</v>
      </c>
      <c r="N2054" s="3">
        <f>DATE(YEAR(PCC_Data[[#This Row],[Confirmed Date]]),1,1)</f>
        <v>41275</v>
      </c>
    </row>
    <row r="2055" spans="2:14" x14ac:dyDescent="0.25">
      <c r="B2055" t="s">
        <v>9830</v>
      </c>
      <c r="C2055" t="s">
        <v>2232</v>
      </c>
      <c r="D2055" t="s">
        <v>9831</v>
      </c>
      <c r="E2055" t="s">
        <v>9832</v>
      </c>
      <c r="F2055" t="s">
        <v>2739</v>
      </c>
      <c r="G2055">
        <v>0</v>
      </c>
      <c r="H2055" t="s">
        <v>9833</v>
      </c>
      <c r="I2055" t="s">
        <v>9833</v>
      </c>
      <c r="J2055" t="s">
        <v>9834</v>
      </c>
      <c r="K2055" t="s">
        <v>4712</v>
      </c>
      <c r="L2055" t="s">
        <v>2295</v>
      </c>
      <c r="M2055" s="6">
        <f>DATE(YEAR(PCC_Data[[#This Row],[Confirmed Date]]),MONTH(PCC_Data[[#This Row],[Confirmed Date]]),1)</f>
        <v>41365</v>
      </c>
      <c r="N2055" s="3">
        <f>DATE(YEAR(PCC_Data[[#This Row],[Confirmed Date]]),1,1)</f>
        <v>41275</v>
      </c>
    </row>
    <row r="2056" spans="2:14" x14ac:dyDescent="0.25">
      <c r="B2056" t="s">
        <v>9835</v>
      </c>
      <c r="C2056" t="s">
        <v>2232</v>
      </c>
      <c r="D2056" t="s">
        <v>9780</v>
      </c>
      <c r="E2056" t="s">
        <v>9836</v>
      </c>
      <c r="F2056" t="s">
        <v>2242</v>
      </c>
      <c r="G2056">
        <v>0</v>
      </c>
      <c r="H2056" t="s">
        <v>9837</v>
      </c>
      <c r="I2056" t="s">
        <v>9837</v>
      </c>
      <c r="J2056" t="s">
        <v>9838</v>
      </c>
      <c r="K2056" t="s">
        <v>2424</v>
      </c>
      <c r="L2056" t="s">
        <v>2246</v>
      </c>
      <c r="M2056" s="6">
        <f>DATE(YEAR(PCC_Data[[#This Row],[Confirmed Date]]),MONTH(PCC_Data[[#This Row],[Confirmed Date]]),1)</f>
        <v>41395</v>
      </c>
      <c r="N2056" s="3">
        <f>DATE(YEAR(PCC_Data[[#This Row],[Confirmed Date]]),1,1)</f>
        <v>41275</v>
      </c>
    </row>
    <row r="2057" spans="2:14" x14ac:dyDescent="0.25">
      <c r="B2057" t="s">
        <v>9839</v>
      </c>
      <c r="C2057" t="s">
        <v>2177</v>
      </c>
      <c r="D2057" t="s">
        <v>9840</v>
      </c>
      <c r="E2057" t="s">
        <v>9841</v>
      </c>
      <c r="F2057" t="s">
        <v>2739</v>
      </c>
      <c r="G2057">
        <v>0</v>
      </c>
      <c r="H2057" t="s">
        <v>9842</v>
      </c>
      <c r="I2057" t="s">
        <v>9842</v>
      </c>
      <c r="J2057" t="s">
        <v>9843</v>
      </c>
      <c r="K2057" t="s">
        <v>2398</v>
      </c>
      <c r="L2057" t="s">
        <v>2365</v>
      </c>
      <c r="M2057" s="6">
        <f>DATE(YEAR(PCC_Data[[#This Row],[Confirmed Date]]),MONTH(PCC_Data[[#This Row],[Confirmed Date]]),1)</f>
        <v>41365</v>
      </c>
      <c r="N2057" s="3">
        <f>DATE(YEAR(PCC_Data[[#This Row],[Confirmed Date]]),1,1)</f>
        <v>41275</v>
      </c>
    </row>
    <row r="2058" spans="2:14" x14ac:dyDescent="0.25">
      <c r="B2058" t="s">
        <v>9844</v>
      </c>
      <c r="C2058" t="s">
        <v>2232</v>
      </c>
      <c r="D2058" t="s">
        <v>9845</v>
      </c>
      <c r="E2058" t="s">
        <v>7113</v>
      </c>
      <c r="F2058" t="s">
        <v>2514</v>
      </c>
      <c r="G2058">
        <v>0</v>
      </c>
      <c r="H2058" t="s">
        <v>9846</v>
      </c>
      <c r="I2058" t="s">
        <v>9846</v>
      </c>
      <c r="J2058" t="s">
        <v>9847</v>
      </c>
      <c r="K2058" t="s">
        <v>2429</v>
      </c>
      <c r="L2058" t="s">
        <v>2518</v>
      </c>
      <c r="M2058" s="6">
        <f>DATE(YEAR(PCC_Data[[#This Row],[Confirmed Date]]),MONTH(PCC_Data[[#This Row],[Confirmed Date]]),1)</f>
        <v>41395</v>
      </c>
      <c r="N2058" s="3">
        <f>DATE(YEAR(PCC_Data[[#This Row],[Confirmed Date]]),1,1)</f>
        <v>41275</v>
      </c>
    </row>
    <row r="2059" spans="2:14" x14ac:dyDescent="0.25">
      <c r="B2059" t="s">
        <v>9848</v>
      </c>
      <c r="C2059" t="s">
        <v>2232</v>
      </c>
      <c r="D2059" t="s">
        <v>9849</v>
      </c>
      <c r="E2059" t="s">
        <v>9850</v>
      </c>
      <c r="F2059" t="s">
        <v>2384</v>
      </c>
      <c r="G2059">
        <v>0</v>
      </c>
      <c r="H2059" t="s">
        <v>9851</v>
      </c>
      <c r="I2059" t="s">
        <v>9851</v>
      </c>
      <c r="J2059" t="s">
        <v>9852</v>
      </c>
      <c r="K2059" t="s">
        <v>2429</v>
      </c>
      <c r="L2059" t="s">
        <v>2258</v>
      </c>
      <c r="M2059" s="6">
        <f>DATE(YEAR(PCC_Data[[#This Row],[Confirmed Date]]),MONTH(PCC_Data[[#This Row],[Confirmed Date]]),1)</f>
        <v>41365</v>
      </c>
      <c r="N2059" s="3">
        <f>DATE(YEAR(PCC_Data[[#This Row],[Confirmed Date]]),1,1)</f>
        <v>41275</v>
      </c>
    </row>
    <row r="2060" spans="2:14" x14ac:dyDescent="0.25">
      <c r="B2060" t="s">
        <v>9853</v>
      </c>
      <c r="C2060" t="s">
        <v>2177</v>
      </c>
      <c r="D2060" t="s">
        <v>9392</v>
      </c>
      <c r="E2060" t="s">
        <v>3078</v>
      </c>
      <c r="F2060" t="s">
        <v>3074</v>
      </c>
      <c r="G2060">
        <v>0</v>
      </c>
      <c r="H2060" t="s">
        <v>9854</v>
      </c>
      <c r="I2060" t="s">
        <v>9854</v>
      </c>
      <c r="J2060" t="s">
        <v>9855</v>
      </c>
      <c r="K2060" t="s">
        <v>5094</v>
      </c>
      <c r="L2060" t="s">
        <v>6136</v>
      </c>
      <c r="M2060" s="6">
        <f>DATE(YEAR(PCC_Data[[#This Row],[Confirmed Date]]),MONTH(PCC_Data[[#This Row],[Confirmed Date]]),1)</f>
        <v>41365</v>
      </c>
      <c r="N2060" s="3">
        <f>DATE(YEAR(PCC_Data[[#This Row],[Confirmed Date]]),1,1)</f>
        <v>41275</v>
      </c>
    </row>
    <row r="2061" spans="2:14" x14ac:dyDescent="0.25">
      <c r="B2061" t="s">
        <v>9856</v>
      </c>
      <c r="C2061" t="s">
        <v>2177</v>
      </c>
      <c r="D2061" t="s">
        <v>9392</v>
      </c>
      <c r="E2061" t="s">
        <v>9416</v>
      </c>
      <c r="F2061" t="s">
        <v>3074</v>
      </c>
      <c r="G2061">
        <v>0</v>
      </c>
      <c r="H2061" t="s">
        <v>9857</v>
      </c>
      <c r="I2061" t="s">
        <v>9857</v>
      </c>
      <c r="J2061" t="s">
        <v>9858</v>
      </c>
      <c r="K2061" t="s">
        <v>5094</v>
      </c>
      <c r="L2061" t="s">
        <v>2848</v>
      </c>
      <c r="M2061" s="6">
        <f>DATE(YEAR(PCC_Data[[#This Row],[Confirmed Date]]),MONTH(PCC_Data[[#This Row],[Confirmed Date]]),1)</f>
        <v>41365</v>
      </c>
      <c r="N2061" s="3">
        <f>DATE(YEAR(PCC_Data[[#This Row],[Confirmed Date]]),1,1)</f>
        <v>41275</v>
      </c>
    </row>
    <row r="2062" spans="2:14" x14ac:dyDescent="0.25">
      <c r="B2062" t="s">
        <v>9859</v>
      </c>
      <c r="C2062" t="s">
        <v>2232</v>
      </c>
      <c r="D2062" t="s">
        <v>9860</v>
      </c>
      <c r="E2062" t="s">
        <v>5203</v>
      </c>
      <c r="F2062" t="s">
        <v>2242</v>
      </c>
      <c r="G2062">
        <v>0</v>
      </c>
      <c r="H2062" t="s">
        <v>9861</v>
      </c>
      <c r="I2062" t="s">
        <v>9861</v>
      </c>
      <c r="J2062" t="s">
        <v>9862</v>
      </c>
      <c r="K2062" t="s">
        <v>2424</v>
      </c>
      <c r="L2062" t="s">
        <v>2915</v>
      </c>
      <c r="M2062" s="6">
        <f>DATE(YEAR(PCC_Data[[#This Row],[Confirmed Date]]),MONTH(PCC_Data[[#This Row],[Confirmed Date]]),1)</f>
        <v>41395</v>
      </c>
      <c r="N2062" s="3">
        <f>DATE(YEAR(PCC_Data[[#This Row],[Confirmed Date]]),1,1)</f>
        <v>41275</v>
      </c>
    </row>
    <row r="2063" spans="2:14" x14ac:dyDescent="0.25">
      <c r="B2063" t="s">
        <v>9863</v>
      </c>
      <c r="C2063" t="s">
        <v>2177</v>
      </c>
      <c r="D2063" t="s">
        <v>9263</v>
      </c>
      <c r="E2063" t="s">
        <v>7109</v>
      </c>
      <c r="F2063" t="s">
        <v>3074</v>
      </c>
      <c r="G2063">
        <v>0</v>
      </c>
      <c r="H2063" t="s">
        <v>9864</v>
      </c>
      <c r="I2063" t="s">
        <v>9864</v>
      </c>
      <c r="J2063" t="s">
        <v>9865</v>
      </c>
      <c r="K2063" t="s">
        <v>2347</v>
      </c>
      <c r="L2063" t="s">
        <v>2848</v>
      </c>
      <c r="M2063" s="6">
        <f>DATE(YEAR(PCC_Data[[#This Row],[Confirmed Date]]),MONTH(PCC_Data[[#This Row],[Confirmed Date]]),1)</f>
        <v>41365</v>
      </c>
      <c r="N2063" s="3">
        <f>DATE(YEAR(PCC_Data[[#This Row],[Confirmed Date]]),1,1)</f>
        <v>41275</v>
      </c>
    </row>
    <row r="2064" spans="2:14" x14ac:dyDescent="0.25">
      <c r="B2064" t="s">
        <v>9866</v>
      </c>
      <c r="C2064" t="s">
        <v>2177</v>
      </c>
      <c r="D2064" t="s">
        <v>8356</v>
      </c>
      <c r="E2064" t="s">
        <v>9867</v>
      </c>
      <c r="F2064" t="s">
        <v>2319</v>
      </c>
      <c r="G2064">
        <v>0</v>
      </c>
      <c r="H2064" t="s">
        <v>9868</v>
      </c>
      <c r="I2064" t="s">
        <v>9868</v>
      </c>
      <c r="J2064" t="s">
        <v>9869</v>
      </c>
      <c r="K2064" t="s">
        <v>2861</v>
      </c>
      <c r="M2064" s="6">
        <f>DATE(YEAR(PCC_Data[[#This Row],[Confirmed Date]]),MONTH(PCC_Data[[#This Row],[Confirmed Date]]),1)</f>
        <v>41395</v>
      </c>
      <c r="N2064" s="3">
        <f>DATE(YEAR(PCC_Data[[#This Row],[Confirmed Date]]),1,1)</f>
        <v>41275</v>
      </c>
    </row>
    <row r="2065" spans="2:14" x14ac:dyDescent="0.25">
      <c r="B2065" t="s">
        <v>9870</v>
      </c>
      <c r="C2065" t="s">
        <v>2232</v>
      </c>
      <c r="D2065" t="s">
        <v>7123</v>
      </c>
      <c r="E2065" t="s">
        <v>9871</v>
      </c>
      <c r="F2065" t="s">
        <v>2319</v>
      </c>
      <c r="G2065">
        <v>0</v>
      </c>
      <c r="H2065" t="s">
        <v>9872</v>
      </c>
      <c r="I2065" t="s">
        <v>9872</v>
      </c>
      <c r="J2065" t="s">
        <v>9873</v>
      </c>
      <c r="K2065" t="s">
        <v>2429</v>
      </c>
      <c r="M2065" s="6">
        <f>DATE(YEAR(PCC_Data[[#This Row],[Confirmed Date]]),MONTH(PCC_Data[[#This Row],[Confirmed Date]]),1)</f>
        <v>41365</v>
      </c>
      <c r="N2065" s="3">
        <f>DATE(YEAR(PCC_Data[[#This Row],[Confirmed Date]]),1,1)</f>
        <v>41275</v>
      </c>
    </row>
    <row r="2066" spans="2:14" x14ac:dyDescent="0.25">
      <c r="B2066" t="s">
        <v>9874</v>
      </c>
      <c r="C2066" t="s">
        <v>2177</v>
      </c>
      <c r="D2066" t="s">
        <v>3776</v>
      </c>
      <c r="E2066" t="s">
        <v>2950</v>
      </c>
      <c r="F2066" t="s">
        <v>2271</v>
      </c>
      <c r="G2066">
        <v>0</v>
      </c>
      <c r="H2066" t="s">
        <v>9875</v>
      </c>
      <c r="I2066" t="s">
        <v>9875</v>
      </c>
      <c r="J2066" t="s">
        <v>9876</v>
      </c>
      <c r="K2066" t="s">
        <v>3174</v>
      </c>
      <c r="L2066" t="s">
        <v>2348</v>
      </c>
      <c r="M2066" s="6">
        <f>DATE(YEAR(PCC_Data[[#This Row],[Confirmed Date]]),MONTH(PCC_Data[[#This Row],[Confirmed Date]]),1)</f>
        <v>41365</v>
      </c>
      <c r="N2066" s="3">
        <f>DATE(YEAR(PCC_Data[[#This Row],[Confirmed Date]]),1,1)</f>
        <v>41275</v>
      </c>
    </row>
    <row r="2067" spans="2:14" x14ac:dyDescent="0.25">
      <c r="B2067" t="s">
        <v>9877</v>
      </c>
      <c r="C2067" t="s">
        <v>2232</v>
      </c>
      <c r="D2067" t="s">
        <v>9878</v>
      </c>
      <c r="E2067" t="s">
        <v>9879</v>
      </c>
      <c r="F2067" t="s">
        <v>2235</v>
      </c>
      <c r="G2067">
        <v>0</v>
      </c>
      <c r="H2067" t="s">
        <v>9880</v>
      </c>
      <c r="I2067" t="s">
        <v>9880</v>
      </c>
      <c r="J2067" t="s">
        <v>9881</v>
      </c>
      <c r="K2067" t="s">
        <v>4846</v>
      </c>
      <c r="L2067" t="s">
        <v>2239</v>
      </c>
      <c r="M2067" s="6">
        <f>DATE(YEAR(PCC_Data[[#This Row],[Confirmed Date]]),MONTH(PCC_Data[[#This Row],[Confirmed Date]]),1)</f>
        <v>41395</v>
      </c>
      <c r="N2067" s="3">
        <f>DATE(YEAR(PCC_Data[[#This Row],[Confirmed Date]]),1,1)</f>
        <v>41275</v>
      </c>
    </row>
    <row r="2068" spans="2:14" x14ac:dyDescent="0.25">
      <c r="B2068" t="s">
        <v>9882</v>
      </c>
      <c r="C2068" t="s">
        <v>2177</v>
      </c>
      <c r="D2068" t="s">
        <v>9883</v>
      </c>
      <c r="E2068" t="s">
        <v>4540</v>
      </c>
      <c r="F2068" t="s">
        <v>2319</v>
      </c>
      <c r="G2068">
        <v>0</v>
      </c>
      <c r="H2068" t="s">
        <v>9884</v>
      </c>
      <c r="I2068" t="s">
        <v>9884</v>
      </c>
      <c r="J2068" t="s">
        <v>9885</v>
      </c>
      <c r="K2068" t="s">
        <v>3460</v>
      </c>
      <c r="L2068" t="s">
        <v>2246</v>
      </c>
      <c r="M2068" s="6">
        <f>DATE(YEAR(PCC_Data[[#This Row],[Confirmed Date]]),MONTH(PCC_Data[[#This Row],[Confirmed Date]]),1)</f>
        <v>41365</v>
      </c>
      <c r="N2068" s="3">
        <f>DATE(YEAR(PCC_Data[[#This Row],[Confirmed Date]]),1,1)</f>
        <v>41275</v>
      </c>
    </row>
    <row r="2069" spans="2:14" x14ac:dyDescent="0.25">
      <c r="B2069" t="s">
        <v>9886</v>
      </c>
      <c r="C2069" t="s">
        <v>2177</v>
      </c>
      <c r="D2069" t="s">
        <v>6816</v>
      </c>
      <c r="E2069" t="s">
        <v>9832</v>
      </c>
      <c r="F2069" t="s">
        <v>2739</v>
      </c>
      <c r="G2069">
        <v>0</v>
      </c>
      <c r="H2069" t="s">
        <v>9887</v>
      </c>
      <c r="I2069" t="s">
        <v>9887</v>
      </c>
      <c r="J2069" t="s">
        <v>9888</v>
      </c>
      <c r="K2069" t="s">
        <v>5094</v>
      </c>
      <c r="L2069" t="s">
        <v>2295</v>
      </c>
      <c r="M2069" s="6">
        <f>DATE(YEAR(PCC_Data[[#This Row],[Confirmed Date]]),MONTH(PCC_Data[[#This Row],[Confirmed Date]]),1)</f>
        <v>41395</v>
      </c>
      <c r="N2069" s="3">
        <f>DATE(YEAR(PCC_Data[[#This Row],[Confirmed Date]]),1,1)</f>
        <v>41275</v>
      </c>
    </row>
    <row r="2070" spans="2:14" x14ac:dyDescent="0.25">
      <c r="B2070" t="s">
        <v>9889</v>
      </c>
      <c r="C2070" t="s">
        <v>2177</v>
      </c>
      <c r="D2070" t="s">
        <v>6977</v>
      </c>
      <c r="E2070" t="s">
        <v>9832</v>
      </c>
      <c r="F2070" t="s">
        <v>2739</v>
      </c>
      <c r="G2070">
        <v>0</v>
      </c>
      <c r="H2070" t="s">
        <v>9890</v>
      </c>
      <c r="I2070" t="s">
        <v>9890</v>
      </c>
      <c r="J2070" t="s">
        <v>9891</v>
      </c>
      <c r="K2070" t="s">
        <v>2398</v>
      </c>
      <c r="L2070" t="s">
        <v>2295</v>
      </c>
      <c r="M2070" s="6">
        <f>DATE(YEAR(PCC_Data[[#This Row],[Confirmed Date]]),MONTH(PCC_Data[[#This Row],[Confirmed Date]]),1)</f>
        <v>41365</v>
      </c>
      <c r="N2070" s="3">
        <f>DATE(YEAR(PCC_Data[[#This Row],[Confirmed Date]]),1,1)</f>
        <v>41275</v>
      </c>
    </row>
    <row r="2071" spans="2:14" x14ac:dyDescent="0.25">
      <c r="B2071" t="s">
        <v>9892</v>
      </c>
      <c r="C2071" t="s">
        <v>2177</v>
      </c>
      <c r="D2071" t="s">
        <v>9893</v>
      </c>
      <c r="E2071" t="s">
        <v>9124</v>
      </c>
      <c r="F2071" t="s">
        <v>2255</v>
      </c>
      <c r="G2071">
        <v>0</v>
      </c>
      <c r="H2071" t="s">
        <v>9894</v>
      </c>
      <c r="I2071" t="s">
        <v>9894</v>
      </c>
      <c r="J2071" t="s">
        <v>9895</v>
      </c>
      <c r="K2071" t="s">
        <v>2861</v>
      </c>
      <c r="M2071" s="6">
        <f>DATE(YEAR(PCC_Data[[#This Row],[Confirmed Date]]),MONTH(PCC_Data[[#This Row],[Confirmed Date]]),1)</f>
        <v>41365</v>
      </c>
      <c r="N2071" s="3">
        <f>DATE(YEAR(PCC_Data[[#This Row],[Confirmed Date]]),1,1)</f>
        <v>41275</v>
      </c>
    </row>
    <row r="2072" spans="2:14" x14ac:dyDescent="0.25">
      <c r="B2072" t="s">
        <v>9896</v>
      </c>
      <c r="C2072" t="s">
        <v>2177</v>
      </c>
      <c r="D2072" t="s">
        <v>9897</v>
      </c>
      <c r="E2072" t="s">
        <v>9898</v>
      </c>
      <c r="F2072" t="s">
        <v>2395</v>
      </c>
      <c r="G2072">
        <v>0</v>
      </c>
      <c r="H2072" t="s">
        <v>9899</v>
      </c>
      <c r="I2072" t="s">
        <v>9899</v>
      </c>
      <c r="J2072" t="s">
        <v>9900</v>
      </c>
      <c r="K2072" t="s">
        <v>5094</v>
      </c>
      <c r="M2072" s="6">
        <f>DATE(YEAR(PCC_Data[[#This Row],[Confirmed Date]]),MONTH(PCC_Data[[#This Row],[Confirmed Date]]),1)</f>
        <v>41365</v>
      </c>
      <c r="N2072" s="3">
        <f>DATE(YEAR(PCC_Data[[#This Row],[Confirmed Date]]),1,1)</f>
        <v>41275</v>
      </c>
    </row>
    <row r="2073" spans="2:14" x14ac:dyDescent="0.25">
      <c r="B2073" t="s">
        <v>9901</v>
      </c>
      <c r="C2073" t="s">
        <v>2177</v>
      </c>
      <c r="D2073" t="s">
        <v>9902</v>
      </c>
      <c r="E2073" t="s">
        <v>8881</v>
      </c>
      <c r="F2073" t="s">
        <v>2395</v>
      </c>
      <c r="G2073">
        <v>0</v>
      </c>
      <c r="H2073" t="s">
        <v>9903</v>
      </c>
      <c r="I2073" t="s">
        <v>9903</v>
      </c>
      <c r="J2073" t="s">
        <v>9904</v>
      </c>
      <c r="K2073" t="s">
        <v>5094</v>
      </c>
      <c r="M2073" s="6">
        <f>DATE(YEAR(PCC_Data[[#This Row],[Confirmed Date]]),MONTH(PCC_Data[[#This Row],[Confirmed Date]]),1)</f>
        <v>41365</v>
      </c>
      <c r="N2073" s="3">
        <f>DATE(YEAR(PCC_Data[[#This Row],[Confirmed Date]]),1,1)</f>
        <v>41275</v>
      </c>
    </row>
    <row r="2074" spans="2:14" x14ac:dyDescent="0.25">
      <c r="B2074" t="s">
        <v>9905</v>
      </c>
      <c r="C2074" t="s">
        <v>2232</v>
      </c>
      <c r="D2074" t="s">
        <v>9906</v>
      </c>
      <c r="E2074" t="s">
        <v>9907</v>
      </c>
      <c r="F2074" t="s">
        <v>2895</v>
      </c>
      <c r="G2074">
        <v>0</v>
      </c>
      <c r="H2074" t="s">
        <v>9908</v>
      </c>
      <c r="I2074" t="s">
        <v>9908</v>
      </c>
      <c r="J2074" t="s">
        <v>9909</v>
      </c>
      <c r="K2074" t="s">
        <v>9910</v>
      </c>
      <c r="L2074" t="s">
        <v>2660</v>
      </c>
      <c r="M2074" s="6">
        <f>DATE(YEAR(PCC_Data[[#This Row],[Confirmed Date]]),MONTH(PCC_Data[[#This Row],[Confirmed Date]]),1)</f>
        <v>41395</v>
      </c>
      <c r="N2074" s="3">
        <f>DATE(YEAR(PCC_Data[[#This Row],[Confirmed Date]]),1,1)</f>
        <v>41275</v>
      </c>
    </row>
    <row r="2075" spans="2:14" x14ac:dyDescent="0.25">
      <c r="B2075" t="s">
        <v>9911</v>
      </c>
      <c r="C2075" t="s">
        <v>2177</v>
      </c>
      <c r="D2075" t="s">
        <v>9912</v>
      </c>
      <c r="E2075" t="s">
        <v>9913</v>
      </c>
      <c r="F2075" t="s">
        <v>2395</v>
      </c>
      <c r="G2075">
        <v>0</v>
      </c>
      <c r="H2075" t="s">
        <v>9914</v>
      </c>
      <c r="I2075" t="s">
        <v>9914</v>
      </c>
      <c r="J2075" t="s">
        <v>9915</v>
      </c>
      <c r="K2075" t="s">
        <v>5094</v>
      </c>
      <c r="M2075" s="6">
        <f>DATE(YEAR(PCC_Data[[#This Row],[Confirmed Date]]),MONTH(PCC_Data[[#This Row],[Confirmed Date]]),1)</f>
        <v>41365</v>
      </c>
      <c r="N2075" s="3">
        <f>DATE(YEAR(PCC_Data[[#This Row],[Confirmed Date]]),1,1)</f>
        <v>41275</v>
      </c>
    </row>
    <row r="2076" spans="2:14" x14ac:dyDescent="0.25">
      <c r="B2076" t="s">
        <v>9916</v>
      </c>
      <c r="C2076" t="s">
        <v>2177</v>
      </c>
      <c r="D2076" t="s">
        <v>9917</v>
      </c>
      <c r="E2076" t="s">
        <v>9918</v>
      </c>
      <c r="F2076" t="s">
        <v>2235</v>
      </c>
      <c r="G2076">
        <v>0</v>
      </c>
      <c r="H2076" t="s">
        <v>9919</v>
      </c>
      <c r="I2076" t="s">
        <v>9919</v>
      </c>
      <c r="J2076" t="s">
        <v>9920</v>
      </c>
      <c r="K2076" t="s">
        <v>2861</v>
      </c>
      <c r="L2076" t="s">
        <v>2239</v>
      </c>
      <c r="M2076" s="6">
        <f>DATE(YEAR(PCC_Data[[#This Row],[Confirmed Date]]),MONTH(PCC_Data[[#This Row],[Confirmed Date]]),1)</f>
        <v>41395</v>
      </c>
      <c r="N2076" s="3">
        <f>DATE(YEAR(PCC_Data[[#This Row],[Confirmed Date]]),1,1)</f>
        <v>41275</v>
      </c>
    </row>
    <row r="2077" spans="2:14" x14ac:dyDescent="0.25">
      <c r="B2077" t="s">
        <v>9921</v>
      </c>
      <c r="C2077" t="s">
        <v>2177</v>
      </c>
      <c r="D2077" t="s">
        <v>9743</v>
      </c>
      <c r="E2077" t="s">
        <v>7623</v>
      </c>
      <c r="F2077" t="s">
        <v>2395</v>
      </c>
      <c r="G2077">
        <v>0</v>
      </c>
      <c r="H2077" t="s">
        <v>9922</v>
      </c>
      <c r="I2077" t="s">
        <v>9922</v>
      </c>
      <c r="J2077" t="s">
        <v>9923</v>
      </c>
      <c r="K2077" t="s">
        <v>2398</v>
      </c>
      <c r="L2077" t="s">
        <v>2915</v>
      </c>
      <c r="M2077" s="6">
        <f>DATE(YEAR(PCC_Data[[#This Row],[Confirmed Date]]),MONTH(PCC_Data[[#This Row],[Confirmed Date]]),1)</f>
        <v>41365</v>
      </c>
      <c r="N2077" s="3">
        <f>DATE(YEAR(PCC_Data[[#This Row],[Confirmed Date]]),1,1)</f>
        <v>41275</v>
      </c>
    </row>
    <row r="2078" spans="2:14" x14ac:dyDescent="0.25">
      <c r="B2078" t="s">
        <v>9924</v>
      </c>
      <c r="C2078" t="s">
        <v>2177</v>
      </c>
      <c r="D2078" t="s">
        <v>8513</v>
      </c>
      <c r="E2078" t="s">
        <v>9925</v>
      </c>
      <c r="F2078" t="s">
        <v>2319</v>
      </c>
      <c r="G2078">
        <v>0</v>
      </c>
      <c r="H2078" t="s">
        <v>9926</v>
      </c>
      <c r="I2078" t="s">
        <v>9926</v>
      </c>
      <c r="J2078" t="s">
        <v>9927</v>
      </c>
      <c r="K2078" t="s">
        <v>2861</v>
      </c>
      <c r="L2078" t="s">
        <v>4858</v>
      </c>
      <c r="M2078" s="6">
        <f>DATE(YEAR(PCC_Data[[#This Row],[Confirmed Date]]),MONTH(PCC_Data[[#This Row],[Confirmed Date]]),1)</f>
        <v>41365</v>
      </c>
      <c r="N2078" s="3">
        <f>DATE(YEAR(PCC_Data[[#This Row],[Confirmed Date]]),1,1)</f>
        <v>41275</v>
      </c>
    </row>
    <row r="2079" spans="2:14" x14ac:dyDescent="0.25">
      <c r="B2079" t="s">
        <v>9928</v>
      </c>
      <c r="C2079" t="s">
        <v>2232</v>
      </c>
      <c r="D2079" t="s">
        <v>9860</v>
      </c>
      <c r="E2079" t="s">
        <v>9929</v>
      </c>
      <c r="F2079" t="s">
        <v>2242</v>
      </c>
      <c r="G2079">
        <v>0</v>
      </c>
      <c r="H2079" t="s">
        <v>9930</v>
      </c>
      <c r="I2079" t="s">
        <v>9930</v>
      </c>
      <c r="J2079" t="s">
        <v>9931</v>
      </c>
      <c r="K2079" t="s">
        <v>2424</v>
      </c>
      <c r="L2079" t="s">
        <v>2246</v>
      </c>
      <c r="M2079" s="6">
        <f>DATE(YEAR(PCC_Data[[#This Row],[Confirmed Date]]),MONTH(PCC_Data[[#This Row],[Confirmed Date]]),1)</f>
        <v>41395</v>
      </c>
      <c r="N2079" s="3">
        <f>DATE(YEAR(PCC_Data[[#This Row],[Confirmed Date]]),1,1)</f>
        <v>41275</v>
      </c>
    </row>
    <row r="2080" spans="2:14" x14ac:dyDescent="0.25">
      <c r="B2080" t="s">
        <v>9932</v>
      </c>
      <c r="C2080" t="s">
        <v>2177</v>
      </c>
      <c r="D2080" t="s">
        <v>8356</v>
      </c>
      <c r="E2080" t="s">
        <v>9933</v>
      </c>
      <c r="F2080" t="s">
        <v>2319</v>
      </c>
      <c r="G2080">
        <v>0</v>
      </c>
      <c r="H2080" t="s">
        <v>9934</v>
      </c>
      <c r="I2080" t="s">
        <v>9934</v>
      </c>
      <c r="J2080" t="s">
        <v>9935</v>
      </c>
      <c r="K2080" t="s">
        <v>2861</v>
      </c>
      <c r="M2080" s="6">
        <f>DATE(YEAR(PCC_Data[[#This Row],[Confirmed Date]]),MONTH(PCC_Data[[#This Row],[Confirmed Date]]),1)</f>
        <v>41395</v>
      </c>
      <c r="N2080" s="3">
        <f>DATE(YEAR(PCC_Data[[#This Row],[Confirmed Date]]),1,1)</f>
        <v>41275</v>
      </c>
    </row>
    <row r="2081" spans="2:14" x14ac:dyDescent="0.25">
      <c r="B2081" t="s">
        <v>9936</v>
      </c>
      <c r="C2081" t="s">
        <v>2232</v>
      </c>
      <c r="D2081" t="s">
        <v>7478</v>
      </c>
      <c r="E2081" t="s">
        <v>9937</v>
      </c>
      <c r="F2081" t="s">
        <v>2235</v>
      </c>
      <c r="G2081">
        <v>0</v>
      </c>
      <c r="H2081" t="s">
        <v>9938</v>
      </c>
      <c r="I2081" t="s">
        <v>9938</v>
      </c>
      <c r="J2081" t="s">
        <v>9939</v>
      </c>
      <c r="K2081" t="s">
        <v>4712</v>
      </c>
      <c r="L2081" t="s">
        <v>2275</v>
      </c>
      <c r="M2081" s="6">
        <f>DATE(YEAR(PCC_Data[[#This Row],[Confirmed Date]]),MONTH(PCC_Data[[#This Row],[Confirmed Date]]),1)</f>
        <v>41365</v>
      </c>
      <c r="N2081" s="3">
        <f>DATE(YEAR(PCC_Data[[#This Row],[Confirmed Date]]),1,1)</f>
        <v>41275</v>
      </c>
    </row>
    <row r="2082" spans="2:14" x14ac:dyDescent="0.25">
      <c r="B2082" t="s">
        <v>9940</v>
      </c>
      <c r="C2082" t="s">
        <v>2232</v>
      </c>
      <c r="D2082" t="s">
        <v>9941</v>
      </c>
      <c r="E2082" t="s">
        <v>4383</v>
      </c>
      <c r="F2082" t="s">
        <v>2255</v>
      </c>
      <c r="G2082">
        <v>0</v>
      </c>
      <c r="H2082" t="s">
        <v>9942</v>
      </c>
      <c r="I2082" t="s">
        <v>9942</v>
      </c>
      <c r="J2082" t="s">
        <v>9943</v>
      </c>
      <c r="K2082" t="s">
        <v>2805</v>
      </c>
      <c r="L2082" t="s">
        <v>2258</v>
      </c>
      <c r="M2082" s="6">
        <f>DATE(YEAR(PCC_Data[[#This Row],[Confirmed Date]]),MONTH(PCC_Data[[#This Row],[Confirmed Date]]),1)</f>
        <v>41365</v>
      </c>
      <c r="N2082" s="3">
        <f>DATE(YEAR(PCC_Data[[#This Row],[Confirmed Date]]),1,1)</f>
        <v>41275</v>
      </c>
    </row>
    <row r="2083" spans="2:14" x14ac:dyDescent="0.25">
      <c r="B2083" t="s">
        <v>9944</v>
      </c>
      <c r="C2083" t="s">
        <v>2177</v>
      </c>
      <c r="D2083" t="s">
        <v>5580</v>
      </c>
      <c r="E2083" t="s">
        <v>4563</v>
      </c>
      <c r="F2083" t="s">
        <v>2319</v>
      </c>
      <c r="G2083">
        <v>0</v>
      </c>
      <c r="H2083" t="s">
        <v>9945</v>
      </c>
      <c r="I2083" t="s">
        <v>9945</v>
      </c>
      <c r="J2083" t="s">
        <v>9946</v>
      </c>
      <c r="K2083" t="s">
        <v>5094</v>
      </c>
      <c r="L2083" t="s">
        <v>2246</v>
      </c>
      <c r="M2083" s="6">
        <f>DATE(YEAR(PCC_Data[[#This Row],[Confirmed Date]]),MONTH(PCC_Data[[#This Row],[Confirmed Date]]),1)</f>
        <v>41395</v>
      </c>
      <c r="N2083" s="3">
        <f>DATE(YEAR(PCC_Data[[#This Row],[Confirmed Date]]),1,1)</f>
        <v>41275</v>
      </c>
    </row>
    <row r="2084" spans="2:14" x14ac:dyDescent="0.25">
      <c r="B2084" t="s">
        <v>9947</v>
      </c>
      <c r="C2084" t="s">
        <v>2232</v>
      </c>
      <c r="D2084" t="s">
        <v>9948</v>
      </c>
      <c r="E2084" t="s">
        <v>9949</v>
      </c>
      <c r="F2084" t="s">
        <v>3345</v>
      </c>
      <c r="G2084">
        <v>0</v>
      </c>
      <c r="H2084" t="s">
        <v>9950</v>
      </c>
      <c r="I2084" t="s">
        <v>9950</v>
      </c>
      <c r="J2084" t="s">
        <v>9951</v>
      </c>
      <c r="K2084" t="s">
        <v>2538</v>
      </c>
      <c r="M2084" s="6">
        <f>DATE(YEAR(PCC_Data[[#This Row],[Confirmed Date]]),MONTH(PCC_Data[[#This Row],[Confirmed Date]]),1)</f>
        <v>41365</v>
      </c>
      <c r="N2084" s="3">
        <f>DATE(YEAR(PCC_Data[[#This Row],[Confirmed Date]]),1,1)</f>
        <v>41275</v>
      </c>
    </row>
    <row r="2085" spans="2:14" x14ac:dyDescent="0.25">
      <c r="B2085" t="s">
        <v>9952</v>
      </c>
      <c r="C2085" t="s">
        <v>2177</v>
      </c>
      <c r="D2085" t="s">
        <v>9953</v>
      </c>
      <c r="E2085" t="s">
        <v>8402</v>
      </c>
      <c r="F2085" t="s">
        <v>2701</v>
      </c>
      <c r="G2085">
        <v>0</v>
      </c>
      <c r="H2085" t="s">
        <v>9954</v>
      </c>
      <c r="I2085" t="s">
        <v>9954</v>
      </c>
      <c r="J2085" t="s">
        <v>9955</v>
      </c>
      <c r="K2085" t="s">
        <v>2347</v>
      </c>
      <c r="L2085" t="s">
        <v>2365</v>
      </c>
      <c r="M2085" s="6">
        <f>DATE(YEAR(PCC_Data[[#This Row],[Confirmed Date]]),MONTH(PCC_Data[[#This Row],[Confirmed Date]]),1)</f>
        <v>41395</v>
      </c>
      <c r="N2085" s="3">
        <f>DATE(YEAR(PCC_Data[[#This Row],[Confirmed Date]]),1,1)</f>
        <v>41275</v>
      </c>
    </row>
    <row r="2086" spans="2:14" x14ac:dyDescent="0.25">
      <c r="B2086" t="s">
        <v>9956</v>
      </c>
      <c r="C2086" t="s">
        <v>2177</v>
      </c>
      <c r="D2086" t="s">
        <v>9957</v>
      </c>
      <c r="E2086" t="s">
        <v>9958</v>
      </c>
      <c r="F2086" t="s">
        <v>3457</v>
      </c>
      <c r="G2086">
        <v>0</v>
      </c>
      <c r="H2086" t="s">
        <v>9959</v>
      </c>
      <c r="I2086" t="s">
        <v>9959</v>
      </c>
      <c r="J2086" t="s">
        <v>9960</v>
      </c>
      <c r="K2086" t="s">
        <v>3460</v>
      </c>
      <c r="L2086" t="s">
        <v>2518</v>
      </c>
      <c r="M2086" s="6">
        <f>DATE(YEAR(PCC_Data[[#This Row],[Confirmed Date]]),MONTH(PCC_Data[[#This Row],[Confirmed Date]]),1)</f>
        <v>41365</v>
      </c>
      <c r="N2086" s="3">
        <f>DATE(YEAR(PCC_Data[[#This Row],[Confirmed Date]]),1,1)</f>
        <v>41275</v>
      </c>
    </row>
    <row r="2087" spans="2:14" x14ac:dyDescent="0.25">
      <c r="B2087" t="s">
        <v>9961</v>
      </c>
      <c r="C2087" t="s">
        <v>2177</v>
      </c>
      <c r="D2087" t="s">
        <v>9962</v>
      </c>
      <c r="E2087" t="s">
        <v>9963</v>
      </c>
      <c r="F2087" t="s">
        <v>2701</v>
      </c>
      <c r="G2087">
        <v>0</v>
      </c>
      <c r="H2087" t="s">
        <v>9964</v>
      </c>
      <c r="I2087" t="s">
        <v>9964</v>
      </c>
      <c r="J2087" t="s">
        <v>9965</v>
      </c>
      <c r="K2087" t="s">
        <v>2347</v>
      </c>
      <c r="L2087" t="s">
        <v>2258</v>
      </c>
      <c r="M2087" s="6">
        <f>DATE(YEAR(PCC_Data[[#This Row],[Confirmed Date]]),MONTH(PCC_Data[[#This Row],[Confirmed Date]]),1)</f>
        <v>41395</v>
      </c>
      <c r="N2087" s="3">
        <f>DATE(YEAR(PCC_Data[[#This Row],[Confirmed Date]]),1,1)</f>
        <v>41275</v>
      </c>
    </row>
    <row r="2088" spans="2:14" x14ac:dyDescent="0.25">
      <c r="B2088" t="s">
        <v>9966</v>
      </c>
      <c r="C2088" t="s">
        <v>2177</v>
      </c>
      <c r="D2088" t="s">
        <v>9321</v>
      </c>
      <c r="E2088" t="s">
        <v>9322</v>
      </c>
      <c r="F2088" t="s">
        <v>2271</v>
      </c>
      <c r="G2088">
        <v>0</v>
      </c>
      <c r="H2088" t="s">
        <v>9967</v>
      </c>
      <c r="I2088" t="s">
        <v>9967</v>
      </c>
      <c r="J2088" t="s">
        <v>9968</v>
      </c>
      <c r="K2088" t="s">
        <v>2347</v>
      </c>
      <c r="M2088" s="6">
        <f>DATE(YEAR(PCC_Data[[#This Row],[Confirmed Date]]),MONTH(PCC_Data[[#This Row],[Confirmed Date]]),1)</f>
        <v>41365</v>
      </c>
      <c r="N2088" s="3">
        <f>DATE(YEAR(PCC_Data[[#This Row],[Confirmed Date]]),1,1)</f>
        <v>41275</v>
      </c>
    </row>
    <row r="2089" spans="2:14" x14ac:dyDescent="0.25">
      <c r="B2089" t="s">
        <v>9969</v>
      </c>
      <c r="C2089" t="s">
        <v>2232</v>
      </c>
      <c r="D2089" t="s">
        <v>9970</v>
      </c>
      <c r="E2089" t="s">
        <v>9971</v>
      </c>
      <c r="F2089" t="s">
        <v>3448</v>
      </c>
      <c r="G2089">
        <v>0</v>
      </c>
      <c r="H2089" t="s">
        <v>9972</v>
      </c>
      <c r="I2089" t="s">
        <v>9972</v>
      </c>
      <c r="J2089" t="s">
        <v>9973</v>
      </c>
      <c r="K2089" t="s">
        <v>2805</v>
      </c>
      <c r="M2089" s="6">
        <f>DATE(YEAR(PCC_Data[[#This Row],[Confirmed Date]]),MONTH(PCC_Data[[#This Row],[Confirmed Date]]),1)</f>
        <v>41395</v>
      </c>
      <c r="N2089" s="3">
        <f>DATE(YEAR(PCC_Data[[#This Row],[Confirmed Date]]),1,1)</f>
        <v>41275</v>
      </c>
    </row>
    <row r="2090" spans="2:14" x14ac:dyDescent="0.25">
      <c r="B2090" t="s">
        <v>9974</v>
      </c>
      <c r="C2090" t="s">
        <v>2177</v>
      </c>
      <c r="D2090" t="s">
        <v>9975</v>
      </c>
      <c r="E2090" t="s">
        <v>9976</v>
      </c>
      <c r="F2090" t="s">
        <v>2271</v>
      </c>
      <c r="G2090">
        <v>0</v>
      </c>
      <c r="H2090" t="s">
        <v>9977</v>
      </c>
      <c r="I2090" t="s">
        <v>9977</v>
      </c>
      <c r="J2090" t="s">
        <v>9978</v>
      </c>
      <c r="K2090" t="s">
        <v>2755</v>
      </c>
      <c r="L2090" t="s">
        <v>2258</v>
      </c>
      <c r="M2090" s="6">
        <f>DATE(YEAR(PCC_Data[[#This Row],[Confirmed Date]]),MONTH(PCC_Data[[#This Row],[Confirmed Date]]),1)</f>
        <v>41365</v>
      </c>
      <c r="N2090" s="3">
        <f>DATE(YEAR(PCC_Data[[#This Row],[Confirmed Date]]),1,1)</f>
        <v>41275</v>
      </c>
    </row>
    <row r="2091" spans="2:14" x14ac:dyDescent="0.25">
      <c r="B2091" t="s">
        <v>9979</v>
      </c>
      <c r="C2091" t="s">
        <v>2232</v>
      </c>
      <c r="D2091" t="s">
        <v>9980</v>
      </c>
      <c r="E2091" t="s">
        <v>9981</v>
      </c>
      <c r="F2091" t="s">
        <v>2701</v>
      </c>
      <c r="G2091">
        <v>0</v>
      </c>
      <c r="H2091" t="s">
        <v>9982</v>
      </c>
      <c r="I2091" t="s">
        <v>9982</v>
      </c>
      <c r="J2091" t="s">
        <v>9983</v>
      </c>
      <c r="K2091" t="s">
        <v>2424</v>
      </c>
      <c r="L2091" t="s">
        <v>2295</v>
      </c>
      <c r="M2091" s="6">
        <f>DATE(YEAR(PCC_Data[[#This Row],[Confirmed Date]]),MONTH(PCC_Data[[#This Row],[Confirmed Date]]),1)</f>
        <v>41365</v>
      </c>
      <c r="N2091" s="3">
        <f>DATE(YEAR(PCC_Data[[#This Row],[Confirmed Date]]),1,1)</f>
        <v>41275</v>
      </c>
    </row>
    <row r="2092" spans="2:14" x14ac:dyDescent="0.25">
      <c r="B2092" t="s">
        <v>9984</v>
      </c>
      <c r="C2092" t="s">
        <v>2232</v>
      </c>
      <c r="D2092" t="s">
        <v>9985</v>
      </c>
      <c r="E2092" t="s">
        <v>7876</v>
      </c>
      <c r="F2092" t="s">
        <v>2319</v>
      </c>
      <c r="G2092">
        <v>0</v>
      </c>
      <c r="H2092" t="s">
        <v>9986</v>
      </c>
      <c r="I2092" t="s">
        <v>9986</v>
      </c>
      <c r="J2092" t="s">
        <v>9987</v>
      </c>
      <c r="K2092" t="s">
        <v>2593</v>
      </c>
      <c r="L2092" t="s">
        <v>2839</v>
      </c>
      <c r="M2092" s="6">
        <f>DATE(YEAR(PCC_Data[[#This Row],[Confirmed Date]]),MONTH(PCC_Data[[#This Row],[Confirmed Date]]),1)</f>
        <v>41395</v>
      </c>
      <c r="N2092" s="3">
        <f>DATE(YEAR(PCC_Data[[#This Row],[Confirmed Date]]),1,1)</f>
        <v>41275</v>
      </c>
    </row>
    <row r="2093" spans="2:14" x14ac:dyDescent="0.25">
      <c r="B2093" t="s">
        <v>9988</v>
      </c>
      <c r="C2093" t="s">
        <v>2177</v>
      </c>
      <c r="D2093" t="s">
        <v>9747</v>
      </c>
      <c r="E2093" t="s">
        <v>9989</v>
      </c>
      <c r="F2093" t="s">
        <v>3345</v>
      </c>
      <c r="G2093">
        <v>0</v>
      </c>
      <c r="H2093" t="s">
        <v>9990</v>
      </c>
      <c r="I2093" t="s">
        <v>9990</v>
      </c>
      <c r="J2093" t="s">
        <v>9991</v>
      </c>
      <c r="K2093" t="s">
        <v>2398</v>
      </c>
      <c r="L2093" t="s">
        <v>9992</v>
      </c>
      <c r="M2093" s="6">
        <f>DATE(YEAR(PCC_Data[[#This Row],[Confirmed Date]]),MONTH(PCC_Data[[#This Row],[Confirmed Date]]),1)</f>
        <v>41365</v>
      </c>
      <c r="N2093" s="3">
        <f>DATE(YEAR(PCC_Data[[#This Row],[Confirmed Date]]),1,1)</f>
        <v>41275</v>
      </c>
    </row>
    <row r="2094" spans="2:14" x14ac:dyDescent="0.25">
      <c r="B2094" t="s">
        <v>9993</v>
      </c>
      <c r="C2094" t="s">
        <v>2177</v>
      </c>
      <c r="D2094" t="s">
        <v>9321</v>
      </c>
      <c r="E2094" t="s">
        <v>5941</v>
      </c>
      <c r="F2094" t="s">
        <v>2271</v>
      </c>
      <c r="G2094">
        <v>0</v>
      </c>
      <c r="H2094" t="s">
        <v>9994</v>
      </c>
      <c r="I2094" t="s">
        <v>9994</v>
      </c>
      <c r="J2094" t="s">
        <v>9995</v>
      </c>
      <c r="K2094" t="s">
        <v>2347</v>
      </c>
      <c r="M2094" s="6">
        <f>DATE(YEAR(PCC_Data[[#This Row],[Confirmed Date]]),MONTH(PCC_Data[[#This Row],[Confirmed Date]]),1)</f>
        <v>41365</v>
      </c>
      <c r="N2094" s="3">
        <f>DATE(YEAR(PCC_Data[[#This Row],[Confirmed Date]]),1,1)</f>
        <v>41275</v>
      </c>
    </row>
    <row r="2095" spans="2:14" x14ac:dyDescent="0.25">
      <c r="B2095" t="s">
        <v>9996</v>
      </c>
      <c r="C2095" t="s">
        <v>2232</v>
      </c>
      <c r="D2095" t="s">
        <v>9997</v>
      </c>
      <c r="E2095" t="s">
        <v>9998</v>
      </c>
      <c r="F2095" t="s">
        <v>2504</v>
      </c>
      <c r="G2095">
        <v>0</v>
      </c>
      <c r="H2095" t="s">
        <v>9999</v>
      </c>
      <c r="I2095" t="s">
        <v>9999</v>
      </c>
      <c r="J2095" t="s">
        <v>10000</v>
      </c>
      <c r="K2095" t="s">
        <v>2429</v>
      </c>
      <c r="L2095" t="s">
        <v>2839</v>
      </c>
      <c r="M2095" s="6">
        <f>DATE(YEAR(PCC_Data[[#This Row],[Confirmed Date]]),MONTH(PCC_Data[[#This Row],[Confirmed Date]]),1)</f>
        <v>41395</v>
      </c>
      <c r="N2095" s="3">
        <f>DATE(YEAR(PCC_Data[[#This Row],[Confirmed Date]]),1,1)</f>
        <v>41275</v>
      </c>
    </row>
    <row r="2096" spans="2:14" x14ac:dyDescent="0.25">
      <c r="B2096" t="s">
        <v>10001</v>
      </c>
      <c r="C2096" t="s">
        <v>2177</v>
      </c>
      <c r="D2096" t="s">
        <v>10002</v>
      </c>
      <c r="E2096" t="s">
        <v>10003</v>
      </c>
      <c r="F2096" t="s">
        <v>2895</v>
      </c>
      <c r="G2096">
        <v>0</v>
      </c>
      <c r="H2096" t="s">
        <v>10004</v>
      </c>
      <c r="I2096" t="s">
        <v>10004</v>
      </c>
      <c r="J2096" t="s">
        <v>10005</v>
      </c>
      <c r="K2096" t="s">
        <v>3460</v>
      </c>
      <c r="L2096" t="s">
        <v>2348</v>
      </c>
      <c r="M2096" s="6">
        <f>DATE(YEAR(PCC_Data[[#This Row],[Confirmed Date]]),MONTH(PCC_Data[[#This Row],[Confirmed Date]]),1)</f>
        <v>41365</v>
      </c>
      <c r="N2096" s="3">
        <f>DATE(YEAR(PCC_Data[[#This Row],[Confirmed Date]]),1,1)</f>
        <v>41275</v>
      </c>
    </row>
    <row r="2097" spans="2:14" x14ac:dyDescent="0.25">
      <c r="B2097" t="s">
        <v>10006</v>
      </c>
      <c r="C2097" t="s">
        <v>2177</v>
      </c>
      <c r="D2097" t="s">
        <v>6554</v>
      </c>
      <c r="E2097" t="s">
        <v>3348</v>
      </c>
      <c r="F2097" t="s">
        <v>2271</v>
      </c>
      <c r="G2097">
        <v>0</v>
      </c>
      <c r="H2097" t="s">
        <v>10007</v>
      </c>
      <c r="I2097" t="s">
        <v>10007</v>
      </c>
      <c r="J2097" t="s">
        <v>10008</v>
      </c>
      <c r="K2097" t="s">
        <v>2398</v>
      </c>
      <c r="L2097" t="s">
        <v>2258</v>
      </c>
      <c r="M2097" s="6">
        <f>DATE(YEAR(PCC_Data[[#This Row],[Confirmed Date]]),MONTH(PCC_Data[[#This Row],[Confirmed Date]]),1)</f>
        <v>41365</v>
      </c>
      <c r="N2097" s="3">
        <f>DATE(YEAR(PCC_Data[[#This Row],[Confirmed Date]]),1,1)</f>
        <v>41275</v>
      </c>
    </row>
    <row r="2098" spans="2:14" x14ac:dyDescent="0.25">
      <c r="B2098" t="s">
        <v>10009</v>
      </c>
      <c r="C2098" t="s">
        <v>2232</v>
      </c>
      <c r="D2098" t="s">
        <v>10010</v>
      </c>
      <c r="E2098" t="s">
        <v>10011</v>
      </c>
      <c r="F2098" t="s">
        <v>3457</v>
      </c>
      <c r="G2098">
        <v>0</v>
      </c>
      <c r="H2098" t="s">
        <v>10012</v>
      </c>
      <c r="I2098" t="s">
        <v>10012</v>
      </c>
      <c r="J2098" t="s">
        <v>10013</v>
      </c>
      <c r="K2098" t="s">
        <v>2424</v>
      </c>
      <c r="L2098" t="s">
        <v>2518</v>
      </c>
      <c r="M2098" s="6">
        <f>DATE(YEAR(PCC_Data[[#This Row],[Confirmed Date]]),MONTH(PCC_Data[[#This Row],[Confirmed Date]]),1)</f>
        <v>41395</v>
      </c>
      <c r="N2098" s="3">
        <f>DATE(YEAR(PCC_Data[[#This Row],[Confirmed Date]]),1,1)</f>
        <v>41275</v>
      </c>
    </row>
    <row r="2099" spans="2:14" x14ac:dyDescent="0.25">
      <c r="B2099" t="s">
        <v>10014</v>
      </c>
      <c r="C2099" t="s">
        <v>2232</v>
      </c>
      <c r="D2099" t="s">
        <v>10015</v>
      </c>
      <c r="E2099" t="s">
        <v>10016</v>
      </c>
      <c r="F2099" t="s">
        <v>2242</v>
      </c>
      <c r="G2099">
        <v>0</v>
      </c>
      <c r="H2099" t="s">
        <v>10017</v>
      </c>
      <c r="I2099" t="s">
        <v>10017</v>
      </c>
      <c r="J2099" t="s">
        <v>10018</v>
      </c>
      <c r="K2099" t="s">
        <v>2429</v>
      </c>
      <c r="M2099" s="6">
        <f>DATE(YEAR(PCC_Data[[#This Row],[Confirmed Date]]),MONTH(PCC_Data[[#This Row],[Confirmed Date]]),1)</f>
        <v>41395</v>
      </c>
      <c r="N2099" s="3">
        <f>DATE(YEAR(PCC_Data[[#This Row],[Confirmed Date]]),1,1)</f>
        <v>41275</v>
      </c>
    </row>
    <row r="2100" spans="2:14" x14ac:dyDescent="0.25">
      <c r="B2100" t="s">
        <v>10019</v>
      </c>
      <c r="C2100" t="s">
        <v>2177</v>
      </c>
      <c r="D2100" t="s">
        <v>10020</v>
      </c>
      <c r="E2100" t="s">
        <v>10021</v>
      </c>
      <c r="F2100" t="s">
        <v>2271</v>
      </c>
      <c r="G2100">
        <v>0</v>
      </c>
      <c r="H2100" t="s">
        <v>10022</v>
      </c>
      <c r="I2100" t="s">
        <v>10022</v>
      </c>
      <c r="J2100" t="s">
        <v>10023</v>
      </c>
      <c r="K2100" t="s">
        <v>2347</v>
      </c>
      <c r="L2100" t="s">
        <v>2839</v>
      </c>
      <c r="M2100" s="6">
        <f>DATE(YEAR(PCC_Data[[#This Row],[Confirmed Date]]),MONTH(PCC_Data[[#This Row],[Confirmed Date]]),1)</f>
        <v>41395</v>
      </c>
      <c r="N2100" s="3">
        <f>DATE(YEAR(PCC_Data[[#This Row],[Confirmed Date]]),1,1)</f>
        <v>41275</v>
      </c>
    </row>
    <row r="2101" spans="2:14" x14ac:dyDescent="0.25">
      <c r="B2101" t="s">
        <v>10024</v>
      </c>
      <c r="C2101" t="s">
        <v>2177</v>
      </c>
      <c r="D2101" t="s">
        <v>10025</v>
      </c>
      <c r="E2101" t="s">
        <v>8782</v>
      </c>
      <c r="F2101" t="s">
        <v>2271</v>
      </c>
      <c r="G2101">
        <v>0</v>
      </c>
      <c r="H2101" t="s">
        <v>10026</v>
      </c>
      <c r="I2101" t="s">
        <v>10026</v>
      </c>
      <c r="J2101" t="s">
        <v>10027</v>
      </c>
      <c r="K2101" t="s">
        <v>2347</v>
      </c>
      <c r="L2101" t="s">
        <v>2258</v>
      </c>
      <c r="M2101" s="6">
        <f>DATE(YEAR(PCC_Data[[#This Row],[Confirmed Date]]),MONTH(PCC_Data[[#This Row],[Confirmed Date]]),1)</f>
        <v>41365</v>
      </c>
      <c r="N2101" s="3">
        <f>DATE(YEAR(PCC_Data[[#This Row],[Confirmed Date]]),1,1)</f>
        <v>41275</v>
      </c>
    </row>
    <row r="2102" spans="2:14" x14ac:dyDescent="0.25">
      <c r="B2102" t="s">
        <v>10028</v>
      </c>
      <c r="C2102" t="s">
        <v>2177</v>
      </c>
      <c r="D2102" t="s">
        <v>3776</v>
      </c>
      <c r="E2102" t="s">
        <v>10029</v>
      </c>
      <c r="F2102" t="s">
        <v>2271</v>
      </c>
      <c r="G2102">
        <v>0</v>
      </c>
      <c r="H2102" t="s">
        <v>10030</v>
      </c>
      <c r="I2102" t="s">
        <v>10030</v>
      </c>
      <c r="J2102" t="s">
        <v>10031</v>
      </c>
      <c r="K2102" t="s">
        <v>2347</v>
      </c>
      <c r="M2102" s="6">
        <f>DATE(YEAR(PCC_Data[[#This Row],[Confirmed Date]]),MONTH(PCC_Data[[#This Row],[Confirmed Date]]),1)</f>
        <v>41365</v>
      </c>
      <c r="N2102" s="3">
        <f>DATE(YEAR(PCC_Data[[#This Row],[Confirmed Date]]),1,1)</f>
        <v>41275</v>
      </c>
    </row>
    <row r="2103" spans="2:14" x14ac:dyDescent="0.25">
      <c r="B2103" t="s">
        <v>10032</v>
      </c>
      <c r="C2103" t="s">
        <v>2177</v>
      </c>
      <c r="D2103" t="s">
        <v>10033</v>
      </c>
      <c r="E2103" t="s">
        <v>10034</v>
      </c>
      <c r="F2103" t="s">
        <v>2514</v>
      </c>
      <c r="G2103">
        <v>0</v>
      </c>
      <c r="H2103" t="s">
        <v>10035</v>
      </c>
      <c r="I2103" t="s">
        <v>10035</v>
      </c>
      <c r="J2103" t="s">
        <v>10036</v>
      </c>
      <c r="K2103" t="s">
        <v>3460</v>
      </c>
      <c r="L2103" t="s">
        <v>2518</v>
      </c>
      <c r="M2103" s="6">
        <f>DATE(YEAR(PCC_Data[[#This Row],[Confirmed Date]]),MONTH(PCC_Data[[#This Row],[Confirmed Date]]),1)</f>
        <v>41365</v>
      </c>
      <c r="N2103" s="3">
        <f>DATE(YEAR(PCC_Data[[#This Row],[Confirmed Date]]),1,1)</f>
        <v>41275</v>
      </c>
    </row>
    <row r="2104" spans="2:14" x14ac:dyDescent="0.25">
      <c r="B2104" t="s">
        <v>10037</v>
      </c>
      <c r="C2104" t="s">
        <v>2177</v>
      </c>
      <c r="D2104" t="s">
        <v>7790</v>
      </c>
      <c r="E2104" t="s">
        <v>4791</v>
      </c>
      <c r="F2104" t="s">
        <v>2271</v>
      </c>
      <c r="G2104">
        <v>0</v>
      </c>
      <c r="H2104" t="s">
        <v>10038</v>
      </c>
      <c r="I2104" t="s">
        <v>10038</v>
      </c>
      <c r="J2104" t="s">
        <v>10039</v>
      </c>
      <c r="K2104" t="s">
        <v>2347</v>
      </c>
      <c r="L2104" t="s">
        <v>2246</v>
      </c>
      <c r="M2104" s="6">
        <f>DATE(YEAR(PCC_Data[[#This Row],[Confirmed Date]]),MONTH(PCC_Data[[#This Row],[Confirmed Date]]),1)</f>
        <v>41395</v>
      </c>
      <c r="N2104" s="3">
        <f>DATE(YEAR(PCC_Data[[#This Row],[Confirmed Date]]),1,1)</f>
        <v>41275</v>
      </c>
    </row>
    <row r="2105" spans="2:14" x14ac:dyDescent="0.25">
      <c r="B2105" t="s">
        <v>10040</v>
      </c>
      <c r="C2105" t="s">
        <v>2177</v>
      </c>
      <c r="D2105" t="s">
        <v>9747</v>
      </c>
      <c r="E2105" t="s">
        <v>10041</v>
      </c>
      <c r="F2105" t="s">
        <v>3345</v>
      </c>
      <c r="G2105">
        <v>0</v>
      </c>
      <c r="H2105" t="s">
        <v>10042</v>
      </c>
      <c r="I2105" t="s">
        <v>10042</v>
      </c>
      <c r="J2105" t="s">
        <v>10043</v>
      </c>
      <c r="K2105" t="s">
        <v>2398</v>
      </c>
      <c r="M2105" s="6">
        <f>DATE(YEAR(PCC_Data[[#This Row],[Confirmed Date]]),MONTH(PCC_Data[[#This Row],[Confirmed Date]]),1)</f>
        <v>41365</v>
      </c>
      <c r="N2105" s="3">
        <f>DATE(YEAR(PCC_Data[[#This Row],[Confirmed Date]]),1,1)</f>
        <v>41275</v>
      </c>
    </row>
    <row r="2106" spans="2:14" x14ac:dyDescent="0.25">
      <c r="B2106" t="s">
        <v>10044</v>
      </c>
      <c r="C2106" t="s">
        <v>2177</v>
      </c>
      <c r="D2106" t="s">
        <v>3776</v>
      </c>
      <c r="E2106" t="s">
        <v>10045</v>
      </c>
      <c r="F2106" t="s">
        <v>2271</v>
      </c>
      <c r="G2106">
        <v>0</v>
      </c>
      <c r="H2106" t="s">
        <v>10046</v>
      </c>
      <c r="I2106" t="s">
        <v>10046</v>
      </c>
      <c r="J2106" t="s">
        <v>10047</v>
      </c>
      <c r="K2106" t="s">
        <v>2347</v>
      </c>
      <c r="M2106" s="6">
        <f>DATE(YEAR(PCC_Data[[#This Row],[Confirmed Date]]),MONTH(PCC_Data[[#This Row],[Confirmed Date]]),1)</f>
        <v>41365</v>
      </c>
      <c r="N2106" s="3">
        <f>DATE(YEAR(PCC_Data[[#This Row],[Confirmed Date]]),1,1)</f>
        <v>41275</v>
      </c>
    </row>
    <row r="2107" spans="2:14" x14ac:dyDescent="0.25">
      <c r="B2107" t="s">
        <v>10048</v>
      </c>
      <c r="C2107" t="s">
        <v>2177</v>
      </c>
      <c r="D2107" t="s">
        <v>10049</v>
      </c>
      <c r="E2107" t="s">
        <v>5868</v>
      </c>
      <c r="F2107" t="s">
        <v>2271</v>
      </c>
      <c r="G2107">
        <v>0</v>
      </c>
      <c r="H2107" t="s">
        <v>10050</v>
      </c>
      <c r="I2107" t="s">
        <v>10050</v>
      </c>
      <c r="J2107" t="s">
        <v>10051</v>
      </c>
      <c r="K2107" t="s">
        <v>2347</v>
      </c>
      <c r="M2107" s="6">
        <f>DATE(YEAR(PCC_Data[[#This Row],[Confirmed Date]]),MONTH(PCC_Data[[#This Row],[Confirmed Date]]),1)</f>
        <v>41395</v>
      </c>
      <c r="N2107" s="3">
        <f>DATE(YEAR(PCC_Data[[#This Row],[Confirmed Date]]),1,1)</f>
        <v>41275</v>
      </c>
    </row>
    <row r="2108" spans="2:14" x14ac:dyDescent="0.25">
      <c r="B2108" t="s">
        <v>10052</v>
      </c>
      <c r="C2108" t="s">
        <v>2232</v>
      </c>
      <c r="D2108" t="s">
        <v>10053</v>
      </c>
      <c r="E2108" t="s">
        <v>10054</v>
      </c>
      <c r="F2108" t="s">
        <v>2395</v>
      </c>
      <c r="G2108">
        <v>0</v>
      </c>
      <c r="H2108" t="s">
        <v>10055</v>
      </c>
      <c r="I2108" t="s">
        <v>10055</v>
      </c>
      <c r="J2108" t="s">
        <v>10056</v>
      </c>
      <c r="K2108" t="s">
        <v>2429</v>
      </c>
      <c r="M2108" s="6">
        <f>DATE(YEAR(PCC_Data[[#This Row],[Confirmed Date]]),MONTH(PCC_Data[[#This Row],[Confirmed Date]]),1)</f>
        <v>41395</v>
      </c>
      <c r="N2108" s="3">
        <f>DATE(YEAR(PCC_Data[[#This Row],[Confirmed Date]]),1,1)</f>
        <v>41275</v>
      </c>
    </row>
    <row r="2109" spans="2:14" x14ac:dyDescent="0.25">
      <c r="B2109" t="s">
        <v>10057</v>
      </c>
      <c r="C2109" t="s">
        <v>2177</v>
      </c>
      <c r="D2109" t="s">
        <v>10058</v>
      </c>
      <c r="E2109" t="s">
        <v>7686</v>
      </c>
      <c r="F2109" t="s">
        <v>2271</v>
      </c>
      <c r="G2109">
        <v>0</v>
      </c>
      <c r="H2109" t="s">
        <v>10059</v>
      </c>
      <c r="I2109" t="s">
        <v>10059</v>
      </c>
      <c r="J2109" t="s">
        <v>10060</v>
      </c>
      <c r="K2109" t="s">
        <v>2347</v>
      </c>
      <c r="L2109" t="s">
        <v>2915</v>
      </c>
      <c r="M2109" s="6">
        <f>DATE(YEAR(PCC_Data[[#This Row],[Confirmed Date]]),MONTH(PCC_Data[[#This Row],[Confirmed Date]]),1)</f>
        <v>41365</v>
      </c>
      <c r="N2109" s="3">
        <f>DATE(YEAR(PCC_Data[[#This Row],[Confirmed Date]]),1,1)</f>
        <v>41275</v>
      </c>
    </row>
    <row r="2110" spans="2:14" x14ac:dyDescent="0.25">
      <c r="B2110" t="s">
        <v>10061</v>
      </c>
      <c r="C2110" t="s">
        <v>2232</v>
      </c>
      <c r="D2110" t="s">
        <v>10062</v>
      </c>
      <c r="E2110" t="s">
        <v>10063</v>
      </c>
      <c r="F2110" t="s">
        <v>2384</v>
      </c>
      <c r="G2110">
        <v>0</v>
      </c>
      <c r="H2110" t="s">
        <v>10064</v>
      </c>
      <c r="I2110" t="s">
        <v>10064</v>
      </c>
      <c r="J2110" t="s">
        <v>10065</v>
      </c>
      <c r="K2110" t="s">
        <v>2957</v>
      </c>
      <c r="L2110" t="s">
        <v>2258</v>
      </c>
      <c r="M2110" s="6">
        <f>DATE(YEAR(PCC_Data[[#This Row],[Confirmed Date]]),MONTH(PCC_Data[[#This Row],[Confirmed Date]]),1)</f>
        <v>41365</v>
      </c>
      <c r="N2110" s="3">
        <f>DATE(YEAR(PCC_Data[[#This Row],[Confirmed Date]]),1,1)</f>
        <v>41275</v>
      </c>
    </row>
    <row r="2111" spans="2:14" x14ac:dyDescent="0.25">
      <c r="B2111" t="s">
        <v>10066</v>
      </c>
      <c r="C2111" t="s">
        <v>2177</v>
      </c>
      <c r="D2111" t="s">
        <v>10067</v>
      </c>
      <c r="E2111" t="s">
        <v>10068</v>
      </c>
      <c r="F2111" t="s">
        <v>2344</v>
      </c>
      <c r="G2111">
        <v>0</v>
      </c>
      <c r="H2111" t="s">
        <v>10069</v>
      </c>
      <c r="I2111" t="s">
        <v>10069</v>
      </c>
      <c r="J2111" t="s">
        <v>10070</v>
      </c>
      <c r="K2111" t="s">
        <v>3460</v>
      </c>
      <c r="L2111" t="s">
        <v>2258</v>
      </c>
      <c r="M2111" s="6">
        <f>DATE(YEAR(PCC_Data[[#This Row],[Confirmed Date]]),MONTH(PCC_Data[[#This Row],[Confirmed Date]]),1)</f>
        <v>41365</v>
      </c>
      <c r="N2111" s="3">
        <f>DATE(YEAR(PCC_Data[[#This Row],[Confirmed Date]]),1,1)</f>
        <v>41275</v>
      </c>
    </row>
    <row r="2112" spans="2:14" x14ac:dyDescent="0.25">
      <c r="B2112" t="s">
        <v>10071</v>
      </c>
      <c r="C2112" t="s">
        <v>2232</v>
      </c>
      <c r="D2112" t="s">
        <v>10072</v>
      </c>
      <c r="E2112" t="s">
        <v>10073</v>
      </c>
      <c r="F2112" t="s">
        <v>3345</v>
      </c>
      <c r="G2112">
        <v>0</v>
      </c>
      <c r="H2112" t="s">
        <v>10074</v>
      </c>
      <c r="I2112" t="s">
        <v>10074</v>
      </c>
      <c r="J2112" t="s">
        <v>10075</v>
      </c>
      <c r="K2112" t="s">
        <v>2805</v>
      </c>
      <c r="M2112" s="6">
        <f>DATE(YEAR(PCC_Data[[#This Row],[Confirmed Date]]),MONTH(PCC_Data[[#This Row],[Confirmed Date]]),1)</f>
        <v>41395</v>
      </c>
      <c r="N2112" s="3">
        <f>DATE(YEAR(PCC_Data[[#This Row],[Confirmed Date]]),1,1)</f>
        <v>41275</v>
      </c>
    </row>
    <row r="2113" spans="2:14" x14ac:dyDescent="0.25">
      <c r="B2113" t="s">
        <v>10076</v>
      </c>
      <c r="C2113" t="s">
        <v>2177</v>
      </c>
      <c r="D2113" t="s">
        <v>9902</v>
      </c>
      <c r="E2113" t="s">
        <v>4563</v>
      </c>
      <c r="F2113" t="s">
        <v>3345</v>
      </c>
      <c r="G2113">
        <v>0</v>
      </c>
      <c r="H2113" t="s">
        <v>10077</v>
      </c>
      <c r="I2113" t="s">
        <v>10077</v>
      </c>
      <c r="J2113" t="s">
        <v>10078</v>
      </c>
      <c r="K2113" t="s">
        <v>5094</v>
      </c>
      <c r="L2113" t="s">
        <v>2246</v>
      </c>
      <c r="M2113" s="6">
        <f>DATE(YEAR(PCC_Data[[#This Row],[Confirmed Date]]),MONTH(PCC_Data[[#This Row],[Confirmed Date]]),1)</f>
        <v>41365</v>
      </c>
      <c r="N2113" s="3">
        <f>DATE(YEAR(PCC_Data[[#This Row],[Confirmed Date]]),1,1)</f>
        <v>41275</v>
      </c>
    </row>
    <row r="2114" spans="2:14" x14ac:dyDescent="0.25">
      <c r="B2114" t="s">
        <v>10079</v>
      </c>
      <c r="C2114" t="s">
        <v>2177</v>
      </c>
      <c r="D2114" t="s">
        <v>10080</v>
      </c>
      <c r="E2114" t="s">
        <v>9867</v>
      </c>
      <c r="F2114" t="s">
        <v>2242</v>
      </c>
      <c r="G2114">
        <v>0</v>
      </c>
      <c r="H2114" t="s">
        <v>10081</v>
      </c>
      <c r="I2114" t="s">
        <v>10081</v>
      </c>
      <c r="J2114" t="s">
        <v>10082</v>
      </c>
      <c r="K2114" t="s">
        <v>2547</v>
      </c>
      <c r="M2114" s="6">
        <f>DATE(YEAR(PCC_Data[[#This Row],[Confirmed Date]]),MONTH(PCC_Data[[#This Row],[Confirmed Date]]),1)</f>
        <v>41365</v>
      </c>
      <c r="N2114" s="3">
        <f>DATE(YEAR(PCC_Data[[#This Row],[Confirmed Date]]),1,1)</f>
        <v>41275</v>
      </c>
    </row>
    <row r="2115" spans="2:14" x14ac:dyDescent="0.25">
      <c r="B2115" t="s">
        <v>10083</v>
      </c>
      <c r="C2115" t="s">
        <v>2232</v>
      </c>
      <c r="D2115" t="s">
        <v>10084</v>
      </c>
      <c r="E2115" t="s">
        <v>10085</v>
      </c>
      <c r="F2115" t="s">
        <v>2372</v>
      </c>
      <c r="G2115">
        <v>0</v>
      </c>
      <c r="H2115" t="s">
        <v>10086</v>
      </c>
      <c r="I2115" t="s">
        <v>10086</v>
      </c>
      <c r="J2115" t="s">
        <v>10087</v>
      </c>
      <c r="K2115" t="s">
        <v>2429</v>
      </c>
      <c r="M2115" s="6">
        <f>DATE(YEAR(PCC_Data[[#This Row],[Confirmed Date]]),MONTH(PCC_Data[[#This Row],[Confirmed Date]]),1)</f>
        <v>41365</v>
      </c>
      <c r="N2115" s="3">
        <f>DATE(YEAR(PCC_Data[[#This Row],[Confirmed Date]]),1,1)</f>
        <v>41275</v>
      </c>
    </row>
    <row r="2116" spans="2:14" x14ac:dyDescent="0.25">
      <c r="B2116" t="s">
        <v>10088</v>
      </c>
      <c r="C2116" t="s">
        <v>2232</v>
      </c>
      <c r="D2116" t="s">
        <v>10089</v>
      </c>
      <c r="E2116" t="s">
        <v>8502</v>
      </c>
      <c r="F2116" t="s">
        <v>2504</v>
      </c>
      <c r="G2116">
        <v>0</v>
      </c>
      <c r="H2116" t="s">
        <v>10090</v>
      </c>
      <c r="I2116" t="s">
        <v>10090</v>
      </c>
      <c r="J2116" t="s">
        <v>10091</v>
      </c>
      <c r="K2116" t="s">
        <v>2429</v>
      </c>
      <c r="L2116" t="s">
        <v>2295</v>
      </c>
      <c r="M2116" s="6">
        <f>DATE(YEAR(PCC_Data[[#This Row],[Confirmed Date]]),MONTH(PCC_Data[[#This Row],[Confirmed Date]]),1)</f>
        <v>41395</v>
      </c>
      <c r="N2116" s="3">
        <f>DATE(YEAR(PCC_Data[[#This Row],[Confirmed Date]]),1,1)</f>
        <v>41275</v>
      </c>
    </row>
    <row r="2117" spans="2:14" x14ac:dyDescent="0.25">
      <c r="B2117" t="s">
        <v>10092</v>
      </c>
      <c r="C2117" t="s">
        <v>2232</v>
      </c>
      <c r="D2117" t="s">
        <v>10093</v>
      </c>
      <c r="E2117" t="s">
        <v>10094</v>
      </c>
      <c r="F2117" t="s">
        <v>2242</v>
      </c>
      <c r="G2117">
        <v>0</v>
      </c>
      <c r="H2117" t="s">
        <v>10095</v>
      </c>
      <c r="I2117" t="s">
        <v>10095</v>
      </c>
      <c r="J2117" t="s">
        <v>10096</v>
      </c>
      <c r="K2117" t="s">
        <v>2429</v>
      </c>
      <c r="L2117" t="s">
        <v>2252</v>
      </c>
      <c r="M2117" s="6">
        <f>DATE(YEAR(PCC_Data[[#This Row],[Confirmed Date]]),MONTH(PCC_Data[[#This Row],[Confirmed Date]]),1)</f>
        <v>41395</v>
      </c>
      <c r="N2117" s="3">
        <f>DATE(YEAR(PCC_Data[[#This Row],[Confirmed Date]]),1,1)</f>
        <v>41275</v>
      </c>
    </row>
    <row r="2118" spans="2:14" x14ac:dyDescent="0.25">
      <c r="B2118" t="s">
        <v>10097</v>
      </c>
      <c r="C2118" t="s">
        <v>2232</v>
      </c>
      <c r="D2118" t="s">
        <v>10098</v>
      </c>
      <c r="E2118" t="s">
        <v>10099</v>
      </c>
      <c r="F2118" t="s">
        <v>2242</v>
      </c>
      <c r="G2118">
        <v>0</v>
      </c>
      <c r="H2118" t="s">
        <v>10100</v>
      </c>
      <c r="I2118" t="s">
        <v>10100</v>
      </c>
      <c r="J2118" t="s">
        <v>10101</v>
      </c>
      <c r="K2118" t="s">
        <v>2424</v>
      </c>
      <c r="L2118" t="s">
        <v>2252</v>
      </c>
      <c r="M2118" s="6">
        <f>DATE(YEAR(PCC_Data[[#This Row],[Confirmed Date]]),MONTH(PCC_Data[[#This Row],[Confirmed Date]]),1)</f>
        <v>41395</v>
      </c>
      <c r="N2118" s="3">
        <f>DATE(YEAR(PCC_Data[[#This Row],[Confirmed Date]]),1,1)</f>
        <v>41275</v>
      </c>
    </row>
    <row r="2119" spans="2:14" x14ac:dyDescent="0.25">
      <c r="B2119" t="s">
        <v>10102</v>
      </c>
      <c r="C2119" t="s">
        <v>2232</v>
      </c>
      <c r="D2119" t="s">
        <v>10103</v>
      </c>
      <c r="E2119" t="s">
        <v>10104</v>
      </c>
      <c r="F2119" t="s">
        <v>2235</v>
      </c>
      <c r="G2119">
        <v>0</v>
      </c>
      <c r="H2119" t="s">
        <v>10105</v>
      </c>
      <c r="I2119" t="s">
        <v>10105</v>
      </c>
      <c r="J2119" t="s">
        <v>10106</v>
      </c>
      <c r="K2119" t="s">
        <v>4274</v>
      </c>
      <c r="M2119" s="6">
        <f>DATE(YEAR(PCC_Data[[#This Row],[Confirmed Date]]),MONTH(PCC_Data[[#This Row],[Confirmed Date]]),1)</f>
        <v>41365</v>
      </c>
      <c r="N2119" s="3">
        <f>DATE(YEAR(PCC_Data[[#This Row],[Confirmed Date]]),1,1)</f>
        <v>41275</v>
      </c>
    </row>
    <row r="2120" spans="2:14" x14ac:dyDescent="0.25">
      <c r="B2120" t="s">
        <v>10107</v>
      </c>
      <c r="C2120" t="s">
        <v>2232</v>
      </c>
      <c r="D2120" t="s">
        <v>10108</v>
      </c>
      <c r="E2120" t="s">
        <v>10109</v>
      </c>
      <c r="F2120" t="s">
        <v>2242</v>
      </c>
      <c r="G2120">
        <v>0</v>
      </c>
      <c r="H2120" t="s">
        <v>10110</v>
      </c>
      <c r="I2120" t="s">
        <v>10110</v>
      </c>
      <c r="J2120" t="s">
        <v>10111</v>
      </c>
      <c r="K2120" t="s">
        <v>2424</v>
      </c>
      <c r="L2120" t="s">
        <v>2839</v>
      </c>
      <c r="M2120" s="6">
        <f>DATE(YEAR(PCC_Data[[#This Row],[Confirmed Date]]),MONTH(PCC_Data[[#This Row],[Confirmed Date]]),1)</f>
        <v>41395</v>
      </c>
      <c r="N2120" s="3">
        <f>DATE(YEAR(PCC_Data[[#This Row],[Confirmed Date]]),1,1)</f>
        <v>41275</v>
      </c>
    </row>
    <row r="2121" spans="2:14" x14ac:dyDescent="0.25">
      <c r="B2121" t="s">
        <v>10112</v>
      </c>
      <c r="C2121" t="s">
        <v>2232</v>
      </c>
      <c r="D2121" t="s">
        <v>10113</v>
      </c>
      <c r="E2121" t="s">
        <v>7876</v>
      </c>
      <c r="F2121" t="s">
        <v>2255</v>
      </c>
      <c r="G2121">
        <v>0</v>
      </c>
      <c r="H2121" t="s">
        <v>10114</v>
      </c>
      <c r="I2121" t="s">
        <v>10114</v>
      </c>
      <c r="J2121" t="s">
        <v>10115</v>
      </c>
      <c r="K2121" t="s">
        <v>2429</v>
      </c>
      <c r="L2121" t="s">
        <v>2839</v>
      </c>
      <c r="M2121" s="6">
        <f>DATE(YEAR(PCC_Data[[#This Row],[Confirmed Date]]),MONTH(PCC_Data[[#This Row],[Confirmed Date]]),1)</f>
        <v>41365</v>
      </c>
      <c r="N2121" s="3">
        <f>DATE(YEAR(PCC_Data[[#This Row],[Confirmed Date]]),1,1)</f>
        <v>41275</v>
      </c>
    </row>
    <row r="2122" spans="2:14" x14ac:dyDescent="0.25">
      <c r="B2122" t="s">
        <v>10116</v>
      </c>
      <c r="C2122" t="s">
        <v>2177</v>
      </c>
      <c r="D2122" t="s">
        <v>10117</v>
      </c>
      <c r="E2122" t="s">
        <v>5713</v>
      </c>
      <c r="F2122" t="s">
        <v>2395</v>
      </c>
      <c r="G2122">
        <v>0</v>
      </c>
      <c r="H2122" t="s">
        <v>10118</v>
      </c>
      <c r="I2122" t="s">
        <v>10118</v>
      </c>
      <c r="J2122" t="s">
        <v>10119</v>
      </c>
      <c r="K2122" t="s">
        <v>5094</v>
      </c>
      <c r="L2122" t="s">
        <v>2295</v>
      </c>
      <c r="M2122" s="6">
        <f>DATE(YEAR(PCC_Data[[#This Row],[Confirmed Date]]),MONTH(PCC_Data[[#This Row],[Confirmed Date]]),1)</f>
        <v>41365</v>
      </c>
      <c r="N2122" s="3">
        <f>DATE(YEAR(PCC_Data[[#This Row],[Confirmed Date]]),1,1)</f>
        <v>41275</v>
      </c>
    </row>
    <row r="2123" spans="2:14" x14ac:dyDescent="0.25">
      <c r="B2123" t="s">
        <v>10120</v>
      </c>
      <c r="C2123" t="s">
        <v>2232</v>
      </c>
      <c r="D2123" t="s">
        <v>10121</v>
      </c>
      <c r="E2123" t="s">
        <v>10122</v>
      </c>
      <c r="F2123" t="s">
        <v>2242</v>
      </c>
      <c r="G2123">
        <v>0</v>
      </c>
      <c r="H2123" t="s">
        <v>10123</v>
      </c>
      <c r="I2123" t="s">
        <v>10123</v>
      </c>
      <c r="J2123" t="s">
        <v>10124</v>
      </c>
      <c r="K2123" t="s">
        <v>2424</v>
      </c>
      <c r="L2123" t="s">
        <v>2915</v>
      </c>
      <c r="M2123" s="6">
        <f>DATE(YEAR(PCC_Data[[#This Row],[Confirmed Date]]),MONTH(PCC_Data[[#This Row],[Confirmed Date]]),1)</f>
        <v>41365</v>
      </c>
      <c r="N2123" s="3">
        <f>DATE(YEAR(PCC_Data[[#This Row],[Confirmed Date]]),1,1)</f>
        <v>41275</v>
      </c>
    </row>
    <row r="2124" spans="2:14" x14ac:dyDescent="0.25">
      <c r="B2124" t="s">
        <v>10125</v>
      </c>
      <c r="C2124" t="s">
        <v>2177</v>
      </c>
      <c r="D2124" t="s">
        <v>10126</v>
      </c>
      <c r="E2124" t="s">
        <v>4485</v>
      </c>
      <c r="F2124" t="s">
        <v>2467</v>
      </c>
      <c r="G2124">
        <v>0</v>
      </c>
      <c r="H2124" t="s">
        <v>10127</v>
      </c>
      <c r="I2124" t="s">
        <v>10127</v>
      </c>
      <c r="J2124" t="s">
        <v>10128</v>
      </c>
      <c r="K2124" t="s">
        <v>2398</v>
      </c>
      <c r="L2124" t="s">
        <v>2239</v>
      </c>
      <c r="M2124" s="6">
        <f>DATE(YEAR(PCC_Data[[#This Row],[Confirmed Date]]),MONTH(PCC_Data[[#This Row],[Confirmed Date]]),1)</f>
        <v>41365</v>
      </c>
      <c r="N2124" s="3">
        <f>DATE(YEAR(PCC_Data[[#This Row],[Confirmed Date]]),1,1)</f>
        <v>41275</v>
      </c>
    </row>
    <row r="2125" spans="2:14" x14ac:dyDescent="0.25">
      <c r="B2125" t="s">
        <v>10129</v>
      </c>
      <c r="C2125" t="s">
        <v>2232</v>
      </c>
      <c r="D2125" t="s">
        <v>10130</v>
      </c>
      <c r="E2125" t="s">
        <v>7677</v>
      </c>
      <c r="F2125" t="s">
        <v>2384</v>
      </c>
      <c r="G2125">
        <v>0</v>
      </c>
      <c r="H2125" t="s">
        <v>10131</v>
      </c>
      <c r="I2125" t="s">
        <v>10131</v>
      </c>
      <c r="J2125" t="s">
        <v>10132</v>
      </c>
      <c r="K2125" t="s">
        <v>3833</v>
      </c>
      <c r="L2125" t="s">
        <v>2915</v>
      </c>
      <c r="M2125" s="6">
        <f>DATE(YEAR(PCC_Data[[#This Row],[Confirmed Date]]),MONTH(PCC_Data[[#This Row],[Confirmed Date]]),1)</f>
        <v>41395</v>
      </c>
      <c r="N2125" s="3">
        <f>DATE(YEAR(PCC_Data[[#This Row],[Confirmed Date]]),1,1)</f>
        <v>41275</v>
      </c>
    </row>
    <row r="2126" spans="2:14" x14ac:dyDescent="0.25">
      <c r="B2126" t="s">
        <v>10133</v>
      </c>
      <c r="C2126" t="s">
        <v>2177</v>
      </c>
      <c r="D2126" t="s">
        <v>10134</v>
      </c>
      <c r="E2126" t="s">
        <v>10135</v>
      </c>
      <c r="F2126" t="s">
        <v>2242</v>
      </c>
      <c r="G2126">
        <v>0</v>
      </c>
      <c r="H2126" t="s">
        <v>10136</v>
      </c>
      <c r="I2126" t="s">
        <v>10136</v>
      </c>
      <c r="J2126" t="s">
        <v>10137</v>
      </c>
      <c r="K2126" t="s">
        <v>2398</v>
      </c>
      <c r="M2126" s="6">
        <f>DATE(YEAR(PCC_Data[[#This Row],[Confirmed Date]]),MONTH(PCC_Data[[#This Row],[Confirmed Date]]),1)</f>
        <v>41365</v>
      </c>
      <c r="N2126" s="3">
        <f>DATE(YEAR(PCC_Data[[#This Row],[Confirmed Date]]),1,1)</f>
        <v>41275</v>
      </c>
    </row>
    <row r="2127" spans="2:14" x14ac:dyDescent="0.25">
      <c r="B2127" t="s">
        <v>10138</v>
      </c>
      <c r="C2127" t="s">
        <v>2232</v>
      </c>
      <c r="D2127" t="s">
        <v>10139</v>
      </c>
      <c r="E2127" t="s">
        <v>10140</v>
      </c>
      <c r="F2127" t="s">
        <v>2895</v>
      </c>
      <c r="G2127">
        <v>0</v>
      </c>
      <c r="H2127" t="s">
        <v>10141</v>
      </c>
      <c r="I2127" t="s">
        <v>10141</v>
      </c>
      <c r="J2127" t="s">
        <v>10142</v>
      </c>
      <c r="K2127" t="s">
        <v>2406</v>
      </c>
      <c r="L2127" t="s">
        <v>2348</v>
      </c>
      <c r="M2127" s="6">
        <f>DATE(YEAR(PCC_Data[[#This Row],[Confirmed Date]]),MONTH(PCC_Data[[#This Row],[Confirmed Date]]),1)</f>
        <v>41334</v>
      </c>
      <c r="N2127" s="3">
        <f>DATE(YEAR(PCC_Data[[#This Row],[Confirmed Date]]),1,1)</f>
        <v>41275</v>
      </c>
    </row>
    <row r="2128" spans="2:14" x14ac:dyDescent="0.25">
      <c r="B2128" t="s">
        <v>10143</v>
      </c>
      <c r="C2128" t="s">
        <v>2177</v>
      </c>
      <c r="D2128" t="s">
        <v>9897</v>
      </c>
      <c r="E2128" t="s">
        <v>10144</v>
      </c>
      <c r="F2128" t="s">
        <v>2395</v>
      </c>
      <c r="G2128">
        <v>0</v>
      </c>
      <c r="H2128" t="s">
        <v>10145</v>
      </c>
      <c r="I2128" t="s">
        <v>10145</v>
      </c>
      <c r="J2128" t="s">
        <v>10146</v>
      </c>
      <c r="K2128" t="s">
        <v>5094</v>
      </c>
      <c r="L2128" t="s">
        <v>2246</v>
      </c>
      <c r="M2128" s="6">
        <f>DATE(YEAR(PCC_Data[[#This Row],[Confirmed Date]]),MONTH(PCC_Data[[#This Row],[Confirmed Date]]),1)</f>
        <v>41334</v>
      </c>
      <c r="N2128" s="3">
        <f>DATE(YEAR(PCC_Data[[#This Row],[Confirmed Date]]),1,1)</f>
        <v>41275</v>
      </c>
    </row>
    <row r="2129" spans="2:14" x14ac:dyDescent="0.25">
      <c r="B2129" t="s">
        <v>10147</v>
      </c>
      <c r="C2129" t="s">
        <v>2177</v>
      </c>
      <c r="D2129" t="s">
        <v>9897</v>
      </c>
      <c r="E2129" t="s">
        <v>7809</v>
      </c>
      <c r="F2129" t="s">
        <v>2395</v>
      </c>
      <c r="G2129">
        <v>0</v>
      </c>
      <c r="H2129" t="s">
        <v>10148</v>
      </c>
      <c r="I2129" t="s">
        <v>10148</v>
      </c>
      <c r="J2129" t="s">
        <v>10149</v>
      </c>
      <c r="K2129" t="s">
        <v>2398</v>
      </c>
      <c r="L2129" t="s">
        <v>2348</v>
      </c>
      <c r="M2129" s="6">
        <f>DATE(YEAR(PCC_Data[[#This Row],[Confirmed Date]]),MONTH(PCC_Data[[#This Row],[Confirmed Date]]),1)</f>
        <v>41365</v>
      </c>
      <c r="N2129" s="3">
        <f>DATE(YEAR(PCC_Data[[#This Row],[Confirmed Date]]),1,1)</f>
        <v>41275</v>
      </c>
    </row>
    <row r="2130" spans="2:14" x14ac:dyDescent="0.25">
      <c r="B2130" t="s">
        <v>10150</v>
      </c>
      <c r="C2130" t="s">
        <v>2177</v>
      </c>
      <c r="D2130" t="s">
        <v>10117</v>
      </c>
      <c r="E2130" t="s">
        <v>9370</v>
      </c>
      <c r="F2130" t="s">
        <v>2395</v>
      </c>
      <c r="G2130">
        <v>0</v>
      </c>
      <c r="H2130" t="s">
        <v>10151</v>
      </c>
      <c r="I2130" t="s">
        <v>10151</v>
      </c>
      <c r="J2130" t="s">
        <v>10152</v>
      </c>
      <c r="K2130" t="s">
        <v>5094</v>
      </c>
      <c r="L2130" t="s">
        <v>2365</v>
      </c>
      <c r="M2130" s="6">
        <f>DATE(YEAR(PCC_Data[[#This Row],[Confirmed Date]]),MONTH(PCC_Data[[#This Row],[Confirmed Date]]),1)</f>
        <v>41334</v>
      </c>
      <c r="N2130" s="3">
        <f>DATE(YEAR(PCC_Data[[#This Row],[Confirmed Date]]),1,1)</f>
        <v>41275</v>
      </c>
    </row>
    <row r="2131" spans="2:14" x14ac:dyDescent="0.25">
      <c r="B2131" t="s">
        <v>10153</v>
      </c>
      <c r="C2131" t="s">
        <v>2232</v>
      </c>
      <c r="D2131" t="s">
        <v>10154</v>
      </c>
      <c r="E2131" t="s">
        <v>9850</v>
      </c>
      <c r="F2131" t="s">
        <v>2384</v>
      </c>
      <c r="G2131">
        <v>0</v>
      </c>
      <c r="H2131" t="s">
        <v>10155</v>
      </c>
      <c r="I2131" t="s">
        <v>10155</v>
      </c>
      <c r="J2131" t="s">
        <v>10156</v>
      </c>
      <c r="K2131" t="s">
        <v>2429</v>
      </c>
      <c r="L2131" t="s">
        <v>2258</v>
      </c>
      <c r="M2131" s="6">
        <f>DATE(YEAR(PCC_Data[[#This Row],[Confirmed Date]]),MONTH(PCC_Data[[#This Row],[Confirmed Date]]),1)</f>
        <v>41334</v>
      </c>
      <c r="N2131" s="3">
        <f>DATE(YEAR(PCC_Data[[#This Row],[Confirmed Date]]),1,1)</f>
        <v>41275</v>
      </c>
    </row>
    <row r="2132" spans="2:14" x14ac:dyDescent="0.25">
      <c r="B2132" t="s">
        <v>10157</v>
      </c>
      <c r="C2132" t="s">
        <v>2177</v>
      </c>
      <c r="D2132" t="s">
        <v>10158</v>
      </c>
      <c r="E2132" t="s">
        <v>7980</v>
      </c>
      <c r="F2132" t="s">
        <v>2701</v>
      </c>
      <c r="G2132">
        <v>0</v>
      </c>
      <c r="H2132" t="s">
        <v>10159</v>
      </c>
      <c r="I2132" t="s">
        <v>10159</v>
      </c>
      <c r="J2132" t="s">
        <v>10160</v>
      </c>
      <c r="K2132" t="s">
        <v>3460</v>
      </c>
      <c r="L2132" t="s">
        <v>2365</v>
      </c>
      <c r="M2132" s="6">
        <f>DATE(YEAR(PCC_Data[[#This Row],[Confirmed Date]]),MONTH(PCC_Data[[#This Row],[Confirmed Date]]),1)</f>
        <v>41365</v>
      </c>
      <c r="N2132" s="3">
        <f>DATE(YEAR(PCC_Data[[#This Row],[Confirmed Date]]),1,1)</f>
        <v>41275</v>
      </c>
    </row>
    <row r="2133" spans="2:14" x14ac:dyDescent="0.25">
      <c r="B2133" t="s">
        <v>10161</v>
      </c>
      <c r="C2133" t="s">
        <v>2232</v>
      </c>
      <c r="D2133" t="s">
        <v>10162</v>
      </c>
      <c r="E2133" t="s">
        <v>8609</v>
      </c>
      <c r="F2133" t="s">
        <v>2242</v>
      </c>
      <c r="G2133">
        <v>0</v>
      </c>
      <c r="H2133" t="s">
        <v>10163</v>
      </c>
      <c r="I2133" t="s">
        <v>10163</v>
      </c>
      <c r="J2133" t="s">
        <v>10164</v>
      </c>
      <c r="K2133" t="s">
        <v>2429</v>
      </c>
      <c r="M2133" s="6">
        <f>DATE(YEAR(PCC_Data[[#This Row],[Confirmed Date]]),MONTH(PCC_Data[[#This Row],[Confirmed Date]]),1)</f>
        <v>41334</v>
      </c>
      <c r="N2133" s="3">
        <f>DATE(YEAR(PCC_Data[[#This Row],[Confirmed Date]]),1,1)</f>
        <v>41275</v>
      </c>
    </row>
    <row r="2134" spans="2:14" x14ac:dyDescent="0.25">
      <c r="B2134" t="s">
        <v>10165</v>
      </c>
      <c r="C2134" t="s">
        <v>2177</v>
      </c>
      <c r="D2134" t="s">
        <v>10166</v>
      </c>
      <c r="E2134" t="s">
        <v>10167</v>
      </c>
      <c r="F2134" t="s">
        <v>2895</v>
      </c>
      <c r="G2134">
        <v>0</v>
      </c>
      <c r="H2134" t="s">
        <v>10168</v>
      </c>
      <c r="I2134" t="s">
        <v>10168</v>
      </c>
      <c r="J2134" t="s">
        <v>10169</v>
      </c>
      <c r="K2134" t="s">
        <v>2398</v>
      </c>
      <c r="L2134" t="s">
        <v>2348</v>
      </c>
      <c r="M2134" s="6">
        <f>DATE(YEAR(PCC_Data[[#This Row],[Confirmed Date]]),MONTH(PCC_Data[[#This Row],[Confirmed Date]]),1)</f>
        <v>41365</v>
      </c>
      <c r="N2134" s="3">
        <f>DATE(YEAR(PCC_Data[[#This Row],[Confirmed Date]]),1,1)</f>
        <v>41275</v>
      </c>
    </row>
    <row r="2135" spans="2:14" x14ac:dyDescent="0.25">
      <c r="B2135" t="s">
        <v>10170</v>
      </c>
      <c r="C2135" t="s">
        <v>2177</v>
      </c>
      <c r="D2135" t="s">
        <v>9897</v>
      </c>
      <c r="E2135" t="s">
        <v>9998</v>
      </c>
      <c r="F2135" t="s">
        <v>3345</v>
      </c>
      <c r="G2135">
        <v>0</v>
      </c>
      <c r="H2135" t="s">
        <v>10171</v>
      </c>
      <c r="I2135" t="s">
        <v>10171</v>
      </c>
      <c r="J2135" t="s">
        <v>10172</v>
      </c>
      <c r="K2135" t="s">
        <v>5094</v>
      </c>
      <c r="L2135" t="s">
        <v>2839</v>
      </c>
      <c r="M2135" s="6">
        <f>DATE(YEAR(PCC_Data[[#This Row],[Confirmed Date]]),MONTH(PCC_Data[[#This Row],[Confirmed Date]]),1)</f>
        <v>41334</v>
      </c>
      <c r="N2135" s="3">
        <f>DATE(YEAR(PCC_Data[[#This Row],[Confirmed Date]]),1,1)</f>
        <v>41275</v>
      </c>
    </row>
    <row r="2136" spans="2:14" x14ac:dyDescent="0.25">
      <c r="B2136" t="s">
        <v>10173</v>
      </c>
      <c r="C2136" t="s">
        <v>2232</v>
      </c>
      <c r="D2136" t="s">
        <v>10174</v>
      </c>
      <c r="E2136" t="s">
        <v>4473</v>
      </c>
      <c r="F2136" t="s">
        <v>2235</v>
      </c>
      <c r="G2136">
        <v>0</v>
      </c>
      <c r="H2136" t="s">
        <v>10175</v>
      </c>
      <c r="I2136" t="s">
        <v>10175</v>
      </c>
      <c r="J2136" t="s">
        <v>10176</v>
      </c>
      <c r="K2136" t="s">
        <v>4712</v>
      </c>
      <c r="M2136" s="6">
        <f>DATE(YEAR(PCC_Data[[#This Row],[Confirmed Date]]),MONTH(PCC_Data[[#This Row],[Confirmed Date]]),1)</f>
        <v>41334</v>
      </c>
      <c r="N2136" s="3">
        <f>DATE(YEAR(PCC_Data[[#This Row],[Confirmed Date]]),1,1)</f>
        <v>41275</v>
      </c>
    </row>
    <row r="2137" spans="2:14" x14ac:dyDescent="0.25">
      <c r="B2137" t="s">
        <v>10177</v>
      </c>
      <c r="C2137" t="s">
        <v>2177</v>
      </c>
      <c r="D2137" t="s">
        <v>10178</v>
      </c>
      <c r="E2137" t="s">
        <v>9429</v>
      </c>
      <c r="F2137" t="s">
        <v>2845</v>
      </c>
      <c r="G2137">
        <v>0</v>
      </c>
      <c r="H2137" t="s">
        <v>10179</v>
      </c>
      <c r="I2137" t="s">
        <v>10179</v>
      </c>
      <c r="J2137" t="s">
        <v>10180</v>
      </c>
      <c r="K2137" t="s">
        <v>5094</v>
      </c>
      <c r="L2137" t="s">
        <v>10181</v>
      </c>
      <c r="M2137" s="6">
        <f>DATE(YEAR(PCC_Data[[#This Row],[Confirmed Date]]),MONTH(PCC_Data[[#This Row],[Confirmed Date]]),1)</f>
        <v>41334</v>
      </c>
      <c r="N2137" s="3">
        <f>DATE(YEAR(PCC_Data[[#This Row],[Confirmed Date]]),1,1)</f>
        <v>41275</v>
      </c>
    </row>
    <row r="2138" spans="2:14" x14ac:dyDescent="0.25">
      <c r="B2138" t="s">
        <v>10182</v>
      </c>
      <c r="C2138" t="s">
        <v>2177</v>
      </c>
      <c r="D2138" t="s">
        <v>10183</v>
      </c>
      <c r="E2138" t="s">
        <v>3200</v>
      </c>
      <c r="F2138" t="s">
        <v>5237</v>
      </c>
      <c r="G2138">
        <v>0</v>
      </c>
      <c r="H2138" t="s">
        <v>10184</v>
      </c>
      <c r="I2138" t="s">
        <v>10184</v>
      </c>
      <c r="J2138" t="s">
        <v>10185</v>
      </c>
      <c r="K2138" t="s">
        <v>3460</v>
      </c>
      <c r="L2138" t="s">
        <v>2252</v>
      </c>
      <c r="M2138" s="6">
        <f>DATE(YEAR(PCC_Data[[#This Row],[Confirmed Date]]),MONTH(PCC_Data[[#This Row],[Confirmed Date]]),1)</f>
        <v>41365</v>
      </c>
      <c r="N2138" s="3">
        <f>DATE(YEAR(PCC_Data[[#This Row],[Confirmed Date]]),1,1)</f>
        <v>41275</v>
      </c>
    </row>
    <row r="2139" spans="2:14" x14ac:dyDescent="0.25">
      <c r="B2139" t="s">
        <v>10186</v>
      </c>
      <c r="C2139" t="s">
        <v>2232</v>
      </c>
      <c r="D2139" t="s">
        <v>10187</v>
      </c>
      <c r="E2139" t="s">
        <v>7980</v>
      </c>
      <c r="F2139" t="s">
        <v>2701</v>
      </c>
      <c r="G2139">
        <v>0</v>
      </c>
      <c r="H2139" t="s">
        <v>10188</v>
      </c>
      <c r="I2139" t="s">
        <v>10188</v>
      </c>
      <c r="J2139" t="s">
        <v>10189</v>
      </c>
      <c r="K2139" t="s">
        <v>2429</v>
      </c>
      <c r="L2139" t="s">
        <v>2365</v>
      </c>
      <c r="M2139" s="6">
        <f>DATE(YEAR(PCC_Data[[#This Row],[Confirmed Date]]),MONTH(PCC_Data[[#This Row],[Confirmed Date]]),1)</f>
        <v>41334</v>
      </c>
      <c r="N2139" s="3">
        <f>DATE(YEAR(PCC_Data[[#This Row],[Confirmed Date]]),1,1)</f>
        <v>41275</v>
      </c>
    </row>
    <row r="2140" spans="2:14" x14ac:dyDescent="0.25">
      <c r="B2140" t="s">
        <v>10190</v>
      </c>
      <c r="C2140" t="s">
        <v>2177</v>
      </c>
      <c r="D2140" t="s">
        <v>3183</v>
      </c>
      <c r="E2140" t="s">
        <v>4166</v>
      </c>
      <c r="F2140" t="s">
        <v>2319</v>
      </c>
      <c r="G2140">
        <v>0</v>
      </c>
      <c r="H2140" t="s">
        <v>10191</v>
      </c>
      <c r="I2140" t="s">
        <v>10191</v>
      </c>
      <c r="J2140" t="s">
        <v>10192</v>
      </c>
      <c r="K2140" t="s">
        <v>2547</v>
      </c>
      <c r="L2140" t="s">
        <v>2839</v>
      </c>
      <c r="M2140" s="6">
        <f>DATE(YEAR(PCC_Data[[#This Row],[Confirmed Date]]),MONTH(PCC_Data[[#This Row],[Confirmed Date]]),1)</f>
        <v>41365</v>
      </c>
      <c r="N2140" s="3">
        <f>DATE(YEAR(PCC_Data[[#This Row],[Confirmed Date]]),1,1)</f>
        <v>41275</v>
      </c>
    </row>
    <row r="2141" spans="2:14" x14ac:dyDescent="0.25">
      <c r="B2141" t="s">
        <v>10193</v>
      </c>
      <c r="C2141" t="s">
        <v>2232</v>
      </c>
      <c r="D2141" t="s">
        <v>10194</v>
      </c>
      <c r="E2141" t="s">
        <v>4166</v>
      </c>
      <c r="F2141" t="s">
        <v>2319</v>
      </c>
      <c r="G2141">
        <v>0</v>
      </c>
      <c r="H2141" t="s">
        <v>10195</v>
      </c>
      <c r="I2141" t="s">
        <v>10195</v>
      </c>
      <c r="J2141" t="s">
        <v>10196</v>
      </c>
      <c r="K2141" t="s">
        <v>2391</v>
      </c>
      <c r="L2141" t="s">
        <v>2246</v>
      </c>
      <c r="M2141" s="6">
        <f>DATE(YEAR(PCC_Data[[#This Row],[Confirmed Date]]),MONTH(PCC_Data[[#This Row],[Confirmed Date]]),1)</f>
        <v>41334</v>
      </c>
      <c r="N2141" s="3">
        <f>DATE(YEAR(PCC_Data[[#This Row],[Confirmed Date]]),1,1)</f>
        <v>41275</v>
      </c>
    </row>
    <row r="2142" spans="2:14" x14ac:dyDescent="0.25">
      <c r="B2142" t="s">
        <v>10197</v>
      </c>
      <c r="C2142" t="s">
        <v>2232</v>
      </c>
      <c r="D2142" t="s">
        <v>10198</v>
      </c>
      <c r="E2142" t="s">
        <v>7470</v>
      </c>
      <c r="F2142" t="s">
        <v>2235</v>
      </c>
      <c r="G2142">
        <v>0</v>
      </c>
      <c r="H2142" t="s">
        <v>10199</v>
      </c>
      <c r="I2142" t="s">
        <v>10199</v>
      </c>
      <c r="J2142" t="s">
        <v>10200</v>
      </c>
      <c r="K2142" t="s">
        <v>2914</v>
      </c>
      <c r="L2142" t="s">
        <v>2239</v>
      </c>
      <c r="M2142" s="6">
        <f>DATE(YEAR(PCC_Data[[#This Row],[Confirmed Date]]),MONTH(PCC_Data[[#This Row],[Confirmed Date]]),1)</f>
        <v>41334</v>
      </c>
      <c r="N2142" s="3">
        <f>DATE(YEAR(PCC_Data[[#This Row],[Confirmed Date]]),1,1)</f>
        <v>41275</v>
      </c>
    </row>
    <row r="2143" spans="2:14" x14ac:dyDescent="0.25">
      <c r="B2143" t="s">
        <v>10201</v>
      </c>
      <c r="C2143" t="s">
        <v>2177</v>
      </c>
      <c r="D2143" t="s">
        <v>10202</v>
      </c>
      <c r="E2143" t="s">
        <v>3348</v>
      </c>
      <c r="F2143" t="s">
        <v>2271</v>
      </c>
      <c r="G2143">
        <v>0</v>
      </c>
      <c r="H2143" t="s">
        <v>10203</v>
      </c>
      <c r="I2143" t="s">
        <v>10203</v>
      </c>
      <c r="J2143" t="s">
        <v>10204</v>
      </c>
      <c r="K2143" t="s">
        <v>2398</v>
      </c>
      <c r="L2143" t="s">
        <v>2258</v>
      </c>
      <c r="M2143" s="6">
        <f>DATE(YEAR(PCC_Data[[#This Row],[Confirmed Date]]),MONTH(PCC_Data[[#This Row],[Confirmed Date]]),1)</f>
        <v>41365</v>
      </c>
      <c r="N2143" s="3">
        <f>DATE(YEAR(PCC_Data[[#This Row],[Confirmed Date]]),1,1)</f>
        <v>41275</v>
      </c>
    </row>
    <row r="2144" spans="2:14" x14ac:dyDescent="0.25">
      <c r="B2144" t="s">
        <v>10205</v>
      </c>
      <c r="C2144" t="s">
        <v>2177</v>
      </c>
      <c r="D2144" t="s">
        <v>10206</v>
      </c>
      <c r="E2144" t="s">
        <v>6469</v>
      </c>
      <c r="F2144" t="s">
        <v>2242</v>
      </c>
      <c r="G2144">
        <v>0</v>
      </c>
      <c r="H2144" t="s">
        <v>10207</v>
      </c>
      <c r="I2144" t="s">
        <v>10207</v>
      </c>
      <c r="J2144" t="s">
        <v>10208</v>
      </c>
      <c r="K2144" t="s">
        <v>2398</v>
      </c>
      <c r="M2144" s="6">
        <f>DATE(YEAR(PCC_Data[[#This Row],[Confirmed Date]]),MONTH(PCC_Data[[#This Row],[Confirmed Date]]),1)</f>
        <v>41365</v>
      </c>
      <c r="N2144" s="3">
        <f>DATE(YEAR(PCC_Data[[#This Row],[Confirmed Date]]),1,1)</f>
        <v>41275</v>
      </c>
    </row>
    <row r="2145" spans="2:14" x14ac:dyDescent="0.25">
      <c r="B2145" t="s">
        <v>10209</v>
      </c>
      <c r="C2145" t="s">
        <v>2232</v>
      </c>
      <c r="D2145" t="s">
        <v>9766</v>
      </c>
      <c r="E2145" t="s">
        <v>2372</v>
      </c>
      <c r="F2145" t="s">
        <v>3345</v>
      </c>
      <c r="G2145">
        <v>0</v>
      </c>
      <c r="H2145" t="s">
        <v>10210</v>
      </c>
      <c r="I2145" t="s">
        <v>10210</v>
      </c>
      <c r="J2145" t="s">
        <v>10211</v>
      </c>
      <c r="K2145" t="s">
        <v>2805</v>
      </c>
      <c r="L2145" t="s">
        <v>3856</v>
      </c>
      <c r="M2145" s="6">
        <f>DATE(YEAR(PCC_Data[[#This Row],[Confirmed Date]]),MONTH(PCC_Data[[#This Row],[Confirmed Date]]),1)</f>
        <v>41365</v>
      </c>
      <c r="N2145" s="3">
        <f>DATE(YEAR(PCC_Data[[#This Row],[Confirmed Date]]),1,1)</f>
        <v>41275</v>
      </c>
    </row>
    <row r="2146" spans="2:14" x14ac:dyDescent="0.25">
      <c r="B2146" t="s">
        <v>10212</v>
      </c>
      <c r="C2146" t="s">
        <v>2177</v>
      </c>
      <c r="D2146" t="s">
        <v>9897</v>
      </c>
      <c r="E2146" t="s">
        <v>10213</v>
      </c>
      <c r="F2146" t="s">
        <v>3345</v>
      </c>
      <c r="G2146">
        <v>0</v>
      </c>
      <c r="H2146" t="s">
        <v>10214</v>
      </c>
      <c r="I2146" t="s">
        <v>10214</v>
      </c>
      <c r="J2146" t="s">
        <v>10215</v>
      </c>
      <c r="K2146" t="s">
        <v>5094</v>
      </c>
      <c r="M2146" s="6">
        <f>DATE(YEAR(PCC_Data[[#This Row],[Confirmed Date]]),MONTH(PCC_Data[[#This Row],[Confirmed Date]]),1)</f>
        <v>41365</v>
      </c>
      <c r="N2146" s="3">
        <f>DATE(YEAR(PCC_Data[[#This Row],[Confirmed Date]]),1,1)</f>
        <v>41275</v>
      </c>
    </row>
    <row r="2147" spans="2:14" x14ac:dyDescent="0.25">
      <c r="B2147" t="s">
        <v>10216</v>
      </c>
      <c r="C2147" t="s">
        <v>2177</v>
      </c>
      <c r="D2147" t="s">
        <v>10217</v>
      </c>
      <c r="E2147" t="s">
        <v>9976</v>
      </c>
      <c r="F2147" t="s">
        <v>2271</v>
      </c>
      <c r="G2147">
        <v>0</v>
      </c>
      <c r="H2147" t="s">
        <v>10218</v>
      </c>
      <c r="I2147" t="s">
        <v>10218</v>
      </c>
      <c r="J2147" t="s">
        <v>10219</v>
      </c>
      <c r="K2147" t="s">
        <v>2398</v>
      </c>
      <c r="L2147" t="s">
        <v>2258</v>
      </c>
      <c r="M2147" s="6">
        <f>DATE(YEAR(PCC_Data[[#This Row],[Confirmed Date]]),MONTH(PCC_Data[[#This Row],[Confirmed Date]]),1)</f>
        <v>41365</v>
      </c>
      <c r="N2147" s="3">
        <f>DATE(YEAR(PCC_Data[[#This Row],[Confirmed Date]]),1,1)</f>
        <v>41275</v>
      </c>
    </row>
    <row r="2148" spans="2:14" x14ac:dyDescent="0.25">
      <c r="B2148" t="s">
        <v>10220</v>
      </c>
      <c r="C2148" t="s">
        <v>2232</v>
      </c>
      <c r="D2148" t="s">
        <v>10221</v>
      </c>
      <c r="E2148" t="s">
        <v>10222</v>
      </c>
      <c r="F2148" t="s">
        <v>2895</v>
      </c>
      <c r="G2148">
        <v>0</v>
      </c>
      <c r="H2148" t="s">
        <v>10223</v>
      </c>
      <c r="I2148" t="s">
        <v>10223</v>
      </c>
      <c r="J2148" t="s">
        <v>10224</v>
      </c>
      <c r="K2148" t="s">
        <v>2572</v>
      </c>
      <c r="L2148" t="s">
        <v>2660</v>
      </c>
      <c r="M2148" s="6">
        <f>DATE(YEAR(PCC_Data[[#This Row],[Confirmed Date]]),MONTH(PCC_Data[[#This Row],[Confirmed Date]]),1)</f>
        <v>41334</v>
      </c>
      <c r="N2148" s="3">
        <f>DATE(YEAR(PCC_Data[[#This Row],[Confirmed Date]]),1,1)</f>
        <v>41275</v>
      </c>
    </row>
    <row r="2149" spans="2:14" x14ac:dyDescent="0.25">
      <c r="B2149" t="s">
        <v>10225</v>
      </c>
      <c r="C2149" t="s">
        <v>2232</v>
      </c>
      <c r="D2149" t="s">
        <v>10226</v>
      </c>
      <c r="E2149" t="s">
        <v>10227</v>
      </c>
      <c r="F2149" t="s">
        <v>2836</v>
      </c>
      <c r="G2149">
        <v>0</v>
      </c>
      <c r="H2149" t="s">
        <v>10228</v>
      </c>
      <c r="I2149" t="s">
        <v>10228</v>
      </c>
      <c r="J2149" t="s">
        <v>10229</v>
      </c>
      <c r="K2149" t="s">
        <v>2957</v>
      </c>
      <c r="M2149" s="6">
        <f>DATE(YEAR(PCC_Data[[#This Row],[Confirmed Date]]),MONTH(PCC_Data[[#This Row],[Confirmed Date]]),1)</f>
        <v>41334</v>
      </c>
      <c r="N2149" s="3">
        <f>DATE(YEAR(PCC_Data[[#This Row],[Confirmed Date]]),1,1)</f>
        <v>41275</v>
      </c>
    </row>
    <row r="2150" spans="2:14" x14ac:dyDescent="0.25">
      <c r="B2150" t="s">
        <v>10230</v>
      </c>
      <c r="C2150" t="s">
        <v>2232</v>
      </c>
      <c r="D2150" t="s">
        <v>10231</v>
      </c>
      <c r="E2150" t="s">
        <v>10232</v>
      </c>
      <c r="F2150" t="s">
        <v>3345</v>
      </c>
      <c r="G2150">
        <v>0</v>
      </c>
      <c r="H2150" t="s">
        <v>10233</v>
      </c>
      <c r="I2150" t="s">
        <v>10233</v>
      </c>
      <c r="J2150" t="s">
        <v>10234</v>
      </c>
      <c r="K2150" t="s">
        <v>2429</v>
      </c>
      <c r="M2150" s="6">
        <f>DATE(YEAR(PCC_Data[[#This Row],[Confirmed Date]]),MONTH(PCC_Data[[#This Row],[Confirmed Date]]),1)</f>
        <v>41395</v>
      </c>
      <c r="N2150" s="3">
        <f>DATE(YEAR(PCC_Data[[#This Row],[Confirmed Date]]),1,1)</f>
        <v>41275</v>
      </c>
    </row>
    <row r="2151" spans="2:14" x14ac:dyDescent="0.25">
      <c r="B2151" t="s">
        <v>10235</v>
      </c>
      <c r="C2151" t="s">
        <v>2177</v>
      </c>
      <c r="D2151" t="s">
        <v>10236</v>
      </c>
      <c r="E2151" t="s">
        <v>10237</v>
      </c>
      <c r="F2151" t="s">
        <v>3345</v>
      </c>
      <c r="G2151">
        <v>0</v>
      </c>
      <c r="H2151" t="s">
        <v>10238</v>
      </c>
      <c r="I2151" t="s">
        <v>10238</v>
      </c>
      <c r="J2151" t="s">
        <v>10239</v>
      </c>
      <c r="K2151" t="s">
        <v>2398</v>
      </c>
      <c r="M2151" s="6">
        <f>DATE(YEAR(PCC_Data[[#This Row],[Confirmed Date]]),MONTH(PCC_Data[[#This Row],[Confirmed Date]]),1)</f>
        <v>41365</v>
      </c>
      <c r="N2151" s="3">
        <f>DATE(YEAR(PCC_Data[[#This Row],[Confirmed Date]]),1,1)</f>
        <v>41275</v>
      </c>
    </row>
    <row r="2152" spans="2:14" x14ac:dyDescent="0.25">
      <c r="B2152" t="s">
        <v>10240</v>
      </c>
      <c r="C2152" t="s">
        <v>2177</v>
      </c>
      <c r="D2152" t="s">
        <v>10241</v>
      </c>
      <c r="E2152" t="s">
        <v>10242</v>
      </c>
      <c r="F2152" t="s">
        <v>2701</v>
      </c>
      <c r="G2152">
        <v>0</v>
      </c>
      <c r="H2152" t="s">
        <v>10243</v>
      </c>
      <c r="I2152" t="s">
        <v>10243</v>
      </c>
      <c r="J2152" t="s">
        <v>10244</v>
      </c>
      <c r="K2152" t="s">
        <v>4673</v>
      </c>
      <c r="L2152" t="s">
        <v>2365</v>
      </c>
      <c r="M2152" s="6">
        <f>DATE(YEAR(PCC_Data[[#This Row],[Confirmed Date]]),MONTH(PCC_Data[[#This Row],[Confirmed Date]]),1)</f>
        <v>41395</v>
      </c>
      <c r="N2152" s="3">
        <f>DATE(YEAR(PCC_Data[[#This Row],[Confirmed Date]]),1,1)</f>
        <v>41275</v>
      </c>
    </row>
    <row r="2153" spans="2:14" x14ac:dyDescent="0.25">
      <c r="B2153" t="s">
        <v>10245</v>
      </c>
      <c r="C2153" t="s">
        <v>2177</v>
      </c>
      <c r="D2153" t="s">
        <v>10246</v>
      </c>
      <c r="E2153" t="s">
        <v>10242</v>
      </c>
      <c r="F2153" t="s">
        <v>2701</v>
      </c>
      <c r="G2153">
        <v>0</v>
      </c>
      <c r="H2153" t="s">
        <v>10247</v>
      </c>
      <c r="I2153" t="s">
        <v>10247</v>
      </c>
      <c r="J2153" t="s">
        <v>10248</v>
      </c>
      <c r="K2153" t="s">
        <v>2861</v>
      </c>
      <c r="L2153" t="s">
        <v>2365</v>
      </c>
      <c r="M2153" s="6">
        <f>DATE(YEAR(PCC_Data[[#This Row],[Confirmed Date]]),MONTH(PCC_Data[[#This Row],[Confirmed Date]]),1)</f>
        <v>41365</v>
      </c>
      <c r="N2153" s="3">
        <f>DATE(YEAR(PCC_Data[[#This Row],[Confirmed Date]]),1,1)</f>
        <v>41275</v>
      </c>
    </row>
    <row r="2154" spans="2:14" x14ac:dyDescent="0.25">
      <c r="B2154" t="s">
        <v>10249</v>
      </c>
      <c r="C2154" t="s">
        <v>2232</v>
      </c>
      <c r="D2154" t="s">
        <v>10250</v>
      </c>
      <c r="E2154" t="s">
        <v>10251</v>
      </c>
      <c r="F2154" t="s">
        <v>2895</v>
      </c>
      <c r="G2154">
        <v>0</v>
      </c>
      <c r="H2154" t="s">
        <v>10252</v>
      </c>
      <c r="I2154" t="s">
        <v>10252</v>
      </c>
      <c r="J2154" t="s">
        <v>10253</v>
      </c>
      <c r="K2154" t="s">
        <v>2538</v>
      </c>
      <c r="L2154" t="s">
        <v>2348</v>
      </c>
      <c r="M2154" s="6">
        <f>DATE(YEAR(PCC_Data[[#This Row],[Confirmed Date]]),MONTH(PCC_Data[[#This Row],[Confirmed Date]]),1)</f>
        <v>41334</v>
      </c>
      <c r="N2154" s="3">
        <f>DATE(YEAR(PCC_Data[[#This Row],[Confirmed Date]]),1,1)</f>
        <v>41275</v>
      </c>
    </row>
    <row r="2155" spans="2:14" x14ac:dyDescent="0.25">
      <c r="B2155" t="s">
        <v>10254</v>
      </c>
      <c r="C2155" t="s">
        <v>2177</v>
      </c>
      <c r="D2155" t="s">
        <v>10255</v>
      </c>
      <c r="E2155" t="s">
        <v>10256</v>
      </c>
      <c r="F2155" t="s">
        <v>2739</v>
      </c>
      <c r="G2155">
        <v>0</v>
      </c>
      <c r="H2155" t="s">
        <v>10257</v>
      </c>
      <c r="I2155" t="s">
        <v>10257</v>
      </c>
      <c r="J2155" t="s">
        <v>10258</v>
      </c>
      <c r="K2155" t="s">
        <v>2398</v>
      </c>
      <c r="L2155" t="s">
        <v>2348</v>
      </c>
      <c r="M2155" s="6">
        <f>DATE(YEAR(PCC_Data[[#This Row],[Confirmed Date]]),MONTH(PCC_Data[[#This Row],[Confirmed Date]]),1)</f>
        <v>41365</v>
      </c>
      <c r="N2155" s="3">
        <f>DATE(YEAR(PCC_Data[[#This Row],[Confirmed Date]]),1,1)</f>
        <v>41275</v>
      </c>
    </row>
    <row r="2156" spans="2:14" x14ac:dyDescent="0.25">
      <c r="B2156" t="s">
        <v>10259</v>
      </c>
      <c r="C2156" t="s">
        <v>2177</v>
      </c>
      <c r="D2156" t="s">
        <v>10260</v>
      </c>
      <c r="E2156" t="s">
        <v>10261</v>
      </c>
      <c r="F2156" t="s">
        <v>2739</v>
      </c>
      <c r="G2156">
        <v>0</v>
      </c>
      <c r="H2156" t="s">
        <v>10262</v>
      </c>
      <c r="I2156" t="s">
        <v>10262</v>
      </c>
      <c r="J2156" t="s">
        <v>10263</v>
      </c>
      <c r="K2156" t="s">
        <v>5094</v>
      </c>
      <c r="L2156" t="s">
        <v>2295</v>
      </c>
      <c r="M2156" s="6">
        <f>DATE(YEAR(PCC_Data[[#This Row],[Confirmed Date]]),MONTH(PCC_Data[[#This Row],[Confirmed Date]]),1)</f>
        <v>41334</v>
      </c>
      <c r="N2156" s="3">
        <f>DATE(YEAR(PCC_Data[[#This Row],[Confirmed Date]]),1,1)</f>
        <v>41275</v>
      </c>
    </row>
    <row r="2157" spans="2:14" x14ac:dyDescent="0.25">
      <c r="B2157" t="s">
        <v>10264</v>
      </c>
      <c r="C2157" t="s">
        <v>2177</v>
      </c>
      <c r="D2157" t="s">
        <v>6977</v>
      </c>
      <c r="E2157" t="s">
        <v>10261</v>
      </c>
      <c r="F2157" t="s">
        <v>2739</v>
      </c>
      <c r="G2157">
        <v>0</v>
      </c>
      <c r="H2157" t="s">
        <v>10265</v>
      </c>
      <c r="I2157" t="s">
        <v>10265</v>
      </c>
      <c r="J2157" t="s">
        <v>10266</v>
      </c>
      <c r="K2157" t="s">
        <v>5094</v>
      </c>
      <c r="L2157" t="s">
        <v>2365</v>
      </c>
      <c r="M2157" s="6">
        <f>DATE(YEAR(PCC_Data[[#This Row],[Confirmed Date]]),MONTH(PCC_Data[[#This Row],[Confirmed Date]]),1)</f>
        <v>41334</v>
      </c>
      <c r="N2157" s="3">
        <f>DATE(YEAR(PCC_Data[[#This Row],[Confirmed Date]]),1,1)</f>
        <v>41275</v>
      </c>
    </row>
    <row r="2158" spans="2:14" x14ac:dyDescent="0.25">
      <c r="B2158" t="s">
        <v>10267</v>
      </c>
      <c r="C2158" t="s">
        <v>2177</v>
      </c>
      <c r="D2158" t="s">
        <v>10268</v>
      </c>
      <c r="E2158" t="s">
        <v>10269</v>
      </c>
      <c r="F2158" t="s">
        <v>2504</v>
      </c>
      <c r="G2158">
        <v>0</v>
      </c>
      <c r="H2158" t="s">
        <v>10270</v>
      </c>
      <c r="I2158" t="s">
        <v>10270</v>
      </c>
      <c r="J2158" t="s">
        <v>10271</v>
      </c>
      <c r="K2158" t="s">
        <v>2398</v>
      </c>
      <c r="L2158" t="s">
        <v>2252</v>
      </c>
      <c r="M2158" s="6">
        <f>DATE(YEAR(PCC_Data[[#This Row],[Confirmed Date]]),MONTH(PCC_Data[[#This Row],[Confirmed Date]]),1)</f>
        <v>41365</v>
      </c>
      <c r="N2158" s="3">
        <f>DATE(YEAR(PCC_Data[[#This Row],[Confirmed Date]]),1,1)</f>
        <v>41275</v>
      </c>
    </row>
    <row r="2159" spans="2:14" x14ac:dyDescent="0.25">
      <c r="B2159" t="s">
        <v>10272</v>
      </c>
      <c r="C2159" t="s">
        <v>2177</v>
      </c>
      <c r="D2159" t="s">
        <v>10273</v>
      </c>
      <c r="E2159" t="s">
        <v>6686</v>
      </c>
      <c r="F2159" t="s">
        <v>3345</v>
      </c>
      <c r="G2159">
        <v>0</v>
      </c>
      <c r="H2159" t="s">
        <v>10274</v>
      </c>
      <c r="I2159" t="s">
        <v>10274</v>
      </c>
      <c r="J2159" t="s">
        <v>10275</v>
      </c>
      <c r="K2159" t="s">
        <v>2398</v>
      </c>
      <c r="L2159" t="s">
        <v>2252</v>
      </c>
      <c r="M2159" s="6">
        <f>DATE(YEAR(PCC_Data[[#This Row],[Confirmed Date]]),MONTH(PCC_Data[[#This Row],[Confirmed Date]]),1)</f>
        <v>41365</v>
      </c>
      <c r="N2159" s="3">
        <f>DATE(YEAR(PCC_Data[[#This Row],[Confirmed Date]]),1,1)</f>
        <v>41275</v>
      </c>
    </row>
    <row r="2160" spans="2:14" x14ac:dyDescent="0.25">
      <c r="B2160" t="s">
        <v>10276</v>
      </c>
      <c r="C2160" t="s">
        <v>2232</v>
      </c>
      <c r="D2160" t="s">
        <v>10277</v>
      </c>
      <c r="E2160" t="s">
        <v>10278</v>
      </c>
      <c r="F2160" t="s">
        <v>2701</v>
      </c>
      <c r="G2160">
        <v>0</v>
      </c>
      <c r="H2160" t="s">
        <v>10279</v>
      </c>
      <c r="I2160" t="s">
        <v>10279</v>
      </c>
      <c r="J2160" t="s">
        <v>10280</v>
      </c>
      <c r="K2160" t="s">
        <v>2415</v>
      </c>
      <c r="L2160" t="s">
        <v>2365</v>
      </c>
      <c r="M2160" s="6">
        <f>DATE(YEAR(PCC_Data[[#This Row],[Confirmed Date]]),MONTH(PCC_Data[[#This Row],[Confirmed Date]]),1)</f>
        <v>41334</v>
      </c>
      <c r="N2160" s="3">
        <f>DATE(YEAR(PCC_Data[[#This Row],[Confirmed Date]]),1,1)</f>
        <v>41275</v>
      </c>
    </row>
    <row r="2161" spans="2:14" x14ac:dyDescent="0.25">
      <c r="B2161" t="s">
        <v>10281</v>
      </c>
      <c r="C2161" t="s">
        <v>2177</v>
      </c>
      <c r="D2161" t="s">
        <v>10282</v>
      </c>
      <c r="E2161" t="s">
        <v>10283</v>
      </c>
      <c r="F2161" t="s">
        <v>2701</v>
      </c>
      <c r="G2161">
        <v>0</v>
      </c>
      <c r="H2161" t="s">
        <v>10284</v>
      </c>
      <c r="I2161" t="s">
        <v>10284</v>
      </c>
      <c r="J2161" t="s">
        <v>10285</v>
      </c>
      <c r="K2161" t="s">
        <v>2347</v>
      </c>
      <c r="L2161" t="s">
        <v>2295</v>
      </c>
      <c r="M2161" s="6">
        <f>DATE(YEAR(PCC_Data[[#This Row],[Confirmed Date]]),MONTH(PCC_Data[[#This Row],[Confirmed Date]]),1)</f>
        <v>41395</v>
      </c>
      <c r="N2161" s="3">
        <f>DATE(YEAR(PCC_Data[[#This Row],[Confirmed Date]]),1,1)</f>
        <v>41275</v>
      </c>
    </row>
    <row r="2162" spans="2:14" x14ac:dyDescent="0.25">
      <c r="B2162" t="s">
        <v>10286</v>
      </c>
      <c r="C2162" t="s">
        <v>2232</v>
      </c>
      <c r="D2162" t="s">
        <v>8513</v>
      </c>
      <c r="E2162" t="s">
        <v>10287</v>
      </c>
      <c r="F2162" t="s">
        <v>3345</v>
      </c>
      <c r="G2162">
        <v>0</v>
      </c>
      <c r="H2162" t="s">
        <v>10288</v>
      </c>
      <c r="I2162" t="s">
        <v>10288</v>
      </c>
      <c r="J2162" t="s">
        <v>10289</v>
      </c>
      <c r="K2162" t="s">
        <v>2429</v>
      </c>
      <c r="M2162" s="6">
        <f>DATE(YEAR(PCC_Data[[#This Row],[Confirmed Date]]),MONTH(PCC_Data[[#This Row],[Confirmed Date]]),1)</f>
        <v>41334</v>
      </c>
      <c r="N2162" s="3">
        <f>DATE(YEAR(PCC_Data[[#This Row],[Confirmed Date]]),1,1)</f>
        <v>41275</v>
      </c>
    </row>
    <row r="2163" spans="2:14" x14ac:dyDescent="0.25">
      <c r="B2163" t="s">
        <v>10290</v>
      </c>
      <c r="C2163" t="s">
        <v>2177</v>
      </c>
      <c r="D2163" t="s">
        <v>10291</v>
      </c>
      <c r="E2163" t="s">
        <v>10292</v>
      </c>
      <c r="F2163" t="s">
        <v>3345</v>
      </c>
      <c r="G2163">
        <v>0</v>
      </c>
      <c r="H2163" t="s">
        <v>10293</v>
      </c>
      <c r="I2163" t="s">
        <v>10293</v>
      </c>
      <c r="J2163" t="s">
        <v>10294</v>
      </c>
      <c r="K2163" t="s">
        <v>2398</v>
      </c>
      <c r="L2163" t="s">
        <v>6358</v>
      </c>
      <c r="M2163" s="6">
        <f>DATE(YEAR(PCC_Data[[#This Row],[Confirmed Date]]),MONTH(PCC_Data[[#This Row],[Confirmed Date]]),1)</f>
        <v>41365</v>
      </c>
      <c r="N2163" s="3">
        <f>DATE(YEAR(PCC_Data[[#This Row],[Confirmed Date]]),1,1)</f>
        <v>41275</v>
      </c>
    </row>
    <row r="2164" spans="2:14" x14ac:dyDescent="0.25">
      <c r="B2164" t="s">
        <v>10295</v>
      </c>
      <c r="C2164" t="s">
        <v>2232</v>
      </c>
      <c r="D2164" t="s">
        <v>10296</v>
      </c>
      <c r="E2164" t="s">
        <v>10287</v>
      </c>
      <c r="F2164" t="s">
        <v>2467</v>
      </c>
      <c r="G2164">
        <v>0</v>
      </c>
      <c r="H2164" t="s">
        <v>10297</v>
      </c>
      <c r="I2164" t="s">
        <v>10297</v>
      </c>
      <c r="J2164" t="s">
        <v>10298</v>
      </c>
      <c r="K2164" t="s">
        <v>2805</v>
      </c>
      <c r="M2164" s="6">
        <f>DATE(YEAR(PCC_Data[[#This Row],[Confirmed Date]]),MONTH(PCC_Data[[#This Row],[Confirmed Date]]),1)</f>
        <v>41334</v>
      </c>
      <c r="N2164" s="3">
        <f>DATE(YEAR(PCC_Data[[#This Row],[Confirmed Date]]),1,1)</f>
        <v>41275</v>
      </c>
    </row>
    <row r="2165" spans="2:14" x14ac:dyDescent="0.25">
      <c r="B2165" t="s">
        <v>10299</v>
      </c>
      <c r="C2165" t="s">
        <v>2232</v>
      </c>
      <c r="D2165" t="s">
        <v>6554</v>
      </c>
      <c r="E2165" t="s">
        <v>10300</v>
      </c>
      <c r="F2165" t="s">
        <v>2271</v>
      </c>
      <c r="G2165">
        <v>0</v>
      </c>
      <c r="H2165" t="s">
        <v>10301</v>
      </c>
      <c r="I2165" t="s">
        <v>10301</v>
      </c>
      <c r="J2165" t="s">
        <v>10302</v>
      </c>
      <c r="K2165" t="s">
        <v>3833</v>
      </c>
      <c r="L2165" t="s">
        <v>2246</v>
      </c>
      <c r="M2165" s="6">
        <f>DATE(YEAR(PCC_Data[[#This Row],[Confirmed Date]]),MONTH(PCC_Data[[#This Row],[Confirmed Date]]),1)</f>
        <v>41334</v>
      </c>
      <c r="N2165" s="3">
        <f>DATE(YEAR(PCC_Data[[#This Row],[Confirmed Date]]),1,1)</f>
        <v>41275</v>
      </c>
    </row>
    <row r="2166" spans="2:14" x14ac:dyDescent="0.25">
      <c r="B2166" t="s">
        <v>10303</v>
      </c>
      <c r="C2166" t="s">
        <v>2232</v>
      </c>
      <c r="D2166" t="s">
        <v>6554</v>
      </c>
      <c r="E2166" t="s">
        <v>7686</v>
      </c>
      <c r="F2166" t="s">
        <v>2271</v>
      </c>
      <c r="G2166">
        <v>0</v>
      </c>
      <c r="H2166" t="s">
        <v>10304</v>
      </c>
      <c r="I2166" t="s">
        <v>10304</v>
      </c>
      <c r="J2166" t="s">
        <v>10305</v>
      </c>
      <c r="K2166" t="s">
        <v>3833</v>
      </c>
      <c r="M2166" s="6">
        <f>DATE(YEAR(PCC_Data[[#This Row],[Confirmed Date]]),MONTH(PCC_Data[[#This Row],[Confirmed Date]]),1)</f>
        <v>41334</v>
      </c>
      <c r="N2166" s="3">
        <f>DATE(YEAR(PCC_Data[[#This Row],[Confirmed Date]]),1,1)</f>
        <v>41275</v>
      </c>
    </row>
    <row r="2167" spans="2:14" x14ac:dyDescent="0.25">
      <c r="B2167" t="s">
        <v>10306</v>
      </c>
      <c r="C2167" t="s">
        <v>2232</v>
      </c>
      <c r="D2167" t="s">
        <v>10307</v>
      </c>
      <c r="E2167" t="s">
        <v>9658</v>
      </c>
      <c r="F2167" t="s">
        <v>2504</v>
      </c>
      <c r="G2167">
        <v>0</v>
      </c>
      <c r="H2167" t="s">
        <v>10308</v>
      </c>
      <c r="I2167" t="s">
        <v>10308</v>
      </c>
      <c r="J2167" t="s">
        <v>10309</v>
      </c>
      <c r="K2167" t="s">
        <v>2429</v>
      </c>
      <c r="L2167" t="s">
        <v>2252</v>
      </c>
      <c r="M2167" s="6">
        <f>DATE(YEAR(PCC_Data[[#This Row],[Confirmed Date]]),MONTH(PCC_Data[[#This Row],[Confirmed Date]]),1)</f>
        <v>41334</v>
      </c>
      <c r="N2167" s="3">
        <f>DATE(YEAR(PCC_Data[[#This Row],[Confirmed Date]]),1,1)</f>
        <v>41275</v>
      </c>
    </row>
    <row r="2168" spans="2:14" x14ac:dyDescent="0.25">
      <c r="B2168" t="s">
        <v>10310</v>
      </c>
      <c r="C2168" t="s">
        <v>2177</v>
      </c>
      <c r="D2168" t="s">
        <v>10311</v>
      </c>
      <c r="E2168" t="s">
        <v>4767</v>
      </c>
      <c r="F2168" t="s">
        <v>2384</v>
      </c>
      <c r="G2168">
        <v>0</v>
      </c>
      <c r="H2168" t="s">
        <v>10312</v>
      </c>
      <c r="I2168" t="s">
        <v>10312</v>
      </c>
      <c r="J2168" t="s">
        <v>10313</v>
      </c>
      <c r="K2168" t="s">
        <v>3460</v>
      </c>
      <c r="L2168" t="s">
        <v>2246</v>
      </c>
      <c r="M2168" s="6">
        <f>DATE(YEAR(PCC_Data[[#This Row],[Confirmed Date]]),MONTH(PCC_Data[[#This Row],[Confirmed Date]]),1)</f>
        <v>41365</v>
      </c>
      <c r="N2168" s="3">
        <f>DATE(YEAR(PCC_Data[[#This Row],[Confirmed Date]]),1,1)</f>
        <v>41275</v>
      </c>
    </row>
    <row r="2169" spans="2:14" x14ac:dyDescent="0.25">
      <c r="B2169" t="s">
        <v>10314</v>
      </c>
      <c r="C2169" t="s">
        <v>2232</v>
      </c>
      <c r="D2169" t="s">
        <v>10315</v>
      </c>
      <c r="E2169" t="s">
        <v>7557</v>
      </c>
      <c r="F2169" t="s">
        <v>2504</v>
      </c>
      <c r="G2169">
        <v>0</v>
      </c>
      <c r="H2169" t="s">
        <v>10316</v>
      </c>
      <c r="I2169" t="s">
        <v>10316</v>
      </c>
      <c r="J2169" t="s">
        <v>10317</v>
      </c>
      <c r="K2169" t="s">
        <v>2429</v>
      </c>
      <c r="M2169" s="6">
        <f>DATE(YEAR(PCC_Data[[#This Row],[Confirmed Date]]),MONTH(PCC_Data[[#This Row],[Confirmed Date]]),1)</f>
        <v>41334</v>
      </c>
      <c r="N2169" s="3">
        <f>DATE(YEAR(PCC_Data[[#This Row],[Confirmed Date]]),1,1)</f>
        <v>41275</v>
      </c>
    </row>
    <row r="2170" spans="2:14" x14ac:dyDescent="0.25">
      <c r="B2170" t="s">
        <v>10318</v>
      </c>
      <c r="C2170" t="s">
        <v>2232</v>
      </c>
      <c r="D2170" t="s">
        <v>10319</v>
      </c>
      <c r="E2170" t="s">
        <v>10320</v>
      </c>
      <c r="F2170" t="s">
        <v>2384</v>
      </c>
      <c r="G2170">
        <v>0</v>
      </c>
      <c r="H2170" t="s">
        <v>10321</v>
      </c>
      <c r="I2170" t="s">
        <v>10321</v>
      </c>
      <c r="J2170" t="s">
        <v>10322</v>
      </c>
      <c r="K2170" t="s">
        <v>2429</v>
      </c>
      <c r="M2170" s="6">
        <f>DATE(YEAR(PCC_Data[[#This Row],[Confirmed Date]]),MONTH(PCC_Data[[#This Row],[Confirmed Date]]),1)</f>
        <v>41334</v>
      </c>
      <c r="N2170" s="3">
        <f>DATE(YEAR(PCC_Data[[#This Row],[Confirmed Date]]),1,1)</f>
        <v>41275</v>
      </c>
    </row>
    <row r="2171" spans="2:14" x14ac:dyDescent="0.25">
      <c r="B2171" t="s">
        <v>10323</v>
      </c>
      <c r="C2171" t="s">
        <v>2232</v>
      </c>
      <c r="D2171" t="s">
        <v>10324</v>
      </c>
      <c r="E2171" t="s">
        <v>5529</v>
      </c>
      <c r="F2171" t="s">
        <v>2384</v>
      </c>
      <c r="G2171">
        <v>0</v>
      </c>
      <c r="H2171" t="s">
        <v>10325</v>
      </c>
      <c r="I2171" t="s">
        <v>10325</v>
      </c>
      <c r="J2171" t="s">
        <v>10326</v>
      </c>
      <c r="K2171" t="s">
        <v>2429</v>
      </c>
      <c r="M2171" s="6">
        <f>DATE(YEAR(PCC_Data[[#This Row],[Confirmed Date]]),MONTH(PCC_Data[[#This Row],[Confirmed Date]]),1)</f>
        <v>41334</v>
      </c>
      <c r="N2171" s="3">
        <f>DATE(YEAR(PCC_Data[[#This Row],[Confirmed Date]]),1,1)</f>
        <v>41275</v>
      </c>
    </row>
    <row r="2172" spans="2:14" x14ac:dyDescent="0.25">
      <c r="B2172" t="s">
        <v>10327</v>
      </c>
      <c r="C2172" t="s">
        <v>2177</v>
      </c>
      <c r="D2172" t="s">
        <v>10328</v>
      </c>
      <c r="E2172" t="s">
        <v>4106</v>
      </c>
      <c r="F2172" t="s">
        <v>2384</v>
      </c>
      <c r="G2172">
        <v>0</v>
      </c>
      <c r="H2172" t="s">
        <v>10329</v>
      </c>
      <c r="I2172" t="s">
        <v>10329</v>
      </c>
      <c r="J2172" t="s">
        <v>10330</v>
      </c>
      <c r="K2172" t="s">
        <v>2381</v>
      </c>
      <c r="L2172" t="s">
        <v>2258</v>
      </c>
      <c r="M2172" s="6">
        <f>DATE(YEAR(PCC_Data[[#This Row],[Confirmed Date]]),MONTH(PCC_Data[[#This Row],[Confirmed Date]]),1)</f>
        <v>41365</v>
      </c>
      <c r="N2172" s="3">
        <f>DATE(YEAR(PCC_Data[[#This Row],[Confirmed Date]]),1,1)</f>
        <v>41275</v>
      </c>
    </row>
    <row r="2173" spans="2:14" x14ac:dyDescent="0.25">
      <c r="B2173" t="s">
        <v>10331</v>
      </c>
      <c r="C2173" t="s">
        <v>2232</v>
      </c>
      <c r="D2173" t="s">
        <v>10332</v>
      </c>
      <c r="E2173" t="s">
        <v>8614</v>
      </c>
      <c r="F2173" t="s">
        <v>2242</v>
      </c>
      <c r="G2173">
        <v>0</v>
      </c>
      <c r="H2173" t="s">
        <v>10333</v>
      </c>
      <c r="I2173" t="s">
        <v>10333</v>
      </c>
      <c r="J2173" t="s">
        <v>10334</v>
      </c>
      <c r="K2173" t="s">
        <v>2424</v>
      </c>
      <c r="L2173" t="s">
        <v>2252</v>
      </c>
      <c r="M2173" s="6">
        <f>DATE(YEAR(PCC_Data[[#This Row],[Confirmed Date]]),MONTH(PCC_Data[[#This Row],[Confirmed Date]]),1)</f>
        <v>41334</v>
      </c>
      <c r="N2173" s="3">
        <f>DATE(YEAR(PCC_Data[[#This Row],[Confirmed Date]]),1,1)</f>
        <v>41275</v>
      </c>
    </row>
    <row r="2174" spans="2:14" x14ac:dyDescent="0.25">
      <c r="B2174" t="s">
        <v>10335</v>
      </c>
      <c r="C2174" t="s">
        <v>2177</v>
      </c>
      <c r="D2174" t="s">
        <v>10336</v>
      </c>
      <c r="E2174" t="s">
        <v>7326</v>
      </c>
      <c r="F2174" t="s">
        <v>3345</v>
      </c>
      <c r="G2174">
        <v>0</v>
      </c>
      <c r="H2174" t="s">
        <v>10337</v>
      </c>
      <c r="I2174" t="s">
        <v>10337</v>
      </c>
      <c r="J2174" t="s">
        <v>10338</v>
      </c>
      <c r="K2174" t="s">
        <v>3460</v>
      </c>
      <c r="L2174" t="s">
        <v>2258</v>
      </c>
      <c r="M2174" s="6">
        <f>DATE(YEAR(PCC_Data[[#This Row],[Confirmed Date]]),MONTH(PCC_Data[[#This Row],[Confirmed Date]]),1)</f>
        <v>41365</v>
      </c>
      <c r="N2174" s="3">
        <f>DATE(YEAR(PCC_Data[[#This Row],[Confirmed Date]]),1,1)</f>
        <v>41275</v>
      </c>
    </row>
    <row r="2175" spans="2:14" x14ac:dyDescent="0.25">
      <c r="B2175" t="s">
        <v>10339</v>
      </c>
      <c r="C2175" t="s">
        <v>2177</v>
      </c>
      <c r="D2175" t="s">
        <v>10340</v>
      </c>
      <c r="E2175" t="s">
        <v>6686</v>
      </c>
      <c r="F2175" t="s">
        <v>3345</v>
      </c>
      <c r="G2175">
        <v>0</v>
      </c>
      <c r="H2175" t="s">
        <v>10341</v>
      </c>
      <c r="I2175" t="s">
        <v>10341</v>
      </c>
      <c r="J2175" t="s">
        <v>10342</v>
      </c>
      <c r="K2175" t="s">
        <v>2398</v>
      </c>
      <c r="L2175" t="s">
        <v>2252</v>
      </c>
      <c r="M2175" s="6">
        <f>DATE(YEAR(PCC_Data[[#This Row],[Confirmed Date]]),MONTH(PCC_Data[[#This Row],[Confirmed Date]]),1)</f>
        <v>41365</v>
      </c>
      <c r="N2175" s="3">
        <f>DATE(YEAR(PCC_Data[[#This Row],[Confirmed Date]]),1,1)</f>
        <v>41275</v>
      </c>
    </row>
    <row r="2176" spans="2:14" x14ac:dyDescent="0.25">
      <c r="B2176" t="s">
        <v>10343</v>
      </c>
      <c r="C2176" t="s">
        <v>2177</v>
      </c>
      <c r="D2176" t="s">
        <v>10344</v>
      </c>
      <c r="E2176" t="s">
        <v>10345</v>
      </c>
      <c r="F2176" t="s">
        <v>2255</v>
      </c>
      <c r="G2176">
        <v>0</v>
      </c>
      <c r="H2176" t="s">
        <v>10346</v>
      </c>
      <c r="I2176" t="s">
        <v>10346</v>
      </c>
      <c r="J2176" t="s">
        <v>10347</v>
      </c>
      <c r="K2176" t="s">
        <v>2861</v>
      </c>
      <c r="L2176" t="s">
        <v>2258</v>
      </c>
      <c r="M2176" s="6">
        <f>DATE(YEAR(PCC_Data[[#This Row],[Confirmed Date]]),MONTH(PCC_Data[[#This Row],[Confirmed Date]]),1)</f>
        <v>41365</v>
      </c>
      <c r="N2176" s="3">
        <f>DATE(YEAR(PCC_Data[[#This Row],[Confirmed Date]]),1,1)</f>
        <v>41275</v>
      </c>
    </row>
    <row r="2177" spans="2:14" x14ac:dyDescent="0.25">
      <c r="B2177" t="s">
        <v>10348</v>
      </c>
      <c r="C2177" t="s">
        <v>2177</v>
      </c>
      <c r="D2177" t="s">
        <v>10349</v>
      </c>
      <c r="E2177" t="s">
        <v>9850</v>
      </c>
      <c r="F2177" t="s">
        <v>2255</v>
      </c>
      <c r="G2177">
        <v>0</v>
      </c>
      <c r="H2177" t="s">
        <v>10350</v>
      </c>
      <c r="I2177" t="s">
        <v>10350</v>
      </c>
      <c r="J2177" t="s">
        <v>10351</v>
      </c>
      <c r="K2177" t="s">
        <v>2861</v>
      </c>
      <c r="L2177" t="s">
        <v>2258</v>
      </c>
      <c r="M2177" s="6">
        <f>DATE(YEAR(PCC_Data[[#This Row],[Confirmed Date]]),MONTH(PCC_Data[[#This Row],[Confirmed Date]]),1)</f>
        <v>41365</v>
      </c>
      <c r="N2177" s="3">
        <f>DATE(YEAR(PCC_Data[[#This Row],[Confirmed Date]]),1,1)</f>
        <v>41275</v>
      </c>
    </row>
    <row r="2178" spans="2:14" x14ac:dyDescent="0.25">
      <c r="B2178" t="s">
        <v>10352</v>
      </c>
      <c r="C2178" t="s">
        <v>2232</v>
      </c>
      <c r="D2178" t="s">
        <v>10353</v>
      </c>
      <c r="E2178" t="s">
        <v>10354</v>
      </c>
      <c r="F2178" t="s">
        <v>2372</v>
      </c>
      <c r="G2178">
        <v>0</v>
      </c>
      <c r="H2178" t="s">
        <v>10355</v>
      </c>
      <c r="I2178" t="s">
        <v>10355</v>
      </c>
      <c r="J2178" t="s">
        <v>10317</v>
      </c>
      <c r="K2178" t="s">
        <v>4846</v>
      </c>
      <c r="M2178" s="6">
        <f>DATE(YEAR(PCC_Data[[#This Row],[Confirmed Date]]),MONTH(PCC_Data[[#This Row],[Confirmed Date]]),1)</f>
        <v>41334</v>
      </c>
      <c r="N2178" s="3">
        <f>DATE(YEAR(PCC_Data[[#This Row],[Confirmed Date]]),1,1)</f>
        <v>41275</v>
      </c>
    </row>
    <row r="2179" spans="2:14" x14ac:dyDescent="0.25">
      <c r="B2179" t="s">
        <v>10356</v>
      </c>
      <c r="C2179" t="s">
        <v>2177</v>
      </c>
      <c r="D2179" t="s">
        <v>10357</v>
      </c>
      <c r="E2179" t="s">
        <v>7901</v>
      </c>
      <c r="F2179" t="s">
        <v>2701</v>
      </c>
      <c r="G2179">
        <v>0</v>
      </c>
      <c r="H2179" t="s">
        <v>10358</v>
      </c>
      <c r="I2179" t="s">
        <v>10358</v>
      </c>
      <c r="J2179" t="s">
        <v>10359</v>
      </c>
      <c r="K2179" t="s">
        <v>2398</v>
      </c>
      <c r="M2179" s="6">
        <f>DATE(YEAR(PCC_Data[[#This Row],[Confirmed Date]]),MONTH(PCC_Data[[#This Row],[Confirmed Date]]),1)</f>
        <v>41365</v>
      </c>
      <c r="N2179" s="3">
        <f>DATE(YEAR(PCC_Data[[#This Row],[Confirmed Date]]),1,1)</f>
        <v>41275</v>
      </c>
    </row>
    <row r="2180" spans="2:14" x14ac:dyDescent="0.25">
      <c r="B2180" t="s">
        <v>10360</v>
      </c>
      <c r="C2180" t="s">
        <v>2177</v>
      </c>
      <c r="D2180" t="s">
        <v>10361</v>
      </c>
      <c r="E2180" t="s">
        <v>10362</v>
      </c>
      <c r="F2180" t="s">
        <v>2514</v>
      </c>
      <c r="G2180">
        <v>0</v>
      </c>
      <c r="H2180" t="s">
        <v>10363</v>
      </c>
      <c r="I2180" t="s">
        <v>10363</v>
      </c>
      <c r="J2180" t="s">
        <v>10364</v>
      </c>
      <c r="K2180" t="s">
        <v>3460</v>
      </c>
      <c r="L2180" t="s">
        <v>2518</v>
      </c>
      <c r="M2180" s="6">
        <f>DATE(YEAR(PCC_Data[[#This Row],[Confirmed Date]]),MONTH(PCC_Data[[#This Row],[Confirmed Date]]),1)</f>
        <v>41365</v>
      </c>
      <c r="N2180" s="3">
        <f>DATE(YEAR(PCC_Data[[#This Row],[Confirmed Date]]),1,1)</f>
        <v>41275</v>
      </c>
    </row>
    <row r="2181" spans="2:14" x14ac:dyDescent="0.25">
      <c r="B2181" t="s">
        <v>10365</v>
      </c>
      <c r="C2181" t="s">
        <v>2232</v>
      </c>
      <c r="D2181" t="s">
        <v>10366</v>
      </c>
      <c r="E2181" t="s">
        <v>2471</v>
      </c>
      <c r="F2181" t="s">
        <v>2235</v>
      </c>
      <c r="G2181">
        <v>0</v>
      </c>
      <c r="H2181" t="s">
        <v>10367</v>
      </c>
      <c r="I2181" t="s">
        <v>10367</v>
      </c>
      <c r="J2181" t="s">
        <v>10368</v>
      </c>
      <c r="K2181" t="s">
        <v>2593</v>
      </c>
      <c r="L2181" t="s">
        <v>2239</v>
      </c>
      <c r="M2181" s="6">
        <f>DATE(YEAR(PCC_Data[[#This Row],[Confirmed Date]]),MONTH(PCC_Data[[#This Row],[Confirmed Date]]),1)</f>
        <v>41334</v>
      </c>
      <c r="N2181" s="3">
        <f>DATE(YEAR(PCC_Data[[#This Row],[Confirmed Date]]),1,1)</f>
        <v>41275</v>
      </c>
    </row>
    <row r="2182" spans="2:14" x14ac:dyDescent="0.25">
      <c r="B2182" t="s">
        <v>10369</v>
      </c>
      <c r="C2182" t="s">
        <v>2177</v>
      </c>
      <c r="D2182" t="s">
        <v>10370</v>
      </c>
      <c r="E2182" t="s">
        <v>10371</v>
      </c>
      <c r="F2182" t="s">
        <v>2504</v>
      </c>
      <c r="G2182">
        <v>0</v>
      </c>
      <c r="H2182" t="s">
        <v>10372</v>
      </c>
      <c r="I2182" t="s">
        <v>10372</v>
      </c>
      <c r="J2182" t="s">
        <v>10373</v>
      </c>
      <c r="K2182" t="s">
        <v>2398</v>
      </c>
      <c r="L2182" t="s">
        <v>10374</v>
      </c>
      <c r="M2182" s="6">
        <f>DATE(YEAR(PCC_Data[[#This Row],[Confirmed Date]]),MONTH(PCC_Data[[#This Row],[Confirmed Date]]),1)</f>
        <v>41365</v>
      </c>
      <c r="N2182" s="3">
        <f>DATE(YEAR(PCC_Data[[#This Row],[Confirmed Date]]),1,1)</f>
        <v>41275</v>
      </c>
    </row>
    <row r="2183" spans="2:14" x14ac:dyDescent="0.25">
      <c r="B2183" t="s">
        <v>10375</v>
      </c>
      <c r="C2183" t="s">
        <v>2177</v>
      </c>
      <c r="D2183" t="s">
        <v>3895</v>
      </c>
      <c r="E2183" t="s">
        <v>3882</v>
      </c>
      <c r="F2183" t="s">
        <v>2319</v>
      </c>
      <c r="G2183">
        <v>0</v>
      </c>
      <c r="H2183" t="s">
        <v>10376</v>
      </c>
      <c r="I2183" t="s">
        <v>10376</v>
      </c>
      <c r="J2183" t="s">
        <v>10377</v>
      </c>
      <c r="K2183" t="s">
        <v>10378</v>
      </c>
      <c r="L2183" t="s">
        <v>2246</v>
      </c>
      <c r="M2183" s="6">
        <f>DATE(YEAR(PCC_Data[[#This Row],[Confirmed Date]]),MONTH(PCC_Data[[#This Row],[Confirmed Date]]),1)</f>
        <v>41365</v>
      </c>
      <c r="N2183" s="3">
        <f>DATE(YEAR(PCC_Data[[#This Row],[Confirmed Date]]),1,1)</f>
        <v>41275</v>
      </c>
    </row>
    <row r="2184" spans="2:14" x14ac:dyDescent="0.25">
      <c r="B2184" t="s">
        <v>10379</v>
      </c>
      <c r="C2184" t="s">
        <v>2232</v>
      </c>
      <c r="D2184" t="s">
        <v>10380</v>
      </c>
      <c r="E2184" t="s">
        <v>10381</v>
      </c>
      <c r="F2184" t="s">
        <v>2235</v>
      </c>
      <c r="G2184">
        <v>0</v>
      </c>
      <c r="H2184" t="s">
        <v>10382</v>
      </c>
      <c r="I2184" t="s">
        <v>10382</v>
      </c>
      <c r="J2184" t="s">
        <v>10383</v>
      </c>
      <c r="K2184" t="s">
        <v>2914</v>
      </c>
      <c r="L2184" t="s">
        <v>2239</v>
      </c>
      <c r="M2184" s="6">
        <f>DATE(YEAR(PCC_Data[[#This Row],[Confirmed Date]]),MONTH(PCC_Data[[#This Row],[Confirmed Date]]),1)</f>
        <v>41395</v>
      </c>
      <c r="N2184" s="3">
        <f>DATE(YEAR(PCC_Data[[#This Row],[Confirmed Date]]),1,1)</f>
        <v>41275</v>
      </c>
    </row>
    <row r="2185" spans="2:14" x14ac:dyDescent="0.25">
      <c r="B2185" t="s">
        <v>10384</v>
      </c>
      <c r="C2185" t="s">
        <v>2177</v>
      </c>
      <c r="D2185" t="s">
        <v>8111</v>
      </c>
      <c r="E2185" t="s">
        <v>4791</v>
      </c>
      <c r="F2185" t="s">
        <v>2271</v>
      </c>
      <c r="G2185">
        <v>0</v>
      </c>
      <c r="H2185" t="s">
        <v>10385</v>
      </c>
      <c r="I2185" t="s">
        <v>10385</v>
      </c>
      <c r="J2185" t="s">
        <v>10386</v>
      </c>
      <c r="K2185" t="s">
        <v>2347</v>
      </c>
      <c r="L2185" t="s">
        <v>2246</v>
      </c>
      <c r="M2185" s="6">
        <f>DATE(YEAR(PCC_Data[[#This Row],[Confirmed Date]]),MONTH(PCC_Data[[#This Row],[Confirmed Date]]),1)</f>
        <v>41365</v>
      </c>
      <c r="N2185" s="3">
        <f>DATE(YEAR(PCC_Data[[#This Row],[Confirmed Date]]),1,1)</f>
        <v>41275</v>
      </c>
    </row>
    <row r="2186" spans="2:14" x14ac:dyDescent="0.25">
      <c r="B2186" t="s">
        <v>10387</v>
      </c>
      <c r="C2186" t="s">
        <v>2177</v>
      </c>
      <c r="D2186" t="s">
        <v>10388</v>
      </c>
      <c r="E2186" t="s">
        <v>10389</v>
      </c>
      <c r="F2186" t="s">
        <v>2255</v>
      </c>
      <c r="G2186">
        <v>0</v>
      </c>
      <c r="H2186" t="s">
        <v>10390</v>
      </c>
      <c r="I2186" t="s">
        <v>10390</v>
      </c>
      <c r="J2186" t="s">
        <v>10391</v>
      </c>
      <c r="K2186" t="s">
        <v>2861</v>
      </c>
      <c r="M2186" s="6">
        <f>DATE(YEAR(PCC_Data[[#This Row],[Confirmed Date]]),MONTH(PCC_Data[[#This Row],[Confirmed Date]]),1)</f>
        <v>41365</v>
      </c>
      <c r="N2186" s="3">
        <f>DATE(YEAR(PCC_Data[[#This Row],[Confirmed Date]]),1,1)</f>
        <v>41275</v>
      </c>
    </row>
    <row r="2187" spans="2:14" x14ac:dyDescent="0.25">
      <c r="B2187" t="s">
        <v>10392</v>
      </c>
      <c r="C2187" t="s">
        <v>2232</v>
      </c>
      <c r="D2187" t="s">
        <v>10393</v>
      </c>
      <c r="E2187" t="s">
        <v>4776</v>
      </c>
      <c r="F2187" t="s">
        <v>2514</v>
      </c>
      <c r="G2187">
        <v>0</v>
      </c>
      <c r="H2187" t="s">
        <v>10394</v>
      </c>
      <c r="I2187" t="s">
        <v>10394</v>
      </c>
      <c r="J2187" t="s">
        <v>10395</v>
      </c>
      <c r="K2187" t="s">
        <v>2914</v>
      </c>
      <c r="L2187" t="s">
        <v>2518</v>
      </c>
      <c r="M2187" s="6">
        <f>DATE(YEAR(PCC_Data[[#This Row],[Confirmed Date]]),MONTH(PCC_Data[[#This Row],[Confirmed Date]]),1)</f>
        <v>41395</v>
      </c>
      <c r="N2187" s="3">
        <f>DATE(YEAR(PCC_Data[[#This Row],[Confirmed Date]]),1,1)</f>
        <v>41275</v>
      </c>
    </row>
    <row r="2188" spans="2:14" x14ac:dyDescent="0.25">
      <c r="B2188" t="s">
        <v>10396</v>
      </c>
      <c r="C2188" t="s">
        <v>2177</v>
      </c>
      <c r="D2188" t="s">
        <v>10397</v>
      </c>
      <c r="E2188" t="s">
        <v>10398</v>
      </c>
      <c r="F2188" t="s">
        <v>2739</v>
      </c>
      <c r="G2188">
        <v>0</v>
      </c>
      <c r="H2188" t="s">
        <v>10399</v>
      </c>
      <c r="I2188" t="s">
        <v>10399</v>
      </c>
      <c r="J2188" t="s">
        <v>10400</v>
      </c>
      <c r="K2188" t="s">
        <v>2398</v>
      </c>
      <c r="L2188" t="s">
        <v>2365</v>
      </c>
      <c r="M2188" s="6">
        <f>DATE(YEAR(PCC_Data[[#This Row],[Confirmed Date]]),MONTH(PCC_Data[[#This Row],[Confirmed Date]]),1)</f>
        <v>41365</v>
      </c>
      <c r="N2188" s="3">
        <f>DATE(YEAR(PCC_Data[[#This Row],[Confirmed Date]]),1,1)</f>
        <v>41275</v>
      </c>
    </row>
    <row r="2189" spans="2:14" x14ac:dyDescent="0.25">
      <c r="B2189" t="s">
        <v>10401</v>
      </c>
      <c r="C2189" t="s">
        <v>2177</v>
      </c>
      <c r="D2189" t="s">
        <v>10402</v>
      </c>
      <c r="E2189" t="s">
        <v>2739</v>
      </c>
      <c r="F2189" t="s">
        <v>2836</v>
      </c>
      <c r="G2189">
        <v>10</v>
      </c>
      <c r="H2189" t="s">
        <v>10403</v>
      </c>
      <c r="I2189" t="s">
        <v>10403</v>
      </c>
      <c r="J2189" t="s">
        <v>10404</v>
      </c>
      <c r="K2189" t="s">
        <v>2398</v>
      </c>
      <c r="L2189" t="s">
        <v>2365</v>
      </c>
      <c r="M2189" s="6">
        <f>DATE(YEAR(PCC_Data[[#This Row],[Confirmed Date]]),MONTH(PCC_Data[[#This Row],[Confirmed Date]]),1)</f>
        <v>41365</v>
      </c>
      <c r="N2189" s="3">
        <f>DATE(YEAR(PCC_Data[[#This Row],[Confirmed Date]]),1,1)</f>
        <v>41275</v>
      </c>
    </row>
    <row r="2190" spans="2:14" x14ac:dyDescent="0.25">
      <c r="B2190" t="s">
        <v>10405</v>
      </c>
      <c r="C2190" t="s">
        <v>2177</v>
      </c>
      <c r="D2190" t="s">
        <v>10406</v>
      </c>
      <c r="E2190" t="s">
        <v>10407</v>
      </c>
      <c r="F2190" t="s">
        <v>2739</v>
      </c>
      <c r="G2190">
        <v>0</v>
      </c>
      <c r="H2190" t="s">
        <v>10408</v>
      </c>
      <c r="I2190" t="s">
        <v>10408</v>
      </c>
      <c r="J2190" t="s">
        <v>10409</v>
      </c>
      <c r="K2190" t="s">
        <v>2398</v>
      </c>
      <c r="M2190" s="6">
        <f>DATE(YEAR(PCC_Data[[#This Row],[Confirmed Date]]),MONTH(PCC_Data[[#This Row],[Confirmed Date]]),1)</f>
        <v>41395</v>
      </c>
      <c r="N2190" s="3">
        <f>DATE(YEAR(PCC_Data[[#This Row],[Confirmed Date]]),1,1)</f>
        <v>41275</v>
      </c>
    </row>
    <row r="2191" spans="2:14" x14ac:dyDescent="0.25">
      <c r="B2191" t="s">
        <v>10410</v>
      </c>
      <c r="C2191" t="s">
        <v>2177</v>
      </c>
      <c r="D2191" t="s">
        <v>10411</v>
      </c>
      <c r="E2191" t="s">
        <v>9250</v>
      </c>
      <c r="F2191" t="s">
        <v>2271</v>
      </c>
      <c r="G2191">
        <v>0</v>
      </c>
      <c r="H2191" t="s">
        <v>10412</v>
      </c>
      <c r="I2191" t="s">
        <v>10412</v>
      </c>
      <c r="J2191" t="s">
        <v>10413</v>
      </c>
      <c r="K2191" t="s">
        <v>3174</v>
      </c>
      <c r="L2191" t="s">
        <v>2365</v>
      </c>
      <c r="M2191" s="6">
        <f>DATE(YEAR(PCC_Data[[#This Row],[Confirmed Date]]),MONTH(PCC_Data[[#This Row],[Confirmed Date]]),1)</f>
        <v>41365</v>
      </c>
      <c r="N2191" s="3">
        <f>DATE(YEAR(PCC_Data[[#This Row],[Confirmed Date]]),1,1)</f>
        <v>41275</v>
      </c>
    </row>
    <row r="2192" spans="2:14" x14ac:dyDescent="0.25">
      <c r="B2192" t="s">
        <v>10414</v>
      </c>
      <c r="C2192" t="s">
        <v>2177</v>
      </c>
      <c r="D2192" t="s">
        <v>10415</v>
      </c>
      <c r="E2192" t="s">
        <v>4412</v>
      </c>
      <c r="F2192" t="s">
        <v>2235</v>
      </c>
      <c r="G2192">
        <v>0</v>
      </c>
      <c r="H2192" t="s">
        <v>10416</v>
      </c>
      <c r="I2192" t="s">
        <v>10416</v>
      </c>
      <c r="J2192" t="s">
        <v>10417</v>
      </c>
      <c r="K2192" t="s">
        <v>2861</v>
      </c>
      <c r="M2192" s="6">
        <f>DATE(YEAR(PCC_Data[[#This Row],[Confirmed Date]]),MONTH(PCC_Data[[#This Row],[Confirmed Date]]),1)</f>
        <v>41395</v>
      </c>
      <c r="N2192" s="3">
        <f>DATE(YEAR(PCC_Data[[#This Row],[Confirmed Date]]),1,1)</f>
        <v>41275</v>
      </c>
    </row>
    <row r="2193" spans="2:14" x14ac:dyDescent="0.25">
      <c r="B2193" t="s">
        <v>10418</v>
      </c>
      <c r="C2193" t="s">
        <v>2177</v>
      </c>
      <c r="D2193" t="s">
        <v>10419</v>
      </c>
      <c r="E2193" t="s">
        <v>2895</v>
      </c>
      <c r="F2193" t="s">
        <v>2836</v>
      </c>
      <c r="G2193">
        <v>0</v>
      </c>
      <c r="H2193" t="s">
        <v>10420</v>
      </c>
      <c r="I2193" t="s">
        <v>10420</v>
      </c>
      <c r="J2193" t="s">
        <v>10421</v>
      </c>
      <c r="K2193" t="s">
        <v>2398</v>
      </c>
      <c r="L2193" t="s">
        <v>2660</v>
      </c>
      <c r="M2193" s="6">
        <f>DATE(YEAR(PCC_Data[[#This Row],[Confirmed Date]]),MONTH(PCC_Data[[#This Row],[Confirmed Date]]),1)</f>
        <v>41365</v>
      </c>
      <c r="N2193" s="3">
        <f>DATE(YEAR(PCC_Data[[#This Row],[Confirmed Date]]),1,1)</f>
        <v>41275</v>
      </c>
    </row>
    <row r="2194" spans="2:14" x14ac:dyDescent="0.25">
      <c r="B2194" t="s">
        <v>10422</v>
      </c>
      <c r="C2194" t="s">
        <v>2177</v>
      </c>
      <c r="D2194" t="s">
        <v>10423</v>
      </c>
      <c r="E2194" t="s">
        <v>10424</v>
      </c>
      <c r="F2194" t="s">
        <v>2395</v>
      </c>
      <c r="G2194">
        <v>0</v>
      </c>
      <c r="H2194" t="s">
        <v>10425</v>
      </c>
      <c r="I2194" t="s">
        <v>10425</v>
      </c>
      <c r="J2194" t="s">
        <v>10426</v>
      </c>
      <c r="K2194" t="s">
        <v>2398</v>
      </c>
      <c r="M2194" s="6">
        <f>DATE(YEAR(PCC_Data[[#This Row],[Confirmed Date]]),MONTH(PCC_Data[[#This Row],[Confirmed Date]]),1)</f>
        <v>41365</v>
      </c>
      <c r="N2194" s="3">
        <f>DATE(YEAR(PCC_Data[[#This Row],[Confirmed Date]]),1,1)</f>
        <v>41275</v>
      </c>
    </row>
    <row r="2195" spans="2:14" x14ac:dyDescent="0.25">
      <c r="B2195" t="s">
        <v>10427</v>
      </c>
      <c r="C2195" t="s">
        <v>2177</v>
      </c>
      <c r="D2195" t="s">
        <v>2269</v>
      </c>
      <c r="E2195" t="s">
        <v>8782</v>
      </c>
      <c r="F2195" t="s">
        <v>2271</v>
      </c>
      <c r="G2195">
        <v>0</v>
      </c>
      <c r="H2195" t="s">
        <v>10428</v>
      </c>
      <c r="I2195" t="s">
        <v>10428</v>
      </c>
      <c r="J2195" t="s">
        <v>10429</v>
      </c>
      <c r="K2195" t="s">
        <v>2347</v>
      </c>
      <c r="L2195" t="s">
        <v>2258</v>
      </c>
      <c r="M2195" s="6">
        <f>DATE(YEAR(PCC_Data[[#This Row],[Confirmed Date]]),MONTH(PCC_Data[[#This Row],[Confirmed Date]]),1)</f>
        <v>41365</v>
      </c>
      <c r="N2195" s="3">
        <f>DATE(YEAR(PCC_Data[[#This Row],[Confirmed Date]]),1,1)</f>
        <v>41275</v>
      </c>
    </row>
    <row r="2196" spans="2:14" x14ac:dyDescent="0.25">
      <c r="B2196" t="s">
        <v>10430</v>
      </c>
      <c r="C2196" t="s">
        <v>2177</v>
      </c>
      <c r="D2196" t="s">
        <v>7256</v>
      </c>
      <c r="E2196" t="s">
        <v>10431</v>
      </c>
      <c r="F2196" t="s">
        <v>2395</v>
      </c>
      <c r="G2196">
        <v>0</v>
      </c>
      <c r="H2196" t="s">
        <v>10432</v>
      </c>
      <c r="I2196" t="s">
        <v>10432</v>
      </c>
      <c r="J2196" t="s">
        <v>10433</v>
      </c>
      <c r="K2196" t="s">
        <v>2398</v>
      </c>
      <c r="L2196" t="s">
        <v>2660</v>
      </c>
      <c r="M2196" s="6">
        <f>DATE(YEAR(PCC_Data[[#This Row],[Confirmed Date]]),MONTH(PCC_Data[[#This Row],[Confirmed Date]]),1)</f>
        <v>41365</v>
      </c>
      <c r="N2196" s="3">
        <f>DATE(YEAR(PCC_Data[[#This Row],[Confirmed Date]]),1,1)</f>
        <v>41275</v>
      </c>
    </row>
    <row r="2197" spans="2:14" x14ac:dyDescent="0.25">
      <c r="B2197" t="s">
        <v>10434</v>
      </c>
      <c r="C2197" t="s">
        <v>2177</v>
      </c>
      <c r="D2197" t="s">
        <v>10435</v>
      </c>
      <c r="E2197" t="s">
        <v>10431</v>
      </c>
      <c r="F2197" t="s">
        <v>2395</v>
      </c>
      <c r="G2197">
        <v>0</v>
      </c>
      <c r="H2197" t="s">
        <v>10436</v>
      </c>
      <c r="I2197" t="s">
        <v>10436</v>
      </c>
      <c r="J2197" t="s">
        <v>10437</v>
      </c>
      <c r="K2197" t="s">
        <v>2398</v>
      </c>
      <c r="L2197" t="s">
        <v>2660</v>
      </c>
      <c r="M2197" s="6">
        <f>DATE(YEAR(PCC_Data[[#This Row],[Confirmed Date]]),MONTH(PCC_Data[[#This Row],[Confirmed Date]]),1)</f>
        <v>41365</v>
      </c>
      <c r="N2197" s="3">
        <f>DATE(YEAR(PCC_Data[[#This Row],[Confirmed Date]]),1,1)</f>
        <v>41275</v>
      </c>
    </row>
    <row r="2198" spans="2:14" x14ac:dyDescent="0.25">
      <c r="B2198" t="s">
        <v>10438</v>
      </c>
      <c r="C2198" t="s">
        <v>2177</v>
      </c>
      <c r="D2198" t="s">
        <v>10435</v>
      </c>
      <c r="E2198" t="s">
        <v>7677</v>
      </c>
      <c r="F2198" t="s">
        <v>2395</v>
      </c>
      <c r="G2198">
        <v>0</v>
      </c>
      <c r="H2198" t="s">
        <v>10439</v>
      </c>
      <c r="I2198" t="s">
        <v>10439</v>
      </c>
      <c r="J2198" t="s">
        <v>10440</v>
      </c>
      <c r="K2198" t="s">
        <v>2398</v>
      </c>
      <c r="L2198" t="s">
        <v>2915</v>
      </c>
      <c r="M2198" s="6">
        <f>DATE(YEAR(PCC_Data[[#This Row],[Confirmed Date]]),MONTH(PCC_Data[[#This Row],[Confirmed Date]]),1)</f>
        <v>41365</v>
      </c>
      <c r="N2198" s="3">
        <f>DATE(YEAR(PCC_Data[[#This Row],[Confirmed Date]]),1,1)</f>
        <v>41275</v>
      </c>
    </row>
    <row r="2199" spans="2:14" x14ac:dyDescent="0.25">
      <c r="B2199" t="s">
        <v>10441</v>
      </c>
      <c r="C2199" t="s">
        <v>2177</v>
      </c>
      <c r="D2199" t="s">
        <v>6554</v>
      </c>
      <c r="E2199" t="s">
        <v>6413</v>
      </c>
      <c r="F2199" t="s">
        <v>2242</v>
      </c>
      <c r="G2199">
        <v>0</v>
      </c>
      <c r="H2199" t="s">
        <v>10442</v>
      </c>
      <c r="I2199" t="s">
        <v>10442</v>
      </c>
      <c r="J2199" t="s">
        <v>10443</v>
      </c>
      <c r="K2199" t="s">
        <v>2398</v>
      </c>
      <c r="M2199" s="6">
        <f>DATE(YEAR(PCC_Data[[#This Row],[Confirmed Date]]),MONTH(PCC_Data[[#This Row],[Confirmed Date]]),1)</f>
        <v>41365</v>
      </c>
      <c r="N2199" s="3">
        <f>DATE(YEAR(PCC_Data[[#This Row],[Confirmed Date]]),1,1)</f>
        <v>41275</v>
      </c>
    </row>
    <row r="2200" spans="2:14" x14ac:dyDescent="0.25">
      <c r="B2200" t="s">
        <v>10444</v>
      </c>
      <c r="C2200" t="s">
        <v>2177</v>
      </c>
      <c r="D2200" t="s">
        <v>10445</v>
      </c>
      <c r="E2200" t="s">
        <v>10446</v>
      </c>
      <c r="F2200" t="s">
        <v>2271</v>
      </c>
      <c r="G2200">
        <v>0</v>
      </c>
      <c r="H2200" t="s">
        <v>10447</v>
      </c>
      <c r="I2200" t="s">
        <v>10447</v>
      </c>
      <c r="J2200" t="s">
        <v>10448</v>
      </c>
      <c r="K2200" t="s">
        <v>2347</v>
      </c>
      <c r="M2200" s="6">
        <f>DATE(YEAR(PCC_Data[[#This Row],[Confirmed Date]]),MONTH(PCC_Data[[#This Row],[Confirmed Date]]),1)</f>
        <v>41365</v>
      </c>
      <c r="N2200" s="3">
        <f>DATE(YEAR(PCC_Data[[#This Row],[Confirmed Date]]),1,1)</f>
        <v>41275</v>
      </c>
    </row>
    <row r="2201" spans="2:14" x14ac:dyDescent="0.25">
      <c r="B2201" t="s">
        <v>10449</v>
      </c>
      <c r="C2201" t="s">
        <v>2177</v>
      </c>
      <c r="D2201" t="s">
        <v>10450</v>
      </c>
      <c r="E2201" t="s">
        <v>10451</v>
      </c>
      <c r="F2201" t="s">
        <v>2739</v>
      </c>
      <c r="G2201">
        <v>0</v>
      </c>
      <c r="H2201" t="s">
        <v>10452</v>
      </c>
      <c r="I2201" t="s">
        <v>10452</v>
      </c>
      <c r="J2201" t="s">
        <v>10453</v>
      </c>
      <c r="K2201" t="s">
        <v>10454</v>
      </c>
      <c r="L2201" t="s">
        <v>2660</v>
      </c>
      <c r="M2201" s="6">
        <f>DATE(YEAR(PCC_Data[[#This Row],[Confirmed Date]]),MONTH(PCC_Data[[#This Row],[Confirmed Date]]),1)</f>
        <v>41395</v>
      </c>
      <c r="N2201" s="3">
        <f>DATE(YEAR(PCC_Data[[#This Row],[Confirmed Date]]),1,1)</f>
        <v>41275</v>
      </c>
    </row>
    <row r="2202" spans="2:14" x14ac:dyDescent="0.25">
      <c r="B2202" t="s">
        <v>10455</v>
      </c>
      <c r="C2202" t="s">
        <v>2177</v>
      </c>
      <c r="D2202" t="s">
        <v>10456</v>
      </c>
      <c r="E2202" t="s">
        <v>10457</v>
      </c>
      <c r="F2202" t="s">
        <v>2395</v>
      </c>
      <c r="G2202">
        <v>0</v>
      </c>
      <c r="H2202" t="s">
        <v>10458</v>
      </c>
      <c r="I2202" t="s">
        <v>10458</v>
      </c>
      <c r="J2202" t="s">
        <v>10459</v>
      </c>
      <c r="K2202" t="s">
        <v>2398</v>
      </c>
      <c r="M2202" s="6">
        <f>DATE(YEAR(PCC_Data[[#This Row],[Confirmed Date]]),MONTH(PCC_Data[[#This Row],[Confirmed Date]]),1)</f>
        <v>41365</v>
      </c>
      <c r="N2202" s="3">
        <f>DATE(YEAR(PCC_Data[[#This Row],[Confirmed Date]]),1,1)</f>
        <v>41275</v>
      </c>
    </row>
    <row r="2203" spans="2:14" x14ac:dyDescent="0.25">
      <c r="B2203" t="s">
        <v>10460</v>
      </c>
      <c r="C2203" t="s">
        <v>2177</v>
      </c>
      <c r="D2203" t="s">
        <v>3780</v>
      </c>
      <c r="E2203" t="s">
        <v>10446</v>
      </c>
      <c r="F2203" t="s">
        <v>2271</v>
      </c>
      <c r="G2203">
        <v>0</v>
      </c>
      <c r="H2203" t="s">
        <v>10461</v>
      </c>
      <c r="I2203" t="s">
        <v>10461</v>
      </c>
      <c r="J2203" t="s">
        <v>10462</v>
      </c>
      <c r="K2203" t="s">
        <v>2347</v>
      </c>
      <c r="M2203" s="6">
        <f>DATE(YEAR(PCC_Data[[#This Row],[Confirmed Date]]),MONTH(PCC_Data[[#This Row],[Confirmed Date]]),1)</f>
        <v>41365</v>
      </c>
      <c r="N2203" s="3">
        <f>DATE(YEAR(PCC_Data[[#This Row],[Confirmed Date]]),1,1)</f>
        <v>41275</v>
      </c>
    </row>
    <row r="2204" spans="2:14" x14ac:dyDescent="0.25">
      <c r="B2204" t="s">
        <v>10463</v>
      </c>
      <c r="C2204" t="s">
        <v>2177</v>
      </c>
      <c r="D2204" t="s">
        <v>7256</v>
      </c>
      <c r="E2204" t="s">
        <v>8768</v>
      </c>
      <c r="F2204" t="s">
        <v>2395</v>
      </c>
      <c r="G2204">
        <v>0</v>
      </c>
      <c r="H2204" t="s">
        <v>10464</v>
      </c>
      <c r="I2204" t="s">
        <v>10464</v>
      </c>
      <c r="J2204" t="s">
        <v>10465</v>
      </c>
      <c r="K2204" t="s">
        <v>2398</v>
      </c>
      <c r="L2204" t="s">
        <v>2295</v>
      </c>
      <c r="M2204" s="6">
        <f>DATE(YEAR(PCC_Data[[#This Row],[Confirmed Date]]),MONTH(PCC_Data[[#This Row],[Confirmed Date]]),1)</f>
        <v>41365</v>
      </c>
      <c r="N2204" s="3">
        <f>DATE(YEAR(PCC_Data[[#This Row],[Confirmed Date]]),1,1)</f>
        <v>41275</v>
      </c>
    </row>
    <row r="2205" spans="2:14" x14ac:dyDescent="0.25">
      <c r="B2205" t="s">
        <v>10466</v>
      </c>
      <c r="C2205" t="s">
        <v>2177</v>
      </c>
      <c r="D2205" t="s">
        <v>10467</v>
      </c>
      <c r="E2205" t="s">
        <v>10468</v>
      </c>
      <c r="F2205" t="s">
        <v>4339</v>
      </c>
      <c r="G2205">
        <v>0</v>
      </c>
      <c r="H2205" t="s">
        <v>10469</v>
      </c>
      <c r="I2205" t="s">
        <v>10469</v>
      </c>
      <c r="J2205" t="s">
        <v>10470</v>
      </c>
      <c r="K2205" t="s">
        <v>2398</v>
      </c>
      <c r="L2205" t="s">
        <v>2258</v>
      </c>
      <c r="M2205" s="6">
        <f>DATE(YEAR(PCC_Data[[#This Row],[Confirmed Date]]),MONTH(PCC_Data[[#This Row],[Confirmed Date]]),1)</f>
        <v>41365</v>
      </c>
      <c r="N2205" s="3">
        <f>DATE(YEAR(PCC_Data[[#This Row],[Confirmed Date]]),1,1)</f>
        <v>41275</v>
      </c>
    </row>
    <row r="2206" spans="2:14" x14ac:dyDescent="0.25">
      <c r="B2206" t="s">
        <v>10471</v>
      </c>
      <c r="C2206" t="s">
        <v>2177</v>
      </c>
      <c r="D2206" t="s">
        <v>10388</v>
      </c>
      <c r="E2206" t="s">
        <v>10472</v>
      </c>
      <c r="F2206" t="s">
        <v>2255</v>
      </c>
      <c r="G2206">
        <v>0</v>
      </c>
      <c r="H2206" t="s">
        <v>10473</v>
      </c>
      <c r="I2206" t="s">
        <v>10473</v>
      </c>
      <c r="J2206" t="s">
        <v>10474</v>
      </c>
      <c r="K2206" t="s">
        <v>2861</v>
      </c>
      <c r="M2206" s="6">
        <f>DATE(YEAR(PCC_Data[[#This Row],[Confirmed Date]]),MONTH(PCC_Data[[#This Row],[Confirmed Date]]),1)</f>
        <v>41365</v>
      </c>
      <c r="N2206" s="3">
        <f>DATE(YEAR(PCC_Data[[#This Row],[Confirmed Date]]),1,1)</f>
        <v>41275</v>
      </c>
    </row>
    <row r="2207" spans="2:14" x14ac:dyDescent="0.25">
      <c r="B2207" t="s">
        <v>10475</v>
      </c>
      <c r="C2207" t="s">
        <v>2177</v>
      </c>
      <c r="D2207" t="s">
        <v>10476</v>
      </c>
      <c r="E2207" t="s">
        <v>10477</v>
      </c>
      <c r="F2207" t="s">
        <v>2836</v>
      </c>
      <c r="G2207">
        <v>0</v>
      </c>
      <c r="H2207" t="s">
        <v>10478</v>
      </c>
      <c r="I2207" t="s">
        <v>10478</v>
      </c>
      <c r="J2207" t="s">
        <v>10479</v>
      </c>
      <c r="K2207" t="s">
        <v>2398</v>
      </c>
      <c r="L2207" t="s">
        <v>2258</v>
      </c>
      <c r="M2207" s="6">
        <f>DATE(YEAR(PCC_Data[[#This Row],[Confirmed Date]]),MONTH(PCC_Data[[#This Row],[Confirmed Date]]),1)</f>
        <v>41365</v>
      </c>
      <c r="N2207" s="3">
        <f>DATE(YEAR(PCC_Data[[#This Row],[Confirmed Date]]),1,1)</f>
        <v>41275</v>
      </c>
    </row>
    <row r="2208" spans="2:14" x14ac:dyDescent="0.25">
      <c r="B2208" t="s">
        <v>10480</v>
      </c>
      <c r="C2208" t="s">
        <v>2232</v>
      </c>
      <c r="D2208" t="s">
        <v>10481</v>
      </c>
      <c r="E2208" t="s">
        <v>10482</v>
      </c>
      <c r="F2208" t="s">
        <v>2266</v>
      </c>
      <c r="G2208">
        <v>6.25</v>
      </c>
      <c r="H2208" t="s">
        <v>10483</v>
      </c>
      <c r="I2208" t="s">
        <v>10483</v>
      </c>
      <c r="J2208" t="s">
        <v>10484</v>
      </c>
      <c r="K2208" t="s">
        <v>2914</v>
      </c>
      <c r="L2208" t="s">
        <v>2839</v>
      </c>
      <c r="M2208" s="6">
        <f>DATE(YEAR(PCC_Data[[#This Row],[Confirmed Date]]),MONTH(PCC_Data[[#This Row],[Confirmed Date]]),1)</f>
        <v>41365</v>
      </c>
      <c r="N2208" s="3">
        <f>DATE(YEAR(PCC_Data[[#This Row],[Confirmed Date]]),1,1)</f>
        <v>41275</v>
      </c>
    </row>
    <row r="2209" spans="2:14" x14ac:dyDescent="0.25">
      <c r="B2209" t="s">
        <v>10485</v>
      </c>
      <c r="C2209" t="s">
        <v>2177</v>
      </c>
      <c r="D2209" t="s">
        <v>10388</v>
      </c>
      <c r="E2209" t="s">
        <v>10486</v>
      </c>
      <c r="F2209" t="s">
        <v>2255</v>
      </c>
      <c r="G2209">
        <v>0</v>
      </c>
      <c r="H2209" t="s">
        <v>10487</v>
      </c>
      <c r="I2209" t="s">
        <v>10487</v>
      </c>
      <c r="J2209" t="s">
        <v>10488</v>
      </c>
      <c r="K2209" t="s">
        <v>2861</v>
      </c>
      <c r="M2209" s="6">
        <f>DATE(YEAR(PCC_Data[[#This Row],[Confirmed Date]]),MONTH(PCC_Data[[#This Row],[Confirmed Date]]),1)</f>
        <v>41365</v>
      </c>
      <c r="N2209" s="3">
        <f>DATE(YEAR(PCC_Data[[#This Row],[Confirmed Date]]),1,1)</f>
        <v>41275</v>
      </c>
    </row>
    <row r="2210" spans="2:14" x14ac:dyDescent="0.25">
      <c r="B2210" t="s">
        <v>10489</v>
      </c>
      <c r="C2210" t="s">
        <v>2177</v>
      </c>
      <c r="D2210" t="s">
        <v>10490</v>
      </c>
      <c r="E2210" t="s">
        <v>7623</v>
      </c>
      <c r="F2210" t="s">
        <v>2836</v>
      </c>
      <c r="G2210">
        <v>0</v>
      </c>
      <c r="H2210" t="s">
        <v>10491</v>
      </c>
      <c r="I2210" t="s">
        <v>10491</v>
      </c>
      <c r="J2210" t="s">
        <v>10492</v>
      </c>
      <c r="K2210" t="s">
        <v>2398</v>
      </c>
      <c r="L2210" t="s">
        <v>2915</v>
      </c>
      <c r="M2210" s="6">
        <f>DATE(YEAR(PCC_Data[[#This Row],[Confirmed Date]]),MONTH(PCC_Data[[#This Row],[Confirmed Date]]),1)</f>
        <v>41365</v>
      </c>
      <c r="N2210" s="3">
        <f>DATE(YEAR(PCC_Data[[#This Row],[Confirmed Date]]),1,1)</f>
        <v>41275</v>
      </c>
    </row>
    <row r="2211" spans="2:14" x14ac:dyDescent="0.25">
      <c r="B2211" t="s">
        <v>10493</v>
      </c>
      <c r="C2211" t="s">
        <v>2177</v>
      </c>
      <c r="D2211" t="s">
        <v>10494</v>
      </c>
      <c r="E2211" t="s">
        <v>10495</v>
      </c>
      <c r="F2211" t="s">
        <v>2395</v>
      </c>
      <c r="G2211">
        <v>0</v>
      </c>
      <c r="H2211" t="s">
        <v>10496</v>
      </c>
      <c r="I2211" t="s">
        <v>10496</v>
      </c>
      <c r="J2211" t="s">
        <v>10497</v>
      </c>
      <c r="K2211" t="s">
        <v>2398</v>
      </c>
      <c r="L2211" t="s">
        <v>2322</v>
      </c>
      <c r="M2211" s="6">
        <f>DATE(YEAR(PCC_Data[[#This Row],[Confirmed Date]]),MONTH(PCC_Data[[#This Row],[Confirmed Date]]),1)</f>
        <v>41365</v>
      </c>
      <c r="N2211" s="3">
        <f>DATE(YEAR(PCC_Data[[#This Row],[Confirmed Date]]),1,1)</f>
        <v>41275</v>
      </c>
    </row>
    <row r="2212" spans="2:14" x14ac:dyDescent="0.25">
      <c r="B2212" t="s">
        <v>10498</v>
      </c>
      <c r="C2212" t="s">
        <v>2177</v>
      </c>
      <c r="D2212" t="s">
        <v>10499</v>
      </c>
      <c r="E2212" t="s">
        <v>10500</v>
      </c>
      <c r="F2212" t="s">
        <v>2504</v>
      </c>
      <c r="G2212">
        <v>0</v>
      </c>
      <c r="H2212" t="s">
        <v>10501</v>
      </c>
      <c r="I2212" t="s">
        <v>10501</v>
      </c>
      <c r="J2212" t="s">
        <v>10502</v>
      </c>
      <c r="K2212" t="s">
        <v>2398</v>
      </c>
      <c r="L2212" t="s">
        <v>5001</v>
      </c>
      <c r="M2212" s="6">
        <f>DATE(YEAR(PCC_Data[[#This Row],[Confirmed Date]]),MONTH(PCC_Data[[#This Row],[Confirmed Date]]),1)</f>
        <v>41365</v>
      </c>
      <c r="N2212" s="3">
        <f>DATE(YEAR(PCC_Data[[#This Row],[Confirmed Date]]),1,1)</f>
        <v>41275</v>
      </c>
    </row>
    <row r="2213" spans="2:14" x14ac:dyDescent="0.25">
      <c r="B2213" t="s">
        <v>10503</v>
      </c>
      <c r="C2213" t="s">
        <v>2177</v>
      </c>
      <c r="D2213" t="s">
        <v>10504</v>
      </c>
      <c r="E2213" t="s">
        <v>10505</v>
      </c>
      <c r="F2213" t="s">
        <v>2504</v>
      </c>
      <c r="G2213">
        <v>0</v>
      </c>
      <c r="H2213" t="s">
        <v>10506</v>
      </c>
      <c r="I2213" t="s">
        <v>10506</v>
      </c>
      <c r="J2213" t="s">
        <v>10507</v>
      </c>
      <c r="K2213" t="s">
        <v>3128</v>
      </c>
      <c r="L2213" t="s">
        <v>2577</v>
      </c>
      <c r="M2213" s="6">
        <f>DATE(YEAR(PCC_Data[[#This Row],[Confirmed Date]]),MONTH(PCC_Data[[#This Row],[Confirmed Date]]),1)</f>
        <v>41395</v>
      </c>
      <c r="N2213" s="3">
        <f>DATE(YEAR(PCC_Data[[#This Row],[Confirmed Date]]),1,1)</f>
        <v>41275</v>
      </c>
    </row>
    <row r="2214" spans="2:14" x14ac:dyDescent="0.25">
      <c r="B2214" t="s">
        <v>10508</v>
      </c>
      <c r="C2214" t="s">
        <v>2177</v>
      </c>
      <c r="D2214" t="s">
        <v>10509</v>
      </c>
      <c r="E2214" t="s">
        <v>10510</v>
      </c>
      <c r="F2214" t="s">
        <v>2739</v>
      </c>
      <c r="G2214">
        <v>0</v>
      </c>
      <c r="H2214" t="s">
        <v>10511</v>
      </c>
      <c r="I2214" t="s">
        <v>10511</v>
      </c>
      <c r="J2214" t="s">
        <v>10512</v>
      </c>
      <c r="K2214" t="s">
        <v>2398</v>
      </c>
      <c r="L2214" t="s">
        <v>2365</v>
      </c>
      <c r="M2214" s="6">
        <f>DATE(YEAR(PCC_Data[[#This Row],[Confirmed Date]]),MONTH(PCC_Data[[#This Row],[Confirmed Date]]),1)</f>
        <v>41365</v>
      </c>
      <c r="N2214" s="3">
        <f>DATE(YEAR(PCC_Data[[#This Row],[Confirmed Date]]),1,1)</f>
        <v>41275</v>
      </c>
    </row>
    <row r="2215" spans="2:14" x14ac:dyDescent="0.25">
      <c r="B2215" t="s">
        <v>10513</v>
      </c>
      <c r="C2215" t="s">
        <v>2232</v>
      </c>
      <c r="D2215" t="s">
        <v>10514</v>
      </c>
      <c r="E2215" t="s">
        <v>3180</v>
      </c>
      <c r="F2215" t="s">
        <v>2319</v>
      </c>
      <c r="G2215">
        <v>0</v>
      </c>
      <c r="H2215" t="s">
        <v>10515</v>
      </c>
      <c r="I2215" t="s">
        <v>10515</v>
      </c>
      <c r="J2215" t="s">
        <v>10516</v>
      </c>
      <c r="K2215" t="s">
        <v>2914</v>
      </c>
      <c r="L2215" t="s">
        <v>2246</v>
      </c>
      <c r="M2215" s="6">
        <f>DATE(YEAR(PCC_Data[[#This Row],[Confirmed Date]]),MONTH(PCC_Data[[#This Row],[Confirmed Date]]),1)</f>
        <v>41365</v>
      </c>
      <c r="N2215" s="3">
        <f>DATE(YEAR(PCC_Data[[#This Row],[Confirmed Date]]),1,1)</f>
        <v>41275</v>
      </c>
    </row>
    <row r="2216" spans="2:14" x14ac:dyDescent="0.25">
      <c r="B2216" t="s">
        <v>10517</v>
      </c>
      <c r="C2216" t="s">
        <v>2232</v>
      </c>
      <c r="D2216" t="s">
        <v>10518</v>
      </c>
      <c r="E2216" t="s">
        <v>4544</v>
      </c>
      <c r="F2216" t="s">
        <v>2701</v>
      </c>
      <c r="G2216">
        <v>0</v>
      </c>
      <c r="H2216" t="s">
        <v>10519</v>
      </c>
      <c r="I2216" t="s">
        <v>10519</v>
      </c>
      <c r="J2216" t="s">
        <v>10520</v>
      </c>
      <c r="K2216" t="s">
        <v>2914</v>
      </c>
      <c r="L2216" t="s">
        <v>2365</v>
      </c>
      <c r="M2216" s="6">
        <f>DATE(YEAR(PCC_Data[[#This Row],[Confirmed Date]]),MONTH(PCC_Data[[#This Row],[Confirmed Date]]),1)</f>
        <v>41395</v>
      </c>
      <c r="N2216" s="3">
        <f>DATE(YEAR(PCC_Data[[#This Row],[Confirmed Date]]),1,1)</f>
        <v>41275</v>
      </c>
    </row>
    <row r="2217" spans="2:14" x14ac:dyDescent="0.25">
      <c r="B2217" t="s">
        <v>10521</v>
      </c>
      <c r="C2217" t="s">
        <v>2232</v>
      </c>
      <c r="D2217" t="s">
        <v>10522</v>
      </c>
      <c r="E2217" t="s">
        <v>10523</v>
      </c>
      <c r="F2217" t="s">
        <v>2310</v>
      </c>
      <c r="G2217">
        <v>0</v>
      </c>
      <c r="H2217" t="s">
        <v>10524</v>
      </c>
      <c r="I2217" t="s">
        <v>10524</v>
      </c>
      <c r="J2217" t="s">
        <v>10525</v>
      </c>
      <c r="K2217" t="s">
        <v>2914</v>
      </c>
      <c r="L2217" t="s">
        <v>6384</v>
      </c>
      <c r="M2217" s="6">
        <f>DATE(YEAR(PCC_Data[[#This Row],[Confirmed Date]]),MONTH(PCC_Data[[#This Row],[Confirmed Date]]),1)</f>
        <v>41395</v>
      </c>
      <c r="N2217" s="3">
        <f>DATE(YEAR(PCC_Data[[#This Row],[Confirmed Date]]),1,1)</f>
        <v>41275</v>
      </c>
    </row>
    <row r="2218" spans="2:14" x14ac:dyDescent="0.25">
      <c r="B2218" t="s">
        <v>10526</v>
      </c>
      <c r="C2218" t="s">
        <v>2232</v>
      </c>
      <c r="D2218" t="s">
        <v>10527</v>
      </c>
      <c r="E2218" t="s">
        <v>10528</v>
      </c>
      <c r="F2218" t="s">
        <v>2266</v>
      </c>
      <c r="G2218">
        <v>0</v>
      </c>
      <c r="H2218" t="s">
        <v>10529</v>
      </c>
      <c r="I2218" t="s">
        <v>10529</v>
      </c>
      <c r="J2218" t="s">
        <v>10530</v>
      </c>
      <c r="K2218" t="s">
        <v>2914</v>
      </c>
      <c r="L2218" t="s">
        <v>7101</v>
      </c>
      <c r="M2218" s="6">
        <f>DATE(YEAR(PCC_Data[[#This Row],[Confirmed Date]]),MONTH(PCC_Data[[#This Row],[Confirmed Date]]),1)</f>
        <v>41395</v>
      </c>
      <c r="N2218" s="3">
        <f>DATE(YEAR(PCC_Data[[#This Row],[Confirmed Date]]),1,1)</f>
        <v>41275</v>
      </c>
    </row>
    <row r="2219" spans="2:14" x14ac:dyDescent="0.25">
      <c r="B2219" t="s">
        <v>10531</v>
      </c>
      <c r="C2219" t="s">
        <v>2232</v>
      </c>
      <c r="D2219" t="s">
        <v>10532</v>
      </c>
      <c r="E2219" t="s">
        <v>10533</v>
      </c>
      <c r="F2219" t="s">
        <v>2895</v>
      </c>
      <c r="G2219">
        <v>0</v>
      </c>
      <c r="H2219" t="s">
        <v>10534</v>
      </c>
      <c r="I2219" t="s">
        <v>10534</v>
      </c>
      <c r="J2219" t="s">
        <v>10535</v>
      </c>
      <c r="K2219" t="s">
        <v>3445</v>
      </c>
      <c r="L2219" t="s">
        <v>2660</v>
      </c>
      <c r="M2219" s="6">
        <f>DATE(YEAR(PCC_Data[[#This Row],[Confirmed Date]]),MONTH(PCC_Data[[#This Row],[Confirmed Date]]),1)</f>
        <v>41395</v>
      </c>
      <c r="N2219" s="3">
        <f>DATE(YEAR(PCC_Data[[#This Row],[Confirmed Date]]),1,1)</f>
        <v>41275</v>
      </c>
    </row>
    <row r="2220" spans="2:14" x14ac:dyDescent="0.25">
      <c r="B2220" t="s">
        <v>10536</v>
      </c>
      <c r="C2220" t="s">
        <v>2177</v>
      </c>
      <c r="D2220" t="s">
        <v>10537</v>
      </c>
      <c r="E2220" t="s">
        <v>10538</v>
      </c>
      <c r="F2220" t="s">
        <v>2384</v>
      </c>
      <c r="G2220">
        <v>1</v>
      </c>
      <c r="H2220" t="s">
        <v>10539</v>
      </c>
      <c r="I2220" t="s">
        <v>10539</v>
      </c>
      <c r="J2220" t="s">
        <v>10540</v>
      </c>
      <c r="K2220" t="s">
        <v>3460</v>
      </c>
      <c r="L2220" t="s">
        <v>2258</v>
      </c>
      <c r="M2220" s="6">
        <f>DATE(YEAR(PCC_Data[[#This Row],[Confirmed Date]]),MONTH(PCC_Data[[#This Row],[Confirmed Date]]),1)</f>
        <v>41395</v>
      </c>
      <c r="N2220" s="3">
        <f>DATE(YEAR(PCC_Data[[#This Row],[Confirmed Date]]),1,1)</f>
        <v>41275</v>
      </c>
    </row>
    <row r="2221" spans="2:14" x14ac:dyDescent="0.25">
      <c r="B2221" t="s">
        <v>10541</v>
      </c>
      <c r="C2221" t="s">
        <v>2177</v>
      </c>
      <c r="D2221" t="s">
        <v>10542</v>
      </c>
      <c r="E2221" t="s">
        <v>2752</v>
      </c>
      <c r="F2221" t="s">
        <v>2211</v>
      </c>
      <c r="G2221">
        <v>10</v>
      </c>
      <c r="H2221" t="s">
        <v>10543</v>
      </c>
      <c r="I2221" t="s">
        <v>10543</v>
      </c>
      <c r="J2221" t="s">
        <v>10544</v>
      </c>
      <c r="K2221" t="s">
        <v>2547</v>
      </c>
      <c r="L2221" t="s">
        <v>2275</v>
      </c>
      <c r="M2221" s="6">
        <f>DATE(YEAR(PCC_Data[[#This Row],[Confirmed Date]]),MONTH(PCC_Data[[#This Row],[Confirmed Date]]),1)</f>
        <v>41365</v>
      </c>
      <c r="N2221" s="3">
        <f>DATE(YEAR(PCC_Data[[#This Row],[Confirmed Date]]),1,1)</f>
        <v>41275</v>
      </c>
    </row>
    <row r="2222" spans="2:14" x14ac:dyDescent="0.25">
      <c r="B2222" t="s">
        <v>10545</v>
      </c>
      <c r="C2222" t="s">
        <v>2177</v>
      </c>
      <c r="D2222" t="s">
        <v>10546</v>
      </c>
      <c r="E2222" t="s">
        <v>10547</v>
      </c>
      <c r="F2222" t="s">
        <v>2255</v>
      </c>
      <c r="G2222">
        <v>0</v>
      </c>
      <c r="H2222" t="s">
        <v>10548</v>
      </c>
      <c r="I2222" t="s">
        <v>10548</v>
      </c>
      <c r="J2222" t="s">
        <v>10549</v>
      </c>
      <c r="K2222" t="s">
        <v>2861</v>
      </c>
      <c r="M2222" s="6">
        <f>DATE(YEAR(PCC_Data[[#This Row],[Confirmed Date]]),MONTH(PCC_Data[[#This Row],[Confirmed Date]]),1)</f>
        <v>41365</v>
      </c>
      <c r="N2222" s="3">
        <f>DATE(YEAR(PCC_Data[[#This Row],[Confirmed Date]]),1,1)</f>
        <v>41275</v>
      </c>
    </row>
    <row r="2223" spans="2:14" x14ac:dyDescent="0.25">
      <c r="B2223" t="s">
        <v>10550</v>
      </c>
      <c r="C2223" t="s">
        <v>2232</v>
      </c>
      <c r="D2223" t="s">
        <v>10551</v>
      </c>
      <c r="E2223" t="s">
        <v>10552</v>
      </c>
      <c r="F2223" t="s">
        <v>2255</v>
      </c>
      <c r="G2223">
        <v>6.75</v>
      </c>
      <c r="H2223" t="s">
        <v>10553</v>
      </c>
      <c r="I2223" t="s">
        <v>10553</v>
      </c>
      <c r="J2223" t="s">
        <v>10554</v>
      </c>
      <c r="K2223" t="s">
        <v>2593</v>
      </c>
      <c r="L2223" t="s">
        <v>2258</v>
      </c>
      <c r="M2223" s="6">
        <f>DATE(YEAR(PCC_Data[[#This Row],[Confirmed Date]]),MONTH(PCC_Data[[#This Row],[Confirmed Date]]),1)</f>
        <v>41395</v>
      </c>
      <c r="N2223" s="3">
        <f>DATE(YEAR(PCC_Data[[#This Row],[Confirmed Date]]),1,1)</f>
        <v>41275</v>
      </c>
    </row>
    <row r="2224" spans="2:14" x14ac:dyDescent="0.25">
      <c r="B2224" t="s">
        <v>10555</v>
      </c>
      <c r="C2224" t="s">
        <v>2177</v>
      </c>
      <c r="D2224" t="s">
        <v>10556</v>
      </c>
      <c r="E2224" t="s">
        <v>10278</v>
      </c>
      <c r="F2224" t="s">
        <v>2701</v>
      </c>
      <c r="G2224">
        <v>0</v>
      </c>
      <c r="H2224" t="s">
        <v>10557</v>
      </c>
      <c r="I2224" t="s">
        <v>10557</v>
      </c>
      <c r="J2224" t="s">
        <v>10558</v>
      </c>
      <c r="K2224" t="s">
        <v>2463</v>
      </c>
      <c r="L2224" t="s">
        <v>2365</v>
      </c>
      <c r="M2224" s="6">
        <f>DATE(YEAR(PCC_Data[[#This Row],[Confirmed Date]]),MONTH(PCC_Data[[#This Row],[Confirmed Date]]),1)</f>
        <v>41395</v>
      </c>
      <c r="N2224" s="3">
        <f>DATE(YEAR(PCC_Data[[#This Row],[Confirmed Date]]),1,1)</f>
        <v>41275</v>
      </c>
    </row>
    <row r="2225" spans="2:14" x14ac:dyDescent="0.25">
      <c r="B2225" t="s">
        <v>10559</v>
      </c>
      <c r="C2225" t="s">
        <v>2177</v>
      </c>
      <c r="D2225" t="s">
        <v>10490</v>
      </c>
      <c r="E2225" t="s">
        <v>7623</v>
      </c>
      <c r="F2225" t="s">
        <v>2836</v>
      </c>
      <c r="G2225">
        <v>0</v>
      </c>
      <c r="H2225" t="s">
        <v>10560</v>
      </c>
      <c r="I2225" t="s">
        <v>10560</v>
      </c>
      <c r="J2225" t="s">
        <v>10561</v>
      </c>
      <c r="K2225" t="s">
        <v>2398</v>
      </c>
      <c r="L2225" t="s">
        <v>2915</v>
      </c>
      <c r="M2225" s="6">
        <f>DATE(YEAR(PCC_Data[[#This Row],[Confirmed Date]]),MONTH(PCC_Data[[#This Row],[Confirmed Date]]),1)</f>
        <v>41365</v>
      </c>
      <c r="N2225" s="3">
        <f>DATE(YEAR(PCC_Data[[#This Row],[Confirmed Date]]),1,1)</f>
        <v>41275</v>
      </c>
    </row>
    <row r="2226" spans="2:14" x14ac:dyDescent="0.25">
      <c r="B2226" t="s">
        <v>10562</v>
      </c>
      <c r="C2226" t="s">
        <v>2232</v>
      </c>
      <c r="D2226" t="s">
        <v>10563</v>
      </c>
      <c r="E2226" t="s">
        <v>5945</v>
      </c>
      <c r="F2226" t="s">
        <v>2271</v>
      </c>
      <c r="G2226">
        <v>0</v>
      </c>
      <c r="H2226" t="s">
        <v>10564</v>
      </c>
      <c r="I2226" t="s">
        <v>10564</v>
      </c>
      <c r="J2226" t="s">
        <v>10565</v>
      </c>
      <c r="K2226" t="s">
        <v>2424</v>
      </c>
      <c r="L2226" t="s">
        <v>2258</v>
      </c>
      <c r="M2226" s="6">
        <f>DATE(YEAR(PCC_Data[[#This Row],[Confirmed Date]]),MONTH(PCC_Data[[#This Row],[Confirmed Date]]),1)</f>
        <v>41395</v>
      </c>
      <c r="N2226" s="3">
        <f>DATE(YEAR(PCC_Data[[#This Row],[Confirmed Date]]),1,1)</f>
        <v>41275</v>
      </c>
    </row>
    <row r="2227" spans="2:14" x14ac:dyDescent="0.25">
      <c r="B2227" t="s">
        <v>10566</v>
      </c>
      <c r="C2227" t="s">
        <v>2177</v>
      </c>
      <c r="D2227" t="s">
        <v>5472</v>
      </c>
      <c r="E2227" t="s">
        <v>10567</v>
      </c>
      <c r="F2227" t="s">
        <v>3345</v>
      </c>
      <c r="G2227">
        <v>0</v>
      </c>
      <c r="H2227" t="s">
        <v>10568</v>
      </c>
      <c r="I2227" t="s">
        <v>10568</v>
      </c>
      <c r="J2227" t="s">
        <v>10569</v>
      </c>
      <c r="K2227" t="s">
        <v>2398</v>
      </c>
      <c r="M2227" s="6">
        <f>DATE(YEAR(PCC_Data[[#This Row],[Confirmed Date]]),MONTH(PCC_Data[[#This Row],[Confirmed Date]]),1)</f>
        <v>41365</v>
      </c>
      <c r="N2227" s="3">
        <f>DATE(YEAR(PCC_Data[[#This Row],[Confirmed Date]]),1,1)</f>
        <v>41275</v>
      </c>
    </row>
    <row r="2228" spans="2:14" x14ac:dyDescent="0.25">
      <c r="B2228" t="s">
        <v>10570</v>
      </c>
      <c r="C2228" t="s">
        <v>2177</v>
      </c>
      <c r="D2228" t="s">
        <v>10571</v>
      </c>
      <c r="E2228" t="s">
        <v>2384</v>
      </c>
      <c r="F2228" t="s">
        <v>2836</v>
      </c>
      <c r="G2228">
        <v>0</v>
      </c>
      <c r="H2228" t="s">
        <v>10572</v>
      </c>
      <c r="I2228" t="s">
        <v>10572</v>
      </c>
      <c r="J2228" t="s">
        <v>10573</v>
      </c>
      <c r="K2228" t="s">
        <v>2245</v>
      </c>
      <c r="L2228" t="s">
        <v>2258</v>
      </c>
      <c r="M2228" s="6">
        <f>DATE(YEAR(PCC_Data[[#This Row],[Confirmed Date]]),MONTH(PCC_Data[[#This Row],[Confirmed Date]]),1)</f>
        <v>41395</v>
      </c>
      <c r="N2228" s="3">
        <f>DATE(YEAR(PCC_Data[[#This Row],[Confirmed Date]]),1,1)</f>
        <v>41275</v>
      </c>
    </row>
    <row r="2229" spans="2:14" x14ac:dyDescent="0.25">
      <c r="B2229" t="s">
        <v>10574</v>
      </c>
      <c r="C2229" t="s">
        <v>2177</v>
      </c>
      <c r="D2229" t="s">
        <v>10575</v>
      </c>
      <c r="E2229" t="s">
        <v>7174</v>
      </c>
      <c r="F2229" t="s">
        <v>2211</v>
      </c>
      <c r="G2229">
        <v>0</v>
      </c>
      <c r="H2229" t="s">
        <v>10576</v>
      </c>
      <c r="I2229" t="s">
        <v>10576</v>
      </c>
      <c r="J2229" t="s">
        <v>10577</v>
      </c>
      <c r="K2229" t="s">
        <v>5519</v>
      </c>
      <c r="L2229" t="s">
        <v>7183</v>
      </c>
      <c r="M2229" s="6">
        <f>DATE(YEAR(PCC_Data[[#This Row],[Confirmed Date]]),MONTH(PCC_Data[[#This Row],[Confirmed Date]]),1)</f>
        <v>41395</v>
      </c>
      <c r="N2229" s="3">
        <f>DATE(YEAR(PCC_Data[[#This Row],[Confirmed Date]]),1,1)</f>
        <v>41275</v>
      </c>
    </row>
    <row r="2230" spans="2:14" x14ac:dyDescent="0.25">
      <c r="B2230" t="s">
        <v>10578</v>
      </c>
      <c r="C2230" t="s">
        <v>2177</v>
      </c>
      <c r="D2230" t="s">
        <v>10579</v>
      </c>
      <c r="E2230" t="s">
        <v>10580</v>
      </c>
      <c r="F2230" t="s">
        <v>2504</v>
      </c>
      <c r="G2230">
        <v>0</v>
      </c>
      <c r="H2230" t="s">
        <v>10581</v>
      </c>
      <c r="I2230" t="s">
        <v>10581</v>
      </c>
      <c r="J2230" t="s">
        <v>10582</v>
      </c>
      <c r="K2230" t="s">
        <v>2463</v>
      </c>
      <c r="L2230" t="s">
        <v>2577</v>
      </c>
      <c r="M2230" s="6">
        <f>DATE(YEAR(PCC_Data[[#This Row],[Confirmed Date]]),MONTH(PCC_Data[[#This Row],[Confirmed Date]]),1)</f>
        <v>41365</v>
      </c>
      <c r="N2230" s="3">
        <f>DATE(YEAR(PCC_Data[[#This Row],[Confirmed Date]]),1,1)</f>
        <v>41275</v>
      </c>
    </row>
    <row r="2231" spans="2:14" x14ac:dyDescent="0.25">
      <c r="B2231" t="s">
        <v>10583</v>
      </c>
      <c r="C2231" t="s">
        <v>2232</v>
      </c>
      <c r="D2231" t="s">
        <v>10584</v>
      </c>
      <c r="E2231" t="s">
        <v>10528</v>
      </c>
      <c r="F2231" t="s">
        <v>2266</v>
      </c>
      <c r="G2231">
        <v>0</v>
      </c>
      <c r="H2231" t="s">
        <v>10585</v>
      </c>
      <c r="I2231" t="s">
        <v>10585</v>
      </c>
      <c r="J2231" t="s">
        <v>10586</v>
      </c>
      <c r="K2231" t="s">
        <v>2914</v>
      </c>
      <c r="L2231" t="s">
        <v>2264</v>
      </c>
      <c r="M2231" s="6">
        <f>DATE(YEAR(PCC_Data[[#This Row],[Confirmed Date]]),MONTH(PCC_Data[[#This Row],[Confirmed Date]]),1)</f>
        <v>41395</v>
      </c>
      <c r="N2231" s="3">
        <f>DATE(YEAR(PCC_Data[[#This Row],[Confirmed Date]]),1,1)</f>
        <v>41275</v>
      </c>
    </row>
    <row r="2232" spans="2:14" x14ac:dyDescent="0.25">
      <c r="B2232" t="s">
        <v>10587</v>
      </c>
      <c r="C2232" t="s">
        <v>2232</v>
      </c>
      <c r="D2232" t="s">
        <v>10588</v>
      </c>
      <c r="E2232" t="s">
        <v>10482</v>
      </c>
      <c r="F2232" t="s">
        <v>2504</v>
      </c>
      <c r="G2232">
        <v>0</v>
      </c>
      <c r="H2232" t="s">
        <v>10589</v>
      </c>
      <c r="I2232" t="s">
        <v>10589</v>
      </c>
      <c r="J2232" t="s">
        <v>10590</v>
      </c>
      <c r="K2232" t="s">
        <v>2914</v>
      </c>
      <c r="L2232" t="s">
        <v>2839</v>
      </c>
      <c r="M2232" s="6">
        <f>DATE(YEAR(PCC_Data[[#This Row],[Confirmed Date]]),MONTH(PCC_Data[[#This Row],[Confirmed Date]]),1)</f>
        <v>41365</v>
      </c>
      <c r="N2232" s="3">
        <f>DATE(YEAR(PCC_Data[[#This Row],[Confirmed Date]]),1,1)</f>
        <v>41275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3"/>
  <sheetViews>
    <sheetView topLeftCell="A3" workbookViewId="0">
      <selection activeCell="B132" sqref="B132:I132"/>
    </sheetView>
  </sheetViews>
  <sheetFormatPr defaultRowHeight="15" x14ac:dyDescent="0.25"/>
  <cols>
    <col min="1" max="1" width="9.42578125" customWidth="1"/>
    <col min="2" max="2" width="24.5703125" customWidth="1"/>
    <col min="3" max="11" width="12.42578125" customWidth="1"/>
    <col min="12" max="12" width="14.85546875" customWidth="1"/>
    <col min="13" max="13" width="13.5703125" customWidth="1"/>
    <col min="14" max="14" width="20.5703125" customWidth="1"/>
    <col min="15" max="15" width="20.85546875" customWidth="1"/>
    <col min="16" max="16" width="15.28515625" customWidth="1"/>
    <col min="17" max="17" width="11.28515625" customWidth="1"/>
    <col min="18" max="18" width="15.28515625" customWidth="1"/>
    <col min="19" max="19" width="11.28515625" customWidth="1"/>
    <col min="20" max="20" width="16.5703125" bestFit="1" customWidth="1"/>
    <col min="21" max="21" width="11.28515625" style="8" bestFit="1" customWidth="1"/>
  </cols>
  <sheetData>
    <row r="1" spans="2:21" s="8" customFormat="1" hidden="1" x14ac:dyDescent="0.25">
      <c r="B1" s="9" t="s">
        <v>28</v>
      </c>
      <c r="C1" s="19" t="s">
        <v>2176</v>
      </c>
      <c r="N1" s="9" t="s">
        <v>28</v>
      </c>
      <c r="O1" s="19" t="s">
        <v>2176</v>
      </c>
      <c r="P1"/>
      <c r="Q1"/>
      <c r="R1"/>
      <c r="S1"/>
      <c r="T1"/>
    </row>
    <row r="2" spans="2:21" s="8" customFormat="1" hidden="1" x14ac:dyDescent="0.25">
      <c r="B2" s="9" t="s">
        <v>27</v>
      </c>
      <c r="C2" s="19" t="s">
        <v>2176</v>
      </c>
      <c r="D2"/>
      <c r="E2"/>
      <c r="F2"/>
      <c r="G2"/>
      <c r="H2"/>
      <c r="I2"/>
      <c r="J2"/>
      <c r="K2"/>
      <c r="N2" s="9" t="s">
        <v>27</v>
      </c>
      <c r="O2" s="19" t="s">
        <v>2176</v>
      </c>
      <c r="P2"/>
      <c r="Q2"/>
      <c r="R2"/>
      <c r="S2"/>
      <c r="T2"/>
    </row>
    <row r="3" spans="2:21" s="8" customFormat="1" x14ac:dyDescent="0.25">
      <c r="B3"/>
      <c r="C3"/>
      <c r="D3"/>
      <c r="E3"/>
      <c r="F3"/>
      <c r="G3"/>
      <c r="H3"/>
      <c r="I3"/>
      <c r="J3"/>
      <c r="K3"/>
      <c r="L3"/>
      <c r="N3"/>
      <c r="O3"/>
      <c r="P3"/>
      <c r="Q3"/>
      <c r="R3"/>
      <c r="S3"/>
      <c r="T3"/>
      <c r="U3"/>
    </row>
    <row r="4" spans="2:21" s="8" customFormat="1" x14ac:dyDescent="0.25">
      <c r="B4" s="15"/>
      <c r="C4" s="17" t="s">
        <v>2181</v>
      </c>
      <c r="D4" s="15"/>
      <c r="E4" s="15"/>
      <c r="F4" s="15"/>
      <c r="G4" s="15"/>
      <c r="H4" s="15"/>
      <c r="I4" s="15"/>
      <c r="J4" s="15"/>
      <c r="K4" s="15"/>
      <c r="L4" s="15"/>
      <c r="N4" s="9" t="s">
        <v>2174</v>
      </c>
      <c r="O4" s="9" t="s">
        <v>2170</v>
      </c>
      <c r="P4"/>
      <c r="Q4"/>
      <c r="R4"/>
      <c r="S4"/>
      <c r="T4"/>
      <c r="U4"/>
    </row>
    <row r="5" spans="2:21" s="8" customFormat="1" ht="28.5" x14ac:dyDescent="0.45">
      <c r="B5" s="15"/>
      <c r="C5" s="27">
        <v>41275</v>
      </c>
      <c r="D5" s="28"/>
      <c r="E5" s="28"/>
      <c r="F5" s="28"/>
      <c r="G5" s="28"/>
      <c r="H5" s="28"/>
      <c r="I5" s="28"/>
      <c r="J5" s="28"/>
      <c r="K5" s="29" t="s">
        <v>2182</v>
      </c>
      <c r="L5" s="29" t="s">
        <v>2179</v>
      </c>
      <c r="N5" s="9" t="s">
        <v>2168</v>
      </c>
      <c r="O5" s="19" t="s">
        <v>2178</v>
      </c>
      <c r="P5" s="19" t="s">
        <v>2177</v>
      </c>
      <c r="Q5" s="19" t="s">
        <v>2169</v>
      </c>
      <c r="R5"/>
      <c r="S5"/>
      <c r="T5"/>
      <c r="U5"/>
    </row>
    <row r="6" spans="2:21" s="8" customFormat="1" ht="21" x14ac:dyDescent="0.35">
      <c r="B6" s="15"/>
      <c r="C6" s="31">
        <v>41334</v>
      </c>
      <c r="D6" s="32"/>
      <c r="E6" s="31">
        <v>41365</v>
      </c>
      <c r="F6" s="32"/>
      <c r="G6" s="31">
        <v>41395</v>
      </c>
      <c r="H6" s="32"/>
      <c r="I6" s="31">
        <v>41426</v>
      </c>
      <c r="J6" s="32"/>
      <c r="K6" s="30"/>
      <c r="L6" s="30"/>
      <c r="N6" s="20">
        <v>41275</v>
      </c>
      <c r="O6" s="5">
        <v>88.584474885844756</v>
      </c>
      <c r="P6" s="5">
        <v>100</v>
      </c>
      <c r="Q6" s="5">
        <v>97.005988023952099</v>
      </c>
      <c r="R6"/>
      <c r="S6"/>
      <c r="T6"/>
      <c r="U6"/>
    </row>
    <row r="7" spans="2:21" s="8" customFormat="1" ht="30" x14ac:dyDescent="0.25">
      <c r="B7" s="17" t="s">
        <v>2221</v>
      </c>
      <c r="C7" s="16" t="s">
        <v>2183</v>
      </c>
      <c r="D7" s="16" t="s">
        <v>2180</v>
      </c>
      <c r="E7" s="16" t="s">
        <v>2183</v>
      </c>
      <c r="F7" s="16" t="s">
        <v>2180</v>
      </c>
      <c r="G7" s="16" t="s">
        <v>2183</v>
      </c>
      <c r="H7" s="16" t="s">
        <v>2180</v>
      </c>
      <c r="I7" s="16" t="s">
        <v>2183</v>
      </c>
      <c r="J7" s="16" t="s">
        <v>2180</v>
      </c>
      <c r="K7" s="30"/>
      <c r="L7" s="30"/>
      <c r="N7" s="21">
        <v>41334</v>
      </c>
      <c r="O7" s="5"/>
      <c r="P7" s="5">
        <v>100</v>
      </c>
      <c r="Q7" s="5">
        <v>100</v>
      </c>
      <c r="R7"/>
      <c r="S7"/>
      <c r="T7"/>
      <c r="U7"/>
    </row>
    <row r="8" spans="2:21" s="8" customFormat="1" x14ac:dyDescent="0.25">
      <c r="B8" s="10" t="s">
        <v>18</v>
      </c>
      <c r="C8" s="5"/>
      <c r="D8" s="12"/>
      <c r="E8" s="5">
        <v>95</v>
      </c>
      <c r="F8" s="12">
        <v>40</v>
      </c>
      <c r="G8" s="5">
        <v>95.959595959595958</v>
      </c>
      <c r="H8" s="12">
        <v>99</v>
      </c>
      <c r="I8" s="5">
        <v>100</v>
      </c>
      <c r="J8" s="12">
        <v>9</v>
      </c>
      <c r="K8" s="14">
        <v>95.945945945945951</v>
      </c>
      <c r="L8" s="13">
        <v>148</v>
      </c>
      <c r="N8" s="22" t="s">
        <v>8</v>
      </c>
      <c r="O8" s="5"/>
      <c r="P8" s="5">
        <v>100</v>
      </c>
      <c r="Q8" s="5">
        <v>100</v>
      </c>
      <c r="R8"/>
      <c r="S8"/>
      <c r="T8"/>
      <c r="U8"/>
    </row>
    <row r="9" spans="2:21" s="8" customFormat="1" x14ac:dyDescent="0.25">
      <c r="B9" s="11" t="s">
        <v>2177</v>
      </c>
      <c r="C9" s="5"/>
      <c r="D9" s="12"/>
      <c r="E9" s="5">
        <v>100</v>
      </c>
      <c r="F9" s="12">
        <v>16</v>
      </c>
      <c r="G9" s="5">
        <v>100</v>
      </c>
      <c r="H9" s="12">
        <v>44</v>
      </c>
      <c r="I9" s="5">
        <v>100</v>
      </c>
      <c r="J9" s="12">
        <v>5</v>
      </c>
      <c r="K9" s="14">
        <v>100</v>
      </c>
      <c r="L9" s="13">
        <v>65</v>
      </c>
      <c r="N9" s="21">
        <v>41365</v>
      </c>
      <c r="O9" s="5">
        <v>82.692307692307693</v>
      </c>
      <c r="P9" s="5">
        <v>100</v>
      </c>
      <c r="Q9" s="5">
        <v>94.705882352941174</v>
      </c>
      <c r="R9"/>
      <c r="S9"/>
      <c r="T9"/>
      <c r="U9"/>
    </row>
    <row r="10" spans="2:21" s="7" customFormat="1" x14ac:dyDescent="0.25">
      <c r="B10" s="11" t="s">
        <v>2178</v>
      </c>
      <c r="C10" s="5"/>
      <c r="D10" s="12"/>
      <c r="E10" s="5">
        <v>91.666666666666671</v>
      </c>
      <c r="F10" s="12">
        <v>24</v>
      </c>
      <c r="G10" s="5">
        <v>92.727272727272734</v>
      </c>
      <c r="H10" s="12">
        <v>55</v>
      </c>
      <c r="I10" s="5">
        <v>100</v>
      </c>
      <c r="J10" s="12">
        <v>4</v>
      </c>
      <c r="K10" s="14">
        <v>92.771084337349393</v>
      </c>
      <c r="L10" s="13">
        <v>83</v>
      </c>
      <c r="N10" s="22" t="s">
        <v>9</v>
      </c>
      <c r="O10" s="5">
        <v>91.666666666666671</v>
      </c>
      <c r="P10" s="5">
        <v>100</v>
      </c>
      <c r="Q10" s="5">
        <v>95</v>
      </c>
      <c r="R10"/>
      <c r="S10"/>
      <c r="T10"/>
      <c r="U10"/>
    </row>
    <row r="11" spans="2:21" s="7" customFormat="1" x14ac:dyDescent="0.25">
      <c r="B11" s="10" t="s">
        <v>17</v>
      </c>
      <c r="C11" s="5">
        <v>100</v>
      </c>
      <c r="D11" s="12">
        <v>12</v>
      </c>
      <c r="E11" s="5">
        <v>94.615384615384613</v>
      </c>
      <c r="F11" s="12">
        <v>130</v>
      </c>
      <c r="G11" s="5">
        <v>97.510373443983397</v>
      </c>
      <c r="H11" s="12">
        <v>482</v>
      </c>
      <c r="I11" s="5">
        <v>100</v>
      </c>
      <c r="J11" s="12">
        <v>63</v>
      </c>
      <c r="K11" s="14">
        <v>97.234352256186313</v>
      </c>
      <c r="L11" s="13">
        <v>687</v>
      </c>
      <c r="N11" s="22" t="s">
        <v>8</v>
      </c>
      <c r="O11" s="5">
        <v>75</v>
      </c>
      <c r="P11" s="5">
        <v>100</v>
      </c>
      <c r="Q11" s="5">
        <v>94.615384615384613</v>
      </c>
      <c r="R11"/>
      <c r="S11"/>
      <c r="T11"/>
    </row>
    <row r="12" spans="2:21" s="8" customFormat="1" x14ac:dyDescent="0.25">
      <c r="B12" s="11" t="s">
        <v>2177</v>
      </c>
      <c r="C12" s="5">
        <v>100</v>
      </c>
      <c r="D12" s="12">
        <v>12</v>
      </c>
      <c r="E12" s="5">
        <v>100</v>
      </c>
      <c r="F12" s="12">
        <v>102</v>
      </c>
      <c r="G12" s="5">
        <v>100</v>
      </c>
      <c r="H12" s="12">
        <v>390</v>
      </c>
      <c r="I12" s="5">
        <v>100</v>
      </c>
      <c r="J12" s="12">
        <v>47</v>
      </c>
      <c r="K12" s="14">
        <v>100</v>
      </c>
      <c r="L12" s="13">
        <v>551</v>
      </c>
      <c r="N12" s="21">
        <v>41395</v>
      </c>
      <c r="O12" s="5">
        <v>89.115646258503403</v>
      </c>
      <c r="P12" s="5">
        <v>100</v>
      </c>
      <c r="Q12" s="5">
        <v>97.246127366609301</v>
      </c>
      <c r="R12"/>
      <c r="S12"/>
      <c r="T12"/>
    </row>
    <row r="13" spans="2:21" s="8" customFormat="1" x14ac:dyDescent="0.25">
      <c r="B13" s="11" t="s">
        <v>2178</v>
      </c>
      <c r="C13" s="5"/>
      <c r="D13" s="12"/>
      <c r="E13" s="5">
        <v>75</v>
      </c>
      <c r="F13" s="12">
        <v>28</v>
      </c>
      <c r="G13" s="5">
        <v>86.956521739130437</v>
      </c>
      <c r="H13" s="12">
        <v>92</v>
      </c>
      <c r="I13" s="5">
        <v>100</v>
      </c>
      <c r="J13" s="12">
        <v>16</v>
      </c>
      <c r="K13" s="14">
        <v>86.029411764705884</v>
      </c>
      <c r="L13" s="13">
        <v>136</v>
      </c>
      <c r="N13" s="22" t="s">
        <v>9</v>
      </c>
      <c r="O13" s="5">
        <v>92.727272727272734</v>
      </c>
      <c r="P13" s="5">
        <v>100</v>
      </c>
      <c r="Q13" s="5">
        <v>95.959595959595958</v>
      </c>
    </row>
    <row r="14" spans="2:21" s="8" customFormat="1" x14ac:dyDescent="0.25">
      <c r="B14" s="10" t="s">
        <v>2169</v>
      </c>
      <c r="C14" s="5">
        <v>100</v>
      </c>
      <c r="D14" s="12">
        <v>12</v>
      </c>
      <c r="E14" s="5">
        <v>94.705882352941174</v>
      </c>
      <c r="F14" s="12">
        <v>170</v>
      </c>
      <c r="G14" s="5">
        <v>97.246127366609301</v>
      </c>
      <c r="H14" s="12">
        <v>581</v>
      </c>
      <c r="I14" s="5">
        <v>100</v>
      </c>
      <c r="J14" s="12">
        <v>72</v>
      </c>
      <c r="K14" s="14">
        <v>97.005988023952099</v>
      </c>
      <c r="L14" s="13">
        <v>835</v>
      </c>
      <c r="N14" s="22" t="s">
        <v>8</v>
      </c>
      <c r="O14" s="5">
        <v>86.956521739130437</v>
      </c>
      <c r="P14" s="5">
        <v>100</v>
      </c>
      <c r="Q14" s="5">
        <v>97.510373443983397</v>
      </c>
    </row>
    <row r="15" spans="2:21" s="7" customFormat="1" x14ac:dyDescent="0.25">
      <c r="B15"/>
      <c r="C15"/>
      <c r="D15"/>
      <c r="E15"/>
      <c r="F15"/>
      <c r="G15"/>
      <c r="H15"/>
      <c r="I15"/>
      <c r="J15"/>
      <c r="K15"/>
      <c r="L15"/>
      <c r="N15" s="21">
        <v>41426</v>
      </c>
      <c r="O15" s="5">
        <v>100</v>
      </c>
      <c r="P15" s="5">
        <v>100</v>
      </c>
      <c r="Q15" s="5">
        <v>100</v>
      </c>
    </row>
    <row r="16" spans="2:21" s="7" customFormat="1" x14ac:dyDescent="0.25">
      <c r="B16"/>
      <c r="C16"/>
      <c r="D16"/>
      <c r="E16"/>
      <c r="F16"/>
      <c r="G16"/>
      <c r="H16"/>
      <c r="I16"/>
      <c r="J16"/>
      <c r="K16"/>
      <c r="L16"/>
      <c r="N16" s="22" t="s">
        <v>9</v>
      </c>
      <c r="O16" s="5">
        <v>100</v>
      </c>
      <c r="P16" s="5">
        <v>100</v>
      </c>
      <c r="Q16" s="5">
        <v>100</v>
      </c>
    </row>
    <row r="17" spans="2:17" s="8" customFormat="1" hidden="1" x14ac:dyDescent="0.25">
      <c r="B17"/>
      <c r="C17"/>
      <c r="D17"/>
      <c r="E17"/>
      <c r="F17"/>
      <c r="G17"/>
      <c r="H17"/>
      <c r="I17"/>
      <c r="J17"/>
      <c r="K17"/>
      <c r="L17"/>
      <c r="N17" s="22" t="s">
        <v>8</v>
      </c>
      <c r="O17" s="5">
        <v>100</v>
      </c>
      <c r="P17" s="5">
        <v>100</v>
      </c>
      <c r="Q17" s="5">
        <v>100</v>
      </c>
    </row>
    <row r="18" spans="2:17" s="8" customFormat="1" hidden="1" x14ac:dyDescent="0.25">
      <c r="B18"/>
      <c r="C18"/>
      <c r="D18"/>
      <c r="E18"/>
      <c r="F18"/>
      <c r="G18"/>
      <c r="H18"/>
      <c r="I18"/>
      <c r="J18"/>
      <c r="K18"/>
      <c r="L18"/>
      <c r="N18" s="20" t="s">
        <v>2169</v>
      </c>
      <c r="O18" s="5">
        <v>88.584474885844756</v>
      </c>
      <c r="P18" s="5">
        <v>100</v>
      </c>
      <c r="Q18" s="5">
        <v>97.005988023952099</v>
      </c>
    </row>
    <row r="19" spans="2:17" s="8" customFormat="1" hidden="1" x14ac:dyDescent="0.25">
      <c r="B19"/>
      <c r="C19"/>
      <c r="D19"/>
      <c r="E19"/>
      <c r="F19"/>
      <c r="G19"/>
      <c r="H19"/>
      <c r="I19"/>
      <c r="J19"/>
      <c r="K19"/>
      <c r="L19"/>
    </row>
    <row r="20" spans="2:17" s="8" customFormat="1" hidden="1" x14ac:dyDescent="0.25">
      <c r="B20"/>
      <c r="C20"/>
      <c r="D20"/>
      <c r="E20"/>
      <c r="F20"/>
      <c r="G20"/>
    </row>
    <row r="21" spans="2:17" s="8" customFormat="1" hidden="1" x14ac:dyDescent="0.25">
      <c r="B21"/>
      <c r="C21"/>
      <c r="D21"/>
      <c r="E21"/>
      <c r="F21"/>
      <c r="G21"/>
    </row>
    <row r="22" spans="2:17" s="8" customFormat="1" hidden="1" x14ac:dyDescent="0.25">
      <c r="B22"/>
      <c r="C22"/>
      <c r="D22"/>
      <c r="E22"/>
      <c r="F22"/>
      <c r="G22"/>
    </row>
    <row r="23" spans="2:17" s="8" customFormat="1" hidden="1" x14ac:dyDescent="0.25">
      <c r="B23"/>
      <c r="C23"/>
      <c r="D23"/>
      <c r="E23"/>
      <c r="F23"/>
      <c r="G23"/>
    </row>
    <row r="24" spans="2:17" s="8" customFormat="1" hidden="1" x14ac:dyDescent="0.25"/>
    <row r="25" spans="2:17" s="8" customFormat="1" hidden="1" x14ac:dyDescent="0.25"/>
    <row r="26" spans="2:17" s="7" customFormat="1" hidden="1" x14ac:dyDescent="0.25"/>
    <row r="27" spans="2:17" s="7" customFormat="1" hidden="1" x14ac:dyDescent="0.25"/>
    <row r="28" spans="2:17" s="8" customFormat="1" hidden="1" x14ac:dyDescent="0.25">
      <c r="I28" s="4"/>
    </row>
    <row r="29" spans="2:17" s="8" customFormat="1" hidden="1" x14ac:dyDescent="0.25"/>
    <row r="30" spans="2:17" s="8" customFormat="1" hidden="1" x14ac:dyDescent="0.25"/>
    <row r="31" spans="2:17" s="7" customFormat="1" hidden="1" x14ac:dyDescent="0.25"/>
    <row r="32" spans="2:17" s="7" customFormat="1" hidden="1" x14ac:dyDescent="0.25"/>
    <row r="33" spans="9:9" s="8" customFormat="1" hidden="1" x14ac:dyDescent="0.25">
      <c r="I33" s="4"/>
    </row>
    <row r="34" spans="9:9" s="8" customFormat="1" hidden="1" x14ac:dyDescent="0.25"/>
    <row r="35" spans="9:9" s="8" customFormat="1" hidden="1" x14ac:dyDescent="0.25"/>
    <row r="36" spans="9:9" s="8" customFormat="1" hidden="1" x14ac:dyDescent="0.25"/>
    <row r="37" spans="9:9" s="8" customFormat="1" hidden="1" x14ac:dyDescent="0.25"/>
    <row r="38" spans="9:9" s="8" customFormat="1" hidden="1" x14ac:dyDescent="0.25"/>
    <row r="39" spans="9:9" s="8" customFormat="1" hidden="1" x14ac:dyDescent="0.25"/>
    <row r="40" spans="9:9" s="8" customFormat="1" hidden="1" x14ac:dyDescent="0.25"/>
    <row r="41" spans="9:9" s="8" customFormat="1" hidden="1" x14ac:dyDescent="0.25"/>
    <row r="42" spans="9:9" s="8" customFormat="1" hidden="1" x14ac:dyDescent="0.25"/>
    <row r="43" spans="9:9" s="7" customFormat="1" hidden="1" x14ac:dyDescent="0.25"/>
    <row r="44" spans="9:9" s="7" customFormat="1" hidden="1" x14ac:dyDescent="0.25"/>
    <row r="45" spans="9:9" s="8" customFormat="1" hidden="1" x14ac:dyDescent="0.25">
      <c r="I45" s="4"/>
    </row>
    <row r="46" spans="9:9" s="8" customFormat="1" hidden="1" x14ac:dyDescent="0.25"/>
    <row r="47" spans="9:9" s="8" customFormat="1" hidden="1" x14ac:dyDescent="0.25"/>
    <row r="48" spans="9:9" s="7" customFormat="1" hidden="1" x14ac:dyDescent="0.25"/>
    <row r="49" spans="9:9" s="7" customFormat="1" hidden="1" x14ac:dyDescent="0.25"/>
    <row r="50" spans="9:9" s="8" customFormat="1" hidden="1" x14ac:dyDescent="0.25">
      <c r="I50" s="4"/>
    </row>
    <row r="51" spans="9:9" s="8" customFormat="1" hidden="1" x14ac:dyDescent="0.25"/>
    <row r="52" spans="9:9" s="8" customFormat="1" hidden="1" x14ac:dyDescent="0.25"/>
    <row r="53" spans="9:9" s="8" customFormat="1" hidden="1" x14ac:dyDescent="0.25"/>
    <row r="54" spans="9:9" s="8" customFormat="1" hidden="1" x14ac:dyDescent="0.25"/>
    <row r="55" spans="9:9" s="8" customFormat="1" hidden="1" x14ac:dyDescent="0.25"/>
    <row r="56" spans="9:9" s="8" customFormat="1" hidden="1" x14ac:dyDescent="0.25"/>
    <row r="57" spans="9:9" s="8" customFormat="1" hidden="1" x14ac:dyDescent="0.25"/>
    <row r="58" spans="9:9" s="8" customFormat="1" hidden="1" x14ac:dyDescent="0.25"/>
    <row r="59" spans="9:9" s="7" customFormat="1" hidden="1" x14ac:dyDescent="0.25"/>
    <row r="60" spans="9:9" s="7" customFormat="1" hidden="1" x14ac:dyDescent="0.25"/>
    <row r="61" spans="9:9" s="8" customFormat="1" hidden="1" x14ac:dyDescent="0.25">
      <c r="I61" s="4"/>
    </row>
    <row r="62" spans="9:9" s="8" customFormat="1" hidden="1" x14ac:dyDescent="0.25"/>
    <row r="63" spans="9:9" s="8" customFormat="1" hidden="1" x14ac:dyDescent="0.25"/>
    <row r="64" spans="9:9" s="7" customFormat="1" hidden="1" x14ac:dyDescent="0.25"/>
    <row r="65" spans="9:9" s="7" customFormat="1" hidden="1" x14ac:dyDescent="0.25"/>
    <row r="66" spans="9:9" s="8" customFormat="1" hidden="1" x14ac:dyDescent="0.25">
      <c r="I66" s="4"/>
    </row>
    <row r="67" spans="9:9" s="8" customFormat="1" hidden="1" x14ac:dyDescent="0.25"/>
    <row r="68" spans="9:9" s="8" customFormat="1" hidden="1" x14ac:dyDescent="0.25"/>
    <row r="69" spans="9:9" s="8" customFormat="1" hidden="1" x14ac:dyDescent="0.25"/>
    <row r="70" spans="9:9" s="8" customFormat="1" hidden="1" x14ac:dyDescent="0.25"/>
    <row r="71" spans="9:9" s="8" customFormat="1" hidden="1" x14ac:dyDescent="0.25"/>
    <row r="72" spans="9:9" s="8" customFormat="1" hidden="1" x14ac:dyDescent="0.25"/>
    <row r="73" spans="9:9" s="8" customFormat="1" hidden="1" x14ac:dyDescent="0.25"/>
    <row r="74" spans="9:9" s="8" customFormat="1" hidden="1" x14ac:dyDescent="0.25"/>
    <row r="75" spans="9:9" s="8" customFormat="1" hidden="1" x14ac:dyDescent="0.25"/>
    <row r="76" spans="9:9" s="7" customFormat="1" hidden="1" x14ac:dyDescent="0.25"/>
    <row r="77" spans="9:9" s="7" customFormat="1" hidden="1" x14ac:dyDescent="0.25"/>
    <row r="78" spans="9:9" s="8" customFormat="1" hidden="1" x14ac:dyDescent="0.25">
      <c r="I78" s="4"/>
    </row>
    <row r="79" spans="9:9" s="8" customFormat="1" hidden="1" x14ac:dyDescent="0.25"/>
    <row r="80" spans="9:9" s="8" customFormat="1" hidden="1" x14ac:dyDescent="0.25"/>
    <row r="81" spans="9:9" s="7" customFormat="1" hidden="1" x14ac:dyDescent="0.25"/>
    <row r="82" spans="9:9" s="7" customFormat="1" hidden="1" x14ac:dyDescent="0.25"/>
    <row r="83" spans="9:9" s="8" customFormat="1" hidden="1" x14ac:dyDescent="0.25">
      <c r="I83" s="4"/>
    </row>
    <row r="84" spans="9:9" s="8" customFormat="1" hidden="1" x14ac:dyDescent="0.25"/>
    <row r="85" spans="9:9" s="8" customFormat="1" hidden="1" x14ac:dyDescent="0.25"/>
    <row r="86" spans="9:9" s="8" customFormat="1" hidden="1" x14ac:dyDescent="0.25"/>
    <row r="87" spans="9:9" s="8" customFormat="1" hidden="1" x14ac:dyDescent="0.25"/>
    <row r="88" spans="9:9" s="8" customFormat="1" hidden="1" x14ac:dyDescent="0.25"/>
    <row r="89" spans="9:9" s="8" customFormat="1" hidden="1" x14ac:dyDescent="0.25"/>
    <row r="90" spans="9:9" s="8" customFormat="1" hidden="1" x14ac:dyDescent="0.25"/>
    <row r="91" spans="9:9" s="8" customFormat="1" hidden="1" x14ac:dyDescent="0.25"/>
    <row r="92" spans="9:9" s="7" customFormat="1" hidden="1" x14ac:dyDescent="0.25"/>
    <row r="93" spans="9:9" s="7" customFormat="1" hidden="1" x14ac:dyDescent="0.25"/>
    <row r="94" spans="9:9" s="8" customFormat="1" hidden="1" x14ac:dyDescent="0.25">
      <c r="I94" s="4"/>
    </row>
    <row r="95" spans="9:9" s="8" customFormat="1" hidden="1" x14ac:dyDescent="0.25"/>
    <row r="96" spans="9:9" s="8" customFormat="1" hidden="1" x14ac:dyDescent="0.25"/>
    <row r="97" spans="9:9" s="7" customFormat="1" hidden="1" x14ac:dyDescent="0.25"/>
    <row r="98" spans="9:9" s="7" customFormat="1" hidden="1" x14ac:dyDescent="0.25"/>
    <row r="99" spans="9:9" s="8" customFormat="1" hidden="1" x14ac:dyDescent="0.25">
      <c r="I99" s="4"/>
    </row>
    <row r="100" spans="9:9" s="8" customFormat="1" hidden="1" x14ac:dyDescent="0.25"/>
    <row r="101" spans="9:9" s="8" customFormat="1" hidden="1" x14ac:dyDescent="0.25"/>
    <row r="102" spans="9:9" s="8" customFormat="1" hidden="1" x14ac:dyDescent="0.25"/>
    <row r="103" spans="9:9" s="8" customFormat="1" hidden="1" x14ac:dyDescent="0.25"/>
    <row r="104" spans="9:9" s="8" customFormat="1" hidden="1" x14ac:dyDescent="0.25"/>
    <row r="105" spans="9:9" s="8" customFormat="1" hidden="1" x14ac:dyDescent="0.25"/>
    <row r="106" spans="9:9" s="8" customFormat="1" hidden="1" x14ac:dyDescent="0.25"/>
    <row r="107" spans="9:9" s="8" customFormat="1" hidden="1" x14ac:dyDescent="0.25"/>
    <row r="108" spans="9:9" s="8" customFormat="1" hidden="1" x14ac:dyDescent="0.25"/>
    <row r="109" spans="9:9" s="7" customFormat="1" hidden="1" x14ac:dyDescent="0.25"/>
    <row r="110" spans="9:9" s="7" customFormat="1" hidden="1" x14ac:dyDescent="0.25"/>
    <row r="111" spans="9:9" s="8" customFormat="1" hidden="1" x14ac:dyDescent="0.25">
      <c r="I111" s="4"/>
    </row>
    <row r="112" spans="9:9" s="8" customFormat="1" hidden="1" x14ac:dyDescent="0.25"/>
    <row r="113" spans="9:9" s="8" customFormat="1" hidden="1" x14ac:dyDescent="0.25"/>
    <row r="114" spans="9:9" s="7" customFormat="1" hidden="1" x14ac:dyDescent="0.25"/>
    <row r="115" spans="9:9" s="7" customFormat="1" hidden="1" x14ac:dyDescent="0.25"/>
    <row r="116" spans="9:9" s="8" customFormat="1" hidden="1" x14ac:dyDescent="0.25">
      <c r="I116" s="4"/>
    </row>
    <row r="117" spans="9:9" s="8" customFormat="1" hidden="1" x14ac:dyDescent="0.25"/>
    <row r="118" spans="9:9" s="8" customFormat="1" hidden="1" x14ac:dyDescent="0.25"/>
    <row r="119" spans="9:9" s="8" customFormat="1" hidden="1" x14ac:dyDescent="0.25"/>
    <row r="120" spans="9:9" s="8" customFormat="1" hidden="1" x14ac:dyDescent="0.25"/>
    <row r="121" spans="9:9" s="8" customFormat="1" hidden="1" x14ac:dyDescent="0.25"/>
    <row r="122" spans="9:9" s="8" customFormat="1" hidden="1" x14ac:dyDescent="0.25"/>
    <row r="123" spans="9:9" s="8" customFormat="1" hidden="1" x14ac:dyDescent="0.25"/>
    <row r="124" spans="9:9" s="8" customFormat="1" hidden="1" x14ac:dyDescent="0.25"/>
    <row r="125" spans="9:9" s="7" customFormat="1" hidden="1" x14ac:dyDescent="0.25"/>
    <row r="126" spans="9:9" s="7" customFormat="1" hidden="1" x14ac:dyDescent="0.25"/>
    <row r="127" spans="9:9" s="8" customFormat="1" hidden="1" x14ac:dyDescent="0.25">
      <c r="I127" s="4"/>
    </row>
    <row r="128" spans="9:9" hidden="1" x14ac:dyDescent="0.25"/>
    <row r="129" spans="1:21" hidden="1" x14ac:dyDescent="0.25"/>
    <row r="130" spans="1:21" s="7" customFormat="1" hidden="1" x14ac:dyDescent="0.25"/>
    <row r="131" spans="1:21" s="7" customFormat="1" hidden="1" x14ac:dyDescent="0.25"/>
    <row r="132" spans="1:21" ht="27" customHeight="1" thickBot="1" x14ac:dyDescent="0.3">
      <c r="B132" s="33" t="str">
        <f>"Paste data from "&amp;HYPERLINK("https://opp.wdf.sap.corp:443/irj/servlet/prt/portal/prtroot/pcd!3aportal_content!2fcom.sap.pct!2fplatform_add_ons!2fcom.sap.ip.bi!2fiViews!2fcom.sap.ip.bi.bex?BOOKMARK=3QPJQMQ3J07HS5NSY57UBD0W6","here")&amp;" into these columns, starting with 1st Processor Cost center below."</f>
        <v>Paste data from here into these columns, starting with 1st Processor Cost center below.</v>
      </c>
      <c r="C132" s="33"/>
      <c r="D132" s="33"/>
      <c r="E132" s="33"/>
      <c r="F132" s="33"/>
      <c r="G132" s="33"/>
      <c r="H132" s="33"/>
      <c r="I132" s="34"/>
      <c r="J132" s="35" t="s">
        <v>2220</v>
      </c>
      <c r="K132" s="33"/>
      <c r="L132" s="33"/>
      <c r="M132" s="33"/>
    </row>
    <row r="133" spans="1:21" x14ac:dyDescent="0.25">
      <c r="B133" s="8" t="s">
        <v>28</v>
      </c>
      <c r="C133" s="8" t="s">
        <v>5</v>
      </c>
      <c r="D133" s="8" t="s">
        <v>39</v>
      </c>
      <c r="E133" s="8" t="s">
        <v>2175</v>
      </c>
      <c r="F133" s="8" t="s">
        <v>38</v>
      </c>
      <c r="G133" s="8" t="s">
        <v>2184</v>
      </c>
      <c r="H133" s="8" t="s">
        <v>26</v>
      </c>
      <c r="I133" s="8" t="s">
        <v>27</v>
      </c>
      <c r="J133" t="s">
        <v>2165</v>
      </c>
      <c r="K133" t="s">
        <v>2166</v>
      </c>
      <c r="L133" t="s">
        <v>2167</v>
      </c>
      <c r="M133" t="s">
        <v>2171</v>
      </c>
      <c r="N133" t="s">
        <v>2222</v>
      </c>
      <c r="T133" s="8"/>
      <c r="U133"/>
    </row>
    <row r="134" spans="1:21" x14ac:dyDescent="0.25">
      <c r="A134" s="18" t="str">
        <f>"--&gt;"</f>
        <v>--&gt;</v>
      </c>
      <c r="B134" s="6" t="s">
        <v>30</v>
      </c>
      <c r="C134" s="3" t="s">
        <v>17</v>
      </c>
      <c r="D134" s="5" t="s">
        <v>40</v>
      </c>
      <c r="E134" s="19" t="s">
        <v>41</v>
      </c>
      <c r="F134" s="25">
        <v>41393</v>
      </c>
      <c r="G134" s="3" t="s">
        <v>2186</v>
      </c>
      <c r="H134" s="5">
        <v>5677</v>
      </c>
      <c r="I134" s="19">
        <v>100</v>
      </c>
      <c r="J134" s="6">
        <f>DATE(YEAR(MPT_Data[[#This Row],[Calendar Day]]),MONTH(MPT_Data[[#This Row],[Calendar Day]]),1)</f>
        <v>41365</v>
      </c>
      <c r="K134" s="3">
        <f>DATE(YEAR(MPT_Data[[#This Row],[Calendar Day]]),1,1)</f>
        <v>41275</v>
      </c>
      <c r="L134" s="5">
        <f>MPT_Data[[#This Row],[MIN]]/60/24</f>
        <v>3.942361111111111</v>
      </c>
      <c r="M134" t="str">
        <f>VLOOKUP(LEFT(MPT_Data[[#This Row],[Object ID]],1),Lookup[#All],2,FALSE)</f>
        <v>Service Request</v>
      </c>
      <c r="N134" t="str">
        <f>VLOOKUP("0"&amp;RIGHT(MPT_Data[[#This Row],[Processor Cost Center]],9),MAIN_Ref[[#All],[Cost Center]:[Site Name]],3,FALSE)</f>
        <v>PAL</v>
      </c>
      <c r="T134" s="8"/>
      <c r="U134"/>
    </row>
    <row r="135" spans="1:21" x14ac:dyDescent="0.25">
      <c r="B135" s="6" t="s">
        <v>30</v>
      </c>
      <c r="C135" s="3" t="s">
        <v>17</v>
      </c>
      <c r="D135" s="5" t="s">
        <v>42</v>
      </c>
      <c r="E135" s="19" t="s">
        <v>43</v>
      </c>
      <c r="F135" s="25">
        <v>41391</v>
      </c>
      <c r="G135" s="3" t="s">
        <v>2187</v>
      </c>
      <c r="H135" s="5">
        <v>1160</v>
      </c>
      <c r="I135" s="19">
        <v>100</v>
      </c>
      <c r="J135" s="6">
        <f>DATE(YEAR(MPT_Data[[#This Row],[Calendar Day]]),MONTH(MPT_Data[[#This Row],[Calendar Day]]),1)</f>
        <v>41365</v>
      </c>
      <c r="K135" s="3">
        <f>DATE(YEAR(MPT_Data[[#This Row],[Calendar Day]]),1,1)</f>
        <v>41275</v>
      </c>
      <c r="L135" s="5">
        <f>MPT_Data[[#This Row],[MIN]]/60/24</f>
        <v>0.80555555555555547</v>
      </c>
      <c r="M135" t="str">
        <f>VLOOKUP(LEFT(MPT_Data[[#This Row],[Object ID]],1),Lookup[#All],2,FALSE)</f>
        <v>Service Request</v>
      </c>
      <c r="N135" t="str">
        <f>VLOOKUP("0"&amp;RIGHT(MPT_Data[[#This Row],[Processor Cost Center]],9),MAIN_Ref[[#All],[Cost Center]:[Site Name]],3,FALSE)</f>
        <v>PAL</v>
      </c>
      <c r="T135" s="8"/>
      <c r="U135"/>
    </row>
    <row r="136" spans="1:21" x14ac:dyDescent="0.25">
      <c r="B136" s="6" t="s">
        <v>30</v>
      </c>
      <c r="C136" s="3" t="s">
        <v>17</v>
      </c>
      <c r="D136" s="5" t="s">
        <v>44</v>
      </c>
      <c r="E136" s="19" t="s">
        <v>45</v>
      </c>
      <c r="F136" s="25">
        <v>41393</v>
      </c>
      <c r="G136" s="3" t="s">
        <v>2186</v>
      </c>
      <c r="H136" s="5">
        <v>5448</v>
      </c>
      <c r="I136" s="19">
        <v>100</v>
      </c>
      <c r="J136" s="6">
        <f>DATE(YEAR(MPT_Data[[#This Row],[Calendar Day]]),MONTH(MPT_Data[[#This Row],[Calendar Day]]),1)</f>
        <v>41365</v>
      </c>
      <c r="K136" s="3">
        <f>DATE(YEAR(MPT_Data[[#This Row],[Calendar Day]]),1,1)</f>
        <v>41275</v>
      </c>
      <c r="L136" s="5">
        <f>MPT_Data[[#This Row],[MIN]]/60/24</f>
        <v>3.7833333333333332</v>
      </c>
      <c r="M136" t="str">
        <f>VLOOKUP(LEFT(MPT_Data[[#This Row],[Object ID]],1),Lookup[#All],2,FALSE)</f>
        <v>Service Request</v>
      </c>
      <c r="N136" t="str">
        <f>VLOOKUP("0"&amp;RIGHT(MPT_Data[[#This Row],[Processor Cost Center]],9),MAIN_Ref[[#All],[Cost Center]:[Site Name]],3,FALSE)</f>
        <v>PAL</v>
      </c>
      <c r="T136" s="8"/>
      <c r="U136"/>
    </row>
    <row r="137" spans="1:21" x14ac:dyDescent="0.25">
      <c r="B137" s="6" t="s">
        <v>30</v>
      </c>
      <c r="C137" s="3" t="s">
        <v>17</v>
      </c>
      <c r="D137" s="5" t="s">
        <v>46</v>
      </c>
      <c r="E137" s="19" t="s">
        <v>47</v>
      </c>
      <c r="F137" s="25">
        <v>41391</v>
      </c>
      <c r="G137" s="3" t="s">
        <v>2186</v>
      </c>
      <c r="H137" s="5">
        <v>1088</v>
      </c>
      <c r="I137" s="19">
        <v>100</v>
      </c>
      <c r="J137" s="6">
        <f>DATE(YEAR(MPT_Data[[#This Row],[Calendar Day]]),MONTH(MPT_Data[[#This Row],[Calendar Day]]),1)</f>
        <v>41365</v>
      </c>
      <c r="K137" s="3">
        <f>DATE(YEAR(MPT_Data[[#This Row],[Calendar Day]]),1,1)</f>
        <v>41275</v>
      </c>
      <c r="L137" s="5">
        <f>MPT_Data[[#This Row],[MIN]]/60/24</f>
        <v>0.75555555555555554</v>
      </c>
      <c r="M137" t="str">
        <f>VLOOKUP(LEFT(MPT_Data[[#This Row],[Object ID]],1),Lookup[#All],2,FALSE)</f>
        <v>Service Request</v>
      </c>
      <c r="N137" t="str">
        <f>VLOOKUP("0"&amp;RIGHT(MPT_Data[[#This Row],[Processor Cost Center]],9),MAIN_Ref[[#All],[Cost Center]:[Site Name]],3,FALSE)</f>
        <v>PAL</v>
      </c>
      <c r="T137" s="8"/>
      <c r="U137"/>
    </row>
    <row r="138" spans="1:21" x14ac:dyDescent="0.25">
      <c r="B138" s="6" t="s">
        <v>30</v>
      </c>
      <c r="C138" s="3" t="s">
        <v>17</v>
      </c>
      <c r="D138" s="5" t="s">
        <v>48</v>
      </c>
      <c r="E138" s="19" t="s">
        <v>49</v>
      </c>
      <c r="F138" s="25">
        <v>41389</v>
      </c>
      <c r="G138" s="3" t="s">
        <v>2188</v>
      </c>
      <c r="H138" s="5">
        <v>31</v>
      </c>
      <c r="I138" s="19">
        <v>100</v>
      </c>
      <c r="J138" s="6">
        <f>DATE(YEAR(MPT_Data[[#This Row],[Calendar Day]]),MONTH(MPT_Data[[#This Row],[Calendar Day]]),1)</f>
        <v>41365</v>
      </c>
      <c r="K138" s="3">
        <f>DATE(YEAR(MPT_Data[[#This Row],[Calendar Day]]),1,1)</f>
        <v>41275</v>
      </c>
      <c r="L138" s="5">
        <f>MPT_Data[[#This Row],[MIN]]/60/24</f>
        <v>2.1527777777777781E-2</v>
      </c>
      <c r="M138" t="str">
        <f>VLOOKUP(LEFT(MPT_Data[[#This Row],[Object ID]],1),Lookup[#All],2,FALSE)</f>
        <v>Service Request</v>
      </c>
      <c r="N138" t="str">
        <f>VLOOKUP("0"&amp;RIGHT(MPT_Data[[#This Row],[Processor Cost Center]],9),MAIN_Ref[[#All],[Cost Center]:[Site Name]],3,FALSE)</f>
        <v>PAL</v>
      </c>
      <c r="T138" s="8"/>
      <c r="U138"/>
    </row>
    <row r="139" spans="1:21" x14ac:dyDescent="0.25">
      <c r="B139" s="6" t="s">
        <v>30</v>
      </c>
      <c r="C139" s="3" t="s">
        <v>17</v>
      </c>
      <c r="D139" s="5" t="s">
        <v>50</v>
      </c>
      <c r="E139" s="19" t="s">
        <v>51</v>
      </c>
      <c r="F139" s="25">
        <v>41414</v>
      </c>
      <c r="G139" s="3" t="s">
        <v>2187</v>
      </c>
      <c r="H139" s="5">
        <v>13045</v>
      </c>
      <c r="I139" s="19">
        <v>100</v>
      </c>
      <c r="J139" s="6">
        <f>DATE(YEAR(MPT_Data[[#This Row],[Calendar Day]]),MONTH(MPT_Data[[#This Row],[Calendar Day]]),1)</f>
        <v>41395</v>
      </c>
      <c r="K139" s="3">
        <f>DATE(YEAR(MPT_Data[[#This Row],[Calendar Day]]),1,1)</f>
        <v>41275</v>
      </c>
      <c r="L139" s="5">
        <f>MPT_Data[[#This Row],[MIN]]/60/24</f>
        <v>9.0590277777777768</v>
      </c>
      <c r="M139" t="str">
        <f>VLOOKUP(LEFT(MPT_Data[[#This Row],[Object ID]],1),Lookup[#All],2,FALSE)</f>
        <v>Service Request</v>
      </c>
      <c r="N139" t="str">
        <f>VLOOKUP("0"&amp;RIGHT(MPT_Data[[#This Row],[Processor Cost Center]],9),MAIN_Ref[[#All],[Cost Center]:[Site Name]],3,FALSE)</f>
        <v>PAL</v>
      </c>
      <c r="T139" s="8"/>
      <c r="U139"/>
    </row>
    <row r="140" spans="1:21" x14ac:dyDescent="0.25">
      <c r="B140" s="6" t="s">
        <v>30</v>
      </c>
      <c r="C140" s="3" t="s">
        <v>17</v>
      </c>
      <c r="D140" s="5" t="s">
        <v>52</v>
      </c>
      <c r="E140" s="19" t="s">
        <v>53</v>
      </c>
      <c r="F140" s="25">
        <v>41414</v>
      </c>
      <c r="G140" s="3" t="s">
        <v>2187</v>
      </c>
      <c r="H140" s="5">
        <v>13030</v>
      </c>
      <c r="I140" s="19">
        <v>100</v>
      </c>
      <c r="J140" s="6">
        <f>DATE(YEAR(MPT_Data[[#This Row],[Calendar Day]]),MONTH(MPT_Data[[#This Row],[Calendar Day]]),1)</f>
        <v>41395</v>
      </c>
      <c r="K140" s="3">
        <f>DATE(YEAR(MPT_Data[[#This Row],[Calendar Day]]),1,1)</f>
        <v>41275</v>
      </c>
      <c r="L140" s="5">
        <f>MPT_Data[[#This Row],[MIN]]/60/24</f>
        <v>9.0486111111111107</v>
      </c>
      <c r="M140" t="str">
        <f>VLOOKUP(LEFT(MPT_Data[[#This Row],[Object ID]],1),Lookup[#All],2,FALSE)</f>
        <v>Service Request</v>
      </c>
      <c r="N140" t="str">
        <f>VLOOKUP("0"&amp;RIGHT(MPT_Data[[#This Row],[Processor Cost Center]],9),MAIN_Ref[[#All],[Cost Center]:[Site Name]],3,FALSE)</f>
        <v>PAL</v>
      </c>
      <c r="T140" s="8"/>
      <c r="U140"/>
    </row>
    <row r="141" spans="1:21" x14ac:dyDescent="0.25">
      <c r="B141" s="6" t="s">
        <v>30</v>
      </c>
      <c r="C141" s="3" t="s">
        <v>17</v>
      </c>
      <c r="D141" s="5" t="s">
        <v>54</v>
      </c>
      <c r="E141" s="19" t="s">
        <v>55</v>
      </c>
      <c r="F141" s="25">
        <v>41421</v>
      </c>
      <c r="G141" s="3" t="s">
        <v>2189</v>
      </c>
      <c r="H141" s="5">
        <v>44614</v>
      </c>
      <c r="I141" s="19">
        <v>100</v>
      </c>
      <c r="J141" s="6">
        <f>DATE(YEAR(MPT_Data[[#This Row],[Calendar Day]]),MONTH(MPT_Data[[#This Row],[Calendar Day]]),1)</f>
        <v>41395</v>
      </c>
      <c r="K141" s="3">
        <f>DATE(YEAR(MPT_Data[[#This Row],[Calendar Day]]),1,1)</f>
        <v>41275</v>
      </c>
      <c r="L141" s="5">
        <f>MPT_Data[[#This Row],[MIN]]/60/24</f>
        <v>30.981944444444448</v>
      </c>
      <c r="M141" t="str">
        <f>VLOOKUP(LEFT(MPT_Data[[#This Row],[Object ID]],1),Lookup[#All],2,FALSE)</f>
        <v>Service Request</v>
      </c>
      <c r="N141" t="str">
        <f>VLOOKUP("0"&amp;RIGHT(MPT_Data[[#This Row],[Processor Cost Center]],9),MAIN_Ref[[#All],[Cost Center]:[Site Name]],3,FALSE)</f>
        <v>PAL</v>
      </c>
      <c r="T141" s="8"/>
      <c r="U141"/>
    </row>
    <row r="142" spans="1:21" x14ac:dyDescent="0.25">
      <c r="B142" s="6" t="s">
        <v>30</v>
      </c>
      <c r="C142" s="3" t="s">
        <v>17</v>
      </c>
      <c r="D142" s="5" t="s">
        <v>56</v>
      </c>
      <c r="E142" s="19" t="s">
        <v>57</v>
      </c>
      <c r="F142" s="25">
        <v>41391</v>
      </c>
      <c r="G142" s="3" t="s">
        <v>2187</v>
      </c>
      <c r="H142" s="5">
        <v>1599</v>
      </c>
      <c r="I142" s="19">
        <v>100</v>
      </c>
      <c r="J142" s="6">
        <f>DATE(YEAR(MPT_Data[[#This Row],[Calendar Day]]),MONTH(MPT_Data[[#This Row],[Calendar Day]]),1)</f>
        <v>41365</v>
      </c>
      <c r="K142" s="3">
        <f>DATE(YEAR(MPT_Data[[#This Row],[Calendar Day]]),1,1)</f>
        <v>41275</v>
      </c>
      <c r="L142" s="5">
        <f>MPT_Data[[#This Row],[MIN]]/60/24</f>
        <v>1.1104166666666666</v>
      </c>
      <c r="M142" t="str">
        <f>VLOOKUP(LEFT(MPT_Data[[#This Row],[Object ID]],1),Lookup[#All],2,FALSE)</f>
        <v>Service Request</v>
      </c>
      <c r="N142" t="str">
        <f>VLOOKUP("0"&amp;RIGHT(MPT_Data[[#This Row],[Processor Cost Center]],9),MAIN_Ref[[#All],[Cost Center]:[Site Name]],3,FALSE)</f>
        <v>PAL</v>
      </c>
      <c r="T142" s="8"/>
      <c r="U142"/>
    </row>
    <row r="143" spans="1:21" x14ac:dyDescent="0.25">
      <c r="B143" s="6" t="s">
        <v>30</v>
      </c>
      <c r="C143" s="3" t="s">
        <v>17</v>
      </c>
      <c r="D143" s="5" t="s">
        <v>58</v>
      </c>
      <c r="E143" s="19" t="s">
        <v>59</v>
      </c>
      <c r="F143" s="25">
        <v>41391</v>
      </c>
      <c r="G143" s="3" t="s">
        <v>2186</v>
      </c>
      <c r="H143" s="5">
        <v>1663</v>
      </c>
      <c r="I143" s="19">
        <v>100</v>
      </c>
      <c r="J143" s="6">
        <f>DATE(YEAR(MPT_Data[[#This Row],[Calendar Day]]),MONTH(MPT_Data[[#This Row],[Calendar Day]]),1)</f>
        <v>41365</v>
      </c>
      <c r="K143" s="3">
        <f>DATE(YEAR(MPT_Data[[#This Row],[Calendar Day]]),1,1)</f>
        <v>41275</v>
      </c>
      <c r="L143" s="5">
        <f>MPT_Data[[#This Row],[MIN]]/60/24</f>
        <v>1.1548611111111111</v>
      </c>
      <c r="M143" t="str">
        <f>VLOOKUP(LEFT(MPT_Data[[#This Row],[Object ID]],1),Lookup[#All],2,FALSE)</f>
        <v>Service Request</v>
      </c>
      <c r="N143" t="str">
        <f>VLOOKUP("0"&amp;RIGHT(MPT_Data[[#This Row],[Processor Cost Center]],9),MAIN_Ref[[#All],[Cost Center]:[Site Name]],3,FALSE)</f>
        <v>PAL</v>
      </c>
      <c r="T143" s="8"/>
      <c r="U143"/>
    </row>
    <row r="144" spans="1:21" x14ac:dyDescent="0.25">
      <c r="B144" s="6" t="s">
        <v>30</v>
      </c>
      <c r="C144" s="3" t="s">
        <v>17</v>
      </c>
      <c r="D144" s="5" t="s">
        <v>60</v>
      </c>
      <c r="E144" s="19" t="s">
        <v>61</v>
      </c>
      <c r="F144" s="25">
        <v>41414</v>
      </c>
      <c r="G144" s="3" t="s">
        <v>2190</v>
      </c>
      <c r="H144" s="5">
        <v>28815</v>
      </c>
      <c r="I144" s="19">
        <v>100</v>
      </c>
      <c r="J144" s="6">
        <f>DATE(YEAR(MPT_Data[[#This Row],[Calendar Day]]),MONTH(MPT_Data[[#This Row],[Calendar Day]]),1)</f>
        <v>41395</v>
      </c>
      <c r="K144" s="3">
        <f>DATE(YEAR(MPT_Data[[#This Row],[Calendar Day]]),1,1)</f>
        <v>41275</v>
      </c>
      <c r="L144" s="5">
        <f>MPT_Data[[#This Row],[MIN]]/60/24</f>
        <v>20.010416666666668</v>
      </c>
      <c r="M144" t="str">
        <f>VLOOKUP(LEFT(MPT_Data[[#This Row],[Object ID]],1),Lookup[#All],2,FALSE)</f>
        <v>Service Request</v>
      </c>
      <c r="N144" t="str">
        <f>VLOOKUP("0"&amp;RIGHT(MPT_Data[[#This Row],[Processor Cost Center]],9),MAIN_Ref[[#All],[Cost Center]:[Site Name]],3,FALSE)</f>
        <v>PAL</v>
      </c>
      <c r="T144" s="8"/>
      <c r="U144"/>
    </row>
    <row r="145" spans="2:21" x14ac:dyDescent="0.25">
      <c r="B145" s="6" t="s">
        <v>30</v>
      </c>
      <c r="C145" s="3" t="s">
        <v>17</v>
      </c>
      <c r="D145" s="5" t="s">
        <v>62</v>
      </c>
      <c r="E145" s="19" t="s">
        <v>63</v>
      </c>
      <c r="F145" s="25">
        <v>41393</v>
      </c>
      <c r="G145" s="3" t="s">
        <v>1</v>
      </c>
      <c r="H145" s="5">
        <v>3048</v>
      </c>
      <c r="I145" s="19">
        <v>100</v>
      </c>
      <c r="J145" s="6">
        <f>DATE(YEAR(MPT_Data[[#This Row],[Calendar Day]]),MONTH(MPT_Data[[#This Row],[Calendar Day]]),1)</f>
        <v>41365</v>
      </c>
      <c r="K145" s="3">
        <f>DATE(YEAR(MPT_Data[[#This Row],[Calendar Day]]),1,1)</f>
        <v>41275</v>
      </c>
      <c r="L145" s="5">
        <f>MPT_Data[[#This Row],[MIN]]/60/24</f>
        <v>2.1166666666666667</v>
      </c>
      <c r="M145" t="str">
        <f>VLOOKUP(LEFT(MPT_Data[[#This Row],[Object ID]],1),Lookup[#All],2,FALSE)</f>
        <v>Service Request</v>
      </c>
      <c r="N145" t="str">
        <f>VLOOKUP("0"&amp;RIGHT(MPT_Data[[#This Row],[Processor Cost Center]],9),MAIN_Ref[[#All],[Cost Center]:[Site Name]],3,FALSE)</f>
        <v>PAL</v>
      </c>
      <c r="T145" s="8"/>
      <c r="U145"/>
    </row>
    <row r="146" spans="2:21" x14ac:dyDescent="0.25">
      <c r="B146" s="6" t="s">
        <v>30</v>
      </c>
      <c r="C146" s="3" t="s">
        <v>17</v>
      </c>
      <c r="D146" s="5" t="s">
        <v>64</v>
      </c>
      <c r="E146" s="19" t="s">
        <v>65</v>
      </c>
      <c r="F146" s="25">
        <v>41359</v>
      </c>
      <c r="G146" s="3" t="s">
        <v>2191</v>
      </c>
      <c r="H146" s="5">
        <v>19</v>
      </c>
      <c r="I146" s="19">
        <v>100</v>
      </c>
      <c r="J146" s="6">
        <f>DATE(YEAR(MPT_Data[[#This Row],[Calendar Day]]),MONTH(MPT_Data[[#This Row],[Calendar Day]]),1)</f>
        <v>41334</v>
      </c>
      <c r="K146" s="3">
        <f>DATE(YEAR(MPT_Data[[#This Row],[Calendar Day]]),1,1)</f>
        <v>41275</v>
      </c>
      <c r="L146" s="5">
        <f>MPT_Data[[#This Row],[MIN]]/60/24</f>
        <v>1.3194444444444444E-2</v>
      </c>
      <c r="M146" t="str">
        <f>VLOOKUP(LEFT(MPT_Data[[#This Row],[Object ID]],1),Lookup[#All],2,FALSE)</f>
        <v>Service Request</v>
      </c>
      <c r="N146" t="str">
        <f>VLOOKUP("0"&amp;RIGHT(MPT_Data[[#This Row],[Processor Cost Center]],9),MAIN_Ref[[#All],[Cost Center]:[Site Name]],3,FALSE)</f>
        <v>PAL</v>
      </c>
      <c r="T146" s="8"/>
      <c r="U146"/>
    </row>
    <row r="147" spans="2:21" x14ac:dyDescent="0.25">
      <c r="B147" s="6" t="s">
        <v>30</v>
      </c>
      <c r="C147" s="3" t="s">
        <v>17</v>
      </c>
      <c r="D147" s="5" t="s">
        <v>66</v>
      </c>
      <c r="E147" s="19" t="s">
        <v>67</v>
      </c>
      <c r="F147" s="25">
        <v>41391</v>
      </c>
      <c r="G147" s="3" t="s">
        <v>2191</v>
      </c>
      <c r="H147" s="5">
        <v>5</v>
      </c>
      <c r="I147" s="19">
        <v>100</v>
      </c>
      <c r="J147" s="6">
        <f>DATE(YEAR(MPT_Data[[#This Row],[Calendar Day]]),MONTH(MPT_Data[[#This Row],[Calendar Day]]),1)</f>
        <v>41365</v>
      </c>
      <c r="K147" s="3">
        <f>DATE(YEAR(MPT_Data[[#This Row],[Calendar Day]]),1,1)</f>
        <v>41275</v>
      </c>
      <c r="L147" s="5">
        <f>MPT_Data[[#This Row],[MIN]]/60/24</f>
        <v>3.472222222222222E-3</v>
      </c>
      <c r="M147" t="str">
        <f>VLOOKUP(LEFT(MPT_Data[[#This Row],[Object ID]],1),Lookup[#All],2,FALSE)</f>
        <v>Service Request</v>
      </c>
      <c r="N147" t="str">
        <f>VLOOKUP("0"&amp;RIGHT(MPT_Data[[#This Row],[Processor Cost Center]],9),MAIN_Ref[[#All],[Cost Center]:[Site Name]],3,FALSE)</f>
        <v>PAL</v>
      </c>
      <c r="T147" s="8"/>
      <c r="U147"/>
    </row>
    <row r="148" spans="2:21" x14ac:dyDescent="0.25">
      <c r="B148" s="6" t="s">
        <v>30</v>
      </c>
      <c r="C148" s="3" t="s">
        <v>17</v>
      </c>
      <c r="D148" s="5" t="s">
        <v>68</v>
      </c>
      <c r="E148" s="19" t="s">
        <v>69</v>
      </c>
      <c r="F148" s="25">
        <v>41391</v>
      </c>
      <c r="G148" s="3" t="s">
        <v>2191</v>
      </c>
      <c r="H148" s="5">
        <v>2</v>
      </c>
      <c r="I148" s="19">
        <v>100</v>
      </c>
      <c r="J148" s="6">
        <f>DATE(YEAR(MPT_Data[[#This Row],[Calendar Day]]),MONTH(MPT_Data[[#This Row],[Calendar Day]]),1)</f>
        <v>41365</v>
      </c>
      <c r="K148" s="3">
        <f>DATE(YEAR(MPT_Data[[#This Row],[Calendar Day]]),1,1)</f>
        <v>41275</v>
      </c>
      <c r="L148" s="5">
        <f>MPT_Data[[#This Row],[MIN]]/60/24</f>
        <v>1.3888888888888889E-3</v>
      </c>
      <c r="M148" t="str">
        <f>VLOOKUP(LEFT(MPT_Data[[#This Row],[Object ID]],1),Lookup[#All],2,FALSE)</f>
        <v>Service Request</v>
      </c>
      <c r="N148" t="str">
        <f>VLOOKUP("0"&amp;RIGHT(MPT_Data[[#This Row],[Processor Cost Center]],9),MAIN_Ref[[#All],[Cost Center]:[Site Name]],3,FALSE)</f>
        <v>PAL</v>
      </c>
      <c r="T148" s="8"/>
      <c r="U148"/>
    </row>
    <row r="149" spans="2:21" x14ac:dyDescent="0.25">
      <c r="B149" s="6" t="s">
        <v>30</v>
      </c>
      <c r="C149" s="3" t="s">
        <v>17</v>
      </c>
      <c r="D149" s="5" t="s">
        <v>70</v>
      </c>
      <c r="E149" s="19" t="s">
        <v>71</v>
      </c>
      <c r="F149" s="25">
        <v>41391</v>
      </c>
      <c r="G149" s="3" t="s">
        <v>2191</v>
      </c>
      <c r="H149" s="5">
        <v>4</v>
      </c>
      <c r="I149" s="19">
        <v>100</v>
      </c>
      <c r="J149" s="6">
        <f>DATE(YEAR(MPT_Data[[#This Row],[Calendar Day]]),MONTH(MPT_Data[[#This Row],[Calendar Day]]),1)</f>
        <v>41365</v>
      </c>
      <c r="K149" s="3">
        <f>DATE(YEAR(MPT_Data[[#This Row],[Calendar Day]]),1,1)</f>
        <v>41275</v>
      </c>
      <c r="L149" s="5">
        <f>MPT_Data[[#This Row],[MIN]]/60/24</f>
        <v>2.7777777777777779E-3</v>
      </c>
      <c r="M149" t="str">
        <f>VLOOKUP(LEFT(MPT_Data[[#This Row],[Object ID]],1),Lookup[#All],2,FALSE)</f>
        <v>Service Request</v>
      </c>
      <c r="N149" t="str">
        <f>VLOOKUP("0"&amp;RIGHT(MPT_Data[[#This Row],[Processor Cost Center]],9),MAIN_Ref[[#All],[Cost Center]:[Site Name]],3,FALSE)</f>
        <v>PAL</v>
      </c>
      <c r="T149" s="8"/>
      <c r="U149"/>
    </row>
    <row r="150" spans="2:21" x14ac:dyDescent="0.25">
      <c r="B150" s="6" t="s">
        <v>30</v>
      </c>
      <c r="C150" s="3" t="s">
        <v>17</v>
      </c>
      <c r="D150" s="5" t="s">
        <v>72</v>
      </c>
      <c r="E150" s="19" t="s">
        <v>73</v>
      </c>
      <c r="F150" s="25">
        <v>41393</v>
      </c>
      <c r="G150" s="3" t="s">
        <v>2191</v>
      </c>
      <c r="H150" s="5">
        <v>3331</v>
      </c>
      <c r="I150" s="19">
        <v>100</v>
      </c>
      <c r="J150" s="6">
        <f>DATE(YEAR(MPT_Data[[#This Row],[Calendar Day]]),MONTH(MPT_Data[[#This Row],[Calendar Day]]),1)</f>
        <v>41365</v>
      </c>
      <c r="K150" s="3">
        <f>DATE(YEAR(MPT_Data[[#This Row],[Calendar Day]]),1,1)</f>
        <v>41275</v>
      </c>
      <c r="L150" s="5">
        <f>MPT_Data[[#This Row],[MIN]]/60/24</f>
        <v>2.3131944444444446</v>
      </c>
      <c r="M150" t="str">
        <f>VLOOKUP(LEFT(MPT_Data[[#This Row],[Object ID]],1),Lookup[#All],2,FALSE)</f>
        <v>Service Request</v>
      </c>
      <c r="N150" t="str">
        <f>VLOOKUP("0"&amp;RIGHT(MPT_Data[[#This Row],[Processor Cost Center]],9),MAIN_Ref[[#All],[Cost Center]:[Site Name]],3,FALSE)</f>
        <v>PAL</v>
      </c>
      <c r="T150" s="8"/>
      <c r="U150"/>
    </row>
    <row r="151" spans="2:21" x14ac:dyDescent="0.25">
      <c r="B151" s="6" t="s">
        <v>30</v>
      </c>
      <c r="C151" s="3" t="s">
        <v>17</v>
      </c>
      <c r="D151" s="5" t="s">
        <v>74</v>
      </c>
      <c r="E151" s="19" t="s">
        <v>75</v>
      </c>
      <c r="F151" s="25">
        <v>41393</v>
      </c>
      <c r="G151" s="3" t="s">
        <v>2186</v>
      </c>
      <c r="H151" s="5">
        <v>2402</v>
      </c>
      <c r="I151" s="19">
        <v>100</v>
      </c>
      <c r="J151" s="6">
        <f>DATE(YEAR(MPT_Data[[#This Row],[Calendar Day]]),MONTH(MPT_Data[[#This Row],[Calendar Day]]),1)</f>
        <v>41365</v>
      </c>
      <c r="K151" s="3">
        <f>DATE(YEAR(MPT_Data[[#This Row],[Calendar Day]]),1,1)</f>
        <v>41275</v>
      </c>
      <c r="L151" s="5">
        <f>MPT_Data[[#This Row],[MIN]]/60/24</f>
        <v>1.6680555555555554</v>
      </c>
      <c r="M151" t="str">
        <f>VLOOKUP(LEFT(MPT_Data[[#This Row],[Object ID]],1),Lookup[#All],2,FALSE)</f>
        <v>Service Request</v>
      </c>
      <c r="N151" t="str">
        <f>VLOOKUP("0"&amp;RIGHT(MPT_Data[[#This Row],[Processor Cost Center]],9),MAIN_Ref[[#All],[Cost Center]:[Site Name]],3,FALSE)</f>
        <v>PAL</v>
      </c>
      <c r="T151" s="8"/>
      <c r="U151"/>
    </row>
    <row r="152" spans="2:21" x14ac:dyDescent="0.25">
      <c r="B152" s="6" t="s">
        <v>30</v>
      </c>
      <c r="C152" s="3" t="s">
        <v>17</v>
      </c>
      <c r="D152" s="5" t="s">
        <v>76</v>
      </c>
      <c r="E152" s="19" t="s">
        <v>77</v>
      </c>
      <c r="F152" s="25">
        <v>41414</v>
      </c>
      <c r="G152" s="3" t="s">
        <v>2186</v>
      </c>
      <c r="H152" s="5">
        <v>11517</v>
      </c>
      <c r="I152" s="19">
        <v>100</v>
      </c>
      <c r="J152" s="6">
        <f>DATE(YEAR(MPT_Data[[#This Row],[Calendar Day]]),MONTH(MPT_Data[[#This Row],[Calendar Day]]),1)</f>
        <v>41395</v>
      </c>
      <c r="K152" s="3">
        <f>DATE(YEAR(MPT_Data[[#This Row],[Calendar Day]]),1,1)</f>
        <v>41275</v>
      </c>
      <c r="L152" s="5">
        <f>MPT_Data[[#This Row],[MIN]]/60/24</f>
        <v>7.9979166666666659</v>
      </c>
      <c r="M152" t="str">
        <f>VLOOKUP(LEFT(MPT_Data[[#This Row],[Object ID]],1),Lookup[#All],2,FALSE)</f>
        <v>Service Request</v>
      </c>
      <c r="N152" t="str">
        <f>VLOOKUP("0"&amp;RIGHT(MPT_Data[[#This Row],[Processor Cost Center]],9),MAIN_Ref[[#All],[Cost Center]:[Site Name]],3,FALSE)</f>
        <v>PAL</v>
      </c>
      <c r="T152" s="8"/>
      <c r="U152"/>
    </row>
    <row r="153" spans="2:21" x14ac:dyDescent="0.25">
      <c r="B153" s="6" t="s">
        <v>30</v>
      </c>
      <c r="C153" s="3" t="s">
        <v>17</v>
      </c>
      <c r="D153" s="5" t="s">
        <v>78</v>
      </c>
      <c r="E153" s="19" t="s">
        <v>77</v>
      </c>
      <c r="F153" s="25">
        <v>41414</v>
      </c>
      <c r="G153" s="3" t="s">
        <v>2187</v>
      </c>
      <c r="H153" s="5">
        <v>10447</v>
      </c>
      <c r="I153" s="19">
        <v>100</v>
      </c>
      <c r="J153" s="6">
        <f>DATE(YEAR(MPT_Data[[#This Row],[Calendar Day]]),MONTH(MPT_Data[[#This Row],[Calendar Day]]),1)</f>
        <v>41395</v>
      </c>
      <c r="K153" s="3">
        <f>DATE(YEAR(MPT_Data[[#This Row],[Calendar Day]]),1,1)</f>
        <v>41275</v>
      </c>
      <c r="L153" s="5">
        <f>MPT_Data[[#This Row],[MIN]]/60/24</f>
        <v>7.2548611111111114</v>
      </c>
      <c r="M153" t="str">
        <f>VLOOKUP(LEFT(MPT_Data[[#This Row],[Object ID]],1),Lookup[#All],2,FALSE)</f>
        <v>Service Request</v>
      </c>
      <c r="N153" t="str">
        <f>VLOOKUP("0"&amp;RIGHT(MPT_Data[[#This Row],[Processor Cost Center]],9),MAIN_Ref[[#All],[Cost Center]:[Site Name]],3,FALSE)</f>
        <v>PAL</v>
      </c>
      <c r="T153" s="8"/>
      <c r="U153"/>
    </row>
    <row r="154" spans="2:21" x14ac:dyDescent="0.25">
      <c r="B154" s="6" t="s">
        <v>30</v>
      </c>
      <c r="C154" s="3" t="s">
        <v>17</v>
      </c>
      <c r="D154" s="5" t="s">
        <v>79</v>
      </c>
      <c r="E154" s="19" t="s">
        <v>80</v>
      </c>
      <c r="F154" s="25">
        <v>41414</v>
      </c>
      <c r="G154" s="3" t="s">
        <v>2187</v>
      </c>
      <c r="H154" s="5">
        <v>16096</v>
      </c>
      <c r="I154" s="19">
        <v>100</v>
      </c>
      <c r="J154" s="6">
        <f>DATE(YEAR(MPT_Data[[#This Row],[Calendar Day]]),MONTH(MPT_Data[[#This Row],[Calendar Day]]),1)</f>
        <v>41395</v>
      </c>
      <c r="K154" s="3">
        <f>DATE(YEAR(MPT_Data[[#This Row],[Calendar Day]]),1,1)</f>
        <v>41275</v>
      </c>
      <c r="L154" s="5">
        <f>MPT_Data[[#This Row],[MIN]]/60/24</f>
        <v>11.177777777777777</v>
      </c>
      <c r="M154" t="str">
        <f>VLOOKUP(LEFT(MPT_Data[[#This Row],[Object ID]],1),Lookup[#All],2,FALSE)</f>
        <v>Service Request</v>
      </c>
      <c r="N154" t="str">
        <f>VLOOKUP("0"&amp;RIGHT(MPT_Data[[#This Row],[Processor Cost Center]],9),MAIN_Ref[[#All],[Cost Center]:[Site Name]],3,FALSE)</f>
        <v>PAL</v>
      </c>
      <c r="T154" s="8"/>
      <c r="U154"/>
    </row>
    <row r="155" spans="2:21" x14ac:dyDescent="0.25">
      <c r="B155" s="6" t="s">
        <v>30</v>
      </c>
      <c r="C155" s="3" t="s">
        <v>17</v>
      </c>
      <c r="D155" s="5" t="s">
        <v>81</v>
      </c>
      <c r="E155" s="19" t="s">
        <v>82</v>
      </c>
      <c r="F155" s="25">
        <v>41414</v>
      </c>
      <c r="G155" s="3" t="s">
        <v>2186</v>
      </c>
      <c r="H155" s="5">
        <v>11745</v>
      </c>
      <c r="I155" s="19">
        <v>100</v>
      </c>
      <c r="J155" s="6">
        <f>DATE(YEAR(MPT_Data[[#This Row],[Calendar Day]]),MONTH(MPT_Data[[#This Row],[Calendar Day]]),1)</f>
        <v>41395</v>
      </c>
      <c r="K155" s="3">
        <f>DATE(YEAR(MPT_Data[[#This Row],[Calendar Day]]),1,1)</f>
        <v>41275</v>
      </c>
      <c r="L155" s="5">
        <f>MPT_Data[[#This Row],[MIN]]/60/24</f>
        <v>8.15625</v>
      </c>
      <c r="M155" t="str">
        <f>VLOOKUP(LEFT(MPT_Data[[#This Row],[Object ID]],1),Lookup[#All],2,FALSE)</f>
        <v>Service Request</v>
      </c>
      <c r="N155" t="str">
        <f>VLOOKUP("0"&amp;RIGHT(MPT_Data[[#This Row],[Processor Cost Center]],9),MAIN_Ref[[#All],[Cost Center]:[Site Name]],3,FALSE)</f>
        <v>PAL</v>
      </c>
      <c r="T155" s="8"/>
      <c r="U155"/>
    </row>
    <row r="156" spans="2:21" x14ac:dyDescent="0.25">
      <c r="B156" s="6" t="s">
        <v>30</v>
      </c>
      <c r="C156" s="3" t="s">
        <v>17</v>
      </c>
      <c r="D156" s="5" t="s">
        <v>83</v>
      </c>
      <c r="E156" s="19" t="s">
        <v>84</v>
      </c>
      <c r="F156" s="25">
        <v>41414</v>
      </c>
      <c r="G156" s="3" t="s">
        <v>2186</v>
      </c>
      <c r="H156" s="5">
        <v>31419</v>
      </c>
      <c r="I156" s="19">
        <v>100</v>
      </c>
      <c r="J156" s="6">
        <f>DATE(YEAR(MPT_Data[[#This Row],[Calendar Day]]),MONTH(MPT_Data[[#This Row],[Calendar Day]]),1)</f>
        <v>41395</v>
      </c>
      <c r="K156" s="3">
        <f>DATE(YEAR(MPT_Data[[#This Row],[Calendar Day]]),1,1)</f>
        <v>41275</v>
      </c>
      <c r="L156" s="5">
        <f>MPT_Data[[#This Row],[MIN]]/60/24</f>
        <v>21.818749999999998</v>
      </c>
      <c r="M156" t="str">
        <f>VLOOKUP(LEFT(MPT_Data[[#This Row],[Object ID]],1),Lookup[#All],2,FALSE)</f>
        <v>Service Request</v>
      </c>
      <c r="N156" t="str">
        <f>VLOOKUP("0"&amp;RIGHT(MPT_Data[[#This Row],[Processor Cost Center]],9),MAIN_Ref[[#All],[Cost Center]:[Site Name]],3,FALSE)</f>
        <v>PAL</v>
      </c>
      <c r="T156" s="8"/>
      <c r="U156"/>
    </row>
    <row r="157" spans="2:21" x14ac:dyDescent="0.25">
      <c r="B157" s="6" t="s">
        <v>30</v>
      </c>
      <c r="C157" s="3" t="s">
        <v>17</v>
      </c>
      <c r="D157" s="5" t="s">
        <v>85</v>
      </c>
      <c r="E157" s="19" t="s">
        <v>86</v>
      </c>
      <c r="F157" s="25">
        <v>41426</v>
      </c>
      <c r="G157" s="3" t="s">
        <v>2186</v>
      </c>
      <c r="H157" s="5">
        <v>48647</v>
      </c>
      <c r="I157" s="19">
        <v>100</v>
      </c>
      <c r="J157" s="6">
        <f>DATE(YEAR(MPT_Data[[#This Row],[Calendar Day]]),MONTH(MPT_Data[[#This Row],[Calendar Day]]),1)</f>
        <v>41426</v>
      </c>
      <c r="K157" s="3">
        <f>DATE(YEAR(MPT_Data[[#This Row],[Calendar Day]]),1,1)</f>
        <v>41275</v>
      </c>
      <c r="L157" s="5">
        <f>MPT_Data[[#This Row],[MIN]]/60/24</f>
        <v>33.78263888888889</v>
      </c>
      <c r="M157" t="str">
        <f>VLOOKUP(LEFT(MPT_Data[[#This Row],[Object ID]],1),Lookup[#All],2,FALSE)</f>
        <v>Service Request</v>
      </c>
      <c r="N157" t="str">
        <f>VLOOKUP("0"&amp;RIGHT(MPT_Data[[#This Row],[Processor Cost Center]],9),MAIN_Ref[[#All],[Cost Center]:[Site Name]],3,FALSE)</f>
        <v>PAL</v>
      </c>
      <c r="T157" s="8"/>
      <c r="U157"/>
    </row>
    <row r="158" spans="2:21" x14ac:dyDescent="0.25">
      <c r="B158" s="6" t="s">
        <v>30</v>
      </c>
      <c r="C158" s="3" t="s">
        <v>17</v>
      </c>
      <c r="D158" s="5" t="s">
        <v>87</v>
      </c>
      <c r="E158" s="19" t="s">
        <v>88</v>
      </c>
      <c r="F158" s="25">
        <v>41361</v>
      </c>
      <c r="G158" s="3" t="s">
        <v>2191</v>
      </c>
      <c r="H158" s="5">
        <v>4</v>
      </c>
      <c r="I158" s="19">
        <v>100</v>
      </c>
      <c r="J158" s="6">
        <f>DATE(YEAR(MPT_Data[[#This Row],[Calendar Day]]),MONTH(MPT_Data[[#This Row],[Calendar Day]]),1)</f>
        <v>41334</v>
      </c>
      <c r="K158" s="3">
        <f>DATE(YEAR(MPT_Data[[#This Row],[Calendar Day]]),1,1)</f>
        <v>41275</v>
      </c>
      <c r="L158" s="5">
        <f>MPT_Data[[#This Row],[MIN]]/60/24</f>
        <v>2.7777777777777779E-3</v>
      </c>
      <c r="M158" t="str">
        <f>VLOOKUP(LEFT(MPT_Data[[#This Row],[Object ID]],1),Lookup[#All],2,FALSE)</f>
        <v>Service Request</v>
      </c>
      <c r="N158" t="str">
        <f>VLOOKUP("0"&amp;RIGHT(MPT_Data[[#This Row],[Processor Cost Center]],9),MAIN_Ref[[#All],[Cost Center]:[Site Name]],3,FALSE)</f>
        <v>PAL</v>
      </c>
      <c r="T158" s="8"/>
      <c r="U158"/>
    </row>
    <row r="159" spans="2:21" x14ac:dyDescent="0.25">
      <c r="B159" s="6" t="s">
        <v>30</v>
      </c>
      <c r="C159" s="3" t="s">
        <v>17</v>
      </c>
      <c r="D159" s="5" t="s">
        <v>89</v>
      </c>
      <c r="E159" s="19" t="s">
        <v>90</v>
      </c>
      <c r="F159" s="25">
        <v>41392</v>
      </c>
      <c r="G159" s="3" t="s">
        <v>2191</v>
      </c>
      <c r="H159" s="5">
        <v>3</v>
      </c>
      <c r="I159" s="19">
        <v>100</v>
      </c>
      <c r="J159" s="6">
        <f>DATE(YEAR(MPT_Data[[#This Row],[Calendar Day]]),MONTH(MPT_Data[[#This Row],[Calendar Day]]),1)</f>
        <v>41365</v>
      </c>
      <c r="K159" s="3">
        <f>DATE(YEAR(MPT_Data[[#This Row],[Calendar Day]]),1,1)</f>
        <v>41275</v>
      </c>
      <c r="L159" s="5">
        <f>MPT_Data[[#This Row],[MIN]]/60/24</f>
        <v>2.0833333333333333E-3</v>
      </c>
      <c r="M159" t="str">
        <f>VLOOKUP(LEFT(MPT_Data[[#This Row],[Object ID]],1),Lookup[#All],2,FALSE)</f>
        <v>Service Request</v>
      </c>
      <c r="N159" t="str">
        <f>VLOOKUP("0"&amp;RIGHT(MPT_Data[[#This Row],[Processor Cost Center]],9),MAIN_Ref[[#All],[Cost Center]:[Site Name]],3,FALSE)</f>
        <v>PAL</v>
      </c>
      <c r="T159" s="8"/>
      <c r="U159"/>
    </row>
    <row r="160" spans="2:21" x14ac:dyDescent="0.25">
      <c r="B160" s="6" t="s">
        <v>30</v>
      </c>
      <c r="C160" s="3" t="s">
        <v>17</v>
      </c>
      <c r="D160" s="5" t="s">
        <v>91</v>
      </c>
      <c r="E160" s="19" t="s">
        <v>92</v>
      </c>
      <c r="F160" s="25">
        <v>41361</v>
      </c>
      <c r="G160" s="3" t="s">
        <v>2192</v>
      </c>
      <c r="H160" s="5">
        <v>64</v>
      </c>
      <c r="I160" s="19">
        <v>100</v>
      </c>
      <c r="J160" s="6">
        <f>DATE(YEAR(MPT_Data[[#This Row],[Calendar Day]]),MONTH(MPT_Data[[#This Row],[Calendar Day]]),1)</f>
        <v>41334</v>
      </c>
      <c r="K160" s="3">
        <f>DATE(YEAR(MPT_Data[[#This Row],[Calendar Day]]),1,1)</f>
        <v>41275</v>
      </c>
      <c r="L160" s="5">
        <f>MPT_Data[[#This Row],[MIN]]/60/24</f>
        <v>4.4444444444444446E-2</v>
      </c>
      <c r="M160" t="str">
        <f>VLOOKUP(LEFT(MPT_Data[[#This Row],[Object ID]],1),Lookup[#All],2,FALSE)</f>
        <v>Service Request</v>
      </c>
      <c r="N160" t="str">
        <f>VLOOKUP("0"&amp;RIGHT(MPT_Data[[#This Row],[Processor Cost Center]],9),MAIN_Ref[[#All],[Cost Center]:[Site Name]],3,FALSE)</f>
        <v>PAL</v>
      </c>
      <c r="T160" s="8"/>
      <c r="U160"/>
    </row>
    <row r="161" spans="2:21" x14ac:dyDescent="0.25">
      <c r="B161" s="6" t="s">
        <v>30</v>
      </c>
      <c r="C161" s="3" t="s">
        <v>17</v>
      </c>
      <c r="D161" s="5" t="s">
        <v>93</v>
      </c>
      <c r="E161" s="19" t="s">
        <v>94</v>
      </c>
      <c r="F161" s="25">
        <v>41392</v>
      </c>
      <c r="G161" s="3" t="s">
        <v>2188</v>
      </c>
      <c r="H161" s="5">
        <v>7</v>
      </c>
      <c r="I161" s="19">
        <v>100</v>
      </c>
      <c r="J161" s="6">
        <f>DATE(YEAR(MPT_Data[[#This Row],[Calendar Day]]),MONTH(MPT_Data[[#This Row],[Calendar Day]]),1)</f>
        <v>41365</v>
      </c>
      <c r="K161" s="3">
        <f>DATE(YEAR(MPT_Data[[#This Row],[Calendar Day]]),1,1)</f>
        <v>41275</v>
      </c>
      <c r="L161" s="5">
        <f>MPT_Data[[#This Row],[MIN]]/60/24</f>
        <v>4.8611111111111112E-3</v>
      </c>
      <c r="M161" t="str">
        <f>VLOOKUP(LEFT(MPT_Data[[#This Row],[Object ID]],1),Lookup[#All],2,FALSE)</f>
        <v>Service Request</v>
      </c>
      <c r="N161" t="str">
        <f>VLOOKUP("0"&amp;RIGHT(MPT_Data[[#This Row],[Processor Cost Center]],9),MAIN_Ref[[#All],[Cost Center]:[Site Name]],3,FALSE)</f>
        <v>PAL</v>
      </c>
      <c r="T161" s="8"/>
      <c r="U161"/>
    </row>
    <row r="162" spans="2:21" x14ac:dyDescent="0.25">
      <c r="B162" s="6" t="s">
        <v>30</v>
      </c>
      <c r="C162" s="3" t="s">
        <v>17</v>
      </c>
      <c r="D162" s="5" t="s">
        <v>95</v>
      </c>
      <c r="E162" s="19" t="s">
        <v>96</v>
      </c>
      <c r="F162" s="25">
        <v>41414</v>
      </c>
      <c r="G162" s="3" t="s">
        <v>2187</v>
      </c>
      <c r="H162" s="5">
        <v>25539</v>
      </c>
      <c r="I162" s="19">
        <v>100</v>
      </c>
      <c r="J162" s="6">
        <f>DATE(YEAR(MPT_Data[[#This Row],[Calendar Day]]),MONTH(MPT_Data[[#This Row],[Calendar Day]]),1)</f>
        <v>41395</v>
      </c>
      <c r="K162" s="3">
        <f>DATE(YEAR(MPT_Data[[#This Row],[Calendar Day]]),1,1)</f>
        <v>41275</v>
      </c>
      <c r="L162" s="5">
        <f>MPT_Data[[#This Row],[MIN]]/60/24</f>
        <v>17.735416666666666</v>
      </c>
      <c r="M162" t="str">
        <f>VLOOKUP(LEFT(MPT_Data[[#This Row],[Object ID]],1),Lookup[#All],2,FALSE)</f>
        <v>Service Request</v>
      </c>
      <c r="N162" t="str">
        <f>VLOOKUP("0"&amp;RIGHT(MPT_Data[[#This Row],[Processor Cost Center]],9),MAIN_Ref[[#All],[Cost Center]:[Site Name]],3,FALSE)</f>
        <v>PAL</v>
      </c>
      <c r="T162" s="8"/>
      <c r="U162"/>
    </row>
    <row r="163" spans="2:21" x14ac:dyDescent="0.25">
      <c r="B163" s="6" t="s">
        <v>30</v>
      </c>
      <c r="C163" s="3" t="s">
        <v>17</v>
      </c>
      <c r="D163" s="5" t="s">
        <v>97</v>
      </c>
      <c r="E163" s="19" t="s">
        <v>96</v>
      </c>
      <c r="F163" s="25">
        <v>41414</v>
      </c>
      <c r="G163" s="3" t="s">
        <v>2187</v>
      </c>
      <c r="H163" s="5">
        <v>15789</v>
      </c>
      <c r="I163" s="19">
        <v>100</v>
      </c>
      <c r="J163" s="6">
        <f>DATE(YEAR(MPT_Data[[#This Row],[Calendar Day]]),MONTH(MPT_Data[[#This Row],[Calendar Day]]),1)</f>
        <v>41395</v>
      </c>
      <c r="K163" s="3">
        <f>DATE(YEAR(MPT_Data[[#This Row],[Calendar Day]]),1,1)</f>
        <v>41275</v>
      </c>
      <c r="L163" s="5">
        <f>MPT_Data[[#This Row],[MIN]]/60/24</f>
        <v>10.964583333333332</v>
      </c>
      <c r="M163" t="str">
        <f>VLOOKUP(LEFT(MPT_Data[[#This Row],[Object ID]],1),Lookup[#All],2,FALSE)</f>
        <v>Service Request</v>
      </c>
      <c r="N163" t="str">
        <f>VLOOKUP("0"&amp;RIGHT(MPT_Data[[#This Row],[Processor Cost Center]],9),MAIN_Ref[[#All],[Cost Center]:[Site Name]],3,FALSE)</f>
        <v>PAL</v>
      </c>
      <c r="T163" s="8"/>
      <c r="U163"/>
    </row>
    <row r="164" spans="2:21" x14ac:dyDescent="0.25">
      <c r="B164" s="6" t="s">
        <v>30</v>
      </c>
      <c r="C164" s="3" t="s">
        <v>17</v>
      </c>
      <c r="D164" s="5" t="s">
        <v>98</v>
      </c>
      <c r="E164" s="19" t="s">
        <v>99</v>
      </c>
      <c r="F164" s="25">
        <v>41393</v>
      </c>
      <c r="G164" s="3" t="s">
        <v>2193</v>
      </c>
      <c r="H164" s="5">
        <v>11</v>
      </c>
      <c r="I164" s="19">
        <v>100</v>
      </c>
      <c r="J164" s="6">
        <f>DATE(YEAR(MPT_Data[[#This Row],[Calendar Day]]),MONTH(MPT_Data[[#This Row],[Calendar Day]]),1)</f>
        <v>41365</v>
      </c>
      <c r="K164" s="3">
        <f>DATE(YEAR(MPT_Data[[#This Row],[Calendar Day]]),1,1)</f>
        <v>41275</v>
      </c>
      <c r="L164" s="5">
        <f>MPT_Data[[#This Row],[MIN]]/60/24</f>
        <v>7.6388888888888886E-3</v>
      </c>
      <c r="M164" t="str">
        <f>VLOOKUP(LEFT(MPT_Data[[#This Row],[Object ID]],1),Lookup[#All],2,FALSE)</f>
        <v>Service Request</v>
      </c>
      <c r="N164" t="str">
        <f>VLOOKUP("0"&amp;RIGHT(MPT_Data[[#This Row],[Processor Cost Center]],9),MAIN_Ref[[#All],[Cost Center]:[Site Name]],3,FALSE)</f>
        <v>PAL</v>
      </c>
      <c r="T164" s="8"/>
      <c r="U164"/>
    </row>
    <row r="165" spans="2:21" x14ac:dyDescent="0.25">
      <c r="B165" s="6" t="s">
        <v>30</v>
      </c>
      <c r="C165" s="3" t="s">
        <v>17</v>
      </c>
      <c r="D165" s="5" t="s">
        <v>100</v>
      </c>
      <c r="E165" s="19" t="s">
        <v>96</v>
      </c>
      <c r="F165" s="25">
        <v>41419</v>
      </c>
      <c r="G165" s="3" t="s">
        <v>2190</v>
      </c>
      <c r="H165" s="5">
        <v>38748</v>
      </c>
      <c r="I165" s="19">
        <v>100</v>
      </c>
      <c r="J165" s="6">
        <f>DATE(YEAR(MPT_Data[[#This Row],[Calendar Day]]),MONTH(MPT_Data[[#This Row],[Calendar Day]]),1)</f>
        <v>41395</v>
      </c>
      <c r="K165" s="3">
        <f>DATE(YEAR(MPT_Data[[#This Row],[Calendar Day]]),1,1)</f>
        <v>41275</v>
      </c>
      <c r="L165" s="5">
        <f>MPT_Data[[#This Row],[MIN]]/60/24</f>
        <v>26.908333333333331</v>
      </c>
      <c r="M165" t="str">
        <f>VLOOKUP(LEFT(MPT_Data[[#This Row],[Object ID]],1),Lookup[#All],2,FALSE)</f>
        <v>Service Request</v>
      </c>
      <c r="N165" t="str">
        <f>VLOOKUP("0"&amp;RIGHT(MPT_Data[[#This Row],[Processor Cost Center]],9),MAIN_Ref[[#All],[Cost Center]:[Site Name]],3,FALSE)</f>
        <v>PAL</v>
      </c>
      <c r="T165" s="8"/>
      <c r="U165"/>
    </row>
    <row r="166" spans="2:21" x14ac:dyDescent="0.25">
      <c r="B166" s="6" t="s">
        <v>30</v>
      </c>
      <c r="C166" s="3" t="s">
        <v>17</v>
      </c>
      <c r="D166" s="5" t="s">
        <v>101</v>
      </c>
      <c r="E166" s="19" t="s">
        <v>102</v>
      </c>
      <c r="F166" s="25">
        <v>41414</v>
      </c>
      <c r="G166" s="3" t="s">
        <v>2186</v>
      </c>
      <c r="H166" s="5">
        <v>27516</v>
      </c>
      <c r="I166" s="19">
        <v>100</v>
      </c>
      <c r="J166" s="6">
        <f>DATE(YEAR(MPT_Data[[#This Row],[Calendar Day]]),MONTH(MPT_Data[[#This Row],[Calendar Day]]),1)</f>
        <v>41395</v>
      </c>
      <c r="K166" s="3">
        <f>DATE(YEAR(MPT_Data[[#This Row],[Calendar Day]]),1,1)</f>
        <v>41275</v>
      </c>
      <c r="L166" s="5">
        <f>MPT_Data[[#This Row],[MIN]]/60/24</f>
        <v>19.108333333333334</v>
      </c>
      <c r="M166" t="str">
        <f>VLOOKUP(LEFT(MPT_Data[[#This Row],[Object ID]],1),Lookup[#All],2,FALSE)</f>
        <v>Service Request</v>
      </c>
      <c r="N166" t="str">
        <f>VLOOKUP("0"&amp;RIGHT(MPT_Data[[#This Row],[Processor Cost Center]],9),MAIN_Ref[[#All],[Cost Center]:[Site Name]],3,FALSE)</f>
        <v>PAL</v>
      </c>
      <c r="T166" s="8"/>
      <c r="U166"/>
    </row>
    <row r="167" spans="2:21" x14ac:dyDescent="0.25">
      <c r="B167" s="6" t="s">
        <v>30</v>
      </c>
      <c r="C167" s="3" t="s">
        <v>17</v>
      </c>
      <c r="D167" s="5" t="s">
        <v>103</v>
      </c>
      <c r="E167" s="19" t="s">
        <v>104</v>
      </c>
      <c r="F167" s="25">
        <v>41362</v>
      </c>
      <c r="G167" s="3" t="s">
        <v>2194</v>
      </c>
      <c r="H167" s="5">
        <v>8</v>
      </c>
      <c r="I167" s="19">
        <v>100</v>
      </c>
      <c r="J167" s="6">
        <f>DATE(YEAR(MPT_Data[[#This Row],[Calendar Day]]),MONTH(MPT_Data[[#This Row],[Calendar Day]]),1)</f>
        <v>41334</v>
      </c>
      <c r="K167" s="3">
        <f>DATE(YEAR(MPT_Data[[#This Row],[Calendar Day]]),1,1)</f>
        <v>41275</v>
      </c>
      <c r="L167" s="5">
        <f>MPT_Data[[#This Row],[MIN]]/60/24</f>
        <v>5.5555555555555558E-3</v>
      </c>
      <c r="M167" t="str">
        <f>VLOOKUP(LEFT(MPT_Data[[#This Row],[Object ID]],1),Lookup[#All],2,FALSE)</f>
        <v>Service Request</v>
      </c>
      <c r="N167" t="str">
        <f>VLOOKUP("0"&amp;RIGHT(MPT_Data[[#This Row],[Processor Cost Center]],9),MAIN_Ref[[#All],[Cost Center]:[Site Name]],3,FALSE)</f>
        <v>PAL</v>
      </c>
      <c r="T167" s="8"/>
      <c r="U167"/>
    </row>
    <row r="168" spans="2:21" x14ac:dyDescent="0.25">
      <c r="B168" s="6" t="s">
        <v>30</v>
      </c>
      <c r="C168" s="3" t="s">
        <v>17</v>
      </c>
      <c r="D168" s="5" t="s">
        <v>105</v>
      </c>
      <c r="E168" s="19" t="s">
        <v>106</v>
      </c>
      <c r="F168" s="25">
        <v>41393</v>
      </c>
      <c r="G168" s="3" t="s">
        <v>2194</v>
      </c>
      <c r="H168" s="5">
        <v>5</v>
      </c>
      <c r="I168" s="19">
        <v>100</v>
      </c>
      <c r="J168" s="6">
        <f>DATE(YEAR(MPT_Data[[#This Row],[Calendar Day]]),MONTH(MPT_Data[[#This Row],[Calendar Day]]),1)</f>
        <v>41365</v>
      </c>
      <c r="K168" s="3">
        <f>DATE(YEAR(MPT_Data[[#This Row],[Calendar Day]]),1,1)</f>
        <v>41275</v>
      </c>
      <c r="L168" s="5">
        <f>MPT_Data[[#This Row],[MIN]]/60/24</f>
        <v>3.472222222222222E-3</v>
      </c>
      <c r="M168" t="str">
        <f>VLOOKUP(LEFT(MPT_Data[[#This Row],[Object ID]],1),Lookup[#All],2,FALSE)</f>
        <v>Service Request</v>
      </c>
      <c r="N168" t="str">
        <f>VLOOKUP("0"&amp;RIGHT(MPT_Data[[#This Row],[Processor Cost Center]],9),MAIN_Ref[[#All],[Cost Center]:[Site Name]],3,FALSE)</f>
        <v>PAL</v>
      </c>
      <c r="T168" s="8"/>
      <c r="U168"/>
    </row>
    <row r="169" spans="2:21" x14ac:dyDescent="0.25">
      <c r="B169" s="6" t="s">
        <v>30</v>
      </c>
      <c r="C169" s="3" t="s">
        <v>17</v>
      </c>
      <c r="D169" s="5" t="s">
        <v>107</v>
      </c>
      <c r="E169" s="19" t="s">
        <v>108</v>
      </c>
      <c r="F169" s="25">
        <v>41362</v>
      </c>
      <c r="G169" s="3" t="s">
        <v>2194</v>
      </c>
      <c r="H169" s="5">
        <v>10</v>
      </c>
      <c r="I169" s="19">
        <v>100</v>
      </c>
      <c r="J169" s="6">
        <f>DATE(YEAR(MPT_Data[[#This Row],[Calendar Day]]),MONTH(MPT_Data[[#This Row],[Calendar Day]]),1)</f>
        <v>41334</v>
      </c>
      <c r="K169" s="3">
        <f>DATE(YEAR(MPT_Data[[#This Row],[Calendar Day]]),1,1)</f>
        <v>41275</v>
      </c>
      <c r="L169" s="5">
        <f>MPT_Data[[#This Row],[MIN]]/60/24</f>
        <v>6.9444444444444441E-3</v>
      </c>
      <c r="M169" t="str">
        <f>VLOOKUP(LEFT(MPT_Data[[#This Row],[Object ID]],1),Lookup[#All],2,FALSE)</f>
        <v>Service Request</v>
      </c>
      <c r="N169" t="str">
        <f>VLOOKUP("0"&amp;RIGHT(MPT_Data[[#This Row],[Processor Cost Center]],9),MAIN_Ref[[#All],[Cost Center]:[Site Name]],3,FALSE)</f>
        <v>PAL</v>
      </c>
      <c r="T169" s="8"/>
      <c r="U169"/>
    </row>
    <row r="170" spans="2:21" x14ac:dyDescent="0.25">
      <c r="B170" s="6" t="s">
        <v>30</v>
      </c>
      <c r="C170" s="3" t="s">
        <v>17</v>
      </c>
      <c r="D170" s="5" t="s">
        <v>109</v>
      </c>
      <c r="E170" s="19" t="s">
        <v>110</v>
      </c>
      <c r="F170" s="25">
        <v>41420</v>
      </c>
      <c r="G170" s="3" t="s">
        <v>2195</v>
      </c>
      <c r="H170" s="5">
        <v>37940</v>
      </c>
      <c r="I170" s="19">
        <v>100</v>
      </c>
      <c r="J170" s="6">
        <f>DATE(YEAR(MPT_Data[[#This Row],[Calendar Day]]),MONTH(MPT_Data[[#This Row],[Calendar Day]]),1)</f>
        <v>41395</v>
      </c>
      <c r="K170" s="3">
        <f>DATE(YEAR(MPT_Data[[#This Row],[Calendar Day]]),1,1)</f>
        <v>41275</v>
      </c>
      <c r="L170" s="5">
        <f>MPT_Data[[#This Row],[MIN]]/60/24</f>
        <v>26.347222222222225</v>
      </c>
      <c r="M170" t="str">
        <f>VLOOKUP(LEFT(MPT_Data[[#This Row],[Object ID]],1),Lookup[#All],2,FALSE)</f>
        <v>Service Request</v>
      </c>
      <c r="N170" t="str">
        <f>VLOOKUP("0"&amp;RIGHT(MPT_Data[[#This Row],[Processor Cost Center]],9),MAIN_Ref[[#All],[Cost Center]:[Site Name]],3,FALSE)</f>
        <v>PAL</v>
      </c>
      <c r="T170" s="8"/>
      <c r="U170"/>
    </row>
    <row r="171" spans="2:21" x14ac:dyDescent="0.25">
      <c r="B171" s="6" t="s">
        <v>30</v>
      </c>
      <c r="C171" s="3" t="s">
        <v>17</v>
      </c>
      <c r="D171" s="5" t="s">
        <v>111</v>
      </c>
      <c r="E171" s="19" t="s">
        <v>112</v>
      </c>
      <c r="F171" s="25">
        <v>41414</v>
      </c>
      <c r="G171" s="3" t="s">
        <v>2192</v>
      </c>
      <c r="H171" s="5">
        <v>10040</v>
      </c>
      <c r="I171" s="19">
        <v>100</v>
      </c>
      <c r="J171" s="6">
        <f>DATE(YEAR(MPT_Data[[#This Row],[Calendar Day]]),MONTH(MPT_Data[[#This Row],[Calendar Day]]),1)</f>
        <v>41395</v>
      </c>
      <c r="K171" s="3">
        <f>DATE(YEAR(MPT_Data[[#This Row],[Calendar Day]]),1,1)</f>
        <v>41275</v>
      </c>
      <c r="L171" s="5">
        <f>MPT_Data[[#This Row],[MIN]]/60/24</f>
        <v>6.9722222222222223</v>
      </c>
      <c r="M171" t="str">
        <f>VLOOKUP(LEFT(MPT_Data[[#This Row],[Object ID]],1),Lookup[#All],2,FALSE)</f>
        <v>Service Request</v>
      </c>
      <c r="N171" t="str">
        <f>VLOOKUP("0"&amp;RIGHT(MPT_Data[[#This Row],[Processor Cost Center]],9),MAIN_Ref[[#All],[Cost Center]:[Site Name]],3,FALSE)</f>
        <v>PAL</v>
      </c>
      <c r="T171" s="8"/>
      <c r="U171"/>
    </row>
    <row r="172" spans="2:21" x14ac:dyDescent="0.25">
      <c r="B172" s="6" t="s">
        <v>30</v>
      </c>
      <c r="C172" s="3" t="s">
        <v>17</v>
      </c>
      <c r="D172" s="5" t="s">
        <v>113</v>
      </c>
      <c r="E172" s="19" t="s">
        <v>114</v>
      </c>
      <c r="F172" s="25">
        <v>41393</v>
      </c>
      <c r="G172" s="3" t="s">
        <v>2196</v>
      </c>
      <c r="H172" s="5">
        <v>14</v>
      </c>
      <c r="I172" s="19">
        <v>100</v>
      </c>
      <c r="J172" s="6">
        <f>DATE(YEAR(MPT_Data[[#This Row],[Calendar Day]]),MONTH(MPT_Data[[#This Row],[Calendar Day]]),1)</f>
        <v>41365</v>
      </c>
      <c r="K172" s="3">
        <f>DATE(YEAR(MPT_Data[[#This Row],[Calendar Day]]),1,1)</f>
        <v>41275</v>
      </c>
      <c r="L172" s="5">
        <f>MPT_Data[[#This Row],[MIN]]/60/24</f>
        <v>9.7222222222222224E-3</v>
      </c>
      <c r="M172" t="str">
        <f>VLOOKUP(LEFT(MPT_Data[[#This Row],[Object ID]],1),Lookup[#All],2,FALSE)</f>
        <v>Service Request</v>
      </c>
      <c r="N172" t="str">
        <f>VLOOKUP("0"&amp;RIGHT(MPT_Data[[#This Row],[Processor Cost Center]],9),MAIN_Ref[[#All],[Cost Center]:[Site Name]],3,FALSE)</f>
        <v>PAL</v>
      </c>
      <c r="T172" s="8"/>
      <c r="U172"/>
    </row>
    <row r="173" spans="2:21" x14ac:dyDescent="0.25">
      <c r="B173" s="6" t="s">
        <v>30</v>
      </c>
      <c r="C173" s="3" t="s">
        <v>17</v>
      </c>
      <c r="D173" s="5" t="s">
        <v>115</v>
      </c>
      <c r="E173" s="19" t="s">
        <v>116</v>
      </c>
      <c r="F173" s="25">
        <v>41393</v>
      </c>
      <c r="G173" s="3" t="s">
        <v>2196</v>
      </c>
      <c r="H173" s="5">
        <v>5</v>
      </c>
      <c r="I173" s="19">
        <v>100</v>
      </c>
      <c r="J173" s="6">
        <f>DATE(YEAR(MPT_Data[[#This Row],[Calendar Day]]),MONTH(MPT_Data[[#This Row],[Calendar Day]]),1)</f>
        <v>41365</v>
      </c>
      <c r="K173" s="3">
        <f>DATE(YEAR(MPT_Data[[#This Row],[Calendar Day]]),1,1)</f>
        <v>41275</v>
      </c>
      <c r="L173" s="5">
        <f>MPT_Data[[#This Row],[MIN]]/60/24</f>
        <v>3.472222222222222E-3</v>
      </c>
      <c r="M173" t="str">
        <f>VLOOKUP(LEFT(MPT_Data[[#This Row],[Object ID]],1),Lookup[#All],2,FALSE)</f>
        <v>Service Request</v>
      </c>
      <c r="N173" t="str">
        <f>VLOOKUP("0"&amp;RIGHT(MPT_Data[[#This Row],[Processor Cost Center]],9),MAIN_Ref[[#All],[Cost Center]:[Site Name]],3,FALSE)</f>
        <v>PAL</v>
      </c>
      <c r="T173" s="8"/>
      <c r="U173"/>
    </row>
    <row r="174" spans="2:21" x14ac:dyDescent="0.25">
      <c r="B174" s="6" t="s">
        <v>30</v>
      </c>
      <c r="C174" s="3" t="s">
        <v>17</v>
      </c>
      <c r="D174" s="5" t="s">
        <v>117</v>
      </c>
      <c r="E174" s="19" t="s">
        <v>118</v>
      </c>
      <c r="F174" s="25">
        <v>41393</v>
      </c>
      <c r="G174" s="3" t="s">
        <v>2196</v>
      </c>
      <c r="H174" s="5">
        <v>4</v>
      </c>
      <c r="I174" s="19">
        <v>100</v>
      </c>
      <c r="J174" s="6">
        <f>DATE(YEAR(MPT_Data[[#This Row],[Calendar Day]]),MONTH(MPT_Data[[#This Row],[Calendar Day]]),1)</f>
        <v>41365</v>
      </c>
      <c r="K174" s="3">
        <f>DATE(YEAR(MPT_Data[[#This Row],[Calendar Day]]),1,1)</f>
        <v>41275</v>
      </c>
      <c r="L174" s="5">
        <f>MPT_Data[[#This Row],[MIN]]/60/24</f>
        <v>2.7777777777777779E-3</v>
      </c>
      <c r="M174" t="str">
        <f>VLOOKUP(LEFT(MPT_Data[[#This Row],[Object ID]],1),Lookup[#All],2,FALSE)</f>
        <v>Service Request</v>
      </c>
      <c r="N174" t="str">
        <f>VLOOKUP("0"&amp;RIGHT(MPT_Data[[#This Row],[Processor Cost Center]],9),MAIN_Ref[[#All],[Cost Center]:[Site Name]],3,FALSE)</f>
        <v>PAL</v>
      </c>
      <c r="T174" s="8"/>
      <c r="U174"/>
    </row>
    <row r="175" spans="2:21" x14ac:dyDescent="0.25">
      <c r="B175" s="6" t="s">
        <v>30</v>
      </c>
      <c r="C175" s="3" t="s">
        <v>17</v>
      </c>
      <c r="D175" s="5" t="s">
        <v>119</v>
      </c>
      <c r="E175" s="19" t="s">
        <v>120</v>
      </c>
      <c r="F175" s="25">
        <v>41393</v>
      </c>
      <c r="G175" s="3" t="s">
        <v>2196</v>
      </c>
      <c r="H175" s="5">
        <v>3</v>
      </c>
      <c r="I175" s="19">
        <v>100</v>
      </c>
      <c r="J175" s="6">
        <f>DATE(YEAR(MPT_Data[[#This Row],[Calendar Day]]),MONTH(MPT_Data[[#This Row],[Calendar Day]]),1)</f>
        <v>41365</v>
      </c>
      <c r="K175" s="3">
        <f>DATE(YEAR(MPT_Data[[#This Row],[Calendar Day]]),1,1)</f>
        <v>41275</v>
      </c>
      <c r="L175" s="5">
        <f>MPT_Data[[#This Row],[MIN]]/60/24</f>
        <v>2.0833333333333333E-3</v>
      </c>
      <c r="M175" t="str">
        <f>VLOOKUP(LEFT(MPT_Data[[#This Row],[Object ID]],1),Lookup[#All],2,FALSE)</f>
        <v>Service Request</v>
      </c>
      <c r="N175" t="str">
        <f>VLOOKUP("0"&amp;RIGHT(MPT_Data[[#This Row],[Processor Cost Center]],9),MAIN_Ref[[#All],[Cost Center]:[Site Name]],3,FALSE)</f>
        <v>PAL</v>
      </c>
      <c r="T175" s="8"/>
      <c r="U175"/>
    </row>
    <row r="176" spans="2:21" x14ac:dyDescent="0.25">
      <c r="B176" s="6" t="s">
        <v>30</v>
      </c>
      <c r="C176" s="3" t="s">
        <v>17</v>
      </c>
      <c r="D176" s="5" t="s">
        <v>121</v>
      </c>
      <c r="E176" s="19" t="s">
        <v>122</v>
      </c>
      <c r="F176" s="25">
        <v>41393</v>
      </c>
      <c r="G176" s="3" t="s">
        <v>2196</v>
      </c>
      <c r="H176" s="5">
        <v>4</v>
      </c>
      <c r="I176" s="19">
        <v>100</v>
      </c>
      <c r="J176" s="6">
        <f>DATE(YEAR(MPT_Data[[#This Row],[Calendar Day]]),MONTH(MPT_Data[[#This Row],[Calendar Day]]),1)</f>
        <v>41365</v>
      </c>
      <c r="K176" s="3">
        <f>DATE(YEAR(MPT_Data[[#This Row],[Calendar Day]]),1,1)</f>
        <v>41275</v>
      </c>
      <c r="L176" s="5">
        <f>MPT_Data[[#This Row],[MIN]]/60/24</f>
        <v>2.7777777777777779E-3</v>
      </c>
      <c r="M176" t="str">
        <f>VLOOKUP(LEFT(MPT_Data[[#This Row],[Object ID]],1),Lookup[#All],2,FALSE)</f>
        <v>Service Request</v>
      </c>
      <c r="N176" t="str">
        <f>VLOOKUP("0"&amp;RIGHT(MPT_Data[[#This Row],[Processor Cost Center]],9),MAIN_Ref[[#All],[Cost Center]:[Site Name]],3,FALSE)</f>
        <v>PAL</v>
      </c>
      <c r="T176" s="8"/>
      <c r="U176"/>
    </row>
    <row r="177" spans="2:21" x14ac:dyDescent="0.25">
      <c r="B177" s="6" t="s">
        <v>30</v>
      </c>
      <c r="C177" s="3" t="s">
        <v>17</v>
      </c>
      <c r="D177" s="5" t="s">
        <v>123</v>
      </c>
      <c r="E177" s="19" t="s">
        <v>124</v>
      </c>
      <c r="F177" s="25">
        <v>41393</v>
      </c>
      <c r="G177" s="3" t="s">
        <v>2196</v>
      </c>
      <c r="H177" s="5">
        <v>4</v>
      </c>
      <c r="I177" s="19">
        <v>100</v>
      </c>
      <c r="J177" s="6">
        <f>DATE(YEAR(MPT_Data[[#This Row],[Calendar Day]]),MONTH(MPT_Data[[#This Row],[Calendar Day]]),1)</f>
        <v>41365</v>
      </c>
      <c r="K177" s="3">
        <f>DATE(YEAR(MPT_Data[[#This Row],[Calendar Day]]),1,1)</f>
        <v>41275</v>
      </c>
      <c r="L177" s="5">
        <f>MPT_Data[[#This Row],[MIN]]/60/24</f>
        <v>2.7777777777777779E-3</v>
      </c>
      <c r="M177" t="str">
        <f>VLOOKUP(LEFT(MPT_Data[[#This Row],[Object ID]],1),Lookup[#All],2,FALSE)</f>
        <v>Service Request</v>
      </c>
      <c r="N177" t="str">
        <f>VLOOKUP("0"&amp;RIGHT(MPT_Data[[#This Row],[Processor Cost Center]],9),MAIN_Ref[[#All],[Cost Center]:[Site Name]],3,FALSE)</f>
        <v>PAL</v>
      </c>
      <c r="T177" s="8"/>
      <c r="U177"/>
    </row>
    <row r="178" spans="2:21" x14ac:dyDescent="0.25">
      <c r="B178" s="6" t="s">
        <v>30</v>
      </c>
      <c r="C178" s="3" t="s">
        <v>17</v>
      </c>
      <c r="D178" s="5" t="s">
        <v>125</v>
      </c>
      <c r="E178" s="19" t="s">
        <v>126</v>
      </c>
      <c r="F178" s="25">
        <v>41393</v>
      </c>
      <c r="G178" s="3" t="s">
        <v>2196</v>
      </c>
      <c r="H178" s="5">
        <v>3</v>
      </c>
      <c r="I178" s="19">
        <v>100</v>
      </c>
      <c r="J178" s="6">
        <f>DATE(YEAR(MPT_Data[[#This Row],[Calendar Day]]),MONTH(MPT_Data[[#This Row],[Calendar Day]]),1)</f>
        <v>41365</v>
      </c>
      <c r="K178" s="3">
        <f>DATE(YEAR(MPT_Data[[#This Row],[Calendar Day]]),1,1)</f>
        <v>41275</v>
      </c>
      <c r="L178" s="5">
        <f>MPT_Data[[#This Row],[MIN]]/60/24</f>
        <v>2.0833333333333333E-3</v>
      </c>
      <c r="M178" t="str">
        <f>VLOOKUP(LEFT(MPT_Data[[#This Row],[Object ID]],1),Lookup[#All],2,FALSE)</f>
        <v>Service Request</v>
      </c>
      <c r="N178" t="str">
        <f>VLOOKUP("0"&amp;RIGHT(MPT_Data[[#This Row],[Processor Cost Center]],9),MAIN_Ref[[#All],[Cost Center]:[Site Name]],3,FALSE)</f>
        <v>PAL</v>
      </c>
      <c r="T178" s="8"/>
      <c r="U178"/>
    </row>
    <row r="179" spans="2:21" x14ac:dyDescent="0.25">
      <c r="B179" s="6" t="s">
        <v>30</v>
      </c>
      <c r="C179" s="3" t="s">
        <v>17</v>
      </c>
      <c r="D179" s="5" t="s">
        <v>127</v>
      </c>
      <c r="E179" s="19" t="s">
        <v>128</v>
      </c>
      <c r="F179" s="25">
        <v>41393</v>
      </c>
      <c r="G179" s="3" t="s">
        <v>2196</v>
      </c>
      <c r="H179" s="5">
        <v>4</v>
      </c>
      <c r="I179" s="19">
        <v>100</v>
      </c>
      <c r="J179" s="6">
        <f>DATE(YEAR(MPT_Data[[#This Row],[Calendar Day]]),MONTH(MPT_Data[[#This Row],[Calendar Day]]),1)</f>
        <v>41365</v>
      </c>
      <c r="K179" s="3">
        <f>DATE(YEAR(MPT_Data[[#This Row],[Calendar Day]]),1,1)</f>
        <v>41275</v>
      </c>
      <c r="L179" s="5">
        <f>MPT_Data[[#This Row],[MIN]]/60/24</f>
        <v>2.7777777777777779E-3</v>
      </c>
      <c r="M179" t="str">
        <f>VLOOKUP(LEFT(MPT_Data[[#This Row],[Object ID]],1),Lookup[#All],2,FALSE)</f>
        <v>Service Request</v>
      </c>
      <c r="N179" t="str">
        <f>VLOOKUP("0"&amp;RIGHT(MPT_Data[[#This Row],[Processor Cost Center]],9),MAIN_Ref[[#All],[Cost Center]:[Site Name]],3,FALSE)</f>
        <v>PAL</v>
      </c>
      <c r="T179" s="8"/>
      <c r="U179"/>
    </row>
    <row r="180" spans="2:21" x14ac:dyDescent="0.25">
      <c r="B180" s="6" t="s">
        <v>30</v>
      </c>
      <c r="C180" s="3" t="s">
        <v>17</v>
      </c>
      <c r="D180" s="5" t="s">
        <v>129</v>
      </c>
      <c r="E180" s="19" t="s">
        <v>130</v>
      </c>
      <c r="F180" s="25">
        <v>41393</v>
      </c>
      <c r="G180" s="3" t="s">
        <v>2196</v>
      </c>
      <c r="H180" s="5">
        <v>6</v>
      </c>
      <c r="I180" s="19">
        <v>100</v>
      </c>
      <c r="J180" s="6">
        <f>DATE(YEAR(MPT_Data[[#This Row],[Calendar Day]]),MONTH(MPT_Data[[#This Row],[Calendar Day]]),1)</f>
        <v>41365</v>
      </c>
      <c r="K180" s="3">
        <f>DATE(YEAR(MPT_Data[[#This Row],[Calendar Day]]),1,1)</f>
        <v>41275</v>
      </c>
      <c r="L180" s="5">
        <f>MPT_Data[[#This Row],[MIN]]/60/24</f>
        <v>4.1666666666666666E-3</v>
      </c>
      <c r="M180" t="str">
        <f>VLOOKUP(LEFT(MPT_Data[[#This Row],[Object ID]],1),Lookup[#All],2,FALSE)</f>
        <v>Service Request</v>
      </c>
      <c r="N180" t="str">
        <f>VLOOKUP("0"&amp;RIGHT(MPT_Data[[#This Row],[Processor Cost Center]],9),MAIN_Ref[[#All],[Cost Center]:[Site Name]],3,FALSE)</f>
        <v>PAL</v>
      </c>
      <c r="T180" s="8"/>
      <c r="U180"/>
    </row>
    <row r="181" spans="2:21" x14ac:dyDescent="0.25">
      <c r="B181" s="6" t="s">
        <v>30</v>
      </c>
      <c r="C181" s="3" t="s">
        <v>17</v>
      </c>
      <c r="D181" s="5" t="s">
        <v>131</v>
      </c>
      <c r="E181" s="19" t="s">
        <v>130</v>
      </c>
      <c r="F181" s="25">
        <v>41393</v>
      </c>
      <c r="G181" s="3" t="s">
        <v>2196</v>
      </c>
      <c r="H181" s="5">
        <v>3</v>
      </c>
      <c r="I181" s="19">
        <v>100</v>
      </c>
      <c r="J181" s="6">
        <f>DATE(YEAR(MPT_Data[[#This Row],[Calendar Day]]),MONTH(MPT_Data[[#This Row],[Calendar Day]]),1)</f>
        <v>41365</v>
      </c>
      <c r="K181" s="3">
        <f>DATE(YEAR(MPT_Data[[#This Row],[Calendar Day]]),1,1)</f>
        <v>41275</v>
      </c>
      <c r="L181" s="5">
        <f>MPT_Data[[#This Row],[MIN]]/60/24</f>
        <v>2.0833333333333333E-3</v>
      </c>
      <c r="M181" t="str">
        <f>VLOOKUP(LEFT(MPT_Data[[#This Row],[Object ID]],1),Lookup[#All],2,FALSE)</f>
        <v>Service Request</v>
      </c>
      <c r="N181" t="str">
        <f>VLOOKUP("0"&amp;RIGHT(MPT_Data[[#This Row],[Processor Cost Center]],9),MAIN_Ref[[#All],[Cost Center]:[Site Name]],3,FALSE)</f>
        <v>PAL</v>
      </c>
      <c r="T181" s="8"/>
      <c r="U181"/>
    </row>
    <row r="182" spans="2:21" x14ac:dyDescent="0.25">
      <c r="B182" s="6" t="s">
        <v>30</v>
      </c>
      <c r="C182" s="3" t="s">
        <v>17</v>
      </c>
      <c r="D182" s="5" t="s">
        <v>132</v>
      </c>
      <c r="E182" s="19" t="s">
        <v>133</v>
      </c>
      <c r="F182" s="25">
        <v>41393</v>
      </c>
      <c r="G182" s="3" t="s">
        <v>2196</v>
      </c>
      <c r="H182" s="5">
        <v>4</v>
      </c>
      <c r="I182" s="19">
        <v>100</v>
      </c>
      <c r="J182" s="6">
        <f>DATE(YEAR(MPT_Data[[#This Row],[Calendar Day]]),MONTH(MPT_Data[[#This Row],[Calendar Day]]),1)</f>
        <v>41365</v>
      </c>
      <c r="K182" s="3">
        <f>DATE(YEAR(MPT_Data[[#This Row],[Calendar Day]]),1,1)</f>
        <v>41275</v>
      </c>
      <c r="L182" s="5">
        <f>MPT_Data[[#This Row],[MIN]]/60/24</f>
        <v>2.7777777777777779E-3</v>
      </c>
      <c r="M182" t="str">
        <f>VLOOKUP(LEFT(MPT_Data[[#This Row],[Object ID]],1),Lookup[#All],2,FALSE)</f>
        <v>Service Request</v>
      </c>
      <c r="N182" t="str">
        <f>VLOOKUP("0"&amp;RIGHT(MPT_Data[[#This Row],[Processor Cost Center]],9),MAIN_Ref[[#All],[Cost Center]:[Site Name]],3,FALSE)</f>
        <v>PAL</v>
      </c>
      <c r="T182" s="8"/>
      <c r="U182"/>
    </row>
    <row r="183" spans="2:21" x14ac:dyDescent="0.25">
      <c r="B183" s="6" t="s">
        <v>30</v>
      </c>
      <c r="C183" s="3" t="s">
        <v>17</v>
      </c>
      <c r="D183" s="5" t="s">
        <v>134</v>
      </c>
      <c r="E183" s="19" t="s">
        <v>135</v>
      </c>
      <c r="F183" s="25">
        <v>41393</v>
      </c>
      <c r="G183" s="3" t="s">
        <v>2196</v>
      </c>
      <c r="H183" s="5">
        <v>5</v>
      </c>
      <c r="I183" s="19">
        <v>100</v>
      </c>
      <c r="J183" s="6">
        <f>DATE(YEAR(MPT_Data[[#This Row],[Calendar Day]]),MONTH(MPT_Data[[#This Row],[Calendar Day]]),1)</f>
        <v>41365</v>
      </c>
      <c r="K183" s="3">
        <f>DATE(YEAR(MPT_Data[[#This Row],[Calendar Day]]),1,1)</f>
        <v>41275</v>
      </c>
      <c r="L183" s="5">
        <f>MPT_Data[[#This Row],[MIN]]/60/24</f>
        <v>3.472222222222222E-3</v>
      </c>
      <c r="M183" t="str">
        <f>VLOOKUP(LEFT(MPT_Data[[#This Row],[Object ID]],1),Lookup[#All],2,FALSE)</f>
        <v>Service Request</v>
      </c>
      <c r="N183" t="str">
        <f>VLOOKUP("0"&amp;RIGHT(MPT_Data[[#This Row],[Processor Cost Center]],9),MAIN_Ref[[#All],[Cost Center]:[Site Name]],3,FALSE)</f>
        <v>PAL</v>
      </c>
      <c r="T183" s="8"/>
      <c r="U183"/>
    </row>
    <row r="184" spans="2:21" x14ac:dyDescent="0.25">
      <c r="B184" s="6" t="s">
        <v>30</v>
      </c>
      <c r="C184" s="3" t="s">
        <v>17</v>
      </c>
      <c r="D184" s="5" t="s">
        <v>136</v>
      </c>
      <c r="E184" s="19" t="s">
        <v>137</v>
      </c>
      <c r="F184" s="25">
        <v>41393</v>
      </c>
      <c r="G184" s="3" t="s">
        <v>2196</v>
      </c>
      <c r="H184" s="5">
        <v>2</v>
      </c>
      <c r="I184" s="19">
        <v>100</v>
      </c>
      <c r="J184" s="6">
        <f>DATE(YEAR(MPT_Data[[#This Row],[Calendar Day]]),MONTH(MPT_Data[[#This Row],[Calendar Day]]),1)</f>
        <v>41365</v>
      </c>
      <c r="K184" s="3">
        <f>DATE(YEAR(MPT_Data[[#This Row],[Calendar Day]]),1,1)</f>
        <v>41275</v>
      </c>
      <c r="L184" s="5">
        <f>MPT_Data[[#This Row],[MIN]]/60/24</f>
        <v>1.3888888888888889E-3</v>
      </c>
      <c r="M184" t="str">
        <f>VLOOKUP(LEFT(MPT_Data[[#This Row],[Object ID]],1),Lookup[#All],2,FALSE)</f>
        <v>Service Request</v>
      </c>
      <c r="N184" t="str">
        <f>VLOOKUP("0"&amp;RIGHT(MPT_Data[[#This Row],[Processor Cost Center]],9),MAIN_Ref[[#All],[Cost Center]:[Site Name]],3,FALSE)</f>
        <v>PAL</v>
      </c>
      <c r="T184" s="8"/>
      <c r="U184"/>
    </row>
    <row r="185" spans="2:21" x14ac:dyDescent="0.25">
      <c r="B185" s="6" t="s">
        <v>30</v>
      </c>
      <c r="C185" s="3" t="s">
        <v>17</v>
      </c>
      <c r="D185" s="5" t="s">
        <v>138</v>
      </c>
      <c r="E185" s="19" t="s">
        <v>139</v>
      </c>
      <c r="F185" s="25">
        <v>41393</v>
      </c>
      <c r="G185" s="3" t="s">
        <v>2196</v>
      </c>
      <c r="H185" s="5">
        <v>2</v>
      </c>
      <c r="I185" s="19">
        <v>100</v>
      </c>
      <c r="J185" s="6">
        <f>DATE(YEAR(MPT_Data[[#This Row],[Calendar Day]]),MONTH(MPT_Data[[#This Row],[Calendar Day]]),1)</f>
        <v>41365</v>
      </c>
      <c r="K185" s="3">
        <f>DATE(YEAR(MPT_Data[[#This Row],[Calendar Day]]),1,1)</f>
        <v>41275</v>
      </c>
      <c r="L185" s="5">
        <f>MPT_Data[[#This Row],[MIN]]/60/24</f>
        <v>1.3888888888888889E-3</v>
      </c>
      <c r="M185" t="str">
        <f>VLOOKUP(LEFT(MPT_Data[[#This Row],[Object ID]],1),Lookup[#All],2,FALSE)</f>
        <v>Service Request</v>
      </c>
      <c r="N185" t="str">
        <f>VLOOKUP("0"&amp;RIGHT(MPT_Data[[#This Row],[Processor Cost Center]],9),MAIN_Ref[[#All],[Cost Center]:[Site Name]],3,FALSE)</f>
        <v>PAL</v>
      </c>
      <c r="T185" s="8"/>
      <c r="U185"/>
    </row>
    <row r="186" spans="2:21" x14ac:dyDescent="0.25">
      <c r="B186" s="6" t="s">
        <v>30</v>
      </c>
      <c r="C186" s="3" t="s">
        <v>17</v>
      </c>
      <c r="D186" s="5" t="s">
        <v>140</v>
      </c>
      <c r="E186" s="19" t="s">
        <v>141</v>
      </c>
      <c r="F186" s="25">
        <v>41393</v>
      </c>
      <c r="G186" s="3" t="s">
        <v>2196</v>
      </c>
      <c r="H186" s="5">
        <v>2</v>
      </c>
      <c r="I186" s="19">
        <v>100</v>
      </c>
      <c r="J186" s="6">
        <f>DATE(YEAR(MPT_Data[[#This Row],[Calendar Day]]),MONTH(MPT_Data[[#This Row],[Calendar Day]]),1)</f>
        <v>41365</v>
      </c>
      <c r="K186" s="3">
        <f>DATE(YEAR(MPT_Data[[#This Row],[Calendar Day]]),1,1)</f>
        <v>41275</v>
      </c>
      <c r="L186" s="5">
        <f>MPT_Data[[#This Row],[MIN]]/60/24</f>
        <v>1.3888888888888889E-3</v>
      </c>
      <c r="M186" t="str">
        <f>VLOOKUP(LEFT(MPT_Data[[#This Row],[Object ID]],1),Lookup[#All],2,FALSE)</f>
        <v>Service Request</v>
      </c>
      <c r="N186" t="str">
        <f>VLOOKUP("0"&amp;RIGHT(MPT_Data[[#This Row],[Processor Cost Center]],9),MAIN_Ref[[#All],[Cost Center]:[Site Name]],3,FALSE)</f>
        <v>PAL</v>
      </c>
      <c r="T186" s="8"/>
      <c r="U186"/>
    </row>
    <row r="187" spans="2:21" x14ac:dyDescent="0.25">
      <c r="B187" s="6" t="s">
        <v>30</v>
      </c>
      <c r="C187" s="3" t="s">
        <v>17</v>
      </c>
      <c r="D187" s="5" t="s">
        <v>142</v>
      </c>
      <c r="E187" s="19" t="s">
        <v>143</v>
      </c>
      <c r="F187" s="25">
        <v>41393</v>
      </c>
      <c r="G187" s="3" t="s">
        <v>2196</v>
      </c>
      <c r="H187" s="5">
        <v>12</v>
      </c>
      <c r="I187" s="19">
        <v>100</v>
      </c>
      <c r="J187" s="6">
        <f>DATE(YEAR(MPT_Data[[#This Row],[Calendar Day]]),MONTH(MPT_Data[[#This Row],[Calendar Day]]),1)</f>
        <v>41365</v>
      </c>
      <c r="K187" s="3">
        <f>DATE(YEAR(MPT_Data[[#This Row],[Calendar Day]]),1,1)</f>
        <v>41275</v>
      </c>
      <c r="L187" s="5">
        <f>MPT_Data[[#This Row],[MIN]]/60/24</f>
        <v>8.3333333333333332E-3</v>
      </c>
      <c r="M187" t="str">
        <f>VLOOKUP(LEFT(MPT_Data[[#This Row],[Object ID]],1),Lookup[#All],2,FALSE)</f>
        <v>Service Request</v>
      </c>
      <c r="N187" t="str">
        <f>VLOOKUP("0"&amp;RIGHT(MPT_Data[[#This Row],[Processor Cost Center]],9),MAIN_Ref[[#All],[Cost Center]:[Site Name]],3,FALSE)</f>
        <v>PAL</v>
      </c>
      <c r="T187" s="8"/>
      <c r="U187"/>
    </row>
    <row r="188" spans="2:21" x14ac:dyDescent="0.25">
      <c r="B188" s="6" t="s">
        <v>30</v>
      </c>
      <c r="C188" s="3" t="s">
        <v>17</v>
      </c>
      <c r="D188" s="5" t="s">
        <v>144</v>
      </c>
      <c r="E188" s="19" t="s">
        <v>145</v>
      </c>
      <c r="F188" s="25">
        <v>41362</v>
      </c>
      <c r="G188" s="3" t="s">
        <v>2196</v>
      </c>
      <c r="H188" s="5">
        <v>2</v>
      </c>
      <c r="I188" s="19">
        <v>100</v>
      </c>
      <c r="J188" s="6">
        <f>DATE(YEAR(MPT_Data[[#This Row],[Calendar Day]]),MONTH(MPT_Data[[#This Row],[Calendar Day]]),1)</f>
        <v>41334</v>
      </c>
      <c r="K188" s="3">
        <f>DATE(YEAR(MPT_Data[[#This Row],[Calendar Day]]),1,1)</f>
        <v>41275</v>
      </c>
      <c r="L188" s="5">
        <f>MPT_Data[[#This Row],[MIN]]/60/24</f>
        <v>1.3888888888888889E-3</v>
      </c>
      <c r="M188" t="str">
        <f>VLOOKUP(LEFT(MPT_Data[[#This Row],[Object ID]],1),Lookup[#All],2,FALSE)</f>
        <v>Service Request</v>
      </c>
      <c r="N188" t="str">
        <f>VLOOKUP("0"&amp;RIGHT(MPT_Data[[#This Row],[Processor Cost Center]],9),MAIN_Ref[[#All],[Cost Center]:[Site Name]],3,FALSE)</f>
        <v>PAL</v>
      </c>
      <c r="T188" s="8"/>
      <c r="U188"/>
    </row>
    <row r="189" spans="2:21" x14ac:dyDescent="0.25">
      <c r="B189" s="6" t="s">
        <v>30</v>
      </c>
      <c r="C189" s="3" t="s">
        <v>17</v>
      </c>
      <c r="D189" s="5" t="s">
        <v>146</v>
      </c>
      <c r="E189" s="19" t="s">
        <v>147</v>
      </c>
      <c r="F189" s="25">
        <v>41393</v>
      </c>
      <c r="G189" s="3" t="s">
        <v>2196</v>
      </c>
      <c r="H189" s="5">
        <v>2</v>
      </c>
      <c r="I189" s="19">
        <v>100</v>
      </c>
      <c r="J189" s="6">
        <f>DATE(YEAR(MPT_Data[[#This Row],[Calendar Day]]),MONTH(MPT_Data[[#This Row],[Calendar Day]]),1)</f>
        <v>41365</v>
      </c>
      <c r="K189" s="3">
        <f>DATE(YEAR(MPT_Data[[#This Row],[Calendar Day]]),1,1)</f>
        <v>41275</v>
      </c>
      <c r="L189" s="5">
        <f>MPT_Data[[#This Row],[MIN]]/60/24</f>
        <v>1.3888888888888889E-3</v>
      </c>
      <c r="M189" t="str">
        <f>VLOOKUP(LEFT(MPT_Data[[#This Row],[Object ID]],1),Lookup[#All],2,FALSE)</f>
        <v>Service Request</v>
      </c>
      <c r="N189" t="str">
        <f>VLOOKUP("0"&amp;RIGHT(MPT_Data[[#This Row],[Processor Cost Center]],9),MAIN_Ref[[#All],[Cost Center]:[Site Name]],3,FALSE)</f>
        <v>PAL</v>
      </c>
      <c r="T189" s="8"/>
      <c r="U189"/>
    </row>
    <row r="190" spans="2:21" x14ac:dyDescent="0.25">
      <c r="B190" s="6" t="s">
        <v>30</v>
      </c>
      <c r="C190" s="3" t="s">
        <v>17</v>
      </c>
      <c r="D190" s="5" t="s">
        <v>148</v>
      </c>
      <c r="E190" s="19" t="s">
        <v>145</v>
      </c>
      <c r="F190" s="25">
        <v>41393</v>
      </c>
      <c r="G190" s="3" t="s">
        <v>2196</v>
      </c>
      <c r="H190" s="5">
        <v>2</v>
      </c>
      <c r="I190" s="19">
        <v>100</v>
      </c>
      <c r="J190" s="6">
        <f>DATE(YEAR(MPT_Data[[#This Row],[Calendar Day]]),MONTH(MPT_Data[[#This Row],[Calendar Day]]),1)</f>
        <v>41365</v>
      </c>
      <c r="K190" s="3">
        <f>DATE(YEAR(MPT_Data[[#This Row],[Calendar Day]]),1,1)</f>
        <v>41275</v>
      </c>
      <c r="L190" s="5">
        <f>MPT_Data[[#This Row],[MIN]]/60/24</f>
        <v>1.3888888888888889E-3</v>
      </c>
      <c r="M190" t="str">
        <f>VLOOKUP(LEFT(MPT_Data[[#This Row],[Object ID]],1),Lookup[#All],2,FALSE)</f>
        <v>Service Request</v>
      </c>
      <c r="N190" t="str">
        <f>VLOOKUP("0"&amp;RIGHT(MPT_Data[[#This Row],[Processor Cost Center]],9),MAIN_Ref[[#All],[Cost Center]:[Site Name]],3,FALSE)</f>
        <v>PAL</v>
      </c>
      <c r="T190" s="8"/>
      <c r="U190"/>
    </row>
    <row r="191" spans="2:21" x14ac:dyDescent="0.25">
      <c r="B191" s="6" t="s">
        <v>30</v>
      </c>
      <c r="C191" s="3" t="s">
        <v>17</v>
      </c>
      <c r="D191" s="5" t="s">
        <v>149</v>
      </c>
      <c r="E191" s="19" t="s">
        <v>150</v>
      </c>
      <c r="F191" s="25">
        <v>41393</v>
      </c>
      <c r="G191" s="3" t="s">
        <v>2196</v>
      </c>
      <c r="H191" s="5">
        <v>2</v>
      </c>
      <c r="I191" s="19">
        <v>100</v>
      </c>
      <c r="J191" s="6">
        <f>DATE(YEAR(MPT_Data[[#This Row],[Calendar Day]]),MONTH(MPT_Data[[#This Row],[Calendar Day]]),1)</f>
        <v>41365</v>
      </c>
      <c r="K191" s="3">
        <f>DATE(YEAR(MPT_Data[[#This Row],[Calendar Day]]),1,1)</f>
        <v>41275</v>
      </c>
      <c r="L191" s="5">
        <f>MPT_Data[[#This Row],[MIN]]/60/24</f>
        <v>1.3888888888888889E-3</v>
      </c>
      <c r="M191" t="str">
        <f>VLOOKUP(LEFT(MPT_Data[[#This Row],[Object ID]],1),Lookup[#All],2,FALSE)</f>
        <v>Service Request</v>
      </c>
      <c r="N191" t="str">
        <f>VLOOKUP("0"&amp;RIGHT(MPT_Data[[#This Row],[Processor Cost Center]],9),MAIN_Ref[[#All],[Cost Center]:[Site Name]],3,FALSE)</f>
        <v>PAL</v>
      </c>
      <c r="T191" s="8"/>
      <c r="U191"/>
    </row>
    <row r="192" spans="2:21" x14ac:dyDescent="0.25">
      <c r="B192" s="6" t="s">
        <v>30</v>
      </c>
      <c r="C192" s="3" t="s">
        <v>17</v>
      </c>
      <c r="D192" s="5" t="s">
        <v>151</v>
      </c>
      <c r="E192" s="19" t="s">
        <v>152</v>
      </c>
      <c r="F192" s="25">
        <v>41393</v>
      </c>
      <c r="G192" s="3" t="s">
        <v>2194</v>
      </c>
      <c r="H192" s="5">
        <v>4</v>
      </c>
      <c r="I192" s="19">
        <v>100</v>
      </c>
      <c r="J192" s="6">
        <f>DATE(YEAR(MPT_Data[[#This Row],[Calendar Day]]),MONTH(MPT_Data[[#This Row],[Calendar Day]]),1)</f>
        <v>41365</v>
      </c>
      <c r="K192" s="3">
        <f>DATE(YEAR(MPT_Data[[#This Row],[Calendar Day]]),1,1)</f>
        <v>41275</v>
      </c>
      <c r="L192" s="5">
        <f>MPT_Data[[#This Row],[MIN]]/60/24</f>
        <v>2.7777777777777779E-3</v>
      </c>
      <c r="M192" t="str">
        <f>VLOOKUP(LEFT(MPT_Data[[#This Row],[Object ID]],1),Lookup[#All],2,FALSE)</f>
        <v>Service Request</v>
      </c>
      <c r="N192" t="str">
        <f>VLOOKUP("0"&amp;RIGHT(MPT_Data[[#This Row],[Processor Cost Center]],9),MAIN_Ref[[#All],[Cost Center]:[Site Name]],3,FALSE)</f>
        <v>PAL</v>
      </c>
      <c r="T192" s="8"/>
      <c r="U192"/>
    </row>
    <row r="193" spans="2:21" x14ac:dyDescent="0.25">
      <c r="B193" s="6" t="s">
        <v>30</v>
      </c>
      <c r="C193" s="3" t="s">
        <v>17</v>
      </c>
      <c r="D193" s="5" t="s">
        <v>153</v>
      </c>
      <c r="E193" s="19" t="s">
        <v>154</v>
      </c>
      <c r="F193" s="25">
        <v>41362</v>
      </c>
      <c r="G193" s="3" t="s">
        <v>2194</v>
      </c>
      <c r="H193" s="5">
        <v>8</v>
      </c>
      <c r="I193" s="19">
        <v>100</v>
      </c>
      <c r="J193" s="6">
        <f>DATE(YEAR(MPT_Data[[#This Row],[Calendar Day]]),MONTH(MPT_Data[[#This Row],[Calendar Day]]),1)</f>
        <v>41334</v>
      </c>
      <c r="K193" s="3">
        <f>DATE(YEAR(MPT_Data[[#This Row],[Calendar Day]]),1,1)</f>
        <v>41275</v>
      </c>
      <c r="L193" s="5">
        <f>MPT_Data[[#This Row],[MIN]]/60/24</f>
        <v>5.5555555555555558E-3</v>
      </c>
      <c r="M193" t="str">
        <f>VLOOKUP(LEFT(MPT_Data[[#This Row],[Object ID]],1),Lookup[#All],2,FALSE)</f>
        <v>Service Request</v>
      </c>
      <c r="N193" t="str">
        <f>VLOOKUP("0"&amp;RIGHT(MPT_Data[[#This Row],[Processor Cost Center]],9),MAIN_Ref[[#All],[Cost Center]:[Site Name]],3,FALSE)</f>
        <v>PAL</v>
      </c>
      <c r="T193" s="8"/>
      <c r="U193"/>
    </row>
    <row r="194" spans="2:21" x14ac:dyDescent="0.25">
      <c r="B194" s="6" t="s">
        <v>30</v>
      </c>
      <c r="C194" s="3" t="s">
        <v>17</v>
      </c>
      <c r="D194" s="5" t="s">
        <v>155</v>
      </c>
      <c r="E194" s="19" t="s">
        <v>156</v>
      </c>
      <c r="F194" s="25">
        <v>41362</v>
      </c>
      <c r="G194" s="3" t="s">
        <v>2194</v>
      </c>
      <c r="H194" s="5">
        <v>19</v>
      </c>
      <c r="I194" s="19">
        <v>100</v>
      </c>
      <c r="J194" s="6">
        <f>DATE(YEAR(MPT_Data[[#This Row],[Calendar Day]]),MONTH(MPT_Data[[#This Row],[Calendar Day]]),1)</f>
        <v>41334</v>
      </c>
      <c r="K194" s="3">
        <f>DATE(YEAR(MPT_Data[[#This Row],[Calendar Day]]),1,1)</f>
        <v>41275</v>
      </c>
      <c r="L194" s="5">
        <f>MPT_Data[[#This Row],[MIN]]/60/24</f>
        <v>1.3194444444444444E-2</v>
      </c>
      <c r="M194" t="str">
        <f>VLOOKUP(LEFT(MPT_Data[[#This Row],[Object ID]],1),Lookup[#All],2,FALSE)</f>
        <v>Service Request</v>
      </c>
      <c r="N194" t="str">
        <f>VLOOKUP("0"&amp;RIGHT(MPT_Data[[#This Row],[Processor Cost Center]],9),MAIN_Ref[[#All],[Cost Center]:[Site Name]],3,FALSE)</f>
        <v>PAL</v>
      </c>
      <c r="T194" s="8"/>
      <c r="U194"/>
    </row>
    <row r="195" spans="2:21" x14ac:dyDescent="0.25">
      <c r="B195" s="6" t="s">
        <v>30</v>
      </c>
      <c r="C195" s="3" t="s">
        <v>17</v>
      </c>
      <c r="D195" s="5" t="s">
        <v>157</v>
      </c>
      <c r="E195" s="19" t="s">
        <v>158</v>
      </c>
      <c r="F195" s="25">
        <v>41362</v>
      </c>
      <c r="G195" s="3" t="s">
        <v>2194</v>
      </c>
      <c r="H195" s="5">
        <v>3</v>
      </c>
      <c r="I195" s="19">
        <v>100</v>
      </c>
      <c r="J195" s="6">
        <f>DATE(YEAR(MPT_Data[[#This Row],[Calendar Day]]),MONTH(MPT_Data[[#This Row],[Calendar Day]]),1)</f>
        <v>41334</v>
      </c>
      <c r="K195" s="3">
        <f>DATE(YEAR(MPT_Data[[#This Row],[Calendar Day]]),1,1)</f>
        <v>41275</v>
      </c>
      <c r="L195" s="5">
        <f>MPT_Data[[#This Row],[MIN]]/60/24</f>
        <v>2.0833333333333333E-3</v>
      </c>
      <c r="M195" t="str">
        <f>VLOOKUP(LEFT(MPT_Data[[#This Row],[Object ID]],1),Lookup[#All],2,FALSE)</f>
        <v>Service Request</v>
      </c>
      <c r="N195" t="str">
        <f>VLOOKUP("0"&amp;RIGHT(MPT_Data[[#This Row],[Processor Cost Center]],9),MAIN_Ref[[#All],[Cost Center]:[Site Name]],3,FALSE)</f>
        <v>PAL</v>
      </c>
      <c r="T195" s="8"/>
      <c r="U195"/>
    </row>
    <row r="196" spans="2:21" x14ac:dyDescent="0.25">
      <c r="B196" s="6" t="s">
        <v>30</v>
      </c>
      <c r="C196" s="3" t="s">
        <v>17</v>
      </c>
      <c r="D196" s="5" t="s">
        <v>159</v>
      </c>
      <c r="E196" s="19" t="s">
        <v>160</v>
      </c>
      <c r="F196" s="25">
        <v>41393</v>
      </c>
      <c r="G196" s="3" t="s">
        <v>2194</v>
      </c>
      <c r="H196" s="5">
        <v>4</v>
      </c>
      <c r="I196" s="19">
        <v>100</v>
      </c>
      <c r="J196" s="6">
        <f>DATE(YEAR(MPT_Data[[#This Row],[Calendar Day]]),MONTH(MPT_Data[[#This Row],[Calendar Day]]),1)</f>
        <v>41365</v>
      </c>
      <c r="K196" s="3">
        <f>DATE(YEAR(MPT_Data[[#This Row],[Calendar Day]]),1,1)</f>
        <v>41275</v>
      </c>
      <c r="L196" s="5">
        <f>MPT_Data[[#This Row],[MIN]]/60/24</f>
        <v>2.7777777777777779E-3</v>
      </c>
      <c r="M196" t="str">
        <f>VLOOKUP(LEFT(MPT_Data[[#This Row],[Object ID]],1),Lookup[#All],2,FALSE)</f>
        <v>Service Request</v>
      </c>
      <c r="N196" t="str">
        <f>VLOOKUP("0"&amp;RIGHT(MPT_Data[[#This Row],[Processor Cost Center]],9),MAIN_Ref[[#All],[Cost Center]:[Site Name]],3,FALSE)</f>
        <v>PAL</v>
      </c>
      <c r="T196" s="8"/>
      <c r="U196"/>
    </row>
    <row r="197" spans="2:21" x14ac:dyDescent="0.25">
      <c r="B197" s="6" t="s">
        <v>30</v>
      </c>
      <c r="C197" s="3" t="s">
        <v>17</v>
      </c>
      <c r="D197" s="5" t="s">
        <v>161</v>
      </c>
      <c r="E197" s="19" t="s">
        <v>162</v>
      </c>
      <c r="F197" s="25">
        <v>41373</v>
      </c>
      <c r="G197" s="3" t="s">
        <v>2188</v>
      </c>
      <c r="H197" s="5">
        <v>13</v>
      </c>
      <c r="I197" s="19">
        <v>100</v>
      </c>
      <c r="J197" s="6">
        <f>DATE(YEAR(MPT_Data[[#This Row],[Calendar Day]]),MONTH(MPT_Data[[#This Row],[Calendar Day]]),1)</f>
        <v>41365</v>
      </c>
      <c r="K197" s="3">
        <f>DATE(YEAR(MPT_Data[[#This Row],[Calendar Day]]),1,1)</f>
        <v>41275</v>
      </c>
      <c r="L197" s="5">
        <f>MPT_Data[[#This Row],[MIN]]/60/24</f>
        <v>9.0277777777777787E-3</v>
      </c>
      <c r="M197" t="str">
        <f>VLOOKUP(LEFT(MPT_Data[[#This Row],[Object ID]],1),Lookup[#All],2,FALSE)</f>
        <v>Service Request</v>
      </c>
      <c r="N197" t="str">
        <f>VLOOKUP("0"&amp;RIGHT(MPT_Data[[#This Row],[Processor Cost Center]],9),MAIN_Ref[[#All],[Cost Center]:[Site Name]],3,FALSE)</f>
        <v>PAL</v>
      </c>
      <c r="T197" s="8"/>
      <c r="U197"/>
    </row>
    <row r="198" spans="2:21" x14ac:dyDescent="0.25">
      <c r="B198" s="6" t="s">
        <v>30</v>
      </c>
      <c r="C198" s="3" t="s">
        <v>17</v>
      </c>
      <c r="D198" s="5" t="s">
        <v>163</v>
      </c>
      <c r="E198" s="19" t="s">
        <v>164</v>
      </c>
      <c r="F198" s="25">
        <v>41362</v>
      </c>
      <c r="G198" s="3" t="s">
        <v>2188</v>
      </c>
      <c r="H198" s="5">
        <v>2</v>
      </c>
      <c r="I198" s="19">
        <v>100</v>
      </c>
      <c r="J198" s="6">
        <f>DATE(YEAR(MPT_Data[[#This Row],[Calendar Day]]),MONTH(MPT_Data[[#This Row],[Calendar Day]]),1)</f>
        <v>41334</v>
      </c>
      <c r="K198" s="3">
        <f>DATE(YEAR(MPT_Data[[#This Row],[Calendar Day]]),1,1)</f>
        <v>41275</v>
      </c>
      <c r="L198" s="5">
        <f>MPT_Data[[#This Row],[MIN]]/60/24</f>
        <v>1.3888888888888889E-3</v>
      </c>
      <c r="M198" t="str">
        <f>VLOOKUP(LEFT(MPT_Data[[#This Row],[Object ID]],1),Lookup[#All],2,FALSE)</f>
        <v>Service Request</v>
      </c>
      <c r="N198" t="str">
        <f>VLOOKUP("0"&amp;RIGHT(MPT_Data[[#This Row],[Processor Cost Center]],9),MAIN_Ref[[#All],[Cost Center]:[Site Name]],3,FALSE)</f>
        <v>PAL</v>
      </c>
      <c r="T198" s="8"/>
      <c r="U198"/>
    </row>
    <row r="199" spans="2:21" x14ac:dyDescent="0.25">
      <c r="B199" s="6" t="s">
        <v>30</v>
      </c>
      <c r="C199" s="3" t="s">
        <v>17</v>
      </c>
      <c r="D199" s="5" t="s">
        <v>165</v>
      </c>
      <c r="E199" s="19" t="s">
        <v>164</v>
      </c>
      <c r="F199" s="25">
        <v>41393</v>
      </c>
      <c r="G199" s="3" t="s">
        <v>2188</v>
      </c>
      <c r="H199" s="5">
        <v>2</v>
      </c>
      <c r="I199" s="19">
        <v>100</v>
      </c>
      <c r="J199" s="6">
        <f>DATE(YEAR(MPT_Data[[#This Row],[Calendar Day]]),MONTH(MPT_Data[[#This Row],[Calendar Day]]),1)</f>
        <v>41365</v>
      </c>
      <c r="K199" s="3">
        <f>DATE(YEAR(MPT_Data[[#This Row],[Calendar Day]]),1,1)</f>
        <v>41275</v>
      </c>
      <c r="L199" s="5">
        <f>MPT_Data[[#This Row],[MIN]]/60/24</f>
        <v>1.3888888888888889E-3</v>
      </c>
      <c r="M199" t="str">
        <f>VLOOKUP(LEFT(MPT_Data[[#This Row],[Object ID]],1),Lookup[#All],2,FALSE)</f>
        <v>Service Request</v>
      </c>
      <c r="N199" t="str">
        <f>VLOOKUP("0"&amp;RIGHT(MPT_Data[[#This Row],[Processor Cost Center]],9),MAIN_Ref[[#All],[Cost Center]:[Site Name]],3,FALSE)</f>
        <v>PAL</v>
      </c>
      <c r="T199" s="8"/>
      <c r="U199"/>
    </row>
    <row r="200" spans="2:21" x14ac:dyDescent="0.25">
      <c r="B200" s="6" t="s">
        <v>30</v>
      </c>
      <c r="C200" s="3" t="s">
        <v>17</v>
      </c>
      <c r="D200" s="5" t="s">
        <v>166</v>
      </c>
      <c r="E200" s="19" t="s">
        <v>167</v>
      </c>
      <c r="F200" s="25">
        <v>41362</v>
      </c>
      <c r="G200" s="3" t="s">
        <v>2188</v>
      </c>
      <c r="H200" s="5">
        <v>2</v>
      </c>
      <c r="I200" s="19">
        <v>100</v>
      </c>
      <c r="J200" s="6">
        <f>DATE(YEAR(MPT_Data[[#This Row],[Calendar Day]]),MONTH(MPT_Data[[#This Row],[Calendar Day]]),1)</f>
        <v>41334</v>
      </c>
      <c r="K200" s="3">
        <f>DATE(YEAR(MPT_Data[[#This Row],[Calendar Day]]),1,1)</f>
        <v>41275</v>
      </c>
      <c r="L200" s="5">
        <f>MPT_Data[[#This Row],[MIN]]/60/24</f>
        <v>1.3888888888888889E-3</v>
      </c>
      <c r="M200" t="str">
        <f>VLOOKUP(LEFT(MPT_Data[[#This Row],[Object ID]],1),Lookup[#All],2,FALSE)</f>
        <v>Service Request</v>
      </c>
      <c r="N200" t="str">
        <f>VLOOKUP("0"&amp;RIGHT(MPT_Data[[#This Row],[Processor Cost Center]],9),MAIN_Ref[[#All],[Cost Center]:[Site Name]],3,FALSE)</f>
        <v>PAL</v>
      </c>
      <c r="T200" s="8"/>
      <c r="U200"/>
    </row>
    <row r="201" spans="2:21" x14ac:dyDescent="0.25">
      <c r="B201" s="6" t="s">
        <v>30</v>
      </c>
      <c r="C201" s="3" t="s">
        <v>17</v>
      </c>
      <c r="D201" s="5" t="s">
        <v>168</v>
      </c>
      <c r="E201" s="19" t="s">
        <v>169</v>
      </c>
      <c r="F201" s="25">
        <v>41362</v>
      </c>
      <c r="G201" s="3" t="s">
        <v>2194</v>
      </c>
      <c r="H201" s="5">
        <v>10</v>
      </c>
      <c r="I201" s="19">
        <v>100</v>
      </c>
      <c r="J201" s="6">
        <f>DATE(YEAR(MPT_Data[[#This Row],[Calendar Day]]),MONTH(MPT_Data[[#This Row],[Calendar Day]]),1)</f>
        <v>41334</v>
      </c>
      <c r="K201" s="3">
        <f>DATE(YEAR(MPT_Data[[#This Row],[Calendar Day]]),1,1)</f>
        <v>41275</v>
      </c>
      <c r="L201" s="5">
        <f>MPT_Data[[#This Row],[MIN]]/60/24</f>
        <v>6.9444444444444441E-3</v>
      </c>
      <c r="M201" t="str">
        <f>VLOOKUP(LEFT(MPT_Data[[#This Row],[Object ID]],1),Lookup[#All],2,FALSE)</f>
        <v>Service Request</v>
      </c>
      <c r="N201" t="str">
        <f>VLOOKUP("0"&amp;RIGHT(MPT_Data[[#This Row],[Processor Cost Center]],9),MAIN_Ref[[#All],[Cost Center]:[Site Name]],3,FALSE)</f>
        <v>PAL</v>
      </c>
      <c r="T201" s="8"/>
      <c r="U201"/>
    </row>
    <row r="202" spans="2:21" x14ac:dyDescent="0.25">
      <c r="B202" s="6" t="s">
        <v>30</v>
      </c>
      <c r="C202" s="3" t="s">
        <v>17</v>
      </c>
      <c r="D202" s="5" t="s">
        <v>170</v>
      </c>
      <c r="E202" s="19" t="s">
        <v>171</v>
      </c>
      <c r="F202" s="25">
        <v>41393</v>
      </c>
      <c r="G202" s="3" t="s">
        <v>2194</v>
      </c>
      <c r="H202" s="5">
        <v>8</v>
      </c>
      <c r="I202" s="19">
        <v>100</v>
      </c>
      <c r="J202" s="6">
        <f>DATE(YEAR(MPT_Data[[#This Row],[Calendar Day]]),MONTH(MPT_Data[[#This Row],[Calendar Day]]),1)</f>
        <v>41365</v>
      </c>
      <c r="K202" s="3">
        <f>DATE(YEAR(MPT_Data[[#This Row],[Calendar Day]]),1,1)</f>
        <v>41275</v>
      </c>
      <c r="L202" s="5">
        <f>MPT_Data[[#This Row],[MIN]]/60/24</f>
        <v>5.5555555555555558E-3</v>
      </c>
      <c r="M202" t="str">
        <f>VLOOKUP(LEFT(MPT_Data[[#This Row],[Object ID]],1),Lookup[#All],2,FALSE)</f>
        <v>Service Request</v>
      </c>
      <c r="N202" t="str">
        <f>VLOOKUP("0"&amp;RIGHT(MPT_Data[[#This Row],[Processor Cost Center]],9),MAIN_Ref[[#All],[Cost Center]:[Site Name]],3,FALSE)</f>
        <v>PAL</v>
      </c>
      <c r="T202" s="8"/>
      <c r="U202"/>
    </row>
    <row r="203" spans="2:21" x14ac:dyDescent="0.25">
      <c r="B203" s="6" t="s">
        <v>30</v>
      </c>
      <c r="C203" s="3" t="s">
        <v>17</v>
      </c>
      <c r="D203" s="5" t="s">
        <v>172</v>
      </c>
      <c r="E203" s="19" t="s">
        <v>173</v>
      </c>
      <c r="F203" s="25">
        <v>41393</v>
      </c>
      <c r="G203" s="3" t="s">
        <v>2194</v>
      </c>
      <c r="H203" s="5">
        <v>3</v>
      </c>
      <c r="I203" s="19">
        <v>100</v>
      </c>
      <c r="J203" s="6">
        <f>DATE(YEAR(MPT_Data[[#This Row],[Calendar Day]]),MONTH(MPT_Data[[#This Row],[Calendar Day]]),1)</f>
        <v>41365</v>
      </c>
      <c r="K203" s="3">
        <f>DATE(YEAR(MPT_Data[[#This Row],[Calendar Day]]),1,1)</f>
        <v>41275</v>
      </c>
      <c r="L203" s="5">
        <f>MPT_Data[[#This Row],[MIN]]/60/24</f>
        <v>2.0833333333333333E-3</v>
      </c>
      <c r="M203" t="str">
        <f>VLOOKUP(LEFT(MPT_Data[[#This Row],[Object ID]],1),Lookup[#All],2,FALSE)</f>
        <v>Service Request</v>
      </c>
      <c r="N203" t="str">
        <f>VLOOKUP("0"&amp;RIGHT(MPT_Data[[#This Row],[Processor Cost Center]],9),MAIN_Ref[[#All],[Cost Center]:[Site Name]],3,FALSE)</f>
        <v>PAL</v>
      </c>
      <c r="T203" s="8"/>
      <c r="U203"/>
    </row>
    <row r="204" spans="2:21" x14ac:dyDescent="0.25">
      <c r="B204" s="6" t="s">
        <v>30</v>
      </c>
      <c r="C204" s="3" t="s">
        <v>17</v>
      </c>
      <c r="D204" s="5" t="s">
        <v>174</v>
      </c>
      <c r="E204" s="19" t="s">
        <v>175</v>
      </c>
      <c r="F204" s="25">
        <v>41393</v>
      </c>
      <c r="G204" s="3" t="s">
        <v>2196</v>
      </c>
      <c r="H204" s="5">
        <v>3</v>
      </c>
      <c r="I204" s="19">
        <v>100</v>
      </c>
      <c r="J204" s="6">
        <f>DATE(YEAR(MPT_Data[[#This Row],[Calendar Day]]),MONTH(MPT_Data[[#This Row],[Calendar Day]]),1)</f>
        <v>41365</v>
      </c>
      <c r="K204" s="3">
        <f>DATE(YEAR(MPT_Data[[#This Row],[Calendar Day]]),1,1)</f>
        <v>41275</v>
      </c>
      <c r="L204" s="5">
        <f>MPT_Data[[#This Row],[MIN]]/60/24</f>
        <v>2.0833333333333333E-3</v>
      </c>
      <c r="M204" t="str">
        <f>VLOOKUP(LEFT(MPT_Data[[#This Row],[Object ID]],1),Lookup[#All],2,FALSE)</f>
        <v>Service Request</v>
      </c>
      <c r="N204" t="str">
        <f>VLOOKUP("0"&amp;RIGHT(MPT_Data[[#This Row],[Processor Cost Center]],9),MAIN_Ref[[#All],[Cost Center]:[Site Name]],3,FALSE)</f>
        <v>PAL</v>
      </c>
      <c r="T204" s="8"/>
      <c r="U204"/>
    </row>
    <row r="205" spans="2:21" x14ac:dyDescent="0.25">
      <c r="B205" s="6" t="s">
        <v>30</v>
      </c>
      <c r="C205" s="3" t="s">
        <v>17</v>
      </c>
      <c r="D205" s="5" t="s">
        <v>176</v>
      </c>
      <c r="E205" s="19" t="s">
        <v>177</v>
      </c>
      <c r="F205" s="25">
        <v>41365</v>
      </c>
      <c r="G205" s="3" t="s">
        <v>2196</v>
      </c>
      <c r="H205" s="5">
        <v>4</v>
      </c>
      <c r="I205" s="19">
        <v>100</v>
      </c>
      <c r="J205" s="6">
        <f>DATE(YEAR(MPT_Data[[#This Row],[Calendar Day]]),MONTH(MPT_Data[[#This Row],[Calendar Day]]),1)</f>
        <v>41365</v>
      </c>
      <c r="K205" s="3">
        <f>DATE(YEAR(MPT_Data[[#This Row],[Calendar Day]]),1,1)</f>
        <v>41275</v>
      </c>
      <c r="L205" s="5">
        <f>MPT_Data[[#This Row],[MIN]]/60/24</f>
        <v>2.7777777777777779E-3</v>
      </c>
      <c r="M205" t="str">
        <f>VLOOKUP(LEFT(MPT_Data[[#This Row],[Object ID]],1),Lookup[#All],2,FALSE)</f>
        <v>Service Request</v>
      </c>
      <c r="N205" t="str">
        <f>VLOOKUP("0"&amp;RIGHT(MPT_Data[[#This Row],[Processor Cost Center]],9),MAIN_Ref[[#All],[Cost Center]:[Site Name]],3,FALSE)</f>
        <v>PAL</v>
      </c>
      <c r="T205" s="8"/>
      <c r="U205"/>
    </row>
    <row r="206" spans="2:21" x14ac:dyDescent="0.25">
      <c r="B206" s="6" t="s">
        <v>30</v>
      </c>
      <c r="C206" s="3" t="s">
        <v>17</v>
      </c>
      <c r="D206" s="5" t="s">
        <v>178</v>
      </c>
      <c r="E206" s="19" t="s">
        <v>179</v>
      </c>
      <c r="F206" s="25">
        <v>41373</v>
      </c>
      <c r="G206" s="3" t="s">
        <v>2196</v>
      </c>
      <c r="H206" s="5">
        <v>5</v>
      </c>
      <c r="I206" s="19">
        <v>100</v>
      </c>
      <c r="J206" s="6">
        <f>DATE(YEAR(MPT_Data[[#This Row],[Calendar Day]]),MONTH(MPT_Data[[#This Row],[Calendar Day]]),1)</f>
        <v>41365</v>
      </c>
      <c r="K206" s="3">
        <f>DATE(YEAR(MPT_Data[[#This Row],[Calendar Day]]),1,1)</f>
        <v>41275</v>
      </c>
      <c r="L206" s="5">
        <f>MPT_Data[[#This Row],[MIN]]/60/24</f>
        <v>3.472222222222222E-3</v>
      </c>
      <c r="M206" t="str">
        <f>VLOOKUP(LEFT(MPT_Data[[#This Row],[Object ID]],1),Lookup[#All],2,FALSE)</f>
        <v>Service Request</v>
      </c>
      <c r="N206" t="str">
        <f>VLOOKUP("0"&amp;RIGHT(MPT_Data[[#This Row],[Processor Cost Center]],9),MAIN_Ref[[#All],[Cost Center]:[Site Name]],3,FALSE)</f>
        <v>PAL</v>
      </c>
      <c r="T206" s="8"/>
      <c r="U206"/>
    </row>
    <row r="207" spans="2:21" x14ac:dyDescent="0.25">
      <c r="B207" s="6" t="s">
        <v>30</v>
      </c>
      <c r="C207" s="3" t="s">
        <v>17</v>
      </c>
      <c r="D207" s="5" t="s">
        <v>180</v>
      </c>
      <c r="E207" s="19" t="s">
        <v>181</v>
      </c>
      <c r="F207" s="25">
        <v>41424</v>
      </c>
      <c r="G207" s="3" t="s">
        <v>2188</v>
      </c>
      <c r="H207" s="5">
        <v>88282</v>
      </c>
      <c r="I207" s="19">
        <v>100</v>
      </c>
      <c r="J207" s="6">
        <f>DATE(YEAR(MPT_Data[[#This Row],[Calendar Day]]),MONTH(MPT_Data[[#This Row],[Calendar Day]]),1)</f>
        <v>41395</v>
      </c>
      <c r="K207" s="3">
        <f>DATE(YEAR(MPT_Data[[#This Row],[Calendar Day]]),1,1)</f>
        <v>41275</v>
      </c>
      <c r="L207" s="5">
        <f>MPT_Data[[#This Row],[MIN]]/60/24</f>
        <v>61.30694444444444</v>
      </c>
      <c r="M207" t="str">
        <f>VLOOKUP(LEFT(MPT_Data[[#This Row],[Object ID]],1),Lookup[#All],2,FALSE)</f>
        <v>Service Request</v>
      </c>
      <c r="N207" t="str">
        <f>VLOOKUP("0"&amp;RIGHT(MPT_Data[[#This Row],[Processor Cost Center]],9),MAIN_Ref[[#All],[Cost Center]:[Site Name]],3,FALSE)</f>
        <v>PAL</v>
      </c>
      <c r="T207" s="8"/>
      <c r="U207"/>
    </row>
    <row r="208" spans="2:21" x14ac:dyDescent="0.25">
      <c r="B208" s="6" t="s">
        <v>30</v>
      </c>
      <c r="C208" s="3" t="s">
        <v>17</v>
      </c>
      <c r="D208" s="5" t="s">
        <v>182</v>
      </c>
      <c r="E208" s="19" t="s">
        <v>183</v>
      </c>
      <c r="F208" s="25">
        <v>41379</v>
      </c>
      <c r="G208" s="3" t="s">
        <v>2187</v>
      </c>
      <c r="H208" s="5">
        <v>20123</v>
      </c>
      <c r="I208" s="19">
        <v>100</v>
      </c>
      <c r="J208" s="6">
        <f>DATE(YEAR(MPT_Data[[#This Row],[Calendar Day]]),MONTH(MPT_Data[[#This Row],[Calendar Day]]),1)</f>
        <v>41365</v>
      </c>
      <c r="K208" s="3">
        <f>DATE(YEAR(MPT_Data[[#This Row],[Calendar Day]]),1,1)</f>
        <v>41275</v>
      </c>
      <c r="L208" s="5">
        <f>MPT_Data[[#This Row],[MIN]]/60/24</f>
        <v>13.974305555555555</v>
      </c>
      <c r="M208" t="str">
        <f>VLOOKUP(LEFT(MPT_Data[[#This Row],[Object ID]],1),Lookup[#All],2,FALSE)</f>
        <v>Service Request</v>
      </c>
      <c r="N208" t="str">
        <f>VLOOKUP("0"&amp;RIGHT(MPT_Data[[#This Row],[Processor Cost Center]],9),MAIN_Ref[[#All],[Cost Center]:[Site Name]],3,FALSE)</f>
        <v>PAL</v>
      </c>
      <c r="T208" s="8"/>
      <c r="U208"/>
    </row>
    <row r="209" spans="2:21" x14ac:dyDescent="0.25">
      <c r="B209" s="6" t="s">
        <v>30</v>
      </c>
      <c r="C209" s="3" t="s">
        <v>17</v>
      </c>
      <c r="D209" s="5" t="s">
        <v>184</v>
      </c>
      <c r="E209" s="19" t="s">
        <v>185</v>
      </c>
      <c r="F209" s="25">
        <v>41374</v>
      </c>
      <c r="G209" s="3" t="s">
        <v>2192</v>
      </c>
      <c r="H209" s="5">
        <v>5596</v>
      </c>
      <c r="I209" s="19">
        <v>100</v>
      </c>
      <c r="J209" s="6">
        <f>DATE(YEAR(MPT_Data[[#This Row],[Calendar Day]]),MONTH(MPT_Data[[#This Row],[Calendar Day]]),1)</f>
        <v>41365</v>
      </c>
      <c r="K209" s="3">
        <f>DATE(YEAR(MPT_Data[[#This Row],[Calendar Day]]),1,1)</f>
        <v>41275</v>
      </c>
      <c r="L209" s="5">
        <f>MPT_Data[[#This Row],[MIN]]/60/24</f>
        <v>3.8861111111111111</v>
      </c>
      <c r="M209" t="str">
        <f>VLOOKUP(LEFT(MPT_Data[[#This Row],[Object ID]],1),Lookup[#All],2,FALSE)</f>
        <v>Service Request</v>
      </c>
      <c r="N209" t="str">
        <f>VLOOKUP("0"&amp;RIGHT(MPT_Data[[#This Row],[Processor Cost Center]],9),MAIN_Ref[[#All],[Cost Center]:[Site Name]],3,FALSE)</f>
        <v>PAL</v>
      </c>
      <c r="T209" s="8"/>
      <c r="U209"/>
    </row>
    <row r="210" spans="2:21" x14ac:dyDescent="0.25">
      <c r="B210" s="6" t="s">
        <v>30</v>
      </c>
      <c r="C210" s="3" t="s">
        <v>17</v>
      </c>
      <c r="D210" s="5" t="s">
        <v>186</v>
      </c>
      <c r="E210" s="19" t="s">
        <v>187</v>
      </c>
      <c r="F210" s="25">
        <v>41414</v>
      </c>
      <c r="G210" s="3" t="s">
        <v>2197</v>
      </c>
      <c r="H210" s="5">
        <v>25995</v>
      </c>
      <c r="I210" s="19">
        <v>100</v>
      </c>
      <c r="J210" s="6">
        <f>DATE(YEAR(MPT_Data[[#This Row],[Calendar Day]]),MONTH(MPT_Data[[#This Row],[Calendar Day]]),1)</f>
        <v>41395</v>
      </c>
      <c r="K210" s="3">
        <f>DATE(YEAR(MPT_Data[[#This Row],[Calendar Day]]),1,1)</f>
        <v>41275</v>
      </c>
      <c r="L210" s="5">
        <f>MPT_Data[[#This Row],[MIN]]/60/24</f>
        <v>18.052083333333332</v>
      </c>
      <c r="M210" t="str">
        <f>VLOOKUP(LEFT(MPT_Data[[#This Row],[Object ID]],1),Lookup[#All],2,FALSE)</f>
        <v>Service Request</v>
      </c>
      <c r="N210" t="str">
        <f>VLOOKUP("0"&amp;RIGHT(MPT_Data[[#This Row],[Processor Cost Center]],9),MAIN_Ref[[#All],[Cost Center]:[Site Name]],3,FALSE)</f>
        <v>PAL</v>
      </c>
      <c r="T210" s="8"/>
      <c r="U210"/>
    </row>
    <row r="211" spans="2:21" x14ac:dyDescent="0.25">
      <c r="B211" s="6" t="s">
        <v>30</v>
      </c>
      <c r="C211" s="3" t="s">
        <v>17</v>
      </c>
      <c r="D211" s="5" t="s">
        <v>188</v>
      </c>
      <c r="E211" s="19" t="s">
        <v>189</v>
      </c>
      <c r="F211" s="25">
        <v>41366</v>
      </c>
      <c r="G211" s="3" t="s">
        <v>2196</v>
      </c>
      <c r="H211" s="5">
        <v>3</v>
      </c>
      <c r="I211" s="19">
        <v>100</v>
      </c>
      <c r="J211" s="6">
        <f>DATE(YEAR(MPT_Data[[#This Row],[Calendar Day]]),MONTH(MPT_Data[[#This Row],[Calendar Day]]),1)</f>
        <v>41365</v>
      </c>
      <c r="K211" s="3">
        <f>DATE(YEAR(MPT_Data[[#This Row],[Calendar Day]]),1,1)</f>
        <v>41275</v>
      </c>
      <c r="L211" s="5">
        <f>MPT_Data[[#This Row],[MIN]]/60/24</f>
        <v>2.0833333333333333E-3</v>
      </c>
      <c r="M211" t="str">
        <f>VLOOKUP(LEFT(MPT_Data[[#This Row],[Object ID]],1),Lookup[#All],2,FALSE)</f>
        <v>Service Request</v>
      </c>
      <c r="N211" t="str">
        <f>VLOOKUP("0"&amp;RIGHT(MPT_Data[[#This Row],[Processor Cost Center]],9),MAIN_Ref[[#All],[Cost Center]:[Site Name]],3,FALSE)</f>
        <v>PAL</v>
      </c>
      <c r="T211" s="8"/>
      <c r="U211"/>
    </row>
    <row r="212" spans="2:21" x14ac:dyDescent="0.25">
      <c r="B212" s="6" t="s">
        <v>30</v>
      </c>
      <c r="C212" s="3" t="s">
        <v>17</v>
      </c>
      <c r="D212" s="5" t="s">
        <v>190</v>
      </c>
      <c r="E212" s="19" t="s">
        <v>135</v>
      </c>
      <c r="F212" s="25">
        <v>41414</v>
      </c>
      <c r="G212" s="3" t="s">
        <v>2196</v>
      </c>
      <c r="H212" s="5">
        <v>8</v>
      </c>
      <c r="I212" s="19">
        <v>100</v>
      </c>
      <c r="J212" s="6">
        <f>DATE(YEAR(MPT_Data[[#This Row],[Calendar Day]]),MONTH(MPT_Data[[#This Row],[Calendar Day]]),1)</f>
        <v>41395</v>
      </c>
      <c r="K212" s="3">
        <f>DATE(YEAR(MPT_Data[[#This Row],[Calendar Day]]),1,1)</f>
        <v>41275</v>
      </c>
      <c r="L212" s="5">
        <f>MPT_Data[[#This Row],[MIN]]/60/24</f>
        <v>5.5555555555555558E-3</v>
      </c>
      <c r="M212" t="str">
        <f>VLOOKUP(LEFT(MPT_Data[[#This Row],[Object ID]],1),Lookup[#All],2,FALSE)</f>
        <v>Service Request</v>
      </c>
      <c r="N212" t="str">
        <f>VLOOKUP("0"&amp;RIGHT(MPT_Data[[#This Row],[Processor Cost Center]],9),MAIN_Ref[[#All],[Cost Center]:[Site Name]],3,FALSE)</f>
        <v>PAL</v>
      </c>
      <c r="T212" s="8"/>
      <c r="U212"/>
    </row>
    <row r="213" spans="2:21" x14ac:dyDescent="0.25">
      <c r="B213" s="6" t="s">
        <v>30</v>
      </c>
      <c r="C213" s="3" t="s">
        <v>17</v>
      </c>
      <c r="D213" s="5" t="s">
        <v>191</v>
      </c>
      <c r="E213" s="19" t="s">
        <v>192</v>
      </c>
      <c r="F213" s="25">
        <v>41414</v>
      </c>
      <c r="G213" s="3" t="s">
        <v>2196</v>
      </c>
      <c r="H213" s="5">
        <v>3</v>
      </c>
      <c r="I213" s="19">
        <v>100</v>
      </c>
      <c r="J213" s="6">
        <f>DATE(YEAR(MPT_Data[[#This Row],[Calendar Day]]),MONTH(MPT_Data[[#This Row],[Calendar Day]]),1)</f>
        <v>41395</v>
      </c>
      <c r="K213" s="3">
        <f>DATE(YEAR(MPT_Data[[#This Row],[Calendar Day]]),1,1)</f>
        <v>41275</v>
      </c>
      <c r="L213" s="5">
        <f>MPT_Data[[#This Row],[MIN]]/60/24</f>
        <v>2.0833333333333333E-3</v>
      </c>
      <c r="M213" t="str">
        <f>VLOOKUP(LEFT(MPT_Data[[#This Row],[Object ID]],1),Lookup[#All],2,FALSE)</f>
        <v>Service Request</v>
      </c>
      <c r="N213" t="str">
        <f>VLOOKUP("0"&amp;RIGHT(MPT_Data[[#This Row],[Processor Cost Center]],9),MAIN_Ref[[#All],[Cost Center]:[Site Name]],3,FALSE)</f>
        <v>PAL</v>
      </c>
      <c r="T213" s="8"/>
      <c r="U213"/>
    </row>
    <row r="214" spans="2:21" x14ac:dyDescent="0.25">
      <c r="B214" s="6" t="s">
        <v>30</v>
      </c>
      <c r="C214" s="3" t="s">
        <v>17</v>
      </c>
      <c r="D214" s="5" t="s">
        <v>193</v>
      </c>
      <c r="E214" s="19" t="s">
        <v>194</v>
      </c>
      <c r="F214" s="25">
        <v>41365</v>
      </c>
      <c r="G214" s="3" t="s">
        <v>2188</v>
      </c>
      <c r="H214" s="5">
        <v>8</v>
      </c>
      <c r="I214" s="19">
        <v>100</v>
      </c>
      <c r="J214" s="6">
        <f>DATE(YEAR(MPT_Data[[#This Row],[Calendar Day]]),MONTH(MPT_Data[[#This Row],[Calendar Day]]),1)</f>
        <v>41365</v>
      </c>
      <c r="K214" s="3">
        <f>DATE(YEAR(MPT_Data[[#This Row],[Calendar Day]]),1,1)</f>
        <v>41275</v>
      </c>
      <c r="L214" s="5">
        <f>MPT_Data[[#This Row],[MIN]]/60/24</f>
        <v>5.5555555555555558E-3</v>
      </c>
      <c r="M214" t="str">
        <f>VLOOKUP(LEFT(MPT_Data[[#This Row],[Object ID]],1),Lookup[#All],2,FALSE)</f>
        <v>Service Request</v>
      </c>
      <c r="N214" t="str">
        <f>VLOOKUP("0"&amp;RIGHT(MPT_Data[[#This Row],[Processor Cost Center]],9),MAIN_Ref[[#All],[Cost Center]:[Site Name]],3,FALSE)</f>
        <v>PAL</v>
      </c>
      <c r="T214" s="8"/>
      <c r="U214"/>
    </row>
    <row r="215" spans="2:21" x14ac:dyDescent="0.25">
      <c r="B215" s="6" t="s">
        <v>30</v>
      </c>
      <c r="C215" s="3" t="s">
        <v>17</v>
      </c>
      <c r="D215" s="5" t="s">
        <v>195</v>
      </c>
      <c r="E215" s="19" t="s">
        <v>196</v>
      </c>
      <c r="F215" s="25">
        <v>41414</v>
      </c>
      <c r="G215" s="3" t="s">
        <v>2194</v>
      </c>
      <c r="H215" s="5">
        <v>7</v>
      </c>
      <c r="I215" s="19">
        <v>100</v>
      </c>
      <c r="J215" s="6">
        <f>DATE(YEAR(MPT_Data[[#This Row],[Calendar Day]]),MONTH(MPT_Data[[#This Row],[Calendar Day]]),1)</f>
        <v>41395</v>
      </c>
      <c r="K215" s="3">
        <f>DATE(YEAR(MPT_Data[[#This Row],[Calendar Day]]),1,1)</f>
        <v>41275</v>
      </c>
      <c r="L215" s="5">
        <f>MPT_Data[[#This Row],[MIN]]/60/24</f>
        <v>4.8611111111111112E-3</v>
      </c>
      <c r="M215" t="str">
        <f>VLOOKUP(LEFT(MPT_Data[[#This Row],[Object ID]],1),Lookup[#All],2,FALSE)</f>
        <v>Service Request</v>
      </c>
      <c r="N215" t="str">
        <f>VLOOKUP("0"&amp;RIGHT(MPT_Data[[#This Row],[Processor Cost Center]],9),MAIN_Ref[[#All],[Cost Center]:[Site Name]],3,FALSE)</f>
        <v>PAL</v>
      </c>
      <c r="T215" s="8"/>
      <c r="U215"/>
    </row>
    <row r="216" spans="2:21" x14ac:dyDescent="0.25">
      <c r="B216" s="6" t="s">
        <v>30</v>
      </c>
      <c r="C216" s="3" t="s">
        <v>17</v>
      </c>
      <c r="D216" s="5" t="s">
        <v>197</v>
      </c>
      <c r="E216" s="19" t="s">
        <v>198</v>
      </c>
      <c r="F216" s="25">
        <v>41414</v>
      </c>
      <c r="G216" s="3" t="s">
        <v>2194</v>
      </c>
      <c r="H216" s="5">
        <v>3</v>
      </c>
      <c r="I216" s="19">
        <v>100</v>
      </c>
      <c r="J216" s="6">
        <f>DATE(YEAR(MPT_Data[[#This Row],[Calendar Day]]),MONTH(MPT_Data[[#This Row],[Calendar Day]]),1)</f>
        <v>41395</v>
      </c>
      <c r="K216" s="3">
        <f>DATE(YEAR(MPT_Data[[#This Row],[Calendar Day]]),1,1)</f>
        <v>41275</v>
      </c>
      <c r="L216" s="5">
        <f>MPT_Data[[#This Row],[MIN]]/60/24</f>
        <v>2.0833333333333333E-3</v>
      </c>
      <c r="M216" t="str">
        <f>VLOOKUP(LEFT(MPT_Data[[#This Row],[Object ID]],1),Lookup[#All],2,FALSE)</f>
        <v>Service Request</v>
      </c>
      <c r="N216" t="str">
        <f>VLOOKUP("0"&amp;RIGHT(MPT_Data[[#This Row],[Processor Cost Center]],9),MAIN_Ref[[#All],[Cost Center]:[Site Name]],3,FALSE)</f>
        <v>PAL</v>
      </c>
      <c r="T216" s="8"/>
      <c r="U216"/>
    </row>
    <row r="217" spans="2:21" x14ac:dyDescent="0.25">
      <c r="B217" s="6" t="s">
        <v>30</v>
      </c>
      <c r="C217" s="3" t="s">
        <v>17</v>
      </c>
      <c r="D217" s="5" t="s">
        <v>199</v>
      </c>
      <c r="E217" s="19" t="s">
        <v>200</v>
      </c>
      <c r="F217" s="25">
        <v>41414</v>
      </c>
      <c r="G217" s="3" t="s">
        <v>2192</v>
      </c>
      <c r="H217" s="5">
        <v>5452</v>
      </c>
      <c r="I217" s="19">
        <v>100</v>
      </c>
      <c r="J217" s="6">
        <f>DATE(YEAR(MPT_Data[[#This Row],[Calendar Day]]),MONTH(MPT_Data[[#This Row],[Calendar Day]]),1)</f>
        <v>41395</v>
      </c>
      <c r="K217" s="3">
        <f>DATE(YEAR(MPT_Data[[#This Row],[Calendar Day]]),1,1)</f>
        <v>41275</v>
      </c>
      <c r="L217" s="5">
        <f>MPT_Data[[#This Row],[MIN]]/60/24</f>
        <v>3.786111111111111</v>
      </c>
      <c r="M217" t="str">
        <f>VLOOKUP(LEFT(MPT_Data[[#This Row],[Object ID]],1),Lookup[#All],2,FALSE)</f>
        <v>Service Request</v>
      </c>
      <c r="N217" t="str">
        <f>VLOOKUP("0"&amp;RIGHT(MPT_Data[[#This Row],[Processor Cost Center]],9),MAIN_Ref[[#All],[Cost Center]:[Site Name]],3,FALSE)</f>
        <v>PAL</v>
      </c>
      <c r="T217" s="8"/>
      <c r="U217"/>
    </row>
    <row r="218" spans="2:21" x14ac:dyDescent="0.25">
      <c r="B218" s="6" t="s">
        <v>30</v>
      </c>
      <c r="C218" s="3" t="s">
        <v>17</v>
      </c>
      <c r="D218" s="5" t="s">
        <v>201</v>
      </c>
      <c r="E218" s="19" t="s">
        <v>202</v>
      </c>
      <c r="F218" s="25">
        <v>41366</v>
      </c>
      <c r="G218" s="3" t="s">
        <v>2194</v>
      </c>
      <c r="H218" s="5">
        <v>8</v>
      </c>
      <c r="I218" s="19">
        <v>100</v>
      </c>
      <c r="J218" s="6">
        <f>DATE(YEAR(MPT_Data[[#This Row],[Calendar Day]]),MONTH(MPT_Data[[#This Row],[Calendar Day]]),1)</f>
        <v>41365</v>
      </c>
      <c r="K218" s="3">
        <f>DATE(YEAR(MPT_Data[[#This Row],[Calendar Day]]),1,1)</f>
        <v>41275</v>
      </c>
      <c r="L218" s="5">
        <f>MPT_Data[[#This Row],[MIN]]/60/24</f>
        <v>5.5555555555555558E-3</v>
      </c>
      <c r="M218" t="str">
        <f>VLOOKUP(LEFT(MPT_Data[[#This Row],[Object ID]],1),Lookup[#All],2,FALSE)</f>
        <v>Service Request</v>
      </c>
      <c r="N218" t="str">
        <f>VLOOKUP("0"&amp;RIGHT(MPT_Data[[#This Row],[Processor Cost Center]],9),MAIN_Ref[[#All],[Cost Center]:[Site Name]],3,FALSE)</f>
        <v>PAL</v>
      </c>
      <c r="T218" s="8"/>
      <c r="U218"/>
    </row>
    <row r="219" spans="2:21" x14ac:dyDescent="0.25">
      <c r="B219" s="6" t="s">
        <v>30</v>
      </c>
      <c r="C219" s="3" t="s">
        <v>17</v>
      </c>
      <c r="D219" s="5" t="s">
        <v>203</v>
      </c>
      <c r="E219" s="19" t="s">
        <v>204</v>
      </c>
      <c r="F219" s="25">
        <v>41366</v>
      </c>
      <c r="G219" s="3" t="s">
        <v>2194</v>
      </c>
      <c r="H219" s="5">
        <v>5</v>
      </c>
      <c r="I219" s="19">
        <v>100</v>
      </c>
      <c r="J219" s="6">
        <f>DATE(YEAR(MPT_Data[[#This Row],[Calendar Day]]),MONTH(MPT_Data[[#This Row],[Calendar Day]]),1)</f>
        <v>41365</v>
      </c>
      <c r="K219" s="3">
        <f>DATE(YEAR(MPT_Data[[#This Row],[Calendar Day]]),1,1)</f>
        <v>41275</v>
      </c>
      <c r="L219" s="5">
        <f>MPT_Data[[#This Row],[MIN]]/60/24</f>
        <v>3.472222222222222E-3</v>
      </c>
      <c r="M219" t="str">
        <f>VLOOKUP(LEFT(MPT_Data[[#This Row],[Object ID]],1),Lookup[#All],2,FALSE)</f>
        <v>Service Request</v>
      </c>
      <c r="N219" t="str">
        <f>VLOOKUP("0"&amp;RIGHT(MPT_Data[[#This Row],[Processor Cost Center]],9),MAIN_Ref[[#All],[Cost Center]:[Site Name]],3,FALSE)</f>
        <v>PAL</v>
      </c>
      <c r="T219" s="8"/>
      <c r="U219"/>
    </row>
    <row r="220" spans="2:21" x14ac:dyDescent="0.25">
      <c r="B220" s="6" t="s">
        <v>30</v>
      </c>
      <c r="C220" s="3" t="s">
        <v>17</v>
      </c>
      <c r="D220" s="5" t="s">
        <v>205</v>
      </c>
      <c r="E220" s="19" t="s">
        <v>204</v>
      </c>
      <c r="F220" s="25">
        <v>41366</v>
      </c>
      <c r="G220" s="3" t="s">
        <v>2194</v>
      </c>
      <c r="H220" s="5">
        <v>3</v>
      </c>
      <c r="I220" s="19">
        <v>100</v>
      </c>
      <c r="J220" s="6">
        <f>DATE(YEAR(MPT_Data[[#This Row],[Calendar Day]]),MONTH(MPT_Data[[#This Row],[Calendar Day]]),1)</f>
        <v>41365</v>
      </c>
      <c r="K220" s="3">
        <f>DATE(YEAR(MPT_Data[[#This Row],[Calendar Day]]),1,1)</f>
        <v>41275</v>
      </c>
      <c r="L220" s="5">
        <f>MPT_Data[[#This Row],[MIN]]/60/24</f>
        <v>2.0833333333333333E-3</v>
      </c>
      <c r="M220" t="str">
        <f>VLOOKUP(LEFT(MPT_Data[[#This Row],[Object ID]],1),Lookup[#All],2,FALSE)</f>
        <v>Service Request</v>
      </c>
      <c r="N220" t="str">
        <f>VLOOKUP("0"&amp;RIGHT(MPT_Data[[#This Row],[Processor Cost Center]],9),MAIN_Ref[[#All],[Cost Center]:[Site Name]],3,FALSE)</f>
        <v>PAL</v>
      </c>
      <c r="T220" s="8"/>
      <c r="U220"/>
    </row>
    <row r="221" spans="2:21" x14ac:dyDescent="0.25">
      <c r="B221" s="6" t="s">
        <v>30</v>
      </c>
      <c r="C221" s="3" t="s">
        <v>17</v>
      </c>
      <c r="D221" s="5" t="s">
        <v>206</v>
      </c>
      <c r="E221" s="19" t="s">
        <v>204</v>
      </c>
      <c r="F221" s="25">
        <v>41366</v>
      </c>
      <c r="G221" s="3" t="s">
        <v>2194</v>
      </c>
      <c r="H221" s="5">
        <v>1</v>
      </c>
      <c r="I221" s="19">
        <v>100</v>
      </c>
      <c r="J221" s="6">
        <f>DATE(YEAR(MPT_Data[[#This Row],[Calendar Day]]),MONTH(MPT_Data[[#This Row],[Calendar Day]]),1)</f>
        <v>41365</v>
      </c>
      <c r="K221" s="3">
        <f>DATE(YEAR(MPT_Data[[#This Row],[Calendar Day]]),1,1)</f>
        <v>41275</v>
      </c>
      <c r="L221" s="5">
        <f>MPT_Data[[#This Row],[MIN]]/60/24</f>
        <v>6.9444444444444447E-4</v>
      </c>
      <c r="M221" t="str">
        <f>VLOOKUP(LEFT(MPT_Data[[#This Row],[Object ID]],1),Lookup[#All],2,FALSE)</f>
        <v>Service Request</v>
      </c>
      <c r="N221" t="str">
        <f>VLOOKUP("0"&amp;RIGHT(MPT_Data[[#This Row],[Processor Cost Center]],9),MAIN_Ref[[#All],[Cost Center]:[Site Name]],3,FALSE)</f>
        <v>PAL</v>
      </c>
      <c r="T221" s="8"/>
      <c r="U221"/>
    </row>
    <row r="222" spans="2:21" x14ac:dyDescent="0.25">
      <c r="B222" s="6" t="s">
        <v>30</v>
      </c>
      <c r="C222" s="3" t="s">
        <v>17</v>
      </c>
      <c r="D222" s="5" t="s">
        <v>207</v>
      </c>
      <c r="E222" s="19" t="s">
        <v>204</v>
      </c>
      <c r="F222" s="25">
        <v>41366</v>
      </c>
      <c r="G222" s="3" t="s">
        <v>2194</v>
      </c>
      <c r="H222" s="5">
        <v>2</v>
      </c>
      <c r="I222" s="19">
        <v>100</v>
      </c>
      <c r="J222" s="6">
        <f>DATE(YEAR(MPT_Data[[#This Row],[Calendar Day]]),MONTH(MPT_Data[[#This Row],[Calendar Day]]),1)</f>
        <v>41365</v>
      </c>
      <c r="K222" s="3">
        <f>DATE(YEAR(MPT_Data[[#This Row],[Calendar Day]]),1,1)</f>
        <v>41275</v>
      </c>
      <c r="L222" s="5">
        <f>MPT_Data[[#This Row],[MIN]]/60/24</f>
        <v>1.3888888888888889E-3</v>
      </c>
      <c r="M222" t="str">
        <f>VLOOKUP(LEFT(MPT_Data[[#This Row],[Object ID]],1),Lookup[#All],2,FALSE)</f>
        <v>Service Request</v>
      </c>
      <c r="N222" t="str">
        <f>VLOOKUP("0"&amp;RIGHT(MPT_Data[[#This Row],[Processor Cost Center]],9),MAIN_Ref[[#All],[Cost Center]:[Site Name]],3,FALSE)</f>
        <v>PAL</v>
      </c>
      <c r="T222" s="8"/>
      <c r="U222"/>
    </row>
    <row r="223" spans="2:21" x14ac:dyDescent="0.25">
      <c r="B223" s="6" t="s">
        <v>30</v>
      </c>
      <c r="C223" s="3" t="s">
        <v>17</v>
      </c>
      <c r="D223" s="5" t="s">
        <v>208</v>
      </c>
      <c r="E223" s="19" t="s">
        <v>204</v>
      </c>
      <c r="F223" s="25">
        <v>41366</v>
      </c>
      <c r="G223" s="3" t="s">
        <v>2194</v>
      </c>
      <c r="H223" s="5">
        <v>1</v>
      </c>
      <c r="I223" s="19">
        <v>100</v>
      </c>
      <c r="J223" s="6">
        <f>DATE(YEAR(MPT_Data[[#This Row],[Calendar Day]]),MONTH(MPT_Data[[#This Row],[Calendar Day]]),1)</f>
        <v>41365</v>
      </c>
      <c r="K223" s="3">
        <f>DATE(YEAR(MPT_Data[[#This Row],[Calendar Day]]),1,1)</f>
        <v>41275</v>
      </c>
      <c r="L223" s="5">
        <f>MPT_Data[[#This Row],[MIN]]/60/24</f>
        <v>6.9444444444444447E-4</v>
      </c>
      <c r="M223" t="str">
        <f>VLOOKUP(LEFT(MPT_Data[[#This Row],[Object ID]],1),Lookup[#All],2,FALSE)</f>
        <v>Service Request</v>
      </c>
      <c r="N223" t="str">
        <f>VLOOKUP("0"&amp;RIGHT(MPT_Data[[#This Row],[Processor Cost Center]],9),MAIN_Ref[[#All],[Cost Center]:[Site Name]],3,FALSE)</f>
        <v>PAL</v>
      </c>
      <c r="T223" s="8"/>
      <c r="U223"/>
    </row>
    <row r="224" spans="2:21" x14ac:dyDescent="0.25">
      <c r="B224" s="6" t="s">
        <v>30</v>
      </c>
      <c r="C224" s="3" t="s">
        <v>17</v>
      </c>
      <c r="D224" s="5" t="s">
        <v>209</v>
      </c>
      <c r="E224" s="19" t="s">
        <v>210</v>
      </c>
      <c r="F224" s="25">
        <v>41414</v>
      </c>
      <c r="G224" s="3" t="s">
        <v>2187</v>
      </c>
      <c r="H224" s="5">
        <v>13442</v>
      </c>
      <c r="I224" s="19">
        <v>100</v>
      </c>
      <c r="J224" s="6">
        <f>DATE(YEAR(MPT_Data[[#This Row],[Calendar Day]]),MONTH(MPT_Data[[#This Row],[Calendar Day]]),1)</f>
        <v>41395</v>
      </c>
      <c r="K224" s="3">
        <f>DATE(YEAR(MPT_Data[[#This Row],[Calendar Day]]),1,1)</f>
        <v>41275</v>
      </c>
      <c r="L224" s="5">
        <f>MPT_Data[[#This Row],[MIN]]/60/24</f>
        <v>9.3347222222222221</v>
      </c>
      <c r="M224" t="str">
        <f>VLOOKUP(LEFT(MPT_Data[[#This Row],[Object ID]],1),Lookup[#All],2,FALSE)</f>
        <v>Service Request</v>
      </c>
      <c r="N224" t="str">
        <f>VLOOKUP("0"&amp;RIGHT(MPT_Data[[#This Row],[Processor Cost Center]],9),MAIN_Ref[[#All],[Cost Center]:[Site Name]],3,FALSE)</f>
        <v>PAL</v>
      </c>
      <c r="T224" s="8"/>
      <c r="U224"/>
    </row>
    <row r="225" spans="2:21" x14ac:dyDescent="0.25">
      <c r="B225" s="6" t="s">
        <v>30</v>
      </c>
      <c r="C225" s="3" t="s">
        <v>17</v>
      </c>
      <c r="D225" s="5" t="s">
        <v>211</v>
      </c>
      <c r="E225" s="19" t="s">
        <v>212</v>
      </c>
      <c r="F225" s="25">
        <v>41367</v>
      </c>
      <c r="G225" s="3" t="s">
        <v>2191</v>
      </c>
      <c r="H225" s="5">
        <v>2</v>
      </c>
      <c r="I225" s="19">
        <v>100</v>
      </c>
      <c r="J225" s="6">
        <f>DATE(YEAR(MPT_Data[[#This Row],[Calendar Day]]),MONTH(MPT_Data[[#This Row],[Calendar Day]]),1)</f>
        <v>41365</v>
      </c>
      <c r="K225" s="3">
        <f>DATE(YEAR(MPT_Data[[#This Row],[Calendar Day]]),1,1)</f>
        <v>41275</v>
      </c>
      <c r="L225" s="5">
        <f>MPT_Data[[#This Row],[MIN]]/60/24</f>
        <v>1.3888888888888889E-3</v>
      </c>
      <c r="M225" t="str">
        <f>VLOOKUP(LEFT(MPT_Data[[#This Row],[Object ID]],1),Lookup[#All],2,FALSE)</f>
        <v>Service Request</v>
      </c>
      <c r="N225" t="str">
        <f>VLOOKUP("0"&amp;RIGHT(MPT_Data[[#This Row],[Processor Cost Center]],9),MAIN_Ref[[#All],[Cost Center]:[Site Name]],3,FALSE)</f>
        <v>PAL</v>
      </c>
      <c r="T225" s="8"/>
      <c r="U225"/>
    </row>
    <row r="226" spans="2:21" x14ac:dyDescent="0.25">
      <c r="B226" s="6" t="s">
        <v>30</v>
      </c>
      <c r="C226" s="3" t="s">
        <v>17</v>
      </c>
      <c r="D226" s="5" t="s">
        <v>213</v>
      </c>
      <c r="E226" s="19" t="s">
        <v>214</v>
      </c>
      <c r="F226" s="25">
        <v>41414</v>
      </c>
      <c r="G226" s="3" t="s">
        <v>2191</v>
      </c>
      <c r="H226" s="5">
        <v>3</v>
      </c>
      <c r="I226" s="19">
        <v>100</v>
      </c>
      <c r="J226" s="6">
        <f>DATE(YEAR(MPT_Data[[#This Row],[Calendar Day]]),MONTH(MPT_Data[[#This Row],[Calendar Day]]),1)</f>
        <v>41395</v>
      </c>
      <c r="K226" s="3">
        <f>DATE(YEAR(MPT_Data[[#This Row],[Calendar Day]]),1,1)</f>
        <v>41275</v>
      </c>
      <c r="L226" s="5">
        <f>MPT_Data[[#This Row],[MIN]]/60/24</f>
        <v>2.0833333333333333E-3</v>
      </c>
      <c r="M226" t="str">
        <f>VLOOKUP(LEFT(MPT_Data[[#This Row],[Object ID]],1),Lookup[#All],2,FALSE)</f>
        <v>Service Request</v>
      </c>
      <c r="N226" t="str">
        <f>VLOOKUP("0"&amp;RIGHT(MPT_Data[[#This Row],[Processor Cost Center]],9),MAIN_Ref[[#All],[Cost Center]:[Site Name]],3,FALSE)</f>
        <v>PAL</v>
      </c>
      <c r="T226" s="8"/>
      <c r="U226"/>
    </row>
    <row r="227" spans="2:21" x14ac:dyDescent="0.25">
      <c r="B227" s="6" t="s">
        <v>30</v>
      </c>
      <c r="C227" s="3" t="s">
        <v>17</v>
      </c>
      <c r="D227" s="5" t="s">
        <v>215</v>
      </c>
      <c r="E227" s="19" t="s">
        <v>216</v>
      </c>
      <c r="F227" s="25">
        <v>41368</v>
      </c>
      <c r="G227" s="3" t="s">
        <v>2191</v>
      </c>
      <c r="H227" s="5">
        <v>3</v>
      </c>
      <c r="I227" s="19">
        <v>100</v>
      </c>
      <c r="J227" s="6">
        <f>DATE(YEAR(MPT_Data[[#This Row],[Calendar Day]]),MONTH(MPT_Data[[#This Row],[Calendar Day]]),1)</f>
        <v>41365</v>
      </c>
      <c r="K227" s="3">
        <f>DATE(YEAR(MPT_Data[[#This Row],[Calendar Day]]),1,1)</f>
        <v>41275</v>
      </c>
      <c r="L227" s="5">
        <f>MPT_Data[[#This Row],[MIN]]/60/24</f>
        <v>2.0833333333333333E-3</v>
      </c>
      <c r="M227" t="str">
        <f>VLOOKUP(LEFT(MPT_Data[[#This Row],[Object ID]],1),Lookup[#All],2,FALSE)</f>
        <v>Service Request</v>
      </c>
      <c r="N227" t="str">
        <f>VLOOKUP("0"&amp;RIGHT(MPT_Data[[#This Row],[Processor Cost Center]],9),MAIN_Ref[[#All],[Cost Center]:[Site Name]],3,FALSE)</f>
        <v>PAL</v>
      </c>
      <c r="T227" s="8"/>
      <c r="U227"/>
    </row>
    <row r="228" spans="2:21" x14ac:dyDescent="0.25">
      <c r="B228" s="6" t="s">
        <v>30</v>
      </c>
      <c r="C228" s="3" t="s">
        <v>17</v>
      </c>
      <c r="D228" s="5" t="s">
        <v>217</v>
      </c>
      <c r="E228" s="19" t="s">
        <v>218</v>
      </c>
      <c r="F228" s="25">
        <v>41414</v>
      </c>
      <c r="G228" s="3" t="s">
        <v>2191</v>
      </c>
      <c r="H228" s="5">
        <v>4</v>
      </c>
      <c r="I228" s="19">
        <v>100</v>
      </c>
      <c r="J228" s="6">
        <f>DATE(YEAR(MPT_Data[[#This Row],[Calendar Day]]),MONTH(MPT_Data[[#This Row],[Calendar Day]]),1)</f>
        <v>41395</v>
      </c>
      <c r="K228" s="3">
        <f>DATE(YEAR(MPT_Data[[#This Row],[Calendar Day]]),1,1)</f>
        <v>41275</v>
      </c>
      <c r="L228" s="5">
        <f>MPT_Data[[#This Row],[MIN]]/60/24</f>
        <v>2.7777777777777779E-3</v>
      </c>
      <c r="M228" t="str">
        <f>VLOOKUP(LEFT(MPT_Data[[#This Row],[Object ID]],1),Lookup[#All],2,FALSE)</f>
        <v>Service Request</v>
      </c>
      <c r="N228" t="str">
        <f>VLOOKUP("0"&amp;RIGHT(MPT_Data[[#This Row],[Processor Cost Center]],9),MAIN_Ref[[#All],[Cost Center]:[Site Name]],3,FALSE)</f>
        <v>PAL</v>
      </c>
      <c r="T228" s="8"/>
      <c r="U228"/>
    </row>
    <row r="229" spans="2:21" x14ac:dyDescent="0.25">
      <c r="B229" s="6" t="s">
        <v>30</v>
      </c>
      <c r="C229" s="3" t="s">
        <v>17</v>
      </c>
      <c r="D229" s="5" t="s">
        <v>219</v>
      </c>
      <c r="E229" s="19" t="s">
        <v>220</v>
      </c>
      <c r="F229" s="25">
        <v>41414</v>
      </c>
      <c r="G229" s="3" t="s">
        <v>2191</v>
      </c>
      <c r="H229" s="5">
        <v>3</v>
      </c>
      <c r="I229" s="19">
        <v>100</v>
      </c>
      <c r="J229" s="6">
        <f>DATE(YEAR(MPT_Data[[#This Row],[Calendar Day]]),MONTH(MPT_Data[[#This Row],[Calendar Day]]),1)</f>
        <v>41395</v>
      </c>
      <c r="K229" s="3">
        <f>DATE(YEAR(MPT_Data[[#This Row],[Calendar Day]]),1,1)</f>
        <v>41275</v>
      </c>
      <c r="L229" s="5">
        <f>MPT_Data[[#This Row],[MIN]]/60/24</f>
        <v>2.0833333333333333E-3</v>
      </c>
      <c r="M229" t="str">
        <f>VLOOKUP(LEFT(MPT_Data[[#This Row],[Object ID]],1),Lookup[#All],2,FALSE)</f>
        <v>Service Request</v>
      </c>
      <c r="N229" t="str">
        <f>VLOOKUP("0"&amp;RIGHT(MPT_Data[[#This Row],[Processor Cost Center]],9),MAIN_Ref[[#All],[Cost Center]:[Site Name]],3,FALSE)</f>
        <v>PAL</v>
      </c>
      <c r="T229" s="8"/>
      <c r="U229"/>
    </row>
    <row r="230" spans="2:21" x14ac:dyDescent="0.25">
      <c r="B230" s="6" t="s">
        <v>30</v>
      </c>
      <c r="C230" s="3" t="s">
        <v>17</v>
      </c>
      <c r="D230" s="5" t="s">
        <v>221</v>
      </c>
      <c r="E230" s="19" t="s">
        <v>222</v>
      </c>
      <c r="F230" s="25">
        <v>41414</v>
      </c>
      <c r="G230" s="3" t="s">
        <v>2189</v>
      </c>
      <c r="H230" s="5">
        <v>11</v>
      </c>
      <c r="I230" s="19">
        <v>100</v>
      </c>
      <c r="J230" s="6">
        <f>DATE(YEAR(MPT_Data[[#This Row],[Calendar Day]]),MONTH(MPT_Data[[#This Row],[Calendar Day]]),1)</f>
        <v>41395</v>
      </c>
      <c r="K230" s="3">
        <f>DATE(YEAR(MPT_Data[[#This Row],[Calendar Day]]),1,1)</f>
        <v>41275</v>
      </c>
      <c r="L230" s="5">
        <f>MPT_Data[[#This Row],[MIN]]/60/24</f>
        <v>7.6388888888888886E-3</v>
      </c>
      <c r="M230" t="str">
        <f>VLOOKUP(LEFT(MPT_Data[[#This Row],[Object ID]],1),Lookup[#All],2,FALSE)</f>
        <v>Service Request</v>
      </c>
      <c r="N230" t="str">
        <f>VLOOKUP("0"&amp;RIGHT(MPT_Data[[#This Row],[Processor Cost Center]],9),MAIN_Ref[[#All],[Cost Center]:[Site Name]],3,FALSE)</f>
        <v>PAL</v>
      </c>
      <c r="T230" s="8"/>
      <c r="U230"/>
    </row>
    <row r="231" spans="2:21" x14ac:dyDescent="0.25">
      <c r="B231" s="6" t="s">
        <v>30</v>
      </c>
      <c r="C231" s="3" t="s">
        <v>17</v>
      </c>
      <c r="D231" s="5" t="s">
        <v>223</v>
      </c>
      <c r="E231" s="19" t="s">
        <v>224</v>
      </c>
      <c r="F231" s="25">
        <v>41414</v>
      </c>
      <c r="G231" s="3" t="s">
        <v>2198</v>
      </c>
      <c r="H231" s="5">
        <v>21</v>
      </c>
      <c r="I231" s="19">
        <v>100</v>
      </c>
      <c r="J231" s="6">
        <f>DATE(YEAR(MPT_Data[[#This Row],[Calendar Day]]),MONTH(MPT_Data[[#This Row],[Calendar Day]]),1)</f>
        <v>41395</v>
      </c>
      <c r="K231" s="3">
        <f>DATE(YEAR(MPT_Data[[#This Row],[Calendar Day]]),1,1)</f>
        <v>41275</v>
      </c>
      <c r="L231" s="5">
        <f>MPT_Data[[#This Row],[MIN]]/60/24</f>
        <v>1.4583333333333332E-2</v>
      </c>
      <c r="M231" t="str">
        <f>VLOOKUP(LEFT(MPT_Data[[#This Row],[Object ID]],1),Lookup[#All],2,FALSE)</f>
        <v>Service Request</v>
      </c>
      <c r="N231" t="str">
        <f>VLOOKUP("0"&amp;RIGHT(MPT_Data[[#This Row],[Processor Cost Center]],9),MAIN_Ref[[#All],[Cost Center]:[Site Name]],3,FALSE)</f>
        <v>PAL</v>
      </c>
      <c r="T231" s="8"/>
      <c r="U231"/>
    </row>
    <row r="232" spans="2:21" x14ac:dyDescent="0.25">
      <c r="B232" s="6" t="s">
        <v>30</v>
      </c>
      <c r="C232" s="3" t="s">
        <v>17</v>
      </c>
      <c r="D232" s="5" t="s">
        <v>225</v>
      </c>
      <c r="E232" s="19" t="s">
        <v>226</v>
      </c>
      <c r="F232" s="25">
        <v>41414</v>
      </c>
      <c r="G232" s="3" t="s">
        <v>2198</v>
      </c>
      <c r="H232" s="5">
        <v>5</v>
      </c>
      <c r="I232" s="19">
        <v>100</v>
      </c>
      <c r="J232" s="6">
        <f>DATE(YEAR(MPT_Data[[#This Row],[Calendar Day]]),MONTH(MPT_Data[[#This Row],[Calendar Day]]),1)</f>
        <v>41395</v>
      </c>
      <c r="K232" s="3">
        <f>DATE(YEAR(MPT_Data[[#This Row],[Calendar Day]]),1,1)</f>
        <v>41275</v>
      </c>
      <c r="L232" s="5">
        <f>MPT_Data[[#This Row],[MIN]]/60/24</f>
        <v>3.472222222222222E-3</v>
      </c>
      <c r="M232" t="str">
        <f>VLOOKUP(LEFT(MPT_Data[[#This Row],[Object ID]],1),Lookup[#All],2,FALSE)</f>
        <v>Service Request</v>
      </c>
      <c r="N232" t="str">
        <f>VLOOKUP("0"&amp;RIGHT(MPT_Data[[#This Row],[Processor Cost Center]],9),MAIN_Ref[[#All],[Cost Center]:[Site Name]],3,FALSE)</f>
        <v>PAL</v>
      </c>
      <c r="T232" s="8"/>
      <c r="U232"/>
    </row>
    <row r="233" spans="2:21" x14ac:dyDescent="0.25">
      <c r="B233" s="6" t="s">
        <v>30</v>
      </c>
      <c r="C233" s="3" t="s">
        <v>17</v>
      </c>
      <c r="D233" s="5" t="s">
        <v>227</v>
      </c>
      <c r="E233" s="19" t="s">
        <v>228</v>
      </c>
      <c r="F233" s="25">
        <v>41414</v>
      </c>
      <c r="G233" s="3" t="s">
        <v>2198</v>
      </c>
      <c r="H233" s="5">
        <v>5</v>
      </c>
      <c r="I233" s="19">
        <v>100</v>
      </c>
      <c r="J233" s="6">
        <f>DATE(YEAR(MPT_Data[[#This Row],[Calendar Day]]),MONTH(MPT_Data[[#This Row],[Calendar Day]]),1)</f>
        <v>41395</v>
      </c>
      <c r="K233" s="3">
        <f>DATE(YEAR(MPT_Data[[#This Row],[Calendar Day]]),1,1)</f>
        <v>41275</v>
      </c>
      <c r="L233" s="5">
        <f>MPT_Data[[#This Row],[MIN]]/60/24</f>
        <v>3.472222222222222E-3</v>
      </c>
      <c r="M233" t="str">
        <f>VLOOKUP(LEFT(MPT_Data[[#This Row],[Object ID]],1),Lookup[#All],2,FALSE)</f>
        <v>Service Request</v>
      </c>
      <c r="N233" t="str">
        <f>VLOOKUP("0"&amp;RIGHT(MPT_Data[[#This Row],[Processor Cost Center]],9),MAIN_Ref[[#All],[Cost Center]:[Site Name]],3,FALSE)</f>
        <v>PAL</v>
      </c>
      <c r="T233" s="8"/>
      <c r="U233"/>
    </row>
    <row r="234" spans="2:21" x14ac:dyDescent="0.25">
      <c r="B234" s="6" t="s">
        <v>30</v>
      </c>
      <c r="C234" s="3" t="s">
        <v>17</v>
      </c>
      <c r="D234" s="5" t="s">
        <v>229</v>
      </c>
      <c r="E234" s="19" t="s">
        <v>230</v>
      </c>
      <c r="F234" s="25">
        <v>41414</v>
      </c>
      <c r="G234" s="3" t="s">
        <v>2198</v>
      </c>
      <c r="H234" s="5">
        <v>4</v>
      </c>
      <c r="I234" s="19">
        <v>100</v>
      </c>
      <c r="J234" s="6">
        <f>DATE(YEAR(MPT_Data[[#This Row],[Calendar Day]]),MONTH(MPT_Data[[#This Row],[Calendar Day]]),1)</f>
        <v>41395</v>
      </c>
      <c r="K234" s="3">
        <f>DATE(YEAR(MPT_Data[[#This Row],[Calendar Day]]),1,1)</f>
        <v>41275</v>
      </c>
      <c r="L234" s="5">
        <f>MPT_Data[[#This Row],[MIN]]/60/24</f>
        <v>2.7777777777777779E-3</v>
      </c>
      <c r="M234" t="str">
        <f>VLOOKUP(LEFT(MPT_Data[[#This Row],[Object ID]],1),Lookup[#All],2,FALSE)</f>
        <v>Service Request</v>
      </c>
      <c r="N234" t="str">
        <f>VLOOKUP("0"&amp;RIGHT(MPT_Data[[#This Row],[Processor Cost Center]],9),MAIN_Ref[[#All],[Cost Center]:[Site Name]],3,FALSE)</f>
        <v>PAL</v>
      </c>
      <c r="T234" s="8"/>
      <c r="U234"/>
    </row>
    <row r="235" spans="2:21" x14ac:dyDescent="0.25">
      <c r="B235" s="6" t="s">
        <v>30</v>
      </c>
      <c r="C235" s="3" t="s">
        <v>17</v>
      </c>
      <c r="D235" s="5" t="s">
        <v>231</v>
      </c>
      <c r="E235" s="19" t="s">
        <v>210</v>
      </c>
      <c r="F235" s="25">
        <v>41414</v>
      </c>
      <c r="G235" s="3" t="s">
        <v>2187</v>
      </c>
      <c r="H235" s="5">
        <v>13342</v>
      </c>
      <c r="I235" s="19">
        <v>100</v>
      </c>
      <c r="J235" s="6">
        <f>DATE(YEAR(MPT_Data[[#This Row],[Calendar Day]]),MONTH(MPT_Data[[#This Row],[Calendar Day]]),1)</f>
        <v>41395</v>
      </c>
      <c r="K235" s="3">
        <f>DATE(YEAR(MPT_Data[[#This Row],[Calendar Day]]),1,1)</f>
        <v>41275</v>
      </c>
      <c r="L235" s="5">
        <f>MPT_Data[[#This Row],[MIN]]/60/24</f>
        <v>9.2652777777777775</v>
      </c>
      <c r="M235" t="str">
        <f>VLOOKUP(LEFT(MPT_Data[[#This Row],[Object ID]],1),Lookup[#All],2,FALSE)</f>
        <v>Service Request</v>
      </c>
      <c r="N235" t="str">
        <f>VLOOKUP("0"&amp;RIGHT(MPT_Data[[#This Row],[Processor Cost Center]],9),MAIN_Ref[[#All],[Cost Center]:[Site Name]],3,FALSE)</f>
        <v>PAL</v>
      </c>
      <c r="T235" s="8"/>
      <c r="U235"/>
    </row>
    <row r="236" spans="2:21" x14ac:dyDescent="0.25">
      <c r="B236" s="6" t="s">
        <v>30</v>
      </c>
      <c r="C236" s="3" t="s">
        <v>17</v>
      </c>
      <c r="D236" s="5" t="s">
        <v>232</v>
      </c>
      <c r="E236" s="19" t="s">
        <v>210</v>
      </c>
      <c r="F236" s="25">
        <v>41414</v>
      </c>
      <c r="G236" s="3" t="s">
        <v>2187</v>
      </c>
      <c r="H236" s="5">
        <v>13333</v>
      </c>
      <c r="I236" s="19">
        <v>100</v>
      </c>
      <c r="J236" s="6">
        <f>DATE(YEAR(MPT_Data[[#This Row],[Calendar Day]]),MONTH(MPT_Data[[#This Row],[Calendar Day]]),1)</f>
        <v>41395</v>
      </c>
      <c r="K236" s="3">
        <f>DATE(YEAR(MPT_Data[[#This Row],[Calendar Day]]),1,1)</f>
        <v>41275</v>
      </c>
      <c r="L236" s="5">
        <f>MPT_Data[[#This Row],[MIN]]/60/24</f>
        <v>9.2590277777777779</v>
      </c>
      <c r="M236" t="str">
        <f>VLOOKUP(LEFT(MPT_Data[[#This Row],[Object ID]],1),Lookup[#All],2,FALSE)</f>
        <v>Service Request</v>
      </c>
      <c r="N236" t="str">
        <f>VLOOKUP("0"&amp;RIGHT(MPT_Data[[#This Row],[Processor Cost Center]],9),MAIN_Ref[[#All],[Cost Center]:[Site Name]],3,FALSE)</f>
        <v>PAL</v>
      </c>
      <c r="T236" s="8"/>
      <c r="U236"/>
    </row>
    <row r="237" spans="2:21" x14ac:dyDescent="0.25">
      <c r="B237" s="6" t="s">
        <v>30</v>
      </c>
      <c r="C237" s="3" t="s">
        <v>17</v>
      </c>
      <c r="D237" s="5" t="s">
        <v>233</v>
      </c>
      <c r="E237" s="19" t="s">
        <v>234</v>
      </c>
      <c r="F237" s="25">
        <v>41414</v>
      </c>
      <c r="G237" s="3" t="s">
        <v>2197</v>
      </c>
      <c r="H237" s="5">
        <v>18</v>
      </c>
      <c r="I237" s="19">
        <v>100</v>
      </c>
      <c r="J237" s="6">
        <f>DATE(YEAR(MPT_Data[[#This Row],[Calendar Day]]),MONTH(MPT_Data[[#This Row],[Calendar Day]]),1)</f>
        <v>41395</v>
      </c>
      <c r="K237" s="3">
        <f>DATE(YEAR(MPT_Data[[#This Row],[Calendar Day]]),1,1)</f>
        <v>41275</v>
      </c>
      <c r="L237" s="5">
        <f>MPT_Data[[#This Row],[MIN]]/60/24</f>
        <v>1.2499999999999999E-2</v>
      </c>
      <c r="M237" t="str">
        <f>VLOOKUP(LEFT(MPT_Data[[#This Row],[Object ID]],1),Lookup[#All],2,FALSE)</f>
        <v>Service Request</v>
      </c>
      <c r="N237" t="str">
        <f>VLOOKUP("0"&amp;RIGHT(MPT_Data[[#This Row],[Processor Cost Center]],9),MAIN_Ref[[#All],[Cost Center]:[Site Name]],3,FALSE)</f>
        <v>PAL</v>
      </c>
      <c r="T237" s="8"/>
      <c r="U237"/>
    </row>
    <row r="238" spans="2:21" x14ac:dyDescent="0.25">
      <c r="B238" s="6" t="s">
        <v>30</v>
      </c>
      <c r="C238" s="3" t="s">
        <v>17</v>
      </c>
      <c r="D238" s="5" t="s">
        <v>235</v>
      </c>
      <c r="E238" s="19" t="s">
        <v>236</v>
      </c>
      <c r="F238" s="25">
        <v>41414</v>
      </c>
      <c r="G238" s="3" t="s">
        <v>2186</v>
      </c>
      <c r="H238" s="5">
        <v>24211</v>
      </c>
      <c r="I238" s="19">
        <v>100</v>
      </c>
      <c r="J238" s="6">
        <f>DATE(YEAR(MPT_Data[[#This Row],[Calendar Day]]),MONTH(MPT_Data[[#This Row],[Calendar Day]]),1)</f>
        <v>41395</v>
      </c>
      <c r="K238" s="3">
        <f>DATE(YEAR(MPT_Data[[#This Row],[Calendar Day]]),1,1)</f>
        <v>41275</v>
      </c>
      <c r="L238" s="5">
        <f>MPT_Data[[#This Row],[MIN]]/60/24</f>
        <v>16.813194444444445</v>
      </c>
      <c r="M238" t="str">
        <f>VLOOKUP(LEFT(MPT_Data[[#This Row],[Object ID]],1),Lookup[#All],2,FALSE)</f>
        <v>Service Request</v>
      </c>
      <c r="N238" t="str">
        <f>VLOOKUP("0"&amp;RIGHT(MPT_Data[[#This Row],[Processor Cost Center]],9),MAIN_Ref[[#All],[Cost Center]:[Site Name]],3,FALSE)</f>
        <v>PAL</v>
      </c>
      <c r="T238" s="8"/>
      <c r="U238"/>
    </row>
    <row r="239" spans="2:21" x14ac:dyDescent="0.25">
      <c r="B239" s="6" t="s">
        <v>30</v>
      </c>
      <c r="C239" s="3" t="s">
        <v>17</v>
      </c>
      <c r="D239" s="5" t="s">
        <v>237</v>
      </c>
      <c r="E239" s="19" t="s">
        <v>238</v>
      </c>
      <c r="F239" s="25">
        <v>41414</v>
      </c>
      <c r="G239" s="3" t="s">
        <v>2198</v>
      </c>
      <c r="H239" s="5">
        <v>3</v>
      </c>
      <c r="I239" s="19">
        <v>100</v>
      </c>
      <c r="J239" s="6">
        <f>DATE(YEAR(MPT_Data[[#This Row],[Calendar Day]]),MONTH(MPT_Data[[#This Row],[Calendar Day]]),1)</f>
        <v>41395</v>
      </c>
      <c r="K239" s="3">
        <f>DATE(YEAR(MPT_Data[[#This Row],[Calendar Day]]),1,1)</f>
        <v>41275</v>
      </c>
      <c r="L239" s="5">
        <f>MPT_Data[[#This Row],[MIN]]/60/24</f>
        <v>2.0833333333333333E-3</v>
      </c>
      <c r="M239" t="str">
        <f>VLOOKUP(LEFT(MPT_Data[[#This Row],[Object ID]],1),Lookup[#All],2,FALSE)</f>
        <v>Service Request</v>
      </c>
      <c r="N239" t="str">
        <f>VLOOKUP("0"&amp;RIGHT(MPT_Data[[#This Row],[Processor Cost Center]],9),MAIN_Ref[[#All],[Cost Center]:[Site Name]],3,FALSE)</f>
        <v>PAL</v>
      </c>
      <c r="T239" s="8"/>
      <c r="U239"/>
    </row>
    <row r="240" spans="2:21" x14ac:dyDescent="0.25">
      <c r="B240" s="6" t="s">
        <v>30</v>
      </c>
      <c r="C240" s="3" t="s">
        <v>17</v>
      </c>
      <c r="D240" s="5" t="s">
        <v>239</v>
      </c>
      <c r="E240" s="19" t="s">
        <v>240</v>
      </c>
      <c r="F240" s="25">
        <v>41414</v>
      </c>
      <c r="G240" s="3" t="s">
        <v>2198</v>
      </c>
      <c r="H240" s="5">
        <v>2</v>
      </c>
      <c r="I240" s="19">
        <v>100</v>
      </c>
      <c r="J240" s="6">
        <f>DATE(YEAR(MPT_Data[[#This Row],[Calendar Day]]),MONTH(MPT_Data[[#This Row],[Calendar Day]]),1)</f>
        <v>41395</v>
      </c>
      <c r="K240" s="3">
        <f>DATE(YEAR(MPT_Data[[#This Row],[Calendar Day]]),1,1)</f>
        <v>41275</v>
      </c>
      <c r="L240" s="5">
        <f>MPT_Data[[#This Row],[MIN]]/60/24</f>
        <v>1.3888888888888889E-3</v>
      </c>
      <c r="M240" t="str">
        <f>VLOOKUP(LEFT(MPT_Data[[#This Row],[Object ID]],1),Lookup[#All],2,FALSE)</f>
        <v>Service Request</v>
      </c>
      <c r="N240" t="str">
        <f>VLOOKUP("0"&amp;RIGHT(MPT_Data[[#This Row],[Processor Cost Center]],9),MAIN_Ref[[#All],[Cost Center]:[Site Name]],3,FALSE)</f>
        <v>PAL</v>
      </c>
      <c r="T240" s="8"/>
      <c r="U240"/>
    </row>
    <row r="241" spans="2:21" x14ac:dyDescent="0.25">
      <c r="B241" s="6" t="s">
        <v>30</v>
      </c>
      <c r="C241" s="3" t="s">
        <v>17</v>
      </c>
      <c r="D241" s="5" t="s">
        <v>241</v>
      </c>
      <c r="E241" s="19" t="s">
        <v>242</v>
      </c>
      <c r="F241" s="25">
        <v>41414</v>
      </c>
      <c r="G241" s="3" t="s">
        <v>2198</v>
      </c>
      <c r="H241" s="5">
        <v>3</v>
      </c>
      <c r="I241" s="19">
        <v>100</v>
      </c>
      <c r="J241" s="6">
        <f>DATE(YEAR(MPT_Data[[#This Row],[Calendar Day]]),MONTH(MPT_Data[[#This Row],[Calendar Day]]),1)</f>
        <v>41395</v>
      </c>
      <c r="K241" s="3">
        <f>DATE(YEAR(MPT_Data[[#This Row],[Calendar Day]]),1,1)</f>
        <v>41275</v>
      </c>
      <c r="L241" s="5">
        <f>MPT_Data[[#This Row],[MIN]]/60/24</f>
        <v>2.0833333333333333E-3</v>
      </c>
      <c r="M241" t="str">
        <f>VLOOKUP(LEFT(MPT_Data[[#This Row],[Object ID]],1),Lookup[#All],2,FALSE)</f>
        <v>Service Request</v>
      </c>
      <c r="N241" t="str">
        <f>VLOOKUP("0"&amp;RIGHT(MPT_Data[[#This Row],[Processor Cost Center]],9),MAIN_Ref[[#All],[Cost Center]:[Site Name]],3,FALSE)</f>
        <v>PAL</v>
      </c>
      <c r="T241" s="8"/>
      <c r="U241"/>
    </row>
    <row r="242" spans="2:21" x14ac:dyDescent="0.25">
      <c r="B242" s="6" t="s">
        <v>30</v>
      </c>
      <c r="C242" s="3" t="s">
        <v>17</v>
      </c>
      <c r="D242" s="5" t="s">
        <v>243</v>
      </c>
      <c r="E242" s="19" t="s">
        <v>244</v>
      </c>
      <c r="F242" s="25">
        <v>41414</v>
      </c>
      <c r="G242" s="3" t="s">
        <v>2198</v>
      </c>
      <c r="H242" s="5">
        <v>3</v>
      </c>
      <c r="I242" s="19">
        <v>100</v>
      </c>
      <c r="J242" s="6">
        <f>DATE(YEAR(MPT_Data[[#This Row],[Calendar Day]]),MONTH(MPT_Data[[#This Row],[Calendar Day]]),1)</f>
        <v>41395</v>
      </c>
      <c r="K242" s="3">
        <f>DATE(YEAR(MPT_Data[[#This Row],[Calendar Day]]),1,1)</f>
        <v>41275</v>
      </c>
      <c r="L242" s="5">
        <f>MPT_Data[[#This Row],[MIN]]/60/24</f>
        <v>2.0833333333333333E-3</v>
      </c>
      <c r="M242" t="str">
        <f>VLOOKUP(LEFT(MPT_Data[[#This Row],[Object ID]],1),Lookup[#All],2,FALSE)</f>
        <v>Service Request</v>
      </c>
      <c r="N242" t="str">
        <f>VLOOKUP("0"&amp;RIGHT(MPT_Data[[#This Row],[Processor Cost Center]],9),MAIN_Ref[[#All],[Cost Center]:[Site Name]],3,FALSE)</f>
        <v>PAL</v>
      </c>
      <c r="T242" s="8"/>
      <c r="U242"/>
    </row>
    <row r="243" spans="2:21" x14ac:dyDescent="0.25">
      <c r="B243" s="6" t="s">
        <v>30</v>
      </c>
      <c r="C243" s="3" t="s">
        <v>17</v>
      </c>
      <c r="D243" s="5" t="s">
        <v>245</v>
      </c>
      <c r="E243" s="19" t="s">
        <v>246</v>
      </c>
      <c r="F243" s="25">
        <v>41414</v>
      </c>
      <c r="G243" s="3" t="s">
        <v>2198</v>
      </c>
      <c r="H243" s="5">
        <v>2</v>
      </c>
      <c r="I243" s="19">
        <v>100</v>
      </c>
      <c r="J243" s="6">
        <f>DATE(YEAR(MPT_Data[[#This Row],[Calendar Day]]),MONTH(MPT_Data[[#This Row],[Calendar Day]]),1)</f>
        <v>41395</v>
      </c>
      <c r="K243" s="3">
        <f>DATE(YEAR(MPT_Data[[#This Row],[Calendar Day]]),1,1)</f>
        <v>41275</v>
      </c>
      <c r="L243" s="5">
        <f>MPT_Data[[#This Row],[MIN]]/60/24</f>
        <v>1.3888888888888889E-3</v>
      </c>
      <c r="M243" t="str">
        <f>VLOOKUP(LEFT(MPT_Data[[#This Row],[Object ID]],1),Lookup[#All],2,FALSE)</f>
        <v>Service Request</v>
      </c>
      <c r="N243" t="str">
        <f>VLOOKUP("0"&amp;RIGHT(MPT_Data[[#This Row],[Processor Cost Center]],9),MAIN_Ref[[#All],[Cost Center]:[Site Name]],3,FALSE)</f>
        <v>PAL</v>
      </c>
      <c r="T243" s="8"/>
      <c r="U243"/>
    </row>
    <row r="244" spans="2:21" x14ac:dyDescent="0.25">
      <c r="B244" s="6" t="s">
        <v>30</v>
      </c>
      <c r="C244" s="3" t="s">
        <v>17</v>
      </c>
      <c r="D244" s="5" t="s">
        <v>247</v>
      </c>
      <c r="E244" s="19" t="s">
        <v>248</v>
      </c>
      <c r="F244" s="25">
        <v>41414</v>
      </c>
      <c r="G244" s="3" t="s">
        <v>2198</v>
      </c>
      <c r="H244" s="5">
        <v>3</v>
      </c>
      <c r="I244" s="19">
        <v>100</v>
      </c>
      <c r="J244" s="6">
        <f>DATE(YEAR(MPT_Data[[#This Row],[Calendar Day]]),MONTH(MPT_Data[[#This Row],[Calendar Day]]),1)</f>
        <v>41395</v>
      </c>
      <c r="K244" s="3">
        <f>DATE(YEAR(MPT_Data[[#This Row],[Calendar Day]]),1,1)</f>
        <v>41275</v>
      </c>
      <c r="L244" s="5">
        <f>MPT_Data[[#This Row],[MIN]]/60/24</f>
        <v>2.0833333333333333E-3</v>
      </c>
      <c r="M244" t="str">
        <f>VLOOKUP(LEFT(MPT_Data[[#This Row],[Object ID]],1),Lookup[#All],2,FALSE)</f>
        <v>Service Request</v>
      </c>
      <c r="N244" t="str">
        <f>VLOOKUP("0"&amp;RIGHT(MPT_Data[[#This Row],[Processor Cost Center]],9),MAIN_Ref[[#All],[Cost Center]:[Site Name]],3,FALSE)</f>
        <v>PAL</v>
      </c>
      <c r="T244" s="8"/>
      <c r="U244"/>
    </row>
    <row r="245" spans="2:21" x14ac:dyDescent="0.25">
      <c r="B245" s="6" t="s">
        <v>30</v>
      </c>
      <c r="C245" s="3" t="s">
        <v>17</v>
      </c>
      <c r="D245" s="5" t="s">
        <v>249</v>
      </c>
      <c r="E245" s="19" t="s">
        <v>250</v>
      </c>
      <c r="F245" s="25">
        <v>41414</v>
      </c>
      <c r="G245" s="3" t="s">
        <v>2198</v>
      </c>
      <c r="H245" s="5">
        <v>2</v>
      </c>
      <c r="I245" s="19">
        <v>100</v>
      </c>
      <c r="J245" s="6">
        <f>DATE(YEAR(MPT_Data[[#This Row],[Calendar Day]]),MONTH(MPT_Data[[#This Row],[Calendar Day]]),1)</f>
        <v>41395</v>
      </c>
      <c r="K245" s="3">
        <f>DATE(YEAR(MPT_Data[[#This Row],[Calendar Day]]),1,1)</f>
        <v>41275</v>
      </c>
      <c r="L245" s="5">
        <f>MPT_Data[[#This Row],[MIN]]/60/24</f>
        <v>1.3888888888888889E-3</v>
      </c>
      <c r="M245" t="str">
        <f>VLOOKUP(LEFT(MPT_Data[[#This Row],[Object ID]],1),Lookup[#All],2,FALSE)</f>
        <v>Service Request</v>
      </c>
      <c r="N245" t="str">
        <f>VLOOKUP("0"&amp;RIGHT(MPT_Data[[#This Row],[Processor Cost Center]],9),MAIN_Ref[[#All],[Cost Center]:[Site Name]],3,FALSE)</f>
        <v>PAL</v>
      </c>
      <c r="T245" s="8"/>
      <c r="U245"/>
    </row>
    <row r="246" spans="2:21" x14ac:dyDescent="0.25">
      <c r="B246" s="6" t="s">
        <v>30</v>
      </c>
      <c r="C246" s="3" t="s">
        <v>17</v>
      </c>
      <c r="D246" s="5" t="s">
        <v>251</v>
      </c>
      <c r="E246" s="19" t="s">
        <v>222</v>
      </c>
      <c r="F246" s="25">
        <v>41414</v>
      </c>
      <c r="G246" s="3" t="s">
        <v>2189</v>
      </c>
      <c r="H246" s="5">
        <v>11</v>
      </c>
      <c r="I246" s="19">
        <v>100</v>
      </c>
      <c r="J246" s="6">
        <f>DATE(YEAR(MPT_Data[[#This Row],[Calendar Day]]),MONTH(MPT_Data[[#This Row],[Calendar Day]]),1)</f>
        <v>41395</v>
      </c>
      <c r="K246" s="3">
        <f>DATE(YEAR(MPT_Data[[#This Row],[Calendar Day]]),1,1)</f>
        <v>41275</v>
      </c>
      <c r="L246" s="5">
        <f>MPT_Data[[#This Row],[MIN]]/60/24</f>
        <v>7.6388888888888886E-3</v>
      </c>
      <c r="M246" t="str">
        <f>VLOOKUP(LEFT(MPT_Data[[#This Row],[Object ID]],1),Lookup[#All],2,FALSE)</f>
        <v>Service Request</v>
      </c>
      <c r="N246" t="str">
        <f>VLOOKUP("0"&amp;RIGHT(MPT_Data[[#This Row],[Processor Cost Center]],9),MAIN_Ref[[#All],[Cost Center]:[Site Name]],3,FALSE)</f>
        <v>PAL</v>
      </c>
      <c r="T246" s="8"/>
      <c r="U246"/>
    </row>
    <row r="247" spans="2:21" x14ac:dyDescent="0.25">
      <c r="B247" s="6" t="s">
        <v>30</v>
      </c>
      <c r="C247" s="3" t="s">
        <v>17</v>
      </c>
      <c r="D247" s="5" t="s">
        <v>252</v>
      </c>
      <c r="E247" s="19" t="s">
        <v>253</v>
      </c>
      <c r="F247" s="25">
        <v>41414</v>
      </c>
      <c r="G247" s="3" t="s">
        <v>2189</v>
      </c>
      <c r="H247" s="5">
        <v>3</v>
      </c>
      <c r="I247" s="19">
        <v>100</v>
      </c>
      <c r="J247" s="6">
        <f>DATE(YEAR(MPT_Data[[#This Row],[Calendar Day]]),MONTH(MPT_Data[[#This Row],[Calendar Day]]),1)</f>
        <v>41395</v>
      </c>
      <c r="K247" s="3">
        <f>DATE(YEAR(MPT_Data[[#This Row],[Calendar Day]]),1,1)</f>
        <v>41275</v>
      </c>
      <c r="L247" s="5">
        <f>MPT_Data[[#This Row],[MIN]]/60/24</f>
        <v>2.0833333333333333E-3</v>
      </c>
      <c r="M247" t="str">
        <f>VLOOKUP(LEFT(MPT_Data[[#This Row],[Object ID]],1),Lookup[#All],2,FALSE)</f>
        <v>Service Request</v>
      </c>
      <c r="N247" t="str">
        <f>VLOOKUP("0"&amp;RIGHT(MPT_Data[[#This Row],[Processor Cost Center]],9),MAIN_Ref[[#All],[Cost Center]:[Site Name]],3,FALSE)</f>
        <v>PAL</v>
      </c>
      <c r="T247" s="8"/>
      <c r="U247"/>
    </row>
    <row r="248" spans="2:21" x14ac:dyDescent="0.25">
      <c r="B248" s="6" t="s">
        <v>30</v>
      </c>
      <c r="C248" s="3" t="s">
        <v>17</v>
      </c>
      <c r="D248" s="5" t="s">
        <v>254</v>
      </c>
      <c r="E248" s="19" t="s">
        <v>255</v>
      </c>
      <c r="F248" s="25">
        <v>41414</v>
      </c>
      <c r="G248" s="3" t="s">
        <v>2189</v>
      </c>
      <c r="H248" s="5">
        <v>4</v>
      </c>
      <c r="I248" s="19">
        <v>100</v>
      </c>
      <c r="J248" s="6">
        <f>DATE(YEAR(MPT_Data[[#This Row],[Calendar Day]]),MONTH(MPT_Data[[#This Row],[Calendar Day]]),1)</f>
        <v>41395</v>
      </c>
      <c r="K248" s="3">
        <f>DATE(YEAR(MPT_Data[[#This Row],[Calendar Day]]),1,1)</f>
        <v>41275</v>
      </c>
      <c r="L248" s="5">
        <f>MPT_Data[[#This Row],[MIN]]/60/24</f>
        <v>2.7777777777777779E-3</v>
      </c>
      <c r="M248" t="str">
        <f>VLOOKUP(LEFT(MPT_Data[[#This Row],[Object ID]],1),Lookup[#All],2,FALSE)</f>
        <v>Service Request</v>
      </c>
      <c r="N248" t="str">
        <f>VLOOKUP("0"&amp;RIGHT(MPT_Data[[#This Row],[Processor Cost Center]],9),MAIN_Ref[[#All],[Cost Center]:[Site Name]],3,FALSE)</f>
        <v>PAL</v>
      </c>
      <c r="T248" s="8"/>
      <c r="U248"/>
    </row>
    <row r="249" spans="2:21" x14ac:dyDescent="0.25">
      <c r="B249" s="6" t="s">
        <v>30</v>
      </c>
      <c r="C249" s="3" t="s">
        <v>17</v>
      </c>
      <c r="D249" s="5" t="s">
        <v>256</v>
      </c>
      <c r="E249" s="19" t="s">
        <v>257</v>
      </c>
      <c r="F249" s="25">
        <v>41414</v>
      </c>
      <c r="G249" s="3" t="s">
        <v>2191</v>
      </c>
      <c r="H249" s="5">
        <v>18</v>
      </c>
      <c r="I249" s="19">
        <v>100</v>
      </c>
      <c r="J249" s="6">
        <f>DATE(YEAR(MPT_Data[[#This Row],[Calendar Day]]),MONTH(MPT_Data[[#This Row],[Calendar Day]]),1)</f>
        <v>41395</v>
      </c>
      <c r="K249" s="3">
        <f>DATE(YEAR(MPT_Data[[#This Row],[Calendar Day]]),1,1)</f>
        <v>41275</v>
      </c>
      <c r="L249" s="5">
        <f>MPT_Data[[#This Row],[MIN]]/60/24</f>
        <v>1.2499999999999999E-2</v>
      </c>
      <c r="M249" t="str">
        <f>VLOOKUP(LEFT(MPT_Data[[#This Row],[Object ID]],1),Lookup[#All],2,FALSE)</f>
        <v>Service Request</v>
      </c>
      <c r="N249" t="str">
        <f>VLOOKUP("0"&amp;RIGHT(MPT_Data[[#This Row],[Processor Cost Center]],9),MAIN_Ref[[#All],[Cost Center]:[Site Name]],3,FALSE)</f>
        <v>PAL</v>
      </c>
      <c r="T249" s="8"/>
      <c r="U249"/>
    </row>
    <row r="250" spans="2:21" x14ac:dyDescent="0.25">
      <c r="B250" s="6" t="s">
        <v>30</v>
      </c>
      <c r="C250" s="3" t="s">
        <v>17</v>
      </c>
      <c r="D250" s="5" t="s">
        <v>258</v>
      </c>
      <c r="E250" s="19" t="s">
        <v>259</v>
      </c>
      <c r="F250" s="25">
        <v>41366</v>
      </c>
      <c r="G250" s="3" t="s">
        <v>2198</v>
      </c>
      <c r="H250" s="5">
        <v>3</v>
      </c>
      <c r="I250" s="19">
        <v>100</v>
      </c>
      <c r="J250" s="6">
        <f>DATE(YEAR(MPT_Data[[#This Row],[Calendar Day]]),MONTH(MPT_Data[[#This Row],[Calendar Day]]),1)</f>
        <v>41365</v>
      </c>
      <c r="K250" s="3">
        <f>DATE(YEAR(MPT_Data[[#This Row],[Calendar Day]]),1,1)</f>
        <v>41275</v>
      </c>
      <c r="L250" s="5">
        <f>MPT_Data[[#This Row],[MIN]]/60/24</f>
        <v>2.0833333333333333E-3</v>
      </c>
      <c r="M250" t="str">
        <f>VLOOKUP(LEFT(MPT_Data[[#This Row],[Object ID]],1),Lookup[#All],2,FALSE)</f>
        <v>Service Request</v>
      </c>
      <c r="N250" t="str">
        <f>VLOOKUP("0"&amp;RIGHT(MPT_Data[[#This Row],[Processor Cost Center]],9),MAIN_Ref[[#All],[Cost Center]:[Site Name]],3,FALSE)</f>
        <v>PAL</v>
      </c>
      <c r="T250" s="8"/>
      <c r="U250"/>
    </row>
    <row r="251" spans="2:21" x14ac:dyDescent="0.25">
      <c r="B251" s="6" t="s">
        <v>30</v>
      </c>
      <c r="C251" s="3" t="s">
        <v>17</v>
      </c>
      <c r="D251" s="5" t="s">
        <v>260</v>
      </c>
      <c r="E251" s="19" t="s">
        <v>261</v>
      </c>
      <c r="F251" s="25">
        <v>41414</v>
      </c>
      <c r="G251" s="3" t="s">
        <v>2198</v>
      </c>
      <c r="H251" s="5">
        <v>4</v>
      </c>
      <c r="I251" s="19">
        <v>100</v>
      </c>
      <c r="J251" s="6">
        <f>DATE(YEAR(MPT_Data[[#This Row],[Calendar Day]]),MONTH(MPT_Data[[#This Row],[Calendar Day]]),1)</f>
        <v>41395</v>
      </c>
      <c r="K251" s="3">
        <f>DATE(YEAR(MPT_Data[[#This Row],[Calendar Day]]),1,1)</f>
        <v>41275</v>
      </c>
      <c r="L251" s="5">
        <f>MPT_Data[[#This Row],[MIN]]/60/24</f>
        <v>2.7777777777777779E-3</v>
      </c>
      <c r="M251" t="str">
        <f>VLOOKUP(LEFT(MPT_Data[[#This Row],[Object ID]],1),Lookup[#All],2,FALSE)</f>
        <v>Service Request</v>
      </c>
      <c r="N251" t="str">
        <f>VLOOKUP("0"&amp;RIGHT(MPT_Data[[#This Row],[Processor Cost Center]],9),MAIN_Ref[[#All],[Cost Center]:[Site Name]],3,FALSE)</f>
        <v>PAL</v>
      </c>
      <c r="T251" s="8"/>
      <c r="U251"/>
    </row>
    <row r="252" spans="2:21" x14ac:dyDescent="0.25">
      <c r="B252" s="6" t="s">
        <v>30</v>
      </c>
      <c r="C252" s="3" t="s">
        <v>17</v>
      </c>
      <c r="D252" s="5" t="s">
        <v>262</v>
      </c>
      <c r="E252" s="19" t="s">
        <v>263</v>
      </c>
      <c r="F252" s="25">
        <v>41414</v>
      </c>
      <c r="G252" s="3" t="s">
        <v>2189</v>
      </c>
      <c r="H252" s="5">
        <v>14</v>
      </c>
      <c r="I252" s="19">
        <v>100</v>
      </c>
      <c r="J252" s="6">
        <f>DATE(YEAR(MPT_Data[[#This Row],[Calendar Day]]),MONTH(MPT_Data[[#This Row],[Calendar Day]]),1)</f>
        <v>41395</v>
      </c>
      <c r="K252" s="3">
        <f>DATE(YEAR(MPT_Data[[#This Row],[Calendar Day]]),1,1)</f>
        <v>41275</v>
      </c>
      <c r="L252" s="5">
        <f>MPT_Data[[#This Row],[MIN]]/60/24</f>
        <v>9.7222222222222224E-3</v>
      </c>
      <c r="M252" t="str">
        <f>VLOOKUP(LEFT(MPT_Data[[#This Row],[Object ID]],1),Lookup[#All],2,FALSE)</f>
        <v>Service Request</v>
      </c>
      <c r="N252" t="str">
        <f>VLOOKUP("0"&amp;RIGHT(MPT_Data[[#This Row],[Processor Cost Center]],9),MAIN_Ref[[#All],[Cost Center]:[Site Name]],3,FALSE)</f>
        <v>PAL</v>
      </c>
      <c r="T252" s="8"/>
      <c r="U252"/>
    </row>
    <row r="253" spans="2:21" x14ac:dyDescent="0.25">
      <c r="B253" s="6" t="s">
        <v>30</v>
      </c>
      <c r="C253" s="3" t="s">
        <v>17</v>
      </c>
      <c r="D253" s="5" t="s">
        <v>264</v>
      </c>
      <c r="E253" s="19" t="s">
        <v>265</v>
      </c>
      <c r="F253" s="25">
        <v>41425</v>
      </c>
      <c r="G253" s="3" t="s">
        <v>2189</v>
      </c>
      <c r="H253" s="5">
        <v>2</v>
      </c>
      <c r="I253" s="19">
        <v>100</v>
      </c>
      <c r="J253" s="6">
        <f>DATE(YEAR(MPT_Data[[#This Row],[Calendar Day]]),MONTH(MPT_Data[[#This Row],[Calendar Day]]),1)</f>
        <v>41395</v>
      </c>
      <c r="K253" s="3">
        <f>DATE(YEAR(MPT_Data[[#This Row],[Calendar Day]]),1,1)</f>
        <v>41275</v>
      </c>
      <c r="L253" s="5">
        <f>MPT_Data[[#This Row],[MIN]]/60/24</f>
        <v>1.3888888888888889E-3</v>
      </c>
      <c r="M253" t="str">
        <f>VLOOKUP(LEFT(MPT_Data[[#This Row],[Object ID]],1),Lookup[#All],2,FALSE)</f>
        <v>Service Request</v>
      </c>
      <c r="N253" t="str">
        <f>VLOOKUP("0"&amp;RIGHT(MPT_Data[[#This Row],[Processor Cost Center]],9),MAIN_Ref[[#All],[Cost Center]:[Site Name]],3,FALSE)</f>
        <v>PAL</v>
      </c>
      <c r="T253" s="8"/>
      <c r="U253"/>
    </row>
    <row r="254" spans="2:21" x14ac:dyDescent="0.25">
      <c r="B254" s="6" t="s">
        <v>30</v>
      </c>
      <c r="C254" s="3" t="s">
        <v>17</v>
      </c>
      <c r="D254" s="5" t="s">
        <v>266</v>
      </c>
      <c r="E254" s="19" t="s">
        <v>267</v>
      </c>
      <c r="F254" s="25">
        <v>41425</v>
      </c>
      <c r="G254" s="3" t="s">
        <v>2189</v>
      </c>
      <c r="H254" s="5">
        <v>2</v>
      </c>
      <c r="I254" s="19">
        <v>100</v>
      </c>
      <c r="J254" s="6">
        <f>DATE(YEAR(MPT_Data[[#This Row],[Calendar Day]]),MONTH(MPT_Data[[#This Row],[Calendar Day]]),1)</f>
        <v>41395</v>
      </c>
      <c r="K254" s="3">
        <f>DATE(YEAR(MPT_Data[[#This Row],[Calendar Day]]),1,1)</f>
        <v>41275</v>
      </c>
      <c r="L254" s="5">
        <f>MPT_Data[[#This Row],[MIN]]/60/24</f>
        <v>1.3888888888888889E-3</v>
      </c>
      <c r="M254" t="str">
        <f>VLOOKUP(LEFT(MPT_Data[[#This Row],[Object ID]],1),Lookup[#All],2,FALSE)</f>
        <v>Service Request</v>
      </c>
      <c r="N254" t="str">
        <f>VLOOKUP("0"&amp;RIGHT(MPT_Data[[#This Row],[Processor Cost Center]],9),MAIN_Ref[[#All],[Cost Center]:[Site Name]],3,FALSE)</f>
        <v>PAL</v>
      </c>
      <c r="T254" s="8"/>
      <c r="U254"/>
    </row>
    <row r="255" spans="2:21" x14ac:dyDescent="0.25">
      <c r="B255" s="6" t="s">
        <v>30</v>
      </c>
      <c r="C255" s="3" t="s">
        <v>17</v>
      </c>
      <c r="D255" s="5" t="s">
        <v>268</v>
      </c>
      <c r="E255" s="19" t="s">
        <v>269</v>
      </c>
      <c r="F255" s="25">
        <v>41425</v>
      </c>
      <c r="G255" s="3" t="s">
        <v>2189</v>
      </c>
      <c r="H255" s="5">
        <v>2</v>
      </c>
      <c r="I255" s="19">
        <v>100</v>
      </c>
      <c r="J255" s="6">
        <f>DATE(YEAR(MPT_Data[[#This Row],[Calendar Day]]),MONTH(MPT_Data[[#This Row],[Calendar Day]]),1)</f>
        <v>41395</v>
      </c>
      <c r="K255" s="3">
        <f>DATE(YEAR(MPT_Data[[#This Row],[Calendar Day]]),1,1)</f>
        <v>41275</v>
      </c>
      <c r="L255" s="5">
        <f>MPT_Data[[#This Row],[MIN]]/60/24</f>
        <v>1.3888888888888889E-3</v>
      </c>
      <c r="M255" t="str">
        <f>VLOOKUP(LEFT(MPT_Data[[#This Row],[Object ID]],1),Lookup[#All],2,FALSE)</f>
        <v>Service Request</v>
      </c>
      <c r="N255" t="str">
        <f>VLOOKUP("0"&amp;RIGHT(MPT_Data[[#This Row],[Processor Cost Center]],9),MAIN_Ref[[#All],[Cost Center]:[Site Name]],3,FALSE)</f>
        <v>PAL</v>
      </c>
      <c r="T255" s="8"/>
      <c r="U255"/>
    </row>
    <row r="256" spans="2:21" x14ac:dyDescent="0.25">
      <c r="B256" s="6" t="s">
        <v>30</v>
      </c>
      <c r="C256" s="3" t="s">
        <v>17</v>
      </c>
      <c r="D256" s="5" t="s">
        <v>270</v>
      </c>
      <c r="E256" s="19" t="s">
        <v>271</v>
      </c>
      <c r="F256" s="25">
        <v>41414</v>
      </c>
      <c r="G256" s="3" t="s">
        <v>2189</v>
      </c>
      <c r="H256" s="5">
        <v>10</v>
      </c>
      <c r="I256" s="19">
        <v>100</v>
      </c>
      <c r="J256" s="6">
        <f>DATE(YEAR(MPT_Data[[#This Row],[Calendar Day]]),MONTH(MPT_Data[[#This Row],[Calendar Day]]),1)</f>
        <v>41395</v>
      </c>
      <c r="K256" s="3">
        <f>DATE(YEAR(MPT_Data[[#This Row],[Calendar Day]]),1,1)</f>
        <v>41275</v>
      </c>
      <c r="L256" s="5">
        <f>MPT_Data[[#This Row],[MIN]]/60/24</f>
        <v>6.9444444444444441E-3</v>
      </c>
      <c r="M256" t="str">
        <f>VLOOKUP(LEFT(MPT_Data[[#This Row],[Object ID]],1),Lookup[#All],2,FALSE)</f>
        <v>Service Request</v>
      </c>
      <c r="N256" t="str">
        <f>VLOOKUP("0"&amp;RIGHT(MPT_Data[[#This Row],[Processor Cost Center]],9),MAIN_Ref[[#All],[Cost Center]:[Site Name]],3,FALSE)</f>
        <v>PAL</v>
      </c>
      <c r="T256" s="8"/>
      <c r="U256"/>
    </row>
    <row r="257" spans="2:21" x14ac:dyDescent="0.25">
      <c r="B257" s="6" t="s">
        <v>30</v>
      </c>
      <c r="C257" s="3" t="s">
        <v>17</v>
      </c>
      <c r="D257" s="5" t="s">
        <v>272</v>
      </c>
      <c r="E257" s="19" t="s">
        <v>253</v>
      </c>
      <c r="F257" s="25">
        <v>41414</v>
      </c>
      <c r="G257" s="3" t="s">
        <v>2189</v>
      </c>
      <c r="H257" s="5">
        <v>4</v>
      </c>
      <c r="I257" s="19">
        <v>100</v>
      </c>
      <c r="J257" s="6">
        <f>DATE(YEAR(MPT_Data[[#This Row],[Calendar Day]]),MONTH(MPT_Data[[#This Row],[Calendar Day]]),1)</f>
        <v>41395</v>
      </c>
      <c r="K257" s="3">
        <f>DATE(YEAR(MPT_Data[[#This Row],[Calendar Day]]),1,1)</f>
        <v>41275</v>
      </c>
      <c r="L257" s="5">
        <f>MPT_Data[[#This Row],[MIN]]/60/24</f>
        <v>2.7777777777777779E-3</v>
      </c>
      <c r="M257" t="str">
        <f>VLOOKUP(LEFT(MPT_Data[[#This Row],[Object ID]],1),Lookup[#All],2,FALSE)</f>
        <v>Service Request</v>
      </c>
      <c r="N257" t="str">
        <f>VLOOKUP("0"&amp;RIGHT(MPT_Data[[#This Row],[Processor Cost Center]],9),MAIN_Ref[[#All],[Cost Center]:[Site Name]],3,FALSE)</f>
        <v>PAL</v>
      </c>
      <c r="T257" s="8"/>
      <c r="U257"/>
    </row>
    <row r="258" spans="2:21" x14ac:dyDescent="0.25">
      <c r="B258" s="6" t="s">
        <v>30</v>
      </c>
      <c r="C258" s="3" t="s">
        <v>17</v>
      </c>
      <c r="D258" s="5" t="s">
        <v>273</v>
      </c>
      <c r="E258" s="19" t="s">
        <v>274</v>
      </c>
      <c r="F258" s="25">
        <v>41366</v>
      </c>
      <c r="G258" s="3" t="s">
        <v>2189</v>
      </c>
      <c r="H258" s="5">
        <v>4</v>
      </c>
      <c r="I258" s="19">
        <v>100</v>
      </c>
      <c r="J258" s="6">
        <f>DATE(YEAR(MPT_Data[[#This Row],[Calendar Day]]),MONTH(MPT_Data[[#This Row],[Calendar Day]]),1)</f>
        <v>41365</v>
      </c>
      <c r="K258" s="3">
        <f>DATE(YEAR(MPT_Data[[#This Row],[Calendar Day]]),1,1)</f>
        <v>41275</v>
      </c>
      <c r="L258" s="5">
        <f>MPT_Data[[#This Row],[MIN]]/60/24</f>
        <v>2.7777777777777779E-3</v>
      </c>
      <c r="M258" t="str">
        <f>VLOOKUP(LEFT(MPT_Data[[#This Row],[Object ID]],1),Lookup[#All],2,FALSE)</f>
        <v>Service Request</v>
      </c>
      <c r="N258" t="str">
        <f>VLOOKUP("0"&amp;RIGHT(MPT_Data[[#This Row],[Processor Cost Center]],9),MAIN_Ref[[#All],[Cost Center]:[Site Name]],3,FALSE)</f>
        <v>PAL</v>
      </c>
      <c r="T258" s="8"/>
      <c r="U258"/>
    </row>
    <row r="259" spans="2:21" x14ac:dyDescent="0.25">
      <c r="B259" s="6" t="s">
        <v>30</v>
      </c>
      <c r="C259" s="3" t="s">
        <v>17</v>
      </c>
      <c r="D259" s="5" t="s">
        <v>275</v>
      </c>
      <c r="E259" s="19" t="s">
        <v>276</v>
      </c>
      <c r="F259" s="25">
        <v>41414</v>
      </c>
      <c r="G259" s="3" t="s">
        <v>2189</v>
      </c>
      <c r="H259" s="5">
        <v>7</v>
      </c>
      <c r="I259" s="19">
        <v>100</v>
      </c>
      <c r="J259" s="6">
        <f>DATE(YEAR(MPT_Data[[#This Row],[Calendar Day]]),MONTH(MPT_Data[[#This Row],[Calendar Day]]),1)</f>
        <v>41395</v>
      </c>
      <c r="K259" s="3">
        <f>DATE(YEAR(MPT_Data[[#This Row],[Calendar Day]]),1,1)</f>
        <v>41275</v>
      </c>
      <c r="L259" s="5">
        <f>MPT_Data[[#This Row],[MIN]]/60/24</f>
        <v>4.8611111111111112E-3</v>
      </c>
      <c r="M259" t="str">
        <f>VLOOKUP(LEFT(MPT_Data[[#This Row],[Object ID]],1),Lookup[#All],2,FALSE)</f>
        <v>Service Request</v>
      </c>
      <c r="N259" t="str">
        <f>VLOOKUP("0"&amp;RIGHT(MPT_Data[[#This Row],[Processor Cost Center]],9),MAIN_Ref[[#All],[Cost Center]:[Site Name]],3,FALSE)</f>
        <v>PAL</v>
      </c>
      <c r="T259" s="8"/>
      <c r="U259"/>
    </row>
    <row r="260" spans="2:21" x14ac:dyDescent="0.25">
      <c r="B260" s="6" t="s">
        <v>30</v>
      </c>
      <c r="C260" s="3" t="s">
        <v>17</v>
      </c>
      <c r="D260" s="5" t="s">
        <v>277</v>
      </c>
      <c r="E260" s="19" t="s">
        <v>278</v>
      </c>
      <c r="F260" s="25">
        <v>41369</v>
      </c>
      <c r="G260" s="3" t="s">
        <v>2189</v>
      </c>
      <c r="H260" s="5">
        <v>3</v>
      </c>
      <c r="I260" s="19">
        <v>100</v>
      </c>
      <c r="J260" s="6">
        <f>DATE(YEAR(MPT_Data[[#This Row],[Calendar Day]]),MONTH(MPT_Data[[#This Row],[Calendar Day]]),1)</f>
        <v>41365</v>
      </c>
      <c r="K260" s="3">
        <f>DATE(YEAR(MPT_Data[[#This Row],[Calendar Day]]),1,1)</f>
        <v>41275</v>
      </c>
      <c r="L260" s="5">
        <f>MPT_Data[[#This Row],[MIN]]/60/24</f>
        <v>2.0833333333333333E-3</v>
      </c>
      <c r="M260" t="str">
        <f>VLOOKUP(LEFT(MPT_Data[[#This Row],[Object ID]],1),Lookup[#All],2,FALSE)</f>
        <v>Service Request</v>
      </c>
      <c r="N260" t="str">
        <f>VLOOKUP("0"&amp;RIGHT(MPT_Data[[#This Row],[Processor Cost Center]],9),MAIN_Ref[[#All],[Cost Center]:[Site Name]],3,FALSE)</f>
        <v>PAL</v>
      </c>
      <c r="T260" s="8"/>
      <c r="U260"/>
    </row>
    <row r="261" spans="2:21" x14ac:dyDescent="0.25">
      <c r="B261" s="6" t="s">
        <v>30</v>
      </c>
      <c r="C261" s="3" t="s">
        <v>17</v>
      </c>
      <c r="D261" s="5" t="s">
        <v>279</v>
      </c>
      <c r="E261" s="19" t="s">
        <v>280</v>
      </c>
      <c r="F261" s="25">
        <v>41414</v>
      </c>
      <c r="G261" s="3" t="s">
        <v>2189</v>
      </c>
      <c r="H261" s="5">
        <v>2939</v>
      </c>
      <c r="I261" s="19">
        <v>100</v>
      </c>
      <c r="J261" s="6">
        <f>DATE(YEAR(MPT_Data[[#This Row],[Calendar Day]]),MONTH(MPT_Data[[#This Row],[Calendar Day]]),1)</f>
        <v>41395</v>
      </c>
      <c r="K261" s="3">
        <f>DATE(YEAR(MPT_Data[[#This Row],[Calendar Day]]),1,1)</f>
        <v>41275</v>
      </c>
      <c r="L261" s="5">
        <f>MPT_Data[[#This Row],[MIN]]/60/24</f>
        <v>2.0409722222222224</v>
      </c>
      <c r="M261" t="str">
        <f>VLOOKUP(LEFT(MPT_Data[[#This Row],[Object ID]],1),Lookup[#All],2,FALSE)</f>
        <v>Service Request</v>
      </c>
      <c r="N261" t="str">
        <f>VLOOKUP("0"&amp;RIGHT(MPT_Data[[#This Row],[Processor Cost Center]],9),MAIN_Ref[[#All],[Cost Center]:[Site Name]],3,FALSE)</f>
        <v>PAL</v>
      </c>
      <c r="T261" s="8"/>
      <c r="U261"/>
    </row>
    <row r="262" spans="2:21" x14ac:dyDescent="0.25">
      <c r="B262" s="6" t="s">
        <v>30</v>
      </c>
      <c r="C262" s="3" t="s">
        <v>17</v>
      </c>
      <c r="D262" s="5" t="s">
        <v>281</v>
      </c>
      <c r="E262" s="19" t="s">
        <v>276</v>
      </c>
      <c r="F262" s="25">
        <v>41414</v>
      </c>
      <c r="G262" s="3" t="s">
        <v>2189</v>
      </c>
      <c r="H262" s="5">
        <v>13</v>
      </c>
      <c r="I262" s="19">
        <v>100</v>
      </c>
      <c r="J262" s="6">
        <f>DATE(YEAR(MPT_Data[[#This Row],[Calendar Day]]),MONTH(MPT_Data[[#This Row],[Calendar Day]]),1)</f>
        <v>41395</v>
      </c>
      <c r="K262" s="3">
        <f>DATE(YEAR(MPT_Data[[#This Row],[Calendar Day]]),1,1)</f>
        <v>41275</v>
      </c>
      <c r="L262" s="5">
        <f>MPT_Data[[#This Row],[MIN]]/60/24</f>
        <v>9.0277777777777787E-3</v>
      </c>
      <c r="M262" t="str">
        <f>VLOOKUP(LEFT(MPT_Data[[#This Row],[Object ID]],1),Lookup[#All],2,FALSE)</f>
        <v>Service Request</v>
      </c>
      <c r="N262" t="str">
        <f>VLOOKUP("0"&amp;RIGHT(MPT_Data[[#This Row],[Processor Cost Center]],9),MAIN_Ref[[#All],[Cost Center]:[Site Name]],3,FALSE)</f>
        <v>PAL</v>
      </c>
      <c r="T262" s="8"/>
      <c r="U262"/>
    </row>
    <row r="263" spans="2:21" x14ac:dyDescent="0.25">
      <c r="B263" s="6" t="s">
        <v>30</v>
      </c>
      <c r="C263" s="3" t="s">
        <v>17</v>
      </c>
      <c r="D263" s="5" t="s">
        <v>282</v>
      </c>
      <c r="E263" s="19" t="s">
        <v>276</v>
      </c>
      <c r="F263" s="25">
        <v>41414</v>
      </c>
      <c r="G263" s="3" t="s">
        <v>2189</v>
      </c>
      <c r="H263" s="5">
        <v>3</v>
      </c>
      <c r="I263" s="19">
        <v>100</v>
      </c>
      <c r="J263" s="6">
        <f>DATE(YEAR(MPT_Data[[#This Row],[Calendar Day]]),MONTH(MPT_Data[[#This Row],[Calendar Day]]),1)</f>
        <v>41395</v>
      </c>
      <c r="K263" s="3">
        <f>DATE(YEAR(MPT_Data[[#This Row],[Calendar Day]]),1,1)</f>
        <v>41275</v>
      </c>
      <c r="L263" s="5">
        <f>MPT_Data[[#This Row],[MIN]]/60/24</f>
        <v>2.0833333333333333E-3</v>
      </c>
      <c r="M263" t="str">
        <f>VLOOKUP(LEFT(MPT_Data[[#This Row],[Object ID]],1),Lookup[#All],2,FALSE)</f>
        <v>Service Request</v>
      </c>
      <c r="N263" t="str">
        <f>VLOOKUP("0"&amp;RIGHT(MPT_Data[[#This Row],[Processor Cost Center]],9),MAIN_Ref[[#All],[Cost Center]:[Site Name]],3,FALSE)</f>
        <v>PAL</v>
      </c>
      <c r="T263" s="8"/>
      <c r="U263"/>
    </row>
    <row r="264" spans="2:21" x14ac:dyDescent="0.25">
      <c r="B264" s="6" t="s">
        <v>30</v>
      </c>
      <c r="C264" s="3" t="s">
        <v>17</v>
      </c>
      <c r="D264" s="5" t="s">
        <v>283</v>
      </c>
      <c r="E264" s="19" t="s">
        <v>284</v>
      </c>
      <c r="F264" s="25">
        <v>41414</v>
      </c>
      <c r="G264" s="3" t="s">
        <v>2189</v>
      </c>
      <c r="H264" s="5">
        <v>2</v>
      </c>
      <c r="I264" s="19">
        <v>100</v>
      </c>
      <c r="J264" s="6">
        <f>DATE(YEAR(MPT_Data[[#This Row],[Calendar Day]]),MONTH(MPT_Data[[#This Row],[Calendar Day]]),1)</f>
        <v>41395</v>
      </c>
      <c r="K264" s="3">
        <f>DATE(YEAR(MPT_Data[[#This Row],[Calendar Day]]),1,1)</f>
        <v>41275</v>
      </c>
      <c r="L264" s="5">
        <f>MPT_Data[[#This Row],[MIN]]/60/24</f>
        <v>1.3888888888888889E-3</v>
      </c>
      <c r="M264" t="str">
        <f>VLOOKUP(LEFT(MPT_Data[[#This Row],[Object ID]],1),Lookup[#All],2,FALSE)</f>
        <v>Service Request</v>
      </c>
      <c r="N264" t="str">
        <f>VLOOKUP("0"&amp;RIGHT(MPT_Data[[#This Row],[Processor Cost Center]],9),MAIN_Ref[[#All],[Cost Center]:[Site Name]],3,FALSE)</f>
        <v>PAL</v>
      </c>
      <c r="T264" s="8"/>
      <c r="U264"/>
    </row>
    <row r="265" spans="2:21" x14ac:dyDescent="0.25">
      <c r="B265" s="6" t="s">
        <v>30</v>
      </c>
      <c r="C265" s="3" t="s">
        <v>17</v>
      </c>
      <c r="D265" s="5" t="s">
        <v>285</v>
      </c>
      <c r="E265" s="19" t="s">
        <v>286</v>
      </c>
      <c r="F265" s="25">
        <v>41414</v>
      </c>
      <c r="G265" s="3" t="s">
        <v>2189</v>
      </c>
      <c r="H265" s="5">
        <v>3</v>
      </c>
      <c r="I265" s="19">
        <v>100</v>
      </c>
      <c r="J265" s="6">
        <f>DATE(YEAR(MPT_Data[[#This Row],[Calendar Day]]),MONTH(MPT_Data[[#This Row],[Calendar Day]]),1)</f>
        <v>41395</v>
      </c>
      <c r="K265" s="3">
        <f>DATE(YEAR(MPT_Data[[#This Row],[Calendar Day]]),1,1)</f>
        <v>41275</v>
      </c>
      <c r="L265" s="5">
        <f>MPT_Data[[#This Row],[MIN]]/60/24</f>
        <v>2.0833333333333333E-3</v>
      </c>
      <c r="M265" t="str">
        <f>VLOOKUP(LEFT(MPT_Data[[#This Row],[Object ID]],1),Lookup[#All],2,FALSE)</f>
        <v>Service Request</v>
      </c>
      <c r="N265" t="str">
        <f>VLOOKUP("0"&amp;RIGHT(MPT_Data[[#This Row],[Processor Cost Center]],9),MAIN_Ref[[#All],[Cost Center]:[Site Name]],3,FALSE)</f>
        <v>PAL</v>
      </c>
      <c r="T265" s="8"/>
      <c r="U265"/>
    </row>
    <row r="266" spans="2:21" x14ac:dyDescent="0.25">
      <c r="B266" s="6" t="s">
        <v>30</v>
      </c>
      <c r="C266" s="3" t="s">
        <v>17</v>
      </c>
      <c r="D266" s="5" t="s">
        <v>287</v>
      </c>
      <c r="E266" s="19" t="s">
        <v>288</v>
      </c>
      <c r="F266" s="25">
        <v>41414</v>
      </c>
      <c r="G266" s="3" t="s">
        <v>2189</v>
      </c>
      <c r="H266" s="5">
        <v>18</v>
      </c>
      <c r="I266" s="19">
        <v>100</v>
      </c>
      <c r="J266" s="6">
        <f>DATE(YEAR(MPT_Data[[#This Row],[Calendar Day]]),MONTH(MPT_Data[[#This Row],[Calendar Day]]),1)</f>
        <v>41395</v>
      </c>
      <c r="K266" s="3">
        <f>DATE(YEAR(MPT_Data[[#This Row],[Calendar Day]]),1,1)</f>
        <v>41275</v>
      </c>
      <c r="L266" s="5">
        <f>MPT_Data[[#This Row],[MIN]]/60/24</f>
        <v>1.2499999999999999E-2</v>
      </c>
      <c r="M266" t="str">
        <f>VLOOKUP(LEFT(MPT_Data[[#This Row],[Object ID]],1),Lookup[#All],2,FALSE)</f>
        <v>Service Request</v>
      </c>
      <c r="N266" t="str">
        <f>VLOOKUP("0"&amp;RIGHT(MPT_Data[[#This Row],[Processor Cost Center]],9),MAIN_Ref[[#All],[Cost Center]:[Site Name]],3,FALSE)</f>
        <v>PAL</v>
      </c>
      <c r="T266" s="8"/>
      <c r="U266"/>
    </row>
    <row r="267" spans="2:21" x14ac:dyDescent="0.25">
      <c r="B267" s="6" t="s">
        <v>30</v>
      </c>
      <c r="C267" s="3" t="s">
        <v>17</v>
      </c>
      <c r="D267" s="5" t="s">
        <v>289</v>
      </c>
      <c r="E267" s="19" t="s">
        <v>290</v>
      </c>
      <c r="F267" s="25">
        <v>41414</v>
      </c>
      <c r="G267" s="3" t="s">
        <v>2189</v>
      </c>
      <c r="H267" s="5">
        <v>2</v>
      </c>
      <c r="I267" s="19">
        <v>100</v>
      </c>
      <c r="J267" s="6">
        <f>DATE(YEAR(MPT_Data[[#This Row],[Calendar Day]]),MONTH(MPT_Data[[#This Row],[Calendar Day]]),1)</f>
        <v>41395</v>
      </c>
      <c r="K267" s="3">
        <f>DATE(YEAR(MPT_Data[[#This Row],[Calendar Day]]),1,1)</f>
        <v>41275</v>
      </c>
      <c r="L267" s="5">
        <f>MPT_Data[[#This Row],[MIN]]/60/24</f>
        <v>1.3888888888888889E-3</v>
      </c>
      <c r="M267" t="str">
        <f>VLOOKUP(LEFT(MPT_Data[[#This Row],[Object ID]],1),Lookup[#All],2,FALSE)</f>
        <v>Service Request</v>
      </c>
      <c r="N267" t="str">
        <f>VLOOKUP("0"&amp;RIGHT(MPT_Data[[#This Row],[Processor Cost Center]],9),MAIN_Ref[[#All],[Cost Center]:[Site Name]],3,FALSE)</f>
        <v>PAL</v>
      </c>
      <c r="T267" s="8"/>
      <c r="U267"/>
    </row>
    <row r="268" spans="2:21" x14ac:dyDescent="0.25">
      <c r="B268" s="6" t="s">
        <v>30</v>
      </c>
      <c r="C268" s="3" t="s">
        <v>17</v>
      </c>
      <c r="D268" s="5" t="s">
        <v>291</v>
      </c>
      <c r="E268" s="19" t="s">
        <v>222</v>
      </c>
      <c r="F268" s="25">
        <v>41414</v>
      </c>
      <c r="G268" s="3" t="s">
        <v>2189</v>
      </c>
      <c r="H268" s="5">
        <v>14</v>
      </c>
      <c r="I268" s="19">
        <v>100</v>
      </c>
      <c r="J268" s="6">
        <f>DATE(YEAR(MPT_Data[[#This Row],[Calendar Day]]),MONTH(MPT_Data[[#This Row],[Calendar Day]]),1)</f>
        <v>41395</v>
      </c>
      <c r="K268" s="3">
        <f>DATE(YEAR(MPT_Data[[#This Row],[Calendar Day]]),1,1)</f>
        <v>41275</v>
      </c>
      <c r="L268" s="5">
        <f>MPT_Data[[#This Row],[MIN]]/60/24</f>
        <v>9.7222222222222224E-3</v>
      </c>
      <c r="M268" t="str">
        <f>VLOOKUP(LEFT(MPT_Data[[#This Row],[Object ID]],1),Lookup[#All],2,FALSE)</f>
        <v>Service Request</v>
      </c>
      <c r="N268" t="str">
        <f>VLOOKUP("0"&amp;RIGHT(MPT_Data[[#This Row],[Processor Cost Center]],9),MAIN_Ref[[#All],[Cost Center]:[Site Name]],3,FALSE)</f>
        <v>PAL</v>
      </c>
      <c r="T268" s="8"/>
      <c r="U268"/>
    </row>
    <row r="269" spans="2:21" x14ac:dyDescent="0.25">
      <c r="B269" s="6" t="s">
        <v>30</v>
      </c>
      <c r="C269" s="3" t="s">
        <v>17</v>
      </c>
      <c r="D269" s="5" t="s">
        <v>292</v>
      </c>
      <c r="E269" s="19" t="s">
        <v>293</v>
      </c>
      <c r="F269" s="25">
        <v>41414</v>
      </c>
      <c r="G269" s="3" t="s">
        <v>2189</v>
      </c>
      <c r="H269" s="5">
        <v>1276</v>
      </c>
      <c r="I269" s="19">
        <v>100</v>
      </c>
      <c r="J269" s="6">
        <f>DATE(YEAR(MPT_Data[[#This Row],[Calendar Day]]),MONTH(MPT_Data[[#This Row],[Calendar Day]]),1)</f>
        <v>41395</v>
      </c>
      <c r="K269" s="3">
        <f>DATE(YEAR(MPT_Data[[#This Row],[Calendar Day]]),1,1)</f>
        <v>41275</v>
      </c>
      <c r="L269" s="5">
        <f>MPT_Data[[#This Row],[MIN]]/60/24</f>
        <v>0.88611111111111107</v>
      </c>
      <c r="M269" t="str">
        <f>VLOOKUP(LEFT(MPT_Data[[#This Row],[Object ID]],1),Lookup[#All],2,FALSE)</f>
        <v>Service Request</v>
      </c>
      <c r="N269" t="str">
        <f>VLOOKUP("0"&amp;RIGHT(MPT_Data[[#This Row],[Processor Cost Center]],9),MAIN_Ref[[#All],[Cost Center]:[Site Name]],3,FALSE)</f>
        <v>PAL</v>
      </c>
      <c r="T269" s="8"/>
      <c r="U269"/>
    </row>
    <row r="270" spans="2:21" x14ac:dyDescent="0.25">
      <c r="B270" s="6" t="s">
        <v>30</v>
      </c>
      <c r="C270" s="3" t="s">
        <v>17</v>
      </c>
      <c r="D270" s="5" t="s">
        <v>294</v>
      </c>
      <c r="E270" s="19" t="s">
        <v>295</v>
      </c>
      <c r="F270" s="25">
        <v>41414</v>
      </c>
      <c r="G270" s="3" t="s">
        <v>2198</v>
      </c>
      <c r="H270" s="5">
        <v>4</v>
      </c>
      <c r="I270" s="19">
        <v>100</v>
      </c>
      <c r="J270" s="6">
        <f>DATE(YEAR(MPT_Data[[#This Row],[Calendar Day]]),MONTH(MPT_Data[[#This Row],[Calendar Day]]),1)</f>
        <v>41395</v>
      </c>
      <c r="K270" s="3">
        <f>DATE(YEAR(MPT_Data[[#This Row],[Calendar Day]]),1,1)</f>
        <v>41275</v>
      </c>
      <c r="L270" s="5">
        <f>MPT_Data[[#This Row],[MIN]]/60/24</f>
        <v>2.7777777777777779E-3</v>
      </c>
      <c r="M270" t="str">
        <f>VLOOKUP(LEFT(MPT_Data[[#This Row],[Object ID]],1),Lookup[#All],2,FALSE)</f>
        <v>Service Request</v>
      </c>
      <c r="N270" t="str">
        <f>VLOOKUP("0"&amp;RIGHT(MPT_Data[[#This Row],[Processor Cost Center]],9),MAIN_Ref[[#All],[Cost Center]:[Site Name]],3,FALSE)</f>
        <v>PAL</v>
      </c>
      <c r="T270" s="8"/>
      <c r="U270"/>
    </row>
    <row r="271" spans="2:21" x14ac:dyDescent="0.25">
      <c r="B271" s="6" t="s">
        <v>30</v>
      </c>
      <c r="C271" s="3" t="s">
        <v>17</v>
      </c>
      <c r="D271" s="5" t="s">
        <v>296</v>
      </c>
      <c r="E271" s="19" t="s">
        <v>297</v>
      </c>
      <c r="F271" s="25">
        <v>41414</v>
      </c>
      <c r="G271" s="3" t="s">
        <v>2198</v>
      </c>
      <c r="H271" s="5">
        <v>2</v>
      </c>
      <c r="I271" s="19">
        <v>100</v>
      </c>
      <c r="J271" s="6">
        <f>DATE(YEAR(MPT_Data[[#This Row],[Calendar Day]]),MONTH(MPT_Data[[#This Row],[Calendar Day]]),1)</f>
        <v>41395</v>
      </c>
      <c r="K271" s="3">
        <f>DATE(YEAR(MPT_Data[[#This Row],[Calendar Day]]),1,1)</f>
        <v>41275</v>
      </c>
      <c r="L271" s="5">
        <f>MPT_Data[[#This Row],[MIN]]/60/24</f>
        <v>1.3888888888888889E-3</v>
      </c>
      <c r="M271" t="str">
        <f>VLOOKUP(LEFT(MPT_Data[[#This Row],[Object ID]],1),Lookup[#All],2,FALSE)</f>
        <v>Service Request</v>
      </c>
      <c r="N271" t="str">
        <f>VLOOKUP("0"&amp;RIGHT(MPT_Data[[#This Row],[Processor Cost Center]],9),MAIN_Ref[[#All],[Cost Center]:[Site Name]],3,FALSE)</f>
        <v>PAL</v>
      </c>
      <c r="T271" s="8"/>
      <c r="U271"/>
    </row>
    <row r="272" spans="2:21" x14ac:dyDescent="0.25">
      <c r="B272" s="6" t="s">
        <v>30</v>
      </c>
      <c r="C272" s="3" t="s">
        <v>17</v>
      </c>
      <c r="D272" s="5" t="s">
        <v>298</v>
      </c>
      <c r="E272" s="19" t="s">
        <v>299</v>
      </c>
      <c r="F272" s="25">
        <v>41414</v>
      </c>
      <c r="G272" s="3" t="s">
        <v>2197</v>
      </c>
      <c r="H272" s="5">
        <v>8</v>
      </c>
      <c r="I272" s="19">
        <v>100</v>
      </c>
      <c r="J272" s="6">
        <f>DATE(YEAR(MPT_Data[[#This Row],[Calendar Day]]),MONTH(MPT_Data[[#This Row],[Calendar Day]]),1)</f>
        <v>41395</v>
      </c>
      <c r="K272" s="3">
        <f>DATE(YEAR(MPT_Data[[#This Row],[Calendar Day]]),1,1)</f>
        <v>41275</v>
      </c>
      <c r="L272" s="5">
        <f>MPT_Data[[#This Row],[MIN]]/60/24</f>
        <v>5.5555555555555558E-3</v>
      </c>
      <c r="M272" t="str">
        <f>VLOOKUP(LEFT(MPT_Data[[#This Row],[Object ID]],1),Lookup[#All],2,FALSE)</f>
        <v>Service Request</v>
      </c>
      <c r="N272" t="str">
        <f>VLOOKUP("0"&amp;RIGHT(MPT_Data[[#This Row],[Processor Cost Center]],9),MAIN_Ref[[#All],[Cost Center]:[Site Name]],3,FALSE)</f>
        <v>PAL</v>
      </c>
      <c r="T272" s="8"/>
      <c r="U272"/>
    </row>
    <row r="273" spans="2:21" x14ac:dyDescent="0.25">
      <c r="B273" s="6" t="s">
        <v>30</v>
      </c>
      <c r="C273" s="3" t="s">
        <v>17</v>
      </c>
      <c r="D273" s="5" t="s">
        <v>300</v>
      </c>
      <c r="E273" s="19" t="s">
        <v>301</v>
      </c>
      <c r="F273" s="25">
        <v>41414</v>
      </c>
      <c r="G273" s="3" t="s">
        <v>2198</v>
      </c>
      <c r="H273" s="5">
        <v>3</v>
      </c>
      <c r="I273" s="19">
        <v>100</v>
      </c>
      <c r="J273" s="6">
        <f>DATE(YEAR(MPT_Data[[#This Row],[Calendar Day]]),MONTH(MPT_Data[[#This Row],[Calendar Day]]),1)</f>
        <v>41395</v>
      </c>
      <c r="K273" s="3">
        <f>DATE(YEAR(MPT_Data[[#This Row],[Calendar Day]]),1,1)</f>
        <v>41275</v>
      </c>
      <c r="L273" s="5">
        <f>MPT_Data[[#This Row],[MIN]]/60/24</f>
        <v>2.0833333333333333E-3</v>
      </c>
      <c r="M273" t="str">
        <f>VLOOKUP(LEFT(MPT_Data[[#This Row],[Object ID]],1),Lookup[#All],2,FALSE)</f>
        <v>Service Request</v>
      </c>
      <c r="N273" t="str">
        <f>VLOOKUP("0"&amp;RIGHT(MPT_Data[[#This Row],[Processor Cost Center]],9),MAIN_Ref[[#All],[Cost Center]:[Site Name]],3,FALSE)</f>
        <v>PAL</v>
      </c>
      <c r="T273" s="8"/>
      <c r="U273"/>
    </row>
    <row r="274" spans="2:21" x14ac:dyDescent="0.25">
      <c r="B274" s="6" t="s">
        <v>30</v>
      </c>
      <c r="C274" s="3" t="s">
        <v>17</v>
      </c>
      <c r="D274" s="5" t="s">
        <v>302</v>
      </c>
      <c r="E274" s="19" t="s">
        <v>303</v>
      </c>
      <c r="F274" s="25">
        <v>41414</v>
      </c>
      <c r="G274" s="3" t="s">
        <v>2194</v>
      </c>
      <c r="H274" s="5">
        <v>8564</v>
      </c>
      <c r="I274" s="19">
        <v>100</v>
      </c>
      <c r="J274" s="6">
        <f>DATE(YEAR(MPT_Data[[#This Row],[Calendar Day]]),MONTH(MPT_Data[[#This Row],[Calendar Day]]),1)</f>
        <v>41395</v>
      </c>
      <c r="K274" s="3">
        <f>DATE(YEAR(MPT_Data[[#This Row],[Calendar Day]]),1,1)</f>
        <v>41275</v>
      </c>
      <c r="L274" s="5">
        <f>MPT_Data[[#This Row],[MIN]]/60/24</f>
        <v>5.947222222222222</v>
      </c>
      <c r="M274" t="str">
        <f>VLOOKUP(LEFT(MPT_Data[[#This Row],[Object ID]],1),Lookup[#All],2,FALSE)</f>
        <v>Service Request</v>
      </c>
      <c r="N274" t="str">
        <f>VLOOKUP("0"&amp;RIGHT(MPT_Data[[#This Row],[Processor Cost Center]],9),MAIN_Ref[[#All],[Cost Center]:[Site Name]],3,FALSE)</f>
        <v>PAL</v>
      </c>
      <c r="T274" s="8"/>
      <c r="U274"/>
    </row>
    <row r="275" spans="2:21" x14ac:dyDescent="0.25">
      <c r="B275" s="6" t="s">
        <v>30</v>
      </c>
      <c r="C275" s="3" t="s">
        <v>17</v>
      </c>
      <c r="D275" s="5" t="s">
        <v>304</v>
      </c>
      <c r="E275" s="19" t="s">
        <v>305</v>
      </c>
      <c r="F275" s="25">
        <v>41414</v>
      </c>
      <c r="G275" s="3" t="s">
        <v>2194</v>
      </c>
      <c r="H275" s="5">
        <v>392</v>
      </c>
      <c r="I275" s="19">
        <v>100</v>
      </c>
      <c r="J275" s="6">
        <f>DATE(YEAR(MPT_Data[[#This Row],[Calendar Day]]),MONTH(MPT_Data[[#This Row],[Calendar Day]]),1)</f>
        <v>41395</v>
      </c>
      <c r="K275" s="3">
        <f>DATE(YEAR(MPT_Data[[#This Row],[Calendar Day]]),1,1)</f>
        <v>41275</v>
      </c>
      <c r="L275" s="5">
        <f>MPT_Data[[#This Row],[MIN]]/60/24</f>
        <v>0.2722222222222222</v>
      </c>
      <c r="M275" t="str">
        <f>VLOOKUP(LEFT(MPT_Data[[#This Row],[Object ID]],1),Lookup[#All],2,FALSE)</f>
        <v>Service Request</v>
      </c>
      <c r="N275" t="str">
        <f>VLOOKUP("0"&amp;RIGHT(MPT_Data[[#This Row],[Processor Cost Center]],9),MAIN_Ref[[#All],[Cost Center]:[Site Name]],3,FALSE)</f>
        <v>PAL</v>
      </c>
      <c r="T275" s="8"/>
      <c r="U275"/>
    </row>
    <row r="276" spans="2:21" x14ac:dyDescent="0.25">
      <c r="B276" s="6" t="s">
        <v>30</v>
      </c>
      <c r="C276" s="3" t="s">
        <v>17</v>
      </c>
      <c r="D276" s="5" t="s">
        <v>306</v>
      </c>
      <c r="E276" s="19" t="s">
        <v>307</v>
      </c>
      <c r="F276" s="25">
        <v>41414</v>
      </c>
      <c r="G276" s="3" t="s">
        <v>2196</v>
      </c>
      <c r="H276" s="5">
        <v>7448</v>
      </c>
      <c r="I276" s="19">
        <v>100</v>
      </c>
      <c r="J276" s="6">
        <f>DATE(YEAR(MPT_Data[[#This Row],[Calendar Day]]),MONTH(MPT_Data[[#This Row],[Calendar Day]]),1)</f>
        <v>41395</v>
      </c>
      <c r="K276" s="3">
        <f>DATE(YEAR(MPT_Data[[#This Row],[Calendar Day]]),1,1)</f>
        <v>41275</v>
      </c>
      <c r="L276" s="5">
        <f>MPT_Data[[#This Row],[MIN]]/60/24</f>
        <v>5.1722222222222225</v>
      </c>
      <c r="M276" t="str">
        <f>VLOOKUP(LEFT(MPT_Data[[#This Row],[Object ID]],1),Lookup[#All],2,FALSE)</f>
        <v>Service Request</v>
      </c>
      <c r="N276" t="str">
        <f>VLOOKUP("0"&amp;RIGHT(MPT_Data[[#This Row],[Processor Cost Center]],9),MAIN_Ref[[#All],[Cost Center]:[Site Name]],3,FALSE)</f>
        <v>PAL</v>
      </c>
      <c r="T276" s="8"/>
      <c r="U276"/>
    </row>
    <row r="277" spans="2:21" x14ac:dyDescent="0.25">
      <c r="B277" s="6" t="s">
        <v>30</v>
      </c>
      <c r="C277" s="3" t="s">
        <v>17</v>
      </c>
      <c r="D277" s="5" t="s">
        <v>308</v>
      </c>
      <c r="E277" s="19" t="s">
        <v>309</v>
      </c>
      <c r="F277" s="25">
        <v>41373</v>
      </c>
      <c r="G277" s="3" t="s">
        <v>2196</v>
      </c>
      <c r="H277" s="5">
        <v>8604</v>
      </c>
      <c r="I277" s="19">
        <v>100</v>
      </c>
      <c r="J277" s="6">
        <f>DATE(YEAR(MPT_Data[[#This Row],[Calendar Day]]),MONTH(MPT_Data[[#This Row],[Calendar Day]]),1)</f>
        <v>41365</v>
      </c>
      <c r="K277" s="3">
        <f>DATE(YEAR(MPT_Data[[#This Row],[Calendar Day]]),1,1)</f>
        <v>41275</v>
      </c>
      <c r="L277" s="5">
        <f>MPT_Data[[#This Row],[MIN]]/60/24</f>
        <v>5.9750000000000005</v>
      </c>
      <c r="M277" t="str">
        <f>VLOOKUP(LEFT(MPT_Data[[#This Row],[Object ID]],1),Lookup[#All],2,FALSE)</f>
        <v>Service Request</v>
      </c>
      <c r="N277" t="str">
        <f>VLOOKUP("0"&amp;RIGHT(MPT_Data[[#This Row],[Processor Cost Center]],9),MAIN_Ref[[#All],[Cost Center]:[Site Name]],3,FALSE)</f>
        <v>PAL</v>
      </c>
      <c r="T277" s="8"/>
      <c r="U277"/>
    </row>
    <row r="278" spans="2:21" x14ac:dyDescent="0.25">
      <c r="B278" s="6" t="s">
        <v>30</v>
      </c>
      <c r="C278" s="3" t="s">
        <v>17</v>
      </c>
      <c r="D278" s="5" t="s">
        <v>310</v>
      </c>
      <c r="E278" s="19" t="s">
        <v>311</v>
      </c>
      <c r="F278" s="25">
        <v>41414</v>
      </c>
      <c r="G278" s="3" t="s">
        <v>2189</v>
      </c>
      <c r="H278" s="5">
        <v>7</v>
      </c>
      <c r="I278" s="19">
        <v>100</v>
      </c>
      <c r="J278" s="6">
        <f>DATE(YEAR(MPT_Data[[#This Row],[Calendar Day]]),MONTH(MPT_Data[[#This Row],[Calendar Day]]),1)</f>
        <v>41395</v>
      </c>
      <c r="K278" s="3">
        <f>DATE(YEAR(MPT_Data[[#This Row],[Calendar Day]]),1,1)</f>
        <v>41275</v>
      </c>
      <c r="L278" s="5">
        <f>MPT_Data[[#This Row],[MIN]]/60/24</f>
        <v>4.8611111111111112E-3</v>
      </c>
      <c r="M278" t="str">
        <f>VLOOKUP(LEFT(MPT_Data[[#This Row],[Object ID]],1),Lookup[#All],2,FALSE)</f>
        <v>Service Request</v>
      </c>
      <c r="N278" t="str">
        <f>VLOOKUP("0"&amp;RIGHT(MPT_Data[[#This Row],[Processor Cost Center]],9),MAIN_Ref[[#All],[Cost Center]:[Site Name]],3,FALSE)</f>
        <v>PAL</v>
      </c>
      <c r="T278" s="8"/>
      <c r="U278"/>
    </row>
    <row r="279" spans="2:21" x14ac:dyDescent="0.25">
      <c r="B279" s="6" t="s">
        <v>30</v>
      </c>
      <c r="C279" s="3" t="s">
        <v>17</v>
      </c>
      <c r="D279" s="5" t="s">
        <v>312</v>
      </c>
      <c r="E279" s="19" t="s">
        <v>313</v>
      </c>
      <c r="F279" s="25">
        <v>41414</v>
      </c>
      <c r="G279" s="3" t="s">
        <v>2191</v>
      </c>
      <c r="H279" s="5">
        <v>4</v>
      </c>
      <c r="I279" s="19">
        <v>100</v>
      </c>
      <c r="J279" s="6">
        <f>DATE(YEAR(MPT_Data[[#This Row],[Calendar Day]]),MONTH(MPT_Data[[#This Row],[Calendar Day]]),1)</f>
        <v>41395</v>
      </c>
      <c r="K279" s="3">
        <f>DATE(YEAR(MPT_Data[[#This Row],[Calendar Day]]),1,1)</f>
        <v>41275</v>
      </c>
      <c r="L279" s="5">
        <f>MPT_Data[[#This Row],[MIN]]/60/24</f>
        <v>2.7777777777777779E-3</v>
      </c>
      <c r="M279" t="str">
        <f>VLOOKUP(LEFT(MPT_Data[[#This Row],[Object ID]],1),Lookup[#All],2,FALSE)</f>
        <v>Service Request</v>
      </c>
      <c r="N279" t="str">
        <f>VLOOKUP("0"&amp;RIGHT(MPT_Data[[#This Row],[Processor Cost Center]],9),MAIN_Ref[[#All],[Cost Center]:[Site Name]],3,FALSE)</f>
        <v>PAL</v>
      </c>
      <c r="T279" s="8"/>
      <c r="U279"/>
    </row>
    <row r="280" spans="2:21" x14ac:dyDescent="0.25">
      <c r="B280" s="6" t="s">
        <v>30</v>
      </c>
      <c r="C280" s="3" t="s">
        <v>17</v>
      </c>
      <c r="D280" s="5" t="s">
        <v>314</v>
      </c>
      <c r="E280" s="19" t="s">
        <v>315</v>
      </c>
      <c r="F280" s="25">
        <v>41414</v>
      </c>
      <c r="G280" s="3" t="s">
        <v>2189</v>
      </c>
      <c r="H280" s="5">
        <v>3</v>
      </c>
      <c r="I280" s="19">
        <v>100</v>
      </c>
      <c r="J280" s="6">
        <f>DATE(YEAR(MPT_Data[[#This Row],[Calendar Day]]),MONTH(MPT_Data[[#This Row],[Calendar Day]]),1)</f>
        <v>41395</v>
      </c>
      <c r="K280" s="3">
        <f>DATE(YEAR(MPT_Data[[#This Row],[Calendar Day]]),1,1)</f>
        <v>41275</v>
      </c>
      <c r="L280" s="5">
        <f>MPT_Data[[#This Row],[MIN]]/60/24</f>
        <v>2.0833333333333333E-3</v>
      </c>
      <c r="M280" t="str">
        <f>VLOOKUP(LEFT(MPT_Data[[#This Row],[Object ID]],1),Lookup[#All],2,FALSE)</f>
        <v>Service Request</v>
      </c>
      <c r="N280" t="str">
        <f>VLOOKUP("0"&amp;RIGHT(MPT_Data[[#This Row],[Processor Cost Center]],9),MAIN_Ref[[#All],[Cost Center]:[Site Name]],3,FALSE)</f>
        <v>PAL</v>
      </c>
      <c r="T280" s="8"/>
      <c r="U280"/>
    </row>
    <row r="281" spans="2:21" x14ac:dyDescent="0.25">
      <c r="B281" s="6" t="s">
        <v>30</v>
      </c>
      <c r="C281" s="3" t="s">
        <v>17</v>
      </c>
      <c r="D281" s="5" t="s">
        <v>316</v>
      </c>
      <c r="E281" s="19" t="s">
        <v>189</v>
      </c>
      <c r="F281" s="25">
        <v>41414</v>
      </c>
      <c r="G281" s="3" t="s">
        <v>2196</v>
      </c>
      <c r="H281" s="5">
        <v>2</v>
      </c>
      <c r="I281" s="19">
        <v>100</v>
      </c>
      <c r="J281" s="6">
        <f>DATE(YEAR(MPT_Data[[#This Row],[Calendar Day]]),MONTH(MPT_Data[[#This Row],[Calendar Day]]),1)</f>
        <v>41395</v>
      </c>
      <c r="K281" s="3">
        <f>DATE(YEAR(MPT_Data[[#This Row],[Calendar Day]]),1,1)</f>
        <v>41275</v>
      </c>
      <c r="L281" s="5">
        <f>MPT_Data[[#This Row],[MIN]]/60/24</f>
        <v>1.3888888888888889E-3</v>
      </c>
      <c r="M281" t="str">
        <f>VLOOKUP(LEFT(MPT_Data[[#This Row],[Object ID]],1),Lookup[#All],2,FALSE)</f>
        <v>Service Request</v>
      </c>
      <c r="N281" t="str">
        <f>VLOOKUP("0"&amp;RIGHT(MPT_Data[[#This Row],[Processor Cost Center]],9),MAIN_Ref[[#All],[Cost Center]:[Site Name]],3,FALSE)</f>
        <v>PAL</v>
      </c>
      <c r="T281" s="8"/>
      <c r="U281"/>
    </row>
    <row r="282" spans="2:21" x14ac:dyDescent="0.25">
      <c r="B282" s="6" t="s">
        <v>30</v>
      </c>
      <c r="C282" s="3" t="s">
        <v>17</v>
      </c>
      <c r="D282" s="5" t="s">
        <v>317</v>
      </c>
      <c r="E282" s="19" t="s">
        <v>318</v>
      </c>
      <c r="F282" s="25">
        <v>41414</v>
      </c>
      <c r="G282" s="3" t="s">
        <v>2196</v>
      </c>
      <c r="H282" s="5">
        <v>5</v>
      </c>
      <c r="I282" s="19">
        <v>100</v>
      </c>
      <c r="J282" s="6">
        <f>DATE(YEAR(MPT_Data[[#This Row],[Calendar Day]]),MONTH(MPT_Data[[#This Row],[Calendar Day]]),1)</f>
        <v>41395</v>
      </c>
      <c r="K282" s="3">
        <f>DATE(YEAR(MPT_Data[[#This Row],[Calendar Day]]),1,1)</f>
        <v>41275</v>
      </c>
      <c r="L282" s="5">
        <f>MPT_Data[[#This Row],[MIN]]/60/24</f>
        <v>3.472222222222222E-3</v>
      </c>
      <c r="M282" t="str">
        <f>VLOOKUP(LEFT(MPT_Data[[#This Row],[Object ID]],1),Lookup[#All],2,FALSE)</f>
        <v>Service Request</v>
      </c>
      <c r="N282" t="str">
        <f>VLOOKUP("0"&amp;RIGHT(MPT_Data[[#This Row],[Processor Cost Center]],9),MAIN_Ref[[#All],[Cost Center]:[Site Name]],3,FALSE)</f>
        <v>PAL</v>
      </c>
      <c r="T282" s="8"/>
      <c r="U282"/>
    </row>
    <row r="283" spans="2:21" x14ac:dyDescent="0.25">
      <c r="B283" s="6" t="s">
        <v>30</v>
      </c>
      <c r="C283" s="3" t="s">
        <v>17</v>
      </c>
      <c r="D283" s="5" t="s">
        <v>319</v>
      </c>
      <c r="E283" s="19" t="s">
        <v>320</v>
      </c>
      <c r="F283" s="25">
        <v>41414</v>
      </c>
      <c r="G283" s="3" t="s">
        <v>2198</v>
      </c>
      <c r="H283" s="5">
        <v>2</v>
      </c>
      <c r="I283" s="19">
        <v>100</v>
      </c>
      <c r="J283" s="6">
        <f>DATE(YEAR(MPT_Data[[#This Row],[Calendar Day]]),MONTH(MPT_Data[[#This Row],[Calendar Day]]),1)</f>
        <v>41395</v>
      </c>
      <c r="K283" s="3">
        <f>DATE(YEAR(MPT_Data[[#This Row],[Calendar Day]]),1,1)</f>
        <v>41275</v>
      </c>
      <c r="L283" s="5">
        <f>MPT_Data[[#This Row],[MIN]]/60/24</f>
        <v>1.3888888888888889E-3</v>
      </c>
      <c r="M283" t="str">
        <f>VLOOKUP(LEFT(MPT_Data[[#This Row],[Object ID]],1),Lookup[#All],2,FALSE)</f>
        <v>Service Request</v>
      </c>
      <c r="N283" t="str">
        <f>VLOOKUP("0"&amp;RIGHT(MPT_Data[[#This Row],[Processor Cost Center]],9),MAIN_Ref[[#All],[Cost Center]:[Site Name]],3,FALSE)</f>
        <v>PAL</v>
      </c>
      <c r="T283" s="8"/>
      <c r="U283"/>
    </row>
    <row r="284" spans="2:21" x14ac:dyDescent="0.25">
      <c r="B284" s="6" t="s">
        <v>30</v>
      </c>
      <c r="C284" s="3" t="s">
        <v>17</v>
      </c>
      <c r="D284" s="5" t="s">
        <v>321</v>
      </c>
      <c r="E284" s="19" t="s">
        <v>286</v>
      </c>
      <c r="F284" s="25">
        <v>41369</v>
      </c>
      <c r="G284" s="3" t="s">
        <v>2189</v>
      </c>
      <c r="H284" s="5">
        <v>75</v>
      </c>
      <c r="I284" s="19">
        <v>100</v>
      </c>
      <c r="J284" s="6">
        <f>DATE(YEAR(MPT_Data[[#This Row],[Calendar Day]]),MONTH(MPT_Data[[#This Row],[Calendar Day]]),1)</f>
        <v>41365</v>
      </c>
      <c r="K284" s="3">
        <f>DATE(YEAR(MPT_Data[[#This Row],[Calendar Day]]),1,1)</f>
        <v>41275</v>
      </c>
      <c r="L284" s="5">
        <f>MPT_Data[[#This Row],[MIN]]/60/24</f>
        <v>5.2083333333333336E-2</v>
      </c>
      <c r="M284" t="str">
        <f>VLOOKUP(LEFT(MPT_Data[[#This Row],[Object ID]],1),Lookup[#All],2,FALSE)</f>
        <v>Service Request</v>
      </c>
      <c r="N284" t="str">
        <f>VLOOKUP("0"&amp;RIGHT(MPT_Data[[#This Row],[Processor Cost Center]],9),MAIN_Ref[[#All],[Cost Center]:[Site Name]],3,FALSE)</f>
        <v>PAL</v>
      </c>
      <c r="T284" s="8"/>
      <c r="U284"/>
    </row>
    <row r="285" spans="2:21" x14ac:dyDescent="0.25">
      <c r="B285" s="6" t="s">
        <v>30</v>
      </c>
      <c r="C285" s="3" t="s">
        <v>17</v>
      </c>
      <c r="D285" s="5" t="s">
        <v>322</v>
      </c>
      <c r="E285" s="19" t="s">
        <v>323</v>
      </c>
      <c r="F285" s="25">
        <v>41369</v>
      </c>
      <c r="G285" s="3" t="s">
        <v>2189</v>
      </c>
      <c r="H285" s="5">
        <v>11</v>
      </c>
      <c r="I285" s="19">
        <v>100</v>
      </c>
      <c r="J285" s="6">
        <f>DATE(YEAR(MPT_Data[[#This Row],[Calendar Day]]),MONTH(MPT_Data[[#This Row],[Calendar Day]]),1)</f>
        <v>41365</v>
      </c>
      <c r="K285" s="3">
        <f>DATE(YEAR(MPT_Data[[#This Row],[Calendar Day]]),1,1)</f>
        <v>41275</v>
      </c>
      <c r="L285" s="5">
        <f>MPT_Data[[#This Row],[MIN]]/60/24</f>
        <v>7.6388888888888886E-3</v>
      </c>
      <c r="M285" t="str">
        <f>VLOOKUP(LEFT(MPT_Data[[#This Row],[Object ID]],1),Lookup[#All],2,FALSE)</f>
        <v>Service Request</v>
      </c>
      <c r="N285" t="str">
        <f>VLOOKUP("0"&amp;RIGHT(MPT_Data[[#This Row],[Processor Cost Center]],9),MAIN_Ref[[#All],[Cost Center]:[Site Name]],3,FALSE)</f>
        <v>PAL</v>
      </c>
      <c r="T285" s="8"/>
      <c r="U285"/>
    </row>
    <row r="286" spans="2:21" x14ac:dyDescent="0.25">
      <c r="B286" s="6" t="s">
        <v>30</v>
      </c>
      <c r="C286" s="3" t="s">
        <v>17</v>
      </c>
      <c r="D286" s="5" t="s">
        <v>324</v>
      </c>
      <c r="E286" s="19" t="s">
        <v>325</v>
      </c>
      <c r="F286" s="25">
        <v>41368</v>
      </c>
      <c r="G286" s="3" t="s">
        <v>2194</v>
      </c>
      <c r="H286" s="5">
        <v>4</v>
      </c>
      <c r="I286" s="19">
        <v>100</v>
      </c>
      <c r="J286" s="6">
        <f>DATE(YEAR(MPT_Data[[#This Row],[Calendar Day]]),MONTH(MPT_Data[[#This Row],[Calendar Day]]),1)</f>
        <v>41365</v>
      </c>
      <c r="K286" s="3">
        <f>DATE(YEAR(MPT_Data[[#This Row],[Calendar Day]]),1,1)</f>
        <v>41275</v>
      </c>
      <c r="L286" s="5">
        <f>MPT_Data[[#This Row],[MIN]]/60/24</f>
        <v>2.7777777777777779E-3</v>
      </c>
      <c r="M286" t="str">
        <f>VLOOKUP(LEFT(MPT_Data[[#This Row],[Object ID]],1),Lookup[#All],2,FALSE)</f>
        <v>Service Request</v>
      </c>
      <c r="N286" t="str">
        <f>VLOOKUP("0"&amp;RIGHT(MPT_Data[[#This Row],[Processor Cost Center]],9),MAIN_Ref[[#All],[Cost Center]:[Site Name]],3,FALSE)</f>
        <v>PAL</v>
      </c>
      <c r="T286" s="8"/>
      <c r="U286"/>
    </row>
    <row r="287" spans="2:21" x14ac:dyDescent="0.25">
      <c r="B287" s="6" t="s">
        <v>30</v>
      </c>
      <c r="C287" s="3" t="s">
        <v>17</v>
      </c>
      <c r="D287" s="5" t="s">
        <v>326</v>
      </c>
      <c r="E287" s="19" t="s">
        <v>327</v>
      </c>
      <c r="F287" s="25">
        <v>41414</v>
      </c>
      <c r="G287" s="3" t="s">
        <v>2199</v>
      </c>
      <c r="H287" s="5">
        <v>17462</v>
      </c>
      <c r="I287" s="19">
        <v>100</v>
      </c>
      <c r="J287" s="6">
        <f>DATE(YEAR(MPT_Data[[#This Row],[Calendar Day]]),MONTH(MPT_Data[[#This Row],[Calendar Day]]),1)</f>
        <v>41395</v>
      </c>
      <c r="K287" s="3">
        <f>DATE(YEAR(MPT_Data[[#This Row],[Calendar Day]]),1,1)</f>
        <v>41275</v>
      </c>
      <c r="L287" s="5">
        <f>MPT_Data[[#This Row],[MIN]]/60/24</f>
        <v>12.12638888888889</v>
      </c>
      <c r="M287" t="str">
        <f>VLOOKUP(LEFT(MPT_Data[[#This Row],[Object ID]],1),Lookup[#All],2,FALSE)</f>
        <v>Service Request</v>
      </c>
      <c r="N287" t="str">
        <f>VLOOKUP("0"&amp;RIGHT(MPT_Data[[#This Row],[Processor Cost Center]],9),MAIN_Ref[[#All],[Cost Center]:[Site Name]],3,FALSE)</f>
        <v>PAL</v>
      </c>
      <c r="T287" s="8"/>
      <c r="U287"/>
    </row>
    <row r="288" spans="2:21" x14ac:dyDescent="0.25">
      <c r="B288" s="6" t="s">
        <v>30</v>
      </c>
      <c r="C288" s="3" t="s">
        <v>17</v>
      </c>
      <c r="D288" s="5" t="s">
        <v>328</v>
      </c>
      <c r="E288" s="19" t="s">
        <v>329</v>
      </c>
      <c r="F288" s="25">
        <v>41414</v>
      </c>
      <c r="G288" s="3" t="s">
        <v>2200</v>
      </c>
      <c r="H288" s="5">
        <v>9922</v>
      </c>
      <c r="I288" s="19">
        <v>100</v>
      </c>
      <c r="J288" s="6">
        <f>DATE(YEAR(MPT_Data[[#This Row],[Calendar Day]]),MONTH(MPT_Data[[#This Row],[Calendar Day]]),1)</f>
        <v>41395</v>
      </c>
      <c r="K288" s="3">
        <f>DATE(YEAR(MPT_Data[[#This Row],[Calendar Day]]),1,1)</f>
        <v>41275</v>
      </c>
      <c r="L288" s="5">
        <f>MPT_Data[[#This Row],[MIN]]/60/24</f>
        <v>6.8902777777777784</v>
      </c>
      <c r="M288" t="str">
        <f>VLOOKUP(LEFT(MPT_Data[[#This Row],[Object ID]],1),Lookup[#All],2,FALSE)</f>
        <v>Service Request</v>
      </c>
      <c r="N288" t="str">
        <f>VLOOKUP("0"&amp;RIGHT(MPT_Data[[#This Row],[Processor Cost Center]],9),MAIN_Ref[[#All],[Cost Center]:[Site Name]],3,FALSE)</f>
        <v>PAL</v>
      </c>
      <c r="T288" s="8"/>
      <c r="U288"/>
    </row>
    <row r="289" spans="2:21" x14ac:dyDescent="0.25">
      <c r="B289" s="6" t="s">
        <v>30</v>
      </c>
      <c r="C289" s="3" t="s">
        <v>17</v>
      </c>
      <c r="D289" s="5" t="s">
        <v>330</v>
      </c>
      <c r="E289" s="19" t="s">
        <v>331</v>
      </c>
      <c r="F289" s="25">
        <v>41414</v>
      </c>
      <c r="G289" s="3" t="s">
        <v>2194</v>
      </c>
      <c r="H289" s="5">
        <v>2</v>
      </c>
      <c r="I289" s="19">
        <v>100</v>
      </c>
      <c r="J289" s="6">
        <f>DATE(YEAR(MPT_Data[[#This Row],[Calendar Day]]),MONTH(MPT_Data[[#This Row],[Calendar Day]]),1)</f>
        <v>41395</v>
      </c>
      <c r="K289" s="3">
        <f>DATE(YEAR(MPT_Data[[#This Row],[Calendar Day]]),1,1)</f>
        <v>41275</v>
      </c>
      <c r="L289" s="5">
        <f>MPT_Data[[#This Row],[MIN]]/60/24</f>
        <v>1.3888888888888889E-3</v>
      </c>
      <c r="M289" t="str">
        <f>VLOOKUP(LEFT(MPT_Data[[#This Row],[Object ID]],1),Lookup[#All],2,FALSE)</f>
        <v>Service Request</v>
      </c>
      <c r="N289" t="str">
        <f>VLOOKUP("0"&amp;RIGHT(MPT_Data[[#This Row],[Processor Cost Center]],9),MAIN_Ref[[#All],[Cost Center]:[Site Name]],3,FALSE)</f>
        <v>PAL</v>
      </c>
      <c r="T289" s="8"/>
      <c r="U289"/>
    </row>
    <row r="290" spans="2:21" x14ac:dyDescent="0.25">
      <c r="B290" s="6" t="s">
        <v>30</v>
      </c>
      <c r="C290" s="3" t="s">
        <v>17</v>
      </c>
      <c r="D290" s="5" t="s">
        <v>332</v>
      </c>
      <c r="E290" s="19" t="s">
        <v>333</v>
      </c>
      <c r="F290" s="25">
        <v>41372</v>
      </c>
      <c r="G290" s="3" t="s">
        <v>2198</v>
      </c>
      <c r="H290" s="5">
        <v>1</v>
      </c>
      <c r="I290" s="19">
        <v>100</v>
      </c>
      <c r="J290" s="6">
        <f>DATE(YEAR(MPT_Data[[#This Row],[Calendar Day]]),MONTH(MPT_Data[[#This Row],[Calendar Day]]),1)</f>
        <v>41365</v>
      </c>
      <c r="K290" s="3">
        <f>DATE(YEAR(MPT_Data[[#This Row],[Calendar Day]]),1,1)</f>
        <v>41275</v>
      </c>
      <c r="L290" s="5">
        <f>MPT_Data[[#This Row],[MIN]]/60/24</f>
        <v>6.9444444444444447E-4</v>
      </c>
      <c r="M290" t="str">
        <f>VLOOKUP(LEFT(MPT_Data[[#This Row],[Object ID]],1),Lookup[#All],2,FALSE)</f>
        <v>Service Request</v>
      </c>
      <c r="N290" t="str">
        <f>VLOOKUP("0"&amp;RIGHT(MPT_Data[[#This Row],[Processor Cost Center]],9),MAIN_Ref[[#All],[Cost Center]:[Site Name]],3,FALSE)</f>
        <v>PAL</v>
      </c>
      <c r="T290" s="8"/>
      <c r="U290"/>
    </row>
    <row r="291" spans="2:21" x14ac:dyDescent="0.25">
      <c r="B291" s="6" t="s">
        <v>30</v>
      </c>
      <c r="C291" s="3" t="s">
        <v>17</v>
      </c>
      <c r="D291" s="5" t="s">
        <v>334</v>
      </c>
      <c r="E291" s="19" t="s">
        <v>335</v>
      </c>
      <c r="F291" s="25">
        <v>41369</v>
      </c>
      <c r="G291" s="3" t="s">
        <v>2198</v>
      </c>
      <c r="H291" s="5">
        <v>2</v>
      </c>
      <c r="I291" s="19">
        <v>100</v>
      </c>
      <c r="J291" s="6">
        <f>DATE(YEAR(MPT_Data[[#This Row],[Calendar Day]]),MONTH(MPT_Data[[#This Row],[Calendar Day]]),1)</f>
        <v>41365</v>
      </c>
      <c r="K291" s="3">
        <f>DATE(YEAR(MPT_Data[[#This Row],[Calendar Day]]),1,1)</f>
        <v>41275</v>
      </c>
      <c r="L291" s="5">
        <f>MPT_Data[[#This Row],[MIN]]/60/24</f>
        <v>1.3888888888888889E-3</v>
      </c>
      <c r="M291" t="str">
        <f>VLOOKUP(LEFT(MPT_Data[[#This Row],[Object ID]],1),Lookup[#All],2,FALSE)</f>
        <v>Service Request</v>
      </c>
      <c r="N291" t="str">
        <f>VLOOKUP("0"&amp;RIGHT(MPT_Data[[#This Row],[Processor Cost Center]],9),MAIN_Ref[[#All],[Cost Center]:[Site Name]],3,FALSE)</f>
        <v>PAL</v>
      </c>
      <c r="T291" s="8"/>
      <c r="U291"/>
    </row>
    <row r="292" spans="2:21" x14ac:dyDescent="0.25">
      <c r="B292" s="6" t="s">
        <v>30</v>
      </c>
      <c r="C292" s="3" t="s">
        <v>17</v>
      </c>
      <c r="D292" s="5" t="s">
        <v>336</v>
      </c>
      <c r="E292" s="19" t="s">
        <v>337</v>
      </c>
      <c r="F292" s="25">
        <v>41414</v>
      </c>
      <c r="G292" s="3" t="s">
        <v>2187</v>
      </c>
      <c r="H292" s="5">
        <v>6328</v>
      </c>
      <c r="I292" s="19">
        <v>100</v>
      </c>
      <c r="J292" s="6">
        <f>DATE(YEAR(MPT_Data[[#This Row],[Calendar Day]]),MONTH(MPT_Data[[#This Row],[Calendar Day]]),1)</f>
        <v>41395</v>
      </c>
      <c r="K292" s="3">
        <f>DATE(YEAR(MPT_Data[[#This Row],[Calendar Day]]),1,1)</f>
        <v>41275</v>
      </c>
      <c r="L292" s="5">
        <f>MPT_Data[[#This Row],[MIN]]/60/24</f>
        <v>4.3944444444444448</v>
      </c>
      <c r="M292" t="str">
        <f>VLOOKUP(LEFT(MPT_Data[[#This Row],[Object ID]],1),Lookup[#All],2,FALSE)</f>
        <v>Service Request</v>
      </c>
      <c r="N292" t="str">
        <f>VLOOKUP("0"&amp;RIGHT(MPT_Data[[#This Row],[Processor Cost Center]],9),MAIN_Ref[[#All],[Cost Center]:[Site Name]],3,FALSE)</f>
        <v>PAL</v>
      </c>
      <c r="T292" s="8"/>
      <c r="U292"/>
    </row>
    <row r="293" spans="2:21" x14ac:dyDescent="0.25">
      <c r="B293" s="6" t="s">
        <v>30</v>
      </c>
      <c r="C293" s="3" t="s">
        <v>17</v>
      </c>
      <c r="D293" s="5" t="s">
        <v>338</v>
      </c>
      <c r="E293" s="19" t="s">
        <v>339</v>
      </c>
      <c r="F293" s="25">
        <v>41369</v>
      </c>
      <c r="G293" s="3" t="s">
        <v>2189</v>
      </c>
      <c r="H293" s="5">
        <v>3</v>
      </c>
      <c r="I293" s="19">
        <v>100</v>
      </c>
      <c r="J293" s="6">
        <f>DATE(YEAR(MPT_Data[[#This Row],[Calendar Day]]),MONTH(MPT_Data[[#This Row],[Calendar Day]]),1)</f>
        <v>41365</v>
      </c>
      <c r="K293" s="3">
        <f>DATE(YEAR(MPT_Data[[#This Row],[Calendar Day]]),1,1)</f>
        <v>41275</v>
      </c>
      <c r="L293" s="5">
        <f>MPT_Data[[#This Row],[MIN]]/60/24</f>
        <v>2.0833333333333333E-3</v>
      </c>
      <c r="M293" t="str">
        <f>VLOOKUP(LEFT(MPT_Data[[#This Row],[Object ID]],1),Lookup[#All],2,FALSE)</f>
        <v>Service Request</v>
      </c>
      <c r="N293" t="str">
        <f>VLOOKUP("0"&amp;RIGHT(MPT_Data[[#This Row],[Processor Cost Center]],9),MAIN_Ref[[#All],[Cost Center]:[Site Name]],3,FALSE)</f>
        <v>PAL</v>
      </c>
      <c r="T293" s="8"/>
      <c r="U293"/>
    </row>
    <row r="294" spans="2:21" x14ac:dyDescent="0.25">
      <c r="B294" s="6" t="s">
        <v>30</v>
      </c>
      <c r="C294" s="3" t="s">
        <v>17</v>
      </c>
      <c r="D294" s="5" t="s">
        <v>340</v>
      </c>
      <c r="E294" s="19" t="s">
        <v>341</v>
      </c>
      <c r="F294" s="25">
        <v>41414</v>
      </c>
      <c r="G294" s="3" t="s">
        <v>2198</v>
      </c>
      <c r="H294" s="5">
        <v>2</v>
      </c>
      <c r="I294" s="19">
        <v>100</v>
      </c>
      <c r="J294" s="6">
        <f>DATE(YEAR(MPT_Data[[#This Row],[Calendar Day]]),MONTH(MPT_Data[[#This Row],[Calendar Day]]),1)</f>
        <v>41395</v>
      </c>
      <c r="K294" s="3">
        <f>DATE(YEAR(MPT_Data[[#This Row],[Calendar Day]]),1,1)</f>
        <v>41275</v>
      </c>
      <c r="L294" s="5">
        <f>MPT_Data[[#This Row],[MIN]]/60/24</f>
        <v>1.3888888888888889E-3</v>
      </c>
      <c r="M294" t="str">
        <f>VLOOKUP(LEFT(MPT_Data[[#This Row],[Object ID]],1),Lookup[#All],2,FALSE)</f>
        <v>Service Request</v>
      </c>
      <c r="N294" t="str">
        <f>VLOOKUP("0"&amp;RIGHT(MPT_Data[[#This Row],[Processor Cost Center]],9),MAIN_Ref[[#All],[Cost Center]:[Site Name]],3,FALSE)</f>
        <v>PAL</v>
      </c>
      <c r="T294" s="8"/>
      <c r="U294"/>
    </row>
    <row r="295" spans="2:21" x14ac:dyDescent="0.25">
      <c r="B295" s="6" t="s">
        <v>30</v>
      </c>
      <c r="C295" s="3" t="s">
        <v>17</v>
      </c>
      <c r="D295" s="5" t="s">
        <v>342</v>
      </c>
      <c r="E295" s="19" t="s">
        <v>343</v>
      </c>
      <c r="F295" s="25">
        <v>41424</v>
      </c>
      <c r="G295" s="3" t="s">
        <v>2187</v>
      </c>
      <c r="H295" s="5">
        <v>34493</v>
      </c>
      <c r="I295" s="19">
        <v>100</v>
      </c>
      <c r="J295" s="6">
        <f>DATE(YEAR(MPT_Data[[#This Row],[Calendar Day]]),MONTH(MPT_Data[[#This Row],[Calendar Day]]),1)</f>
        <v>41395</v>
      </c>
      <c r="K295" s="3">
        <f>DATE(YEAR(MPT_Data[[#This Row],[Calendar Day]]),1,1)</f>
        <v>41275</v>
      </c>
      <c r="L295" s="5">
        <f>MPT_Data[[#This Row],[MIN]]/60/24</f>
        <v>23.953472222222221</v>
      </c>
      <c r="M295" t="str">
        <f>VLOOKUP(LEFT(MPT_Data[[#This Row],[Object ID]],1),Lookup[#All],2,FALSE)</f>
        <v>Service Request</v>
      </c>
      <c r="N295" t="str">
        <f>VLOOKUP("0"&amp;RIGHT(MPT_Data[[#This Row],[Processor Cost Center]],9),MAIN_Ref[[#All],[Cost Center]:[Site Name]],3,FALSE)</f>
        <v>PAL</v>
      </c>
      <c r="T295" s="8"/>
      <c r="U295"/>
    </row>
    <row r="296" spans="2:21" x14ac:dyDescent="0.25">
      <c r="B296" s="6" t="s">
        <v>30</v>
      </c>
      <c r="C296" s="3" t="s">
        <v>17</v>
      </c>
      <c r="D296" s="5" t="s">
        <v>344</v>
      </c>
      <c r="E296" s="19" t="s">
        <v>345</v>
      </c>
      <c r="F296" s="25">
        <v>41414</v>
      </c>
      <c r="G296" s="3" t="s">
        <v>2189</v>
      </c>
      <c r="H296" s="5">
        <v>4</v>
      </c>
      <c r="I296" s="19">
        <v>100</v>
      </c>
      <c r="J296" s="6">
        <f>DATE(YEAR(MPT_Data[[#This Row],[Calendar Day]]),MONTH(MPT_Data[[#This Row],[Calendar Day]]),1)</f>
        <v>41395</v>
      </c>
      <c r="K296" s="3">
        <f>DATE(YEAR(MPT_Data[[#This Row],[Calendar Day]]),1,1)</f>
        <v>41275</v>
      </c>
      <c r="L296" s="5">
        <f>MPT_Data[[#This Row],[MIN]]/60/24</f>
        <v>2.7777777777777779E-3</v>
      </c>
      <c r="M296" t="str">
        <f>VLOOKUP(LEFT(MPT_Data[[#This Row],[Object ID]],1),Lookup[#All],2,FALSE)</f>
        <v>Service Request</v>
      </c>
      <c r="N296" t="str">
        <f>VLOOKUP("0"&amp;RIGHT(MPT_Data[[#This Row],[Processor Cost Center]],9),MAIN_Ref[[#All],[Cost Center]:[Site Name]],3,FALSE)</f>
        <v>PAL</v>
      </c>
      <c r="T296" s="8"/>
      <c r="U296"/>
    </row>
    <row r="297" spans="2:21" x14ac:dyDescent="0.25">
      <c r="B297" s="6" t="s">
        <v>30</v>
      </c>
      <c r="C297" s="3" t="s">
        <v>17</v>
      </c>
      <c r="D297" s="5" t="s">
        <v>346</v>
      </c>
      <c r="E297" s="19" t="s">
        <v>210</v>
      </c>
      <c r="F297" s="25">
        <v>41414</v>
      </c>
      <c r="G297" s="3" t="s">
        <v>2186</v>
      </c>
      <c r="H297" s="5">
        <v>17185</v>
      </c>
      <c r="I297" s="19">
        <v>100</v>
      </c>
      <c r="J297" s="6">
        <f>DATE(YEAR(MPT_Data[[#This Row],[Calendar Day]]),MONTH(MPT_Data[[#This Row],[Calendar Day]]),1)</f>
        <v>41395</v>
      </c>
      <c r="K297" s="3">
        <f>DATE(YEAR(MPT_Data[[#This Row],[Calendar Day]]),1,1)</f>
        <v>41275</v>
      </c>
      <c r="L297" s="5">
        <f>MPT_Data[[#This Row],[MIN]]/60/24</f>
        <v>11.934027777777779</v>
      </c>
      <c r="M297" t="str">
        <f>VLOOKUP(LEFT(MPT_Data[[#This Row],[Object ID]],1),Lookup[#All],2,FALSE)</f>
        <v>Service Request</v>
      </c>
      <c r="N297" t="str">
        <f>VLOOKUP("0"&amp;RIGHT(MPT_Data[[#This Row],[Processor Cost Center]],9),MAIN_Ref[[#All],[Cost Center]:[Site Name]],3,FALSE)</f>
        <v>PAL</v>
      </c>
      <c r="T297" s="8"/>
      <c r="U297"/>
    </row>
    <row r="298" spans="2:21" x14ac:dyDescent="0.25">
      <c r="B298" s="6" t="s">
        <v>30</v>
      </c>
      <c r="C298" s="3" t="s">
        <v>17</v>
      </c>
      <c r="D298" s="5" t="s">
        <v>347</v>
      </c>
      <c r="E298" s="19" t="s">
        <v>348</v>
      </c>
      <c r="F298" s="25">
        <v>41414</v>
      </c>
      <c r="G298" s="3" t="s">
        <v>2198</v>
      </c>
      <c r="H298" s="5">
        <v>2</v>
      </c>
      <c r="I298" s="19">
        <v>100</v>
      </c>
      <c r="J298" s="6">
        <f>DATE(YEAR(MPT_Data[[#This Row],[Calendar Day]]),MONTH(MPT_Data[[#This Row],[Calendar Day]]),1)</f>
        <v>41395</v>
      </c>
      <c r="K298" s="3">
        <f>DATE(YEAR(MPT_Data[[#This Row],[Calendar Day]]),1,1)</f>
        <v>41275</v>
      </c>
      <c r="L298" s="5">
        <f>MPT_Data[[#This Row],[MIN]]/60/24</f>
        <v>1.3888888888888889E-3</v>
      </c>
      <c r="M298" t="str">
        <f>VLOOKUP(LEFT(MPT_Data[[#This Row],[Object ID]],1),Lookup[#All],2,FALSE)</f>
        <v>Service Request</v>
      </c>
      <c r="N298" t="str">
        <f>VLOOKUP("0"&amp;RIGHT(MPT_Data[[#This Row],[Processor Cost Center]],9),MAIN_Ref[[#All],[Cost Center]:[Site Name]],3,FALSE)</f>
        <v>PAL</v>
      </c>
      <c r="T298" s="8"/>
      <c r="U298"/>
    </row>
    <row r="299" spans="2:21" x14ac:dyDescent="0.25">
      <c r="B299" s="6" t="s">
        <v>30</v>
      </c>
      <c r="C299" s="3" t="s">
        <v>17</v>
      </c>
      <c r="D299" s="5" t="s">
        <v>349</v>
      </c>
      <c r="E299" s="19" t="s">
        <v>293</v>
      </c>
      <c r="F299" s="25">
        <v>41414</v>
      </c>
      <c r="G299" s="3" t="s">
        <v>2189</v>
      </c>
      <c r="H299" s="5">
        <v>5386</v>
      </c>
      <c r="I299" s="19">
        <v>100</v>
      </c>
      <c r="J299" s="6">
        <f>DATE(YEAR(MPT_Data[[#This Row],[Calendar Day]]),MONTH(MPT_Data[[#This Row],[Calendar Day]]),1)</f>
        <v>41395</v>
      </c>
      <c r="K299" s="3">
        <f>DATE(YEAR(MPT_Data[[#This Row],[Calendar Day]]),1,1)</f>
        <v>41275</v>
      </c>
      <c r="L299" s="5">
        <f>MPT_Data[[#This Row],[MIN]]/60/24</f>
        <v>3.7402777777777776</v>
      </c>
      <c r="M299" t="str">
        <f>VLOOKUP(LEFT(MPT_Data[[#This Row],[Object ID]],1),Lookup[#All],2,FALSE)</f>
        <v>Service Request</v>
      </c>
      <c r="N299" t="str">
        <f>VLOOKUP("0"&amp;RIGHT(MPT_Data[[#This Row],[Processor Cost Center]],9),MAIN_Ref[[#All],[Cost Center]:[Site Name]],3,FALSE)</f>
        <v>PAL</v>
      </c>
      <c r="T299" s="8"/>
      <c r="U299"/>
    </row>
    <row r="300" spans="2:21" x14ac:dyDescent="0.25">
      <c r="B300" s="6" t="s">
        <v>30</v>
      </c>
      <c r="C300" s="3" t="s">
        <v>17</v>
      </c>
      <c r="D300" s="5" t="s">
        <v>350</v>
      </c>
      <c r="E300" s="19" t="s">
        <v>150</v>
      </c>
      <c r="F300" s="25">
        <v>41414</v>
      </c>
      <c r="G300" s="3" t="s">
        <v>2196</v>
      </c>
      <c r="H300" s="5">
        <v>2</v>
      </c>
      <c r="I300" s="19">
        <v>100</v>
      </c>
      <c r="J300" s="6">
        <f>DATE(YEAR(MPT_Data[[#This Row],[Calendar Day]]),MONTH(MPT_Data[[#This Row],[Calendar Day]]),1)</f>
        <v>41395</v>
      </c>
      <c r="K300" s="3">
        <f>DATE(YEAR(MPT_Data[[#This Row],[Calendar Day]]),1,1)</f>
        <v>41275</v>
      </c>
      <c r="L300" s="5">
        <f>MPT_Data[[#This Row],[MIN]]/60/24</f>
        <v>1.3888888888888889E-3</v>
      </c>
      <c r="M300" t="str">
        <f>VLOOKUP(LEFT(MPT_Data[[#This Row],[Object ID]],1),Lookup[#All],2,FALSE)</f>
        <v>Service Request</v>
      </c>
      <c r="N300" t="str">
        <f>VLOOKUP("0"&amp;RIGHT(MPT_Data[[#This Row],[Processor Cost Center]],9),MAIN_Ref[[#All],[Cost Center]:[Site Name]],3,FALSE)</f>
        <v>PAL</v>
      </c>
      <c r="T300" s="8"/>
      <c r="U300"/>
    </row>
    <row r="301" spans="2:21" x14ac:dyDescent="0.25">
      <c r="B301" s="6" t="s">
        <v>30</v>
      </c>
      <c r="C301" s="3" t="s">
        <v>17</v>
      </c>
      <c r="D301" s="5" t="s">
        <v>351</v>
      </c>
      <c r="E301" s="19" t="s">
        <v>352</v>
      </c>
      <c r="F301" s="25">
        <v>41414</v>
      </c>
      <c r="G301" s="3" t="s">
        <v>2196</v>
      </c>
      <c r="H301" s="5">
        <v>2</v>
      </c>
      <c r="I301" s="19">
        <v>100</v>
      </c>
      <c r="J301" s="6">
        <f>DATE(YEAR(MPT_Data[[#This Row],[Calendar Day]]),MONTH(MPT_Data[[#This Row],[Calendar Day]]),1)</f>
        <v>41395</v>
      </c>
      <c r="K301" s="3">
        <f>DATE(YEAR(MPT_Data[[#This Row],[Calendar Day]]),1,1)</f>
        <v>41275</v>
      </c>
      <c r="L301" s="5">
        <f>MPT_Data[[#This Row],[MIN]]/60/24</f>
        <v>1.3888888888888889E-3</v>
      </c>
      <c r="M301" t="str">
        <f>VLOOKUP(LEFT(MPT_Data[[#This Row],[Object ID]],1),Lookup[#All],2,FALSE)</f>
        <v>Service Request</v>
      </c>
      <c r="N301" t="str">
        <f>VLOOKUP("0"&amp;RIGHT(MPT_Data[[#This Row],[Processor Cost Center]],9),MAIN_Ref[[#All],[Cost Center]:[Site Name]],3,FALSE)</f>
        <v>PAL</v>
      </c>
      <c r="T301" s="8"/>
      <c r="U301"/>
    </row>
    <row r="302" spans="2:21" x14ac:dyDescent="0.25">
      <c r="B302" s="6" t="s">
        <v>30</v>
      </c>
      <c r="C302" s="3" t="s">
        <v>17</v>
      </c>
      <c r="D302" s="5" t="s">
        <v>353</v>
      </c>
      <c r="E302" s="19" t="s">
        <v>354</v>
      </c>
      <c r="F302" s="25">
        <v>41373</v>
      </c>
      <c r="G302" s="3" t="s">
        <v>2196</v>
      </c>
      <c r="H302" s="5">
        <v>2</v>
      </c>
      <c r="I302" s="19">
        <v>100</v>
      </c>
      <c r="J302" s="6">
        <f>DATE(YEAR(MPT_Data[[#This Row],[Calendar Day]]),MONTH(MPT_Data[[#This Row],[Calendar Day]]),1)</f>
        <v>41365</v>
      </c>
      <c r="K302" s="3">
        <f>DATE(YEAR(MPT_Data[[#This Row],[Calendar Day]]),1,1)</f>
        <v>41275</v>
      </c>
      <c r="L302" s="5">
        <f>MPT_Data[[#This Row],[MIN]]/60/24</f>
        <v>1.3888888888888889E-3</v>
      </c>
      <c r="M302" t="str">
        <f>VLOOKUP(LEFT(MPT_Data[[#This Row],[Object ID]],1),Lookup[#All],2,FALSE)</f>
        <v>Service Request</v>
      </c>
      <c r="N302" t="str">
        <f>VLOOKUP("0"&amp;RIGHT(MPT_Data[[#This Row],[Processor Cost Center]],9),MAIN_Ref[[#All],[Cost Center]:[Site Name]],3,FALSE)</f>
        <v>PAL</v>
      </c>
      <c r="T302" s="8"/>
      <c r="U302"/>
    </row>
    <row r="303" spans="2:21" x14ac:dyDescent="0.25">
      <c r="B303" s="6" t="s">
        <v>30</v>
      </c>
      <c r="C303" s="3" t="s">
        <v>17</v>
      </c>
      <c r="D303" s="5" t="s">
        <v>355</v>
      </c>
      <c r="E303" s="19" t="s">
        <v>293</v>
      </c>
      <c r="F303" s="25">
        <v>41414</v>
      </c>
      <c r="G303" s="3" t="s">
        <v>2197</v>
      </c>
      <c r="H303" s="5">
        <v>18432</v>
      </c>
      <c r="I303" s="19">
        <v>100</v>
      </c>
      <c r="J303" s="6">
        <f>DATE(YEAR(MPT_Data[[#This Row],[Calendar Day]]),MONTH(MPT_Data[[#This Row],[Calendar Day]]),1)</f>
        <v>41395</v>
      </c>
      <c r="K303" s="3">
        <f>DATE(YEAR(MPT_Data[[#This Row],[Calendar Day]]),1,1)</f>
        <v>41275</v>
      </c>
      <c r="L303" s="5">
        <f>MPT_Data[[#This Row],[MIN]]/60/24</f>
        <v>12.799999999999999</v>
      </c>
      <c r="M303" t="str">
        <f>VLOOKUP(LEFT(MPT_Data[[#This Row],[Object ID]],1),Lookup[#All],2,FALSE)</f>
        <v>Service Request</v>
      </c>
      <c r="N303" t="str">
        <f>VLOOKUP("0"&amp;RIGHT(MPT_Data[[#This Row],[Processor Cost Center]],9),MAIN_Ref[[#All],[Cost Center]:[Site Name]],3,FALSE)</f>
        <v>PAL</v>
      </c>
      <c r="T303" s="8"/>
      <c r="U303"/>
    </row>
    <row r="304" spans="2:21" x14ac:dyDescent="0.25">
      <c r="B304" s="6" t="s">
        <v>30</v>
      </c>
      <c r="C304" s="3" t="s">
        <v>17</v>
      </c>
      <c r="D304" s="5" t="s">
        <v>356</v>
      </c>
      <c r="E304" s="19" t="s">
        <v>293</v>
      </c>
      <c r="F304" s="25">
        <v>41414</v>
      </c>
      <c r="G304" s="3" t="s">
        <v>2197</v>
      </c>
      <c r="H304" s="5">
        <v>18447</v>
      </c>
      <c r="I304" s="19">
        <v>100</v>
      </c>
      <c r="J304" s="6">
        <f>DATE(YEAR(MPT_Data[[#This Row],[Calendar Day]]),MONTH(MPT_Data[[#This Row],[Calendar Day]]),1)</f>
        <v>41395</v>
      </c>
      <c r="K304" s="3">
        <f>DATE(YEAR(MPT_Data[[#This Row],[Calendar Day]]),1,1)</f>
        <v>41275</v>
      </c>
      <c r="L304" s="5">
        <f>MPT_Data[[#This Row],[MIN]]/60/24</f>
        <v>12.810416666666667</v>
      </c>
      <c r="M304" t="str">
        <f>VLOOKUP(LEFT(MPT_Data[[#This Row],[Object ID]],1),Lookup[#All],2,FALSE)</f>
        <v>Service Request</v>
      </c>
      <c r="N304" t="str">
        <f>VLOOKUP("0"&amp;RIGHT(MPT_Data[[#This Row],[Processor Cost Center]],9),MAIN_Ref[[#All],[Cost Center]:[Site Name]],3,FALSE)</f>
        <v>PAL</v>
      </c>
      <c r="T304" s="8"/>
      <c r="U304"/>
    </row>
    <row r="305" spans="2:21" x14ac:dyDescent="0.25">
      <c r="B305" s="6" t="s">
        <v>30</v>
      </c>
      <c r="C305" s="3" t="s">
        <v>17</v>
      </c>
      <c r="D305" s="5" t="s">
        <v>357</v>
      </c>
      <c r="E305" s="19" t="s">
        <v>358</v>
      </c>
      <c r="F305" s="25">
        <v>41414</v>
      </c>
      <c r="G305" s="3" t="s">
        <v>2194</v>
      </c>
      <c r="H305" s="5">
        <v>17</v>
      </c>
      <c r="I305" s="19">
        <v>100</v>
      </c>
      <c r="J305" s="6">
        <f>DATE(YEAR(MPT_Data[[#This Row],[Calendar Day]]),MONTH(MPT_Data[[#This Row],[Calendar Day]]),1)</f>
        <v>41395</v>
      </c>
      <c r="K305" s="3">
        <f>DATE(YEAR(MPT_Data[[#This Row],[Calendar Day]]),1,1)</f>
        <v>41275</v>
      </c>
      <c r="L305" s="5">
        <f>MPT_Data[[#This Row],[MIN]]/60/24</f>
        <v>1.1805555555555555E-2</v>
      </c>
      <c r="M305" t="str">
        <f>VLOOKUP(LEFT(MPT_Data[[#This Row],[Object ID]],1),Lookup[#All],2,FALSE)</f>
        <v>Service Request</v>
      </c>
      <c r="N305" t="str">
        <f>VLOOKUP("0"&amp;RIGHT(MPT_Data[[#This Row],[Processor Cost Center]],9),MAIN_Ref[[#All],[Cost Center]:[Site Name]],3,FALSE)</f>
        <v>PAL</v>
      </c>
      <c r="T305" s="8"/>
      <c r="U305"/>
    </row>
    <row r="306" spans="2:21" x14ac:dyDescent="0.25">
      <c r="B306" s="6" t="s">
        <v>30</v>
      </c>
      <c r="C306" s="3" t="s">
        <v>17</v>
      </c>
      <c r="D306" s="5" t="s">
        <v>359</v>
      </c>
      <c r="E306" s="19" t="s">
        <v>360</v>
      </c>
      <c r="F306" s="25">
        <v>41374</v>
      </c>
      <c r="G306" s="3" t="s">
        <v>2196</v>
      </c>
      <c r="H306" s="5">
        <v>2</v>
      </c>
      <c r="I306" s="19">
        <v>100</v>
      </c>
      <c r="J306" s="6">
        <f>DATE(YEAR(MPT_Data[[#This Row],[Calendar Day]]),MONTH(MPT_Data[[#This Row],[Calendar Day]]),1)</f>
        <v>41365</v>
      </c>
      <c r="K306" s="3">
        <f>DATE(YEAR(MPT_Data[[#This Row],[Calendar Day]]),1,1)</f>
        <v>41275</v>
      </c>
      <c r="L306" s="5">
        <f>MPT_Data[[#This Row],[MIN]]/60/24</f>
        <v>1.3888888888888889E-3</v>
      </c>
      <c r="M306" t="str">
        <f>VLOOKUP(LEFT(MPT_Data[[#This Row],[Object ID]],1),Lookup[#All],2,FALSE)</f>
        <v>Service Request</v>
      </c>
      <c r="N306" t="str">
        <f>VLOOKUP("0"&amp;RIGHT(MPT_Data[[#This Row],[Processor Cost Center]],9),MAIN_Ref[[#All],[Cost Center]:[Site Name]],3,FALSE)</f>
        <v>PAL</v>
      </c>
      <c r="T306" s="8"/>
      <c r="U306"/>
    </row>
    <row r="307" spans="2:21" x14ac:dyDescent="0.25">
      <c r="B307" s="6" t="s">
        <v>30</v>
      </c>
      <c r="C307" s="3" t="s">
        <v>17</v>
      </c>
      <c r="D307" s="5" t="s">
        <v>361</v>
      </c>
      <c r="E307" s="19" t="s">
        <v>362</v>
      </c>
      <c r="F307" s="25">
        <v>41370</v>
      </c>
      <c r="G307" s="3" t="s">
        <v>2196</v>
      </c>
      <c r="H307" s="5">
        <v>1</v>
      </c>
      <c r="I307" s="19">
        <v>100</v>
      </c>
      <c r="J307" s="6">
        <f>DATE(YEAR(MPT_Data[[#This Row],[Calendar Day]]),MONTH(MPT_Data[[#This Row],[Calendar Day]]),1)</f>
        <v>41365</v>
      </c>
      <c r="K307" s="3">
        <f>DATE(YEAR(MPT_Data[[#This Row],[Calendar Day]]),1,1)</f>
        <v>41275</v>
      </c>
      <c r="L307" s="5">
        <f>MPT_Data[[#This Row],[MIN]]/60/24</f>
        <v>6.9444444444444447E-4</v>
      </c>
      <c r="M307" t="str">
        <f>VLOOKUP(LEFT(MPT_Data[[#This Row],[Object ID]],1),Lookup[#All],2,FALSE)</f>
        <v>Service Request</v>
      </c>
      <c r="N307" t="str">
        <f>VLOOKUP("0"&amp;RIGHT(MPT_Data[[#This Row],[Processor Cost Center]],9),MAIN_Ref[[#All],[Cost Center]:[Site Name]],3,FALSE)</f>
        <v>PAL</v>
      </c>
      <c r="T307" s="8"/>
      <c r="U307"/>
    </row>
    <row r="308" spans="2:21" x14ac:dyDescent="0.25">
      <c r="B308" s="6" t="s">
        <v>30</v>
      </c>
      <c r="C308" s="3" t="s">
        <v>17</v>
      </c>
      <c r="D308" s="5" t="s">
        <v>363</v>
      </c>
      <c r="E308" s="19" t="s">
        <v>150</v>
      </c>
      <c r="F308" s="25">
        <v>41414</v>
      </c>
      <c r="G308" s="3" t="s">
        <v>2196</v>
      </c>
      <c r="H308" s="5">
        <v>2</v>
      </c>
      <c r="I308" s="19">
        <v>100</v>
      </c>
      <c r="J308" s="6">
        <f>DATE(YEAR(MPT_Data[[#This Row],[Calendar Day]]),MONTH(MPT_Data[[#This Row],[Calendar Day]]),1)</f>
        <v>41395</v>
      </c>
      <c r="K308" s="3">
        <f>DATE(YEAR(MPT_Data[[#This Row],[Calendar Day]]),1,1)</f>
        <v>41275</v>
      </c>
      <c r="L308" s="5">
        <f>MPT_Data[[#This Row],[MIN]]/60/24</f>
        <v>1.3888888888888889E-3</v>
      </c>
      <c r="M308" t="str">
        <f>VLOOKUP(LEFT(MPT_Data[[#This Row],[Object ID]],1),Lookup[#All],2,FALSE)</f>
        <v>Service Request</v>
      </c>
      <c r="N308" t="str">
        <f>VLOOKUP("0"&amp;RIGHT(MPT_Data[[#This Row],[Processor Cost Center]],9),MAIN_Ref[[#All],[Cost Center]:[Site Name]],3,FALSE)</f>
        <v>PAL</v>
      </c>
      <c r="T308" s="8"/>
      <c r="U308"/>
    </row>
    <row r="309" spans="2:21" x14ac:dyDescent="0.25">
      <c r="B309" s="6" t="s">
        <v>30</v>
      </c>
      <c r="C309" s="3" t="s">
        <v>17</v>
      </c>
      <c r="D309" s="5" t="s">
        <v>364</v>
      </c>
      <c r="E309" s="19" t="s">
        <v>365</v>
      </c>
      <c r="F309" s="25">
        <v>41414</v>
      </c>
      <c r="G309" s="3" t="s">
        <v>2196</v>
      </c>
      <c r="H309" s="5">
        <v>2</v>
      </c>
      <c r="I309" s="19">
        <v>100</v>
      </c>
      <c r="J309" s="6">
        <f>DATE(YEAR(MPT_Data[[#This Row],[Calendar Day]]),MONTH(MPT_Data[[#This Row],[Calendar Day]]),1)</f>
        <v>41395</v>
      </c>
      <c r="K309" s="3">
        <f>DATE(YEAR(MPT_Data[[#This Row],[Calendar Day]]),1,1)</f>
        <v>41275</v>
      </c>
      <c r="L309" s="5">
        <f>MPT_Data[[#This Row],[MIN]]/60/24</f>
        <v>1.3888888888888889E-3</v>
      </c>
      <c r="M309" t="str">
        <f>VLOOKUP(LEFT(MPT_Data[[#This Row],[Object ID]],1),Lookup[#All],2,FALSE)</f>
        <v>Service Request</v>
      </c>
      <c r="N309" t="str">
        <f>VLOOKUP("0"&amp;RIGHT(MPT_Data[[#This Row],[Processor Cost Center]],9),MAIN_Ref[[#All],[Cost Center]:[Site Name]],3,FALSE)</f>
        <v>PAL</v>
      </c>
      <c r="T309" s="8"/>
      <c r="U309"/>
    </row>
    <row r="310" spans="2:21" x14ac:dyDescent="0.25">
      <c r="B310" s="6" t="s">
        <v>30</v>
      </c>
      <c r="C310" s="3" t="s">
        <v>17</v>
      </c>
      <c r="D310" s="5" t="s">
        <v>366</v>
      </c>
      <c r="E310" s="19" t="s">
        <v>367</v>
      </c>
      <c r="F310" s="25">
        <v>41414</v>
      </c>
      <c r="G310" s="3" t="s">
        <v>2196</v>
      </c>
      <c r="H310" s="5">
        <v>1</v>
      </c>
      <c r="I310" s="19">
        <v>100</v>
      </c>
      <c r="J310" s="6">
        <f>DATE(YEAR(MPT_Data[[#This Row],[Calendar Day]]),MONTH(MPT_Data[[#This Row],[Calendar Day]]),1)</f>
        <v>41395</v>
      </c>
      <c r="K310" s="3">
        <f>DATE(YEAR(MPT_Data[[#This Row],[Calendar Day]]),1,1)</f>
        <v>41275</v>
      </c>
      <c r="L310" s="5">
        <f>MPT_Data[[#This Row],[MIN]]/60/24</f>
        <v>6.9444444444444447E-4</v>
      </c>
      <c r="M310" t="str">
        <f>VLOOKUP(LEFT(MPT_Data[[#This Row],[Object ID]],1),Lookup[#All],2,FALSE)</f>
        <v>Service Request</v>
      </c>
      <c r="N310" t="str">
        <f>VLOOKUP("0"&amp;RIGHT(MPT_Data[[#This Row],[Processor Cost Center]],9),MAIN_Ref[[#All],[Cost Center]:[Site Name]],3,FALSE)</f>
        <v>PAL</v>
      </c>
      <c r="T310" s="8"/>
      <c r="U310"/>
    </row>
    <row r="311" spans="2:21" x14ac:dyDescent="0.25">
      <c r="B311" s="6" t="s">
        <v>30</v>
      </c>
      <c r="C311" s="3" t="s">
        <v>17</v>
      </c>
      <c r="D311" s="5" t="s">
        <v>368</v>
      </c>
      <c r="E311" s="19" t="s">
        <v>369</v>
      </c>
      <c r="F311" s="25">
        <v>41414</v>
      </c>
      <c r="G311" s="3" t="s">
        <v>2191</v>
      </c>
      <c r="H311" s="5">
        <v>3</v>
      </c>
      <c r="I311" s="19">
        <v>100</v>
      </c>
      <c r="J311" s="6">
        <f>DATE(YEAR(MPT_Data[[#This Row],[Calendar Day]]),MONTH(MPT_Data[[#This Row],[Calendar Day]]),1)</f>
        <v>41395</v>
      </c>
      <c r="K311" s="3">
        <f>DATE(YEAR(MPT_Data[[#This Row],[Calendar Day]]),1,1)</f>
        <v>41275</v>
      </c>
      <c r="L311" s="5">
        <f>MPT_Data[[#This Row],[MIN]]/60/24</f>
        <v>2.0833333333333333E-3</v>
      </c>
      <c r="M311" t="str">
        <f>VLOOKUP(LEFT(MPT_Data[[#This Row],[Object ID]],1),Lookup[#All],2,FALSE)</f>
        <v>Service Request</v>
      </c>
      <c r="N311" t="str">
        <f>VLOOKUP("0"&amp;RIGHT(MPT_Data[[#This Row],[Processor Cost Center]],9),MAIN_Ref[[#All],[Cost Center]:[Site Name]],3,FALSE)</f>
        <v>PAL</v>
      </c>
      <c r="T311" s="8"/>
      <c r="U311"/>
    </row>
    <row r="312" spans="2:21" x14ac:dyDescent="0.25">
      <c r="B312" s="6" t="s">
        <v>30</v>
      </c>
      <c r="C312" s="3" t="s">
        <v>17</v>
      </c>
      <c r="D312" s="5" t="s">
        <v>370</v>
      </c>
      <c r="E312" s="19" t="s">
        <v>371</v>
      </c>
      <c r="F312" s="25">
        <v>41414</v>
      </c>
      <c r="G312" s="3" t="s">
        <v>2191</v>
      </c>
      <c r="H312" s="5">
        <v>7</v>
      </c>
      <c r="I312" s="19">
        <v>100</v>
      </c>
      <c r="J312" s="6">
        <f>DATE(YEAR(MPT_Data[[#This Row],[Calendar Day]]),MONTH(MPT_Data[[#This Row],[Calendar Day]]),1)</f>
        <v>41395</v>
      </c>
      <c r="K312" s="3">
        <f>DATE(YEAR(MPT_Data[[#This Row],[Calendar Day]]),1,1)</f>
        <v>41275</v>
      </c>
      <c r="L312" s="5">
        <f>MPT_Data[[#This Row],[MIN]]/60/24</f>
        <v>4.8611111111111112E-3</v>
      </c>
      <c r="M312" t="str">
        <f>VLOOKUP(LEFT(MPT_Data[[#This Row],[Object ID]],1),Lookup[#All],2,FALSE)</f>
        <v>Service Request</v>
      </c>
      <c r="N312" t="str">
        <f>VLOOKUP("0"&amp;RIGHT(MPT_Data[[#This Row],[Processor Cost Center]],9),MAIN_Ref[[#All],[Cost Center]:[Site Name]],3,FALSE)</f>
        <v>PAL</v>
      </c>
      <c r="T312" s="8"/>
      <c r="U312"/>
    </row>
    <row r="313" spans="2:21" x14ac:dyDescent="0.25">
      <c r="B313" s="6" t="s">
        <v>30</v>
      </c>
      <c r="C313" s="3" t="s">
        <v>17</v>
      </c>
      <c r="D313" s="5" t="s">
        <v>372</v>
      </c>
      <c r="E313" s="19" t="s">
        <v>373</v>
      </c>
      <c r="F313" s="25">
        <v>41370</v>
      </c>
      <c r="G313" s="3" t="s">
        <v>2191</v>
      </c>
      <c r="H313" s="5">
        <v>3</v>
      </c>
      <c r="I313" s="19">
        <v>100</v>
      </c>
      <c r="J313" s="6">
        <f>DATE(YEAR(MPT_Data[[#This Row],[Calendar Day]]),MONTH(MPT_Data[[#This Row],[Calendar Day]]),1)</f>
        <v>41365</v>
      </c>
      <c r="K313" s="3">
        <f>DATE(YEAR(MPT_Data[[#This Row],[Calendar Day]]),1,1)</f>
        <v>41275</v>
      </c>
      <c r="L313" s="5">
        <f>MPT_Data[[#This Row],[MIN]]/60/24</f>
        <v>2.0833333333333333E-3</v>
      </c>
      <c r="M313" t="str">
        <f>VLOOKUP(LEFT(MPT_Data[[#This Row],[Object ID]],1),Lookup[#All],2,FALSE)</f>
        <v>Service Request</v>
      </c>
      <c r="N313" t="str">
        <f>VLOOKUP("0"&amp;RIGHT(MPT_Data[[#This Row],[Processor Cost Center]],9),MAIN_Ref[[#All],[Cost Center]:[Site Name]],3,FALSE)</f>
        <v>PAL</v>
      </c>
      <c r="T313" s="8"/>
      <c r="U313"/>
    </row>
    <row r="314" spans="2:21" x14ac:dyDescent="0.25">
      <c r="B314" s="6" t="s">
        <v>30</v>
      </c>
      <c r="C314" s="3" t="s">
        <v>17</v>
      </c>
      <c r="D314" s="5" t="s">
        <v>374</v>
      </c>
      <c r="E314" s="19" t="s">
        <v>280</v>
      </c>
      <c r="F314" s="25">
        <v>41425</v>
      </c>
      <c r="G314" s="3" t="s">
        <v>2191</v>
      </c>
      <c r="H314" s="5">
        <v>35551</v>
      </c>
      <c r="I314" s="19">
        <v>100</v>
      </c>
      <c r="J314" s="6">
        <f>DATE(YEAR(MPT_Data[[#This Row],[Calendar Day]]),MONTH(MPT_Data[[#This Row],[Calendar Day]]),1)</f>
        <v>41395</v>
      </c>
      <c r="K314" s="3">
        <f>DATE(YEAR(MPT_Data[[#This Row],[Calendar Day]]),1,1)</f>
        <v>41275</v>
      </c>
      <c r="L314" s="5">
        <f>MPT_Data[[#This Row],[MIN]]/60/24</f>
        <v>24.688194444444445</v>
      </c>
      <c r="M314" t="str">
        <f>VLOOKUP(LEFT(MPT_Data[[#This Row],[Object ID]],1),Lookup[#All],2,FALSE)</f>
        <v>Service Request</v>
      </c>
      <c r="N314" t="str">
        <f>VLOOKUP("0"&amp;RIGHT(MPT_Data[[#This Row],[Processor Cost Center]],9),MAIN_Ref[[#All],[Cost Center]:[Site Name]],3,FALSE)</f>
        <v>PAL</v>
      </c>
      <c r="T314" s="8"/>
      <c r="U314"/>
    </row>
    <row r="315" spans="2:21" x14ac:dyDescent="0.25">
      <c r="B315" s="6" t="s">
        <v>30</v>
      </c>
      <c r="C315" s="3" t="s">
        <v>17</v>
      </c>
      <c r="D315" s="5" t="s">
        <v>375</v>
      </c>
      <c r="E315" s="19" t="s">
        <v>376</v>
      </c>
      <c r="F315" s="25">
        <v>41414</v>
      </c>
      <c r="G315" s="3" t="s">
        <v>2198</v>
      </c>
      <c r="H315" s="5">
        <v>2</v>
      </c>
      <c r="I315" s="19">
        <v>100</v>
      </c>
      <c r="J315" s="6">
        <f>DATE(YEAR(MPT_Data[[#This Row],[Calendar Day]]),MONTH(MPT_Data[[#This Row],[Calendar Day]]),1)</f>
        <v>41395</v>
      </c>
      <c r="K315" s="3">
        <f>DATE(YEAR(MPT_Data[[#This Row],[Calendar Day]]),1,1)</f>
        <v>41275</v>
      </c>
      <c r="L315" s="5">
        <f>MPT_Data[[#This Row],[MIN]]/60/24</f>
        <v>1.3888888888888889E-3</v>
      </c>
      <c r="M315" t="str">
        <f>VLOOKUP(LEFT(MPT_Data[[#This Row],[Object ID]],1),Lookup[#All],2,FALSE)</f>
        <v>Service Request</v>
      </c>
      <c r="N315" t="str">
        <f>VLOOKUP("0"&amp;RIGHT(MPT_Data[[#This Row],[Processor Cost Center]],9),MAIN_Ref[[#All],[Cost Center]:[Site Name]],3,FALSE)</f>
        <v>PAL</v>
      </c>
      <c r="T315" s="8"/>
      <c r="U315"/>
    </row>
    <row r="316" spans="2:21" x14ac:dyDescent="0.25">
      <c r="B316" s="6" t="s">
        <v>30</v>
      </c>
      <c r="C316" s="3" t="s">
        <v>17</v>
      </c>
      <c r="D316" s="5" t="s">
        <v>377</v>
      </c>
      <c r="E316" s="19" t="s">
        <v>378</v>
      </c>
      <c r="F316" s="25">
        <v>41414</v>
      </c>
      <c r="G316" s="3" t="s">
        <v>2198</v>
      </c>
      <c r="H316" s="5">
        <v>1</v>
      </c>
      <c r="I316" s="19">
        <v>100</v>
      </c>
      <c r="J316" s="6">
        <f>DATE(YEAR(MPT_Data[[#This Row],[Calendar Day]]),MONTH(MPT_Data[[#This Row],[Calendar Day]]),1)</f>
        <v>41395</v>
      </c>
      <c r="K316" s="3">
        <f>DATE(YEAR(MPT_Data[[#This Row],[Calendar Day]]),1,1)</f>
        <v>41275</v>
      </c>
      <c r="L316" s="5">
        <f>MPT_Data[[#This Row],[MIN]]/60/24</f>
        <v>6.9444444444444447E-4</v>
      </c>
      <c r="M316" t="str">
        <f>VLOOKUP(LEFT(MPT_Data[[#This Row],[Object ID]],1),Lookup[#All],2,FALSE)</f>
        <v>Service Request</v>
      </c>
      <c r="N316" t="str">
        <f>VLOOKUP("0"&amp;RIGHT(MPT_Data[[#This Row],[Processor Cost Center]],9),MAIN_Ref[[#All],[Cost Center]:[Site Name]],3,FALSE)</f>
        <v>PAL</v>
      </c>
      <c r="T316" s="8"/>
      <c r="U316"/>
    </row>
    <row r="317" spans="2:21" x14ac:dyDescent="0.25">
      <c r="B317" s="6" t="s">
        <v>30</v>
      </c>
      <c r="C317" s="3" t="s">
        <v>17</v>
      </c>
      <c r="D317" s="5" t="s">
        <v>379</v>
      </c>
      <c r="E317" s="19" t="s">
        <v>380</v>
      </c>
      <c r="F317" s="25">
        <v>41414</v>
      </c>
      <c r="G317" s="3" t="s">
        <v>2198</v>
      </c>
      <c r="H317" s="5">
        <v>1</v>
      </c>
      <c r="I317" s="19">
        <v>100</v>
      </c>
      <c r="J317" s="6">
        <f>DATE(YEAR(MPT_Data[[#This Row],[Calendar Day]]),MONTH(MPT_Data[[#This Row],[Calendar Day]]),1)</f>
        <v>41395</v>
      </c>
      <c r="K317" s="3">
        <f>DATE(YEAR(MPT_Data[[#This Row],[Calendar Day]]),1,1)</f>
        <v>41275</v>
      </c>
      <c r="L317" s="5">
        <f>MPT_Data[[#This Row],[MIN]]/60/24</f>
        <v>6.9444444444444447E-4</v>
      </c>
      <c r="M317" t="str">
        <f>VLOOKUP(LEFT(MPT_Data[[#This Row],[Object ID]],1),Lookup[#All],2,FALSE)</f>
        <v>Service Request</v>
      </c>
      <c r="N317" t="str">
        <f>VLOOKUP("0"&amp;RIGHT(MPT_Data[[#This Row],[Processor Cost Center]],9),MAIN_Ref[[#All],[Cost Center]:[Site Name]],3,FALSE)</f>
        <v>PAL</v>
      </c>
      <c r="T317" s="8"/>
      <c r="U317"/>
    </row>
    <row r="318" spans="2:21" x14ac:dyDescent="0.25">
      <c r="B318" s="6" t="s">
        <v>30</v>
      </c>
      <c r="C318" s="3" t="s">
        <v>17</v>
      </c>
      <c r="D318" s="5" t="s">
        <v>381</v>
      </c>
      <c r="E318" s="19" t="s">
        <v>382</v>
      </c>
      <c r="F318" s="25">
        <v>41414</v>
      </c>
      <c r="G318" s="3" t="s">
        <v>2198</v>
      </c>
      <c r="H318" s="5">
        <v>1</v>
      </c>
      <c r="I318" s="19">
        <v>100</v>
      </c>
      <c r="J318" s="6">
        <f>DATE(YEAR(MPT_Data[[#This Row],[Calendar Day]]),MONTH(MPT_Data[[#This Row],[Calendar Day]]),1)</f>
        <v>41395</v>
      </c>
      <c r="K318" s="3">
        <f>DATE(YEAR(MPT_Data[[#This Row],[Calendar Day]]),1,1)</f>
        <v>41275</v>
      </c>
      <c r="L318" s="5">
        <f>MPT_Data[[#This Row],[MIN]]/60/24</f>
        <v>6.9444444444444447E-4</v>
      </c>
      <c r="M318" t="str">
        <f>VLOOKUP(LEFT(MPT_Data[[#This Row],[Object ID]],1),Lookup[#All],2,FALSE)</f>
        <v>Service Request</v>
      </c>
      <c r="N318" t="str">
        <f>VLOOKUP("0"&amp;RIGHT(MPT_Data[[#This Row],[Processor Cost Center]],9),MAIN_Ref[[#All],[Cost Center]:[Site Name]],3,FALSE)</f>
        <v>PAL</v>
      </c>
      <c r="T318" s="8"/>
      <c r="U318"/>
    </row>
    <row r="319" spans="2:21" x14ac:dyDescent="0.25">
      <c r="B319" s="6" t="s">
        <v>30</v>
      </c>
      <c r="C319" s="3" t="s">
        <v>17</v>
      </c>
      <c r="D319" s="5" t="s">
        <v>383</v>
      </c>
      <c r="E319" s="19" t="s">
        <v>384</v>
      </c>
      <c r="F319" s="25">
        <v>41414</v>
      </c>
      <c r="G319" s="3" t="s">
        <v>2187</v>
      </c>
      <c r="H319" s="5">
        <v>6058</v>
      </c>
      <c r="I319" s="19">
        <v>100</v>
      </c>
      <c r="J319" s="6">
        <f>DATE(YEAR(MPT_Data[[#This Row],[Calendar Day]]),MONTH(MPT_Data[[#This Row],[Calendar Day]]),1)</f>
        <v>41395</v>
      </c>
      <c r="K319" s="3">
        <f>DATE(YEAR(MPT_Data[[#This Row],[Calendar Day]]),1,1)</f>
        <v>41275</v>
      </c>
      <c r="L319" s="5">
        <f>MPT_Data[[#This Row],[MIN]]/60/24</f>
        <v>4.2069444444444448</v>
      </c>
      <c r="M319" t="str">
        <f>VLOOKUP(LEFT(MPT_Data[[#This Row],[Object ID]],1),Lookup[#All],2,FALSE)</f>
        <v>Service Request</v>
      </c>
      <c r="N319" t="str">
        <f>VLOOKUP("0"&amp;RIGHT(MPT_Data[[#This Row],[Processor Cost Center]],9),MAIN_Ref[[#All],[Cost Center]:[Site Name]],3,FALSE)</f>
        <v>PAL</v>
      </c>
      <c r="T319" s="8"/>
      <c r="U319"/>
    </row>
    <row r="320" spans="2:21" x14ac:dyDescent="0.25">
      <c r="B320" s="6" t="s">
        <v>30</v>
      </c>
      <c r="C320" s="3" t="s">
        <v>17</v>
      </c>
      <c r="D320" s="5" t="s">
        <v>385</v>
      </c>
      <c r="E320" s="19" t="s">
        <v>386</v>
      </c>
      <c r="F320" s="25">
        <v>41418</v>
      </c>
      <c r="G320" s="3" t="s">
        <v>2192</v>
      </c>
      <c r="H320" s="5">
        <v>43501</v>
      </c>
      <c r="I320" s="19">
        <v>100</v>
      </c>
      <c r="J320" s="6">
        <f>DATE(YEAR(MPT_Data[[#This Row],[Calendar Day]]),MONTH(MPT_Data[[#This Row],[Calendar Day]]),1)</f>
        <v>41395</v>
      </c>
      <c r="K320" s="3">
        <f>DATE(YEAR(MPT_Data[[#This Row],[Calendar Day]]),1,1)</f>
        <v>41275</v>
      </c>
      <c r="L320" s="5">
        <f>MPT_Data[[#This Row],[MIN]]/60/24</f>
        <v>30.209027777777777</v>
      </c>
      <c r="M320" t="str">
        <f>VLOOKUP(LEFT(MPT_Data[[#This Row],[Object ID]],1),Lookup[#All],2,FALSE)</f>
        <v>Service Request</v>
      </c>
      <c r="N320" t="str">
        <f>VLOOKUP("0"&amp;RIGHT(MPT_Data[[#This Row],[Processor Cost Center]],9),MAIN_Ref[[#All],[Cost Center]:[Site Name]],3,FALSE)</f>
        <v>PAL</v>
      </c>
      <c r="T320" s="8"/>
      <c r="U320"/>
    </row>
    <row r="321" spans="2:21" x14ac:dyDescent="0.25">
      <c r="B321" s="6" t="s">
        <v>30</v>
      </c>
      <c r="C321" s="3" t="s">
        <v>17</v>
      </c>
      <c r="D321" s="5" t="s">
        <v>387</v>
      </c>
      <c r="E321" s="19" t="s">
        <v>388</v>
      </c>
      <c r="F321" s="25">
        <v>41414</v>
      </c>
      <c r="G321" s="3" t="s">
        <v>2195</v>
      </c>
      <c r="H321" s="5">
        <v>4134</v>
      </c>
      <c r="I321" s="19">
        <v>100</v>
      </c>
      <c r="J321" s="6">
        <f>DATE(YEAR(MPT_Data[[#This Row],[Calendar Day]]),MONTH(MPT_Data[[#This Row],[Calendar Day]]),1)</f>
        <v>41395</v>
      </c>
      <c r="K321" s="3">
        <f>DATE(YEAR(MPT_Data[[#This Row],[Calendar Day]]),1,1)</f>
        <v>41275</v>
      </c>
      <c r="L321" s="5">
        <f>MPT_Data[[#This Row],[MIN]]/60/24</f>
        <v>2.8708333333333336</v>
      </c>
      <c r="M321" t="str">
        <f>VLOOKUP(LEFT(MPT_Data[[#This Row],[Object ID]],1),Lookup[#All],2,FALSE)</f>
        <v>Service Request</v>
      </c>
      <c r="N321" t="str">
        <f>VLOOKUP("0"&amp;RIGHT(MPT_Data[[#This Row],[Processor Cost Center]],9),MAIN_Ref[[#All],[Cost Center]:[Site Name]],3,FALSE)</f>
        <v>PAL</v>
      </c>
      <c r="T321" s="8"/>
      <c r="U321"/>
    </row>
    <row r="322" spans="2:21" x14ac:dyDescent="0.25">
      <c r="B322" s="6" t="s">
        <v>30</v>
      </c>
      <c r="C322" s="3" t="s">
        <v>17</v>
      </c>
      <c r="D322" s="5" t="s">
        <v>389</v>
      </c>
      <c r="E322" s="19" t="s">
        <v>390</v>
      </c>
      <c r="F322" s="25">
        <v>41414</v>
      </c>
      <c r="G322" s="3" t="s">
        <v>2196</v>
      </c>
      <c r="H322" s="5">
        <v>2937</v>
      </c>
      <c r="I322" s="19">
        <v>100</v>
      </c>
      <c r="J322" s="6">
        <f>DATE(YEAR(MPT_Data[[#This Row],[Calendar Day]]),MONTH(MPT_Data[[#This Row],[Calendar Day]]),1)</f>
        <v>41395</v>
      </c>
      <c r="K322" s="3">
        <f>DATE(YEAR(MPT_Data[[#This Row],[Calendar Day]]),1,1)</f>
        <v>41275</v>
      </c>
      <c r="L322" s="5">
        <f>MPT_Data[[#This Row],[MIN]]/60/24</f>
        <v>2.0395833333333333</v>
      </c>
      <c r="M322" t="str">
        <f>VLOOKUP(LEFT(MPT_Data[[#This Row],[Object ID]],1),Lookup[#All],2,FALSE)</f>
        <v>Service Request</v>
      </c>
      <c r="N322" t="str">
        <f>VLOOKUP("0"&amp;RIGHT(MPT_Data[[#This Row],[Processor Cost Center]],9),MAIN_Ref[[#All],[Cost Center]:[Site Name]],3,FALSE)</f>
        <v>PAL</v>
      </c>
      <c r="T322" s="8"/>
      <c r="U322"/>
    </row>
    <row r="323" spans="2:21" x14ac:dyDescent="0.25">
      <c r="B323" s="6" t="s">
        <v>30</v>
      </c>
      <c r="C323" s="3" t="s">
        <v>17</v>
      </c>
      <c r="D323" s="5" t="s">
        <v>391</v>
      </c>
      <c r="E323" s="19" t="s">
        <v>392</v>
      </c>
      <c r="F323" s="25">
        <v>41414</v>
      </c>
      <c r="G323" s="3" t="s">
        <v>2194</v>
      </c>
      <c r="H323" s="5">
        <v>4</v>
      </c>
      <c r="I323" s="19">
        <v>100</v>
      </c>
      <c r="J323" s="6">
        <f>DATE(YEAR(MPT_Data[[#This Row],[Calendar Day]]),MONTH(MPT_Data[[#This Row],[Calendar Day]]),1)</f>
        <v>41395</v>
      </c>
      <c r="K323" s="3">
        <f>DATE(YEAR(MPT_Data[[#This Row],[Calendar Day]]),1,1)</f>
        <v>41275</v>
      </c>
      <c r="L323" s="5">
        <f>MPT_Data[[#This Row],[MIN]]/60/24</f>
        <v>2.7777777777777779E-3</v>
      </c>
      <c r="M323" t="str">
        <f>VLOOKUP(LEFT(MPT_Data[[#This Row],[Object ID]],1),Lookup[#All],2,FALSE)</f>
        <v>Service Request</v>
      </c>
      <c r="N323" t="str">
        <f>VLOOKUP("0"&amp;RIGHT(MPT_Data[[#This Row],[Processor Cost Center]],9),MAIN_Ref[[#All],[Cost Center]:[Site Name]],3,FALSE)</f>
        <v>PAL</v>
      </c>
      <c r="T323" s="8"/>
      <c r="U323"/>
    </row>
    <row r="324" spans="2:21" x14ac:dyDescent="0.25">
      <c r="B324" s="6" t="s">
        <v>30</v>
      </c>
      <c r="C324" s="3" t="s">
        <v>17</v>
      </c>
      <c r="D324" s="5" t="s">
        <v>393</v>
      </c>
      <c r="E324" s="19" t="s">
        <v>394</v>
      </c>
      <c r="F324" s="25">
        <v>41414</v>
      </c>
      <c r="G324" s="3" t="s">
        <v>2186</v>
      </c>
      <c r="H324" s="5">
        <v>15445</v>
      </c>
      <c r="I324" s="19">
        <v>100</v>
      </c>
      <c r="J324" s="6">
        <f>DATE(YEAR(MPT_Data[[#This Row],[Calendar Day]]),MONTH(MPT_Data[[#This Row],[Calendar Day]]),1)</f>
        <v>41395</v>
      </c>
      <c r="K324" s="3">
        <f>DATE(YEAR(MPT_Data[[#This Row],[Calendar Day]]),1,1)</f>
        <v>41275</v>
      </c>
      <c r="L324" s="5">
        <f>MPT_Data[[#This Row],[MIN]]/60/24</f>
        <v>10.725694444444445</v>
      </c>
      <c r="M324" t="str">
        <f>VLOOKUP(LEFT(MPT_Data[[#This Row],[Object ID]],1),Lookup[#All],2,FALSE)</f>
        <v>Service Request</v>
      </c>
      <c r="N324" t="str">
        <f>VLOOKUP("0"&amp;RIGHT(MPT_Data[[#This Row],[Processor Cost Center]],9),MAIN_Ref[[#All],[Cost Center]:[Site Name]],3,FALSE)</f>
        <v>PAL</v>
      </c>
      <c r="T324" s="8"/>
      <c r="U324"/>
    </row>
    <row r="325" spans="2:21" x14ac:dyDescent="0.25">
      <c r="B325" s="6" t="s">
        <v>30</v>
      </c>
      <c r="C325" s="3" t="s">
        <v>17</v>
      </c>
      <c r="D325" s="5" t="s">
        <v>395</v>
      </c>
      <c r="E325" s="19" t="s">
        <v>293</v>
      </c>
      <c r="F325" s="25">
        <v>41414</v>
      </c>
      <c r="G325" s="3" t="s">
        <v>2189</v>
      </c>
      <c r="H325" s="5">
        <v>4177</v>
      </c>
      <c r="I325" s="19">
        <v>100</v>
      </c>
      <c r="J325" s="6">
        <f>DATE(YEAR(MPT_Data[[#This Row],[Calendar Day]]),MONTH(MPT_Data[[#This Row],[Calendar Day]]),1)</f>
        <v>41395</v>
      </c>
      <c r="K325" s="3">
        <f>DATE(YEAR(MPT_Data[[#This Row],[Calendar Day]]),1,1)</f>
        <v>41275</v>
      </c>
      <c r="L325" s="5">
        <f>MPT_Data[[#This Row],[MIN]]/60/24</f>
        <v>2.900694444444444</v>
      </c>
      <c r="M325" t="str">
        <f>VLOOKUP(LEFT(MPT_Data[[#This Row],[Object ID]],1),Lookup[#All],2,FALSE)</f>
        <v>Service Request</v>
      </c>
      <c r="N325" t="str">
        <f>VLOOKUP("0"&amp;RIGHT(MPT_Data[[#This Row],[Processor Cost Center]],9),MAIN_Ref[[#All],[Cost Center]:[Site Name]],3,FALSE)</f>
        <v>PAL</v>
      </c>
      <c r="T325" s="8"/>
      <c r="U325"/>
    </row>
    <row r="326" spans="2:21" x14ac:dyDescent="0.25">
      <c r="B326" s="6" t="s">
        <v>30</v>
      </c>
      <c r="C326" s="3" t="s">
        <v>17</v>
      </c>
      <c r="D326" s="5" t="s">
        <v>396</v>
      </c>
      <c r="E326" s="19" t="s">
        <v>397</v>
      </c>
      <c r="F326" s="25">
        <v>41414</v>
      </c>
      <c r="G326" s="3" t="s">
        <v>2196</v>
      </c>
      <c r="H326" s="5">
        <v>3</v>
      </c>
      <c r="I326" s="19">
        <v>100</v>
      </c>
      <c r="J326" s="6">
        <f>DATE(YEAR(MPT_Data[[#This Row],[Calendar Day]]),MONTH(MPT_Data[[#This Row],[Calendar Day]]),1)</f>
        <v>41395</v>
      </c>
      <c r="K326" s="3">
        <f>DATE(YEAR(MPT_Data[[#This Row],[Calendar Day]]),1,1)</f>
        <v>41275</v>
      </c>
      <c r="L326" s="5">
        <f>MPT_Data[[#This Row],[MIN]]/60/24</f>
        <v>2.0833333333333333E-3</v>
      </c>
      <c r="M326" t="str">
        <f>VLOOKUP(LEFT(MPT_Data[[#This Row],[Object ID]],1),Lookup[#All],2,FALSE)</f>
        <v>Service Request</v>
      </c>
      <c r="N326" t="str">
        <f>VLOOKUP("0"&amp;RIGHT(MPT_Data[[#This Row],[Processor Cost Center]],9),MAIN_Ref[[#All],[Cost Center]:[Site Name]],3,FALSE)</f>
        <v>PAL</v>
      </c>
      <c r="T326" s="8"/>
      <c r="U326"/>
    </row>
    <row r="327" spans="2:21" x14ac:dyDescent="0.25">
      <c r="B327" s="6" t="s">
        <v>30</v>
      </c>
      <c r="C327" s="3" t="s">
        <v>17</v>
      </c>
      <c r="D327" s="5" t="s">
        <v>398</v>
      </c>
      <c r="E327" s="19" t="s">
        <v>399</v>
      </c>
      <c r="F327" s="25">
        <v>41414</v>
      </c>
      <c r="G327" s="3" t="s">
        <v>2196</v>
      </c>
      <c r="H327" s="5">
        <v>3</v>
      </c>
      <c r="I327" s="19">
        <v>100</v>
      </c>
      <c r="J327" s="6">
        <f>DATE(YEAR(MPT_Data[[#This Row],[Calendar Day]]),MONTH(MPT_Data[[#This Row],[Calendar Day]]),1)</f>
        <v>41395</v>
      </c>
      <c r="K327" s="3">
        <f>DATE(YEAR(MPT_Data[[#This Row],[Calendar Day]]),1,1)</f>
        <v>41275</v>
      </c>
      <c r="L327" s="5">
        <f>MPT_Data[[#This Row],[MIN]]/60/24</f>
        <v>2.0833333333333333E-3</v>
      </c>
      <c r="M327" t="str">
        <f>VLOOKUP(LEFT(MPT_Data[[#This Row],[Object ID]],1),Lookup[#All],2,FALSE)</f>
        <v>Service Request</v>
      </c>
      <c r="N327" t="str">
        <f>VLOOKUP("0"&amp;RIGHT(MPT_Data[[#This Row],[Processor Cost Center]],9),MAIN_Ref[[#All],[Cost Center]:[Site Name]],3,FALSE)</f>
        <v>PAL</v>
      </c>
      <c r="T327" s="8"/>
      <c r="U327"/>
    </row>
    <row r="328" spans="2:21" x14ac:dyDescent="0.25">
      <c r="B328" s="6" t="s">
        <v>30</v>
      </c>
      <c r="C328" s="3" t="s">
        <v>17</v>
      </c>
      <c r="D328" s="5" t="s">
        <v>400</v>
      </c>
      <c r="E328" s="19" t="s">
        <v>293</v>
      </c>
      <c r="F328" s="25">
        <v>41375</v>
      </c>
      <c r="G328" s="3" t="s">
        <v>2192</v>
      </c>
      <c r="H328" s="5">
        <v>3888</v>
      </c>
      <c r="I328" s="19">
        <v>100</v>
      </c>
      <c r="J328" s="6">
        <f>DATE(YEAR(MPT_Data[[#This Row],[Calendar Day]]),MONTH(MPT_Data[[#This Row],[Calendar Day]]),1)</f>
        <v>41365</v>
      </c>
      <c r="K328" s="3">
        <f>DATE(YEAR(MPT_Data[[#This Row],[Calendar Day]]),1,1)</f>
        <v>41275</v>
      </c>
      <c r="L328" s="5">
        <f>MPT_Data[[#This Row],[MIN]]/60/24</f>
        <v>2.6999999999999997</v>
      </c>
      <c r="M328" t="str">
        <f>VLOOKUP(LEFT(MPT_Data[[#This Row],[Object ID]],1),Lookup[#All],2,FALSE)</f>
        <v>Service Request</v>
      </c>
      <c r="N328" t="str">
        <f>VLOOKUP("0"&amp;RIGHT(MPT_Data[[#This Row],[Processor Cost Center]],9),MAIN_Ref[[#All],[Cost Center]:[Site Name]],3,FALSE)</f>
        <v>PAL</v>
      </c>
      <c r="T328" s="8"/>
      <c r="U328"/>
    </row>
    <row r="329" spans="2:21" x14ac:dyDescent="0.25">
      <c r="B329" s="6" t="s">
        <v>30</v>
      </c>
      <c r="C329" s="3" t="s">
        <v>17</v>
      </c>
      <c r="D329" s="5" t="s">
        <v>401</v>
      </c>
      <c r="E329" s="19" t="s">
        <v>402</v>
      </c>
      <c r="F329" s="25">
        <v>41414</v>
      </c>
      <c r="G329" s="3" t="s">
        <v>2194</v>
      </c>
      <c r="H329" s="5">
        <v>2</v>
      </c>
      <c r="I329" s="19">
        <v>100</v>
      </c>
      <c r="J329" s="6">
        <f>DATE(YEAR(MPT_Data[[#This Row],[Calendar Day]]),MONTH(MPT_Data[[#This Row],[Calendar Day]]),1)</f>
        <v>41395</v>
      </c>
      <c r="K329" s="3">
        <f>DATE(YEAR(MPT_Data[[#This Row],[Calendar Day]]),1,1)</f>
        <v>41275</v>
      </c>
      <c r="L329" s="5">
        <f>MPT_Data[[#This Row],[MIN]]/60/24</f>
        <v>1.3888888888888889E-3</v>
      </c>
      <c r="M329" t="str">
        <f>VLOOKUP(LEFT(MPT_Data[[#This Row],[Object ID]],1),Lookup[#All],2,FALSE)</f>
        <v>Service Request</v>
      </c>
      <c r="N329" t="str">
        <f>VLOOKUP("0"&amp;RIGHT(MPT_Data[[#This Row],[Processor Cost Center]],9),MAIN_Ref[[#All],[Cost Center]:[Site Name]],3,FALSE)</f>
        <v>PAL</v>
      </c>
      <c r="T329" s="8"/>
      <c r="U329"/>
    </row>
    <row r="330" spans="2:21" x14ac:dyDescent="0.25">
      <c r="B330" s="6" t="s">
        <v>30</v>
      </c>
      <c r="C330" s="3" t="s">
        <v>17</v>
      </c>
      <c r="D330" s="5" t="s">
        <v>403</v>
      </c>
      <c r="E330" s="19" t="s">
        <v>293</v>
      </c>
      <c r="F330" s="25">
        <v>41414</v>
      </c>
      <c r="G330" s="3" t="s">
        <v>2192</v>
      </c>
      <c r="H330" s="5">
        <v>808</v>
      </c>
      <c r="I330" s="19">
        <v>100</v>
      </c>
      <c r="J330" s="6">
        <f>DATE(YEAR(MPT_Data[[#This Row],[Calendar Day]]),MONTH(MPT_Data[[#This Row],[Calendar Day]]),1)</f>
        <v>41395</v>
      </c>
      <c r="K330" s="3">
        <f>DATE(YEAR(MPT_Data[[#This Row],[Calendar Day]]),1,1)</f>
        <v>41275</v>
      </c>
      <c r="L330" s="5">
        <f>MPT_Data[[#This Row],[MIN]]/60/24</f>
        <v>0.56111111111111112</v>
      </c>
      <c r="M330" t="str">
        <f>VLOOKUP(LEFT(MPT_Data[[#This Row],[Object ID]],1),Lookup[#All],2,FALSE)</f>
        <v>Service Request</v>
      </c>
      <c r="N330" t="str">
        <f>VLOOKUP("0"&amp;RIGHT(MPT_Data[[#This Row],[Processor Cost Center]],9),MAIN_Ref[[#All],[Cost Center]:[Site Name]],3,FALSE)</f>
        <v>PAL</v>
      </c>
      <c r="T330" s="8"/>
      <c r="U330"/>
    </row>
    <row r="331" spans="2:21" x14ac:dyDescent="0.25">
      <c r="B331" s="6" t="s">
        <v>30</v>
      </c>
      <c r="C331" s="3" t="s">
        <v>17</v>
      </c>
      <c r="D331" s="5" t="s">
        <v>404</v>
      </c>
      <c r="E331" s="19" t="s">
        <v>405</v>
      </c>
      <c r="F331" s="25">
        <v>41414</v>
      </c>
      <c r="G331" s="3" t="s">
        <v>2189</v>
      </c>
      <c r="H331" s="5">
        <v>4</v>
      </c>
      <c r="I331" s="19">
        <v>100</v>
      </c>
      <c r="J331" s="6">
        <f>DATE(YEAR(MPT_Data[[#This Row],[Calendar Day]]),MONTH(MPT_Data[[#This Row],[Calendar Day]]),1)</f>
        <v>41395</v>
      </c>
      <c r="K331" s="3">
        <f>DATE(YEAR(MPT_Data[[#This Row],[Calendar Day]]),1,1)</f>
        <v>41275</v>
      </c>
      <c r="L331" s="5">
        <f>MPT_Data[[#This Row],[MIN]]/60/24</f>
        <v>2.7777777777777779E-3</v>
      </c>
      <c r="M331" t="str">
        <f>VLOOKUP(LEFT(MPT_Data[[#This Row],[Object ID]],1),Lookup[#All],2,FALSE)</f>
        <v>Service Request</v>
      </c>
      <c r="N331" t="str">
        <f>VLOOKUP("0"&amp;RIGHT(MPT_Data[[#This Row],[Processor Cost Center]],9),MAIN_Ref[[#All],[Cost Center]:[Site Name]],3,FALSE)</f>
        <v>PAL</v>
      </c>
      <c r="T331" s="8"/>
      <c r="U331"/>
    </row>
    <row r="332" spans="2:21" x14ac:dyDescent="0.25">
      <c r="B332" s="6" t="s">
        <v>30</v>
      </c>
      <c r="C332" s="3" t="s">
        <v>17</v>
      </c>
      <c r="D332" s="5" t="s">
        <v>406</v>
      </c>
      <c r="E332" s="19" t="s">
        <v>407</v>
      </c>
      <c r="F332" s="25">
        <v>41414</v>
      </c>
      <c r="G332" s="3" t="s">
        <v>2192</v>
      </c>
      <c r="H332" s="5">
        <v>10213</v>
      </c>
      <c r="I332" s="19">
        <v>100</v>
      </c>
      <c r="J332" s="6">
        <f>DATE(YEAR(MPT_Data[[#This Row],[Calendar Day]]),MONTH(MPT_Data[[#This Row],[Calendar Day]]),1)</f>
        <v>41395</v>
      </c>
      <c r="K332" s="3">
        <f>DATE(YEAR(MPT_Data[[#This Row],[Calendar Day]]),1,1)</f>
        <v>41275</v>
      </c>
      <c r="L332" s="5">
        <f>MPT_Data[[#This Row],[MIN]]/60/24</f>
        <v>7.0923611111111109</v>
      </c>
      <c r="M332" t="str">
        <f>VLOOKUP(LEFT(MPT_Data[[#This Row],[Object ID]],1),Lookup[#All],2,FALSE)</f>
        <v>Service Request</v>
      </c>
      <c r="N332" t="str">
        <f>VLOOKUP("0"&amp;RIGHT(MPT_Data[[#This Row],[Processor Cost Center]],9),MAIN_Ref[[#All],[Cost Center]:[Site Name]],3,FALSE)</f>
        <v>PAL</v>
      </c>
      <c r="T332" s="8"/>
      <c r="U332"/>
    </row>
    <row r="333" spans="2:21" x14ac:dyDescent="0.25">
      <c r="B333" s="6" t="s">
        <v>30</v>
      </c>
      <c r="C333" s="3" t="s">
        <v>17</v>
      </c>
      <c r="D333" s="5" t="s">
        <v>408</v>
      </c>
      <c r="E333" s="19" t="s">
        <v>409</v>
      </c>
      <c r="F333" s="25">
        <v>41386</v>
      </c>
      <c r="G333" s="3" t="s">
        <v>2196</v>
      </c>
      <c r="H333" s="5">
        <v>18820</v>
      </c>
      <c r="I333" s="19">
        <v>100</v>
      </c>
      <c r="J333" s="6">
        <f>DATE(YEAR(MPT_Data[[#This Row],[Calendar Day]]),MONTH(MPT_Data[[#This Row],[Calendar Day]]),1)</f>
        <v>41365</v>
      </c>
      <c r="K333" s="3">
        <f>DATE(YEAR(MPT_Data[[#This Row],[Calendar Day]]),1,1)</f>
        <v>41275</v>
      </c>
      <c r="L333" s="5">
        <f>MPT_Data[[#This Row],[MIN]]/60/24</f>
        <v>13.069444444444445</v>
      </c>
      <c r="M333" t="str">
        <f>VLOOKUP(LEFT(MPT_Data[[#This Row],[Object ID]],1),Lookup[#All],2,FALSE)</f>
        <v>Service Request</v>
      </c>
      <c r="N333" t="str">
        <f>VLOOKUP("0"&amp;RIGHT(MPT_Data[[#This Row],[Processor Cost Center]],9),MAIN_Ref[[#All],[Cost Center]:[Site Name]],3,FALSE)</f>
        <v>PAL</v>
      </c>
      <c r="T333" s="8"/>
      <c r="U333"/>
    </row>
    <row r="334" spans="2:21" x14ac:dyDescent="0.25">
      <c r="B334" s="6" t="s">
        <v>30</v>
      </c>
      <c r="C334" s="3" t="s">
        <v>17</v>
      </c>
      <c r="D334" s="5" t="s">
        <v>410</v>
      </c>
      <c r="E334" s="19" t="s">
        <v>274</v>
      </c>
      <c r="F334" s="25">
        <v>41414</v>
      </c>
      <c r="G334" s="3" t="s">
        <v>2189</v>
      </c>
      <c r="H334" s="5">
        <v>3</v>
      </c>
      <c r="I334" s="19">
        <v>100</v>
      </c>
      <c r="J334" s="6">
        <f>DATE(YEAR(MPT_Data[[#This Row],[Calendar Day]]),MONTH(MPT_Data[[#This Row],[Calendar Day]]),1)</f>
        <v>41395</v>
      </c>
      <c r="K334" s="3">
        <f>DATE(YEAR(MPT_Data[[#This Row],[Calendar Day]]),1,1)</f>
        <v>41275</v>
      </c>
      <c r="L334" s="5">
        <f>MPT_Data[[#This Row],[MIN]]/60/24</f>
        <v>2.0833333333333333E-3</v>
      </c>
      <c r="M334" t="str">
        <f>VLOOKUP(LEFT(MPT_Data[[#This Row],[Object ID]],1),Lookup[#All],2,FALSE)</f>
        <v>Service Request</v>
      </c>
      <c r="N334" t="str">
        <f>VLOOKUP("0"&amp;RIGHT(MPT_Data[[#This Row],[Processor Cost Center]],9),MAIN_Ref[[#All],[Cost Center]:[Site Name]],3,FALSE)</f>
        <v>PAL</v>
      </c>
      <c r="T334" s="8"/>
      <c r="U334"/>
    </row>
    <row r="335" spans="2:21" x14ac:dyDescent="0.25">
      <c r="B335" s="6" t="s">
        <v>30</v>
      </c>
      <c r="C335" s="3" t="s">
        <v>17</v>
      </c>
      <c r="D335" s="5" t="s">
        <v>411</v>
      </c>
      <c r="E335" s="19" t="s">
        <v>412</v>
      </c>
      <c r="F335" s="25">
        <v>41414</v>
      </c>
      <c r="G335" s="3" t="s">
        <v>2189</v>
      </c>
      <c r="H335" s="5">
        <v>3</v>
      </c>
      <c r="I335" s="19">
        <v>100</v>
      </c>
      <c r="J335" s="6">
        <f>DATE(YEAR(MPT_Data[[#This Row],[Calendar Day]]),MONTH(MPT_Data[[#This Row],[Calendar Day]]),1)</f>
        <v>41395</v>
      </c>
      <c r="K335" s="3">
        <f>DATE(YEAR(MPT_Data[[#This Row],[Calendar Day]]),1,1)</f>
        <v>41275</v>
      </c>
      <c r="L335" s="5">
        <f>MPT_Data[[#This Row],[MIN]]/60/24</f>
        <v>2.0833333333333333E-3</v>
      </c>
      <c r="M335" t="str">
        <f>VLOOKUP(LEFT(MPT_Data[[#This Row],[Object ID]],1),Lookup[#All],2,FALSE)</f>
        <v>Service Request</v>
      </c>
      <c r="N335" t="str">
        <f>VLOOKUP("0"&amp;RIGHT(MPT_Data[[#This Row],[Processor Cost Center]],9),MAIN_Ref[[#All],[Cost Center]:[Site Name]],3,FALSE)</f>
        <v>PAL</v>
      </c>
      <c r="T335" s="8"/>
      <c r="U335"/>
    </row>
    <row r="336" spans="2:21" x14ac:dyDescent="0.25">
      <c r="B336" s="6" t="s">
        <v>30</v>
      </c>
      <c r="C336" s="3" t="s">
        <v>17</v>
      </c>
      <c r="D336" s="5" t="s">
        <v>413</v>
      </c>
      <c r="E336" s="19" t="s">
        <v>280</v>
      </c>
      <c r="F336" s="25">
        <v>41414</v>
      </c>
      <c r="G336" s="3" t="s">
        <v>2191</v>
      </c>
      <c r="H336" s="5">
        <v>8330</v>
      </c>
      <c r="I336" s="19">
        <v>100</v>
      </c>
      <c r="J336" s="6">
        <f>DATE(YEAR(MPT_Data[[#This Row],[Calendar Day]]),MONTH(MPT_Data[[#This Row],[Calendar Day]]),1)</f>
        <v>41395</v>
      </c>
      <c r="K336" s="3">
        <f>DATE(YEAR(MPT_Data[[#This Row],[Calendar Day]]),1,1)</f>
        <v>41275</v>
      </c>
      <c r="L336" s="5">
        <f>MPT_Data[[#This Row],[MIN]]/60/24</f>
        <v>5.7847222222222223</v>
      </c>
      <c r="M336" t="str">
        <f>VLOOKUP(LEFT(MPT_Data[[#This Row],[Object ID]],1),Lookup[#All],2,FALSE)</f>
        <v>Service Request</v>
      </c>
      <c r="N336" t="str">
        <f>VLOOKUP("0"&amp;RIGHT(MPT_Data[[#This Row],[Processor Cost Center]],9),MAIN_Ref[[#All],[Cost Center]:[Site Name]],3,FALSE)</f>
        <v>PAL</v>
      </c>
      <c r="T336" s="8"/>
      <c r="U336"/>
    </row>
    <row r="337" spans="2:21" x14ac:dyDescent="0.25">
      <c r="B337" s="6" t="s">
        <v>30</v>
      </c>
      <c r="C337" s="3" t="s">
        <v>17</v>
      </c>
      <c r="D337" s="5" t="s">
        <v>414</v>
      </c>
      <c r="E337" s="19" t="s">
        <v>280</v>
      </c>
      <c r="F337" s="25">
        <v>41414</v>
      </c>
      <c r="G337" s="3" t="s">
        <v>2191</v>
      </c>
      <c r="H337" s="5">
        <v>8306</v>
      </c>
      <c r="I337" s="19">
        <v>100</v>
      </c>
      <c r="J337" s="6">
        <f>DATE(YEAR(MPT_Data[[#This Row],[Calendar Day]]),MONTH(MPT_Data[[#This Row],[Calendar Day]]),1)</f>
        <v>41395</v>
      </c>
      <c r="K337" s="3">
        <f>DATE(YEAR(MPT_Data[[#This Row],[Calendar Day]]),1,1)</f>
        <v>41275</v>
      </c>
      <c r="L337" s="5">
        <f>MPT_Data[[#This Row],[MIN]]/60/24</f>
        <v>5.7680555555555557</v>
      </c>
      <c r="M337" t="str">
        <f>VLOOKUP(LEFT(MPT_Data[[#This Row],[Object ID]],1),Lookup[#All],2,FALSE)</f>
        <v>Service Request</v>
      </c>
      <c r="N337" t="str">
        <f>VLOOKUP("0"&amp;RIGHT(MPT_Data[[#This Row],[Processor Cost Center]],9),MAIN_Ref[[#All],[Cost Center]:[Site Name]],3,FALSE)</f>
        <v>PAL</v>
      </c>
      <c r="T337" s="8"/>
      <c r="U337"/>
    </row>
    <row r="338" spans="2:21" x14ac:dyDescent="0.25">
      <c r="B338" s="6" t="s">
        <v>30</v>
      </c>
      <c r="C338" s="3" t="s">
        <v>17</v>
      </c>
      <c r="D338" s="5" t="s">
        <v>415</v>
      </c>
      <c r="E338" s="19" t="s">
        <v>416</v>
      </c>
      <c r="F338" s="25">
        <v>41373</v>
      </c>
      <c r="G338" s="3" t="s">
        <v>2194</v>
      </c>
      <c r="H338" s="5">
        <v>4</v>
      </c>
      <c r="I338" s="19">
        <v>100</v>
      </c>
      <c r="J338" s="6">
        <f>DATE(YEAR(MPT_Data[[#This Row],[Calendar Day]]),MONTH(MPT_Data[[#This Row],[Calendar Day]]),1)</f>
        <v>41365</v>
      </c>
      <c r="K338" s="3">
        <f>DATE(YEAR(MPT_Data[[#This Row],[Calendar Day]]),1,1)</f>
        <v>41275</v>
      </c>
      <c r="L338" s="5">
        <f>MPT_Data[[#This Row],[MIN]]/60/24</f>
        <v>2.7777777777777779E-3</v>
      </c>
      <c r="M338" t="str">
        <f>VLOOKUP(LEFT(MPT_Data[[#This Row],[Object ID]],1),Lookup[#All],2,FALSE)</f>
        <v>Service Request</v>
      </c>
      <c r="N338" t="str">
        <f>VLOOKUP("0"&amp;RIGHT(MPT_Data[[#This Row],[Processor Cost Center]],9),MAIN_Ref[[#All],[Cost Center]:[Site Name]],3,FALSE)</f>
        <v>PAL</v>
      </c>
      <c r="T338" s="8"/>
      <c r="U338"/>
    </row>
    <row r="339" spans="2:21" x14ac:dyDescent="0.25">
      <c r="B339" s="6" t="s">
        <v>30</v>
      </c>
      <c r="C339" s="3" t="s">
        <v>17</v>
      </c>
      <c r="D339" s="5" t="s">
        <v>417</v>
      </c>
      <c r="E339" s="19" t="s">
        <v>418</v>
      </c>
      <c r="F339" s="25">
        <v>41414</v>
      </c>
      <c r="G339" s="3" t="s">
        <v>2198</v>
      </c>
      <c r="H339" s="5">
        <v>3</v>
      </c>
      <c r="I339" s="19">
        <v>100</v>
      </c>
      <c r="J339" s="6">
        <f>DATE(YEAR(MPT_Data[[#This Row],[Calendar Day]]),MONTH(MPT_Data[[#This Row],[Calendar Day]]),1)</f>
        <v>41395</v>
      </c>
      <c r="K339" s="3">
        <f>DATE(YEAR(MPT_Data[[#This Row],[Calendar Day]]),1,1)</f>
        <v>41275</v>
      </c>
      <c r="L339" s="5">
        <f>MPT_Data[[#This Row],[MIN]]/60/24</f>
        <v>2.0833333333333333E-3</v>
      </c>
      <c r="M339" t="str">
        <f>VLOOKUP(LEFT(MPT_Data[[#This Row],[Object ID]],1),Lookup[#All],2,FALSE)</f>
        <v>Service Request</v>
      </c>
      <c r="N339" t="str">
        <f>VLOOKUP("0"&amp;RIGHT(MPT_Data[[#This Row],[Processor Cost Center]],9),MAIN_Ref[[#All],[Cost Center]:[Site Name]],3,FALSE)</f>
        <v>PAL</v>
      </c>
      <c r="T339" s="8"/>
      <c r="U339"/>
    </row>
    <row r="340" spans="2:21" x14ac:dyDescent="0.25">
      <c r="B340" s="6" t="s">
        <v>30</v>
      </c>
      <c r="C340" s="3" t="s">
        <v>17</v>
      </c>
      <c r="D340" s="5" t="s">
        <v>419</v>
      </c>
      <c r="E340" s="19" t="s">
        <v>420</v>
      </c>
      <c r="F340" s="25">
        <v>41374</v>
      </c>
      <c r="G340" s="3" t="s">
        <v>2196</v>
      </c>
      <c r="H340" s="5">
        <v>46</v>
      </c>
      <c r="I340" s="19">
        <v>100</v>
      </c>
      <c r="J340" s="6">
        <f>DATE(YEAR(MPT_Data[[#This Row],[Calendar Day]]),MONTH(MPT_Data[[#This Row],[Calendar Day]]),1)</f>
        <v>41365</v>
      </c>
      <c r="K340" s="3">
        <f>DATE(YEAR(MPT_Data[[#This Row],[Calendar Day]]),1,1)</f>
        <v>41275</v>
      </c>
      <c r="L340" s="5">
        <f>MPT_Data[[#This Row],[MIN]]/60/24</f>
        <v>3.1944444444444449E-2</v>
      </c>
      <c r="M340" t="str">
        <f>VLOOKUP(LEFT(MPT_Data[[#This Row],[Object ID]],1),Lookup[#All],2,FALSE)</f>
        <v>Service Request</v>
      </c>
      <c r="N340" t="str">
        <f>VLOOKUP("0"&amp;RIGHT(MPT_Data[[#This Row],[Processor Cost Center]],9),MAIN_Ref[[#All],[Cost Center]:[Site Name]],3,FALSE)</f>
        <v>PAL</v>
      </c>
      <c r="T340" s="8"/>
      <c r="U340"/>
    </row>
    <row r="341" spans="2:21" x14ac:dyDescent="0.25">
      <c r="B341" s="6" t="s">
        <v>30</v>
      </c>
      <c r="C341" s="3" t="s">
        <v>17</v>
      </c>
      <c r="D341" s="5" t="s">
        <v>421</v>
      </c>
      <c r="E341" s="19" t="s">
        <v>422</v>
      </c>
      <c r="F341" s="25">
        <v>41414</v>
      </c>
      <c r="G341" s="3" t="s">
        <v>2196</v>
      </c>
      <c r="H341" s="5">
        <v>2</v>
      </c>
      <c r="I341" s="19">
        <v>100</v>
      </c>
      <c r="J341" s="6">
        <f>DATE(YEAR(MPT_Data[[#This Row],[Calendar Day]]),MONTH(MPT_Data[[#This Row],[Calendar Day]]),1)</f>
        <v>41395</v>
      </c>
      <c r="K341" s="3">
        <f>DATE(YEAR(MPT_Data[[#This Row],[Calendar Day]]),1,1)</f>
        <v>41275</v>
      </c>
      <c r="L341" s="5">
        <f>MPT_Data[[#This Row],[MIN]]/60/24</f>
        <v>1.3888888888888889E-3</v>
      </c>
      <c r="M341" t="str">
        <f>VLOOKUP(LEFT(MPT_Data[[#This Row],[Object ID]],1),Lookup[#All],2,FALSE)</f>
        <v>Service Request</v>
      </c>
      <c r="N341" t="str">
        <f>VLOOKUP("0"&amp;RIGHT(MPT_Data[[#This Row],[Processor Cost Center]],9),MAIN_Ref[[#All],[Cost Center]:[Site Name]],3,FALSE)</f>
        <v>PAL</v>
      </c>
      <c r="T341" s="8"/>
      <c r="U341"/>
    </row>
    <row r="342" spans="2:21" x14ac:dyDescent="0.25">
      <c r="B342" s="6" t="s">
        <v>30</v>
      </c>
      <c r="C342" s="3" t="s">
        <v>17</v>
      </c>
      <c r="D342" s="5" t="s">
        <v>423</v>
      </c>
      <c r="E342" s="19" t="s">
        <v>293</v>
      </c>
      <c r="F342" s="25">
        <v>41414</v>
      </c>
      <c r="G342" s="3" t="s">
        <v>2189</v>
      </c>
      <c r="H342" s="5">
        <v>2354</v>
      </c>
      <c r="I342" s="19">
        <v>100</v>
      </c>
      <c r="J342" s="6">
        <f>DATE(YEAR(MPT_Data[[#This Row],[Calendar Day]]),MONTH(MPT_Data[[#This Row],[Calendar Day]]),1)</f>
        <v>41395</v>
      </c>
      <c r="K342" s="3">
        <f>DATE(YEAR(MPT_Data[[#This Row],[Calendar Day]]),1,1)</f>
        <v>41275</v>
      </c>
      <c r="L342" s="5">
        <f>MPT_Data[[#This Row],[MIN]]/60/24</f>
        <v>1.6347222222222222</v>
      </c>
      <c r="M342" t="str">
        <f>VLOOKUP(LEFT(MPT_Data[[#This Row],[Object ID]],1),Lookup[#All],2,FALSE)</f>
        <v>Service Request</v>
      </c>
      <c r="N342" t="str">
        <f>VLOOKUP("0"&amp;RIGHT(MPT_Data[[#This Row],[Processor Cost Center]],9),MAIN_Ref[[#All],[Cost Center]:[Site Name]],3,FALSE)</f>
        <v>PAL</v>
      </c>
      <c r="T342" s="8"/>
      <c r="U342"/>
    </row>
    <row r="343" spans="2:21" x14ac:dyDescent="0.25">
      <c r="B343" s="6" t="s">
        <v>30</v>
      </c>
      <c r="C343" s="3" t="s">
        <v>17</v>
      </c>
      <c r="D343" s="5" t="s">
        <v>424</v>
      </c>
      <c r="E343" s="19" t="s">
        <v>425</v>
      </c>
      <c r="F343" s="25">
        <v>41414</v>
      </c>
      <c r="G343" s="3" t="s">
        <v>2194</v>
      </c>
      <c r="H343" s="5">
        <v>1654</v>
      </c>
      <c r="I343" s="19">
        <v>100</v>
      </c>
      <c r="J343" s="6">
        <f>DATE(YEAR(MPT_Data[[#This Row],[Calendar Day]]),MONTH(MPT_Data[[#This Row],[Calendar Day]]),1)</f>
        <v>41395</v>
      </c>
      <c r="K343" s="3">
        <f>DATE(YEAR(MPT_Data[[#This Row],[Calendar Day]]),1,1)</f>
        <v>41275</v>
      </c>
      <c r="L343" s="5">
        <f>MPT_Data[[#This Row],[MIN]]/60/24</f>
        <v>1.148611111111111</v>
      </c>
      <c r="M343" t="str">
        <f>VLOOKUP(LEFT(MPT_Data[[#This Row],[Object ID]],1),Lookup[#All],2,FALSE)</f>
        <v>Service Request</v>
      </c>
      <c r="N343" t="str">
        <f>VLOOKUP("0"&amp;RIGHT(MPT_Data[[#This Row],[Processor Cost Center]],9),MAIN_Ref[[#All],[Cost Center]:[Site Name]],3,FALSE)</f>
        <v>PAL</v>
      </c>
      <c r="T343" s="8"/>
      <c r="U343"/>
    </row>
    <row r="344" spans="2:21" x14ac:dyDescent="0.25">
      <c r="B344" s="6" t="s">
        <v>30</v>
      </c>
      <c r="C344" s="3" t="s">
        <v>17</v>
      </c>
      <c r="D344" s="5" t="s">
        <v>426</v>
      </c>
      <c r="E344" s="19" t="s">
        <v>427</v>
      </c>
      <c r="F344" s="25">
        <v>41414</v>
      </c>
      <c r="G344" s="3" t="s">
        <v>2200</v>
      </c>
      <c r="H344" s="5">
        <v>11868</v>
      </c>
      <c r="I344" s="19">
        <v>100</v>
      </c>
      <c r="J344" s="6">
        <f>DATE(YEAR(MPT_Data[[#This Row],[Calendar Day]]),MONTH(MPT_Data[[#This Row],[Calendar Day]]),1)</f>
        <v>41395</v>
      </c>
      <c r="K344" s="3">
        <f>DATE(YEAR(MPT_Data[[#This Row],[Calendar Day]]),1,1)</f>
        <v>41275</v>
      </c>
      <c r="L344" s="5">
        <f>MPT_Data[[#This Row],[MIN]]/60/24</f>
        <v>8.2416666666666671</v>
      </c>
      <c r="M344" t="str">
        <f>VLOOKUP(LEFT(MPT_Data[[#This Row],[Object ID]],1),Lookup[#All],2,FALSE)</f>
        <v>Service Request</v>
      </c>
      <c r="N344" t="str">
        <f>VLOOKUP("0"&amp;RIGHT(MPT_Data[[#This Row],[Processor Cost Center]],9),MAIN_Ref[[#All],[Cost Center]:[Site Name]],3,FALSE)</f>
        <v>PAL</v>
      </c>
      <c r="T344" s="8"/>
      <c r="U344"/>
    </row>
    <row r="345" spans="2:21" x14ac:dyDescent="0.25">
      <c r="B345" s="6" t="s">
        <v>30</v>
      </c>
      <c r="C345" s="3" t="s">
        <v>17</v>
      </c>
      <c r="D345" s="5" t="s">
        <v>428</v>
      </c>
      <c r="E345" s="19" t="s">
        <v>429</v>
      </c>
      <c r="F345" s="25">
        <v>41414</v>
      </c>
      <c r="G345" s="3" t="s">
        <v>2198</v>
      </c>
      <c r="H345" s="5">
        <v>2</v>
      </c>
      <c r="I345" s="19">
        <v>100</v>
      </c>
      <c r="J345" s="6">
        <f>DATE(YEAR(MPT_Data[[#This Row],[Calendar Day]]),MONTH(MPT_Data[[#This Row],[Calendar Day]]),1)</f>
        <v>41395</v>
      </c>
      <c r="K345" s="3">
        <f>DATE(YEAR(MPT_Data[[#This Row],[Calendar Day]]),1,1)</f>
        <v>41275</v>
      </c>
      <c r="L345" s="5">
        <f>MPT_Data[[#This Row],[MIN]]/60/24</f>
        <v>1.3888888888888889E-3</v>
      </c>
      <c r="M345" t="str">
        <f>VLOOKUP(LEFT(MPT_Data[[#This Row],[Object ID]],1),Lookup[#All],2,FALSE)</f>
        <v>Service Request</v>
      </c>
      <c r="N345" t="str">
        <f>VLOOKUP("0"&amp;RIGHT(MPT_Data[[#This Row],[Processor Cost Center]],9),MAIN_Ref[[#All],[Cost Center]:[Site Name]],3,FALSE)</f>
        <v>PAL</v>
      </c>
      <c r="T345" s="8"/>
      <c r="U345"/>
    </row>
    <row r="346" spans="2:21" x14ac:dyDescent="0.25">
      <c r="B346" s="6" t="s">
        <v>30</v>
      </c>
      <c r="C346" s="3" t="s">
        <v>17</v>
      </c>
      <c r="D346" s="5" t="s">
        <v>430</v>
      </c>
      <c r="E346" s="19" t="s">
        <v>431</v>
      </c>
      <c r="F346" s="25">
        <v>41375</v>
      </c>
      <c r="G346" s="3" t="s">
        <v>2192</v>
      </c>
      <c r="H346" s="5">
        <v>1080</v>
      </c>
      <c r="I346" s="19">
        <v>100</v>
      </c>
      <c r="J346" s="6">
        <f>DATE(YEAR(MPT_Data[[#This Row],[Calendar Day]]),MONTH(MPT_Data[[#This Row],[Calendar Day]]),1)</f>
        <v>41365</v>
      </c>
      <c r="K346" s="3">
        <f>DATE(YEAR(MPT_Data[[#This Row],[Calendar Day]]),1,1)</f>
        <v>41275</v>
      </c>
      <c r="L346" s="5">
        <f>MPT_Data[[#This Row],[MIN]]/60/24</f>
        <v>0.75</v>
      </c>
      <c r="M346" t="str">
        <f>VLOOKUP(LEFT(MPT_Data[[#This Row],[Object ID]],1),Lookup[#All],2,FALSE)</f>
        <v>Service Request</v>
      </c>
      <c r="N346" t="str">
        <f>VLOOKUP("0"&amp;RIGHT(MPT_Data[[#This Row],[Processor Cost Center]],9),MAIN_Ref[[#All],[Cost Center]:[Site Name]],3,FALSE)</f>
        <v>PAL</v>
      </c>
      <c r="T346" s="8"/>
      <c r="U346"/>
    </row>
    <row r="347" spans="2:21" x14ac:dyDescent="0.25">
      <c r="B347" s="6" t="s">
        <v>30</v>
      </c>
      <c r="C347" s="3" t="s">
        <v>17</v>
      </c>
      <c r="D347" s="5" t="s">
        <v>432</v>
      </c>
      <c r="E347" s="19" t="s">
        <v>433</v>
      </c>
      <c r="F347" s="25">
        <v>41414</v>
      </c>
      <c r="G347" s="3" t="s">
        <v>2198</v>
      </c>
      <c r="H347" s="5">
        <v>4</v>
      </c>
      <c r="I347" s="19">
        <v>100</v>
      </c>
      <c r="J347" s="6">
        <f>DATE(YEAR(MPT_Data[[#This Row],[Calendar Day]]),MONTH(MPT_Data[[#This Row],[Calendar Day]]),1)</f>
        <v>41395</v>
      </c>
      <c r="K347" s="3">
        <f>DATE(YEAR(MPT_Data[[#This Row],[Calendar Day]]),1,1)</f>
        <v>41275</v>
      </c>
      <c r="L347" s="5">
        <f>MPT_Data[[#This Row],[MIN]]/60/24</f>
        <v>2.7777777777777779E-3</v>
      </c>
      <c r="M347" t="str">
        <f>VLOOKUP(LEFT(MPT_Data[[#This Row],[Object ID]],1),Lookup[#All],2,FALSE)</f>
        <v>Service Request</v>
      </c>
      <c r="N347" t="str">
        <f>VLOOKUP("0"&amp;RIGHT(MPT_Data[[#This Row],[Processor Cost Center]],9),MAIN_Ref[[#All],[Cost Center]:[Site Name]],3,FALSE)</f>
        <v>PAL</v>
      </c>
      <c r="T347" s="8"/>
      <c r="U347"/>
    </row>
    <row r="348" spans="2:21" x14ac:dyDescent="0.25">
      <c r="B348" s="6" t="s">
        <v>30</v>
      </c>
      <c r="C348" s="3" t="s">
        <v>17</v>
      </c>
      <c r="D348" s="5" t="s">
        <v>434</v>
      </c>
      <c r="E348" s="19" t="s">
        <v>435</v>
      </c>
      <c r="F348" s="25">
        <v>41421</v>
      </c>
      <c r="G348" s="3" t="s">
        <v>2200</v>
      </c>
      <c r="H348" s="5">
        <v>22797</v>
      </c>
      <c r="I348" s="19">
        <v>100</v>
      </c>
      <c r="J348" s="6">
        <f>DATE(YEAR(MPT_Data[[#This Row],[Calendar Day]]),MONTH(MPT_Data[[#This Row],[Calendar Day]]),1)</f>
        <v>41395</v>
      </c>
      <c r="K348" s="3">
        <f>DATE(YEAR(MPT_Data[[#This Row],[Calendar Day]]),1,1)</f>
        <v>41275</v>
      </c>
      <c r="L348" s="5">
        <f>MPT_Data[[#This Row],[MIN]]/60/24</f>
        <v>15.831249999999999</v>
      </c>
      <c r="M348" t="str">
        <f>VLOOKUP(LEFT(MPT_Data[[#This Row],[Object ID]],1),Lookup[#All],2,FALSE)</f>
        <v>Service Request</v>
      </c>
      <c r="N348" t="str">
        <f>VLOOKUP("0"&amp;RIGHT(MPT_Data[[#This Row],[Processor Cost Center]],9),MAIN_Ref[[#All],[Cost Center]:[Site Name]],3,FALSE)</f>
        <v>PAL</v>
      </c>
      <c r="T348" s="8"/>
      <c r="U348"/>
    </row>
    <row r="349" spans="2:21" x14ac:dyDescent="0.25">
      <c r="B349" s="6" t="s">
        <v>30</v>
      </c>
      <c r="C349" s="3" t="s">
        <v>17</v>
      </c>
      <c r="D349" s="5" t="s">
        <v>436</v>
      </c>
      <c r="E349" s="19" t="s">
        <v>437</v>
      </c>
      <c r="F349" s="25">
        <v>41411</v>
      </c>
      <c r="G349" s="3" t="s">
        <v>2196</v>
      </c>
      <c r="H349" s="5">
        <v>11</v>
      </c>
      <c r="I349" s="19">
        <v>100</v>
      </c>
      <c r="J349" s="6">
        <f>DATE(YEAR(MPT_Data[[#This Row],[Calendar Day]]),MONTH(MPT_Data[[#This Row],[Calendar Day]]),1)</f>
        <v>41395</v>
      </c>
      <c r="K349" s="3">
        <f>DATE(YEAR(MPT_Data[[#This Row],[Calendar Day]]),1,1)</f>
        <v>41275</v>
      </c>
      <c r="L349" s="5">
        <f>MPT_Data[[#This Row],[MIN]]/60/24</f>
        <v>7.6388888888888886E-3</v>
      </c>
      <c r="M349" t="str">
        <f>VLOOKUP(LEFT(MPT_Data[[#This Row],[Object ID]],1),Lookup[#All],2,FALSE)</f>
        <v>Service Request</v>
      </c>
      <c r="N349" t="str">
        <f>VLOOKUP("0"&amp;RIGHT(MPT_Data[[#This Row],[Processor Cost Center]],9),MAIN_Ref[[#All],[Cost Center]:[Site Name]],3,FALSE)</f>
        <v>PAL</v>
      </c>
      <c r="T349" s="8"/>
      <c r="U349"/>
    </row>
    <row r="350" spans="2:21" x14ac:dyDescent="0.25">
      <c r="B350" s="6" t="s">
        <v>30</v>
      </c>
      <c r="C350" s="3" t="s">
        <v>17</v>
      </c>
      <c r="D350" s="5" t="s">
        <v>438</v>
      </c>
      <c r="E350" s="19" t="s">
        <v>439</v>
      </c>
      <c r="F350" s="25">
        <v>41414</v>
      </c>
      <c r="G350" s="3" t="s">
        <v>2196</v>
      </c>
      <c r="H350" s="5">
        <v>3</v>
      </c>
      <c r="I350" s="19">
        <v>100</v>
      </c>
      <c r="J350" s="6">
        <f>DATE(YEAR(MPT_Data[[#This Row],[Calendar Day]]),MONTH(MPT_Data[[#This Row],[Calendar Day]]),1)</f>
        <v>41395</v>
      </c>
      <c r="K350" s="3">
        <f>DATE(YEAR(MPT_Data[[#This Row],[Calendar Day]]),1,1)</f>
        <v>41275</v>
      </c>
      <c r="L350" s="5">
        <f>MPT_Data[[#This Row],[MIN]]/60/24</f>
        <v>2.0833333333333333E-3</v>
      </c>
      <c r="M350" t="str">
        <f>VLOOKUP(LEFT(MPT_Data[[#This Row],[Object ID]],1),Lookup[#All],2,FALSE)</f>
        <v>Service Request</v>
      </c>
      <c r="N350" t="str">
        <f>VLOOKUP("0"&amp;RIGHT(MPT_Data[[#This Row],[Processor Cost Center]],9),MAIN_Ref[[#All],[Cost Center]:[Site Name]],3,FALSE)</f>
        <v>PAL</v>
      </c>
      <c r="T350" s="8"/>
      <c r="U350"/>
    </row>
    <row r="351" spans="2:21" x14ac:dyDescent="0.25">
      <c r="B351" s="6" t="s">
        <v>30</v>
      </c>
      <c r="C351" s="3" t="s">
        <v>17</v>
      </c>
      <c r="D351" s="5" t="s">
        <v>440</v>
      </c>
      <c r="E351" s="19" t="s">
        <v>441</v>
      </c>
      <c r="F351" s="25">
        <v>41414</v>
      </c>
      <c r="G351" s="3" t="s">
        <v>2196</v>
      </c>
      <c r="H351" s="5">
        <v>2</v>
      </c>
      <c r="I351" s="19">
        <v>100</v>
      </c>
      <c r="J351" s="6">
        <f>DATE(YEAR(MPT_Data[[#This Row],[Calendar Day]]),MONTH(MPT_Data[[#This Row],[Calendar Day]]),1)</f>
        <v>41395</v>
      </c>
      <c r="K351" s="3">
        <f>DATE(YEAR(MPT_Data[[#This Row],[Calendar Day]]),1,1)</f>
        <v>41275</v>
      </c>
      <c r="L351" s="5">
        <f>MPT_Data[[#This Row],[MIN]]/60/24</f>
        <v>1.3888888888888889E-3</v>
      </c>
      <c r="M351" t="str">
        <f>VLOOKUP(LEFT(MPT_Data[[#This Row],[Object ID]],1),Lookup[#All],2,FALSE)</f>
        <v>Service Request</v>
      </c>
      <c r="N351" t="str">
        <f>VLOOKUP("0"&amp;RIGHT(MPT_Data[[#This Row],[Processor Cost Center]],9),MAIN_Ref[[#All],[Cost Center]:[Site Name]],3,FALSE)</f>
        <v>PAL</v>
      </c>
      <c r="T351" s="8"/>
      <c r="U351"/>
    </row>
    <row r="352" spans="2:21" x14ac:dyDescent="0.25">
      <c r="B352" s="6" t="s">
        <v>30</v>
      </c>
      <c r="C352" s="3" t="s">
        <v>17</v>
      </c>
      <c r="D352" s="5" t="s">
        <v>442</v>
      </c>
      <c r="E352" s="19" t="s">
        <v>443</v>
      </c>
      <c r="F352" s="25">
        <v>41414</v>
      </c>
      <c r="G352" s="3" t="s">
        <v>2196</v>
      </c>
      <c r="H352" s="5">
        <v>2</v>
      </c>
      <c r="I352" s="19">
        <v>100</v>
      </c>
      <c r="J352" s="6">
        <f>DATE(YEAR(MPT_Data[[#This Row],[Calendar Day]]),MONTH(MPT_Data[[#This Row],[Calendar Day]]),1)</f>
        <v>41395</v>
      </c>
      <c r="K352" s="3">
        <f>DATE(YEAR(MPT_Data[[#This Row],[Calendar Day]]),1,1)</f>
        <v>41275</v>
      </c>
      <c r="L352" s="5">
        <f>MPT_Data[[#This Row],[MIN]]/60/24</f>
        <v>1.3888888888888889E-3</v>
      </c>
      <c r="M352" t="str">
        <f>VLOOKUP(LEFT(MPT_Data[[#This Row],[Object ID]],1),Lookup[#All],2,FALSE)</f>
        <v>Service Request</v>
      </c>
      <c r="N352" t="str">
        <f>VLOOKUP("0"&amp;RIGHT(MPT_Data[[#This Row],[Processor Cost Center]],9),MAIN_Ref[[#All],[Cost Center]:[Site Name]],3,FALSE)</f>
        <v>PAL</v>
      </c>
      <c r="T352" s="8"/>
      <c r="U352"/>
    </row>
    <row r="353" spans="2:21" x14ac:dyDescent="0.25">
      <c r="B353" s="6" t="s">
        <v>30</v>
      </c>
      <c r="C353" s="3" t="s">
        <v>17</v>
      </c>
      <c r="D353" s="5" t="s">
        <v>444</v>
      </c>
      <c r="E353" s="19" t="s">
        <v>315</v>
      </c>
      <c r="F353" s="25">
        <v>41414</v>
      </c>
      <c r="G353" s="3" t="s">
        <v>2189</v>
      </c>
      <c r="H353" s="5">
        <v>3</v>
      </c>
      <c r="I353" s="19">
        <v>100</v>
      </c>
      <c r="J353" s="6">
        <f>DATE(YEAR(MPT_Data[[#This Row],[Calendar Day]]),MONTH(MPT_Data[[#This Row],[Calendar Day]]),1)</f>
        <v>41395</v>
      </c>
      <c r="K353" s="3">
        <f>DATE(YEAR(MPT_Data[[#This Row],[Calendar Day]]),1,1)</f>
        <v>41275</v>
      </c>
      <c r="L353" s="5">
        <f>MPT_Data[[#This Row],[MIN]]/60/24</f>
        <v>2.0833333333333333E-3</v>
      </c>
      <c r="M353" t="str">
        <f>VLOOKUP(LEFT(MPT_Data[[#This Row],[Object ID]],1),Lookup[#All],2,FALSE)</f>
        <v>Service Request</v>
      </c>
      <c r="N353" t="str">
        <f>VLOOKUP("0"&amp;RIGHT(MPT_Data[[#This Row],[Processor Cost Center]],9),MAIN_Ref[[#All],[Cost Center]:[Site Name]],3,FALSE)</f>
        <v>PAL</v>
      </c>
      <c r="T353" s="8"/>
      <c r="U353"/>
    </row>
    <row r="354" spans="2:21" x14ac:dyDescent="0.25">
      <c r="B354" s="6" t="s">
        <v>30</v>
      </c>
      <c r="C354" s="3" t="s">
        <v>17</v>
      </c>
      <c r="D354" s="5" t="s">
        <v>445</v>
      </c>
      <c r="E354" s="19" t="s">
        <v>276</v>
      </c>
      <c r="F354" s="25">
        <v>41414</v>
      </c>
      <c r="G354" s="3" t="s">
        <v>2189</v>
      </c>
      <c r="H354" s="5">
        <v>9</v>
      </c>
      <c r="I354" s="19">
        <v>100</v>
      </c>
      <c r="J354" s="6">
        <f>DATE(YEAR(MPT_Data[[#This Row],[Calendar Day]]),MONTH(MPT_Data[[#This Row],[Calendar Day]]),1)</f>
        <v>41395</v>
      </c>
      <c r="K354" s="3">
        <f>DATE(YEAR(MPT_Data[[#This Row],[Calendar Day]]),1,1)</f>
        <v>41275</v>
      </c>
      <c r="L354" s="5">
        <f>MPT_Data[[#This Row],[MIN]]/60/24</f>
        <v>6.2499999999999995E-3</v>
      </c>
      <c r="M354" t="str">
        <f>VLOOKUP(LEFT(MPT_Data[[#This Row],[Object ID]],1),Lookup[#All],2,FALSE)</f>
        <v>Service Request</v>
      </c>
      <c r="N354" t="str">
        <f>VLOOKUP("0"&amp;RIGHT(MPT_Data[[#This Row],[Processor Cost Center]],9),MAIN_Ref[[#All],[Cost Center]:[Site Name]],3,FALSE)</f>
        <v>PAL</v>
      </c>
      <c r="T354" s="8"/>
      <c r="U354"/>
    </row>
    <row r="355" spans="2:21" x14ac:dyDescent="0.25">
      <c r="B355" s="6" t="s">
        <v>30</v>
      </c>
      <c r="C355" s="3" t="s">
        <v>17</v>
      </c>
      <c r="D355" s="5" t="s">
        <v>446</v>
      </c>
      <c r="E355" s="19" t="s">
        <v>276</v>
      </c>
      <c r="F355" s="25">
        <v>41414</v>
      </c>
      <c r="G355" s="3" t="s">
        <v>2189</v>
      </c>
      <c r="H355" s="5">
        <v>11</v>
      </c>
      <c r="I355" s="19">
        <v>100</v>
      </c>
      <c r="J355" s="6">
        <f>DATE(YEAR(MPT_Data[[#This Row],[Calendar Day]]),MONTH(MPT_Data[[#This Row],[Calendar Day]]),1)</f>
        <v>41395</v>
      </c>
      <c r="K355" s="3">
        <f>DATE(YEAR(MPT_Data[[#This Row],[Calendar Day]]),1,1)</f>
        <v>41275</v>
      </c>
      <c r="L355" s="5">
        <f>MPT_Data[[#This Row],[MIN]]/60/24</f>
        <v>7.6388888888888886E-3</v>
      </c>
      <c r="M355" t="str">
        <f>VLOOKUP(LEFT(MPT_Data[[#This Row],[Object ID]],1),Lookup[#All],2,FALSE)</f>
        <v>Service Request</v>
      </c>
      <c r="N355" t="str">
        <f>VLOOKUP("0"&amp;RIGHT(MPT_Data[[#This Row],[Processor Cost Center]],9),MAIN_Ref[[#All],[Cost Center]:[Site Name]],3,FALSE)</f>
        <v>PAL</v>
      </c>
      <c r="T355" s="8"/>
      <c r="U355"/>
    </row>
    <row r="356" spans="2:21" x14ac:dyDescent="0.25">
      <c r="B356" s="6" t="s">
        <v>30</v>
      </c>
      <c r="C356" s="3" t="s">
        <v>17</v>
      </c>
      <c r="D356" s="5" t="s">
        <v>447</v>
      </c>
      <c r="E356" s="19" t="s">
        <v>448</v>
      </c>
      <c r="F356" s="25">
        <v>41414</v>
      </c>
      <c r="G356" s="3" t="s">
        <v>2189</v>
      </c>
      <c r="H356" s="5">
        <v>2</v>
      </c>
      <c r="I356" s="19">
        <v>100</v>
      </c>
      <c r="J356" s="6">
        <f>DATE(YEAR(MPT_Data[[#This Row],[Calendar Day]]),MONTH(MPT_Data[[#This Row],[Calendar Day]]),1)</f>
        <v>41395</v>
      </c>
      <c r="K356" s="3">
        <f>DATE(YEAR(MPT_Data[[#This Row],[Calendar Day]]),1,1)</f>
        <v>41275</v>
      </c>
      <c r="L356" s="5">
        <f>MPT_Data[[#This Row],[MIN]]/60/24</f>
        <v>1.3888888888888889E-3</v>
      </c>
      <c r="M356" t="str">
        <f>VLOOKUP(LEFT(MPT_Data[[#This Row],[Object ID]],1),Lookup[#All],2,FALSE)</f>
        <v>Service Request</v>
      </c>
      <c r="N356" t="str">
        <f>VLOOKUP("0"&amp;RIGHT(MPT_Data[[#This Row],[Processor Cost Center]],9),MAIN_Ref[[#All],[Cost Center]:[Site Name]],3,FALSE)</f>
        <v>PAL</v>
      </c>
      <c r="T356" s="8"/>
      <c r="U356"/>
    </row>
    <row r="357" spans="2:21" x14ac:dyDescent="0.25">
      <c r="B357" s="6" t="s">
        <v>30</v>
      </c>
      <c r="C357" s="3" t="s">
        <v>17</v>
      </c>
      <c r="D357" s="5" t="s">
        <v>449</v>
      </c>
      <c r="E357" s="19" t="s">
        <v>450</v>
      </c>
      <c r="F357" s="25">
        <v>41414</v>
      </c>
      <c r="G357" s="3" t="s">
        <v>2189</v>
      </c>
      <c r="H357" s="5">
        <v>3</v>
      </c>
      <c r="I357" s="19">
        <v>100</v>
      </c>
      <c r="J357" s="6">
        <f>DATE(YEAR(MPT_Data[[#This Row],[Calendar Day]]),MONTH(MPT_Data[[#This Row],[Calendar Day]]),1)</f>
        <v>41395</v>
      </c>
      <c r="K357" s="3">
        <f>DATE(YEAR(MPT_Data[[#This Row],[Calendar Day]]),1,1)</f>
        <v>41275</v>
      </c>
      <c r="L357" s="5">
        <f>MPT_Data[[#This Row],[MIN]]/60/24</f>
        <v>2.0833333333333333E-3</v>
      </c>
      <c r="M357" t="str">
        <f>VLOOKUP(LEFT(MPT_Data[[#This Row],[Object ID]],1),Lookup[#All],2,FALSE)</f>
        <v>Service Request</v>
      </c>
      <c r="N357" t="str">
        <f>VLOOKUP("0"&amp;RIGHT(MPT_Data[[#This Row],[Processor Cost Center]],9),MAIN_Ref[[#All],[Cost Center]:[Site Name]],3,FALSE)</f>
        <v>PAL</v>
      </c>
      <c r="T357" s="8"/>
      <c r="U357"/>
    </row>
    <row r="358" spans="2:21" x14ac:dyDescent="0.25">
      <c r="B358" s="6" t="s">
        <v>30</v>
      </c>
      <c r="C358" s="3" t="s">
        <v>17</v>
      </c>
      <c r="D358" s="5" t="s">
        <v>451</v>
      </c>
      <c r="E358" s="19" t="s">
        <v>452</v>
      </c>
      <c r="F358" s="25">
        <v>41414</v>
      </c>
      <c r="G358" s="3" t="s">
        <v>2189</v>
      </c>
      <c r="H358" s="5">
        <v>3</v>
      </c>
      <c r="I358" s="19">
        <v>100</v>
      </c>
      <c r="J358" s="6">
        <f>DATE(YEAR(MPT_Data[[#This Row],[Calendar Day]]),MONTH(MPT_Data[[#This Row],[Calendar Day]]),1)</f>
        <v>41395</v>
      </c>
      <c r="K358" s="3">
        <f>DATE(YEAR(MPT_Data[[#This Row],[Calendar Day]]),1,1)</f>
        <v>41275</v>
      </c>
      <c r="L358" s="5">
        <f>MPT_Data[[#This Row],[MIN]]/60/24</f>
        <v>2.0833333333333333E-3</v>
      </c>
      <c r="M358" t="str">
        <f>VLOOKUP(LEFT(MPT_Data[[#This Row],[Object ID]],1),Lookup[#All],2,FALSE)</f>
        <v>Service Request</v>
      </c>
      <c r="N358" t="str">
        <f>VLOOKUP("0"&amp;RIGHT(MPT_Data[[#This Row],[Processor Cost Center]],9),MAIN_Ref[[#All],[Cost Center]:[Site Name]],3,FALSE)</f>
        <v>PAL</v>
      </c>
      <c r="T358" s="8"/>
      <c r="U358"/>
    </row>
    <row r="359" spans="2:21" x14ac:dyDescent="0.25">
      <c r="B359" s="6" t="s">
        <v>30</v>
      </c>
      <c r="C359" s="3" t="s">
        <v>17</v>
      </c>
      <c r="D359" s="5" t="s">
        <v>453</v>
      </c>
      <c r="E359" s="19" t="s">
        <v>454</v>
      </c>
      <c r="F359" s="25">
        <v>41414</v>
      </c>
      <c r="G359" s="3" t="s">
        <v>2198</v>
      </c>
      <c r="H359" s="5">
        <v>2</v>
      </c>
      <c r="I359" s="19">
        <v>100</v>
      </c>
      <c r="J359" s="6">
        <f>DATE(YEAR(MPT_Data[[#This Row],[Calendar Day]]),MONTH(MPT_Data[[#This Row],[Calendar Day]]),1)</f>
        <v>41395</v>
      </c>
      <c r="K359" s="3">
        <f>DATE(YEAR(MPT_Data[[#This Row],[Calendar Day]]),1,1)</f>
        <v>41275</v>
      </c>
      <c r="L359" s="5">
        <f>MPT_Data[[#This Row],[MIN]]/60/24</f>
        <v>1.3888888888888889E-3</v>
      </c>
      <c r="M359" t="str">
        <f>VLOOKUP(LEFT(MPT_Data[[#This Row],[Object ID]],1),Lookup[#All],2,FALSE)</f>
        <v>Service Request</v>
      </c>
      <c r="N359" t="str">
        <f>VLOOKUP("0"&amp;RIGHT(MPT_Data[[#This Row],[Processor Cost Center]],9),MAIN_Ref[[#All],[Cost Center]:[Site Name]],3,FALSE)</f>
        <v>PAL</v>
      </c>
      <c r="T359" s="8"/>
      <c r="U359"/>
    </row>
    <row r="360" spans="2:21" x14ac:dyDescent="0.25">
      <c r="B360" s="6" t="s">
        <v>30</v>
      </c>
      <c r="C360" s="3" t="s">
        <v>17</v>
      </c>
      <c r="D360" s="5" t="s">
        <v>455</v>
      </c>
      <c r="E360" s="19" t="s">
        <v>456</v>
      </c>
      <c r="F360" s="25">
        <v>41414</v>
      </c>
      <c r="G360" s="3" t="s">
        <v>2194</v>
      </c>
      <c r="H360" s="5">
        <v>1</v>
      </c>
      <c r="I360" s="19">
        <v>100</v>
      </c>
      <c r="J360" s="6">
        <f>DATE(YEAR(MPT_Data[[#This Row],[Calendar Day]]),MONTH(MPT_Data[[#This Row],[Calendar Day]]),1)</f>
        <v>41395</v>
      </c>
      <c r="K360" s="3">
        <f>DATE(YEAR(MPT_Data[[#This Row],[Calendar Day]]),1,1)</f>
        <v>41275</v>
      </c>
      <c r="L360" s="5">
        <f>MPT_Data[[#This Row],[MIN]]/60/24</f>
        <v>6.9444444444444447E-4</v>
      </c>
      <c r="M360" t="str">
        <f>VLOOKUP(LEFT(MPT_Data[[#This Row],[Object ID]],1),Lookup[#All],2,FALSE)</f>
        <v>Service Request</v>
      </c>
      <c r="N360" t="str">
        <f>VLOOKUP("0"&amp;RIGHT(MPT_Data[[#This Row],[Processor Cost Center]],9),MAIN_Ref[[#All],[Cost Center]:[Site Name]],3,FALSE)</f>
        <v>PAL</v>
      </c>
      <c r="T360" s="8"/>
      <c r="U360"/>
    </row>
    <row r="361" spans="2:21" x14ac:dyDescent="0.25">
      <c r="B361" s="6" t="s">
        <v>30</v>
      </c>
      <c r="C361" s="3" t="s">
        <v>17</v>
      </c>
      <c r="D361" s="5" t="s">
        <v>457</v>
      </c>
      <c r="E361" s="19" t="s">
        <v>458</v>
      </c>
      <c r="F361" s="25">
        <v>41414</v>
      </c>
      <c r="G361" s="3" t="s">
        <v>2194</v>
      </c>
      <c r="H361" s="5">
        <v>4</v>
      </c>
      <c r="I361" s="19">
        <v>100</v>
      </c>
      <c r="J361" s="6">
        <f>DATE(YEAR(MPT_Data[[#This Row],[Calendar Day]]),MONTH(MPT_Data[[#This Row],[Calendar Day]]),1)</f>
        <v>41395</v>
      </c>
      <c r="K361" s="3">
        <f>DATE(YEAR(MPT_Data[[#This Row],[Calendar Day]]),1,1)</f>
        <v>41275</v>
      </c>
      <c r="L361" s="5">
        <f>MPT_Data[[#This Row],[MIN]]/60/24</f>
        <v>2.7777777777777779E-3</v>
      </c>
      <c r="M361" t="str">
        <f>VLOOKUP(LEFT(MPT_Data[[#This Row],[Object ID]],1),Lookup[#All],2,FALSE)</f>
        <v>Service Request</v>
      </c>
      <c r="N361" t="str">
        <f>VLOOKUP("0"&amp;RIGHT(MPT_Data[[#This Row],[Processor Cost Center]],9),MAIN_Ref[[#All],[Cost Center]:[Site Name]],3,FALSE)</f>
        <v>PAL</v>
      </c>
      <c r="T361" s="8"/>
      <c r="U361"/>
    </row>
    <row r="362" spans="2:21" x14ac:dyDescent="0.25">
      <c r="B362" s="6" t="s">
        <v>30</v>
      </c>
      <c r="C362" s="3" t="s">
        <v>17</v>
      </c>
      <c r="D362" s="5" t="s">
        <v>459</v>
      </c>
      <c r="E362" s="19" t="s">
        <v>394</v>
      </c>
      <c r="F362" s="25">
        <v>41414</v>
      </c>
      <c r="G362" s="3" t="s">
        <v>2197</v>
      </c>
      <c r="H362" s="5">
        <v>1459</v>
      </c>
      <c r="I362" s="19">
        <v>100</v>
      </c>
      <c r="J362" s="6">
        <f>DATE(YEAR(MPT_Data[[#This Row],[Calendar Day]]),MONTH(MPT_Data[[#This Row],[Calendar Day]]),1)</f>
        <v>41395</v>
      </c>
      <c r="K362" s="3">
        <f>DATE(YEAR(MPT_Data[[#This Row],[Calendar Day]]),1,1)</f>
        <v>41275</v>
      </c>
      <c r="L362" s="5">
        <f>MPT_Data[[#This Row],[MIN]]/60/24</f>
        <v>1.0131944444444445</v>
      </c>
      <c r="M362" t="str">
        <f>VLOOKUP(LEFT(MPT_Data[[#This Row],[Object ID]],1),Lookup[#All],2,FALSE)</f>
        <v>Service Request</v>
      </c>
      <c r="N362" t="str">
        <f>VLOOKUP("0"&amp;RIGHT(MPT_Data[[#This Row],[Processor Cost Center]],9),MAIN_Ref[[#All],[Cost Center]:[Site Name]],3,FALSE)</f>
        <v>PAL</v>
      </c>
      <c r="T362" s="8"/>
      <c r="U362"/>
    </row>
    <row r="363" spans="2:21" x14ac:dyDescent="0.25">
      <c r="B363" s="6" t="s">
        <v>30</v>
      </c>
      <c r="C363" s="3" t="s">
        <v>17</v>
      </c>
      <c r="D363" s="5" t="s">
        <v>460</v>
      </c>
      <c r="E363" s="19" t="s">
        <v>461</v>
      </c>
      <c r="F363" s="25">
        <v>41414</v>
      </c>
      <c r="G363" s="3" t="s">
        <v>2198</v>
      </c>
      <c r="H363" s="5">
        <v>2</v>
      </c>
      <c r="I363" s="19">
        <v>100</v>
      </c>
      <c r="J363" s="6">
        <f>DATE(YEAR(MPT_Data[[#This Row],[Calendar Day]]),MONTH(MPT_Data[[#This Row],[Calendar Day]]),1)</f>
        <v>41395</v>
      </c>
      <c r="K363" s="3">
        <f>DATE(YEAR(MPT_Data[[#This Row],[Calendar Day]]),1,1)</f>
        <v>41275</v>
      </c>
      <c r="L363" s="5">
        <f>MPT_Data[[#This Row],[MIN]]/60/24</f>
        <v>1.3888888888888889E-3</v>
      </c>
      <c r="M363" t="str">
        <f>VLOOKUP(LEFT(MPT_Data[[#This Row],[Object ID]],1),Lookup[#All],2,FALSE)</f>
        <v>Service Request</v>
      </c>
      <c r="N363" t="str">
        <f>VLOOKUP("0"&amp;RIGHT(MPT_Data[[#This Row],[Processor Cost Center]],9),MAIN_Ref[[#All],[Cost Center]:[Site Name]],3,FALSE)</f>
        <v>PAL</v>
      </c>
      <c r="T363" s="8"/>
      <c r="U363"/>
    </row>
    <row r="364" spans="2:21" x14ac:dyDescent="0.25">
      <c r="B364" s="6" t="s">
        <v>30</v>
      </c>
      <c r="C364" s="3" t="s">
        <v>17</v>
      </c>
      <c r="D364" s="5" t="s">
        <v>462</v>
      </c>
      <c r="E364" s="19" t="s">
        <v>280</v>
      </c>
      <c r="F364" s="25">
        <v>41414</v>
      </c>
      <c r="G364" s="3" t="s">
        <v>2189</v>
      </c>
      <c r="H364" s="5">
        <v>5397</v>
      </c>
      <c r="I364" s="19">
        <v>100</v>
      </c>
      <c r="J364" s="6">
        <f>DATE(YEAR(MPT_Data[[#This Row],[Calendar Day]]),MONTH(MPT_Data[[#This Row],[Calendar Day]]),1)</f>
        <v>41395</v>
      </c>
      <c r="K364" s="3">
        <f>DATE(YEAR(MPT_Data[[#This Row],[Calendar Day]]),1,1)</f>
        <v>41275</v>
      </c>
      <c r="L364" s="5">
        <f>MPT_Data[[#This Row],[MIN]]/60/24</f>
        <v>3.7479166666666668</v>
      </c>
      <c r="M364" t="str">
        <f>VLOOKUP(LEFT(MPT_Data[[#This Row],[Object ID]],1),Lookup[#All],2,FALSE)</f>
        <v>Service Request</v>
      </c>
      <c r="N364" t="str">
        <f>VLOOKUP("0"&amp;RIGHT(MPT_Data[[#This Row],[Processor Cost Center]],9),MAIN_Ref[[#All],[Cost Center]:[Site Name]],3,FALSE)</f>
        <v>PAL</v>
      </c>
      <c r="T364" s="8"/>
      <c r="U364"/>
    </row>
    <row r="365" spans="2:21" x14ac:dyDescent="0.25">
      <c r="B365" s="6" t="s">
        <v>30</v>
      </c>
      <c r="C365" s="3" t="s">
        <v>17</v>
      </c>
      <c r="D365" s="5" t="s">
        <v>463</v>
      </c>
      <c r="E365" s="19" t="s">
        <v>464</v>
      </c>
      <c r="F365" s="25">
        <v>41414</v>
      </c>
      <c r="G365" s="3" t="s">
        <v>2189</v>
      </c>
      <c r="H365" s="5">
        <v>4</v>
      </c>
      <c r="I365" s="19">
        <v>100</v>
      </c>
      <c r="J365" s="6">
        <f>DATE(YEAR(MPT_Data[[#This Row],[Calendar Day]]),MONTH(MPT_Data[[#This Row],[Calendar Day]]),1)</f>
        <v>41395</v>
      </c>
      <c r="K365" s="3">
        <f>DATE(YEAR(MPT_Data[[#This Row],[Calendar Day]]),1,1)</f>
        <v>41275</v>
      </c>
      <c r="L365" s="5">
        <f>MPT_Data[[#This Row],[MIN]]/60/24</f>
        <v>2.7777777777777779E-3</v>
      </c>
      <c r="M365" t="str">
        <f>VLOOKUP(LEFT(MPT_Data[[#This Row],[Object ID]],1),Lookup[#All],2,FALSE)</f>
        <v>Service Request</v>
      </c>
      <c r="N365" t="str">
        <f>VLOOKUP("0"&amp;RIGHT(MPT_Data[[#This Row],[Processor Cost Center]],9),MAIN_Ref[[#All],[Cost Center]:[Site Name]],3,FALSE)</f>
        <v>PAL</v>
      </c>
      <c r="T365" s="8"/>
      <c r="U365"/>
    </row>
    <row r="366" spans="2:21" x14ac:dyDescent="0.25">
      <c r="B366" s="6" t="s">
        <v>30</v>
      </c>
      <c r="C366" s="3" t="s">
        <v>17</v>
      </c>
      <c r="D366" s="5" t="s">
        <v>465</v>
      </c>
      <c r="E366" s="19" t="s">
        <v>466</v>
      </c>
      <c r="F366" s="25">
        <v>41414</v>
      </c>
      <c r="G366" s="3" t="s">
        <v>2189</v>
      </c>
      <c r="H366" s="5">
        <v>4</v>
      </c>
      <c r="I366" s="19">
        <v>100</v>
      </c>
      <c r="J366" s="6">
        <f>DATE(YEAR(MPT_Data[[#This Row],[Calendar Day]]),MONTH(MPT_Data[[#This Row],[Calendar Day]]),1)</f>
        <v>41395</v>
      </c>
      <c r="K366" s="3">
        <f>DATE(YEAR(MPT_Data[[#This Row],[Calendar Day]]),1,1)</f>
        <v>41275</v>
      </c>
      <c r="L366" s="5">
        <f>MPT_Data[[#This Row],[MIN]]/60/24</f>
        <v>2.7777777777777779E-3</v>
      </c>
      <c r="M366" t="str">
        <f>VLOOKUP(LEFT(MPT_Data[[#This Row],[Object ID]],1),Lookup[#All],2,FALSE)</f>
        <v>Service Request</v>
      </c>
      <c r="N366" t="str">
        <f>VLOOKUP("0"&amp;RIGHT(MPT_Data[[#This Row],[Processor Cost Center]],9),MAIN_Ref[[#All],[Cost Center]:[Site Name]],3,FALSE)</f>
        <v>PAL</v>
      </c>
      <c r="T366" s="8"/>
      <c r="U366"/>
    </row>
    <row r="367" spans="2:21" x14ac:dyDescent="0.25">
      <c r="B367" s="6" t="s">
        <v>30</v>
      </c>
      <c r="C367" s="3" t="s">
        <v>17</v>
      </c>
      <c r="D367" s="5" t="s">
        <v>467</v>
      </c>
      <c r="E367" s="19" t="s">
        <v>468</v>
      </c>
      <c r="F367" s="25">
        <v>41379</v>
      </c>
      <c r="G367" s="3" t="s">
        <v>2190</v>
      </c>
      <c r="H367" s="5">
        <v>4554</v>
      </c>
      <c r="I367" s="19">
        <v>100</v>
      </c>
      <c r="J367" s="6">
        <f>DATE(YEAR(MPT_Data[[#This Row],[Calendar Day]]),MONTH(MPT_Data[[#This Row],[Calendar Day]]),1)</f>
        <v>41365</v>
      </c>
      <c r="K367" s="3">
        <f>DATE(YEAR(MPT_Data[[#This Row],[Calendar Day]]),1,1)</f>
        <v>41275</v>
      </c>
      <c r="L367" s="5">
        <f>MPT_Data[[#This Row],[MIN]]/60/24</f>
        <v>3.1625000000000001</v>
      </c>
      <c r="M367" t="str">
        <f>VLOOKUP(LEFT(MPT_Data[[#This Row],[Object ID]],1),Lookup[#All],2,FALSE)</f>
        <v>Service Request</v>
      </c>
      <c r="N367" t="str">
        <f>VLOOKUP("0"&amp;RIGHT(MPT_Data[[#This Row],[Processor Cost Center]],9),MAIN_Ref[[#All],[Cost Center]:[Site Name]],3,FALSE)</f>
        <v>PAL</v>
      </c>
      <c r="T367" s="8"/>
      <c r="U367"/>
    </row>
    <row r="368" spans="2:21" x14ac:dyDescent="0.25">
      <c r="B368" s="6" t="s">
        <v>30</v>
      </c>
      <c r="C368" s="3" t="s">
        <v>17</v>
      </c>
      <c r="D368" s="5" t="s">
        <v>469</v>
      </c>
      <c r="E368" s="19" t="s">
        <v>470</v>
      </c>
      <c r="F368" s="25">
        <v>41376</v>
      </c>
      <c r="G368" s="3" t="s">
        <v>2189</v>
      </c>
      <c r="H368" s="5">
        <v>5</v>
      </c>
      <c r="I368" s="19">
        <v>100</v>
      </c>
      <c r="J368" s="6">
        <f>DATE(YEAR(MPT_Data[[#This Row],[Calendar Day]]),MONTH(MPT_Data[[#This Row],[Calendar Day]]),1)</f>
        <v>41365</v>
      </c>
      <c r="K368" s="3">
        <f>DATE(YEAR(MPT_Data[[#This Row],[Calendar Day]]),1,1)</f>
        <v>41275</v>
      </c>
      <c r="L368" s="5">
        <f>MPT_Data[[#This Row],[MIN]]/60/24</f>
        <v>3.472222222222222E-3</v>
      </c>
      <c r="M368" t="str">
        <f>VLOOKUP(LEFT(MPT_Data[[#This Row],[Object ID]],1),Lookup[#All],2,FALSE)</f>
        <v>Service Request</v>
      </c>
      <c r="N368" t="str">
        <f>VLOOKUP("0"&amp;RIGHT(MPT_Data[[#This Row],[Processor Cost Center]],9),MAIN_Ref[[#All],[Cost Center]:[Site Name]],3,FALSE)</f>
        <v>PAL</v>
      </c>
      <c r="T368" s="8"/>
      <c r="U368"/>
    </row>
    <row r="369" spans="2:21" x14ac:dyDescent="0.25">
      <c r="B369" s="6" t="s">
        <v>30</v>
      </c>
      <c r="C369" s="3" t="s">
        <v>17</v>
      </c>
      <c r="D369" s="5" t="s">
        <v>471</v>
      </c>
      <c r="E369" s="19" t="s">
        <v>472</v>
      </c>
      <c r="F369" s="25">
        <v>41414</v>
      </c>
      <c r="G369" s="3" t="s">
        <v>2189</v>
      </c>
      <c r="H369" s="5">
        <v>3</v>
      </c>
      <c r="I369" s="19">
        <v>100</v>
      </c>
      <c r="J369" s="6">
        <f>DATE(YEAR(MPT_Data[[#This Row],[Calendar Day]]),MONTH(MPT_Data[[#This Row],[Calendar Day]]),1)</f>
        <v>41395</v>
      </c>
      <c r="K369" s="3">
        <f>DATE(YEAR(MPT_Data[[#This Row],[Calendar Day]]),1,1)</f>
        <v>41275</v>
      </c>
      <c r="L369" s="5">
        <f>MPT_Data[[#This Row],[MIN]]/60/24</f>
        <v>2.0833333333333333E-3</v>
      </c>
      <c r="M369" t="str">
        <f>VLOOKUP(LEFT(MPT_Data[[#This Row],[Object ID]],1),Lookup[#All],2,FALSE)</f>
        <v>Service Request</v>
      </c>
      <c r="N369" t="str">
        <f>VLOOKUP("0"&amp;RIGHT(MPT_Data[[#This Row],[Processor Cost Center]],9),MAIN_Ref[[#All],[Cost Center]:[Site Name]],3,FALSE)</f>
        <v>PAL</v>
      </c>
      <c r="T369" s="8"/>
      <c r="U369"/>
    </row>
    <row r="370" spans="2:21" x14ac:dyDescent="0.25">
      <c r="B370" s="6" t="s">
        <v>30</v>
      </c>
      <c r="C370" s="3" t="s">
        <v>17</v>
      </c>
      <c r="D370" s="5" t="s">
        <v>473</v>
      </c>
      <c r="E370" s="19" t="s">
        <v>474</v>
      </c>
      <c r="F370" s="25">
        <v>41414</v>
      </c>
      <c r="G370" s="3" t="s">
        <v>2198</v>
      </c>
      <c r="H370" s="5">
        <v>2</v>
      </c>
      <c r="I370" s="19">
        <v>100</v>
      </c>
      <c r="J370" s="6">
        <f>DATE(YEAR(MPT_Data[[#This Row],[Calendar Day]]),MONTH(MPT_Data[[#This Row],[Calendar Day]]),1)</f>
        <v>41395</v>
      </c>
      <c r="K370" s="3">
        <f>DATE(YEAR(MPT_Data[[#This Row],[Calendar Day]]),1,1)</f>
        <v>41275</v>
      </c>
      <c r="L370" s="5">
        <f>MPT_Data[[#This Row],[MIN]]/60/24</f>
        <v>1.3888888888888889E-3</v>
      </c>
      <c r="M370" t="str">
        <f>VLOOKUP(LEFT(MPT_Data[[#This Row],[Object ID]],1),Lookup[#All],2,FALSE)</f>
        <v>Service Request</v>
      </c>
      <c r="N370" t="str">
        <f>VLOOKUP("0"&amp;RIGHT(MPT_Data[[#This Row],[Processor Cost Center]],9),MAIN_Ref[[#All],[Cost Center]:[Site Name]],3,FALSE)</f>
        <v>PAL</v>
      </c>
      <c r="T370" s="8"/>
      <c r="U370"/>
    </row>
    <row r="371" spans="2:21" x14ac:dyDescent="0.25">
      <c r="B371" s="6" t="s">
        <v>30</v>
      </c>
      <c r="C371" s="3" t="s">
        <v>17</v>
      </c>
      <c r="D371" s="5" t="s">
        <v>475</v>
      </c>
      <c r="E371" s="19" t="s">
        <v>476</v>
      </c>
      <c r="F371" s="25">
        <v>41414</v>
      </c>
      <c r="G371" s="3" t="s">
        <v>2198</v>
      </c>
      <c r="H371" s="5">
        <v>2</v>
      </c>
      <c r="I371" s="19">
        <v>100</v>
      </c>
      <c r="J371" s="6">
        <f>DATE(YEAR(MPT_Data[[#This Row],[Calendar Day]]),MONTH(MPT_Data[[#This Row],[Calendar Day]]),1)</f>
        <v>41395</v>
      </c>
      <c r="K371" s="3">
        <f>DATE(YEAR(MPT_Data[[#This Row],[Calendar Day]]),1,1)</f>
        <v>41275</v>
      </c>
      <c r="L371" s="5">
        <f>MPT_Data[[#This Row],[MIN]]/60/24</f>
        <v>1.3888888888888889E-3</v>
      </c>
      <c r="M371" t="str">
        <f>VLOOKUP(LEFT(MPT_Data[[#This Row],[Object ID]],1),Lookup[#All],2,FALSE)</f>
        <v>Service Request</v>
      </c>
      <c r="N371" t="str">
        <f>VLOOKUP("0"&amp;RIGHT(MPT_Data[[#This Row],[Processor Cost Center]],9),MAIN_Ref[[#All],[Cost Center]:[Site Name]],3,FALSE)</f>
        <v>PAL</v>
      </c>
      <c r="T371" s="8"/>
      <c r="U371"/>
    </row>
    <row r="372" spans="2:21" x14ac:dyDescent="0.25">
      <c r="B372" s="6" t="s">
        <v>30</v>
      </c>
      <c r="C372" s="3" t="s">
        <v>17</v>
      </c>
      <c r="D372" s="5" t="s">
        <v>477</v>
      </c>
      <c r="E372" s="19" t="s">
        <v>478</v>
      </c>
      <c r="F372" s="25">
        <v>41414</v>
      </c>
      <c r="G372" s="3" t="s">
        <v>2196</v>
      </c>
      <c r="H372" s="5">
        <v>3</v>
      </c>
      <c r="I372" s="19">
        <v>100</v>
      </c>
      <c r="J372" s="6">
        <f>DATE(YEAR(MPT_Data[[#This Row],[Calendar Day]]),MONTH(MPT_Data[[#This Row],[Calendar Day]]),1)</f>
        <v>41395</v>
      </c>
      <c r="K372" s="3">
        <f>DATE(YEAR(MPT_Data[[#This Row],[Calendar Day]]),1,1)</f>
        <v>41275</v>
      </c>
      <c r="L372" s="5">
        <f>MPT_Data[[#This Row],[MIN]]/60/24</f>
        <v>2.0833333333333333E-3</v>
      </c>
      <c r="M372" t="str">
        <f>VLOOKUP(LEFT(MPT_Data[[#This Row],[Object ID]],1),Lookup[#All],2,FALSE)</f>
        <v>Service Request</v>
      </c>
      <c r="N372" t="str">
        <f>VLOOKUP("0"&amp;RIGHT(MPT_Data[[#This Row],[Processor Cost Center]],9),MAIN_Ref[[#All],[Cost Center]:[Site Name]],3,FALSE)</f>
        <v>PAL</v>
      </c>
      <c r="T372" s="8"/>
      <c r="U372"/>
    </row>
    <row r="373" spans="2:21" x14ac:dyDescent="0.25">
      <c r="B373" s="6" t="s">
        <v>30</v>
      </c>
      <c r="C373" s="3" t="s">
        <v>17</v>
      </c>
      <c r="D373" s="5" t="s">
        <v>479</v>
      </c>
      <c r="E373" s="19" t="s">
        <v>480</v>
      </c>
      <c r="F373" s="25">
        <v>41414</v>
      </c>
      <c r="G373" s="3" t="s">
        <v>2196</v>
      </c>
      <c r="H373" s="5">
        <v>4</v>
      </c>
      <c r="I373" s="19">
        <v>100</v>
      </c>
      <c r="J373" s="6">
        <f>DATE(YEAR(MPT_Data[[#This Row],[Calendar Day]]),MONTH(MPT_Data[[#This Row],[Calendar Day]]),1)</f>
        <v>41395</v>
      </c>
      <c r="K373" s="3">
        <f>DATE(YEAR(MPT_Data[[#This Row],[Calendar Day]]),1,1)</f>
        <v>41275</v>
      </c>
      <c r="L373" s="5">
        <f>MPT_Data[[#This Row],[MIN]]/60/24</f>
        <v>2.7777777777777779E-3</v>
      </c>
      <c r="M373" t="str">
        <f>VLOOKUP(LEFT(MPT_Data[[#This Row],[Object ID]],1),Lookup[#All],2,FALSE)</f>
        <v>Service Request</v>
      </c>
      <c r="N373" t="str">
        <f>VLOOKUP("0"&amp;RIGHT(MPT_Data[[#This Row],[Processor Cost Center]],9),MAIN_Ref[[#All],[Cost Center]:[Site Name]],3,FALSE)</f>
        <v>PAL</v>
      </c>
      <c r="T373" s="8"/>
      <c r="U373"/>
    </row>
    <row r="374" spans="2:21" x14ac:dyDescent="0.25">
      <c r="B374" s="6" t="s">
        <v>30</v>
      </c>
      <c r="C374" s="3" t="s">
        <v>17</v>
      </c>
      <c r="D374" s="5" t="s">
        <v>481</v>
      </c>
      <c r="E374" s="19" t="s">
        <v>482</v>
      </c>
      <c r="F374" s="25">
        <v>41414</v>
      </c>
      <c r="G374" s="3" t="s">
        <v>2199</v>
      </c>
      <c r="H374" s="5">
        <v>5722</v>
      </c>
      <c r="I374" s="19">
        <v>100</v>
      </c>
      <c r="J374" s="6">
        <f>DATE(YEAR(MPT_Data[[#This Row],[Calendar Day]]),MONTH(MPT_Data[[#This Row],[Calendar Day]]),1)</f>
        <v>41395</v>
      </c>
      <c r="K374" s="3">
        <f>DATE(YEAR(MPT_Data[[#This Row],[Calendar Day]]),1,1)</f>
        <v>41275</v>
      </c>
      <c r="L374" s="5">
        <f>MPT_Data[[#This Row],[MIN]]/60/24</f>
        <v>3.973611111111111</v>
      </c>
      <c r="M374" t="str">
        <f>VLOOKUP(LEFT(MPT_Data[[#This Row],[Object ID]],1),Lookup[#All],2,FALSE)</f>
        <v>Service Request</v>
      </c>
      <c r="N374" t="str">
        <f>VLOOKUP("0"&amp;RIGHT(MPT_Data[[#This Row],[Processor Cost Center]],9),MAIN_Ref[[#All],[Cost Center]:[Site Name]],3,FALSE)</f>
        <v>PAL</v>
      </c>
      <c r="T374" s="8"/>
      <c r="U374"/>
    </row>
    <row r="375" spans="2:21" x14ac:dyDescent="0.25">
      <c r="B375" s="6" t="s">
        <v>30</v>
      </c>
      <c r="C375" s="3" t="s">
        <v>17</v>
      </c>
      <c r="D375" s="5" t="s">
        <v>483</v>
      </c>
      <c r="E375" s="19" t="s">
        <v>484</v>
      </c>
      <c r="F375" s="25">
        <v>41377</v>
      </c>
      <c r="G375" s="3" t="s">
        <v>2194</v>
      </c>
      <c r="H375" s="5">
        <v>2</v>
      </c>
      <c r="I375" s="19">
        <v>100</v>
      </c>
      <c r="J375" s="6">
        <f>DATE(YEAR(MPT_Data[[#This Row],[Calendar Day]]),MONTH(MPT_Data[[#This Row],[Calendar Day]]),1)</f>
        <v>41365</v>
      </c>
      <c r="K375" s="3">
        <f>DATE(YEAR(MPT_Data[[#This Row],[Calendar Day]]),1,1)</f>
        <v>41275</v>
      </c>
      <c r="L375" s="5">
        <f>MPT_Data[[#This Row],[MIN]]/60/24</f>
        <v>1.3888888888888889E-3</v>
      </c>
      <c r="M375" t="str">
        <f>VLOOKUP(LEFT(MPT_Data[[#This Row],[Object ID]],1),Lookup[#All],2,FALSE)</f>
        <v>Service Request</v>
      </c>
      <c r="N375" t="str">
        <f>VLOOKUP("0"&amp;RIGHT(MPT_Data[[#This Row],[Processor Cost Center]],9),MAIN_Ref[[#All],[Cost Center]:[Site Name]],3,FALSE)</f>
        <v>PAL</v>
      </c>
      <c r="T375" s="8"/>
      <c r="U375"/>
    </row>
    <row r="376" spans="2:21" x14ac:dyDescent="0.25">
      <c r="B376" s="6" t="s">
        <v>30</v>
      </c>
      <c r="C376" s="3" t="s">
        <v>17</v>
      </c>
      <c r="D376" s="5" t="s">
        <v>485</v>
      </c>
      <c r="E376" s="19" t="s">
        <v>486</v>
      </c>
      <c r="F376" s="25">
        <v>41414</v>
      </c>
      <c r="G376" s="3" t="s">
        <v>2189</v>
      </c>
      <c r="H376" s="5">
        <v>4</v>
      </c>
      <c r="I376" s="19">
        <v>100</v>
      </c>
      <c r="J376" s="6">
        <f>DATE(YEAR(MPT_Data[[#This Row],[Calendar Day]]),MONTH(MPT_Data[[#This Row],[Calendar Day]]),1)</f>
        <v>41395</v>
      </c>
      <c r="K376" s="3">
        <f>DATE(YEAR(MPT_Data[[#This Row],[Calendar Day]]),1,1)</f>
        <v>41275</v>
      </c>
      <c r="L376" s="5">
        <f>MPT_Data[[#This Row],[MIN]]/60/24</f>
        <v>2.7777777777777779E-3</v>
      </c>
      <c r="M376" t="str">
        <f>VLOOKUP(LEFT(MPT_Data[[#This Row],[Object ID]],1),Lookup[#All],2,FALSE)</f>
        <v>Service Request</v>
      </c>
      <c r="N376" t="str">
        <f>VLOOKUP("0"&amp;RIGHT(MPT_Data[[#This Row],[Processor Cost Center]],9),MAIN_Ref[[#All],[Cost Center]:[Site Name]],3,FALSE)</f>
        <v>PAL</v>
      </c>
      <c r="T376" s="8"/>
      <c r="U376"/>
    </row>
    <row r="377" spans="2:21" x14ac:dyDescent="0.25">
      <c r="B377" s="6" t="s">
        <v>30</v>
      </c>
      <c r="C377" s="3" t="s">
        <v>17</v>
      </c>
      <c r="D377" s="5" t="s">
        <v>487</v>
      </c>
      <c r="E377" s="19" t="s">
        <v>488</v>
      </c>
      <c r="F377" s="25">
        <v>41414</v>
      </c>
      <c r="G377" s="3" t="s">
        <v>2189</v>
      </c>
      <c r="H377" s="5">
        <v>3</v>
      </c>
      <c r="I377" s="19">
        <v>100</v>
      </c>
      <c r="J377" s="6">
        <f>DATE(YEAR(MPT_Data[[#This Row],[Calendar Day]]),MONTH(MPT_Data[[#This Row],[Calendar Day]]),1)</f>
        <v>41395</v>
      </c>
      <c r="K377" s="3">
        <f>DATE(YEAR(MPT_Data[[#This Row],[Calendar Day]]),1,1)</f>
        <v>41275</v>
      </c>
      <c r="L377" s="5">
        <f>MPT_Data[[#This Row],[MIN]]/60/24</f>
        <v>2.0833333333333333E-3</v>
      </c>
      <c r="M377" t="str">
        <f>VLOOKUP(LEFT(MPT_Data[[#This Row],[Object ID]],1),Lookup[#All],2,FALSE)</f>
        <v>Service Request</v>
      </c>
      <c r="N377" t="str">
        <f>VLOOKUP("0"&amp;RIGHT(MPT_Data[[#This Row],[Processor Cost Center]],9),MAIN_Ref[[#All],[Cost Center]:[Site Name]],3,FALSE)</f>
        <v>PAL</v>
      </c>
      <c r="T377" s="8"/>
      <c r="U377"/>
    </row>
    <row r="378" spans="2:21" x14ac:dyDescent="0.25">
      <c r="B378" s="6" t="s">
        <v>30</v>
      </c>
      <c r="C378" s="3" t="s">
        <v>17</v>
      </c>
      <c r="D378" s="5" t="s">
        <v>489</v>
      </c>
      <c r="E378" s="19" t="s">
        <v>490</v>
      </c>
      <c r="F378" s="25">
        <v>41414</v>
      </c>
      <c r="G378" s="3" t="s">
        <v>2189</v>
      </c>
      <c r="H378" s="5">
        <v>22</v>
      </c>
      <c r="I378" s="19">
        <v>100</v>
      </c>
      <c r="J378" s="6">
        <f>DATE(YEAR(MPT_Data[[#This Row],[Calendar Day]]),MONTH(MPT_Data[[#This Row],[Calendar Day]]),1)</f>
        <v>41395</v>
      </c>
      <c r="K378" s="3">
        <f>DATE(YEAR(MPT_Data[[#This Row],[Calendar Day]]),1,1)</f>
        <v>41275</v>
      </c>
      <c r="L378" s="5">
        <f>MPT_Data[[#This Row],[MIN]]/60/24</f>
        <v>1.5277777777777777E-2</v>
      </c>
      <c r="M378" t="str">
        <f>VLOOKUP(LEFT(MPT_Data[[#This Row],[Object ID]],1),Lookup[#All],2,FALSE)</f>
        <v>Service Request</v>
      </c>
      <c r="N378" t="str">
        <f>VLOOKUP("0"&amp;RIGHT(MPT_Data[[#This Row],[Processor Cost Center]],9),MAIN_Ref[[#All],[Cost Center]:[Site Name]],3,FALSE)</f>
        <v>PAL</v>
      </c>
      <c r="T378" s="8"/>
      <c r="U378"/>
    </row>
    <row r="379" spans="2:21" x14ac:dyDescent="0.25">
      <c r="B379" s="6" t="s">
        <v>30</v>
      </c>
      <c r="C379" s="3" t="s">
        <v>17</v>
      </c>
      <c r="D379" s="5" t="s">
        <v>491</v>
      </c>
      <c r="E379" s="19" t="s">
        <v>492</v>
      </c>
      <c r="F379" s="25">
        <v>41414</v>
      </c>
      <c r="G379" s="3" t="s">
        <v>2191</v>
      </c>
      <c r="H379" s="5">
        <v>9</v>
      </c>
      <c r="I379" s="19">
        <v>100</v>
      </c>
      <c r="J379" s="6">
        <f>DATE(YEAR(MPT_Data[[#This Row],[Calendar Day]]),MONTH(MPT_Data[[#This Row],[Calendar Day]]),1)</f>
        <v>41395</v>
      </c>
      <c r="K379" s="3">
        <f>DATE(YEAR(MPT_Data[[#This Row],[Calendar Day]]),1,1)</f>
        <v>41275</v>
      </c>
      <c r="L379" s="5">
        <f>MPT_Data[[#This Row],[MIN]]/60/24</f>
        <v>6.2499999999999995E-3</v>
      </c>
      <c r="M379" t="str">
        <f>VLOOKUP(LEFT(MPT_Data[[#This Row],[Object ID]],1),Lookup[#All],2,FALSE)</f>
        <v>Service Request</v>
      </c>
      <c r="N379" t="str">
        <f>VLOOKUP("0"&amp;RIGHT(MPT_Data[[#This Row],[Processor Cost Center]],9),MAIN_Ref[[#All],[Cost Center]:[Site Name]],3,FALSE)</f>
        <v>PAL</v>
      </c>
      <c r="T379" s="8"/>
      <c r="U379"/>
    </row>
    <row r="380" spans="2:21" x14ac:dyDescent="0.25">
      <c r="B380" s="6" t="s">
        <v>30</v>
      </c>
      <c r="C380" s="3" t="s">
        <v>17</v>
      </c>
      <c r="D380" s="5" t="s">
        <v>493</v>
      </c>
      <c r="E380" s="19" t="s">
        <v>494</v>
      </c>
      <c r="F380" s="25">
        <v>41379</v>
      </c>
      <c r="G380" s="3" t="s">
        <v>2191</v>
      </c>
      <c r="H380" s="5">
        <v>4</v>
      </c>
      <c r="I380" s="19">
        <v>100</v>
      </c>
      <c r="J380" s="6">
        <f>DATE(YEAR(MPT_Data[[#This Row],[Calendar Day]]),MONTH(MPT_Data[[#This Row],[Calendar Day]]),1)</f>
        <v>41365</v>
      </c>
      <c r="K380" s="3">
        <f>DATE(YEAR(MPT_Data[[#This Row],[Calendar Day]]),1,1)</f>
        <v>41275</v>
      </c>
      <c r="L380" s="5">
        <f>MPT_Data[[#This Row],[MIN]]/60/24</f>
        <v>2.7777777777777779E-3</v>
      </c>
      <c r="M380" t="str">
        <f>VLOOKUP(LEFT(MPT_Data[[#This Row],[Object ID]],1),Lookup[#All],2,FALSE)</f>
        <v>Service Request</v>
      </c>
      <c r="N380" t="str">
        <f>VLOOKUP("0"&amp;RIGHT(MPT_Data[[#This Row],[Processor Cost Center]],9),MAIN_Ref[[#All],[Cost Center]:[Site Name]],3,FALSE)</f>
        <v>PAL</v>
      </c>
      <c r="T380" s="8"/>
      <c r="U380"/>
    </row>
    <row r="381" spans="2:21" x14ac:dyDescent="0.25">
      <c r="B381" s="6" t="s">
        <v>30</v>
      </c>
      <c r="C381" s="3" t="s">
        <v>17</v>
      </c>
      <c r="D381" s="5" t="s">
        <v>495</v>
      </c>
      <c r="E381" s="19" t="s">
        <v>496</v>
      </c>
      <c r="F381" s="25">
        <v>41384</v>
      </c>
      <c r="G381" s="3" t="s">
        <v>2191</v>
      </c>
      <c r="H381" s="5">
        <v>3</v>
      </c>
      <c r="I381" s="19">
        <v>100</v>
      </c>
      <c r="J381" s="6">
        <f>DATE(YEAR(MPT_Data[[#This Row],[Calendar Day]]),MONTH(MPT_Data[[#This Row],[Calendar Day]]),1)</f>
        <v>41365</v>
      </c>
      <c r="K381" s="3">
        <f>DATE(YEAR(MPT_Data[[#This Row],[Calendar Day]]),1,1)</f>
        <v>41275</v>
      </c>
      <c r="L381" s="5">
        <f>MPT_Data[[#This Row],[MIN]]/60/24</f>
        <v>2.0833333333333333E-3</v>
      </c>
      <c r="M381" t="str">
        <f>VLOOKUP(LEFT(MPT_Data[[#This Row],[Object ID]],1),Lookup[#All],2,FALSE)</f>
        <v>Service Request</v>
      </c>
      <c r="N381" t="str">
        <f>VLOOKUP("0"&amp;RIGHT(MPT_Data[[#This Row],[Processor Cost Center]],9),MAIN_Ref[[#All],[Cost Center]:[Site Name]],3,FALSE)</f>
        <v>PAL</v>
      </c>
      <c r="T381" s="8"/>
      <c r="U381"/>
    </row>
    <row r="382" spans="2:21" x14ac:dyDescent="0.25">
      <c r="B382" s="6" t="s">
        <v>30</v>
      </c>
      <c r="C382" s="3" t="s">
        <v>17</v>
      </c>
      <c r="D382" s="5" t="s">
        <v>497</v>
      </c>
      <c r="E382" s="19" t="s">
        <v>498</v>
      </c>
      <c r="F382" s="25">
        <v>41414</v>
      </c>
      <c r="G382" s="3" t="s">
        <v>2191</v>
      </c>
      <c r="H382" s="5">
        <v>4</v>
      </c>
      <c r="I382" s="19">
        <v>100</v>
      </c>
      <c r="J382" s="6">
        <f>DATE(YEAR(MPT_Data[[#This Row],[Calendar Day]]),MONTH(MPT_Data[[#This Row],[Calendar Day]]),1)</f>
        <v>41395</v>
      </c>
      <c r="K382" s="3">
        <f>DATE(YEAR(MPT_Data[[#This Row],[Calendar Day]]),1,1)</f>
        <v>41275</v>
      </c>
      <c r="L382" s="5">
        <f>MPT_Data[[#This Row],[MIN]]/60/24</f>
        <v>2.7777777777777779E-3</v>
      </c>
      <c r="M382" t="str">
        <f>VLOOKUP(LEFT(MPT_Data[[#This Row],[Object ID]],1),Lookup[#All],2,FALSE)</f>
        <v>Service Request</v>
      </c>
      <c r="N382" t="str">
        <f>VLOOKUP("0"&amp;RIGHT(MPT_Data[[#This Row],[Processor Cost Center]],9),MAIN_Ref[[#All],[Cost Center]:[Site Name]],3,FALSE)</f>
        <v>PAL</v>
      </c>
      <c r="T382" s="8"/>
      <c r="U382"/>
    </row>
    <row r="383" spans="2:21" x14ac:dyDescent="0.25">
      <c r="B383" s="6" t="s">
        <v>30</v>
      </c>
      <c r="C383" s="3" t="s">
        <v>17</v>
      </c>
      <c r="D383" s="5" t="s">
        <v>499</v>
      </c>
      <c r="E383" s="19" t="s">
        <v>500</v>
      </c>
      <c r="F383" s="25">
        <v>41414</v>
      </c>
      <c r="G383" s="3" t="s">
        <v>2191</v>
      </c>
      <c r="H383" s="5">
        <v>2</v>
      </c>
      <c r="I383" s="19">
        <v>100</v>
      </c>
      <c r="J383" s="6">
        <f>DATE(YEAR(MPT_Data[[#This Row],[Calendar Day]]),MONTH(MPT_Data[[#This Row],[Calendar Day]]),1)</f>
        <v>41395</v>
      </c>
      <c r="K383" s="3">
        <f>DATE(YEAR(MPT_Data[[#This Row],[Calendar Day]]),1,1)</f>
        <v>41275</v>
      </c>
      <c r="L383" s="5">
        <f>MPT_Data[[#This Row],[MIN]]/60/24</f>
        <v>1.3888888888888889E-3</v>
      </c>
      <c r="M383" t="str">
        <f>VLOOKUP(LEFT(MPT_Data[[#This Row],[Object ID]],1),Lookup[#All],2,FALSE)</f>
        <v>Service Request</v>
      </c>
      <c r="N383" t="str">
        <f>VLOOKUP("0"&amp;RIGHT(MPT_Data[[#This Row],[Processor Cost Center]],9),MAIN_Ref[[#All],[Cost Center]:[Site Name]],3,FALSE)</f>
        <v>PAL</v>
      </c>
      <c r="T383" s="8"/>
      <c r="U383"/>
    </row>
    <row r="384" spans="2:21" x14ac:dyDescent="0.25">
      <c r="B384" s="6" t="s">
        <v>30</v>
      </c>
      <c r="C384" s="3" t="s">
        <v>17</v>
      </c>
      <c r="D384" s="5" t="s">
        <v>501</v>
      </c>
      <c r="E384" s="19" t="s">
        <v>502</v>
      </c>
      <c r="F384" s="25">
        <v>41379</v>
      </c>
      <c r="G384" s="3" t="s">
        <v>2191</v>
      </c>
      <c r="H384" s="5">
        <v>2</v>
      </c>
      <c r="I384" s="19">
        <v>100</v>
      </c>
      <c r="J384" s="6">
        <f>DATE(YEAR(MPT_Data[[#This Row],[Calendar Day]]),MONTH(MPT_Data[[#This Row],[Calendar Day]]),1)</f>
        <v>41365</v>
      </c>
      <c r="K384" s="3">
        <f>DATE(YEAR(MPT_Data[[#This Row],[Calendar Day]]),1,1)</f>
        <v>41275</v>
      </c>
      <c r="L384" s="5">
        <f>MPT_Data[[#This Row],[MIN]]/60/24</f>
        <v>1.3888888888888889E-3</v>
      </c>
      <c r="M384" t="str">
        <f>VLOOKUP(LEFT(MPT_Data[[#This Row],[Object ID]],1),Lookup[#All],2,FALSE)</f>
        <v>Service Request</v>
      </c>
      <c r="N384" t="str">
        <f>VLOOKUP("0"&amp;RIGHT(MPT_Data[[#This Row],[Processor Cost Center]],9),MAIN_Ref[[#All],[Cost Center]:[Site Name]],3,FALSE)</f>
        <v>PAL</v>
      </c>
      <c r="T384" s="8"/>
      <c r="U384"/>
    </row>
    <row r="385" spans="2:21" x14ac:dyDescent="0.25">
      <c r="B385" s="6" t="s">
        <v>30</v>
      </c>
      <c r="C385" s="3" t="s">
        <v>17</v>
      </c>
      <c r="D385" s="5" t="s">
        <v>503</v>
      </c>
      <c r="E385" s="19" t="s">
        <v>504</v>
      </c>
      <c r="F385" s="25">
        <v>41414</v>
      </c>
      <c r="G385" s="3" t="s">
        <v>2191</v>
      </c>
      <c r="H385" s="5">
        <v>3270</v>
      </c>
      <c r="I385" s="19">
        <v>100</v>
      </c>
      <c r="J385" s="6">
        <f>DATE(YEAR(MPT_Data[[#This Row],[Calendar Day]]),MONTH(MPT_Data[[#This Row],[Calendar Day]]),1)</f>
        <v>41395</v>
      </c>
      <c r="K385" s="3">
        <f>DATE(YEAR(MPT_Data[[#This Row],[Calendar Day]]),1,1)</f>
        <v>41275</v>
      </c>
      <c r="L385" s="5">
        <f>MPT_Data[[#This Row],[MIN]]/60/24</f>
        <v>2.2708333333333335</v>
      </c>
      <c r="M385" t="str">
        <f>VLOOKUP(LEFT(MPT_Data[[#This Row],[Object ID]],1),Lookup[#All],2,FALSE)</f>
        <v>Service Request</v>
      </c>
      <c r="N385" t="str">
        <f>VLOOKUP("0"&amp;RIGHT(MPT_Data[[#This Row],[Processor Cost Center]],9),MAIN_Ref[[#All],[Cost Center]:[Site Name]],3,FALSE)</f>
        <v>PAL</v>
      </c>
      <c r="T385" s="8"/>
      <c r="U385"/>
    </row>
    <row r="386" spans="2:21" x14ac:dyDescent="0.25">
      <c r="B386" s="6" t="s">
        <v>30</v>
      </c>
      <c r="C386" s="3" t="s">
        <v>17</v>
      </c>
      <c r="D386" s="5" t="s">
        <v>505</v>
      </c>
      <c r="E386" s="19" t="s">
        <v>506</v>
      </c>
      <c r="F386" s="25">
        <v>41424</v>
      </c>
      <c r="G386" s="3" t="s">
        <v>2186</v>
      </c>
      <c r="H386" s="5">
        <v>19935</v>
      </c>
      <c r="I386" s="19">
        <v>100</v>
      </c>
      <c r="J386" s="6">
        <f>DATE(YEAR(MPT_Data[[#This Row],[Calendar Day]]),MONTH(MPT_Data[[#This Row],[Calendar Day]]),1)</f>
        <v>41395</v>
      </c>
      <c r="K386" s="3">
        <f>DATE(YEAR(MPT_Data[[#This Row],[Calendar Day]]),1,1)</f>
        <v>41275</v>
      </c>
      <c r="L386" s="5">
        <f>MPT_Data[[#This Row],[MIN]]/60/24</f>
        <v>13.84375</v>
      </c>
      <c r="M386" t="str">
        <f>VLOOKUP(LEFT(MPT_Data[[#This Row],[Object ID]],1),Lookup[#All],2,FALSE)</f>
        <v>Service Request</v>
      </c>
      <c r="N386" t="str">
        <f>VLOOKUP("0"&amp;RIGHT(MPT_Data[[#This Row],[Processor Cost Center]],9),MAIN_Ref[[#All],[Cost Center]:[Site Name]],3,FALSE)</f>
        <v>PAL</v>
      </c>
      <c r="T386" s="8"/>
      <c r="U386"/>
    </row>
    <row r="387" spans="2:21" x14ac:dyDescent="0.25">
      <c r="B387" s="6" t="s">
        <v>30</v>
      </c>
      <c r="C387" s="3" t="s">
        <v>17</v>
      </c>
      <c r="D387" s="5" t="s">
        <v>507</v>
      </c>
      <c r="E387" s="19" t="s">
        <v>286</v>
      </c>
      <c r="F387" s="25">
        <v>41414</v>
      </c>
      <c r="G387" s="3" t="s">
        <v>2189</v>
      </c>
      <c r="H387" s="5">
        <v>6</v>
      </c>
      <c r="I387" s="19">
        <v>100</v>
      </c>
      <c r="J387" s="6">
        <f>DATE(YEAR(MPT_Data[[#This Row],[Calendar Day]]),MONTH(MPT_Data[[#This Row],[Calendar Day]]),1)</f>
        <v>41395</v>
      </c>
      <c r="K387" s="3">
        <f>DATE(YEAR(MPT_Data[[#This Row],[Calendar Day]]),1,1)</f>
        <v>41275</v>
      </c>
      <c r="L387" s="5">
        <f>MPT_Data[[#This Row],[MIN]]/60/24</f>
        <v>4.1666666666666666E-3</v>
      </c>
      <c r="M387" t="str">
        <f>VLOOKUP(LEFT(MPT_Data[[#This Row],[Object ID]],1),Lookup[#All],2,FALSE)</f>
        <v>Service Request</v>
      </c>
      <c r="N387" t="str">
        <f>VLOOKUP("0"&amp;RIGHT(MPT_Data[[#This Row],[Processor Cost Center]],9),MAIN_Ref[[#All],[Cost Center]:[Site Name]],3,FALSE)</f>
        <v>PAL</v>
      </c>
      <c r="T387" s="8"/>
      <c r="U387"/>
    </row>
    <row r="388" spans="2:21" x14ac:dyDescent="0.25">
      <c r="B388" s="6" t="s">
        <v>30</v>
      </c>
      <c r="C388" s="3" t="s">
        <v>17</v>
      </c>
      <c r="D388" s="5" t="s">
        <v>508</v>
      </c>
      <c r="E388" s="19" t="s">
        <v>509</v>
      </c>
      <c r="F388" s="25">
        <v>41417</v>
      </c>
      <c r="G388" s="3" t="s">
        <v>2196</v>
      </c>
      <c r="H388" s="5">
        <v>10024</v>
      </c>
      <c r="I388" s="19">
        <v>100</v>
      </c>
      <c r="J388" s="6">
        <f>DATE(YEAR(MPT_Data[[#This Row],[Calendar Day]]),MONTH(MPT_Data[[#This Row],[Calendar Day]]),1)</f>
        <v>41395</v>
      </c>
      <c r="K388" s="3">
        <f>DATE(YEAR(MPT_Data[[#This Row],[Calendar Day]]),1,1)</f>
        <v>41275</v>
      </c>
      <c r="L388" s="5">
        <f>MPT_Data[[#This Row],[MIN]]/60/24</f>
        <v>6.9611111111111112</v>
      </c>
      <c r="M388" t="str">
        <f>VLOOKUP(LEFT(MPT_Data[[#This Row],[Object ID]],1),Lookup[#All],2,FALSE)</f>
        <v>Service Request</v>
      </c>
      <c r="N388" t="str">
        <f>VLOOKUP("0"&amp;RIGHT(MPT_Data[[#This Row],[Processor Cost Center]],9),MAIN_Ref[[#All],[Cost Center]:[Site Name]],3,FALSE)</f>
        <v>PAL</v>
      </c>
      <c r="T388" s="8"/>
      <c r="U388"/>
    </row>
    <row r="389" spans="2:21" x14ac:dyDescent="0.25">
      <c r="B389" s="6" t="s">
        <v>30</v>
      </c>
      <c r="C389" s="3" t="s">
        <v>17</v>
      </c>
      <c r="D389" s="5" t="s">
        <v>510</v>
      </c>
      <c r="E389" s="19" t="s">
        <v>511</v>
      </c>
      <c r="F389" s="25">
        <v>41419</v>
      </c>
      <c r="G389" s="3" t="s">
        <v>2201</v>
      </c>
      <c r="H389" s="5">
        <v>13014</v>
      </c>
      <c r="I389" s="19">
        <v>100</v>
      </c>
      <c r="J389" s="6">
        <f>DATE(YEAR(MPT_Data[[#This Row],[Calendar Day]]),MONTH(MPT_Data[[#This Row],[Calendar Day]]),1)</f>
        <v>41395</v>
      </c>
      <c r="K389" s="3">
        <f>DATE(YEAR(MPT_Data[[#This Row],[Calendar Day]]),1,1)</f>
        <v>41275</v>
      </c>
      <c r="L389" s="5">
        <f>MPT_Data[[#This Row],[MIN]]/60/24</f>
        <v>9.0374999999999996</v>
      </c>
      <c r="M389" t="str">
        <f>VLOOKUP(LEFT(MPT_Data[[#This Row],[Object ID]],1),Lookup[#All],2,FALSE)</f>
        <v>Service Request</v>
      </c>
      <c r="N389" t="str">
        <f>VLOOKUP("0"&amp;RIGHT(MPT_Data[[#This Row],[Processor Cost Center]],9),MAIN_Ref[[#All],[Cost Center]:[Site Name]],3,FALSE)</f>
        <v>PAL</v>
      </c>
      <c r="T389" s="8"/>
      <c r="U389"/>
    </row>
    <row r="390" spans="2:21" x14ac:dyDescent="0.25">
      <c r="B390" s="6" t="s">
        <v>30</v>
      </c>
      <c r="C390" s="3" t="s">
        <v>17</v>
      </c>
      <c r="D390" s="5" t="s">
        <v>512</v>
      </c>
      <c r="E390" s="19" t="s">
        <v>513</v>
      </c>
      <c r="F390" s="25">
        <v>41414</v>
      </c>
      <c r="G390" s="3" t="s">
        <v>2197</v>
      </c>
      <c r="H390" s="5">
        <v>4354</v>
      </c>
      <c r="I390" s="19">
        <v>100</v>
      </c>
      <c r="J390" s="6">
        <f>DATE(YEAR(MPT_Data[[#This Row],[Calendar Day]]),MONTH(MPT_Data[[#This Row],[Calendar Day]]),1)</f>
        <v>41395</v>
      </c>
      <c r="K390" s="3">
        <f>DATE(YEAR(MPT_Data[[#This Row],[Calendar Day]]),1,1)</f>
        <v>41275</v>
      </c>
      <c r="L390" s="5">
        <f>MPT_Data[[#This Row],[MIN]]/60/24</f>
        <v>3.0236111111111108</v>
      </c>
      <c r="M390" t="str">
        <f>VLOOKUP(LEFT(MPT_Data[[#This Row],[Object ID]],1),Lookup[#All],2,FALSE)</f>
        <v>Service Request</v>
      </c>
      <c r="N390" t="str">
        <f>VLOOKUP("0"&amp;RIGHT(MPT_Data[[#This Row],[Processor Cost Center]],9),MAIN_Ref[[#All],[Cost Center]:[Site Name]],3,FALSE)</f>
        <v>PAL</v>
      </c>
      <c r="T390" s="8"/>
      <c r="U390"/>
    </row>
    <row r="391" spans="2:21" x14ac:dyDescent="0.25">
      <c r="B391" s="6" t="s">
        <v>30</v>
      </c>
      <c r="C391" s="3" t="s">
        <v>17</v>
      </c>
      <c r="D391" s="5" t="s">
        <v>514</v>
      </c>
      <c r="E391" s="19" t="s">
        <v>515</v>
      </c>
      <c r="F391" s="25">
        <v>41414</v>
      </c>
      <c r="G391" s="3" t="s">
        <v>2196</v>
      </c>
      <c r="H391" s="5">
        <v>4</v>
      </c>
      <c r="I391" s="19">
        <v>100</v>
      </c>
      <c r="J391" s="6">
        <f>DATE(YEAR(MPT_Data[[#This Row],[Calendar Day]]),MONTH(MPT_Data[[#This Row],[Calendar Day]]),1)</f>
        <v>41395</v>
      </c>
      <c r="K391" s="3">
        <f>DATE(YEAR(MPT_Data[[#This Row],[Calendar Day]]),1,1)</f>
        <v>41275</v>
      </c>
      <c r="L391" s="5">
        <f>MPT_Data[[#This Row],[MIN]]/60/24</f>
        <v>2.7777777777777779E-3</v>
      </c>
      <c r="M391" t="str">
        <f>VLOOKUP(LEFT(MPT_Data[[#This Row],[Object ID]],1),Lookup[#All],2,FALSE)</f>
        <v>Service Request</v>
      </c>
      <c r="N391" t="str">
        <f>VLOOKUP("0"&amp;RIGHT(MPT_Data[[#This Row],[Processor Cost Center]],9),MAIN_Ref[[#All],[Cost Center]:[Site Name]],3,FALSE)</f>
        <v>PAL</v>
      </c>
      <c r="T391" s="8"/>
      <c r="U391"/>
    </row>
    <row r="392" spans="2:21" x14ac:dyDescent="0.25">
      <c r="B392" s="6" t="s">
        <v>30</v>
      </c>
      <c r="C392" s="3" t="s">
        <v>17</v>
      </c>
      <c r="D392" s="5" t="s">
        <v>516</v>
      </c>
      <c r="E392" s="19" t="s">
        <v>517</v>
      </c>
      <c r="F392" s="25">
        <v>41414</v>
      </c>
      <c r="G392" s="3" t="s">
        <v>2196</v>
      </c>
      <c r="H392" s="5">
        <v>3</v>
      </c>
      <c r="I392" s="19">
        <v>100</v>
      </c>
      <c r="J392" s="6">
        <f>DATE(YEAR(MPT_Data[[#This Row],[Calendar Day]]),MONTH(MPT_Data[[#This Row],[Calendar Day]]),1)</f>
        <v>41395</v>
      </c>
      <c r="K392" s="3">
        <f>DATE(YEAR(MPT_Data[[#This Row],[Calendar Day]]),1,1)</f>
        <v>41275</v>
      </c>
      <c r="L392" s="5">
        <f>MPT_Data[[#This Row],[MIN]]/60/24</f>
        <v>2.0833333333333333E-3</v>
      </c>
      <c r="M392" t="str">
        <f>VLOOKUP(LEFT(MPT_Data[[#This Row],[Object ID]],1),Lookup[#All],2,FALSE)</f>
        <v>Service Request</v>
      </c>
      <c r="N392" t="str">
        <f>VLOOKUP("0"&amp;RIGHT(MPT_Data[[#This Row],[Processor Cost Center]],9),MAIN_Ref[[#All],[Cost Center]:[Site Name]],3,FALSE)</f>
        <v>PAL</v>
      </c>
      <c r="T392" s="8"/>
      <c r="U392"/>
    </row>
    <row r="393" spans="2:21" x14ac:dyDescent="0.25">
      <c r="B393" s="6" t="s">
        <v>30</v>
      </c>
      <c r="C393" s="3" t="s">
        <v>17</v>
      </c>
      <c r="D393" s="5" t="s">
        <v>518</v>
      </c>
      <c r="E393" s="19" t="s">
        <v>519</v>
      </c>
      <c r="F393" s="25">
        <v>41414</v>
      </c>
      <c r="G393" s="3" t="s">
        <v>2196</v>
      </c>
      <c r="H393" s="5">
        <v>2</v>
      </c>
      <c r="I393" s="19">
        <v>100</v>
      </c>
      <c r="J393" s="6">
        <f>DATE(YEAR(MPT_Data[[#This Row],[Calendar Day]]),MONTH(MPT_Data[[#This Row],[Calendar Day]]),1)</f>
        <v>41395</v>
      </c>
      <c r="K393" s="3">
        <f>DATE(YEAR(MPT_Data[[#This Row],[Calendar Day]]),1,1)</f>
        <v>41275</v>
      </c>
      <c r="L393" s="5">
        <f>MPT_Data[[#This Row],[MIN]]/60/24</f>
        <v>1.3888888888888889E-3</v>
      </c>
      <c r="M393" t="str">
        <f>VLOOKUP(LEFT(MPT_Data[[#This Row],[Object ID]],1),Lookup[#All],2,FALSE)</f>
        <v>Service Request</v>
      </c>
      <c r="N393" t="str">
        <f>VLOOKUP("0"&amp;RIGHT(MPT_Data[[#This Row],[Processor Cost Center]],9),MAIN_Ref[[#All],[Cost Center]:[Site Name]],3,FALSE)</f>
        <v>PAL</v>
      </c>
      <c r="T393" s="8"/>
      <c r="U393"/>
    </row>
    <row r="394" spans="2:21" x14ac:dyDescent="0.25">
      <c r="B394" s="6" t="s">
        <v>30</v>
      </c>
      <c r="C394" s="3" t="s">
        <v>17</v>
      </c>
      <c r="D394" s="5" t="s">
        <v>520</v>
      </c>
      <c r="E394" s="19" t="s">
        <v>519</v>
      </c>
      <c r="F394" s="25">
        <v>41414</v>
      </c>
      <c r="G394" s="3" t="s">
        <v>2196</v>
      </c>
      <c r="H394" s="5">
        <v>2</v>
      </c>
      <c r="I394" s="19">
        <v>100</v>
      </c>
      <c r="J394" s="6">
        <f>DATE(YEAR(MPT_Data[[#This Row],[Calendar Day]]),MONTH(MPT_Data[[#This Row],[Calendar Day]]),1)</f>
        <v>41395</v>
      </c>
      <c r="K394" s="3">
        <f>DATE(YEAR(MPT_Data[[#This Row],[Calendar Day]]),1,1)</f>
        <v>41275</v>
      </c>
      <c r="L394" s="5">
        <f>MPT_Data[[#This Row],[MIN]]/60/24</f>
        <v>1.3888888888888889E-3</v>
      </c>
      <c r="M394" t="str">
        <f>VLOOKUP(LEFT(MPT_Data[[#This Row],[Object ID]],1),Lookup[#All],2,FALSE)</f>
        <v>Service Request</v>
      </c>
      <c r="N394" t="str">
        <f>VLOOKUP("0"&amp;RIGHT(MPT_Data[[#This Row],[Processor Cost Center]],9),MAIN_Ref[[#All],[Cost Center]:[Site Name]],3,FALSE)</f>
        <v>PAL</v>
      </c>
      <c r="T394" s="8"/>
      <c r="U394"/>
    </row>
    <row r="395" spans="2:21" x14ac:dyDescent="0.25">
      <c r="B395" s="6" t="s">
        <v>30</v>
      </c>
      <c r="C395" s="3" t="s">
        <v>17</v>
      </c>
      <c r="D395" s="5" t="s">
        <v>521</v>
      </c>
      <c r="E395" s="19" t="s">
        <v>418</v>
      </c>
      <c r="F395" s="25">
        <v>41414</v>
      </c>
      <c r="G395" s="3" t="s">
        <v>2198</v>
      </c>
      <c r="H395" s="5">
        <v>2</v>
      </c>
      <c r="I395" s="19">
        <v>100</v>
      </c>
      <c r="J395" s="6">
        <f>DATE(YEAR(MPT_Data[[#This Row],[Calendar Day]]),MONTH(MPT_Data[[#This Row],[Calendar Day]]),1)</f>
        <v>41395</v>
      </c>
      <c r="K395" s="3">
        <f>DATE(YEAR(MPT_Data[[#This Row],[Calendar Day]]),1,1)</f>
        <v>41275</v>
      </c>
      <c r="L395" s="5">
        <f>MPT_Data[[#This Row],[MIN]]/60/24</f>
        <v>1.3888888888888889E-3</v>
      </c>
      <c r="M395" t="str">
        <f>VLOOKUP(LEFT(MPT_Data[[#This Row],[Object ID]],1),Lookup[#All],2,FALSE)</f>
        <v>Service Request</v>
      </c>
      <c r="N395" t="str">
        <f>VLOOKUP("0"&amp;RIGHT(MPT_Data[[#This Row],[Processor Cost Center]],9),MAIN_Ref[[#All],[Cost Center]:[Site Name]],3,FALSE)</f>
        <v>PAL</v>
      </c>
      <c r="T395" s="8"/>
      <c r="U395"/>
    </row>
    <row r="396" spans="2:21" x14ac:dyDescent="0.25">
      <c r="B396" s="6" t="s">
        <v>30</v>
      </c>
      <c r="C396" s="3" t="s">
        <v>17</v>
      </c>
      <c r="D396" s="5" t="s">
        <v>522</v>
      </c>
      <c r="E396" s="19" t="s">
        <v>523</v>
      </c>
      <c r="F396" s="25">
        <v>41414</v>
      </c>
      <c r="G396" s="3" t="s">
        <v>2198</v>
      </c>
      <c r="H396" s="5">
        <v>3</v>
      </c>
      <c r="I396" s="19">
        <v>100</v>
      </c>
      <c r="J396" s="6">
        <f>DATE(YEAR(MPT_Data[[#This Row],[Calendar Day]]),MONTH(MPT_Data[[#This Row],[Calendar Day]]),1)</f>
        <v>41395</v>
      </c>
      <c r="K396" s="3">
        <f>DATE(YEAR(MPT_Data[[#This Row],[Calendar Day]]),1,1)</f>
        <v>41275</v>
      </c>
      <c r="L396" s="5">
        <f>MPT_Data[[#This Row],[MIN]]/60/24</f>
        <v>2.0833333333333333E-3</v>
      </c>
      <c r="M396" t="str">
        <f>VLOOKUP(LEFT(MPT_Data[[#This Row],[Object ID]],1),Lookup[#All],2,FALSE)</f>
        <v>Service Request</v>
      </c>
      <c r="N396" t="str">
        <f>VLOOKUP("0"&amp;RIGHT(MPT_Data[[#This Row],[Processor Cost Center]],9),MAIN_Ref[[#All],[Cost Center]:[Site Name]],3,FALSE)</f>
        <v>PAL</v>
      </c>
      <c r="T396" s="8"/>
      <c r="U396"/>
    </row>
    <row r="397" spans="2:21" x14ac:dyDescent="0.25">
      <c r="B397" s="6" t="s">
        <v>30</v>
      </c>
      <c r="C397" s="3" t="s">
        <v>17</v>
      </c>
      <c r="D397" s="5" t="s">
        <v>524</v>
      </c>
      <c r="E397" s="19" t="s">
        <v>525</v>
      </c>
      <c r="F397" s="25">
        <v>41414</v>
      </c>
      <c r="G397" s="3" t="s">
        <v>2191</v>
      </c>
      <c r="H397" s="5">
        <v>7</v>
      </c>
      <c r="I397" s="19">
        <v>100</v>
      </c>
      <c r="J397" s="6">
        <f>DATE(YEAR(MPT_Data[[#This Row],[Calendar Day]]),MONTH(MPT_Data[[#This Row],[Calendar Day]]),1)</f>
        <v>41395</v>
      </c>
      <c r="K397" s="3">
        <f>DATE(YEAR(MPT_Data[[#This Row],[Calendar Day]]),1,1)</f>
        <v>41275</v>
      </c>
      <c r="L397" s="5">
        <f>MPT_Data[[#This Row],[MIN]]/60/24</f>
        <v>4.8611111111111112E-3</v>
      </c>
      <c r="M397" t="str">
        <f>VLOOKUP(LEFT(MPT_Data[[#This Row],[Object ID]],1),Lookup[#All],2,FALSE)</f>
        <v>Service Request</v>
      </c>
      <c r="N397" t="str">
        <f>VLOOKUP("0"&amp;RIGHT(MPT_Data[[#This Row],[Processor Cost Center]],9),MAIN_Ref[[#All],[Cost Center]:[Site Name]],3,FALSE)</f>
        <v>PAL</v>
      </c>
      <c r="T397" s="8"/>
      <c r="U397"/>
    </row>
    <row r="398" spans="2:21" x14ac:dyDescent="0.25">
      <c r="B398" s="6" t="s">
        <v>30</v>
      </c>
      <c r="C398" s="3" t="s">
        <v>17</v>
      </c>
      <c r="D398" s="5" t="s">
        <v>526</v>
      </c>
      <c r="E398" s="19" t="s">
        <v>527</v>
      </c>
      <c r="F398" s="25">
        <v>41425</v>
      </c>
      <c r="G398" s="3" t="s">
        <v>2202</v>
      </c>
      <c r="H398" s="5">
        <v>21202</v>
      </c>
      <c r="I398" s="19">
        <v>100</v>
      </c>
      <c r="J398" s="6">
        <f>DATE(YEAR(MPT_Data[[#This Row],[Calendar Day]]),MONTH(MPT_Data[[#This Row],[Calendar Day]]),1)</f>
        <v>41395</v>
      </c>
      <c r="K398" s="3">
        <f>DATE(YEAR(MPT_Data[[#This Row],[Calendar Day]]),1,1)</f>
        <v>41275</v>
      </c>
      <c r="L398" s="5">
        <f>MPT_Data[[#This Row],[MIN]]/60/24</f>
        <v>14.723611111111111</v>
      </c>
      <c r="M398" t="str">
        <f>VLOOKUP(LEFT(MPT_Data[[#This Row],[Object ID]],1),Lookup[#All],2,FALSE)</f>
        <v>Service Request</v>
      </c>
      <c r="N398" t="str">
        <f>VLOOKUP("0"&amp;RIGHT(MPT_Data[[#This Row],[Processor Cost Center]],9),MAIN_Ref[[#All],[Cost Center]:[Site Name]],3,FALSE)</f>
        <v>PAL</v>
      </c>
      <c r="T398" s="8"/>
      <c r="U398"/>
    </row>
    <row r="399" spans="2:21" x14ac:dyDescent="0.25">
      <c r="B399" s="6" t="s">
        <v>30</v>
      </c>
      <c r="C399" s="3" t="s">
        <v>17</v>
      </c>
      <c r="D399" s="5" t="s">
        <v>528</v>
      </c>
      <c r="E399" s="19" t="s">
        <v>529</v>
      </c>
      <c r="F399" s="25">
        <v>41402</v>
      </c>
      <c r="G399" s="3" t="s">
        <v>2199</v>
      </c>
      <c r="H399" s="5">
        <v>9516</v>
      </c>
      <c r="I399" s="19">
        <v>100</v>
      </c>
      <c r="J399" s="6">
        <f>DATE(YEAR(MPT_Data[[#This Row],[Calendar Day]]),MONTH(MPT_Data[[#This Row],[Calendar Day]]),1)</f>
        <v>41395</v>
      </c>
      <c r="K399" s="3">
        <f>DATE(YEAR(MPT_Data[[#This Row],[Calendar Day]]),1,1)</f>
        <v>41275</v>
      </c>
      <c r="L399" s="5">
        <f>MPT_Data[[#This Row],[MIN]]/60/24</f>
        <v>6.6083333333333334</v>
      </c>
      <c r="M399" t="str">
        <f>VLOOKUP(LEFT(MPT_Data[[#This Row],[Object ID]],1),Lookup[#All],2,FALSE)</f>
        <v>Service Request</v>
      </c>
      <c r="N399" t="str">
        <f>VLOOKUP("0"&amp;RIGHT(MPT_Data[[#This Row],[Processor Cost Center]],9),MAIN_Ref[[#All],[Cost Center]:[Site Name]],3,FALSE)</f>
        <v>PAL</v>
      </c>
      <c r="T399" s="8"/>
      <c r="U399"/>
    </row>
    <row r="400" spans="2:21" x14ac:dyDescent="0.25">
      <c r="B400" s="6" t="s">
        <v>30</v>
      </c>
      <c r="C400" s="3" t="s">
        <v>17</v>
      </c>
      <c r="D400" s="5" t="s">
        <v>530</v>
      </c>
      <c r="E400" s="19" t="s">
        <v>531</v>
      </c>
      <c r="F400" s="25">
        <v>41414</v>
      </c>
      <c r="G400" s="3" t="s">
        <v>2196</v>
      </c>
      <c r="H400" s="5">
        <v>5</v>
      </c>
      <c r="I400" s="19">
        <v>100</v>
      </c>
      <c r="J400" s="6">
        <f>DATE(YEAR(MPT_Data[[#This Row],[Calendar Day]]),MONTH(MPT_Data[[#This Row],[Calendar Day]]),1)</f>
        <v>41395</v>
      </c>
      <c r="K400" s="3">
        <f>DATE(YEAR(MPT_Data[[#This Row],[Calendar Day]]),1,1)</f>
        <v>41275</v>
      </c>
      <c r="L400" s="5">
        <f>MPT_Data[[#This Row],[MIN]]/60/24</f>
        <v>3.472222222222222E-3</v>
      </c>
      <c r="M400" t="str">
        <f>VLOOKUP(LEFT(MPT_Data[[#This Row],[Object ID]],1),Lookup[#All],2,FALSE)</f>
        <v>Service Request</v>
      </c>
      <c r="N400" t="str">
        <f>VLOOKUP("0"&amp;RIGHT(MPT_Data[[#This Row],[Processor Cost Center]],9),MAIN_Ref[[#All],[Cost Center]:[Site Name]],3,FALSE)</f>
        <v>PAL</v>
      </c>
      <c r="T400" s="8"/>
      <c r="U400"/>
    </row>
    <row r="401" spans="2:21" x14ac:dyDescent="0.25">
      <c r="B401" s="6" t="s">
        <v>30</v>
      </c>
      <c r="C401" s="3" t="s">
        <v>17</v>
      </c>
      <c r="D401" s="5" t="s">
        <v>532</v>
      </c>
      <c r="E401" s="19" t="s">
        <v>533</v>
      </c>
      <c r="F401" s="25">
        <v>41414</v>
      </c>
      <c r="G401" s="3" t="s">
        <v>2198</v>
      </c>
      <c r="H401" s="5">
        <v>4</v>
      </c>
      <c r="I401" s="19">
        <v>100</v>
      </c>
      <c r="J401" s="6">
        <f>DATE(YEAR(MPT_Data[[#This Row],[Calendar Day]]),MONTH(MPT_Data[[#This Row],[Calendar Day]]),1)</f>
        <v>41395</v>
      </c>
      <c r="K401" s="3">
        <f>DATE(YEAR(MPT_Data[[#This Row],[Calendar Day]]),1,1)</f>
        <v>41275</v>
      </c>
      <c r="L401" s="5">
        <f>MPT_Data[[#This Row],[MIN]]/60/24</f>
        <v>2.7777777777777779E-3</v>
      </c>
      <c r="M401" t="str">
        <f>VLOOKUP(LEFT(MPT_Data[[#This Row],[Object ID]],1),Lookup[#All],2,FALSE)</f>
        <v>Service Request</v>
      </c>
      <c r="N401" t="str">
        <f>VLOOKUP("0"&amp;RIGHT(MPT_Data[[#This Row],[Processor Cost Center]],9),MAIN_Ref[[#All],[Cost Center]:[Site Name]],3,FALSE)</f>
        <v>PAL</v>
      </c>
      <c r="T401" s="8"/>
      <c r="U401"/>
    </row>
    <row r="402" spans="2:21" x14ac:dyDescent="0.25">
      <c r="B402" s="6" t="s">
        <v>30</v>
      </c>
      <c r="C402" s="3" t="s">
        <v>17</v>
      </c>
      <c r="D402" s="5" t="s">
        <v>534</v>
      </c>
      <c r="E402" s="19" t="s">
        <v>535</v>
      </c>
      <c r="F402" s="25">
        <v>41414</v>
      </c>
      <c r="G402" s="3" t="s">
        <v>2198</v>
      </c>
      <c r="H402" s="5">
        <v>2</v>
      </c>
      <c r="I402" s="19">
        <v>100</v>
      </c>
      <c r="J402" s="6">
        <f>DATE(YEAR(MPT_Data[[#This Row],[Calendar Day]]),MONTH(MPT_Data[[#This Row],[Calendar Day]]),1)</f>
        <v>41395</v>
      </c>
      <c r="K402" s="3">
        <f>DATE(YEAR(MPT_Data[[#This Row],[Calendar Day]]),1,1)</f>
        <v>41275</v>
      </c>
      <c r="L402" s="5">
        <f>MPT_Data[[#This Row],[MIN]]/60/24</f>
        <v>1.3888888888888889E-3</v>
      </c>
      <c r="M402" t="str">
        <f>VLOOKUP(LEFT(MPT_Data[[#This Row],[Object ID]],1),Lookup[#All],2,FALSE)</f>
        <v>Service Request</v>
      </c>
      <c r="N402" t="str">
        <f>VLOOKUP("0"&amp;RIGHT(MPT_Data[[#This Row],[Processor Cost Center]],9),MAIN_Ref[[#All],[Cost Center]:[Site Name]],3,FALSE)</f>
        <v>PAL</v>
      </c>
      <c r="T402" s="8"/>
      <c r="U402"/>
    </row>
    <row r="403" spans="2:21" x14ac:dyDescent="0.25">
      <c r="B403" s="6" t="s">
        <v>30</v>
      </c>
      <c r="C403" s="3" t="s">
        <v>17</v>
      </c>
      <c r="D403" s="5" t="s">
        <v>536</v>
      </c>
      <c r="E403" s="19" t="s">
        <v>537</v>
      </c>
      <c r="F403" s="25">
        <v>41414</v>
      </c>
      <c r="G403" s="3" t="s">
        <v>2196</v>
      </c>
      <c r="H403" s="5">
        <v>2</v>
      </c>
      <c r="I403" s="19">
        <v>100</v>
      </c>
      <c r="J403" s="6">
        <f>DATE(YEAR(MPT_Data[[#This Row],[Calendar Day]]),MONTH(MPT_Data[[#This Row],[Calendar Day]]),1)</f>
        <v>41395</v>
      </c>
      <c r="K403" s="3">
        <f>DATE(YEAR(MPT_Data[[#This Row],[Calendar Day]]),1,1)</f>
        <v>41275</v>
      </c>
      <c r="L403" s="5">
        <f>MPT_Data[[#This Row],[MIN]]/60/24</f>
        <v>1.3888888888888889E-3</v>
      </c>
      <c r="M403" t="str">
        <f>VLOOKUP(LEFT(MPT_Data[[#This Row],[Object ID]],1),Lookup[#All],2,FALSE)</f>
        <v>Service Request</v>
      </c>
      <c r="N403" t="str">
        <f>VLOOKUP("0"&amp;RIGHT(MPT_Data[[#This Row],[Processor Cost Center]],9),MAIN_Ref[[#All],[Cost Center]:[Site Name]],3,FALSE)</f>
        <v>PAL</v>
      </c>
      <c r="T403" s="8"/>
      <c r="U403"/>
    </row>
    <row r="404" spans="2:21" x14ac:dyDescent="0.25">
      <c r="B404" s="6" t="s">
        <v>30</v>
      </c>
      <c r="C404" s="3" t="s">
        <v>17</v>
      </c>
      <c r="D404" s="5" t="s">
        <v>538</v>
      </c>
      <c r="E404" s="19" t="s">
        <v>519</v>
      </c>
      <c r="F404" s="25">
        <v>41414</v>
      </c>
      <c r="G404" s="3" t="s">
        <v>2196</v>
      </c>
      <c r="H404" s="5">
        <v>2</v>
      </c>
      <c r="I404" s="19">
        <v>100</v>
      </c>
      <c r="J404" s="6">
        <f>DATE(YEAR(MPT_Data[[#This Row],[Calendar Day]]),MONTH(MPT_Data[[#This Row],[Calendar Day]]),1)</f>
        <v>41395</v>
      </c>
      <c r="K404" s="3">
        <f>DATE(YEAR(MPT_Data[[#This Row],[Calendar Day]]),1,1)</f>
        <v>41275</v>
      </c>
      <c r="L404" s="5">
        <f>MPT_Data[[#This Row],[MIN]]/60/24</f>
        <v>1.3888888888888889E-3</v>
      </c>
      <c r="M404" t="str">
        <f>VLOOKUP(LEFT(MPT_Data[[#This Row],[Object ID]],1),Lookup[#All],2,FALSE)</f>
        <v>Service Request</v>
      </c>
      <c r="N404" t="str">
        <f>VLOOKUP("0"&amp;RIGHT(MPT_Data[[#This Row],[Processor Cost Center]],9),MAIN_Ref[[#All],[Cost Center]:[Site Name]],3,FALSE)</f>
        <v>PAL</v>
      </c>
      <c r="T404" s="8"/>
      <c r="U404"/>
    </row>
    <row r="405" spans="2:21" x14ac:dyDescent="0.25">
      <c r="B405" s="6" t="s">
        <v>30</v>
      </c>
      <c r="C405" s="3" t="s">
        <v>17</v>
      </c>
      <c r="D405" s="5" t="s">
        <v>539</v>
      </c>
      <c r="E405" s="19" t="s">
        <v>540</v>
      </c>
      <c r="F405" s="25">
        <v>41414</v>
      </c>
      <c r="G405" s="3" t="s">
        <v>2188</v>
      </c>
      <c r="H405" s="5">
        <v>1445</v>
      </c>
      <c r="I405" s="19">
        <v>100</v>
      </c>
      <c r="J405" s="6">
        <f>DATE(YEAR(MPT_Data[[#This Row],[Calendar Day]]),MONTH(MPT_Data[[#This Row],[Calendar Day]]),1)</f>
        <v>41395</v>
      </c>
      <c r="K405" s="3">
        <f>DATE(YEAR(MPT_Data[[#This Row],[Calendar Day]]),1,1)</f>
        <v>41275</v>
      </c>
      <c r="L405" s="5">
        <f>MPT_Data[[#This Row],[MIN]]/60/24</f>
        <v>1.0034722222222221</v>
      </c>
      <c r="M405" t="str">
        <f>VLOOKUP(LEFT(MPT_Data[[#This Row],[Object ID]],1),Lookup[#All],2,FALSE)</f>
        <v>Service Request</v>
      </c>
      <c r="N405" t="str">
        <f>VLOOKUP("0"&amp;RIGHT(MPT_Data[[#This Row],[Processor Cost Center]],9),MAIN_Ref[[#All],[Cost Center]:[Site Name]],3,FALSE)</f>
        <v>PAL</v>
      </c>
      <c r="T405" s="8"/>
      <c r="U405"/>
    </row>
    <row r="406" spans="2:21" x14ac:dyDescent="0.25">
      <c r="B406" s="6" t="s">
        <v>30</v>
      </c>
      <c r="C406" s="3" t="s">
        <v>17</v>
      </c>
      <c r="D406" s="5" t="s">
        <v>541</v>
      </c>
      <c r="E406" s="19" t="s">
        <v>542</v>
      </c>
      <c r="F406" s="25">
        <v>41414</v>
      </c>
      <c r="G406" s="3" t="s">
        <v>2198</v>
      </c>
      <c r="H406" s="5">
        <v>1</v>
      </c>
      <c r="I406" s="19">
        <v>100</v>
      </c>
      <c r="J406" s="6">
        <f>DATE(YEAR(MPT_Data[[#This Row],[Calendar Day]]),MONTH(MPT_Data[[#This Row],[Calendar Day]]),1)</f>
        <v>41395</v>
      </c>
      <c r="K406" s="3">
        <f>DATE(YEAR(MPT_Data[[#This Row],[Calendar Day]]),1,1)</f>
        <v>41275</v>
      </c>
      <c r="L406" s="5">
        <f>MPT_Data[[#This Row],[MIN]]/60/24</f>
        <v>6.9444444444444447E-4</v>
      </c>
      <c r="M406" t="str">
        <f>VLOOKUP(LEFT(MPT_Data[[#This Row],[Object ID]],1),Lookup[#All],2,FALSE)</f>
        <v>Service Request</v>
      </c>
      <c r="N406" t="str">
        <f>VLOOKUP("0"&amp;RIGHT(MPT_Data[[#This Row],[Processor Cost Center]],9),MAIN_Ref[[#All],[Cost Center]:[Site Name]],3,FALSE)</f>
        <v>PAL</v>
      </c>
      <c r="T406" s="8"/>
      <c r="U406"/>
    </row>
    <row r="407" spans="2:21" x14ac:dyDescent="0.25">
      <c r="B407" s="6" t="s">
        <v>30</v>
      </c>
      <c r="C407" s="3" t="s">
        <v>17</v>
      </c>
      <c r="D407" s="5" t="s">
        <v>543</v>
      </c>
      <c r="E407" s="19" t="s">
        <v>544</v>
      </c>
      <c r="F407" s="25">
        <v>41414</v>
      </c>
      <c r="G407" s="3" t="s">
        <v>2190</v>
      </c>
      <c r="H407" s="5">
        <v>1275</v>
      </c>
      <c r="I407" s="19">
        <v>100</v>
      </c>
      <c r="J407" s="6">
        <f>DATE(YEAR(MPT_Data[[#This Row],[Calendar Day]]),MONTH(MPT_Data[[#This Row],[Calendar Day]]),1)</f>
        <v>41395</v>
      </c>
      <c r="K407" s="3">
        <f>DATE(YEAR(MPT_Data[[#This Row],[Calendar Day]]),1,1)</f>
        <v>41275</v>
      </c>
      <c r="L407" s="5">
        <f>MPT_Data[[#This Row],[MIN]]/60/24</f>
        <v>0.88541666666666663</v>
      </c>
      <c r="M407" t="str">
        <f>VLOOKUP(LEFT(MPT_Data[[#This Row],[Object ID]],1),Lookup[#All],2,FALSE)</f>
        <v>Service Request</v>
      </c>
      <c r="N407" t="str">
        <f>VLOOKUP("0"&amp;RIGHT(MPT_Data[[#This Row],[Processor Cost Center]],9),MAIN_Ref[[#All],[Cost Center]:[Site Name]],3,FALSE)</f>
        <v>PAL</v>
      </c>
      <c r="T407" s="8"/>
      <c r="U407"/>
    </row>
    <row r="408" spans="2:21" x14ac:dyDescent="0.25">
      <c r="B408" s="6" t="s">
        <v>30</v>
      </c>
      <c r="C408" s="3" t="s">
        <v>17</v>
      </c>
      <c r="D408" s="5" t="s">
        <v>545</v>
      </c>
      <c r="E408" s="19" t="s">
        <v>546</v>
      </c>
      <c r="F408" s="25">
        <v>41414</v>
      </c>
      <c r="G408" s="3" t="s">
        <v>2190</v>
      </c>
      <c r="H408" s="5">
        <v>1273</v>
      </c>
      <c r="I408" s="19">
        <v>100</v>
      </c>
      <c r="J408" s="6">
        <f>DATE(YEAR(MPT_Data[[#This Row],[Calendar Day]]),MONTH(MPT_Data[[#This Row],[Calendar Day]]),1)</f>
        <v>41395</v>
      </c>
      <c r="K408" s="3">
        <f>DATE(YEAR(MPT_Data[[#This Row],[Calendar Day]]),1,1)</f>
        <v>41275</v>
      </c>
      <c r="L408" s="5">
        <f>MPT_Data[[#This Row],[MIN]]/60/24</f>
        <v>0.88402777777777775</v>
      </c>
      <c r="M408" t="str">
        <f>VLOOKUP(LEFT(MPT_Data[[#This Row],[Object ID]],1),Lookup[#All],2,FALSE)</f>
        <v>Service Request</v>
      </c>
      <c r="N408" t="str">
        <f>VLOOKUP("0"&amp;RIGHT(MPT_Data[[#This Row],[Processor Cost Center]],9),MAIN_Ref[[#All],[Cost Center]:[Site Name]],3,FALSE)</f>
        <v>PAL</v>
      </c>
      <c r="T408" s="8"/>
      <c r="U408"/>
    </row>
    <row r="409" spans="2:21" x14ac:dyDescent="0.25">
      <c r="B409" s="6" t="s">
        <v>30</v>
      </c>
      <c r="C409" s="3" t="s">
        <v>17</v>
      </c>
      <c r="D409" s="5" t="s">
        <v>547</v>
      </c>
      <c r="E409" s="19" t="s">
        <v>548</v>
      </c>
      <c r="F409" s="25">
        <v>41414</v>
      </c>
      <c r="G409" s="3" t="s">
        <v>2190</v>
      </c>
      <c r="H409" s="5">
        <v>1269</v>
      </c>
      <c r="I409" s="19">
        <v>100</v>
      </c>
      <c r="J409" s="6">
        <f>DATE(YEAR(MPT_Data[[#This Row],[Calendar Day]]),MONTH(MPT_Data[[#This Row],[Calendar Day]]),1)</f>
        <v>41395</v>
      </c>
      <c r="K409" s="3">
        <f>DATE(YEAR(MPT_Data[[#This Row],[Calendar Day]]),1,1)</f>
        <v>41275</v>
      </c>
      <c r="L409" s="5">
        <f>MPT_Data[[#This Row],[MIN]]/60/24</f>
        <v>0.88124999999999998</v>
      </c>
      <c r="M409" t="str">
        <f>VLOOKUP(LEFT(MPT_Data[[#This Row],[Object ID]],1),Lookup[#All],2,FALSE)</f>
        <v>Service Request</v>
      </c>
      <c r="N409" t="str">
        <f>VLOOKUP("0"&amp;RIGHT(MPT_Data[[#This Row],[Processor Cost Center]],9),MAIN_Ref[[#All],[Cost Center]:[Site Name]],3,FALSE)</f>
        <v>PAL</v>
      </c>
      <c r="T409" s="8"/>
      <c r="U409"/>
    </row>
    <row r="410" spans="2:21" x14ac:dyDescent="0.25">
      <c r="B410" s="6" t="s">
        <v>30</v>
      </c>
      <c r="C410" s="3" t="s">
        <v>17</v>
      </c>
      <c r="D410" s="5" t="s">
        <v>549</v>
      </c>
      <c r="E410" s="19" t="s">
        <v>550</v>
      </c>
      <c r="F410" s="25">
        <v>41414</v>
      </c>
      <c r="G410" s="3" t="s">
        <v>2190</v>
      </c>
      <c r="H410" s="5">
        <v>1268</v>
      </c>
      <c r="I410" s="19">
        <v>100</v>
      </c>
      <c r="J410" s="6">
        <f>DATE(YEAR(MPT_Data[[#This Row],[Calendar Day]]),MONTH(MPT_Data[[#This Row],[Calendar Day]]),1)</f>
        <v>41395</v>
      </c>
      <c r="K410" s="3">
        <f>DATE(YEAR(MPT_Data[[#This Row],[Calendar Day]]),1,1)</f>
        <v>41275</v>
      </c>
      <c r="L410" s="5">
        <f>MPT_Data[[#This Row],[MIN]]/60/24</f>
        <v>0.88055555555555554</v>
      </c>
      <c r="M410" t="str">
        <f>VLOOKUP(LEFT(MPT_Data[[#This Row],[Object ID]],1),Lookup[#All],2,FALSE)</f>
        <v>Service Request</v>
      </c>
      <c r="N410" t="str">
        <f>VLOOKUP("0"&amp;RIGHT(MPT_Data[[#This Row],[Processor Cost Center]],9),MAIN_Ref[[#All],[Cost Center]:[Site Name]],3,FALSE)</f>
        <v>PAL</v>
      </c>
      <c r="T410" s="8"/>
      <c r="U410"/>
    </row>
    <row r="411" spans="2:21" x14ac:dyDescent="0.25">
      <c r="B411" s="6" t="s">
        <v>30</v>
      </c>
      <c r="C411" s="3" t="s">
        <v>17</v>
      </c>
      <c r="D411" s="5" t="s">
        <v>551</v>
      </c>
      <c r="E411" s="19" t="s">
        <v>552</v>
      </c>
      <c r="F411" s="25">
        <v>41414</v>
      </c>
      <c r="G411" s="3" t="s">
        <v>2190</v>
      </c>
      <c r="H411" s="5">
        <v>1268</v>
      </c>
      <c r="I411" s="19">
        <v>100</v>
      </c>
      <c r="J411" s="6">
        <f>DATE(YEAR(MPT_Data[[#This Row],[Calendar Day]]),MONTH(MPT_Data[[#This Row],[Calendar Day]]),1)</f>
        <v>41395</v>
      </c>
      <c r="K411" s="3">
        <f>DATE(YEAR(MPT_Data[[#This Row],[Calendar Day]]),1,1)</f>
        <v>41275</v>
      </c>
      <c r="L411" s="5">
        <f>MPT_Data[[#This Row],[MIN]]/60/24</f>
        <v>0.88055555555555554</v>
      </c>
      <c r="M411" t="str">
        <f>VLOOKUP(LEFT(MPT_Data[[#This Row],[Object ID]],1),Lookup[#All],2,FALSE)</f>
        <v>Service Request</v>
      </c>
      <c r="N411" t="str">
        <f>VLOOKUP("0"&amp;RIGHT(MPT_Data[[#This Row],[Processor Cost Center]],9),MAIN_Ref[[#All],[Cost Center]:[Site Name]],3,FALSE)</f>
        <v>PAL</v>
      </c>
      <c r="T411" s="8"/>
      <c r="U411"/>
    </row>
    <row r="412" spans="2:21" x14ac:dyDescent="0.25">
      <c r="B412" s="6" t="s">
        <v>30</v>
      </c>
      <c r="C412" s="3" t="s">
        <v>17</v>
      </c>
      <c r="D412" s="5" t="s">
        <v>553</v>
      </c>
      <c r="E412" s="19" t="s">
        <v>554</v>
      </c>
      <c r="F412" s="25">
        <v>41414</v>
      </c>
      <c r="G412" s="3" t="s">
        <v>2189</v>
      </c>
      <c r="H412" s="5">
        <v>4</v>
      </c>
      <c r="I412" s="19">
        <v>100</v>
      </c>
      <c r="J412" s="6">
        <f>DATE(YEAR(MPT_Data[[#This Row],[Calendar Day]]),MONTH(MPT_Data[[#This Row],[Calendar Day]]),1)</f>
        <v>41395</v>
      </c>
      <c r="K412" s="3">
        <f>DATE(YEAR(MPT_Data[[#This Row],[Calendar Day]]),1,1)</f>
        <v>41275</v>
      </c>
      <c r="L412" s="5">
        <f>MPT_Data[[#This Row],[MIN]]/60/24</f>
        <v>2.7777777777777779E-3</v>
      </c>
      <c r="M412" t="str">
        <f>VLOOKUP(LEFT(MPT_Data[[#This Row],[Object ID]],1),Lookup[#All],2,FALSE)</f>
        <v>Service Request</v>
      </c>
      <c r="N412" t="str">
        <f>VLOOKUP("0"&amp;RIGHT(MPT_Data[[#This Row],[Processor Cost Center]],9),MAIN_Ref[[#All],[Cost Center]:[Site Name]],3,FALSE)</f>
        <v>PAL</v>
      </c>
      <c r="T412" s="8"/>
      <c r="U412"/>
    </row>
    <row r="413" spans="2:21" x14ac:dyDescent="0.25">
      <c r="B413" s="6" t="s">
        <v>30</v>
      </c>
      <c r="C413" s="3" t="s">
        <v>17</v>
      </c>
      <c r="D413" s="5" t="s">
        <v>555</v>
      </c>
      <c r="E413" s="19" t="s">
        <v>556</v>
      </c>
      <c r="F413" s="25">
        <v>41414</v>
      </c>
      <c r="G413" s="3" t="s">
        <v>2198</v>
      </c>
      <c r="H413" s="5">
        <v>2</v>
      </c>
      <c r="I413" s="19">
        <v>100</v>
      </c>
      <c r="J413" s="6">
        <f>DATE(YEAR(MPT_Data[[#This Row],[Calendar Day]]),MONTH(MPT_Data[[#This Row],[Calendar Day]]),1)</f>
        <v>41395</v>
      </c>
      <c r="K413" s="3">
        <f>DATE(YEAR(MPT_Data[[#This Row],[Calendar Day]]),1,1)</f>
        <v>41275</v>
      </c>
      <c r="L413" s="5">
        <f>MPT_Data[[#This Row],[MIN]]/60/24</f>
        <v>1.3888888888888889E-3</v>
      </c>
      <c r="M413" t="str">
        <f>VLOOKUP(LEFT(MPT_Data[[#This Row],[Object ID]],1),Lookup[#All],2,FALSE)</f>
        <v>Service Request</v>
      </c>
      <c r="N413" t="str">
        <f>VLOOKUP("0"&amp;RIGHT(MPT_Data[[#This Row],[Processor Cost Center]],9),MAIN_Ref[[#All],[Cost Center]:[Site Name]],3,FALSE)</f>
        <v>PAL</v>
      </c>
      <c r="T413" s="8"/>
      <c r="U413"/>
    </row>
    <row r="414" spans="2:21" x14ac:dyDescent="0.25">
      <c r="B414" s="6" t="s">
        <v>30</v>
      </c>
      <c r="C414" s="3" t="s">
        <v>17</v>
      </c>
      <c r="D414" s="5" t="s">
        <v>557</v>
      </c>
      <c r="E414" s="19" t="s">
        <v>558</v>
      </c>
      <c r="F414" s="25">
        <v>41414</v>
      </c>
      <c r="G414" s="3" t="s">
        <v>2196</v>
      </c>
      <c r="H414" s="5">
        <v>3</v>
      </c>
      <c r="I414" s="19">
        <v>100</v>
      </c>
      <c r="J414" s="6">
        <f>DATE(YEAR(MPT_Data[[#This Row],[Calendar Day]]),MONTH(MPT_Data[[#This Row],[Calendar Day]]),1)</f>
        <v>41395</v>
      </c>
      <c r="K414" s="3">
        <f>DATE(YEAR(MPT_Data[[#This Row],[Calendar Day]]),1,1)</f>
        <v>41275</v>
      </c>
      <c r="L414" s="5">
        <f>MPT_Data[[#This Row],[MIN]]/60/24</f>
        <v>2.0833333333333333E-3</v>
      </c>
      <c r="M414" t="str">
        <f>VLOOKUP(LEFT(MPT_Data[[#This Row],[Object ID]],1),Lookup[#All],2,FALSE)</f>
        <v>Service Request</v>
      </c>
      <c r="N414" t="str">
        <f>VLOOKUP("0"&amp;RIGHT(MPT_Data[[#This Row],[Processor Cost Center]],9),MAIN_Ref[[#All],[Cost Center]:[Site Name]],3,FALSE)</f>
        <v>PAL</v>
      </c>
      <c r="T414" s="8"/>
      <c r="U414"/>
    </row>
    <row r="415" spans="2:21" x14ac:dyDescent="0.25">
      <c r="B415" s="6" t="s">
        <v>30</v>
      </c>
      <c r="C415" s="3" t="s">
        <v>17</v>
      </c>
      <c r="D415" s="5" t="s">
        <v>559</v>
      </c>
      <c r="E415" s="19" t="s">
        <v>560</v>
      </c>
      <c r="F415" s="25">
        <v>41419</v>
      </c>
      <c r="G415" s="3" t="s">
        <v>2203</v>
      </c>
      <c r="H415" s="5">
        <v>11254</v>
      </c>
      <c r="I415" s="19">
        <v>100</v>
      </c>
      <c r="J415" s="6">
        <f>DATE(YEAR(MPT_Data[[#This Row],[Calendar Day]]),MONTH(MPT_Data[[#This Row],[Calendar Day]]),1)</f>
        <v>41395</v>
      </c>
      <c r="K415" s="3">
        <f>DATE(YEAR(MPT_Data[[#This Row],[Calendar Day]]),1,1)</f>
        <v>41275</v>
      </c>
      <c r="L415" s="5">
        <f>MPT_Data[[#This Row],[MIN]]/60/24</f>
        <v>7.8152777777777773</v>
      </c>
      <c r="M415" t="str">
        <f>VLOOKUP(LEFT(MPT_Data[[#This Row],[Object ID]],1),Lookup[#All],2,FALSE)</f>
        <v>Service Request</v>
      </c>
      <c r="N415" t="str">
        <f>VLOOKUP("0"&amp;RIGHT(MPT_Data[[#This Row],[Processor Cost Center]],9),MAIN_Ref[[#All],[Cost Center]:[Site Name]],3,FALSE)</f>
        <v>PAL</v>
      </c>
      <c r="T415" s="8"/>
      <c r="U415"/>
    </row>
    <row r="416" spans="2:21" x14ac:dyDescent="0.25">
      <c r="B416" s="6" t="s">
        <v>30</v>
      </c>
      <c r="C416" s="3" t="s">
        <v>17</v>
      </c>
      <c r="D416" s="5" t="s">
        <v>561</v>
      </c>
      <c r="E416" s="19" t="s">
        <v>562</v>
      </c>
      <c r="F416" s="25">
        <v>41386</v>
      </c>
      <c r="G416" s="3" t="s">
        <v>2187</v>
      </c>
      <c r="H416" s="5">
        <v>3996</v>
      </c>
      <c r="I416" s="19">
        <v>100</v>
      </c>
      <c r="J416" s="6">
        <f>DATE(YEAR(MPT_Data[[#This Row],[Calendar Day]]),MONTH(MPT_Data[[#This Row],[Calendar Day]]),1)</f>
        <v>41365</v>
      </c>
      <c r="K416" s="3">
        <f>DATE(YEAR(MPT_Data[[#This Row],[Calendar Day]]),1,1)</f>
        <v>41275</v>
      </c>
      <c r="L416" s="5">
        <f>MPT_Data[[#This Row],[MIN]]/60/24</f>
        <v>2.7749999999999999</v>
      </c>
      <c r="M416" t="str">
        <f>VLOOKUP(LEFT(MPT_Data[[#This Row],[Object ID]],1),Lookup[#All],2,FALSE)</f>
        <v>Service Request</v>
      </c>
      <c r="N416" t="str">
        <f>VLOOKUP("0"&amp;RIGHT(MPT_Data[[#This Row],[Processor Cost Center]],9),MAIN_Ref[[#All],[Cost Center]:[Site Name]],3,FALSE)</f>
        <v>PAL</v>
      </c>
      <c r="T416" s="8"/>
      <c r="U416"/>
    </row>
    <row r="417" spans="2:21" x14ac:dyDescent="0.25">
      <c r="B417" s="6" t="s">
        <v>30</v>
      </c>
      <c r="C417" s="3" t="s">
        <v>17</v>
      </c>
      <c r="D417" s="5" t="s">
        <v>563</v>
      </c>
      <c r="E417" s="19" t="s">
        <v>564</v>
      </c>
      <c r="F417" s="25">
        <v>41408</v>
      </c>
      <c r="G417" s="3" t="s">
        <v>2187</v>
      </c>
      <c r="H417" s="5">
        <v>3993</v>
      </c>
      <c r="I417" s="19">
        <v>100</v>
      </c>
      <c r="J417" s="6">
        <f>DATE(YEAR(MPT_Data[[#This Row],[Calendar Day]]),MONTH(MPT_Data[[#This Row],[Calendar Day]]),1)</f>
        <v>41395</v>
      </c>
      <c r="K417" s="3">
        <f>DATE(YEAR(MPT_Data[[#This Row],[Calendar Day]]),1,1)</f>
        <v>41275</v>
      </c>
      <c r="L417" s="5">
        <f>MPT_Data[[#This Row],[MIN]]/60/24</f>
        <v>2.7729166666666667</v>
      </c>
      <c r="M417" t="str">
        <f>VLOOKUP(LEFT(MPT_Data[[#This Row],[Object ID]],1),Lookup[#All],2,FALSE)</f>
        <v>Service Request</v>
      </c>
      <c r="N417" t="str">
        <f>VLOOKUP("0"&amp;RIGHT(MPT_Data[[#This Row],[Processor Cost Center]],9),MAIN_Ref[[#All],[Cost Center]:[Site Name]],3,FALSE)</f>
        <v>PAL</v>
      </c>
      <c r="T417" s="8"/>
      <c r="U417"/>
    </row>
    <row r="418" spans="2:21" x14ac:dyDescent="0.25">
      <c r="B418" s="6" t="s">
        <v>30</v>
      </c>
      <c r="C418" s="3" t="s">
        <v>17</v>
      </c>
      <c r="D418" s="5" t="s">
        <v>565</v>
      </c>
      <c r="E418" s="19" t="s">
        <v>566</v>
      </c>
      <c r="F418" s="25">
        <v>41426</v>
      </c>
      <c r="G418" s="3" t="s">
        <v>2188</v>
      </c>
      <c r="H418" s="5">
        <v>20300</v>
      </c>
      <c r="I418" s="19">
        <v>100</v>
      </c>
      <c r="J418" s="6">
        <f>DATE(YEAR(MPT_Data[[#This Row],[Calendar Day]]),MONTH(MPT_Data[[#This Row],[Calendar Day]]),1)</f>
        <v>41426</v>
      </c>
      <c r="K418" s="3">
        <f>DATE(YEAR(MPT_Data[[#This Row],[Calendar Day]]),1,1)</f>
        <v>41275</v>
      </c>
      <c r="L418" s="5">
        <f>MPT_Data[[#This Row],[MIN]]/60/24</f>
        <v>14.097222222222221</v>
      </c>
      <c r="M418" t="str">
        <f>VLOOKUP(LEFT(MPT_Data[[#This Row],[Object ID]],1),Lookup[#All],2,FALSE)</f>
        <v>Service Request</v>
      </c>
      <c r="N418" t="str">
        <f>VLOOKUP("0"&amp;RIGHT(MPT_Data[[#This Row],[Processor Cost Center]],9),MAIN_Ref[[#All],[Cost Center]:[Site Name]],3,FALSE)</f>
        <v>PAL</v>
      </c>
      <c r="T418" s="8"/>
      <c r="U418"/>
    </row>
    <row r="419" spans="2:21" x14ac:dyDescent="0.25">
      <c r="B419" s="6" t="s">
        <v>30</v>
      </c>
      <c r="C419" s="3" t="s">
        <v>17</v>
      </c>
      <c r="D419" s="5" t="s">
        <v>567</v>
      </c>
      <c r="E419" s="19" t="s">
        <v>568</v>
      </c>
      <c r="F419" s="25">
        <v>41414</v>
      </c>
      <c r="G419" s="3" t="s">
        <v>2191</v>
      </c>
      <c r="H419" s="5">
        <v>368</v>
      </c>
      <c r="I419" s="19">
        <v>100</v>
      </c>
      <c r="J419" s="6">
        <f>DATE(YEAR(MPT_Data[[#This Row],[Calendar Day]]),MONTH(MPT_Data[[#This Row],[Calendar Day]]),1)</f>
        <v>41395</v>
      </c>
      <c r="K419" s="3">
        <f>DATE(YEAR(MPT_Data[[#This Row],[Calendar Day]]),1,1)</f>
        <v>41275</v>
      </c>
      <c r="L419" s="5">
        <f>MPT_Data[[#This Row],[MIN]]/60/24</f>
        <v>0.25555555555555559</v>
      </c>
      <c r="M419" t="str">
        <f>VLOOKUP(LEFT(MPT_Data[[#This Row],[Object ID]],1),Lookup[#All],2,FALSE)</f>
        <v>Service Request</v>
      </c>
      <c r="N419" t="str">
        <f>VLOOKUP("0"&amp;RIGHT(MPT_Data[[#This Row],[Processor Cost Center]],9),MAIN_Ref[[#All],[Cost Center]:[Site Name]],3,FALSE)</f>
        <v>PAL</v>
      </c>
      <c r="T419" s="8"/>
      <c r="U419"/>
    </row>
    <row r="420" spans="2:21" x14ac:dyDescent="0.25">
      <c r="B420" s="6" t="s">
        <v>30</v>
      </c>
      <c r="C420" s="3" t="s">
        <v>17</v>
      </c>
      <c r="D420" s="5" t="s">
        <v>569</v>
      </c>
      <c r="E420" s="19" t="s">
        <v>570</v>
      </c>
      <c r="F420" s="25">
        <v>41381</v>
      </c>
      <c r="G420" s="3" t="s">
        <v>2198</v>
      </c>
      <c r="H420" s="5">
        <v>1</v>
      </c>
      <c r="I420" s="19">
        <v>100</v>
      </c>
      <c r="J420" s="6">
        <f>DATE(YEAR(MPT_Data[[#This Row],[Calendar Day]]),MONTH(MPT_Data[[#This Row],[Calendar Day]]),1)</f>
        <v>41365</v>
      </c>
      <c r="K420" s="3">
        <f>DATE(YEAR(MPT_Data[[#This Row],[Calendar Day]]),1,1)</f>
        <v>41275</v>
      </c>
      <c r="L420" s="5">
        <f>MPT_Data[[#This Row],[MIN]]/60/24</f>
        <v>6.9444444444444447E-4</v>
      </c>
      <c r="M420" t="str">
        <f>VLOOKUP(LEFT(MPT_Data[[#This Row],[Object ID]],1),Lookup[#All],2,FALSE)</f>
        <v>Service Request</v>
      </c>
      <c r="N420" t="str">
        <f>VLOOKUP("0"&amp;RIGHT(MPT_Data[[#This Row],[Processor Cost Center]],9),MAIN_Ref[[#All],[Cost Center]:[Site Name]],3,FALSE)</f>
        <v>PAL</v>
      </c>
      <c r="T420" s="8"/>
      <c r="U420"/>
    </row>
    <row r="421" spans="2:21" x14ac:dyDescent="0.25">
      <c r="B421" s="6" t="s">
        <v>30</v>
      </c>
      <c r="C421" s="3" t="s">
        <v>17</v>
      </c>
      <c r="D421" s="5" t="s">
        <v>571</v>
      </c>
      <c r="E421" s="19" t="s">
        <v>572</v>
      </c>
      <c r="F421" s="25">
        <v>41381</v>
      </c>
      <c r="G421" s="3" t="s">
        <v>2194</v>
      </c>
      <c r="H421" s="5">
        <v>136</v>
      </c>
      <c r="I421" s="19">
        <v>100</v>
      </c>
      <c r="J421" s="6">
        <f>DATE(YEAR(MPT_Data[[#This Row],[Calendar Day]]),MONTH(MPT_Data[[#This Row],[Calendar Day]]),1)</f>
        <v>41365</v>
      </c>
      <c r="K421" s="3">
        <f>DATE(YEAR(MPT_Data[[#This Row],[Calendar Day]]),1,1)</f>
        <v>41275</v>
      </c>
      <c r="L421" s="5">
        <f>MPT_Data[[#This Row],[MIN]]/60/24</f>
        <v>9.4444444444444442E-2</v>
      </c>
      <c r="M421" t="str">
        <f>VLOOKUP(LEFT(MPT_Data[[#This Row],[Object ID]],1),Lookup[#All],2,FALSE)</f>
        <v>Service Request</v>
      </c>
      <c r="N421" t="str">
        <f>VLOOKUP("0"&amp;RIGHT(MPT_Data[[#This Row],[Processor Cost Center]],9),MAIN_Ref[[#All],[Cost Center]:[Site Name]],3,FALSE)</f>
        <v>PAL</v>
      </c>
      <c r="T421" s="8"/>
      <c r="U421"/>
    </row>
    <row r="422" spans="2:21" x14ac:dyDescent="0.25">
      <c r="B422" s="6" t="s">
        <v>30</v>
      </c>
      <c r="C422" s="3" t="s">
        <v>17</v>
      </c>
      <c r="D422" s="5" t="s">
        <v>573</v>
      </c>
      <c r="E422" s="19" t="s">
        <v>574</v>
      </c>
      <c r="F422" s="25">
        <v>41414</v>
      </c>
      <c r="G422" s="3" t="s">
        <v>2191</v>
      </c>
      <c r="H422" s="5">
        <v>4</v>
      </c>
      <c r="I422" s="19">
        <v>100</v>
      </c>
      <c r="J422" s="6">
        <f>DATE(YEAR(MPT_Data[[#This Row],[Calendar Day]]),MONTH(MPT_Data[[#This Row],[Calendar Day]]),1)</f>
        <v>41395</v>
      </c>
      <c r="K422" s="3">
        <f>DATE(YEAR(MPT_Data[[#This Row],[Calendar Day]]),1,1)</f>
        <v>41275</v>
      </c>
      <c r="L422" s="5">
        <f>MPT_Data[[#This Row],[MIN]]/60/24</f>
        <v>2.7777777777777779E-3</v>
      </c>
      <c r="M422" t="str">
        <f>VLOOKUP(LEFT(MPT_Data[[#This Row],[Object ID]],1),Lookup[#All],2,FALSE)</f>
        <v>Service Request</v>
      </c>
      <c r="N422" t="str">
        <f>VLOOKUP("0"&amp;RIGHT(MPT_Data[[#This Row],[Processor Cost Center]],9),MAIN_Ref[[#All],[Cost Center]:[Site Name]],3,FALSE)</f>
        <v>PAL</v>
      </c>
      <c r="T422" s="8"/>
      <c r="U422"/>
    </row>
    <row r="423" spans="2:21" x14ac:dyDescent="0.25">
      <c r="B423" s="6" t="s">
        <v>30</v>
      </c>
      <c r="C423" s="3" t="s">
        <v>17</v>
      </c>
      <c r="D423" s="5" t="s">
        <v>575</v>
      </c>
      <c r="E423" s="19" t="s">
        <v>574</v>
      </c>
      <c r="F423" s="25">
        <v>41414</v>
      </c>
      <c r="G423" s="3" t="s">
        <v>2191</v>
      </c>
      <c r="H423" s="5">
        <v>3</v>
      </c>
      <c r="I423" s="19">
        <v>100</v>
      </c>
      <c r="J423" s="6">
        <f>DATE(YEAR(MPT_Data[[#This Row],[Calendar Day]]),MONTH(MPT_Data[[#This Row],[Calendar Day]]),1)</f>
        <v>41395</v>
      </c>
      <c r="K423" s="3">
        <f>DATE(YEAR(MPT_Data[[#This Row],[Calendar Day]]),1,1)</f>
        <v>41275</v>
      </c>
      <c r="L423" s="5">
        <f>MPT_Data[[#This Row],[MIN]]/60/24</f>
        <v>2.0833333333333333E-3</v>
      </c>
      <c r="M423" t="str">
        <f>VLOOKUP(LEFT(MPT_Data[[#This Row],[Object ID]],1),Lookup[#All],2,FALSE)</f>
        <v>Service Request</v>
      </c>
      <c r="N423" t="str">
        <f>VLOOKUP("0"&amp;RIGHT(MPT_Data[[#This Row],[Processor Cost Center]],9),MAIN_Ref[[#All],[Cost Center]:[Site Name]],3,FALSE)</f>
        <v>PAL</v>
      </c>
      <c r="T423" s="8"/>
      <c r="U423"/>
    </row>
    <row r="424" spans="2:21" x14ac:dyDescent="0.25">
      <c r="B424" s="6" t="s">
        <v>30</v>
      </c>
      <c r="C424" s="3" t="s">
        <v>17</v>
      </c>
      <c r="D424" s="5" t="s">
        <v>576</v>
      </c>
      <c r="E424" s="19" t="s">
        <v>577</v>
      </c>
      <c r="F424" s="25">
        <v>41382</v>
      </c>
      <c r="G424" s="3" t="s">
        <v>2191</v>
      </c>
      <c r="H424" s="5">
        <v>4</v>
      </c>
      <c r="I424" s="19">
        <v>100</v>
      </c>
      <c r="J424" s="6">
        <f>DATE(YEAR(MPT_Data[[#This Row],[Calendar Day]]),MONTH(MPT_Data[[#This Row],[Calendar Day]]),1)</f>
        <v>41365</v>
      </c>
      <c r="K424" s="3">
        <f>DATE(YEAR(MPT_Data[[#This Row],[Calendar Day]]),1,1)</f>
        <v>41275</v>
      </c>
      <c r="L424" s="5">
        <f>MPT_Data[[#This Row],[MIN]]/60/24</f>
        <v>2.7777777777777779E-3</v>
      </c>
      <c r="M424" t="str">
        <f>VLOOKUP(LEFT(MPT_Data[[#This Row],[Object ID]],1),Lookup[#All],2,FALSE)</f>
        <v>Service Request</v>
      </c>
      <c r="N424" t="str">
        <f>VLOOKUP("0"&amp;RIGHT(MPT_Data[[#This Row],[Processor Cost Center]],9),MAIN_Ref[[#All],[Cost Center]:[Site Name]],3,FALSE)</f>
        <v>PAL</v>
      </c>
      <c r="T424" s="8"/>
      <c r="U424"/>
    </row>
    <row r="425" spans="2:21" x14ac:dyDescent="0.25">
      <c r="B425" s="6" t="s">
        <v>30</v>
      </c>
      <c r="C425" s="3" t="s">
        <v>17</v>
      </c>
      <c r="D425" s="5" t="s">
        <v>578</v>
      </c>
      <c r="E425" s="19" t="s">
        <v>579</v>
      </c>
      <c r="F425" s="25">
        <v>41408</v>
      </c>
      <c r="G425" s="3" t="s">
        <v>2186</v>
      </c>
      <c r="H425" s="5">
        <v>2635</v>
      </c>
      <c r="I425" s="19">
        <v>100</v>
      </c>
      <c r="J425" s="6">
        <f>DATE(YEAR(MPT_Data[[#This Row],[Calendar Day]]),MONTH(MPT_Data[[#This Row],[Calendar Day]]),1)</f>
        <v>41395</v>
      </c>
      <c r="K425" s="3">
        <f>DATE(YEAR(MPT_Data[[#This Row],[Calendar Day]]),1,1)</f>
        <v>41275</v>
      </c>
      <c r="L425" s="5">
        <f>MPT_Data[[#This Row],[MIN]]/60/24</f>
        <v>1.8298611111111109</v>
      </c>
      <c r="M425" t="str">
        <f>VLOOKUP(LEFT(MPT_Data[[#This Row],[Object ID]],1),Lookup[#All],2,FALSE)</f>
        <v>Service Request</v>
      </c>
      <c r="N425" t="str">
        <f>VLOOKUP("0"&amp;RIGHT(MPT_Data[[#This Row],[Processor Cost Center]],9),MAIN_Ref[[#All],[Cost Center]:[Site Name]],3,FALSE)</f>
        <v>PAL</v>
      </c>
      <c r="T425" s="8"/>
      <c r="U425"/>
    </row>
    <row r="426" spans="2:21" x14ac:dyDescent="0.25">
      <c r="B426" s="6" t="s">
        <v>30</v>
      </c>
      <c r="C426" s="3" t="s">
        <v>17</v>
      </c>
      <c r="D426" s="5" t="s">
        <v>580</v>
      </c>
      <c r="E426" s="19" t="s">
        <v>581</v>
      </c>
      <c r="F426" s="25">
        <v>41408</v>
      </c>
      <c r="G426" s="3" t="s">
        <v>2187</v>
      </c>
      <c r="H426" s="5">
        <v>2749</v>
      </c>
      <c r="I426" s="19">
        <v>100</v>
      </c>
      <c r="J426" s="6">
        <f>DATE(YEAR(MPT_Data[[#This Row],[Calendar Day]]),MONTH(MPT_Data[[#This Row],[Calendar Day]]),1)</f>
        <v>41395</v>
      </c>
      <c r="K426" s="3">
        <f>DATE(YEAR(MPT_Data[[#This Row],[Calendar Day]]),1,1)</f>
        <v>41275</v>
      </c>
      <c r="L426" s="5">
        <f>MPT_Data[[#This Row],[MIN]]/60/24</f>
        <v>1.909027777777778</v>
      </c>
      <c r="M426" t="str">
        <f>VLOOKUP(LEFT(MPT_Data[[#This Row],[Object ID]],1),Lookup[#All],2,FALSE)</f>
        <v>Service Request</v>
      </c>
      <c r="N426" t="str">
        <f>VLOOKUP("0"&amp;RIGHT(MPT_Data[[#This Row],[Processor Cost Center]],9),MAIN_Ref[[#All],[Cost Center]:[Site Name]],3,FALSE)</f>
        <v>PAL</v>
      </c>
      <c r="T426" s="8"/>
      <c r="U426"/>
    </row>
    <row r="427" spans="2:21" x14ac:dyDescent="0.25">
      <c r="B427" s="6" t="s">
        <v>30</v>
      </c>
      <c r="C427" s="3" t="s">
        <v>17</v>
      </c>
      <c r="D427" s="5" t="s">
        <v>582</v>
      </c>
      <c r="E427" s="19" t="s">
        <v>583</v>
      </c>
      <c r="F427" s="25">
        <v>41418</v>
      </c>
      <c r="G427" s="3" t="s">
        <v>2189</v>
      </c>
      <c r="H427" s="5">
        <v>8136</v>
      </c>
      <c r="I427" s="19">
        <v>100</v>
      </c>
      <c r="J427" s="6">
        <f>DATE(YEAR(MPT_Data[[#This Row],[Calendar Day]]),MONTH(MPT_Data[[#This Row],[Calendar Day]]),1)</f>
        <v>41395</v>
      </c>
      <c r="K427" s="3">
        <f>DATE(YEAR(MPT_Data[[#This Row],[Calendar Day]]),1,1)</f>
        <v>41275</v>
      </c>
      <c r="L427" s="5">
        <f>MPT_Data[[#This Row],[MIN]]/60/24</f>
        <v>5.6499999999999995</v>
      </c>
      <c r="M427" t="str">
        <f>VLOOKUP(LEFT(MPT_Data[[#This Row],[Object ID]],1),Lookup[#All],2,FALSE)</f>
        <v>Service Request</v>
      </c>
      <c r="N427" t="str">
        <f>VLOOKUP("0"&amp;RIGHT(MPT_Data[[#This Row],[Processor Cost Center]],9),MAIN_Ref[[#All],[Cost Center]:[Site Name]],3,FALSE)</f>
        <v>PAL</v>
      </c>
      <c r="T427" s="8"/>
      <c r="U427"/>
    </row>
    <row r="428" spans="2:21" x14ac:dyDescent="0.25">
      <c r="B428" s="6" t="s">
        <v>30</v>
      </c>
      <c r="C428" s="3" t="s">
        <v>17</v>
      </c>
      <c r="D428" s="5" t="s">
        <v>584</v>
      </c>
      <c r="E428" s="19" t="s">
        <v>585</v>
      </c>
      <c r="F428" s="25">
        <v>41414</v>
      </c>
      <c r="G428" s="3" t="s">
        <v>2194</v>
      </c>
      <c r="H428" s="5">
        <v>69</v>
      </c>
      <c r="I428" s="19">
        <v>100</v>
      </c>
      <c r="J428" s="6">
        <f>DATE(YEAR(MPT_Data[[#This Row],[Calendar Day]]),MONTH(MPT_Data[[#This Row],[Calendar Day]]),1)</f>
        <v>41395</v>
      </c>
      <c r="K428" s="3">
        <f>DATE(YEAR(MPT_Data[[#This Row],[Calendar Day]]),1,1)</f>
        <v>41275</v>
      </c>
      <c r="L428" s="5">
        <f>MPT_Data[[#This Row],[MIN]]/60/24</f>
        <v>4.7916666666666663E-2</v>
      </c>
      <c r="M428" t="str">
        <f>VLOOKUP(LEFT(MPT_Data[[#This Row],[Object ID]],1),Lookup[#All],2,FALSE)</f>
        <v>Service Request</v>
      </c>
      <c r="N428" t="str">
        <f>VLOOKUP("0"&amp;RIGHT(MPT_Data[[#This Row],[Processor Cost Center]],9),MAIN_Ref[[#All],[Cost Center]:[Site Name]],3,FALSE)</f>
        <v>PAL</v>
      </c>
      <c r="T428" s="8"/>
      <c r="U428"/>
    </row>
    <row r="429" spans="2:21" x14ac:dyDescent="0.25">
      <c r="B429" s="6" t="s">
        <v>30</v>
      </c>
      <c r="C429" s="3" t="s">
        <v>17</v>
      </c>
      <c r="D429" s="5" t="s">
        <v>586</v>
      </c>
      <c r="E429" s="19" t="s">
        <v>587</v>
      </c>
      <c r="F429" s="25">
        <v>41414</v>
      </c>
      <c r="G429" s="3" t="s">
        <v>2189</v>
      </c>
      <c r="H429" s="5">
        <v>3</v>
      </c>
      <c r="I429" s="19">
        <v>100</v>
      </c>
      <c r="J429" s="6">
        <f>DATE(YEAR(MPT_Data[[#This Row],[Calendar Day]]),MONTH(MPT_Data[[#This Row],[Calendar Day]]),1)</f>
        <v>41395</v>
      </c>
      <c r="K429" s="3">
        <f>DATE(YEAR(MPT_Data[[#This Row],[Calendar Day]]),1,1)</f>
        <v>41275</v>
      </c>
      <c r="L429" s="5">
        <f>MPT_Data[[#This Row],[MIN]]/60/24</f>
        <v>2.0833333333333333E-3</v>
      </c>
      <c r="M429" t="str">
        <f>VLOOKUP(LEFT(MPT_Data[[#This Row],[Object ID]],1),Lookup[#All],2,FALSE)</f>
        <v>Service Request</v>
      </c>
      <c r="N429" t="str">
        <f>VLOOKUP("0"&amp;RIGHT(MPT_Data[[#This Row],[Processor Cost Center]],9),MAIN_Ref[[#All],[Cost Center]:[Site Name]],3,FALSE)</f>
        <v>PAL</v>
      </c>
      <c r="T429" s="8"/>
      <c r="U429"/>
    </row>
    <row r="430" spans="2:21" x14ac:dyDescent="0.25">
      <c r="B430" s="6" t="s">
        <v>30</v>
      </c>
      <c r="C430" s="3" t="s">
        <v>17</v>
      </c>
      <c r="D430" s="5" t="s">
        <v>588</v>
      </c>
      <c r="E430" s="19" t="s">
        <v>589</v>
      </c>
      <c r="F430" s="25">
        <v>41414</v>
      </c>
      <c r="G430" s="3" t="s">
        <v>2189</v>
      </c>
      <c r="H430" s="5">
        <v>3</v>
      </c>
      <c r="I430" s="19">
        <v>100</v>
      </c>
      <c r="J430" s="6">
        <f>DATE(YEAR(MPT_Data[[#This Row],[Calendar Day]]),MONTH(MPT_Data[[#This Row],[Calendar Day]]),1)</f>
        <v>41395</v>
      </c>
      <c r="K430" s="3">
        <f>DATE(YEAR(MPT_Data[[#This Row],[Calendar Day]]),1,1)</f>
        <v>41275</v>
      </c>
      <c r="L430" s="5">
        <f>MPT_Data[[#This Row],[MIN]]/60/24</f>
        <v>2.0833333333333333E-3</v>
      </c>
      <c r="M430" t="str">
        <f>VLOOKUP(LEFT(MPT_Data[[#This Row],[Object ID]],1),Lookup[#All],2,FALSE)</f>
        <v>Service Request</v>
      </c>
      <c r="N430" t="str">
        <f>VLOOKUP("0"&amp;RIGHT(MPT_Data[[#This Row],[Processor Cost Center]],9),MAIN_Ref[[#All],[Cost Center]:[Site Name]],3,FALSE)</f>
        <v>PAL</v>
      </c>
      <c r="T430" s="8"/>
      <c r="U430"/>
    </row>
    <row r="431" spans="2:21" x14ac:dyDescent="0.25">
      <c r="B431" s="6" t="s">
        <v>30</v>
      </c>
      <c r="C431" s="3" t="s">
        <v>17</v>
      </c>
      <c r="D431" s="5" t="s">
        <v>590</v>
      </c>
      <c r="E431" s="19" t="s">
        <v>591</v>
      </c>
      <c r="F431" s="25">
        <v>41414</v>
      </c>
      <c r="G431" s="3" t="s">
        <v>2189</v>
      </c>
      <c r="H431" s="5">
        <v>3</v>
      </c>
      <c r="I431" s="19">
        <v>100</v>
      </c>
      <c r="J431" s="6">
        <f>DATE(YEAR(MPT_Data[[#This Row],[Calendar Day]]),MONTH(MPT_Data[[#This Row],[Calendar Day]]),1)</f>
        <v>41395</v>
      </c>
      <c r="K431" s="3">
        <f>DATE(YEAR(MPT_Data[[#This Row],[Calendar Day]]),1,1)</f>
        <v>41275</v>
      </c>
      <c r="L431" s="5">
        <f>MPT_Data[[#This Row],[MIN]]/60/24</f>
        <v>2.0833333333333333E-3</v>
      </c>
      <c r="M431" t="str">
        <f>VLOOKUP(LEFT(MPT_Data[[#This Row],[Object ID]],1),Lookup[#All],2,FALSE)</f>
        <v>Service Request</v>
      </c>
      <c r="N431" t="str">
        <f>VLOOKUP("0"&amp;RIGHT(MPT_Data[[#This Row],[Processor Cost Center]],9),MAIN_Ref[[#All],[Cost Center]:[Site Name]],3,FALSE)</f>
        <v>PAL</v>
      </c>
      <c r="T431" s="8"/>
      <c r="U431"/>
    </row>
    <row r="432" spans="2:21" x14ac:dyDescent="0.25">
      <c r="B432" s="6" t="s">
        <v>30</v>
      </c>
      <c r="C432" s="3" t="s">
        <v>17</v>
      </c>
      <c r="D432" s="5" t="s">
        <v>592</v>
      </c>
      <c r="E432" s="19" t="s">
        <v>593</v>
      </c>
      <c r="F432" s="25">
        <v>41414</v>
      </c>
      <c r="G432" s="3" t="s">
        <v>2196</v>
      </c>
      <c r="H432" s="5">
        <v>4</v>
      </c>
      <c r="I432" s="19">
        <v>100</v>
      </c>
      <c r="J432" s="6">
        <f>DATE(YEAR(MPT_Data[[#This Row],[Calendar Day]]),MONTH(MPT_Data[[#This Row],[Calendar Day]]),1)</f>
        <v>41395</v>
      </c>
      <c r="K432" s="3">
        <f>DATE(YEAR(MPT_Data[[#This Row],[Calendar Day]]),1,1)</f>
        <v>41275</v>
      </c>
      <c r="L432" s="5">
        <f>MPT_Data[[#This Row],[MIN]]/60/24</f>
        <v>2.7777777777777779E-3</v>
      </c>
      <c r="M432" t="str">
        <f>VLOOKUP(LEFT(MPT_Data[[#This Row],[Object ID]],1),Lookup[#All],2,FALSE)</f>
        <v>Service Request</v>
      </c>
      <c r="N432" t="str">
        <f>VLOOKUP("0"&amp;RIGHT(MPT_Data[[#This Row],[Processor Cost Center]],9),MAIN_Ref[[#All],[Cost Center]:[Site Name]],3,FALSE)</f>
        <v>PAL</v>
      </c>
      <c r="T432" s="8"/>
      <c r="U432"/>
    </row>
    <row r="433" spans="2:21" x14ac:dyDescent="0.25">
      <c r="B433" s="6" t="s">
        <v>30</v>
      </c>
      <c r="C433" s="3" t="s">
        <v>17</v>
      </c>
      <c r="D433" s="5" t="s">
        <v>594</v>
      </c>
      <c r="E433" s="19" t="s">
        <v>595</v>
      </c>
      <c r="F433" s="25">
        <v>41414</v>
      </c>
      <c r="G433" s="3" t="s">
        <v>2196</v>
      </c>
      <c r="H433" s="5">
        <v>2</v>
      </c>
      <c r="I433" s="19">
        <v>100</v>
      </c>
      <c r="J433" s="6">
        <f>DATE(YEAR(MPT_Data[[#This Row],[Calendar Day]]),MONTH(MPT_Data[[#This Row],[Calendar Day]]),1)</f>
        <v>41395</v>
      </c>
      <c r="K433" s="3">
        <f>DATE(YEAR(MPT_Data[[#This Row],[Calendar Day]]),1,1)</f>
        <v>41275</v>
      </c>
      <c r="L433" s="5">
        <f>MPT_Data[[#This Row],[MIN]]/60/24</f>
        <v>1.3888888888888889E-3</v>
      </c>
      <c r="M433" t="str">
        <f>VLOOKUP(LEFT(MPT_Data[[#This Row],[Object ID]],1),Lookup[#All],2,FALSE)</f>
        <v>Service Request</v>
      </c>
      <c r="N433" t="str">
        <f>VLOOKUP("0"&amp;RIGHT(MPT_Data[[#This Row],[Processor Cost Center]],9),MAIN_Ref[[#All],[Cost Center]:[Site Name]],3,FALSE)</f>
        <v>PAL</v>
      </c>
      <c r="T433" s="8"/>
      <c r="U433"/>
    </row>
    <row r="434" spans="2:21" x14ac:dyDescent="0.25">
      <c r="B434" s="6" t="s">
        <v>30</v>
      </c>
      <c r="C434" s="3" t="s">
        <v>17</v>
      </c>
      <c r="D434" s="5" t="s">
        <v>596</v>
      </c>
      <c r="E434" s="19" t="s">
        <v>597</v>
      </c>
      <c r="F434" s="25">
        <v>41414</v>
      </c>
      <c r="G434" s="3" t="s">
        <v>2196</v>
      </c>
      <c r="H434" s="5">
        <v>34</v>
      </c>
      <c r="I434" s="19">
        <v>100</v>
      </c>
      <c r="J434" s="6">
        <f>DATE(YEAR(MPT_Data[[#This Row],[Calendar Day]]),MONTH(MPT_Data[[#This Row],[Calendar Day]]),1)</f>
        <v>41395</v>
      </c>
      <c r="K434" s="3">
        <f>DATE(YEAR(MPT_Data[[#This Row],[Calendar Day]]),1,1)</f>
        <v>41275</v>
      </c>
      <c r="L434" s="5">
        <f>MPT_Data[[#This Row],[MIN]]/60/24</f>
        <v>2.361111111111111E-2</v>
      </c>
      <c r="M434" t="str">
        <f>VLOOKUP(LEFT(MPT_Data[[#This Row],[Object ID]],1),Lookup[#All],2,FALSE)</f>
        <v>Service Request</v>
      </c>
      <c r="N434" t="str">
        <f>VLOOKUP("0"&amp;RIGHT(MPT_Data[[#This Row],[Processor Cost Center]],9),MAIN_Ref[[#All],[Cost Center]:[Site Name]],3,FALSE)</f>
        <v>PAL</v>
      </c>
      <c r="T434" s="8"/>
      <c r="U434"/>
    </row>
    <row r="435" spans="2:21" x14ac:dyDescent="0.25">
      <c r="B435" s="6" t="s">
        <v>30</v>
      </c>
      <c r="C435" s="3" t="s">
        <v>17</v>
      </c>
      <c r="D435" s="5" t="s">
        <v>598</v>
      </c>
      <c r="E435" s="19" t="s">
        <v>599</v>
      </c>
      <c r="F435" s="25">
        <v>41414</v>
      </c>
      <c r="G435" s="3" t="s">
        <v>2196</v>
      </c>
      <c r="H435" s="5">
        <v>4</v>
      </c>
      <c r="I435" s="19">
        <v>100</v>
      </c>
      <c r="J435" s="6">
        <f>DATE(YEAR(MPT_Data[[#This Row],[Calendar Day]]),MONTH(MPT_Data[[#This Row],[Calendar Day]]),1)</f>
        <v>41395</v>
      </c>
      <c r="K435" s="3">
        <f>DATE(YEAR(MPT_Data[[#This Row],[Calendar Day]]),1,1)</f>
        <v>41275</v>
      </c>
      <c r="L435" s="5">
        <f>MPT_Data[[#This Row],[MIN]]/60/24</f>
        <v>2.7777777777777779E-3</v>
      </c>
      <c r="M435" t="str">
        <f>VLOOKUP(LEFT(MPT_Data[[#This Row],[Object ID]],1),Lookup[#All],2,FALSE)</f>
        <v>Service Request</v>
      </c>
      <c r="N435" t="str">
        <f>VLOOKUP("0"&amp;RIGHT(MPT_Data[[#This Row],[Processor Cost Center]],9),MAIN_Ref[[#All],[Cost Center]:[Site Name]],3,FALSE)</f>
        <v>PAL</v>
      </c>
      <c r="T435" s="8"/>
      <c r="U435"/>
    </row>
    <row r="436" spans="2:21" x14ac:dyDescent="0.25">
      <c r="B436" s="6" t="s">
        <v>30</v>
      </c>
      <c r="C436" s="3" t="s">
        <v>17</v>
      </c>
      <c r="D436" s="5" t="s">
        <v>600</v>
      </c>
      <c r="E436" s="19" t="s">
        <v>601</v>
      </c>
      <c r="F436" s="25">
        <v>41414</v>
      </c>
      <c r="G436" s="3" t="s">
        <v>2196</v>
      </c>
      <c r="H436" s="5">
        <v>1</v>
      </c>
      <c r="I436" s="19">
        <v>100</v>
      </c>
      <c r="J436" s="6">
        <f>DATE(YEAR(MPT_Data[[#This Row],[Calendar Day]]),MONTH(MPT_Data[[#This Row],[Calendar Day]]),1)</f>
        <v>41395</v>
      </c>
      <c r="K436" s="3">
        <f>DATE(YEAR(MPT_Data[[#This Row],[Calendar Day]]),1,1)</f>
        <v>41275</v>
      </c>
      <c r="L436" s="5">
        <f>MPT_Data[[#This Row],[MIN]]/60/24</f>
        <v>6.9444444444444447E-4</v>
      </c>
      <c r="M436" t="str">
        <f>VLOOKUP(LEFT(MPT_Data[[#This Row],[Object ID]],1),Lookup[#All],2,FALSE)</f>
        <v>Service Request</v>
      </c>
      <c r="N436" t="str">
        <f>VLOOKUP("0"&amp;RIGHT(MPT_Data[[#This Row],[Processor Cost Center]],9),MAIN_Ref[[#All],[Cost Center]:[Site Name]],3,FALSE)</f>
        <v>PAL</v>
      </c>
      <c r="T436" s="8"/>
      <c r="U436"/>
    </row>
    <row r="437" spans="2:21" x14ac:dyDescent="0.25">
      <c r="B437" s="6" t="s">
        <v>30</v>
      </c>
      <c r="C437" s="3" t="s">
        <v>17</v>
      </c>
      <c r="D437" s="5" t="s">
        <v>602</v>
      </c>
      <c r="E437" s="19" t="s">
        <v>603</v>
      </c>
      <c r="F437" s="25">
        <v>41414</v>
      </c>
      <c r="G437" s="3" t="s">
        <v>2196</v>
      </c>
      <c r="H437" s="5">
        <v>2</v>
      </c>
      <c r="I437" s="19">
        <v>100</v>
      </c>
      <c r="J437" s="6">
        <f>DATE(YEAR(MPT_Data[[#This Row],[Calendar Day]]),MONTH(MPT_Data[[#This Row],[Calendar Day]]),1)</f>
        <v>41395</v>
      </c>
      <c r="K437" s="3">
        <f>DATE(YEAR(MPT_Data[[#This Row],[Calendar Day]]),1,1)</f>
        <v>41275</v>
      </c>
      <c r="L437" s="5">
        <f>MPT_Data[[#This Row],[MIN]]/60/24</f>
        <v>1.3888888888888889E-3</v>
      </c>
      <c r="M437" t="str">
        <f>VLOOKUP(LEFT(MPT_Data[[#This Row],[Object ID]],1),Lookup[#All],2,FALSE)</f>
        <v>Service Request</v>
      </c>
      <c r="N437" t="str">
        <f>VLOOKUP("0"&amp;RIGHT(MPT_Data[[#This Row],[Processor Cost Center]],9),MAIN_Ref[[#All],[Cost Center]:[Site Name]],3,FALSE)</f>
        <v>PAL</v>
      </c>
      <c r="T437" s="8"/>
      <c r="U437"/>
    </row>
    <row r="438" spans="2:21" x14ac:dyDescent="0.25">
      <c r="B438" s="6" t="s">
        <v>30</v>
      </c>
      <c r="C438" s="3" t="s">
        <v>17</v>
      </c>
      <c r="D438" s="5" t="s">
        <v>604</v>
      </c>
      <c r="E438" s="19" t="s">
        <v>605</v>
      </c>
      <c r="F438" s="25">
        <v>41414</v>
      </c>
      <c r="G438" s="3" t="s">
        <v>2196</v>
      </c>
      <c r="H438" s="5">
        <v>3</v>
      </c>
      <c r="I438" s="19">
        <v>100</v>
      </c>
      <c r="J438" s="6">
        <f>DATE(YEAR(MPT_Data[[#This Row],[Calendar Day]]),MONTH(MPT_Data[[#This Row],[Calendar Day]]),1)</f>
        <v>41395</v>
      </c>
      <c r="K438" s="3">
        <f>DATE(YEAR(MPT_Data[[#This Row],[Calendar Day]]),1,1)</f>
        <v>41275</v>
      </c>
      <c r="L438" s="5">
        <f>MPT_Data[[#This Row],[MIN]]/60/24</f>
        <v>2.0833333333333333E-3</v>
      </c>
      <c r="M438" t="str">
        <f>VLOOKUP(LEFT(MPT_Data[[#This Row],[Object ID]],1),Lookup[#All],2,FALSE)</f>
        <v>Service Request</v>
      </c>
      <c r="N438" t="str">
        <f>VLOOKUP("0"&amp;RIGHT(MPT_Data[[#This Row],[Processor Cost Center]],9),MAIN_Ref[[#All],[Cost Center]:[Site Name]],3,FALSE)</f>
        <v>PAL</v>
      </c>
      <c r="T438" s="8"/>
      <c r="U438"/>
    </row>
    <row r="439" spans="2:21" x14ac:dyDescent="0.25">
      <c r="B439" s="6" t="s">
        <v>30</v>
      </c>
      <c r="C439" s="3" t="s">
        <v>17</v>
      </c>
      <c r="D439" s="5" t="s">
        <v>606</v>
      </c>
      <c r="E439" s="19" t="s">
        <v>607</v>
      </c>
      <c r="F439" s="25">
        <v>41414</v>
      </c>
      <c r="G439" s="3" t="s">
        <v>2196</v>
      </c>
      <c r="H439" s="5">
        <v>4</v>
      </c>
      <c r="I439" s="19">
        <v>100</v>
      </c>
      <c r="J439" s="6">
        <f>DATE(YEAR(MPT_Data[[#This Row],[Calendar Day]]),MONTH(MPT_Data[[#This Row],[Calendar Day]]),1)</f>
        <v>41395</v>
      </c>
      <c r="K439" s="3">
        <f>DATE(YEAR(MPT_Data[[#This Row],[Calendar Day]]),1,1)</f>
        <v>41275</v>
      </c>
      <c r="L439" s="5">
        <f>MPT_Data[[#This Row],[MIN]]/60/24</f>
        <v>2.7777777777777779E-3</v>
      </c>
      <c r="M439" t="str">
        <f>VLOOKUP(LEFT(MPT_Data[[#This Row],[Object ID]],1),Lookup[#All],2,FALSE)</f>
        <v>Service Request</v>
      </c>
      <c r="N439" t="str">
        <f>VLOOKUP("0"&amp;RIGHT(MPT_Data[[#This Row],[Processor Cost Center]],9),MAIN_Ref[[#All],[Cost Center]:[Site Name]],3,FALSE)</f>
        <v>PAL</v>
      </c>
      <c r="T439" s="8"/>
      <c r="U439"/>
    </row>
    <row r="440" spans="2:21" x14ac:dyDescent="0.25">
      <c r="B440" s="6" t="s">
        <v>30</v>
      </c>
      <c r="C440" s="3" t="s">
        <v>17</v>
      </c>
      <c r="D440" s="5" t="s">
        <v>608</v>
      </c>
      <c r="E440" s="19" t="s">
        <v>143</v>
      </c>
      <c r="F440" s="25">
        <v>41414</v>
      </c>
      <c r="G440" s="3" t="s">
        <v>2196</v>
      </c>
      <c r="H440" s="5">
        <v>2</v>
      </c>
      <c r="I440" s="19">
        <v>100</v>
      </c>
      <c r="J440" s="6">
        <f>DATE(YEAR(MPT_Data[[#This Row],[Calendar Day]]),MONTH(MPT_Data[[#This Row],[Calendar Day]]),1)</f>
        <v>41395</v>
      </c>
      <c r="K440" s="3">
        <f>DATE(YEAR(MPT_Data[[#This Row],[Calendar Day]]),1,1)</f>
        <v>41275</v>
      </c>
      <c r="L440" s="5">
        <f>MPT_Data[[#This Row],[MIN]]/60/24</f>
        <v>1.3888888888888889E-3</v>
      </c>
      <c r="M440" t="str">
        <f>VLOOKUP(LEFT(MPT_Data[[#This Row],[Object ID]],1),Lookup[#All],2,FALSE)</f>
        <v>Service Request</v>
      </c>
      <c r="N440" t="str">
        <f>VLOOKUP("0"&amp;RIGHT(MPT_Data[[#This Row],[Processor Cost Center]],9),MAIN_Ref[[#All],[Cost Center]:[Site Name]],3,FALSE)</f>
        <v>PAL</v>
      </c>
      <c r="T440" s="8"/>
      <c r="U440"/>
    </row>
    <row r="441" spans="2:21" x14ac:dyDescent="0.25">
      <c r="B441" s="6" t="s">
        <v>30</v>
      </c>
      <c r="C441" s="3" t="s">
        <v>17</v>
      </c>
      <c r="D441" s="5" t="s">
        <v>609</v>
      </c>
      <c r="E441" s="19" t="s">
        <v>610</v>
      </c>
      <c r="F441" s="25">
        <v>41414</v>
      </c>
      <c r="G441" s="3" t="s">
        <v>2196</v>
      </c>
      <c r="H441" s="5">
        <v>2</v>
      </c>
      <c r="I441" s="19">
        <v>100</v>
      </c>
      <c r="J441" s="6">
        <f>DATE(YEAR(MPT_Data[[#This Row],[Calendar Day]]),MONTH(MPT_Data[[#This Row],[Calendar Day]]),1)</f>
        <v>41395</v>
      </c>
      <c r="K441" s="3">
        <f>DATE(YEAR(MPT_Data[[#This Row],[Calendar Day]]),1,1)</f>
        <v>41275</v>
      </c>
      <c r="L441" s="5">
        <f>MPT_Data[[#This Row],[MIN]]/60/24</f>
        <v>1.3888888888888889E-3</v>
      </c>
      <c r="M441" t="str">
        <f>VLOOKUP(LEFT(MPT_Data[[#This Row],[Object ID]],1),Lookup[#All],2,FALSE)</f>
        <v>Service Request</v>
      </c>
      <c r="N441" t="str">
        <f>VLOOKUP("0"&amp;RIGHT(MPT_Data[[#This Row],[Processor Cost Center]],9),MAIN_Ref[[#All],[Cost Center]:[Site Name]],3,FALSE)</f>
        <v>PAL</v>
      </c>
      <c r="T441" s="8"/>
      <c r="U441"/>
    </row>
    <row r="442" spans="2:21" x14ac:dyDescent="0.25">
      <c r="B442" s="6" t="s">
        <v>30</v>
      </c>
      <c r="C442" s="3" t="s">
        <v>17</v>
      </c>
      <c r="D442" s="5" t="s">
        <v>611</v>
      </c>
      <c r="E442" s="19" t="s">
        <v>612</v>
      </c>
      <c r="F442" s="25">
        <v>41408</v>
      </c>
      <c r="G442" s="3" t="s">
        <v>2204</v>
      </c>
      <c r="H442" s="5">
        <v>37173</v>
      </c>
      <c r="I442" s="19">
        <v>100</v>
      </c>
      <c r="J442" s="6">
        <f>DATE(YEAR(MPT_Data[[#This Row],[Calendar Day]]),MONTH(MPT_Data[[#This Row],[Calendar Day]]),1)</f>
        <v>41395</v>
      </c>
      <c r="K442" s="3">
        <f>DATE(YEAR(MPT_Data[[#This Row],[Calendar Day]]),1,1)</f>
        <v>41275</v>
      </c>
      <c r="L442" s="5">
        <f>MPT_Data[[#This Row],[MIN]]/60/24</f>
        <v>25.814583333333331</v>
      </c>
      <c r="M442" t="str">
        <f>VLOOKUP(LEFT(MPT_Data[[#This Row],[Object ID]],1),Lookup[#All],2,FALSE)</f>
        <v>Service Request</v>
      </c>
      <c r="N442" t="str">
        <f>VLOOKUP("0"&amp;RIGHT(MPT_Data[[#This Row],[Processor Cost Center]],9),MAIN_Ref[[#All],[Cost Center]:[Site Name]],3,FALSE)</f>
        <v>PAL</v>
      </c>
      <c r="T442" s="8"/>
      <c r="U442"/>
    </row>
    <row r="443" spans="2:21" x14ac:dyDescent="0.25">
      <c r="B443" s="6" t="s">
        <v>30</v>
      </c>
      <c r="C443" s="3" t="s">
        <v>17</v>
      </c>
      <c r="D443" s="5" t="s">
        <v>613</v>
      </c>
      <c r="E443" s="19" t="s">
        <v>614</v>
      </c>
      <c r="F443" s="25">
        <v>41428</v>
      </c>
      <c r="G443" s="3" t="s">
        <v>2190</v>
      </c>
      <c r="H443" s="5">
        <v>21351</v>
      </c>
      <c r="I443" s="19">
        <v>100</v>
      </c>
      <c r="J443" s="6">
        <f>DATE(YEAR(MPT_Data[[#This Row],[Calendar Day]]),MONTH(MPT_Data[[#This Row],[Calendar Day]]),1)</f>
        <v>41426</v>
      </c>
      <c r="K443" s="3">
        <f>DATE(YEAR(MPT_Data[[#This Row],[Calendar Day]]),1,1)</f>
        <v>41275</v>
      </c>
      <c r="L443" s="5">
        <f>MPT_Data[[#This Row],[MIN]]/60/24</f>
        <v>14.827083333333334</v>
      </c>
      <c r="M443" t="str">
        <f>VLOOKUP(LEFT(MPT_Data[[#This Row],[Object ID]],1),Lookup[#All],2,FALSE)</f>
        <v>Service Request</v>
      </c>
      <c r="N443" t="str">
        <f>VLOOKUP("0"&amp;RIGHT(MPT_Data[[#This Row],[Processor Cost Center]],9),MAIN_Ref[[#All],[Cost Center]:[Site Name]],3,FALSE)</f>
        <v>PAL</v>
      </c>
      <c r="T443" s="8"/>
      <c r="U443"/>
    </row>
    <row r="444" spans="2:21" x14ac:dyDescent="0.25">
      <c r="B444" s="6" t="s">
        <v>30</v>
      </c>
      <c r="C444" s="3" t="s">
        <v>17</v>
      </c>
      <c r="D444" s="5" t="s">
        <v>615</v>
      </c>
      <c r="E444" s="19" t="s">
        <v>122</v>
      </c>
      <c r="F444" s="25">
        <v>41383</v>
      </c>
      <c r="G444" s="3" t="s">
        <v>2196</v>
      </c>
      <c r="H444" s="5">
        <v>2</v>
      </c>
      <c r="I444" s="19">
        <v>100</v>
      </c>
      <c r="J444" s="6">
        <f>DATE(YEAR(MPT_Data[[#This Row],[Calendar Day]]),MONTH(MPT_Data[[#This Row],[Calendar Day]]),1)</f>
        <v>41365</v>
      </c>
      <c r="K444" s="3">
        <f>DATE(YEAR(MPT_Data[[#This Row],[Calendar Day]]),1,1)</f>
        <v>41275</v>
      </c>
      <c r="L444" s="5">
        <f>MPT_Data[[#This Row],[MIN]]/60/24</f>
        <v>1.3888888888888889E-3</v>
      </c>
      <c r="M444" t="str">
        <f>VLOOKUP(LEFT(MPT_Data[[#This Row],[Object ID]],1),Lookup[#All],2,FALSE)</f>
        <v>Service Request</v>
      </c>
      <c r="N444" t="str">
        <f>VLOOKUP("0"&amp;RIGHT(MPT_Data[[#This Row],[Processor Cost Center]],9),MAIN_Ref[[#All],[Cost Center]:[Site Name]],3,FALSE)</f>
        <v>PAL</v>
      </c>
      <c r="T444" s="8"/>
      <c r="U444"/>
    </row>
    <row r="445" spans="2:21" x14ac:dyDescent="0.25">
      <c r="B445" s="6" t="s">
        <v>30</v>
      </c>
      <c r="C445" s="3" t="s">
        <v>17</v>
      </c>
      <c r="D445" s="5" t="s">
        <v>616</v>
      </c>
      <c r="E445" s="19" t="s">
        <v>617</v>
      </c>
      <c r="F445" s="25">
        <v>41414</v>
      </c>
      <c r="G445" s="3" t="s">
        <v>2189</v>
      </c>
      <c r="H445" s="5">
        <v>6</v>
      </c>
      <c r="I445" s="19">
        <v>100</v>
      </c>
      <c r="J445" s="6">
        <f>DATE(YEAR(MPT_Data[[#This Row],[Calendar Day]]),MONTH(MPT_Data[[#This Row],[Calendar Day]]),1)</f>
        <v>41395</v>
      </c>
      <c r="K445" s="3">
        <f>DATE(YEAR(MPT_Data[[#This Row],[Calendar Day]]),1,1)</f>
        <v>41275</v>
      </c>
      <c r="L445" s="5">
        <f>MPT_Data[[#This Row],[MIN]]/60/24</f>
        <v>4.1666666666666666E-3</v>
      </c>
      <c r="M445" t="str">
        <f>VLOOKUP(LEFT(MPT_Data[[#This Row],[Object ID]],1),Lookup[#All],2,FALSE)</f>
        <v>Service Request</v>
      </c>
      <c r="N445" t="str">
        <f>VLOOKUP("0"&amp;RIGHT(MPT_Data[[#This Row],[Processor Cost Center]],9),MAIN_Ref[[#All],[Cost Center]:[Site Name]],3,FALSE)</f>
        <v>PAL</v>
      </c>
      <c r="T445" s="8"/>
      <c r="U445"/>
    </row>
    <row r="446" spans="2:21" x14ac:dyDescent="0.25">
      <c r="B446" s="6" t="s">
        <v>30</v>
      </c>
      <c r="C446" s="3" t="s">
        <v>17</v>
      </c>
      <c r="D446" s="5" t="s">
        <v>618</v>
      </c>
      <c r="E446" s="19" t="s">
        <v>617</v>
      </c>
      <c r="F446" s="25">
        <v>41414</v>
      </c>
      <c r="G446" s="3" t="s">
        <v>2189</v>
      </c>
      <c r="H446" s="5">
        <v>3</v>
      </c>
      <c r="I446" s="19">
        <v>100</v>
      </c>
      <c r="J446" s="6">
        <f>DATE(YEAR(MPT_Data[[#This Row],[Calendar Day]]),MONTH(MPT_Data[[#This Row],[Calendar Day]]),1)</f>
        <v>41395</v>
      </c>
      <c r="K446" s="3">
        <f>DATE(YEAR(MPT_Data[[#This Row],[Calendar Day]]),1,1)</f>
        <v>41275</v>
      </c>
      <c r="L446" s="5">
        <f>MPT_Data[[#This Row],[MIN]]/60/24</f>
        <v>2.0833333333333333E-3</v>
      </c>
      <c r="M446" t="str">
        <f>VLOOKUP(LEFT(MPT_Data[[#This Row],[Object ID]],1),Lookup[#All],2,FALSE)</f>
        <v>Service Request</v>
      </c>
      <c r="N446" t="str">
        <f>VLOOKUP("0"&amp;RIGHT(MPT_Data[[#This Row],[Processor Cost Center]],9),MAIN_Ref[[#All],[Cost Center]:[Site Name]],3,FALSE)</f>
        <v>PAL</v>
      </c>
      <c r="T446" s="8"/>
      <c r="U446"/>
    </row>
    <row r="447" spans="2:21" x14ac:dyDescent="0.25">
      <c r="B447" s="6" t="s">
        <v>30</v>
      </c>
      <c r="C447" s="3" t="s">
        <v>17</v>
      </c>
      <c r="D447" s="5" t="s">
        <v>619</v>
      </c>
      <c r="E447" s="19" t="s">
        <v>620</v>
      </c>
      <c r="F447" s="25">
        <v>41414</v>
      </c>
      <c r="G447" s="3" t="s">
        <v>2189</v>
      </c>
      <c r="H447" s="5">
        <v>2</v>
      </c>
      <c r="I447" s="19">
        <v>100</v>
      </c>
      <c r="J447" s="6">
        <f>DATE(YEAR(MPT_Data[[#This Row],[Calendar Day]]),MONTH(MPT_Data[[#This Row],[Calendar Day]]),1)</f>
        <v>41395</v>
      </c>
      <c r="K447" s="3">
        <f>DATE(YEAR(MPT_Data[[#This Row],[Calendar Day]]),1,1)</f>
        <v>41275</v>
      </c>
      <c r="L447" s="5">
        <f>MPT_Data[[#This Row],[MIN]]/60/24</f>
        <v>1.3888888888888889E-3</v>
      </c>
      <c r="M447" t="str">
        <f>VLOOKUP(LEFT(MPT_Data[[#This Row],[Object ID]],1),Lookup[#All],2,FALSE)</f>
        <v>Service Request</v>
      </c>
      <c r="N447" t="str">
        <f>VLOOKUP("0"&amp;RIGHT(MPT_Data[[#This Row],[Processor Cost Center]],9),MAIN_Ref[[#All],[Cost Center]:[Site Name]],3,FALSE)</f>
        <v>PAL</v>
      </c>
      <c r="T447" s="8"/>
      <c r="U447"/>
    </row>
    <row r="448" spans="2:21" x14ac:dyDescent="0.25">
      <c r="B448" s="6" t="s">
        <v>30</v>
      </c>
      <c r="C448" s="3" t="s">
        <v>17</v>
      </c>
      <c r="D448" s="5" t="s">
        <v>621</v>
      </c>
      <c r="E448" s="19" t="s">
        <v>286</v>
      </c>
      <c r="F448" s="25">
        <v>41414</v>
      </c>
      <c r="G448" s="3" t="s">
        <v>2189</v>
      </c>
      <c r="H448" s="5">
        <v>2</v>
      </c>
      <c r="I448" s="19">
        <v>100</v>
      </c>
      <c r="J448" s="6">
        <f>DATE(YEAR(MPT_Data[[#This Row],[Calendar Day]]),MONTH(MPT_Data[[#This Row],[Calendar Day]]),1)</f>
        <v>41395</v>
      </c>
      <c r="K448" s="3">
        <f>DATE(YEAR(MPT_Data[[#This Row],[Calendar Day]]),1,1)</f>
        <v>41275</v>
      </c>
      <c r="L448" s="5">
        <f>MPT_Data[[#This Row],[MIN]]/60/24</f>
        <v>1.3888888888888889E-3</v>
      </c>
      <c r="M448" t="str">
        <f>VLOOKUP(LEFT(MPT_Data[[#This Row],[Object ID]],1),Lookup[#All],2,FALSE)</f>
        <v>Service Request</v>
      </c>
      <c r="N448" t="str">
        <f>VLOOKUP("0"&amp;RIGHT(MPT_Data[[#This Row],[Processor Cost Center]],9),MAIN_Ref[[#All],[Cost Center]:[Site Name]],3,FALSE)</f>
        <v>PAL</v>
      </c>
      <c r="T448" s="8"/>
      <c r="U448"/>
    </row>
    <row r="449" spans="2:21" x14ac:dyDescent="0.25">
      <c r="B449" s="6" t="s">
        <v>30</v>
      </c>
      <c r="C449" s="3" t="s">
        <v>17</v>
      </c>
      <c r="D449" s="5" t="s">
        <v>622</v>
      </c>
      <c r="E449" s="19" t="s">
        <v>623</v>
      </c>
      <c r="F449" s="25">
        <v>41414</v>
      </c>
      <c r="G449" s="3" t="s">
        <v>2189</v>
      </c>
      <c r="H449" s="5">
        <v>8</v>
      </c>
      <c r="I449" s="19">
        <v>100</v>
      </c>
      <c r="J449" s="6">
        <f>DATE(YEAR(MPT_Data[[#This Row],[Calendar Day]]),MONTH(MPT_Data[[#This Row],[Calendar Day]]),1)</f>
        <v>41395</v>
      </c>
      <c r="K449" s="3">
        <f>DATE(YEAR(MPT_Data[[#This Row],[Calendar Day]]),1,1)</f>
        <v>41275</v>
      </c>
      <c r="L449" s="5">
        <f>MPT_Data[[#This Row],[MIN]]/60/24</f>
        <v>5.5555555555555558E-3</v>
      </c>
      <c r="M449" t="str">
        <f>VLOOKUP(LEFT(MPT_Data[[#This Row],[Object ID]],1),Lookup[#All],2,FALSE)</f>
        <v>Service Request</v>
      </c>
      <c r="N449" t="str">
        <f>VLOOKUP("0"&amp;RIGHT(MPT_Data[[#This Row],[Processor Cost Center]],9),MAIN_Ref[[#All],[Cost Center]:[Site Name]],3,FALSE)</f>
        <v>PAL</v>
      </c>
      <c r="T449" s="8"/>
      <c r="U449"/>
    </row>
    <row r="450" spans="2:21" x14ac:dyDescent="0.25">
      <c r="B450" s="6" t="s">
        <v>30</v>
      </c>
      <c r="C450" s="3" t="s">
        <v>17</v>
      </c>
      <c r="D450" s="5" t="s">
        <v>624</v>
      </c>
      <c r="E450" s="19" t="s">
        <v>625</v>
      </c>
      <c r="F450" s="25">
        <v>41387</v>
      </c>
      <c r="G450" s="3" t="s">
        <v>2189</v>
      </c>
      <c r="H450" s="5">
        <v>5580</v>
      </c>
      <c r="I450" s="19">
        <v>100</v>
      </c>
      <c r="J450" s="6">
        <f>DATE(YEAR(MPT_Data[[#This Row],[Calendar Day]]),MONTH(MPT_Data[[#This Row],[Calendar Day]]),1)</f>
        <v>41365</v>
      </c>
      <c r="K450" s="3">
        <f>DATE(YEAR(MPT_Data[[#This Row],[Calendar Day]]),1,1)</f>
        <v>41275</v>
      </c>
      <c r="L450" s="5">
        <f>MPT_Data[[#This Row],[MIN]]/60/24</f>
        <v>3.875</v>
      </c>
      <c r="M450" t="str">
        <f>VLOOKUP(LEFT(MPT_Data[[#This Row],[Object ID]],1),Lookup[#All],2,FALSE)</f>
        <v>Service Request</v>
      </c>
      <c r="N450" t="str">
        <f>VLOOKUP("0"&amp;RIGHT(MPT_Data[[#This Row],[Processor Cost Center]],9),MAIN_Ref[[#All],[Cost Center]:[Site Name]],3,FALSE)</f>
        <v>PAL</v>
      </c>
      <c r="T450" s="8"/>
      <c r="U450"/>
    </row>
    <row r="451" spans="2:21" x14ac:dyDescent="0.25">
      <c r="B451" s="6" t="s">
        <v>30</v>
      </c>
      <c r="C451" s="3" t="s">
        <v>17</v>
      </c>
      <c r="D451" s="5" t="s">
        <v>626</v>
      </c>
      <c r="E451" s="19" t="s">
        <v>627</v>
      </c>
      <c r="F451" s="25">
        <v>41418</v>
      </c>
      <c r="G451" s="3" t="s">
        <v>2189</v>
      </c>
      <c r="H451" s="5">
        <v>5576</v>
      </c>
      <c r="I451" s="19">
        <v>100</v>
      </c>
      <c r="J451" s="6">
        <f>DATE(YEAR(MPT_Data[[#This Row],[Calendar Day]]),MONTH(MPT_Data[[#This Row],[Calendar Day]]),1)</f>
        <v>41395</v>
      </c>
      <c r="K451" s="3">
        <f>DATE(YEAR(MPT_Data[[#This Row],[Calendar Day]]),1,1)</f>
        <v>41275</v>
      </c>
      <c r="L451" s="5">
        <f>MPT_Data[[#This Row],[MIN]]/60/24</f>
        <v>3.8722222222222222</v>
      </c>
      <c r="M451" t="str">
        <f>VLOOKUP(LEFT(MPT_Data[[#This Row],[Object ID]],1),Lookup[#All],2,FALSE)</f>
        <v>Service Request</v>
      </c>
      <c r="N451" t="str">
        <f>VLOOKUP("0"&amp;RIGHT(MPT_Data[[#This Row],[Processor Cost Center]],9),MAIN_Ref[[#All],[Cost Center]:[Site Name]],3,FALSE)</f>
        <v>PAL</v>
      </c>
      <c r="T451" s="8"/>
      <c r="U451"/>
    </row>
    <row r="452" spans="2:21" x14ac:dyDescent="0.25">
      <c r="B452" s="6" t="s">
        <v>30</v>
      </c>
      <c r="C452" s="3" t="s">
        <v>17</v>
      </c>
      <c r="D452" s="5" t="s">
        <v>628</v>
      </c>
      <c r="E452" s="19" t="s">
        <v>629</v>
      </c>
      <c r="F452" s="25">
        <v>41418</v>
      </c>
      <c r="G452" s="3" t="s">
        <v>2186</v>
      </c>
      <c r="H452" s="5">
        <v>5310</v>
      </c>
      <c r="I452" s="19">
        <v>100</v>
      </c>
      <c r="J452" s="6">
        <f>DATE(YEAR(MPT_Data[[#This Row],[Calendar Day]]),MONTH(MPT_Data[[#This Row],[Calendar Day]]),1)</f>
        <v>41395</v>
      </c>
      <c r="K452" s="3">
        <f>DATE(YEAR(MPT_Data[[#This Row],[Calendar Day]]),1,1)</f>
        <v>41275</v>
      </c>
      <c r="L452" s="5">
        <f>MPT_Data[[#This Row],[MIN]]/60/24</f>
        <v>3.6875</v>
      </c>
      <c r="M452" t="str">
        <f>VLOOKUP(LEFT(MPT_Data[[#This Row],[Object ID]],1),Lookup[#All],2,FALSE)</f>
        <v>Service Request</v>
      </c>
      <c r="N452" t="str">
        <f>VLOOKUP("0"&amp;RIGHT(MPT_Data[[#This Row],[Processor Cost Center]],9),MAIN_Ref[[#All],[Cost Center]:[Site Name]],3,FALSE)</f>
        <v>PAL</v>
      </c>
      <c r="T452" s="8"/>
      <c r="U452"/>
    </row>
    <row r="453" spans="2:21" x14ac:dyDescent="0.25">
      <c r="B453" s="6" t="s">
        <v>30</v>
      </c>
      <c r="C453" s="3" t="s">
        <v>17</v>
      </c>
      <c r="D453" s="5" t="s">
        <v>630</v>
      </c>
      <c r="E453" s="19" t="s">
        <v>631</v>
      </c>
      <c r="F453" s="25">
        <v>41419</v>
      </c>
      <c r="G453" s="3" t="s">
        <v>2190</v>
      </c>
      <c r="H453" s="5">
        <v>3953</v>
      </c>
      <c r="I453" s="19">
        <v>100</v>
      </c>
      <c r="J453" s="6">
        <f>DATE(YEAR(MPT_Data[[#This Row],[Calendar Day]]),MONTH(MPT_Data[[#This Row],[Calendar Day]]),1)</f>
        <v>41395</v>
      </c>
      <c r="K453" s="3">
        <f>DATE(YEAR(MPT_Data[[#This Row],[Calendar Day]]),1,1)</f>
        <v>41275</v>
      </c>
      <c r="L453" s="5">
        <f>MPT_Data[[#This Row],[MIN]]/60/24</f>
        <v>2.745138888888889</v>
      </c>
      <c r="M453" t="str">
        <f>VLOOKUP(LEFT(MPT_Data[[#This Row],[Object ID]],1),Lookup[#All],2,FALSE)</f>
        <v>Service Request</v>
      </c>
      <c r="N453" t="str">
        <f>VLOOKUP("0"&amp;RIGHT(MPT_Data[[#This Row],[Processor Cost Center]],9),MAIN_Ref[[#All],[Cost Center]:[Site Name]],3,FALSE)</f>
        <v>PAL</v>
      </c>
      <c r="T453" s="8"/>
      <c r="U453"/>
    </row>
    <row r="454" spans="2:21" x14ac:dyDescent="0.25">
      <c r="B454" s="6" t="s">
        <v>30</v>
      </c>
      <c r="C454" s="3" t="s">
        <v>17</v>
      </c>
      <c r="D454" s="5" t="s">
        <v>632</v>
      </c>
      <c r="E454" s="19" t="s">
        <v>633</v>
      </c>
      <c r="F454" s="25">
        <v>41386</v>
      </c>
      <c r="G454" s="3" t="s">
        <v>2198</v>
      </c>
      <c r="H454" s="5">
        <v>2</v>
      </c>
      <c r="I454" s="19">
        <v>100</v>
      </c>
      <c r="J454" s="6">
        <f>DATE(YEAR(MPT_Data[[#This Row],[Calendar Day]]),MONTH(MPT_Data[[#This Row],[Calendar Day]]),1)</f>
        <v>41365</v>
      </c>
      <c r="K454" s="3">
        <f>DATE(YEAR(MPT_Data[[#This Row],[Calendar Day]]),1,1)</f>
        <v>41275</v>
      </c>
      <c r="L454" s="5">
        <f>MPT_Data[[#This Row],[MIN]]/60/24</f>
        <v>1.3888888888888889E-3</v>
      </c>
      <c r="M454" t="str">
        <f>VLOOKUP(LEFT(MPT_Data[[#This Row],[Object ID]],1),Lookup[#All],2,FALSE)</f>
        <v>Service Request</v>
      </c>
      <c r="N454" t="str">
        <f>VLOOKUP("0"&amp;RIGHT(MPT_Data[[#This Row],[Processor Cost Center]],9),MAIN_Ref[[#All],[Cost Center]:[Site Name]],3,FALSE)</f>
        <v>PAL</v>
      </c>
      <c r="T454" s="8"/>
      <c r="U454"/>
    </row>
    <row r="455" spans="2:21" x14ac:dyDescent="0.25">
      <c r="B455" s="6" t="s">
        <v>30</v>
      </c>
      <c r="C455" s="3" t="s">
        <v>17</v>
      </c>
      <c r="D455" s="5" t="s">
        <v>634</v>
      </c>
      <c r="E455" s="19" t="s">
        <v>635</v>
      </c>
      <c r="F455" s="25">
        <v>41425</v>
      </c>
      <c r="G455" s="3" t="s">
        <v>2186</v>
      </c>
      <c r="H455" s="5">
        <v>1409</v>
      </c>
      <c r="I455" s="19">
        <v>100</v>
      </c>
      <c r="J455" s="6">
        <f>DATE(YEAR(MPT_Data[[#This Row],[Calendar Day]]),MONTH(MPT_Data[[#This Row],[Calendar Day]]),1)</f>
        <v>41395</v>
      </c>
      <c r="K455" s="3">
        <f>DATE(YEAR(MPT_Data[[#This Row],[Calendar Day]]),1,1)</f>
        <v>41275</v>
      </c>
      <c r="L455" s="5">
        <f>MPT_Data[[#This Row],[MIN]]/60/24</f>
        <v>0.9784722222222223</v>
      </c>
      <c r="M455" t="str">
        <f>VLOOKUP(LEFT(MPT_Data[[#This Row],[Object ID]],1),Lookup[#All],2,FALSE)</f>
        <v>Service Request</v>
      </c>
      <c r="N455" t="str">
        <f>VLOOKUP("0"&amp;RIGHT(MPT_Data[[#This Row],[Processor Cost Center]],9),MAIN_Ref[[#All],[Cost Center]:[Site Name]],3,FALSE)</f>
        <v>PAL</v>
      </c>
      <c r="T455" s="8"/>
      <c r="U455"/>
    </row>
    <row r="456" spans="2:21" x14ac:dyDescent="0.25">
      <c r="B456" s="6" t="s">
        <v>30</v>
      </c>
      <c r="C456" s="3" t="s">
        <v>17</v>
      </c>
      <c r="D456" s="5" t="s">
        <v>636</v>
      </c>
      <c r="E456" s="19" t="s">
        <v>637</v>
      </c>
      <c r="F456" s="25">
        <v>41408</v>
      </c>
      <c r="G456" s="3" t="s">
        <v>2189</v>
      </c>
      <c r="H456" s="5">
        <v>31620</v>
      </c>
      <c r="I456" s="19">
        <v>100</v>
      </c>
      <c r="J456" s="6">
        <f>DATE(YEAR(MPT_Data[[#This Row],[Calendar Day]]),MONTH(MPT_Data[[#This Row],[Calendar Day]]),1)</f>
        <v>41395</v>
      </c>
      <c r="K456" s="3">
        <f>DATE(YEAR(MPT_Data[[#This Row],[Calendar Day]]),1,1)</f>
        <v>41275</v>
      </c>
      <c r="L456" s="5">
        <f>MPT_Data[[#This Row],[MIN]]/60/24</f>
        <v>21.958333333333332</v>
      </c>
      <c r="M456" t="str">
        <f>VLOOKUP(LEFT(MPT_Data[[#This Row],[Object ID]],1),Lookup[#All],2,FALSE)</f>
        <v>Service Request</v>
      </c>
      <c r="N456" t="str">
        <f>VLOOKUP("0"&amp;RIGHT(MPT_Data[[#This Row],[Processor Cost Center]],9),MAIN_Ref[[#All],[Cost Center]:[Site Name]],3,FALSE)</f>
        <v>PAL</v>
      </c>
      <c r="T456" s="8"/>
      <c r="U456"/>
    </row>
    <row r="457" spans="2:21" x14ac:dyDescent="0.25">
      <c r="B457" s="6" t="s">
        <v>30</v>
      </c>
      <c r="C457" s="3" t="s">
        <v>17</v>
      </c>
      <c r="D457" s="5" t="s">
        <v>638</v>
      </c>
      <c r="E457" s="19" t="s">
        <v>639</v>
      </c>
      <c r="F457" s="25">
        <v>41417</v>
      </c>
      <c r="G457" s="3" t="s">
        <v>2198</v>
      </c>
      <c r="H457" s="5">
        <v>7</v>
      </c>
      <c r="I457" s="19">
        <v>100</v>
      </c>
      <c r="J457" s="6">
        <f>DATE(YEAR(MPT_Data[[#This Row],[Calendar Day]]),MONTH(MPT_Data[[#This Row],[Calendar Day]]),1)</f>
        <v>41395</v>
      </c>
      <c r="K457" s="3">
        <f>DATE(YEAR(MPT_Data[[#This Row],[Calendar Day]]),1,1)</f>
        <v>41275</v>
      </c>
      <c r="L457" s="5">
        <f>MPT_Data[[#This Row],[MIN]]/60/24</f>
        <v>4.8611111111111112E-3</v>
      </c>
      <c r="M457" t="str">
        <f>VLOOKUP(LEFT(MPT_Data[[#This Row],[Object ID]],1),Lookup[#All],2,FALSE)</f>
        <v>Service Request</v>
      </c>
      <c r="N457" t="str">
        <f>VLOOKUP("0"&amp;RIGHT(MPT_Data[[#This Row],[Processor Cost Center]],9),MAIN_Ref[[#All],[Cost Center]:[Site Name]],3,FALSE)</f>
        <v>PAL</v>
      </c>
      <c r="T457" s="8"/>
      <c r="U457"/>
    </row>
    <row r="458" spans="2:21" x14ac:dyDescent="0.25">
      <c r="B458" s="6" t="s">
        <v>30</v>
      </c>
      <c r="C458" s="3" t="s">
        <v>17</v>
      </c>
      <c r="D458" s="5" t="s">
        <v>640</v>
      </c>
      <c r="E458" s="19" t="s">
        <v>280</v>
      </c>
      <c r="F458" s="25">
        <v>41420</v>
      </c>
      <c r="G458" s="3" t="s">
        <v>2191</v>
      </c>
      <c r="H458" s="5">
        <v>4324</v>
      </c>
      <c r="I458" s="19">
        <v>100</v>
      </c>
      <c r="J458" s="6">
        <f>DATE(YEAR(MPT_Data[[#This Row],[Calendar Day]]),MONTH(MPT_Data[[#This Row],[Calendar Day]]),1)</f>
        <v>41395</v>
      </c>
      <c r="K458" s="3">
        <f>DATE(YEAR(MPT_Data[[#This Row],[Calendar Day]]),1,1)</f>
        <v>41275</v>
      </c>
      <c r="L458" s="5">
        <f>MPT_Data[[#This Row],[MIN]]/60/24</f>
        <v>3.0027777777777778</v>
      </c>
      <c r="M458" t="str">
        <f>VLOOKUP(LEFT(MPT_Data[[#This Row],[Object ID]],1),Lookup[#All],2,FALSE)</f>
        <v>Service Request</v>
      </c>
      <c r="N458" t="str">
        <f>VLOOKUP("0"&amp;RIGHT(MPT_Data[[#This Row],[Processor Cost Center]],9),MAIN_Ref[[#All],[Cost Center]:[Site Name]],3,FALSE)</f>
        <v>PAL</v>
      </c>
      <c r="T458" s="8"/>
      <c r="U458"/>
    </row>
    <row r="459" spans="2:21" x14ac:dyDescent="0.25">
      <c r="B459" s="6" t="s">
        <v>30</v>
      </c>
      <c r="C459" s="3" t="s">
        <v>17</v>
      </c>
      <c r="D459" s="5" t="s">
        <v>641</v>
      </c>
      <c r="E459" s="19" t="s">
        <v>280</v>
      </c>
      <c r="F459" s="25">
        <v>41425</v>
      </c>
      <c r="G459" s="3" t="s">
        <v>2189</v>
      </c>
      <c r="H459" s="5">
        <v>11051</v>
      </c>
      <c r="I459" s="19">
        <v>100</v>
      </c>
      <c r="J459" s="6">
        <f>DATE(YEAR(MPT_Data[[#This Row],[Calendar Day]]),MONTH(MPT_Data[[#This Row],[Calendar Day]]),1)</f>
        <v>41395</v>
      </c>
      <c r="K459" s="3">
        <f>DATE(YEAR(MPT_Data[[#This Row],[Calendar Day]]),1,1)</f>
        <v>41275</v>
      </c>
      <c r="L459" s="5">
        <f>MPT_Data[[#This Row],[MIN]]/60/24</f>
        <v>7.6743055555555557</v>
      </c>
      <c r="M459" t="str">
        <f>VLOOKUP(LEFT(MPT_Data[[#This Row],[Object ID]],1),Lookup[#All],2,FALSE)</f>
        <v>Service Request</v>
      </c>
      <c r="N459" t="str">
        <f>VLOOKUP("0"&amp;RIGHT(MPT_Data[[#This Row],[Processor Cost Center]],9),MAIN_Ref[[#All],[Cost Center]:[Site Name]],3,FALSE)</f>
        <v>PAL</v>
      </c>
      <c r="T459" s="8"/>
      <c r="U459"/>
    </row>
    <row r="460" spans="2:21" x14ac:dyDescent="0.25">
      <c r="B460" s="6" t="s">
        <v>30</v>
      </c>
      <c r="C460" s="3" t="s">
        <v>17</v>
      </c>
      <c r="D460" s="5" t="s">
        <v>642</v>
      </c>
      <c r="E460" s="19" t="s">
        <v>293</v>
      </c>
      <c r="F460" s="25">
        <v>41420</v>
      </c>
      <c r="G460" s="3" t="s">
        <v>2199</v>
      </c>
      <c r="H460" s="5">
        <v>2909</v>
      </c>
      <c r="I460" s="19">
        <v>100</v>
      </c>
      <c r="J460" s="6">
        <f>DATE(YEAR(MPT_Data[[#This Row],[Calendar Day]]),MONTH(MPT_Data[[#This Row],[Calendar Day]]),1)</f>
        <v>41395</v>
      </c>
      <c r="K460" s="3">
        <f>DATE(YEAR(MPT_Data[[#This Row],[Calendar Day]]),1,1)</f>
        <v>41275</v>
      </c>
      <c r="L460" s="5">
        <f>MPT_Data[[#This Row],[MIN]]/60/24</f>
        <v>2.0201388888888889</v>
      </c>
      <c r="M460" t="str">
        <f>VLOOKUP(LEFT(MPT_Data[[#This Row],[Object ID]],1),Lookup[#All],2,FALSE)</f>
        <v>Service Request</v>
      </c>
      <c r="N460" t="str">
        <f>VLOOKUP("0"&amp;RIGHT(MPT_Data[[#This Row],[Processor Cost Center]],9),MAIN_Ref[[#All],[Cost Center]:[Site Name]],3,FALSE)</f>
        <v>PAL</v>
      </c>
      <c r="T460" s="8"/>
      <c r="U460"/>
    </row>
    <row r="461" spans="2:21" x14ac:dyDescent="0.25">
      <c r="B461" s="6" t="s">
        <v>30</v>
      </c>
      <c r="C461" s="3" t="s">
        <v>17</v>
      </c>
      <c r="D461" s="5" t="s">
        <v>643</v>
      </c>
      <c r="E461" s="19" t="s">
        <v>280</v>
      </c>
      <c r="F461" s="25">
        <v>41425</v>
      </c>
      <c r="G461" s="3" t="s">
        <v>2189</v>
      </c>
      <c r="H461" s="5">
        <v>11047</v>
      </c>
      <c r="I461" s="19">
        <v>100</v>
      </c>
      <c r="J461" s="6">
        <f>DATE(YEAR(MPT_Data[[#This Row],[Calendar Day]]),MONTH(MPT_Data[[#This Row],[Calendar Day]]),1)</f>
        <v>41395</v>
      </c>
      <c r="K461" s="3">
        <f>DATE(YEAR(MPT_Data[[#This Row],[Calendar Day]]),1,1)</f>
        <v>41275</v>
      </c>
      <c r="L461" s="5">
        <f>MPT_Data[[#This Row],[MIN]]/60/24</f>
        <v>7.6715277777777784</v>
      </c>
      <c r="M461" t="str">
        <f>VLOOKUP(LEFT(MPT_Data[[#This Row],[Object ID]],1),Lookup[#All],2,FALSE)</f>
        <v>Service Request</v>
      </c>
      <c r="N461" t="str">
        <f>VLOOKUP("0"&amp;RIGHT(MPT_Data[[#This Row],[Processor Cost Center]],9),MAIN_Ref[[#All],[Cost Center]:[Site Name]],3,FALSE)</f>
        <v>PAL</v>
      </c>
      <c r="T461" s="8"/>
      <c r="U461"/>
    </row>
    <row r="462" spans="2:21" x14ac:dyDescent="0.25">
      <c r="B462" s="6" t="s">
        <v>30</v>
      </c>
      <c r="C462" s="3" t="s">
        <v>17</v>
      </c>
      <c r="D462" s="5" t="s">
        <v>644</v>
      </c>
      <c r="E462" s="19" t="s">
        <v>645</v>
      </c>
      <c r="F462" s="25">
        <v>41425</v>
      </c>
      <c r="G462" s="3" t="s">
        <v>2202</v>
      </c>
      <c r="H462" s="5">
        <v>11194</v>
      </c>
      <c r="I462" s="19">
        <v>100</v>
      </c>
      <c r="J462" s="6">
        <f>DATE(YEAR(MPT_Data[[#This Row],[Calendar Day]]),MONTH(MPT_Data[[#This Row],[Calendar Day]]),1)</f>
        <v>41395</v>
      </c>
      <c r="K462" s="3">
        <f>DATE(YEAR(MPT_Data[[#This Row],[Calendar Day]]),1,1)</f>
        <v>41275</v>
      </c>
      <c r="L462" s="5">
        <f>MPT_Data[[#This Row],[MIN]]/60/24</f>
        <v>7.7736111111111112</v>
      </c>
      <c r="M462" t="str">
        <f>VLOOKUP(LEFT(MPT_Data[[#This Row],[Object ID]],1),Lookup[#All],2,FALSE)</f>
        <v>Service Request</v>
      </c>
      <c r="N462" t="str">
        <f>VLOOKUP("0"&amp;RIGHT(MPT_Data[[#This Row],[Processor Cost Center]],9),MAIN_Ref[[#All],[Cost Center]:[Site Name]],3,FALSE)</f>
        <v>PAL</v>
      </c>
      <c r="T462" s="8"/>
      <c r="U462"/>
    </row>
    <row r="463" spans="2:21" x14ac:dyDescent="0.25">
      <c r="B463" s="6" t="s">
        <v>30</v>
      </c>
      <c r="C463" s="3" t="s">
        <v>17</v>
      </c>
      <c r="D463" s="5" t="s">
        <v>646</v>
      </c>
      <c r="E463" s="19" t="s">
        <v>647</v>
      </c>
      <c r="F463" s="25">
        <v>41417</v>
      </c>
      <c r="G463" s="3" t="s">
        <v>2191</v>
      </c>
      <c r="H463" s="5">
        <v>10</v>
      </c>
      <c r="I463" s="19">
        <v>100</v>
      </c>
      <c r="J463" s="6">
        <f>DATE(YEAR(MPT_Data[[#This Row],[Calendar Day]]),MONTH(MPT_Data[[#This Row],[Calendar Day]]),1)</f>
        <v>41395</v>
      </c>
      <c r="K463" s="3">
        <f>DATE(YEAR(MPT_Data[[#This Row],[Calendar Day]]),1,1)</f>
        <v>41275</v>
      </c>
      <c r="L463" s="5">
        <f>MPT_Data[[#This Row],[MIN]]/60/24</f>
        <v>6.9444444444444441E-3</v>
      </c>
      <c r="M463" t="str">
        <f>VLOOKUP(LEFT(MPT_Data[[#This Row],[Object ID]],1),Lookup[#All],2,FALSE)</f>
        <v>Service Request</v>
      </c>
      <c r="N463" t="str">
        <f>VLOOKUP("0"&amp;RIGHT(MPT_Data[[#This Row],[Processor Cost Center]],9),MAIN_Ref[[#All],[Cost Center]:[Site Name]],3,FALSE)</f>
        <v>PAL</v>
      </c>
      <c r="T463" s="8"/>
      <c r="U463"/>
    </row>
    <row r="464" spans="2:21" x14ac:dyDescent="0.25">
      <c r="B464" s="6" t="s">
        <v>30</v>
      </c>
      <c r="C464" s="3" t="s">
        <v>17</v>
      </c>
      <c r="D464" s="5" t="s">
        <v>648</v>
      </c>
      <c r="E464" s="19" t="s">
        <v>649</v>
      </c>
      <c r="F464" s="25">
        <v>41418</v>
      </c>
      <c r="G464" s="3" t="s">
        <v>2198</v>
      </c>
      <c r="H464" s="5">
        <v>114</v>
      </c>
      <c r="I464" s="19">
        <v>100</v>
      </c>
      <c r="J464" s="6">
        <f>DATE(YEAR(MPT_Data[[#This Row],[Calendar Day]]),MONTH(MPT_Data[[#This Row],[Calendar Day]]),1)</f>
        <v>41395</v>
      </c>
      <c r="K464" s="3">
        <f>DATE(YEAR(MPT_Data[[#This Row],[Calendar Day]]),1,1)</f>
        <v>41275</v>
      </c>
      <c r="L464" s="5">
        <f>MPT_Data[[#This Row],[MIN]]/60/24</f>
        <v>7.9166666666666663E-2</v>
      </c>
      <c r="M464" t="str">
        <f>VLOOKUP(LEFT(MPT_Data[[#This Row],[Object ID]],1),Lookup[#All],2,FALSE)</f>
        <v>Service Request</v>
      </c>
      <c r="N464" t="str">
        <f>VLOOKUP("0"&amp;RIGHT(MPT_Data[[#This Row],[Processor Cost Center]],9),MAIN_Ref[[#All],[Cost Center]:[Site Name]],3,FALSE)</f>
        <v>PAL</v>
      </c>
      <c r="T464" s="8"/>
      <c r="U464"/>
    </row>
    <row r="465" spans="2:21" x14ac:dyDescent="0.25">
      <c r="B465" s="6" t="s">
        <v>30</v>
      </c>
      <c r="C465" s="3" t="s">
        <v>17</v>
      </c>
      <c r="D465" s="5" t="s">
        <v>650</v>
      </c>
      <c r="E465" s="19" t="s">
        <v>651</v>
      </c>
      <c r="F465" s="25">
        <v>41418</v>
      </c>
      <c r="G465" s="3" t="s">
        <v>2198</v>
      </c>
      <c r="H465" s="5">
        <v>1</v>
      </c>
      <c r="I465" s="19">
        <v>100</v>
      </c>
      <c r="J465" s="6">
        <f>DATE(YEAR(MPT_Data[[#This Row],[Calendar Day]]),MONTH(MPT_Data[[#This Row],[Calendar Day]]),1)</f>
        <v>41395</v>
      </c>
      <c r="K465" s="3">
        <f>DATE(YEAR(MPT_Data[[#This Row],[Calendar Day]]),1,1)</f>
        <v>41275</v>
      </c>
      <c r="L465" s="5">
        <f>MPT_Data[[#This Row],[MIN]]/60/24</f>
        <v>6.9444444444444447E-4</v>
      </c>
      <c r="M465" t="str">
        <f>VLOOKUP(LEFT(MPT_Data[[#This Row],[Object ID]],1),Lookup[#All],2,FALSE)</f>
        <v>Service Request</v>
      </c>
      <c r="N465" t="str">
        <f>VLOOKUP("0"&amp;RIGHT(MPT_Data[[#This Row],[Processor Cost Center]],9),MAIN_Ref[[#All],[Cost Center]:[Site Name]],3,FALSE)</f>
        <v>PAL</v>
      </c>
      <c r="T465" s="8"/>
      <c r="U465"/>
    </row>
    <row r="466" spans="2:21" x14ac:dyDescent="0.25">
      <c r="B466" s="6" t="s">
        <v>30</v>
      </c>
      <c r="C466" s="3" t="s">
        <v>17</v>
      </c>
      <c r="D466" s="5" t="s">
        <v>652</v>
      </c>
      <c r="E466" s="19" t="s">
        <v>653</v>
      </c>
      <c r="F466" s="25">
        <v>41418</v>
      </c>
      <c r="G466" s="3" t="s">
        <v>2198</v>
      </c>
      <c r="H466" s="5">
        <v>1</v>
      </c>
      <c r="I466" s="19">
        <v>100</v>
      </c>
      <c r="J466" s="6">
        <f>DATE(YEAR(MPT_Data[[#This Row],[Calendar Day]]),MONTH(MPT_Data[[#This Row],[Calendar Day]]),1)</f>
        <v>41395</v>
      </c>
      <c r="K466" s="3">
        <f>DATE(YEAR(MPT_Data[[#This Row],[Calendar Day]]),1,1)</f>
        <v>41275</v>
      </c>
      <c r="L466" s="5">
        <f>MPT_Data[[#This Row],[MIN]]/60/24</f>
        <v>6.9444444444444447E-4</v>
      </c>
      <c r="M466" t="str">
        <f>VLOOKUP(LEFT(MPT_Data[[#This Row],[Object ID]],1),Lookup[#All],2,FALSE)</f>
        <v>Service Request</v>
      </c>
      <c r="N466" t="str">
        <f>VLOOKUP("0"&amp;RIGHT(MPT_Data[[#This Row],[Processor Cost Center]],9),MAIN_Ref[[#All],[Cost Center]:[Site Name]],3,FALSE)</f>
        <v>PAL</v>
      </c>
      <c r="T466" s="8"/>
      <c r="U466"/>
    </row>
    <row r="467" spans="2:21" x14ac:dyDescent="0.25">
      <c r="B467" s="6" t="s">
        <v>30</v>
      </c>
      <c r="C467" s="3" t="s">
        <v>17</v>
      </c>
      <c r="D467" s="5" t="s">
        <v>654</v>
      </c>
      <c r="E467" s="19" t="s">
        <v>655</v>
      </c>
      <c r="F467" s="25">
        <v>41418</v>
      </c>
      <c r="G467" s="3" t="s">
        <v>2198</v>
      </c>
      <c r="H467" s="5">
        <v>1</v>
      </c>
      <c r="I467" s="19">
        <v>100</v>
      </c>
      <c r="J467" s="6">
        <f>DATE(YEAR(MPT_Data[[#This Row],[Calendar Day]]),MONTH(MPT_Data[[#This Row],[Calendar Day]]),1)</f>
        <v>41395</v>
      </c>
      <c r="K467" s="3">
        <f>DATE(YEAR(MPT_Data[[#This Row],[Calendar Day]]),1,1)</f>
        <v>41275</v>
      </c>
      <c r="L467" s="5">
        <f>MPT_Data[[#This Row],[MIN]]/60/24</f>
        <v>6.9444444444444447E-4</v>
      </c>
      <c r="M467" t="str">
        <f>VLOOKUP(LEFT(MPT_Data[[#This Row],[Object ID]],1),Lookup[#All],2,FALSE)</f>
        <v>Service Request</v>
      </c>
      <c r="N467" t="str">
        <f>VLOOKUP("0"&amp;RIGHT(MPT_Data[[#This Row],[Processor Cost Center]],9),MAIN_Ref[[#All],[Cost Center]:[Site Name]],3,FALSE)</f>
        <v>PAL</v>
      </c>
      <c r="T467" s="8"/>
      <c r="U467"/>
    </row>
    <row r="468" spans="2:21" x14ac:dyDescent="0.25">
      <c r="B468" s="6" t="s">
        <v>30</v>
      </c>
      <c r="C468" s="3" t="s">
        <v>17</v>
      </c>
      <c r="D468" s="5" t="s">
        <v>656</v>
      </c>
      <c r="E468" s="19" t="s">
        <v>280</v>
      </c>
      <c r="F468" s="25">
        <v>41420</v>
      </c>
      <c r="G468" s="3" t="s">
        <v>2191</v>
      </c>
      <c r="H468" s="5">
        <v>4230</v>
      </c>
      <c r="I468" s="19">
        <v>100</v>
      </c>
      <c r="J468" s="6">
        <f>DATE(YEAR(MPT_Data[[#This Row],[Calendar Day]]),MONTH(MPT_Data[[#This Row],[Calendar Day]]),1)</f>
        <v>41395</v>
      </c>
      <c r="K468" s="3">
        <f>DATE(YEAR(MPT_Data[[#This Row],[Calendar Day]]),1,1)</f>
        <v>41275</v>
      </c>
      <c r="L468" s="5">
        <f>MPT_Data[[#This Row],[MIN]]/60/24</f>
        <v>2.9375</v>
      </c>
      <c r="M468" t="str">
        <f>VLOOKUP(LEFT(MPT_Data[[#This Row],[Object ID]],1),Lookup[#All],2,FALSE)</f>
        <v>Service Request</v>
      </c>
      <c r="N468" t="str">
        <f>VLOOKUP("0"&amp;RIGHT(MPT_Data[[#This Row],[Processor Cost Center]],9),MAIN_Ref[[#All],[Cost Center]:[Site Name]],3,FALSE)</f>
        <v>PAL</v>
      </c>
      <c r="T468" s="8"/>
      <c r="U468"/>
    </row>
    <row r="469" spans="2:21" x14ac:dyDescent="0.25">
      <c r="B469" s="6" t="s">
        <v>30</v>
      </c>
      <c r="C469" s="3" t="s">
        <v>17</v>
      </c>
      <c r="D469" s="5" t="s">
        <v>657</v>
      </c>
      <c r="E469" s="19" t="s">
        <v>658</v>
      </c>
      <c r="F469" s="25">
        <v>41387</v>
      </c>
      <c r="G469" s="3" t="s">
        <v>2198</v>
      </c>
      <c r="H469" s="5">
        <v>1</v>
      </c>
      <c r="I469" s="19">
        <v>100</v>
      </c>
      <c r="J469" s="6">
        <f>DATE(YEAR(MPT_Data[[#This Row],[Calendar Day]]),MONTH(MPT_Data[[#This Row],[Calendar Day]]),1)</f>
        <v>41365</v>
      </c>
      <c r="K469" s="3">
        <f>DATE(YEAR(MPT_Data[[#This Row],[Calendar Day]]),1,1)</f>
        <v>41275</v>
      </c>
      <c r="L469" s="5">
        <f>MPT_Data[[#This Row],[MIN]]/60/24</f>
        <v>6.9444444444444447E-4</v>
      </c>
      <c r="M469" t="str">
        <f>VLOOKUP(LEFT(MPT_Data[[#This Row],[Object ID]],1),Lookup[#All],2,FALSE)</f>
        <v>Service Request</v>
      </c>
      <c r="N469" t="str">
        <f>VLOOKUP("0"&amp;RIGHT(MPT_Data[[#This Row],[Processor Cost Center]],9),MAIN_Ref[[#All],[Cost Center]:[Site Name]],3,FALSE)</f>
        <v>PAL</v>
      </c>
      <c r="T469" s="8"/>
      <c r="U469"/>
    </row>
    <row r="470" spans="2:21" x14ac:dyDescent="0.25">
      <c r="B470" s="6" t="s">
        <v>30</v>
      </c>
      <c r="C470" s="3" t="s">
        <v>17</v>
      </c>
      <c r="D470" s="5" t="s">
        <v>659</v>
      </c>
      <c r="E470" s="19" t="s">
        <v>660</v>
      </c>
      <c r="F470" s="25">
        <v>41418</v>
      </c>
      <c r="G470" s="3" t="s">
        <v>2198</v>
      </c>
      <c r="H470" s="5">
        <v>2</v>
      </c>
      <c r="I470" s="19">
        <v>100</v>
      </c>
      <c r="J470" s="6">
        <f>DATE(YEAR(MPT_Data[[#This Row],[Calendar Day]]),MONTH(MPT_Data[[#This Row],[Calendar Day]]),1)</f>
        <v>41395</v>
      </c>
      <c r="K470" s="3">
        <f>DATE(YEAR(MPT_Data[[#This Row],[Calendar Day]]),1,1)</f>
        <v>41275</v>
      </c>
      <c r="L470" s="5">
        <f>MPT_Data[[#This Row],[MIN]]/60/24</f>
        <v>1.3888888888888889E-3</v>
      </c>
      <c r="M470" t="str">
        <f>VLOOKUP(LEFT(MPT_Data[[#This Row],[Object ID]],1),Lookup[#All],2,FALSE)</f>
        <v>Service Request</v>
      </c>
      <c r="N470" t="str">
        <f>VLOOKUP("0"&amp;RIGHT(MPT_Data[[#This Row],[Processor Cost Center]],9),MAIN_Ref[[#All],[Cost Center]:[Site Name]],3,FALSE)</f>
        <v>PAL</v>
      </c>
      <c r="T470" s="8"/>
      <c r="U470"/>
    </row>
    <row r="471" spans="2:21" x14ac:dyDescent="0.25">
      <c r="B471" s="6" t="s">
        <v>30</v>
      </c>
      <c r="C471" s="3" t="s">
        <v>17</v>
      </c>
      <c r="D471" s="5" t="s">
        <v>661</v>
      </c>
      <c r="E471" s="19" t="s">
        <v>662</v>
      </c>
      <c r="F471" s="25">
        <v>41418</v>
      </c>
      <c r="G471" s="3" t="s">
        <v>2198</v>
      </c>
      <c r="H471" s="5">
        <v>4</v>
      </c>
      <c r="I471" s="19">
        <v>100</v>
      </c>
      <c r="J471" s="6">
        <f>DATE(YEAR(MPT_Data[[#This Row],[Calendar Day]]),MONTH(MPT_Data[[#This Row],[Calendar Day]]),1)</f>
        <v>41395</v>
      </c>
      <c r="K471" s="3">
        <f>DATE(YEAR(MPT_Data[[#This Row],[Calendar Day]]),1,1)</f>
        <v>41275</v>
      </c>
      <c r="L471" s="5">
        <f>MPT_Data[[#This Row],[MIN]]/60/24</f>
        <v>2.7777777777777779E-3</v>
      </c>
      <c r="M471" t="str">
        <f>VLOOKUP(LEFT(MPT_Data[[#This Row],[Object ID]],1),Lookup[#All],2,FALSE)</f>
        <v>Service Request</v>
      </c>
      <c r="N471" t="str">
        <f>VLOOKUP("0"&amp;RIGHT(MPT_Data[[#This Row],[Processor Cost Center]],9),MAIN_Ref[[#All],[Cost Center]:[Site Name]],3,FALSE)</f>
        <v>PAL</v>
      </c>
      <c r="T471" s="8"/>
      <c r="U471"/>
    </row>
    <row r="472" spans="2:21" x14ac:dyDescent="0.25">
      <c r="B472" s="6" t="s">
        <v>30</v>
      </c>
      <c r="C472" s="3" t="s">
        <v>17</v>
      </c>
      <c r="D472" s="5" t="s">
        <v>663</v>
      </c>
      <c r="E472" s="19" t="s">
        <v>664</v>
      </c>
      <c r="F472" s="25">
        <v>41418</v>
      </c>
      <c r="G472" s="3" t="s">
        <v>2198</v>
      </c>
      <c r="H472" s="5">
        <v>2</v>
      </c>
      <c r="I472" s="19">
        <v>100</v>
      </c>
      <c r="J472" s="6">
        <f>DATE(YEAR(MPT_Data[[#This Row],[Calendar Day]]),MONTH(MPT_Data[[#This Row],[Calendar Day]]),1)</f>
        <v>41395</v>
      </c>
      <c r="K472" s="3">
        <f>DATE(YEAR(MPT_Data[[#This Row],[Calendar Day]]),1,1)</f>
        <v>41275</v>
      </c>
      <c r="L472" s="5">
        <f>MPT_Data[[#This Row],[MIN]]/60/24</f>
        <v>1.3888888888888889E-3</v>
      </c>
      <c r="M472" t="str">
        <f>VLOOKUP(LEFT(MPT_Data[[#This Row],[Object ID]],1),Lookup[#All],2,FALSE)</f>
        <v>Service Request</v>
      </c>
      <c r="N472" t="str">
        <f>VLOOKUP("0"&amp;RIGHT(MPT_Data[[#This Row],[Processor Cost Center]],9),MAIN_Ref[[#All],[Cost Center]:[Site Name]],3,FALSE)</f>
        <v>PAL</v>
      </c>
      <c r="T472" s="8"/>
      <c r="U472"/>
    </row>
    <row r="473" spans="2:21" x14ac:dyDescent="0.25">
      <c r="B473" s="6" t="s">
        <v>30</v>
      </c>
      <c r="C473" s="3" t="s">
        <v>17</v>
      </c>
      <c r="D473" s="5" t="s">
        <v>665</v>
      </c>
      <c r="E473" s="19" t="s">
        <v>666</v>
      </c>
      <c r="F473" s="25">
        <v>41387</v>
      </c>
      <c r="G473" s="3" t="s">
        <v>2198</v>
      </c>
      <c r="H473" s="5">
        <v>3</v>
      </c>
      <c r="I473" s="19">
        <v>100</v>
      </c>
      <c r="J473" s="6">
        <f>DATE(YEAR(MPT_Data[[#This Row],[Calendar Day]]),MONTH(MPT_Data[[#This Row],[Calendar Day]]),1)</f>
        <v>41365</v>
      </c>
      <c r="K473" s="3">
        <f>DATE(YEAR(MPT_Data[[#This Row],[Calendar Day]]),1,1)</f>
        <v>41275</v>
      </c>
      <c r="L473" s="5">
        <f>MPT_Data[[#This Row],[MIN]]/60/24</f>
        <v>2.0833333333333333E-3</v>
      </c>
      <c r="M473" t="str">
        <f>VLOOKUP(LEFT(MPT_Data[[#This Row],[Object ID]],1),Lookup[#All],2,FALSE)</f>
        <v>Service Request</v>
      </c>
      <c r="N473" t="str">
        <f>VLOOKUP("0"&amp;RIGHT(MPT_Data[[#This Row],[Processor Cost Center]],9),MAIN_Ref[[#All],[Cost Center]:[Site Name]],3,FALSE)</f>
        <v>PAL</v>
      </c>
      <c r="T473" s="8"/>
      <c r="U473"/>
    </row>
    <row r="474" spans="2:21" x14ac:dyDescent="0.25">
      <c r="B474" s="6" t="s">
        <v>30</v>
      </c>
      <c r="C474" s="3" t="s">
        <v>17</v>
      </c>
      <c r="D474" s="5" t="s">
        <v>667</v>
      </c>
      <c r="E474" s="19" t="s">
        <v>668</v>
      </c>
      <c r="F474" s="25">
        <v>41426</v>
      </c>
      <c r="G474" s="3" t="s">
        <v>2196</v>
      </c>
      <c r="H474" s="5">
        <v>11772</v>
      </c>
      <c r="I474" s="19">
        <v>100</v>
      </c>
      <c r="J474" s="6">
        <f>DATE(YEAR(MPT_Data[[#This Row],[Calendar Day]]),MONTH(MPT_Data[[#This Row],[Calendar Day]]),1)</f>
        <v>41426</v>
      </c>
      <c r="K474" s="3">
        <f>DATE(YEAR(MPT_Data[[#This Row],[Calendar Day]]),1,1)</f>
        <v>41275</v>
      </c>
      <c r="L474" s="5">
        <f>MPT_Data[[#This Row],[MIN]]/60/24</f>
        <v>8.1749999999999989</v>
      </c>
      <c r="M474" t="str">
        <f>VLOOKUP(LEFT(MPT_Data[[#This Row],[Object ID]],1),Lookup[#All],2,FALSE)</f>
        <v>Service Request</v>
      </c>
      <c r="N474" t="str">
        <f>VLOOKUP("0"&amp;RIGHT(MPT_Data[[#This Row],[Processor Cost Center]],9),MAIN_Ref[[#All],[Cost Center]:[Site Name]],3,FALSE)</f>
        <v>PAL</v>
      </c>
      <c r="T474" s="8"/>
      <c r="U474"/>
    </row>
    <row r="475" spans="2:21" x14ac:dyDescent="0.25">
      <c r="B475" s="6" t="s">
        <v>30</v>
      </c>
      <c r="C475" s="3" t="s">
        <v>17</v>
      </c>
      <c r="D475" s="5" t="s">
        <v>669</v>
      </c>
      <c r="E475" s="19" t="s">
        <v>670</v>
      </c>
      <c r="F475" s="25">
        <v>41419</v>
      </c>
      <c r="G475" s="3" t="s">
        <v>2190</v>
      </c>
      <c r="H475" s="5">
        <v>1704</v>
      </c>
      <c r="I475" s="19">
        <v>100</v>
      </c>
      <c r="J475" s="6">
        <f>DATE(YEAR(MPT_Data[[#This Row],[Calendar Day]]),MONTH(MPT_Data[[#This Row],[Calendar Day]]),1)</f>
        <v>41395</v>
      </c>
      <c r="K475" s="3">
        <f>DATE(YEAR(MPT_Data[[#This Row],[Calendar Day]]),1,1)</f>
        <v>41275</v>
      </c>
      <c r="L475" s="5">
        <f>MPT_Data[[#This Row],[MIN]]/60/24</f>
        <v>1.1833333333333333</v>
      </c>
      <c r="M475" t="str">
        <f>VLOOKUP(LEFT(MPT_Data[[#This Row],[Object ID]],1),Lookup[#All],2,FALSE)</f>
        <v>Service Request</v>
      </c>
      <c r="N475" t="str">
        <f>VLOOKUP("0"&amp;RIGHT(MPT_Data[[#This Row],[Processor Cost Center]],9),MAIN_Ref[[#All],[Cost Center]:[Site Name]],3,FALSE)</f>
        <v>PAL</v>
      </c>
      <c r="T475" s="8"/>
      <c r="U475"/>
    </row>
    <row r="476" spans="2:21" x14ac:dyDescent="0.25">
      <c r="B476" s="6" t="s">
        <v>30</v>
      </c>
      <c r="C476" s="3" t="s">
        <v>17</v>
      </c>
      <c r="D476" s="5" t="s">
        <v>671</v>
      </c>
      <c r="E476" s="19" t="s">
        <v>122</v>
      </c>
      <c r="F476" s="25">
        <v>41418</v>
      </c>
      <c r="G476" s="3" t="s">
        <v>2196</v>
      </c>
      <c r="H476" s="5">
        <v>3</v>
      </c>
      <c r="I476" s="19">
        <v>100</v>
      </c>
      <c r="J476" s="6">
        <f>DATE(YEAR(MPT_Data[[#This Row],[Calendar Day]]),MONTH(MPT_Data[[#This Row],[Calendar Day]]),1)</f>
        <v>41395</v>
      </c>
      <c r="K476" s="3">
        <f>DATE(YEAR(MPT_Data[[#This Row],[Calendar Day]]),1,1)</f>
        <v>41275</v>
      </c>
      <c r="L476" s="5">
        <f>MPT_Data[[#This Row],[MIN]]/60/24</f>
        <v>2.0833333333333333E-3</v>
      </c>
      <c r="M476" t="str">
        <f>VLOOKUP(LEFT(MPT_Data[[#This Row],[Object ID]],1),Lookup[#All],2,FALSE)</f>
        <v>Service Request</v>
      </c>
      <c r="N476" t="str">
        <f>VLOOKUP("0"&amp;RIGHT(MPT_Data[[#This Row],[Processor Cost Center]],9),MAIN_Ref[[#All],[Cost Center]:[Site Name]],3,FALSE)</f>
        <v>PAL</v>
      </c>
      <c r="T476" s="8"/>
      <c r="U476"/>
    </row>
    <row r="477" spans="2:21" x14ac:dyDescent="0.25">
      <c r="B477" s="6" t="s">
        <v>30</v>
      </c>
      <c r="C477" s="3" t="s">
        <v>17</v>
      </c>
      <c r="D477" s="5" t="s">
        <v>672</v>
      </c>
      <c r="E477" s="19" t="s">
        <v>122</v>
      </c>
      <c r="F477" s="25">
        <v>41418</v>
      </c>
      <c r="G477" s="3" t="s">
        <v>2196</v>
      </c>
      <c r="H477" s="5">
        <v>1</v>
      </c>
      <c r="I477" s="19">
        <v>100</v>
      </c>
      <c r="J477" s="6">
        <f>DATE(YEAR(MPT_Data[[#This Row],[Calendar Day]]),MONTH(MPT_Data[[#This Row],[Calendar Day]]),1)</f>
        <v>41395</v>
      </c>
      <c r="K477" s="3">
        <f>DATE(YEAR(MPT_Data[[#This Row],[Calendar Day]]),1,1)</f>
        <v>41275</v>
      </c>
      <c r="L477" s="5">
        <f>MPT_Data[[#This Row],[MIN]]/60/24</f>
        <v>6.9444444444444447E-4</v>
      </c>
      <c r="M477" t="str">
        <f>VLOOKUP(LEFT(MPT_Data[[#This Row],[Object ID]],1),Lookup[#All],2,FALSE)</f>
        <v>Service Request</v>
      </c>
      <c r="N477" t="str">
        <f>VLOOKUP("0"&amp;RIGHT(MPT_Data[[#This Row],[Processor Cost Center]],9),MAIN_Ref[[#All],[Cost Center]:[Site Name]],3,FALSE)</f>
        <v>PAL</v>
      </c>
      <c r="T477" s="8"/>
      <c r="U477"/>
    </row>
    <row r="478" spans="2:21" x14ac:dyDescent="0.25">
      <c r="B478" s="6" t="s">
        <v>30</v>
      </c>
      <c r="C478" s="3" t="s">
        <v>17</v>
      </c>
      <c r="D478" s="5" t="s">
        <v>673</v>
      </c>
      <c r="E478" s="19" t="s">
        <v>189</v>
      </c>
      <c r="F478" s="25">
        <v>41418</v>
      </c>
      <c r="G478" s="3" t="s">
        <v>2196</v>
      </c>
      <c r="H478" s="5">
        <v>3</v>
      </c>
      <c r="I478" s="19">
        <v>100</v>
      </c>
      <c r="J478" s="6">
        <f>DATE(YEAR(MPT_Data[[#This Row],[Calendar Day]]),MONTH(MPT_Data[[#This Row],[Calendar Day]]),1)</f>
        <v>41395</v>
      </c>
      <c r="K478" s="3">
        <f>DATE(YEAR(MPT_Data[[#This Row],[Calendar Day]]),1,1)</f>
        <v>41275</v>
      </c>
      <c r="L478" s="5">
        <f>MPT_Data[[#This Row],[MIN]]/60/24</f>
        <v>2.0833333333333333E-3</v>
      </c>
      <c r="M478" t="str">
        <f>VLOOKUP(LEFT(MPT_Data[[#This Row],[Object ID]],1),Lookup[#All],2,FALSE)</f>
        <v>Service Request</v>
      </c>
      <c r="N478" t="str">
        <f>VLOOKUP("0"&amp;RIGHT(MPT_Data[[#This Row],[Processor Cost Center]],9),MAIN_Ref[[#All],[Cost Center]:[Site Name]],3,FALSE)</f>
        <v>PAL</v>
      </c>
      <c r="T478" s="8"/>
      <c r="U478"/>
    </row>
    <row r="479" spans="2:21" x14ac:dyDescent="0.25">
      <c r="B479" s="6" t="s">
        <v>30</v>
      </c>
      <c r="C479" s="3" t="s">
        <v>17</v>
      </c>
      <c r="D479" s="5" t="s">
        <v>674</v>
      </c>
      <c r="E479" s="19" t="s">
        <v>675</v>
      </c>
      <c r="F479" s="25">
        <v>41388</v>
      </c>
      <c r="G479" s="3" t="s">
        <v>2198</v>
      </c>
      <c r="H479" s="5">
        <v>2</v>
      </c>
      <c r="I479" s="19">
        <v>100</v>
      </c>
      <c r="J479" s="6">
        <f>DATE(YEAR(MPT_Data[[#This Row],[Calendar Day]]),MONTH(MPT_Data[[#This Row],[Calendar Day]]),1)</f>
        <v>41365</v>
      </c>
      <c r="K479" s="3">
        <f>DATE(YEAR(MPT_Data[[#This Row],[Calendar Day]]),1,1)</f>
        <v>41275</v>
      </c>
      <c r="L479" s="5">
        <f>MPT_Data[[#This Row],[MIN]]/60/24</f>
        <v>1.3888888888888889E-3</v>
      </c>
      <c r="M479" t="str">
        <f>VLOOKUP(LEFT(MPT_Data[[#This Row],[Object ID]],1),Lookup[#All],2,FALSE)</f>
        <v>Service Request</v>
      </c>
      <c r="N479" t="str">
        <f>VLOOKUP("0"&amp;RIGHT(MPT_Data[[#This Row],[Processor Cost Center]],9),MAIN_Ref[[#All],[Cost Center]:[Site Name]],3,FALSE)</f>
        <v>PAL</v>
      </c>
      <c r="T479" s="8"/>
      <c r="U479"/>
    </row>
    <row r="480" spans="2:21" x14ac:dyDescent="0.25">
      <c r="B480" s="6" t="s">
        <v>30</v>
      </c>
      <c r="C480" s="3" t="s">
        <v>17</v>
      </c>
      <c r="D480" s="5" t="s">
        <v>676</v>
      </c>
      <c r="E480" s="19" t="s">
        <v>677</v>
      </c>
      <c r="F480" s="25">
        <v>41418</v>
      </c>
      <c r="G480" s="3" t="s">
        <v>2198</v>
      </c>
      <c r="H480" s="5">
        <v>2</v>
      </c>
      <c r="I480" s="19">
        <v>100</v>
      </c>
      <c r="J480" s="6">
        <f>DATE(YEAR(MPT_Data[[#This Row],[Calendar Day]]),MONTH(MPT_Data[[#This Row],[Calendar Day]]),1)</f>
        <v>41395</v>
      </c>
      <c r="K480" s="3">
        <f>DATE(YEAR(MPT_Data[[#This Row],[Calendar Day]]),1,1)</f>
        <v>41275</v>
      </c>
      <c r="L480" s="5">
        <f>MPT_Data[[#This Row],[MIN]]/60/24</f>
        <v>1.3888888888888889E-3</v>
      </c>
      <c r="M480" t="str">
        <f>VLOOKUP(LEFT(MPT_Data[[#This Row],[Object ID]],1),Lookup[#All],2,FALSE)</f>
        <v>Service Request</v>
      </c>
      <c r="N480" t="str">
        <f>VLOOKUP("0"&amp;RIGHT(MPT_Data[[#This Row],[Processor Cost Center]],9),MAIN_Ref[[#All],[Cost Center]:[Site Name]],3,FALSE)</f>
        <v>PAL</v>
      </c>
      <c r="T480" s="8"/>
      <c r="U480"/>
    </row>
    <row r="481" spans="2:21" x14ac:dyDescent="0.25">
      <c r="B481" s="6" t="s">
        <v>30</v>
      </c>
      <c r="C481" s="3" t="s">
        <v>17</v>
      </c>
      <c r="D481" s="5" t="s">
        <v>678</v>
      </c>
      <c r="E481" s="19" t="s">
        <v>679</v>
      </c>
      <c r="F481" s="25">
        <v>41418</v>
      </c>
      <c r="G481" s="3" t="s">
        <v>2196</v>
      </c>
      <c r="H481" s="5">
        <v>2</v>
      </c>
      <c r="I481" s="19">
        <v>100</v>
      </c>
      <c r="J481" s="6">
        <f>DATE(YEAR(MPT_Data[[#This Row],[Calendar Day]]),MONTH(MPT_Data[[#This Row],[Calendar Day]]),1)</f>
        <v>41395</v>
      </c>
      <c r="K481" s="3">
        <f>DATE(YEAR(MPT_Data[[#This Row],[Calendar Day]]),1,1)</f>
        <v>41275</v>
      </c>
      <c r="L481" s="5">
        <f>MPT_Data[[#This Row],[MIN]]/60/24</f>
        <v>1.3888888888888889E-3</v>
      </c>
      <c r="M481" t="str">
        <f>VLOOKUP(LEFT(MPT_Data[[#This Row],[Object ID]],1),Lookup[#All],2,FALSE)</f>
        <v>Service Request</v>
      </c>
      <c r="N481" t="str">
        <f>VLOOKUP("0"&amp;RIGHT(MPT_Data[[#This Row],[Processor Cost Center]],9),MAIN_Ref[[#All],[Cost Center]:[Site Name]],3,FALSE)</f>
        <v>PAL</v>
      </c>
      <c r="T481" s="8"/>
      <c r="U481"/>
    </row>
    <row r="482" spans="2:21" x14ac:dyDescent="0.25">
      <c r="B482" s="6" t="s">
        <v>30</v>
      </c>
      <c r="C482" s="3" t="s">
        <v>17</v>
      </c>
      <c r="D482" s="5" t="s">
        <v>680</v>
      </c>
      <c r="E482" s="19" t="s">
        <v>681</v>
      </c>
      <c r="F482" s="25">
        <v>41418</v>
      </c>
      <c r="G482" s="3" t="s">
        <v>2196</v>
      </c>
      <c r="H482" s="5">
        <v>1</v>
      </c>
      <c r="I482" s="19">
        <v>100</v>
      </c>
      <c r="J482" s="6">
        <f>DATE(YEAR(MPT_Data[[#This Row],[Calendar Day]]),MONTH(MPT_Data[[#This Row],[Calendar Day]]),1)</f>
        <v>41395</v>
      </c>
      <c r="K482" s="3">
        <f>DATE(YEAR(MPT_Data[[#This Row],[Calendar Day]]),1,1)</f>
        <v>41275</v>
      </c>
      <c r="L482" s="5">
        <f>MPT_Data[[#This Row],[MIN]]/60/24</f>
        <v>6.9444444444444447E-4</v>
      </c>
      <c r="M482" t="str">
        <f>VLOOKUP(LEFT(MPT_Data[[#This Row],[Object ID]],1),Lookup[#All],2,FALSE)</f>
        <v>Service Request</v>
      </c>
      <c r="N482" t="str">
        <f>VLOOKUP("0"&amp;RIGHT(MPT_Data[[#This Row],[Processor Cost Center]],9),MAIN_Ref[[#All],[Cost Center]:[Site Name]],3,FALSE)</f>
        <v>PAL</v>
      </c>
      <c r="T482" s="8"/>
      <c r="U482"/>
    </row>
    <row r="483" spans="2:21" x14ac:dyDescent="0.25">
      <c r="B483" s="6" t="s">
        <v>30</v>
      </c>
      <c r="C483" s="3" t="s">
        <v>17</v>
      </c>
      <c r="D483" s="5" t="s">
        <v>682</v>
      </c>
      <c r="E483" s="19" t="s">
        <v>556</v>
      </c>
      <c r="F483" s="25">
        <v>41418</v>
      </c>
      <c r="G483" s="3" t="s">
        <v>2196</v>
      </c>
      <c r="H483" s="5">
        <v>1</v>
      </c>
      <c r="I483" s="19">
        <v>100</v>
      </c>
      <c r="J483" s="6">
        <f>DATE(YEAR(MPT_Data[[#This Row],[Calendar Day]]),MONTH(MPT_Data[[#This Row],[Calendar Day]]),1)</f>
        <v>41395</v>
      </c>
      <c r="K483" s="3">
        <f>DATE(YEAR(MPT_Data[[#This Row],[Calendar Day]]),1,1)</f>
        <v>41275</v>
      </c>
      <c r="L483" s="5">
        <f>MPT_Data[[#This Row],[MIN]]/60/24</f>
        <v>6.9444444444444447E-4</v>
      </c>
      <c r="M483" t="str">
        <f>VLOOKUP(LEFT(MPT_Data[[#This Row],[Object ID]],1),Lookup[#All],2,FALSE)</f>
        <v>Service Request</v>
      </c>
      <c r="N483" t="str">
        <f>VLOOKUP("0"&amp;RIGHT(MPT_Data[[#This Row],[Processor Cost Center]],9),MAIN_Ref[[#All],[Cost Center]:[Site Name]],3,FALSE)</f>
        <v>PAL</v>
      </c>
      <c r="T483" s="8"/>
      <c r="U483"/>
    </row>
    <row r="484" spans="2:21" x14ac:dyDescent="0.25">
      <c r="B484" s="6" t="s">
        <v>30</v>
      </c>
      <c r="C484" s="3" t="s">
        <v>17</v>
      </c>
      <c r="D484" s="5" t="s">
        <v>683</v>
      </c>
      <c r="E484" s="19" t="s">
        <v>684</v>
      </c>
      <c r="F484" s="25">
        <v>41418</v>
      </c>
      <c r="G484" s="3" t="s">
        <v>2196</v>
      </c>
      <c r="H484" s="5">
        <v>2</v>
      </c>
      <c r="I484" s="19">
        <v>100</v>
      </c>
      <c r="J484" s="6">
        <f>DATE(YEAR(MPT_Data[[#This Row],[Calendar Day]]),MONTH(MPT_Data[[#This Row],[Calendar Day]]),1)</f>
        <v>41395</v>
      </c>
      <c r="K484" s="3">
        <f>DATE(YEAR(MPT_Data[[#This Row],[Calendar Day]]),1,1)</f>
        <v>41275</v>
      </c>
      <c r="L484" s="5">
        <f>MPT_Data[[#This Row],[MIN]]/60/24</f>
        <v>1.3888888888888889E-3</v>
      </c>
      <c r="M484" t="str">
        <f>VLOOKUP(LEFT(MPT_Data[[#This Row],[Object ID]],1),Lookup[#All],2,FALSE)</f>
        <v>Service Request</v>
      </c>
      <c r="N484" t="str">
        <f>VLOOKUP("0"&amp;RIGHT(MPT_Data[[#This Row],[Processor Cost Center]],9),MAIN_Ref[[#All],[Cost Center]:[Site Name]],3,FALSE)</f>
        <v>PAL</v>
      </c>
      <c r="T484" s="8"/>
      <c r="U484"/>
    </row>
    <row r="485" spans="2:21" x14ac:dyDescent="0.25">
      <c r="B485" s="6" t="s">
        <v>30</v>
      </c>
      <c r="C485" s="3" t="s">
        <v>17</v>
      </c>
      <c r="D485" s="5" t="s">
        <v>685</v>
      </c>
      <c r="E485" s="19" t="s">
        <v>686</v>
      </c>
      <c r="F485" s="25">
        <v>41418</v>
      </c>
      <c r="G485" s="3" t="s">
        <v>2196</v>
      </c>
      <c r="H485" s="5">
        <v>27</v>
      </c>
      <c r="I485" s="19">
        <v>100</v>
      </c>
      <c r="J485" s="6">
        <f>DATE(YEAR(MPT_Data[[#This Row],[Calendar Day]]),MONTH(MPT_Data[[#This Row],[Calendar Day]]),1)</f>
        <v>41395</v>
      </c>
      <c r="K485" s="3">
        <f>DATE(YEAR(MPT_Data[[#This Row],[Calendar Day]]),1,1)</f>
        <v>41275</v>
      </c>
      <c r="L485" s="5">
        <f>MPT_Data[[#This Row],[MIN]]/60/24</f>
        <v>1.8749999999999999E-2</v>
      </c>
      <c r="M485" t="str">
        <f>VLOOKUP(LEFT(MPT_Data[[#This Row],[Object ID]],1),Lookup[#All],2,FALSE)</f>
        <v>Service Request</v>
      </c>
      <c r="N485" t="str">
        <f>VLOOKUP("0"&amp;RIGHT(MPT_Data[[#This Row],[Processor Cost Center]],9),MAIN_Ref[[#All],[Cost Center]:[Site Name]],3,FALSE)</f>
        <v>PAL</v>
      </c>
      <c r="T485" s="8"/>
      <c r="U485"/>
    </row>
    <row r="486" spans="2:21" x14ac:dyDescent="0.25">
      <c r="B486" s="6" t="s">
        <v>30</v>
      </c>
      <c r="C486" s="3" t="s">
        <v>17</v>
      </c>
      <c r="D486" s="5" t="s">
        <v>687</v>
      </c>
      <c r="E486" s="19" t="s">
        <v>688</v>
      </c>
      <c r="F486" s="25">
        <v>41418</v>
      </c>
      <c r="G486" s="3" t="s">
        <v>2196</v>
      </c>
      <c r="H486" s="5">
        <v>2</v>
      </c>
      <c r="I486" s="19">
        <v>100</v>
      </c>
      <c r="J486" s="6">
        <f>DATE(YEAR(MPT_Data[[#This Row],[Calendar Day]]),MONTH(MPT_Data[[#This Row],[Calendar Day]]),1)</f>
        <v>41395</v>
      </c>
      <c r="K486" s="3">
        <f>DATE(YEAR(MPT_Data[[#This Row],[Calendar Day]]),1,1)</f>
        <v>41275</v>
      </c>
      <c r="L486" s="5">
        <f>MPT_Data[[#This Row],[MIN]]/60/24</f>
        <v>1.3888888888888889E-3</v>
      </c>
      <c r="M486" t="str">
        <f>VLOOKUP(LEFT(MPT_Data[[#This Row],[Object ID]],1),Lookup[#All],2,FALSE)</f>
        <v>Service Request</v>
      </c>
      <c r="N486" t="str">
        <f>VLOOKUP("0"&amp;RIGHT(MPT_Data[[#This Row],[Processor Cost Center]],9),MAIN_Ref[[#All],[Cost Center]:[Site Name]],3,FALSE)</f>
        <v>PAL</v>
      </c>
      <c r="T486" s="8"/>
      <c r="U486"/>
    </row>
    <row r="487" spans="2:21" x14ac:dyDescent="0.25">
      <c r="B487" s="6" t="s">
        <v>30</v>
      </c>
      <c r="C487" s="3" t="s">
        <v>17</v>
      </c>
      <c r="D487" s="5" t="s">
        <v>689</v>
      </c>
      <c r="E487" s="19" t="s">
        <v>690</v>
      </c>
      <c r="F487" s="25">
        <v>41418</v>
      </c>
      <c r="G487" s="3" t="s">
        <v>2196</v>
      </c>
      <c r="H487" s="5">
        <v>2</v>
      </c>
      <c r="I487" s="19">
        <v>100</v>
      </c>
      <c r="J487" s="6">
        <f>DATE(YEAR(MPT_Data[[#This Row],[Calendar Day]]),MONTH(MPT_Data[[#This Row],[Calendar Day]]),1)</f>
        <v>41395</v>
      </c>
      <c r="K487" s="3">
        <f>DATE(YEAR(MPT_Data[[#This Row],[Calendar Day]]),1,1)</f>
        <v>41275</v>
      </c>
      <c r="L487" s="5">
        <f>MPT_Data[[#This Row],[MIN]]/60/24</f>
        <v>1.3888888888888889E-3</v>
      </c>
      <c r="M487" t="str">
        <f>VLOOKUP(LEFT(MPT_Data[[#This Row],[Object ID]],1),Lookup[#All],2,FALSE)</f>
        <v>Service Request</v>
      </c>
      <c r="N487" t="str">
        <f>VLOOKUP("0"&amp;RIGHT(MPT_Data[[#This Row],[Processor Cost Center]],9),MAIN_Ref[[#All],[Cost Center]:[Site Name]],3,FALSE)</f>
        <v>PAL</v>
      </c>
      <c r="T487" s="8"/>
      <c r="U487"/>
    </row>
    <row r="488" spans="2:21" x14ac:dyDescent="0.25">
      <c r="B488" s="6" t="s">
        <v>30</v>
      </c>
      <c r="C488" s="3" t="s">
        <v>17</v>
      </c>
      <c r="D488" s="5" t="s">
        <v>691</v>
      </c>
      <c r="E488" s="19" t="s">
        <v>409</v>
      </c>
      <c r="F488" s="25">
        <v>41408</v>
      </c>
      <c r="G488" s="3" t="s">
        <v>2204</v>
      </c>
      <c r="H488" s="5">
        <v>30087</v>
      </c>
      <c r="I488" s="19">
        <v>100</v>
      </c>
      <c r="J488" s="6">
        <f>DATE(YEAR(MPT_Data[[#This Row],[Calendar Day]]),MONTH(MPT_Data[[#This Row],[Calendar Day]]),1)</f>
        <v>41395</v>
      </c>
      <c r="K488" s="3">
        <f>DATE(YEAR(MPT_Data[[#This Row],[Calendar Day]]),1,1)</f>
        <v>41275</v>
      </c>
      <c r="L488" s="5">
        <f>MPT_Data[[#This Row],[MIN]]/60/24</f>
        <v>20.893750000000001</v>
      </c>
      <c r="M488" t="str">
        <f>VLOOKUP(LEFT(MPT_Data[[#This Row],[Object ID]],1),Lookup[#All],2,FALSE)</f>
        <v>Service Request</v>
      </c>
      <c r="N488" t="str">
        <f>VLOOKUP("0"&amp;RIGHT(MPT_Data[[#This Row],[Processor Cost Center]],9),MAIN_Ref[[#All],[Cost Center]:[Site Name]],3,FALSE)</f>
        <v>PAL</v>
      </c>
      <c r="T488" s="8"/>
      <c r="U488"/>
    </row>
    <row r="489" spans="2:21" x14ac:dyDescent="0.25">
      <c r="B489" s="6" t="s">
        <v>30</v>
      </c>
      <c r="C489" s="3" t="s">
        <v>17</v>
      </c>
      <c r="D489" s="5" t="s">
        <v>692</v>
      </c>
      <c r="E489" s="19" t="s">
        <v>437</v>
      </c>
      <c r="F489" s="25">
        <v>41418</v>
      </c>
      <c r="G489" s="3" t="s">
        <v>2196</v>
      </c>
      <c r="H489" s="5">
        <v>2</v>
      </c>
      <c r="I489" s="19">
        <v>100</v>
      </c>
      <c r="J489" s="6">
        <f>DATE(YEAR(MPT_Data[[#This Row],[Calendar Day]]),MONTH(MPT_Data[[#This Row],[Calendar Day]]),1)</f>
        <v>41395</v>
      </c>
      <c r="K489" s="3">
        <f>DATE(YEAR(MPT_Data[[#This Row],[Calendar Day]]),1,1)</f>
        <v>41275</v>
      </c>
      <c r="L489" s="5">
        <f>MPT_Data[[#This Row],[MIN]]/60/24</f>
        <v>1.3888888888888889E-3</v>
      </c>
      <c r="M489" t="str">
        <f>VLOOKUP(LEFT(MPT_Data[[#This Row],[Object ID]],1),Lookup[#All],2,FALSE)</f>
        <v>Service Request</v>
      </c>
      <c r="N489" t="str">
        <f>VLOOKUP("0"&amp;RIGHT(MPT_Data[[#This Row],[Processor Cost Center]],9),MAIN_Ref[[#All],[Cost Center]:[Site Name]],3,FALSE)</f>
        <v>PAL</v>
      </c>
      <c r="T489" s="8"/>
      <c r="U489"/>
    </row>
    <row r="490" spans="2:21" x14ac:dyDescent="0.25">
      <c r="B490" s="6" t="s">
        <v>30</v>
      </c>
      <c r="C490" s="3" t="s">
        <v>17</v>
      </c>
      <c r="D490" s="5" t="s">
        <v>693</v>
      </c>
      <c r="E490" s="19" t="s">
        <v>694</v>
      </c>
      <c r="F490" s="25">
        <v>41418</v>
      </c>
      <c r="G490" s="3" t="s">
        <v>2196</v>
      </c>
      <c r="H490" s="5">
        <v>2</v>
      </c>
      <c r="I490" s="19">
        <v>100</v>
      </c>
      <c r="J490" s="6">
        <f>DATE(YEAR(MPT_Data[[#This Row],[Calendar Day]]),MONTH(MPT_Data[[#This Row],[Calendar Day]]),1)</f>
        <v>41395</v>
      </c>
      <c r="K490" s="3">
        <f>DATE(YEAR(MPT_Data[[#This Row],[Calendar Day]]),1,1)</f>
        <v>41275</v>
      </c>
      <c r="L490" s="5">
        <f>MPT_Data[[#This Row],[MIN]]/60/24</f>
        <v>1.3888888888888889E-3</v>
      </c>
      <c r="M490" t="str">
        <f>VLOOKUP(LEFT(MPT_Data[[#This Row],[Object ID]],1),Lookup[#All],2,FALSE)</f>
        <v>Service Request</v>
      </c>
      <c r="N490" t="str">
        <f>VLOOKUP("0"&amp;RIGHT(MPT_Data[[#This Row],[Processor Cost Center]],9),MAIN_Ref[[#All],[Cost Center]:[Site Name]],3,FALSE)</f>
        <v>PAL</v>
      </c>
      <c r="T490" s="8"/>
      <c r="U490"/>
    </row>
    <row r="491" spans="2:21" x14ac:dyDescent="0.25">
      <c r="B491" s="6" t="s">
        <v>30</v>
      </c>
      <c r="C491" s="3" t="s">
        <v>17</v>
      </c>
      <c r="D491" s="5" t="s">
        <v>695</v>
      </c>
      <c r="E491" s="19" t="s">
        <v>556</v>
      </c>
      <c r="F491" s="25">
        <v>41418</v>
      </c>
      <c r="G491" s="3" t="s">
        <v>2196</v>
      </c>
      <c r="H491" s="5">
        <v>1</v>
      </c>
      <c r="I491" s="19">
        <v>100</v>
      </c>
      <c r="J491" s="6">
        <f>DATE(YEAR(MPT_Data[[#This Row],[Calendar Day]]),MONTH(MPT_Data[[#This Row],[Calendar Day]]),1)</f>
        <v>41395</v>
      </c>
      <c r="K491" s="3">
        <f>DATE(YEAR(MPT_Data[[#This Row],[Calendar Day]]),1,1)</f>
        <v>41275</v>
      </c>
      <c r="L491" s="5">
        <f>MPT_Data[[#This Row],[MIN]]/60/24</f>
        <v>6.9444444444444447E-4</v>
      </c>
      <c r="M491" t="str">
        <f>VLOOKUP(LEFT(MPT_Data[[#This Row],[Object ID]],1),Lookup[#All],2,FALSE)</f>
        <v>Service Request</v>
      </c>
      <c r="N491" t="str">
        <f>VLOOKUP("0"&amp;RIGHT(MPT_Data[[#This Row],[Processor Cost Center]],9),MAIN_Ref[[#All],[Cost Center]:[Site Name]],3,FALSE)</f>
        <v>PAL</v>
      </c>
      <c r="T491" s="8"/>
      <c r="U491"/>
    </row>
    <row r="492" spans="2:21" x14ac:dyDescent="0.25">
      <c r="B492" s="6" t="s">
        <v>30</v>
      </c>
      <c r="C492" s="3" t="s">
        <v>17</v>
      </c>
      <c r="D492" s="5" t="s">
        <v>696</v>
      </c>
      <c r="E492" s="19" t="s">
        <v>681</v>
      </c>
      <c r="F492" s="25">
        <v>41418</v>
      </c>
      <c r="G492" s="3" t="s">
        <v>2196</v>
      </c>
      <c r="H492" s="5">
        <v>2</v>
      </c>
      <c r="I492" s="19">
        <v>100</v>
      </c>
      <c r="J492" s="6">
        <f>DATE(YEAR(MPT_Data[[#This Row],[Calendar Day]]),MONTH(MPT_Data[[#This Row],[Calendar Day]]),1)</f>
        <v>41395</v>
      </c>
      <c r="K492" s="3">
        <f>DATE(YEAR(MPT_Data[[#This Row],[Calendar Day]]),1,1)</f>
        <v>41275</v>
      </c>
      <c r="L492" s="5">
        <f>MPT_Data[[#This Row],[MIN]]/60/24</f>
        <v>1.3888888888888889E-3</v>
      </c>
      <c r="M492" t="str">
        <f>VLOOKUP(LEFT(MPT_Data[[#This Row],[Object ID]],1),Lookup[#All],2,FALSE)</f>
        <v>Service Request</v>
      </c>
      <c r="N492" t="str">
        <f>VLOOKUP("0"&amp;RIGHT(MPT_Data[[#This Row],[Processor Cost Center]],9),MAIN_Ref[[#All],[Cost Center]:[Site Name]],3,FALSE)</f>
        <v>PAL</v>
      </c>
      <c r="T492" s="8"/>
      <c r="U492"/>
    </row>
    <row r="493" spans="2:21" x14ac:dyDescent="0.25">
      <c r="B493" s="6" t="s">
        <v>30</v>
      </c>
      <c r="C493" s="3" t="s">
        <v>17</v>
      </c>
      <c r="D493" s="5" t="s">
        <v>697</v>
      </c>
      <c r="E493" s="19" t="s">
        <v>698</v>
      </c>
      <c r="F493" s="25">
        <v>41418</v>
      </c>
      <c r="G493" s="3" t="s">
        <v>2198</v>
      </c>
      <c r="H493" s="5">
        <v>2</v>
      </c>
      <c r="I493" s="19">
        <v>100</v>
      </c>
      <c r="J493" s="6">
        <f>DATE(YEAR(MPT_Data[[#This Row],[Calendar Day]]),MONTH(MPT_Data[[#This Row],[Calendar Day]]),1)</f>
        <v>41395</v>
      </c>
      <c r="K493" s="3">
        <f>DATE(YEAR(MPT_Data[[#This Row],[Calendar Day]]),1,1)</f>
        <v>41275</v>
      </c>
      <c r="L493" s="5">
        <f>MPT_Data[[#This Row],[MIN]]/60/24</f>
        <v>1.3888888888888889E-3</v>
      </c>
      <c r="M493" t="str">
        <f>VLOOKUP(LEFT(MPT_Data[[#This Row],[Object ID]],1),Lookup[#All],2,FALSE)</f>
        <v>Service Request</v>
      </c>
      <c r="N493" t="str">
        <f>VLOOKUP("0"&amp;RIGHT(MPT_Data[[#This Row],[Processor Cost Center]],9),MAIN_Ref[[#All],[Cost Center]:[Site Name]],3,FALSE)</f>
        <v>PAL</v>
      </c>
      <c r="T493" s="8"/>
      <c r="U493"/>
    </row>
    <row r="494" spans="2:21" x14ac:dyDescent="0.25">
      <c r="B494" s="6" t="s">
        <v>30</v>
      </c>
      <c r="C494" s="3" t="s">
        <v>17</v>
      </c>
      <c r="D494" s="5" t="s">
        <v>699</v>
      </c>
      <c r="E494" s="19" t="s">
        <v>700</v>
      </c>
      <c r="F494" s="25">
        <v>41420</v>
      </c>
      <c r="G494" s="3" t="s">
        <v>2198</v>
      </c>
      <c r="H494" s="5">
        <v>2480</v>
      </c>
      <c r="I494" s="19">
        <v>100</v>
      </c>
      <c r="J494" s="6">
        <f>DATE(YEAR(MPT_Data[[#This Row],[Calendar Day]]),MONTH(MPT_Data[[#This Row],[Calendar Day]]),1)</f>
        <v>41395</v>
      </c>
      <c r="K494" s="3">
        <f>DATE(YEAR(MPT_Data[[#This Row],[Calendar Day]]),1,1)</f>
        <v>41275</v>
      </c>
      <c r="L494" s="5">
        <f>MPT_Data[[#This Row],[MIN]]/60/24</f>
        <v>1.7222222222222223</v>
      </c>
      <c r="M494" t="str">
        <f>VLOOKUP(LEFT(MPT_Data[[#This Row],[Object ID]],1),Lookup[#All],2,FALSE)</f>
        <v>Service Request</v>
      </c>
      <c r="N494" t="str">
        <f>VLOOKUP("0"&amp;RIGHT(MPT_Data[[#This Row],[Processor Cost Center]],9),MAIN_Ref[[#All],[Cost Center]:[Site Name]],3,FALSE)</f>
        <v>PAL</v>
      </c>
      <c r="T494" s="8"/>
      <c r="U494"/>
    </row>
    <row r="495" spans="2:21" x14ac:dyDescent="0.25">
      <c r="B495" s="6" t="s">
        <v>30</v>
      </c>
      <c r="C495" s="3" t="s">
        <v>17</v>
      </c>
      <c r="D495" s="5" t="s">
        <v>701</v>
      </c>
      <c r="E495" s="19" t="s">
        <v>702</v>
      </c>
      <c r="F495" s="25">
        <v>41419</v>
      </c>
      <c r="G495" s="3" t="s">
        <v>2198</v>
      </c>
      <c r="H495" s="5">
        <v>1</v>
      </c>
      <c r="I495" s="19">
        <v>100</v>
      </c>
      <c r="J495" s="6">
        <f>DATE(YEAR(MPT_Data[[#This Row],[Calendar Day]]),MONTH(MPT_Data[[#This Row],[Calendar Day]]),1)</f>
        <v>41395</v>
      </c>
      <c r="K495" s="3">
        <f>DATE(YEAR(MPT_Data[[#This Row],[Calendar Day]]),1,1)</f>
        <v>41275</v>
      </c>
      <c r="L495" s="5">
        <f>MPT_Data[[#This Row],[MIN]]/60/24</f>
        <v>6.9444444444444447E-4</v>
      </c>
      <c r="M495" t="str">
        <f>VLOOKUP(LEFT(MPT_Data[[#This Row],[Object ID]],1),Lookup[#All],2,FALSE)</f>
        <v>Service Request</v>
      </c>
      <c r="N495" t="str">
        <f>VLOOKUP("0"&amp;RIGHT(MPT_Data[[#This Row],[Processor Cost Center]],9),MAIN_Ref[[#All],[Cost Center]:[Site Name]],3,FALSE)</f>
        <v>PAL</v>
      </c>
      <c r="T495" s="8"/>
      <c r="U495"/>
    </row>
    <row r="496" spans="2:21" x14ac:dyDescent="0.25">
      <c r="B496" s="6" t="s">
        <v>30</v>
      </c>
      <c r="C496" s="3" t="s">
        <v>17</v>
      </c>
      <c r="D496" s="5" t="s">
        <v>703</v>
      </c>
      <c r="E496" s="19" t="s">
        <v>409</v>
      </c>
      <c r="F496" s="25">
        <v>41420</v>
      </c>
      <c r="G496" s="3" t="s">
        <v>2196</v>
      </c>
      <c r="H496" s="5">
        <v>1353</v>
      </c>
      <c r="I496" s="19">
        <v>100</v>
      </c>
      <c r="J496" s="6">
        <f>DATE(YEAR(MPT_Data[[#This Row],[Calendar Day]]),MONTH(MPT_Data[[#This Row],[Calendar Day]]),1)</f>
        <v>41395</v>
      </c>
      <c r="K496" s="3">
        <f>DATE(YEAR(MPT_Data[[#This Row],[Calendar Day]]),1,1)</f>
        <v>41275</v>
      </c>
      <c r="L496" s="5">
        <f>MPT_Data[[#This Row],[MIN]]/60/24</f>
        <v>0.93958333333333333</v>
      </c>
      <c r="M496" t="str">
        <f>VLOOKUP(LEFT(MPT_Data[[#This Row],[Object ID]],1),Lookup[#All],2,FALSE)</f>
        <v>Service Request</v>
      </c>
      <c r="N496" t="str">
        <f>VLOOKUP("0"&amp;RIGHT(MPT_Data[[#This Row],[Processor Cost Center]],9),MAIN_Ref[[#All],[Cost Center]:[Site Name]],3,FALSE)</f>
        <v>PAL</v>
      </c>
      <c r="T496" s="8"/>
      <c r="U496"/>
    </row>
    <row r="497" spans="2:21" x14ac:dyDescent="0.25">
      <c r="B497" s="6" t="s">
        <v>30</v>
      </c>
      <c r="C497" s="3" t="s">
        <v>17</v>
      </c>
      <c r="D497" s="5" t="s">
        <v>704</v>
      </c>
      <c r="E497" s="19" t="s">
        <v>705</v>
      </c>
      <c r="F497" s="25">
        <v>41419</v>
      </c>
      <c r="G497" s="3" t="s">
        <v>2198</v>
      </c>
      <c r="H497" s="5">
        <v>1</v>
      </c>
      <c r="I497" s="19">
        <v>100</v>
      </c>
      <c r="J497" s="6">
        <f>DATE(YEAR(MPT_Data[[#This Row],[Calendar Day]]),MONTH(MPT_Data[[#This Row],[Calendar Day]]),1)</f>
        <v>41395</v>
      </c>
      <c r="K497" s="3">
        <f>DATE(YEAR(MPT_Data[[#This Row],[Calendar Day]]),1,1)</f>
        <v>41275</v>
      </c>
      <c r="L497" s="5">
        <f>MPT_Data[[#This Row],[MIN]]/60/24</f>
        <v>6.9444444444444447E-4</v>
      </c>
      <c r="M497" t="str">
        <f>VLOOKUP(LEFT(MPT_Data[[#This Row],[Object ID]],1),Lookup[#All],2,FALSE)</f>
        <v>Service Request</v>
      </c>
      <c r="N497" t="str">
        <f>VLOOKUP("0"&amp;RIGHT(MPT_Data[[#This Row],[Processor Cost Center]],9),MAIN_Ref[[#All],[Cost Center]:[Site Name]],3,FALSE)</f>
        <v>PAL</v>
      </c>
      <c r="T497" s="8"/>
      <c r="U497"/>
    </row>
    <row r="498" spans="2:21" x14ac:dyDescent="0.25">
      <c r="B498" s="6" t="s">
        <v>30</v>
      </c>
      <c r="C498" s="3" t="s">
        <v>17</v>
      </c>
      <c r="D498" s="5" t="s">
        <v>706</v>
      </c>
      <c r="E498" s="19" t="s">
        <v>707</v>
      </c>
      <c r="F498" s="25">
        <v>41421</v>
      </c>
      <c r="G498" s="3" t="s">
        <v>2197</v>
      </c>
      <c r="H498" s="5">
        <v>1777</v>
      </c>
      <c r="I498" s="19">
        <v>100</v>
      </c>
      <c r="J498" s="6">
        <f>DATE(YEAR(MPT_Data[[#This Row],[Calendar Day]]),MONTH(MPT_Data[[#This Row],[Calendar Day]]),1)</f>
        <v>41395</v>
      </c>
      <c r="K498" s="3">
        <f>DATE(YEAR(MPT_Data[[#This Row],[Calendar Day]]),1,1)</f>
        <v>41275</v>
      </c>
      <c r="L498" s="5">
        <f>MPT_Data[[#This Row],[MIN]]/60/24</f>
        <v>1.2340277777777777</v>
      </c>
      <c r="M498" t="str">
        <f>VLOOKUP(LEFT(MPT_Data[[#This Row],[Object ID]],1),Lookup[#All],2,FALSE)</f>
        <v>Service Request</v>
      </c>
      <c r="N498" t="str">
        <f>VLOOKUP("0"&amp;RIGHT(MPT_Data[[#This Row],[Processor Cost Center]],9),MAIN_Ref[[#All],[Cost Center]:[Site Name]],3,FALSE)</f>
        <v>PAL</v>
      </c>
      <c r="T498" s="8"/>
      <c r="U498"/>
    </row>
    <row r="499" spans="2:21" x14ac:dyDescent="0.25">
      <c r="B499" s="6" t="s">
        <v>30</v>
      </c>
      <c r="C499" s="3" t="s">
        <v>17</v>
      </c>
      <c r="D499" s="5" t="s">
        <v>708</v>
      </c>
      <c r="E499" s="19" t="s">
        <v>709</v>
      </c>
      <c r="F499" s="25">
        <v>41420</v>
      </c>
      <c r="G499" s="3" t="s">
        <v>2198</v>
      </c>
      <c r="H499" s="5">
        <v>1</v>
      </c>
      <c r="I499" s="19">
        <v>100</v>
      </c>
      <c r="J499" s="6">
        <f>DATE(YEAR(MPT_Data[[#This Row],[Calendar Day]]),MONTH(MPT_Data[[#This Row],[Calendar Day]]),1)</f>
        <v>41395</v>
      </c>
      <c r="K499" s="3">
        <f>DATE(YEAR(MPT_Data[[#This Row],[Calendar Day]]),1,1)</f>
        <v>41275</v>
      </c>
      <c r="L499" s="5">
        <f>MPT_Data[[#This Row],[MIN]]/60/24</f>
        <v>6.9444444444444447E-4</v>
      </c>
      <c r="M499" t="str">
        <f>VLOOKUP(LEFT(MPT_Data[[#This Row],[Object ID]],1),Lookup[#All],2,FALSE)</f>
        <v>Service Request</v>
      </c>
      <c r="N499" t="str">
        <f>VLOOKUP("0"&amp;RIGHT(MPT_Data[[#This Row],[Processor Cost Center]],9),MAIN_Ref[[#All],[Cost Center]:[Site Name]],3,FALSE)</f>
        <v>PAL</v>
      </c>
      <c r="T499" s="8"/>
      <c r="U499"/>
    </row>
    <row r="500" spans="2:21" x14ac:dyDescent="0.25">
      <c r="B500" s="6" t="s">
        <v>30</v>
      </c>
      <c r="C500" s="3" t="s">
        <v>17</v>
      </c>
      <c r="D500" s="5" t="s">
        <v>710</v>
      </c>
      <c r="E500" s="19" t="s">
        <v>711</v>
      </c>
      <c r="F500" s="25">
        <v>41428</v>
      </c>
      <c r="G500" s="3" t="s">
        <v>2190</v>
      </c>
      <c r="H500" s="5">
        <v>11715</v>
      </c>
      <c r="I500" s="19">
        <v>100</v>
      </c>
      <c r="J500" s="6">
        <f>DATE(YEAR(MPT_Data[[#This Row],[Calendar Day]]),MONTH(MPT_Data[[#This Row],[Calendar Day]]),1)</f>
        <v>41426</v>
      </c>
      <c r="K500" s="3">
        <f>DATE(YEAR(MPT_Data[[#This Row],[Calendar Day]]),1,1)</f>
        <v>41275</v>
      </c>
      <c r="L500" s="5">
        <f>MPT_Data[[#This Row],[MIN]]/60/24</f>
        <v>8.1354166666666661</v>
      </c>
      <c r="M500" t="str">
        <f>VLOOKUP(LEFT(MPT_Data[[#This Row],[Object ID]],1),Lookup[#All],2,FALSE)</f>
        <v>Service Request</v>
      </c>
      <c r="N500" t="str">
        <f>VLOOKUP("0"&amp;RIGHT(MPT_Data[[#This Row],[Processor Cost Center]],9),MAIN_Ref[[#All],[Cost Center]:[Site Name]],3,FALSE)</f>
        <v>PAL</v>
      </c>
      <c r="T500" s="8"/>
      <c r="U500"/>
    </row>
    <row r="501" spans="2:21" x14ac:dyDescent="0.25">
      <c r="B501" s="6" t="s">
        <v>30</v>
      </c>
      <c r="C501" s="3" t="s">
        <v>17</v>
      </c>
      <c r="D501" s="5" t="s">
        <v>712</v>
      </c>
      <c r="E501" s="19" t="s">
        <v>713</v>
      </c>
      <c r="F501" s="25">
        <v>41420</v>
      </c>
      <c r="G501" s="3" t="s">
        <v>2189</v>
      </c>
      <c r="H501" s="5">
        <v>4</v>
      </c>
      <c r="I501" s="19">
        <v>100</v>
      </c>
      <c r="J501" s="6">
        <f>DATE(YEAR(MPT_Data[[#This Row],[Calendar Day]]),MONTH(MPT_Data[[#This Row],[Calendar Day]]),1)</f>
        <v>41395</v>
      </c>
      <c r="K501" s="3">
        <f>DATE(YEAR(MPT_Data[[#This Row],[Calendar Day]]),1,1)</f>
        <v>41275</v>
      </c>
      <c r="L501" s="5">
        <f>MPT_Data[[#This Row],[MIN]]/60/24</f>
        <v>2.7777777777777779E-3</v>
      </c>
      <c r="M501" t="str">
        <f>VLOOKUP(LEFT(MPT_Data[[#This Row],[Object ID]],1),Lookup[#All],2,FALSE)</f>
        <v>Service Request</v>
      </c>
      <c r="N501" t="str">
        <f>VLOOKUP("0"&amp;RIGHT(MPT_Data[[#This Row],[Processor Cost Center]],9),MAIN_Ref[[#All],[Cost Center]:[Site Name]],3,FALSE)</f>
        <v>PAL</v>
      </c>
      <c r="T501" s="8"/>
      <c r="U501"/>
    </row>
    <row r="502" spans="2:21" x14ac:dyDescent="0.25">
      <c r="B502" s="6" t="s">
        <v>30</v>
      </c>
      <c r="C502" s="3" t="s">
        <v>17</v>
      </c>
      <c r="D502" s="5" t="s">
        <v>714</v>
      </c>
      <c r="E502" s="19" t="s">
        <v>715</v>
      </c>
      <c r="F502" s="25">
        <v>41420</v>
      </c>
      <c r="G502" s="3" t="s">
        <v>2197</v>
      </c>
      <c r="H502" s="5">
        <v>43</v>
      </c>
      <c r="I502" s="19">
        <v>100</v>
      </c>
      <c r="J502" s="6">
        <f>DATE(YEAR(MPT_Data[[#This Row],[Calendar Day]]),MONTH(MPT_Data[[#This Row],[Calendar Day]]),1)</f>
        <v>41395</v>
      </c>
      <c r="K502" s="3">
        <f>DATE(YEAR(MPT_Data[[#This Row],[Calendar Day]]),1,1)</f>
        <v>41275</v>
      </c>
      <c r="L502" s="5">
        <f>MPT_Data[[#This Row],[MIN]]/60/24</f>
        <v>2.9861111111111113E-2</v>
      </c>
      <c r="M502" t="str">
        <f>VLOOKUP(LEFT(MPT_Data[[#This Row],[Object ID]],1),Lookup[#All],2,FALSE)</f>
        <v>Service Request</v>
      </c>
      <c r="N502" t="str">
        <f>VLOOKUP("0"&amp;RIGHT(MPT_Data[[#This Row],[Processor Cost Center]],9),MAIN_Ref[[#All],[Cost Center]:[Site Name]],3,FALSE)</f>
        <v>PAL</v>
      </c>
      <c r="T502" s="8"/>
      <c r="U502"/>
    </row>
    <row r="503" spans="2:21" x14ac:dyDescent="0.25">
      <c r="B503" s="6" t="s">
        <v>30</v>
      </c>
      <c r="C503" s="3" t="s">
        <v>17</v>
      </c>
      <c r="D503" s="5" t="s">
        <v>716</v>
      </c>
      <c r="E503" s="19" t="s">
        <v>717</v>
      </c>
      <c r="F503" s="25">
        <v>41428</v>
      </c>
      <c r="G503" s="3" t="s">
        <v>2190</v>
      </c>
      <c r="H503" s="5">
        <v>11636</v>
      </c>
      <c r="I503" s="19">
        <v>100</v>
      </c>
      <c r="J503" s="6">
        <f>DATE(YEAR(MPT_Data[[#This Row],[Calendar Day]]),MONTH(MPT_Data[[#This Row],[Calendar Day]]),1)</f>
        <v>41426</v>
      </c>
      <c r="K503" s="3">
        <f>DATE(YEAR(MPT_Data[[#This Row],[Calendar Day]]),1,1)</f>
        <v>41275</v>
      </c>
      <c r="L503" s="5">
        <f>MPT_Data[[#This Row],[MIN]]/60/24</f>
        <v>8.0805555555555557</v>
      </c>
      <c r="M503" t="str">
        <f>VLOOKUP(LEFT(MPT_Data[[#This Row],[Object ID]],1),Lookup[#All],2,FALSE)</f>
        <v>Service Request</v>
      </c>
      <c r="N503" t="str">
        <f>VLOOKUP("0"&amp;RIGHT(MPT_Data[[#This Row],[Processor Cost Center]],9),MAIN_Ref[[#All],[Cost Center]:[Site Name]],3,FALSE)</f>
        <v>PAL</v>
      </c>
      <c r="T503" s="8"/>
      <c r="U503"/>
    </row>
    <row r="504" spans="2:21" x14ac:dyDescent="0.25">
      <c r="B504" s="6" t="s">
        <v>30</v>
      </c>
      <c r="C504" s="3" t="s">
        <v>17</v>
      </c>
      <c r="D504" s="5" t="s">
        <v>718</v>
      </c>
      <c r="E504" s="19" t="s">
        <v>719</v>
      </c>
      <c r="F504" s="25">
        <v>41425</v>
      </c>
      <c r="G504" s="3" t="s">
        <v>2189</v>
      </c>
      <c r="H504" s="5">
        <v>29</v>
      </c>
      <c r="I504" s="19">
        <v>100</v>
      </c>
      <c r="J504" s="6">
        <f>DATE(YEAR(MPT_Data[[#This Row],[Calendar Day]]),MONTH(MPT_Data[[#This Row],[Calendar Day]]),1)</f>
        <v>41395</v>
      </c>
      <c r="K504" s="3">
        <f>DATE(YEAR(MPT_Data[[#This Row],[Calendar Day]]),1,1)</f>
        <v>41275</v>
      </c>
      <c r="L504" s="5">
        <f>MPT_Data[[#This Row],[MIN]]/60/24</f>
        <v>2.013888888888889E-2</v>
      </c>
      <c r="M504" t="str">
        <f>VLOOKUP(LEFT(MPT_Data[[#This Row],[Object ID]],1),Lookup[#All],2,FALSE)</f>
        <v>Service Request</v>
      </c>
      <c r="N504" t="str">
        <f>VLOOKUP("0"&amp;RIGHT(MPT_Data[[#This Row],[Processor Cost Center]],9),MAIN_Ref[[#All],[Cost Center]:[Site Name]],3,FALSE)</f>
        <v>PAL</v>
      </c>
      <c r="T504" s="8"/>
      <c r="U504"/>
    </row>
    <row r="505" spans="2:21" x14ac:dyDescent="0.25">
      <c r="B505" s="6" t="s">
        <v>30</v>
      </c>
      <c r="C505" s="3" t="s">
        <v>17</v>
      </c>
      <c r="D505" s="5" t="s">
        <v>720</v>
      </c>
      <c r="E505" s="19" t="s">
        <v>721</v>
      </c>
      <c r="F505" s="25">
        <v>41420</v>
      </c>
      <c r="G505" s="3" t="s">
        <v>2196</v>
      </c>
      <c r="H505" s="5">
        <v>3</v>
      </c>
      <c r="I505" s="19">
        <v>100</v>
      </c>
      <c r="J505" s="6">
        <f>DATE(YEAR(MPT_Data[[#This Row],[Calendar Day]]),MONTH(MPT_Data[[#This Row],[Calendar Day]]),1)</f>
        <v>41395</v>
      </c>
      <c r="K505" s="3">
        <f>DATE(YEAR(MPT_Data[[#This Row],[Calendar Day]]),1,1)</f>
        <v>41275</v>
      </c>
      <c r="L505" s="5">
        <f>MPT_Data[[#This Row],[MIN]]/60/24</f>
        <v>2.0833333333333333E-3</v>
      </c>
      <c r="M505" t="str">
        <f>VLOOKUP(LEFT(MPT_Data[[#This Row],[Object ID]],1),Lookup[#All],2,FALSE)</f>
        <v>Service Request</v>
      </c>
      <c r="N505" t="str">
        <f>VLOOKUP("0"&amp;RIGHT(MPT_Data[[#This Row],[Processor Cost Center]],9),MAIN_Ref[[#All],[Cost Center]:[Site Name]],3,FALSE)</f>
        <v>PAL</v>
      </c>
      <c r="T505" s="8"/>
      <c r="U505"/>
    </row>
    <row r="506" spans="2:21" x14ac:dyDescent="0.25">
      <c r="B506" s="6" t="s">
        <v>30</v>
      </c>
      <c r="C506" s="3" t="s">
        <v>17</v>
      </c>
      <c r="D506" s="5" t="s">
        <v>722</v>
      </c>
      <c r="E506" s="19" t="s">
        <v>723</v>
      </c>
      <c r="F506" s="25">
        <v>41420</v>
      </c>
      <c r="G506" s="3" t="s">
        <v>2198</v>
      </c>
      <c r="H506" s="5">
        <v>1</v>
      </c>
      <c r="I506" s="19">
        <v>100</v>
      </c>
      <c r="J506" s="6">
        <f>DATE(YEAR(MPT_Data[[#This Row],[Calendar Day]]),MONTH(MPT_Data[[#This Row],[Calendar Day]]),1)</f>
        <v>41395</v>
      </c>
      <c r="K506" s="3">
        <f>DATE(YEAR(MPT_Data[[#This Row],[Calendar Day]]),1,1)</f>
        <v>41275</v>
      </c>
      <c r="L506" s="5">
        <f>MPT_Data[[#This Row],[MIN]]/60/24</f>
        <v>6.9444444444444447E-4</v>
      </c>
      <c r="M506" t="str">
        <f>VLOOKUP(LEFT(MPT_Data[[#This Row],[Object ID]],1),Lookup[#All],2,FALSE)</f>
        <v>Service Request</v>
      </c>
      <c r="N506" t="str">
        <f>VLOOKUP("0"&amp;RIGHT(MPT_Data[[#This Row],[Processor Cost Center]],9),MAIN_Ref[[#All],[Cost Center]:[Site Name]],3,FALSE)</f>
        <v>PAL</v>
      </c>
      <c r="T506" s="8"/>
      <c r="U506"/>
    </row>
    <row r="507" spans="2:21" x14ac:dyDescent="0.25">
      <c r="B507" s="6" t="s">
        <v>30</v>
      </c>
      <c r="C507" s="3" t="s">
        <v>17</v>
      </c>
      <c r="D507" s="5" t="s">
        <v>724</v>
      </c>
      <c r="E507" s="19" t="s">
        <v>725</v>
      </c>
      <c r="F507" s="25">
        <v>41420</v>
      </c>
      <c r="G507" s="3" t="s">
        <v>2198</v>
      </c>
      <c r="H507" s="5">
        <v>2</v>
      </c>
      <c r="I507" s="19">
        <v>100</v>
      </c>
      <c r="J507" s="6">
        <f>DATE(YEAR(MPT_Data[[#This Row],[Calendar Day]]),MONTH(MPT_Data[[#This Row],[Calendar Day]]),1)</f>
        <v>41395</v>
      </c>
      <c r="K507" s="3">
        <f>DATE(YEAR(MPT_Data[[#This Row],[Calendar Day]]),1,1)</f>
        <v>41275</v>
      </c>
      <c r="L507" s="5">
        <f>MPT_Data[[#This Row],[MIN]]/60/24</f>
        <v>1.3888888888888889E-3</v>
      </c>
      <c r="M507" t="str">
        <f>VLOOKUP(LEFT(MPT_Data[[#This Row],[Object ID]],1),Lookup[#All],2,FALSE)</f>
        <v>Service Request</v>
      </c>
      <c r="N507" t="str">
        <f>VLOOKUP("0"&amp;RIGHT(MPT_Data[[#This Row],[Processor Cost Center]],9),MAIN_Ref[[#All],[Cost Center]:[Site Name]],3,FALSE)</f>
        <v>PAL</v>
      </c>
      <c r="T507" s="8"/>
      <c r="U507"/>
    </row>
    <row r="508" spans="2:21" x14ac:dyDescent="0.25">
      <c r="B508" s="6" t="s">
        <v>30</v>
      </c>
      <c r="C508" s="3" t="s">
        <v>17</v>
      </c>
      <c r="D508" s="5" t="s">
        <v>726</v>
      </c>
      <c r="E508" s="19" t="s">
        <v>727</v>
      </c>
      <c r="F508" s="25">
        <v>41420</v>
      </c>
      <c r="G508" s="3" t="s">
        <v>2198</v>
      </c>
      <c r="H508" s="5">
        <v>1</v>
      </c>
      <c r="I508" s="19">
        <v>100</v>
      </c>
      <c r="J508" s="6">
        <f>DATE(YEAR(MPT_Data[[#This Row],[Calendar Day]]),MONTH(MPT_Data[[#This Row],[Calendar Day]]),1)</f>
        <v>41395</v>
      </c>
      <c r="K508" s="3">
        <f>DATE(YEAR(MPT_Data[[#This Row],[Calendar Day]]),1,1)</f>
        <v>41275</v>
      </c>
      <c r="L508" s="5">
        <f>MPT_Data[[#This Row],[MIN]]/60/24</f>
        <v>6.9444444444444447E-4</v>
      </c>
      <c r="M508" t="str">
        <f>VLOOKUP(LEFT(MPT_Data[[#This Row],[Object ID]],1),Lookup[#All],2,FALSE)</f>
        <v>Service Request</v>
      </c>
      <c r="N508" t="str">
        <f>VLOOKUP("0"&amp;RIGHT(MPT_Data[[#This Row],[Processor Cost Center]],9),MAIN_Ref[[#All],[Cost Center]:[Site Name]],3,FALSE)</f>
        <v>PAL</v>
      </c>
      <c r="T508" s="8"/>
      <c r="U508"/>
    </row>
    <row r="509" spans="2:21" x14ac:dyDescent="0.25">
      <c r="B509" s="6" t="s">
        <v>30</v>
      </c>
      <c r="C509" s="3" t="s">
        <v>17</v>
      </c>
      <c r="D509" s="5" t="s">
        <v>728</v>
      </c>
      <c r="E509" s="19" t="s">
        <v>729</v>
      </c>
      <c r="F509" s="25">
        <v>41420</v>
      </c>
      <c r="G509" s="3" t="s">
        <v>2196</v>
      </c>
      <c r="H509" s="5">
        <v>1</v>
      </c>
      <c r="I509" s="19">
        <v>100</v>
      </c>
      <c r="J509" s="6">
        <f>DATE(YEAR(MPT_Data[[#This Row],[Calendar Day]]),MONTH(MPT_Data[[#This Row],[Calendar Day]]),1)</f>
        <v>41395</v>
      </c>
      <c r="K509" s="3">
        <f>DATE(YEAR(MPT_Data[[#This Row],[Calendar Day]]),1,1)</f>
        <v>41275</v>
      </c>
      <c r="L509" s="5">
        <f>MPT_Data[[#This Row],[MIN]]/60/24</f>
        <v>6.9444444444444447E-4</v>
      </c>
      <c r="M509" t="str">
        <f>VLOOKUP(LEFT(MPT_Data[[#This Row],[Object ID]],1),Lookup[#All],2,FALSE)</f>
        <v>Service Request</v>
      </c>
      <c r="N509" t="str">
        <f>VLOOKUP("0"&amp;RIGHT(MPT_Data[[#This Row],[Processor Cost Center]],9),MAIN_Ref[[#All],[Cost Center]:[Site Name]],3,FALSE)</f>
        <v>PAL</v>
      </c>
      <c r="T509" s="8"/>
      <c r="U509"/>
    </row>
    <row r="510" spans="2:21" x14ac:dyDescent="0.25">
      <c r="B510" s="6" t="s">
        <v>30</v>
      </c>
      <c r="C510" s="3" t="s">
        <v>17</v>
      </c>
      <c r="D510" s="5" t="s">
        <v>730</v>
      </c>
      <c r="E510" s="19" t="s">
        <v>731</v>
      </c>
      <c r="F510" s="25">
        <v>41420</v>
      </c>
      <c r="G510" s="3" t="s">
        <v>2196</v>
      </c>
      <c r="H510" s="5">
        <v>3</v>
      </c>
      <c r="I510" s="19">
        <v>100</v>
      </c>
      <c r="J510" s="6">
        <f>DATE(YEAR(MPT_Data[[#This Row],[Calendar Day]]),MONTH(MPT_Data[[#This Row],[Calendar Day]]),1)</f>
        <v>41395</v>
      </c>
      <c r="K510" s="3">
        <f>DATE(YEAR(MPT_Data[[#This Row],[Calendar Day]]),1,1)</f>
        <v>41275</v>
      </c>
      <c r="L510" s="5">
        <f>MPT_Data[[#This Row],[MIN]]/60/24</f>
        <v>2.0833333333333333E-3</v>
      </c>
      <c r="M510" t="str">
        <f>VLOOKUP(LEFT(MPT_Data[[#This Row],[Object ID]],1),Lookup[#All],2,FALSE)</f>
        <v>Service Request</v>
      </c>
      <c r="N510" t="str">
        <f>VLOOKUP("0"&amp;RIGHT(MPT_Data[[#This Row],[Processor Cost Center]],9),MAIN_Ref[[#All],[Cost Center]:[Site Name]],3,FALSE)</f>
        <v>PAL</v>
      </c>
      <c r="T510" s="8"/>
      <c r="U510"/>
    </row>
    <row r="511" spans="2:21" x14ac:dyDescent="0.25">
      <c r="B511" s="6" t="s">
        <v>30</v>
      </c>
      <c r="C511" s="3" t="s">
        <v>17</v>
      </c>
      <c r="D511" s="5" t="s">
        <v>732</v>
      </c>
      <c r="E511" s="19" t="s">
        <v>556</v>
      </c>
      <c r="F511" s="25">
        <v>41420</v>
      </c>
      <c r="G511" s="3" t="s">
        <v>2196</v>
      </c>
      <c r="H511" s="5">
        <v>2</v>
      </c>
      <c r="I511" s="19">
        <v>100</v>
      </c>
      <c r="J511" s="6">
        <f>DATE(YEAR(MPT_Data[[#This Row],[Calendar Day]]),MONTH(MPT_Data[[#This Row],[Calendar Day]]),1)</f>
        <v>41395</v>
      </c>
      <c r="K511" s="3">
        <f>DATE(YEAR(MPT_Data[[#This Row],[Calendar Day]]),1,1)</f>
        <v>41275</v>
      </c>
      <c r="L511" s="5">
        <f>MPT_Data[[#This Row],[MIN]]/60/24</f>
        <v>1.3888888888888889E-3</v>
      </c>
      <c r="M511" t="str">
        <f>VLOOKUP(LEFT(MPT_Data[[#This Row],[Object ID]],1),Lookup[#All],2,FALSE)</f>
        <v>Service Request</v>
      </c>
      <c r="N511" t="str">
        <f>VLOOKUP("0"&amp;RIGHT(MPT_Data[[#This Row],[Processor Cost Center]],9),MAIN_Ref[[#All],[Cost Center]:[Site Name]],3,FALSE)</f>
        <v>PAL</v>
      </c>
      <c r="T511" s="8"/>
      <c r="U511"/>
    </row>
    <row r="512" spans="2:21" x14ac:dyDescent="0.25">
      <c r="B512" s="6" t="s">
        <v>30</v>
      </c>
      <c r="C512" s="3" t="s">
        <v>17</v>
      </c>
      <c r="D512" s="5" t="s">
        <v>733</v>
      </c>
      <c r="E512" s="19" t="s">
        <v>122</v>
      </c>
      <c r="F512" s="25">
        <v>41420</v>
      </c>
      <c r="G512" s="3" t="s">
        <v>2196</v>
      </c>
      <c r="H512" s="5">
        <v>1</v>
      </c>
      <c r="I512" s="19">
        <v>100</v>
      </c>
      <c r="J512" s="6">
        <f>DATE(YEAR(MPT_Data[[#This Row],[Calendar Day]]),MONTH(MPT_Data[[#This Row],[Calendar Day]]),1)</f>
        <v>41395</v>
      </c>
      <c r="K512" s="3">
        <f>DATE(YEAR(MPT_Data[[#This Row],[Calendar Day]]),1,1)</f>
        <v>41275</v>
      </c>
      <c r="L512" s="5">
        <f>MPT_Data[[#This Row],[MIN]]/60/24</f>
        <v>6.9444444444444447E-4</v>
      </c>
      <c r="M512" t="str">
        <f>VLOOKUP(LEFT(MPT_Data[[#This Row],[Object ID]],1),Lookup[#All],2,FALSE)</f>
        <v>Service Request</v>
      </c>
      <c r="N512" t="str">
        <f>VLOOKUP("0"&amp;RIGHT(MPT_Data[[#This Row],[Processor Cost Center]],9),MAIN_Ref[[#All],[Cost Center]:[Site Name]],3,FALSE)</f>
        <v>PAL</v>
      </c>
      <c r="T512" s="8"/>
      <c r="U512"/>
    </row>
    <row r="513" spans="2:21" x14ac:dyDescent="0.25">
      <c r="B513" s="6" t="s">
        <v>30</v>
      </c>
      <c r="C513" s="3" t="s">
        <v>17</v>
      </c>
      <c r="D513" s="5" t="s">
        <v>734</v>
      </c>
      <c r="E513" s="19" t="s">
        <v>735</v>
      </c>
      <c r="F513" s="25">
        <v>41420</v>
      </c>
      <c r="G513" s="3" t="s">
        <v>2196</v>
      </c>
      <c r="H513" s="5">
        <v>6</v>
      </c>
      <c r="I513" s="19">
        <v>100</v>
      </c>
      <c r="J513" s="6">
        <f>DATE(YEAR(MPT_Data[[#This Row],[Calendar Day]]),MONTH(MPT_Data[[#This Row],[Calendar Day]]),1)</f>
        <v>41395</v>
      </c>
      <c r="K513" s="3">
        <f>DATE(YEAR(MPT_Data[[#This Row],[Calendar Day]]),1,1)</f>
        <v>41275</v>
      </c>
      <c r="L513" s="5">
        <f>MPT_Data[[#This Row],[MIN]]/60/24</f>
        <v>4.1666666666666666E-3</v>
      </c>
      <c r="M513" t="str">
        <f>VLOOKUP(LEFT(MPT_Data[[#This Row],[Object ID]],1),Lookup[#All],2,FALSE)</f>
        <v>Service Request</v>
      </c>
      <c r="N513" t="str">
        <f>VLOOKUP("0"&amp;RIGHT(MPT_Data[[#This Row],[Processor Cost Center]],9),MAIN_Ref[[#All],[Cost Center]:[Site Name]],3,FALSE)</f>
        <v>PAL</v>
      </c>
      <c r="T513" s="8"/>
      <c r="U513"/>
    </row>
    <row r="514" spans="2:21" x14ac:dyDescent="0.25">
      <c r="B514" s="6" t="s">
        <v>30</v>
      </c>
      <c r="C514" s="3" t="s">
        <v>17</v>
      </c>
      <c r="D514" s="5" t="s">
        <v>736</v>
      </c>
      <c r="E514" s="19" t="s">
        <v>737</v>
      </c>
      <c r="F514" s="25">
        <v>41420</v>
      </c>
      <c r="G514" s="3" t="s">
        <v>2196</v>
      </c>
      <c r="H514" s="5">
        <v>2</v>
      </c>
      <c r="I514" s="19">
        <v>100</v>
      </c>
      <c r="J514" s="6">
        <f>DATE(YEAR(MPT_Data[[#This Row],[Calendar Day]]),MONTH(MPT_Data[[#This Row],[Calendar Day]]),1)</f>
        <v>41395</v>
      </c>
      <c r="K514" s="3">
        <f>DATE(YEAR(MPT_Data[[#This Row],[Calendar Day]]),1,1)</f>
        <v>41275</v>
      </c>
      <c r="L514" s="5">
        <f>MPT_Data[[#This Row],[MIN]]/60/24</f>
        <v>1.3888888888888889E-3</v>
      </c>
      <c r="M514" t="str">
        <f>VLOOKUP(LEFT(MPT_Data[[#This Row],[Object ID]],1),Lookup[#All],2,FALSE)</f>
        <v>Service Request</v>
      </c>
      <c r="N514" t="str">
        <f>VLOOKUP("0"&amp;RIGHT(MPT_Data[[#This Row],[Processor Cost Center]],9),MAIN_Ref[[#All],[Cost Center]:[Site Name]],3,FALSE)</f>
        <v>PAL</v>
      </c>
      <c r="T514" s="8"/>
      <c r="U514"/>
    </row>
    <row r="515" spans="2:21" x14ac:dyDescent="0.25">
      <c r="B515" s="6" t="s">
        <v>30</v>
      </c>
      <c r="C515" s="3" t="s">
        <v>17</v>
      </c>
      <c r="D515" s="5" t="s">
        <v>738</v>
      </c>
      <c r="E515" s="19" t="s">
        <v>739</v>
      </c>
      <c r="F515" s="25">
        <v>41390</v>
      </c>
      <c r="G515" s="3" t="s">
        <v>2197</v>
      </c>
      <c r="H515" s="5">
        <v>7</v>
      </c>
      <c r="I515" s="19">
        <v>100</v>
      </c>
      <c r="J515" s="6">
        <f>DATE(YEAR(MPT_Data[[#This Row],[Calendar Day]]),MONTH(MPT_Data[[#This Row],[Calendar Day]]),1)</f>
        <v>41365</v>
      </c>
      <c r="K515" s="3">
        <f>DATE(YEAR(MPT_Data[[#This Row],[Calendar Day]]),1,1)</f>
        <v>41275</v>
      </c>
      <c r="L515" s="5">
        <f>MPT_Data[[#This Row],[MIN]]/60/24</f>
        <v>4.8611111111111112E-3</v>
      </c>
      <c r="M515" t="str">
        <f>VLOOKUP(LEFT(MPT_Data[[#This Row],[Object ID]],1),Lookup[#All],2,FALSE)</f>
        <v>Service Request</v>
      </c>
      <c r="N515" t="str">
        <f>VLOOKUP("0"&amp;RIGHT(MPT_Data[[#This Row],[Processor Cost Center]],9),MAIN_Ref[[#All],[Cost Center]:[Site Name]],3,FALSE)</f>
        <v>PAL</v>
      </c>
      <c r="T515" s="8"/>
      <c r="U515"/>
    </row>
    <row r="516" spans="2:21" x14ac:dyDescent="0.25">
      <c r="B516" s="6" t="s">
        <v>30</v>
      </c>
      <c r="C516" s="3" t="s">
        <v>17</v>
      </c>
      <c r="D516" s="5" t="s">
        <v>740</v>
      </c>
      <c r="E516" s="19" t="s">
        <v>741</v>
      </c>
      <c r="F516" s="25">
        <v>41425</v>
      </c>
      <c r="G516" s="3" t="s">
        <v>2199</v>
      </c>
      <c r="H516" s="5">
        <v>6931</v>
      </c>
      <c r="I516" s="19">
        <v>100</v>
      </c>
      <c r="J516" s="6">
        <f>DATE(YEAR(MPT_Data[[#This Row],[Calendar Day]]),MONTH(MPT_Data[[#This Row],[Calendar Day]]),1)</f>
        <v>41395</v>
      </c>
      <c r="K516" s="3">
        <f>DATE(YEAR(MPT_Data[[#This Row],[Calendar Day]]),1,1)</f>
        <v>41275</v>
      </c>
      <c r="L516" s="5">
        <f>MPT_Data[[#This Row],[MIN]]/60/24</f>
        <v>4.8131944444444441</v>
      </c>
      <c r="M516" t="str">
        <f>VLOOKUP(LEFT(MPT_Data[[#This Row],[Object ID]],1),Lookup[#All],2,FALSE)</f>
        <v>Service Request</v>
      </c>
      <c r="N516" t="str">
        <f>VLOOKUP("0"&amp;RIGHT(MPT_Data[[#This Row],[Processor Cost Center]],9),MAIN_Ref[[#All],[Cost Center]:[Site Name]],3,FALSE)</f>
        <v>PAL</v>
      </c>
      <c r="T516" s="8"/>
      <c r="U516"/>
    </row>
    <row r="517" spans="2:21" x14ac:dyDescent="0.25">
      <c r="B517" s="6" t="s">
        <v>30</v>
      </c>
      <c r="C517" s="3" t="s">
        <v>17</v>
      </c>
      <c r="D517" s="5" t="s">
        <v>742</v>
      </c>
      <c r="E517" s="19" t="s">
        <v>743</v>
      </c>
      <c r="F517" s="25">
        <v>41421</v>
      </c>
      <c r="G517" s="3" t="s">
        <v>2198</v>
      </c>
      <c r="H517" s="5">
        <v>3</v>
      </c>
      <c r="I517" s="19">
        <v>100</v>
      </c>
      <c r="J517" s="6">
        <f>DATE(YEAR(MPT_Data[[#This Row],[Calendar Day]]),MONTH(MPT_Data[[#This Row],[Calendar Day]]),1)</f>
        <v>41395</v>
      </c>
      <c r="K517" s="3">
        <f>DATE(YEAR(MPT_Data[[#This Row],[Calendar Day]]),1,1)</f>
        <v>41275</v>
      </c>
      <c r="L517" s="5">
        <f>MPT_Data[[#This Row],[MIN]]/60/24</f>
        <v>2.0833333333333333E-3</v>
      </c>
      <c r="M517" t="str">
        <f>VLOOKUP(LEFT(MPT_Data[[#This Row],[Object ID]],1),Lookup[#All],2,FALSE)</f>
        <v>Service Request</v>
      </c>
      <c r="N517" t="str">
        <f>VLOOKUP("0"&amp;RIGHT(MPT_Data[[#This Row],[Processor Cost Center]],9),MAIN_Ref[[#All],[Cost Center]:[Site Name]],3,FALSE)</f>
        <v>PAL</v>
      </c>
      <c r="T517" s="8"/>
      <c r="U517"/>
    </row>
    <row r="518" spans="2:21" x14ac:dyDescent="0.25">
      <c r="B518" s="6" t="s">
        <v>30</v>
      </c>
      <c r="C518" s="3" t="s">
        <v>17</v>
      </c>
      <c r="D518" s="5" t="s">
        <v>744</v>
      </c>
      <c r="E518" s="19" t="s">
        <v>745</v>
      </c>
      <c r="F518" s="25">
        <v>41421</v>
      </c>
      <c r="G518" s="3" t="s">
        <v>2198</v>
      </c>
      <c r="H518" s="5">
        <v>1</v>
      </c>
      <c r="I518" s="19">
        <v>100</v>
      </c>
      <c r="J518" s="6">
        <f>DATE(YEAR(MPT_Data[[#This Row],[Calendar Day]]),MONTH(MPT_Data[[#This Row],[Calendar Day]]),1)</f>
        <v>41395</v>
      </c>
      <c r="K518" s="3">
        <f>DATE(YEAR(MPT_Data[[#This Row],[Calendar Day]]),1,1)</f>
        <v>41275</v>
      </c>
      <c r="L518" s="5">
        <f>MPT_Data[[#This Row],[MIN]]/60/24</f>
        <v>6.9444444444444447E-4</v>
      </c>
      <c r="M518" t="str">
        <f>VLOOKUP(LEFT(MPT_Data[[#This Row],[Object ID]],1),Lookup[#All],2,FALSE)</f>
        <v>Service Request</v>
      </c>
      <c r="N518" t="str">
        <f>VLOOKUP("0"&amp;RIGHT(MPT_Data[[#This Row],[Processor Cost Center]],9),MAIN_Ref[[#All],[Cost Center]:[Site Name]],3,FALSE)</f>
        <v>PAL</v>
      </c>
      <c r="T518" s="8"/>
      <c r="U518"/>
    </row>
    <row r="519" spans="2:21" x14ac:dyDescent="0.25">
      <c r="B519" s="6" t="s">
        <v>30</v>
      </c>
      <c r="C519" s="3" t="s">
        <v>17</v>
      </c>
      <c r="D519" s="5" t="s">
        <v>746</v>
      </c>
      <c r="E519" s="19" t="s">
        <v>747</v>
      </c>
      <c r="F519" s="25">
        <v>41421</v>
      </c>
      <c r="G519" s="3" t="s">
        <v>2189</v>
      </c>
      <c r="H519" s="5">
        <v>4</v>
      </c>
      <c r="I519" s="19">
        <v>100</v>
      </c>
      <c r="J519" s="6">
        <f>DATE(YEAR(MPT_Data[[#This Row],[Calendar Day]]),MONTH(MPT_Data[[#This Row],[Calendar Day]]),1)</f>
        <v>41395</v>
      </c>
      <c r="K519" s="3">
        <f>DATE(YEAR(MPT_Data[[#This Row],[Calendar Day]]),1,1)</f>
        <v>41275</v>
      </c>
      <c r="L519" s="5">
        <f>MPT_Data[[#This Row],[MIN]]/60/24</f>
        <v>2.7777777777777779E-3</v>
      </c>
      <c r="M519" t="str">
        <f>VLOOKUP(LEFT(MPT_Data[[#This Row],[Object ID]],1),Lookup[#All],2,FALSE)</f>
        <v>Service Request</v>
      </c>
      <c r="N519" t="str">
        <f>VLOOKUP("0"&amp;RIGHT(MPT_Data[[#This Row],[Processor Cost Center]],9),MAIN_Ref[[#All],[Cost Center]:[Site Name]],3,FALSE)</f>
        <v>PAL</v>
      </c>
      <c r="T519" s="8"/>
      <c r="U519"/>
    </row>
    <row r="520" spans="2:21" x14ac:dyDescent="0.25">
      <c r="B520" s="6" t="s">
        <v>30</v>
      </c>
      <c r="C520" s="3" t="s">
        <v>17</v>
      </c>
      <c r="D520" s="5" t="s">
        <v>748</v>
      </c>
      <c r="E520" s="19" t="s">
        <v>749</v>
      </c>
      <c r="F520" s="25">
        <v>41390</v>
      </c>
      <c r="G520" s="3" t="s">
        <v>2189</v>
      </c>
      <c r="H520" s="5">
        <v>3</v>
      </c>
      <c r="I520" s="19">
        <v>100</v>
      </c>
      <c r="J520" s="6">
        <f>DATE(YEAR(MPT_Data[[#This Row],[Calendar Day]]),MONTH(MPT_Data[[#This Row],[Calendar Day]]),1)</f>
        <v>41365</v>
      </c>
      <c r="K520" s="3">
        <f>DATE(YEAR(MPT_Data[[#This Row],[Calendar Day]]),1,1)</f>
        <v>41275</v>
      </c>
      <c r="L520" s="5">
        <f>MPT_Data[[#This Row],[MIN]]/60/24</f>
        <v>2.0833333333333333E-3</v>
      </c>
      <c r="M520" t="str">
        <f>VLOOKUP(LEFT(MPT_Data[[#This Row],[Object ID]],1),Lookup[#All],2,FALSE)</f>
        <v>Service Request</v>
      </c>
      <c r="N520" t="str">
        <f>VLOOKUP("0"&amp;RIGHT(MPT_Data[[#This Row],[Processor Cost Center]],9),MAIN_Ref[[#All],[Cost Center]:[Site Name]],3,FALSE)</f>
        <v>PAL</v>
      </c>
      <c r="T520" s="8"/>
      <c r="U520"/>
    </row>
    <row r="521" spans="2:21" x14ac:dyDescent="0.25">
      <c r="B521" s="6" t="s">
        <v>30</v>
      </c>
      <c r="C521" s="3" t="s">
        <v>17</v>
      </c>
      <c r="D521" s="5" t="s">
        <v>750</v>
      </c>
      <c r="E521" s="19" t="s">
        <v>751</v>
      </c>
      <c r="F521" s="25">
        <v>41421</v>
      </c>
      <c r="G521" s="3" t="s">
        <v>2189</v>
      </c>
      <c r="H521" s="5">
        <v>3</v>
      </c>
      <c r="I521" s="19">
        <v>100</v>
      </c>
      <c r="J521" s="6">
        <f>DATE(YEAR(MPT_Data[[#This Row],[Calendar Day]]),MONTH(MPT_Data[[#This Row],[Calendar Day]]),1)</f>
        <v>41395</v>
      </c>
      <c r="K521" s="3">
        <f>DATE(YEAR(MPT_Data[[#This Row],[Calendar Day]]),1,1)</f>
        <v>41275</v>
      </c>
      <c r="L521" s="5">
        <f>MPT_Data[[#This Row],[MIN]]/60/24</f>
        <v>2.0833333333333333E-3</v>
      </c>
      <c r="M521" t="str">
        <f>VLOOKUP(LEFT(MPT_Data[[#This Row],[Object ID]],1),Lookup[#All],2,FALSE)</f>
        <v>Service Request</v>
      </c>
      <c r="N521" t="str">
        <f>VLOOKUP("0"&amp;RIGHT(MPT_Data[[#This Row],[Processor Cost Center]],9),MAIN_Ref[[#All],[Cost Center]:[Site Name]],3,FALSE)</f>
        <v>PAL</v>
      </c>
      <c r="T521" s="8"/>
      <c r="U521"/>
    </row>
    <row r="522" spans="2:21" x14ac:dyDescent="0.25">
      <c r="B522" s="6" t="s">
        <v>30</v>
      </c>
      <c r="C522" s="3" t="s">
        <v>17</v>
      </c>
      <c r="D522" s="5" t="s">
        <v>752</v>
      </c>
      <c r="E522" s="19" t="s">
        <v>753</v>
      </c>
      <c r="F522" s="25">
        <v>41421</v>
      </c>
      <c r="G522" s="3" t="s">
        <v>2189</v>
      </c>
      <c r="H522" s="5">
        <v>3</v>
      </c>
      <c r="I522" s="19">
        <v>100</v>
      </c>
      <c r="J522" s="6">
        <f>DATE(YEAR(MPT_Data[[#This Row],[Calendar Day]]),MONTH(MPT_Data[[#This Row],[Calendar Day]]),1)</f>
        <v>41395</v>
      </c>
      <c r="K522" s="3">
        <f>DATE(YEAR(MPT_Data[[#This Row],[Calendar Day]]),1,1)</f>
        <v>41275</v>
      </c>
      <c r="L522" s="5">
        <f>MPT_Data[[#This Row],[MIN]]/60/24</f>
        <v>2.0833333333333333E-3</v>
      </c>
      <c r="M522" t="str">
        <f>VLOOKUP(LEFT(MPT_Data[[#This Row],[Object ID]],1),Lookup[#All],2,FALSE)</f>
        <v>Service Request</v>
      </c>
      <c r="N522" t="str">
        <f>VLOOKUP("0"&amp;RIGHT(MPT_Data[[#This Row],[Processor Cost Center]],9),MAIN_Ref[[#All],[Cost Center]:[Site Name]],3,FALSE)</f>
        <v>PAL</v>
      </c>
      <c r="T522" s="8"/>
      <c r="U522"/>
    </row>
    <row r="523" spans="2:21" x14ac:dyDescent="0.25">
      <c r="B523" s="6" t="s">
        <v>30</v>
      </c>
      <c r="C523" s="3" t="s">
        <v>17</v>
      </c>
      <c r="D523" s="5" t="s">
        <v>754</v>
      </c>
      <c r="E523" s="19" t="s">
        <v>490</v>
      </c>
      <c r="F523" s="25">
        <v>41390</v>
      </c>
      <c r="G523" s="3" t="s">
        <v>2189</v>
      </c>
      <c r="H523" s="5">
        <v>4</v>
      </c>
      <c r="I523" s="19">
        <v>100</v>
      </c>
      <c r="J523" s="6">
        <f>DATE(YEAR(MPT_Data[[#This Row],[Calendar Day]]),MONTH(MPT_Data[[#This Row],[Calendar Day]]),1)</f>
        <v>41365</v>
      </c>
      <c r="K523" s="3">
        <f>DATE(YEAR(MPT_Data[[#This Row],[Calendar Day]]),1,1)</f>
        <v>41275</v>
      </c>
      <c r="L523" s="5">
        <f>MPT_Data[[#This Row],[MIN]]/60/24</f>
        <v>2.7777777777777779E-3</v>
      </c>
      <c r="M523" t="str">
        <f>VLOOKUP(LEFT(MPT_Data[[#This Row],[Object ID]],1),Lookup[#All],2,FALSE)</f>
        <v>Service Request</v>
      </c>
      <c r="N523" t="str">
        <f>VLOOKUP("0"&amp;RIGHT(MPT_Data[[#This Row],[Processor Cost Center]],9),MAIN_Ref[[#All],[Cost Center]:[Site Name]],3,FALSE)</f>
        <v>PAL</v>
      </c>
      <c r="T523" s="8"/>
      <c r="U523"/>
    </row>
    <row r="524" spans="2:21" x14ac:dyDescent="0.25">
      <c r="B524" s="6" t="s">
        <v>30</v>
      </c>
      <c r="C524" s="3" t="s">
        <v>17</v>
      </c>
      <c r="D524" s="5" t="s">
        <v>755</v>
      </c>
      <c r="E524" s="19" t="s">
        <v>756</v>
      </c>
      <c r="F524" s="25">
        <v>41390</v>
      </c>
      <c r="G524" s="3" t="s">
        <v>2189</v>
      </c>
      <c r="H524" s="5">
        <v>3</v>
      </c>
      <c r="I524" s="19">
        <v>100</v>
      </c>
      <c r="J524" s="6">
        <f>DATE(YEAR(MPT_Data[[#This Row],[Calendar Day]]),MONTH(MPT_Data[[#This Row],[Calendar Day]]),1)</f>
        <v>41365</v>
      </c>
      <c r="K524" s="3">
        <f>DATE(YEAR(MPT_Data[[#This Row],[Calendar Day]]),1,1)</f>
        <v>41275</v>
      </c>
      <c r="L524" s="5">
        <f>MPT_Data[[#This Row],[MIN]]/60/24</f>
        <v>2.0833333333333333E-3</v>
      </c>
      <c r="M524" t="str">
        <f>VLOOKUP(LEFT(MPT_Data[[#This Row],[Object ID]],1),Lookup[#All],2,FALSE)</f>
        <v>Service Request</v>
      </c>
      <c r="N524" t="str">
        <f>VLOOKUP("0"&amp;RIGHT(MPT_Data[[#This Row],[Processor Cost Center]],9),MAIN_Ref[[#All],[Cost Center]:[Site Name]],3,FALSE)</f>
        <v>PAL</v>
      </c>
      <c r="T524" s="8"/>
      <c r="U524"/>
    </row>
    <row r="525" spans="2:21" x14ac:dyDescent="0.25">
      <c r="B525" s="6" t="s">
        <v>30</v>
      </c>
      <c r="C525" s="3" t="s">
        <v>17</v>
      </c>
      <c r="D525" s="5" t="s">
        <v>757</v>
      </c>
      <c r="E525" s="19" t="s">
        <v>758</v>
      </c>
      <c r="F525" s="25">
        <v>41421</v>
      </c>
      <c r="G525" s="3" t="s">
        <v>2189</v>
      </c>
      <c r="H525" s="5">
        <v>19</v>
      </c>
      <c r="I525" s="19">
        <v>100</v>
      </c>
      <c r="J525" s="6">
        <f>DATE(YEAR(MPT_Data[[#This Row],[Calendar Day]]),MONTH(MPT_Data[[#This Row],[Calendar Day]]),1)</f>
        <v>41395</v>
      </c>
      <c r="K525" s="3">
        <f>DATE(YEAR(MPT_Data[[#This Row],[Calendar Day]]),1,1)</f>
        <v>41275</v>
      </c>
      <c r="L525" s="5">
        <f>MPT_Data[[#This Row],[MIN]]/60/24</f>
        <v>1.3194444444444444E-2</v>
      </c>
      <c r="M525" t="str">
        <f>VLOOKUP(LEFT(MPT_Data[[#This Row],[Object ID]],1),Lookup[#All],2,FALSE)</f>
        <v>Service Request</v>
      </c>
      <c r="N525" t="str">
        <f>VLOOKUP("0"&amp;RIGHT(MPT_Data[[#This Row],[Processor Cost Center]],9),MAIN_Ref[[#All],[Cost Center]:[Site Name]],3,FALSE)</f>
        <v>PAL</v>
      </c>
      <c r="T525" s="8"/>
      <c r="U525"/>
    </row>
    <row r="526" spans="2:21" x14ac:dyDescent="0.25">
      <c r="B526" s="6" t="s">
        <v>30</v>
      </c>
      <c r="C526" s="3" t="s">
        <v>17</v>
      </c>
      <c r="D526" s="5" t="s">
        <v>759</v>
      </c>
      <c r="E526" s="19" t="s">
        <v>760</v>
      </c>
      <c r="F526" s="25">
        <v>41421</v>
      </c>
      <c r="G526" s="3" t="s">
        <v>2189</v>
      </c>
      <c r="H526" s="5">
        <v>3</v>
      </c>
      <c r="I526" s="19">
        <v>100</v>
      </c>
      <c r="J526" s="6">
        <f>DATE(YEAR(MPT_Data[[#This Row],[Calendar Day]]),MONTH(MPT_Data[[#This Row],[Calendar Day]]),1)</f>
        <v>41395</v>
      </c>
      <c r="K526" s="3">
        <f>DATE(YEAR(MPT_Data[[#This Row],[Calendar Day]]),1,1)</f>
        <v>41275</v>
      </c>
      <c r="L526" s="5">
        <f>MPT_Data[[#This Row],[MIN]]/60/24</f>
        <v>2.0833333333333333E-3</v>
      </c>
      <c r="M526" t="str">
        <f>VLOOKUP(LEFT(MPT_Data[[#This Row],[Object ID]],1),Lookup[#All],2,FALSE)</f>
        <v>Service Request</v>
      </c>
      <c r="N526" t="str">
        <f>VLOOKUP("0"&amp;RIGHT(MPT_Data[[#This Row],[Processor Cost Center]],9),MAIN_Ref[[#All],[Cost Center]:[Site Name]],3,FALSE)</f>
        <v>PAL</v>
      </c>
      <c r="T526" s="8"/>
      <c r="U526"/>
    </row>
    <row r="527" spans="2:21" x14ac:dyDescent="0.25">
      <c r="B527" s="6" t="s">
        <v>30</v>
      </c>
      <c r="C527" s="3" t="s">
        <v>17</v>
      </c>
      <c r="D527" s="5" t="s">
        <v>761</v>
      </c>
      <c r="E527" s="19" t="s">
        <v>490</v>
      </c>
      <c r="F527" s="25">
        <v>41390</v>
      </c>
      <c r="G527" s="3" t="s">
        <v>2189</v>
      </c>
      <c r="H527" s="5">
        <v>2</v>
      </c>
      <c r="I527" s="19">
        <v>100</v>
      </c>
      <c r="J527" s="6">
        <f>DATE(YEAR(MPT_Data[[#This Row],[Calendar Day]]),MONTH(MPT_Data[[#This Row],[Calendar Day]]),1)</f>
        <v>41365</v>
      </c>
      <c r="K527" s="3">
        <f>DATE(YEAR(MPT_Data[[#This Row],[Calendar Day]]),1,1)</f>
        <v>41275</v>
      </c>
      <c r="L527" s="5">
        <f>MPT_Data[[#This Row],[MIN]]/60/24</f>
        <v>1.3888888888888889E-3</v>
      </c>
      <c r="M527" t="str">
        <f>VLOOKUP(LEFT(MPT_Data[[#This Row],[Object ID]],1),Lookup[#All],2,FALSE)</f>
        <v>Service Request</v>
      </c>
      <c r="N527" t="str">
        <f>VLOOKUP("0"&amp;RIGHT(MPT_Data[[#This Row],[Processor Cost Center]],9),MAIN_Ref[[#All],[Cost Center]:[Site Name]],3,FALSE)</f>
        <v>PAL</v>
      </c>
      <c r="T527" s="8"/>
      <c r="U527"/>
    </row>
    <row r="528" spans="2:21" x14ac:dyDescent="0.25">
      <c r="B528" s="6" t="s">
        <v>30</v>
      </c>
      <c r="C528" s="3" t="s">
        <v>17</v>
      </c>
      <c r="D528" s="5" t="s">
        <v>762</v>
      </c>
      <c r="E528" s="19" t="s">
        <v>286</v>
      </c>
      <c r="F528" s="25">
        <v>41421</v>
      </c>
      <c r="G528" s="3" t="s">
        <v>2189</v>
      </c>
      <c r="H528" s="5">
        <v>4</v>
      </c>
      <c r="I528" s="19">
        <v>100</v>
      </c>
      <c r="J528" s="6">
        <f>DATE(YEAR(MPT_Data[[#This Row],[Calendar Day]]),MONTH(MPT_Data[[#This Row],[Calendar Day]]),1)</f>
        <v>41395</v>
      </c>
      <c r="K528" s="3">
        <f>DATE(YEAR(MPT_Data[[#This Row],[Calendar Day]]),1,1)</f>
        <v>41275</v>
      </c>
      <c r="L528" s="5">
        <f>MPT_Data[[#This Row],[MIN]]/60/24</f>
        <v>2.7777777777777779E-3</v>
      </c>
      <c r="M528" t="str">
        <f>VLOOKUP(LEFT(MPT_Data[[#This Row],[Object ID]],1),Lookup[#All],2,FALSE)</f>
        <v>Service Request</v>
      </c>
      <c r="N528" t="str">
        <f>VLOOKUP("0"&amp;RIGHT(MPT_Data[[#This Row],[Processor Cost Center]],9),MAIN_Ref[[#All],[Cost Center]:[Site Name]],3,FALSE)</f>
        <v>PAL</v>
      </c>
      <c r="T528" s="8"/>
      <c r="U528"/>
    </row>
    <row r="529" spans="2:21" x14ac:dyDescent="0.25">
      <c r="B529" s="6" t="s">
        <v>30</v>
      </c>
      <c r="C529" s="3" t="s">
        <v>17</v>
      </c>
      <c r="D529" s="5" t="s">
        <v>763</v>
      </c>
      <c r="E529" s="19" t="s">
        <v>764</v>
      </c>
      <c r="F529" s="25">
        <v>41421</v>
      </c>
      <c r="G529" s="3" t="s">
        <v>2189</v>
      </c>
      <c r="H529" s="5">
        <v>5</v>
      </c>
      <c r="I529" s="19">
        <v>100</v>
      </c>
      <c r="J529" s="6">
        <f>DATE(YEAR(MPT_Data[[#This Row],[Calendar Day]]),MONTH(MPT_Data[[#This Row],[Calendar Day]]),1)</f>
        <v>41395</v>
      </c>
      <c r="K529" s="3">
        <f>DATE(YEAR(MPT_Data[[#This Row],[Calendar Day]]),1,1)</f>
        <v>41275</v>
      </c>
      <c r="L529" s="5">
        <f>MPT_Data[[#This Row],[MIN]]/60/24</f>
        <v>3.472222222222222E-3</v>
      </c>
      <c r="M529" t="str">
        <f>VLOOKUP(LEFT(MPT_Data[[#This Row],[Object ID]],1),Lookup[#All],2,FALSE)</f>
        <v>Service Request</v>
      </c>
      <c r="N529" t="str">
        <f>VLOOKUP("0"&amp;RIGHT(MPT_Data[[#This Row],[Processor Cost Center]],9),MAIN_Ref[[#All],[Cost Center]:[Site Name]],3,FALSE)</f>
        <v>PAL</v>
      </c>
      <c r="T529" s="8"/>
      <c r="U529"/>
    </row>
    <row r="530" spans="2:21" x14ac:dyDescent="0.25">
      <c r="B530" s="6" t="s">
        <v>30</v>
      </c>
      <c r="C530" s="3" t="s">
        <v>17</v>
      </c>
      <c r="D530" s="5" t="s">
        <v>765</v>
      </c>
      <c r="E530" s="19" t="s">
        <v>766</v>
      </c>
      <c r="F530" s="25">
        <v>41421</v>
      </c>
      <c r="G530" s="3" t="s">
        <v>2198</v>
      </c>
      <c r="H530" s="5">
        <v>3</v>
      </c>
      <c r="I530" s="19">
        <v>100</v>
      </c>
      <c r="J530" s="6">
        <f>DATE(YEAR(MPT_Data[[#This Row],[Calendar Day]]),MONTH(MPT_Data[[#This Row],[Calendar Day]]),1)</f>
        <v>41395</v>
      </c>
      <c r="K530" s="3">
        <f>DATE(YEAR(MPT_Data[[#This Row],[Calendar Day]]),1,1)</f>
        <v>41275</v>
      </c>
      <c r="L530" s="5">
        <f>MPT_Data[[#This Row],[MIN]]/60/24</f>
        <v>2.0833333333333333E-3</v>
      </c>
      <c r="M530" t="str">
        <f>VLOOKUP(LEFT(MPT_Data[[#This Row],[Object ID]],1),Lookup[#All],2,FALSE)</f>
        <v>Service Request</v>
      </c>
      <c r="N530" t="str">
        <f>VLOOKUP("0"&amp;RIGHT(MPT_Data[[#This Row],[Processor Cost Center]],9),MAIN_Ref[[#All],[Cost Center]:[Site Name]],3,FALSE)</f>
        <v>PAL</v>
      </c>
      <c r="T530" s="8"/>
      <c r="U530"/>
    </row>
    <row r="531" spans="2:21" x14ac:dyDescent="0.25">
      <c r="B531" s="6" t="s">
        <v>30</v>
      </c>
      <c r="C531" s="3" t="s">
        <v>17</v>
      </c>
      <c r="D531" s="5" t="s">
        <v>767</v>
      </c>
      <c r="E531" s="19" t="s">
        <v>768</v>
      </c>
      <c r="F531" s="25">
        <v>41426</v>
      </c>
      <c r="G531" s="3" t="s">
        <v>2196</v>
      </c>
      <c r="H531" s="5">
        <v>6126</v>
      </c>
      <c r="I531" s="19">
        <v>100</v>
      </c>
      <c r="J531" s="6">
        <f>DATE(YEAR(MPT_Data[[#This Row],[Calendar Day]]),MONTH(MPT_Data[[#This Row],[Calendar Day]]),1)</f>
        <v>41426</v>
      </c>
      <c r="K531" s="3">
        <f>DATE(YEAR(MPT_Data[[#This Row],[Calendar Day]]),1,1)</f>
        <v>41275</v>
      </c>
      <c r="L531" s="5">
        <f>MPT_Data[[#This Row],[MIN]]/60/24</f>
        <v>4.2541666666666664</v>
      </c>
      <c r="M531" t="str">
        <f>VLOOKUP(LEFT(MPT_Data[[#This Row],[Object ID]],1),Lookup[#All],2,FALSE)</f>
        <v>Service Request</v>
      </c>
      <c r="N531" t="str">
        <f>VLOOKUP("0"&amp;RIGHT(MPT_Data[[#This Row],[Processor Cost Center]],9),MAIN_Ref[[#All],[Cost Center]:[Site Name]],3,FALSE)</f>
        <v>PAL</v>
      </c>
      <c r="T531" s="8"/>
      <c r="U531"/>
    </row>
    <row r="532" spans="2:21" x14ac:dyDescent="0.25">
      <c r="B532" s="6" t="s">
        <v>30</v>
      </c>
      <c r="C532" s="3" t="s">
        <v>17</v>
      </c>
      <c r="D532" s="5" t="s">
        <v>769</v>
      </c>
      <c r="E532" s="19" t="s">
        <v>770</v>
      </c>
      <c r="F532" s="25">
        <v>41421</v>
      </c>
      <c r="G532" s="3" t="s">
        <v>2198</v>
      </c>
      <c r="H532" s="5">
        <v>1</v>
      </c>
      <c r="I532" s="19">
        <v>100</v>
      </c>
      <c r="J532" s="6">
        <f>DATE(YEAR(MPT_Data[[#This Row],[Calendar Day]]),MONTH(MPT_Data[[#This Row],[Calendar Day]]),1)</f>
        <v>41395</v>
      </c>
      <c r="K532" s="3">
        <f>DATE(YEAR(MPT_Data[[#This Row],[Calendar Day]]),1,1)</f>
        <v>41275</v>
      </c>
      <c r="L532" s="5">
        <f>MPT_Data[[#This Row],[MIN]]/60/24</f>
        <v>6.9444444444444447E-4</v>
      </c>
      <c r="M532" t="str">
        <f>VLOOKUP(LEFT(MPT_Data[[#This Row],[Object ID]],1),Lookup[#All],2,FALSE)</f>
        <v>Service Request</v>
      </c>
      <c r="N532" t="str">
        <f>VLOOKUP("0"&amp;RIGHT(MPT_Data[[#This Row],[Processor Cost Center]],9),MAIN_Ref[[#All],[Cost Center]:[Site Name]],3,FALSE)</f>
        <v>PAL</v>
      </c>
      <c r="T532" s="8"/>
      <c r="U532"/>
    </row>
    <row r="533" spans="2:21" x14ac:dyDescent="0.25">
      <c r="B533" s="6" t="s">
        <v>30</v>
      </c>
      <c r="C533" s="3" t="s">
        <v>17</v>
      </c>
      <c r="D533" s="5" t="s">
        <v>771</v>
      </c>
      <c r="E533" s="19" t="s">
        <v>772</v>
      </c>
      <c r="F533" s="25">
        <v>41421</v>
      </c>
      <c r="G533" s="3" t="s">
        <v>2198</v>
      </c>
      <c r="H533" s="5">
        <v>3</v>
      </c>
      <c r="I533" s="19">
        <v>100</v>
      </c>
      <c r="J533" s="6">
        <f>DATE(YEAR(MPT_Data[[#This Row],[Calendar Day]]),MONTH(MPT_Data[[#This Row],[Calendar Day]]),1)</f>
        <v>41395</v>
      </c>
      <c r="K533" s="3">
        <f>DATE(YEAR(MPT_Data[[#This Row],[Calendar Day]]),1,1)</f>
        <v>41275</v>
      </c>
      <c r="L533" s="5">
        <f>MPT_Data[[#This Row],[MIN]]/60/24</f>
        <v>2.0833333333333333E-3</v>
      </c>
      <c r="M533" t="str">
        <f>VLOOKUP(LEFT(MPT_Data[[#This Row],[Object ID]],1),Lookup[#All],2,FALSE)</f>
        <v>Service Request</v>
      </c>
      <c r="N533" t="str">
        <f>VLOOKUP("0"&amp;RIGHT(MPT_Data[[#This Row],[Processor Cost Center]],9),MAIN_Ref[[#All],[Cost Center]:[Site Name]],3,FALSE)</f>
        <v>PAL</v>
      </c>
      <c r="T533" s="8"/>
      <c r="U533"/>
    </row>
    <row r="534" spans="2:21" x14ac:dyDescent="0.25">
      <c r="B534" s="6" t="s">
        <v>30</v>
      </c>
      <c r="C534" s="3" t="s">
        <v>17</v>
      </c>
      <c r="D534" s="5" t="s">
        <v>773</v>
      </c>
      <c r="E534" s="19" t="s">
        <v>774</v>
      </c>
      <c r="F534" s="25">
        <v>41421</v>
      </c>
      <c r="G534" s="3" t="s">
        <v>2196</v>
      </c>
      <c r="H534" s="5">
        <v>2</v>
      </c>
      <c r="I534" s="19">
        <v>100</v>
      </c>
      <c r="J534" s="6">
        <f>DATE(YEAR(MPT_Data[[#This Row],[Calendar Day]]),MONTH(MPT_Data[[#This Row],[Calendar Day]]),1)</f>
        <v>41395</v>
      </c>
      <c r="K534" s="3">
        <f>DATE(YEAR(MPT_Data[[#This Row],[Calendar Day]]),1,1)</f>
        <v>41275</v>
      </c>
      <c r="L534" s="5">
        <f>MPT_Data[[#This Row],[MIN]]/60/24</f>
        <v>1.3888888888888889E-3</v>
      </c>
      <c r="M534" t="str">
        <f>VLOOKUP(LEFT(MPT_Data[[#This Row],[Object ID]],1),Lookup[#All],2,FALSE)</f>
        <v>Service Request</v>
      </c>
      <c r="N534" t="str">
        <f>VLOOKUP("0"&amp;RIGHT(MPT_Data[[#This Row],[Processor Cost Center]],9),MAIN_Ref[[#All],[Cost Center]:[Site Name]],3,FALSE)</f>
        <v>PAL</v>
      </c>
      <c r="T534" s="8"/>
      <c r="U534"/>
    </row>
    <row r="535" spans="2:21" x14ac:dyDescent="0.25">
      <c r="B535" s="6" t="s">
        <v>30</v>
      </c>
      <c r="C535" s="3" t="s">
        <v>17</v>
      </c>
      <c r="D535" s="5" t="s">
        <v>775</v>
      </c>
      <c r="E535" s="19" t="s">
        <v>776</v>
      </c>
      <c r="F535" s="25">
        <v>41421</v>
      </c>
      <c r="G535" s="3" t="s">
        <v>2196</v>
      </c>
      <c r="H535" s="5">
        <v>2</v>
      </c>
      <c r="I535" s="19">
        <v>100</v>
      </c>
      <c r="J535" s="6">
        <f>DATE(YEAR(MPT_Data[[#This Row],[Calendar Day]]),MONTH(MPT_Data[[#This Row],[Calendar Day]]),1)</f>
        <v>41395</v>
      </c>
      <c r="K535" s="3">
        <f>DATE(YEAR(MPT_Data[[#This Row],[Calendar Day]]),1,1)</f>
        <v>41275</v>
      </c>
      <c r="L535" s="5">
        <f>MPT_Data[[#This Row],[MIN]]/60/24</f>
        <v>1.3888888888888889E-3</v>
      </c>
      <c r="M535" t="str">
        <f>VLOOKUP(LEFT(MPT_Data[[#This Row],[Object ID]],1),Lookup[#All],2,FALSE)</f>
        <v>Service Request</v>
      </c>
      <c r="N535" t="str">
        <f>VLOOKUP("0"&amp;RIGHT(MPT_Data[[#This Row],[Processor Cost Center]],9),MAIN_Ref[[#All],[Cost Center]:[Site Name]],3,FALSE)</f>
        <v>PAL</v>
      </c>
      <c r="T535" s="8"/>
      <c r="U535"/>
    </row>
    <row r="536" spans="2:21" x14ac:dyDescent="0.25">
      <c r="B536" s="6" t="s">
        <v>30</v>
      </c>
      <c r="C536" s="3" t="s">
        <v>17</v>
      </c>
      <c r="D536" s="5" t="s">
        <v>777</v>
      </c>
      <c r="E536" s="19" t="s">
        <v>778</v>
      </c>
      <c r="F536" s="25">
        <v>41421</v>
      </c>
      <c r="G536" s="3" t="s">
        <v>2198</v>
      </c>
      <c r="H536" s="5">
        <v>2</v>
      </c>
      <c r="I536" s="19">
        <v>100</v>
      </c>
      <c r="J536" s="6">
        <f>DATE(YEAR(MPT_Data[[#This Row],[Calendar Day]]),MONTH(MPT_Data[[#This Row],[Calendar Day]]),1)</f>
        <v>41395</v>
      </c>
      <c r="K536" s="3">
        <f>DATE(YEAR(MPT_Data[[#This Row],[Calendar Day]]),1,1)</f>
        <v>41275</v>
      </c>
      <c r="L536" s="5">
        <f>MPT_Data[[#This Row],[MIN]]/60/24</f>
        <v>1.3888888888888889E-3</v>
      </c>
      <c r="M536" t="str">
        <f>VLOOKUP(LEFT(MPT_Data[[#This Row],[Object ID]],1),Lookup[#All],2,FALSE)</f>
        <v>Service Request</v>
      </c>
      <c r="N536" t="str">
        <f>VLOOKUP("0"&amp;RIGHT(MPT_Data[[#This Row],[Processor Cost Center]],9),MAIN_Ref[[#All],[Cost Center]:[Site Name]],3,FALSE)</f>
        <v>PAL</v>
      </c>
      <c r="T536" s="8"/>
      <c r="U536"/>
    </row>
    <row r="537" spans="2:21" x14ac:dyDescent="0.25">
      <c r="B537" s="6" t="s">
        <v>30</v>
      </c>
      <c r="C537" s="3" t="s">
        <v>17</v>
      </c>
      <c r="D537" s="5" t="s">
        <v>779</v>
      </c>
      <c r="E537" s="19" t="s">
        <v>780</v>
      </c>
      <c r="F537" s="25">
        <v>41390</v>
      </c>
      <c r="G537" s="3" t="s">
        <v>2197</v>
      </c>
      <c r="H537" s="5">
        <v>3</v>
      </c>
      <c r="I537" s="19">
        <v>100</v>
      </c>
      <c r="J537" s="6">
        <f>DATE(YEAR(MPT_Data[[#This Row],[Calendar Day]]),MONTH(MPT_Data[[#This Row],[Calendar Day]]),1)</f>
        <v>41365</v>
      </c>
      <c r="K537" s="3">
        <f>DATE(YEAR(MPT_Data[[#This Row],[Calendar Day]]),1,1)</f>
        <v>41275</v>
      </c>
      <c r="L537" s="5">
        <f>MPT_Data[[#This Row],[MIN]]/60/24</f>
        <v>2.0833333333333333E-3</v>
      </c>
      <c r="M537" t="str">
        <f>VLOOKUP(LEFT(MPT_Data[[#This Row],[Object ID]],1),Lookup[#All],2,FALSE)</f>
        <v>Service Request</v>
      </c>
      <c r="N537" t="str">
        <f>VLOOKUP("0"&amp;RIGHT(MPT_Data[[#This Row],[Processor Cost Center]],9),MAIN_Ref[[#All],[Cost Center]:[Site Name]],3,FALSE)</f>
        <v>PAL</v>
      </c>
      <c r="T537" s="8"/>
      <c r="U537"/>
    </row>
    <row r="538" spans="2:21" x14ac:dyDescent="0.25">
      <c r="B538" s="6" t="s">
        <v>30</v>
      </c>
      <c r="C538" s="3" t="s">
        <v>17</v>
      </c>
      <c r="D538" s="5" t="s">
        <v>781</v>
      </c>
      <c r="E538" s="19" t="s">
        <v>782</v>
      </c>
      <c r="F538" s="25">
        <v>41421</v>
      </c>
      <c r="G538" s="3" t="s">
        <v>2197</v>
      </c>
      <c r="H538" s="5">
        <v>3</v>
      </c>
      <c r="I538" s="19">
        <v>100</v>
      </c>
      <c r="J538" s="6">
        <f>DATE(YEAR(MPT_Data[[#This Row],[Calendar Day]]),MONTH(MPT_Data[[#This Row],[Calendar Day]]),1)</f>
        <v>41395</v>
      </c>
      <c r="K538" s="3">
        <f>DATE(YEAR(MPT_Data[[#This Row],[Calendar Day]]),1,1)</f>
        <v>41275</v>
      </c>
      <c r="L538" s="5">
        <f>MPT_Data[[#This Row],[MIN]]/60/24</f>
        <v>2.0833333333333333E-3</v>
      </c>
      <c r="M538" t="str">
        <f>VLOOKUP(LEFT(MPT_Data[[#This Row],[Object ID]],1),Lookup[#All],2,FALSE)</f>
        <v>Service Request</v>
      </c>
      <c r="N538" t="str">
        <f>VLOOKUP("0"&amp;RIGHT(MPT_Data[[#This Row],[Processor Cost Center]],9),MAIN_Ref[[#All],[Cost Center]:[Site Name]],3,FALSE)</f>
        <v>PAL</v>
      </c>
      <c r="T538" s="8"/>
      <c r="U538"/>
    </row>
    <row r="539" spans="2:21" x14ac:dyDescent="0.25">
      <c r="B539" s="6" t="s">
        <v>30</v>
      </c>
      <c r="C539" s="3" t="s">
        <v>17</v>
      </c>
      <c r="D539" s="5" t="s">
        <v>783</v>
      </c>
      <c r="E539" s="19" t="s">
        <v>293</v>
      </c>
      <c r="F539" s="25">
        <v>41424</v>
      </c>
      <c r="G539" s="3" t="s">
        <v>2189</v>
      </c>
      <c r="H539" s="5">
        <v>3926</v>
      </c>
      <c r="I539" s="19">
        <v>100</v>
      </c>
      <c r="J539" s="6">
        <f>DATE(YEAR(MPT_Data[[#This Row],[Calendar Day]]),MONTH(MPT_Data[[#This Row],[Calendar Day]]),1)</f>
        <v>41395</v>
      </c>
      <c r="K539" s="3">
        <f>DATE(YEAR(MPT_Data[[#This Row],[Calendar Day]]),1,1)</f>
        <v>41275</v>
      </c>
      <c r="L539" s="5">
        <f>MPT_Data[[#This Row],[MIN]]/60/24</f>
        <v>2.7263888888888892</v>
      </c>
      <c r="M539" t="str">
        <f>VLOOKUP(LEFT(MPT_Data[[#This Row],[Object ID]],1),Lookup[#All],2,FALSE)</f>
        <v>Service Request</v>
      </c>
      <c r="N539" t="str">
        <f>VLOOKUP("0"&amp;RIGHT(MPT_Data[[#This Row],[Processor Cost Center]],9),MAIN_Ref[[#All],[Cost Center]:[Site Name]],3,FALSE)</f>
        <v>PAL</v>
      </c>
      <c r="T539" s="8"/>
      <c r="U539"/>
    </row>
    <row r="540" spans="2:21" x14ac:dyDescent="0.25">
      <c r="B540" s="6" t="s">
        <v>30</v>
      </c>
      <c r="C540" s="3" t="s">
        <v>17</v>
      </c>
      <c r="D540" s="5" t="s">
        <v>784</v>
      </c>
      <c r="E540" s="19" t="s">
        <v>293</v>
      </c>
      <c r="F540" s="25">
        <v>41425</v>
      </c>
      <c r="G540" s="3" t="s">
        <v>2189</v>
      </c>
      <c r="H540" s="5">
        <v>5156</v>
      </c>
      <c r="I540" s="19">
        <v>100</v>
      </c>
      <c r="J540" s="6">
        <f>DATE(YEAR(MPT_Data[[#This Row],[Calendar Day]]),MONTH(MPT_Data[[#This Row],[Calendar Day]]),1)</f>
        <v>41395</v>
      </c>
      <c r="K540" s="3">
        <f>DATE(YEAR(MPT_Data[[#This Row],[Calendar Day]]),1,1)</f>
        <v>41275</v>
      </c>
      <c r="L540" s="5">
        <f>MPT_Data[[#This Row],[MIN]]/60/24</f>
        <v>3.5805555555555557</v>
      </c>
      <c r="M540" t="str">
        <f>VLOOKUP(LEFT(MPT_Data[[#This Row],[Object ID]],1),Lookup[#All],2,FALSE)</f>
        <v>Service Request</v>
      </c>
      <c r="N540" t="str">
        <f>VLOOKUP("0"&amp;RIGHT(MPT_Data[[#This Row],[Processor Cost Center]],9),MAIN_Ref[[#All],[Cost Center]:[Site Name]],3,FALSE)</f>
        <v>PAL</v>
      </c>
      <c r="T540" s="8"/>
      <c r="U540"/>
    </row>
    <row r="541" spans="2:21" x14ac:dyDescent="0.25">
      <c r="B541" s="6" t="s">
        <v>30</v>
      </c>
      <c r="C541" s="3" t="s">
        <v>17</v>
      </c>
      <c r="D541" s="5" t="s">
        <v>785</v>
      </c>
      <c r="E541" s="19" t="s">
        <v>786</v>
      </c>
      <c r="F541" s="25">
        <v>41391</v>
      </c>
      <c r="G541" s="3" t="s">
        <v>2191</v>
      </c>
      <c r="H541" s="5">
        <v>3</v>
      </c>
      <c r="I541" s="19">
        <v>100</v>
      </c>
      <c r="J541" s="6">
        <f>DATE(YEAR(MPT_Data[[#This Row],[Calendar Day]]),MONTH(MPT_Data[[#This Row],[Calendar Day]]),1)</f>
        <v>41365</v>
      </c>
      <c r="K541" s="3">
        <f>DATE(YEAR(MPT_Data[[#This Row],[Calendar Day]]),1,1)</f>
        <v>41275</v>
      </c>
      <c r="L541" s="5">
        <f>MPT_Data[[#This Row],[MIN]]/60/24</f>
        <v>2.0833333333333333E-3</v>
      </c>
      <c r="M541" t="str">
        <f>VLOOKUP(LEFT(MPT_Data[[#This Row],[Object ID]],1),Lookup[#All],2,FALSE)</f>
        <v>Service Request</v>
      </c>
      <c r="N541" t="str">
        <f>VLOOKUP("0"&amp;RIGHT(MPT_Data[[#This Row],[Processor Cost Center]],9),MAIN_Ref[[#All],[Cost Center]:[Site Name]],3,FALSE)</f>
        <v>PAL</v>
      </c>
      <c r="T541" s="8"/>
      <c r="U541"/>
    </row>
    <row r="542" spans="2:21" x14ac:dyDescent="0.25">
      <c r="B542" s="6" t="s">
        <v>30</v>
      </c>
      <c r="C542" s="3" t="s">
        <v>17</v>
      </c>
      <c r="D542" s="5" t="s">
        <v>787</v>
      </c>
      <c r="E542" s="19" t="s">
        <v>788</v>
      </c>
      <c r="F542" s="25">
        <v>41393</v>
      </c>
      <c r="G542" s="3" t="s">
        <v>2191</v>
      </c>
      <c r="H542" s="5">
        <v>3</v>
      </c>
      <c r="I542" s="19">
        <v>100</v>
      </c>
      <c r="J542" s="6">
        <f>DATE(YEAR(MPT_Data[[#This Row],[Calendar Day]]),MONTH(MPT_Data[[#This Row],[Calendar Day]]),1)</f>
        <v>41365</v>
      </c>
      <c r="K542" s="3">
        <f>DATE(YEAR(MPT_Data[[#This Row],[Calendar Day]]),1,1)</f>
        <v>41275</v>
      </c>
      <c r="L542" s="5">
        <f>MPT_Data[[#This Row],[MIN]]/60/24</f>
        <v>2.0833333333333333E-3</v>
      </c>
      <c r="M542" t="str">
        <f>VLOOKUP(LEFT(MPT_Data[[#This Row],[Object ID]],1),Lookup[#All],2,FALSE)</f>
        <v>Service Request</v>
      </c>
      <c r="N542" t="str">
        <f>VLOOKUP("0"&amp;RIGHT(MPT_Data[[#This Row],[Processor Cost Center]],9),MAIN_Ref[[#All],[Cost Center]:[Site Name]],3,FALSE)</f>
        <v>PAL</v>
      </c>
      <c r="T542" s="8"/>
      <c r="U542"/>
    </row>
    <row r="543" spans="2:21" x14ac:dyDescent="0.25">
      <c r="B543" s="6" t="s">
        <v>30</v>
      </c>
      <c r="C543" s="3" t="s">
        <v>17</v>
      </c>
      <c r="D543" s="5" t="s">
        <v>789</v>
      </c>
      <c r="E543" s="19" t="s">
        <v>122</v>
      </c>
      <c r="F543" s="25">
        <v>41421</v>
      </c>
      <c r="G543" s="3" t="s">
        <v>2196</v>
      </c>
      <c r="H543" s="5">
        <v>3</v>
      </c>
      <c r="I543" s="19">
        <v>100</v>
      </c>
      <c r="J543" s="6">
        <f>DATE(YEAR(MPT_Data[[#This Row],[Calendar Day]]),MONTH(MPT_Data[[#This Row],[Calendar Day]]),1)</f>
        <v>41395</v>
      </c>
      <c r="K543" s="3">
        <f>DATE(YEAR(MPT_Data[[#This Row],[Calendar Day]]),1,1)</f>
        <v>41275</v>
      </c>
      <c r="L543" s="5">
        <f>MPT_Data[[#This Row],[MIN]]/60/24</f>
        <v>2.0833333333333333E-3</v>
      </c>
      <c r="M543" t="str">
        <f>VLOOKUP(LEFT(MPT_Data[[#This Row],[Object ID]],1),Lookup[#All],2,FALSE)</f>
        <v>Service Request</v>
      </c>
      <c r="N543" t="str">
        <f>VLOOKUP("0"&amp;RIGHT(MPT_Data[[#This Row],[Processor Cost Center]],9),MAIN_Ref[[#All],[Cost Center]:[Site Name]],3,FALSE)</f>
        <v>PAL</v>
      </c>
      <c r="T543" s="8"/>
      <c r="U543"/>
    </row>
    <row r="544" spans="2:21" x14ac:dyDescent="0.25">
      <c r="B544" s="6" t="s">
        <v>30</v>
      </c>
      <c r="C544" s="3" t="s">
        <v>17</v>
      </c>
      <c r="D544" s="5" t="s">
        <v>790</v>
      </c>
      <c r="E544" s="19" t="s">
        <v>293</v>
      </c>
      <c r="F544" s="25">
        <v>41402</v>
      </c>
      <c r="G544" s="3" t="s">
        <v>2199</v>
      </c>
      <c r="H544" s="5">
        <v>7105</v>
      </c>
      <c r="I544" s="19">
        <v>100</v>
      </c>
      <c r="J544" s="6">
        <f>DATE(YEAR(MPT_Data[[#This Row],[Calendar Day]]),MONTH(MPT_Data[[#This Row],[Calendar Day]]),1)</f>
        <v>41395</v>
      </c>
      <c r="K544" s="3">
        <f>DATE(YEAR(MPT_Data[[#This Row],[Calendar Day]]),1,1)</f>
        <v>41275</v>
      </c>
      <c r="L544" s="5">
        <f>MPT_Data[[#This Row],[MIN]]/60/24</f>
        <v>4.9340277777777777</v>
      </c>
      <c r="M544" t="str">
        <f>VLOOKUP(LEFT(MPT_Data[[#This Row],[Object ID]],1),Lookup[#All],2,FALSE)</f>
        <v>Service Request</v>
      </c>
      <c r="N544" t="str">
        <f>VLOOKUP("0"&amp;RIGHT(MPT_Data[[#This Row],[Processor Cost Center]],9),MAIN_Ref[[#All],[Cost Center]:[Site Name]],3,FALSE)</f>
        <v>PAL</v>
      </c>
      <c r="T544" s="8"/>
      <c r="U544"/>
    </row>
    <row r="545" spans="2:21" x14ac:dyDescent="0.25">
      <c r="B545" s="6" t="s">
        <v>30</v>
      </c>
      <c r="C545" s="3" t="s">
        <v>17</v>
      </c>
      <c r="D545" s="5" t="s">
        <v>791</v>
      </c>
      <c r="E545" s="19" t="s">
        <v>792</v>
      </c>
      <c r="F545" s="25">
        <v>41421</v>
      </c>
      <c r="G545" s="3" t="s">
        <v>2196</v>
      </c>
      <c r="H545" s="5">
        <v>1</v>
      </c>
      <c r="I545" s="19">
        <v>100</v>
      </c>
      <c r="J545" s="6">
        <f>DATE(YEAR(MPT_Data[[#This Row],[Calendar Day]]),MONTH(MPT_Data[[#This Row],[Calendar Day]]),1)</f>
        <v>41395</v>
      </c>
      <c r="K545" s="3">
        <f>DATE(YEAR(MPT_Data[[#This Row],[Calendar Day]]),1,1)</f>
        <v>41275</v>
      </c>
      <c r="L545" s="5">
        <f>MPT_Data[[#This Row],[MIN]]/60/24</f>
        <v>6.9444444444444447E-4</v>
      </c>
      <c r="M545" t="str">
        <f>VLOOKUP(LEFT(MPT_Data[[#This Row],[Object ID]],1),Lookup[#All],2,FALSE)</f>
        <v>Service Request</v>
      </c>
      <c r="N545" t="str">
        <f>VLOOKUP("0"&amp;RIGHT(MPT_Data[[#This Row],[Processor Cost Center]],9),MAIN_Ref[[#All],[Cost Center]:[Site Name]],3,FALSE)</f>
        <v>PAL</v>
      </c>
      <c r="T545" s="8"/>
      <c r="U545"/>
    </row>
    <row r="546" spans="2:21" x14ac:dyDescent="0.25">
      <c r="B546" s="6" t="s">
        <v>30</v>
      </c>
      <c r="C546" s="3" t="s">
        <v>17</v>
      </c>
      <c r="D546" s="5" t="s">
        <v>793</v>
      </c>
      <c r="E546" s="19" t="s">
        <v>293</v>
      </c>
      <c r="F546" s="25">
        <v>41425</v>
      </c>
      <c r="G546" s="3" t="s">
        <v>2189</v>
      </c>
      <c r="H546" s="5">
        <v>5668</v>
      </c>
      <c r="I546" s="19">
        <v>100</v>
      </c>
      <c r="J546" s="6">
        <f>DATE(YEAR(MPT_Data[[#This Row],[Calendar Day]]),MONTH(MPT_Data[[#This Row],[Calendar Day]]),1)</f>
        <v>41395</v>
      </c>
      <c r="K546" s="3">
        <f>DATE(YEAR(MPT_Data[[#This Row],[Calendar Day]]),1,1)</f>
        <v>41275</v>
      </c>
      <c r="L546" s="5">
        <f>MPT_Data[[#This Row],[MIN]]/60/24</f>
        <v>3.9361111111111113</v>
      </c>
      <c r="M546" t="str">
        <f>VLOOKUP(LEFT(MPT_Data[[#This Row],[Object ID]],1),Lookup[#All],2,FALSE)</f>
        <v>Service Request</v>
      </c>
      <c r="N546" t="str">
        <f>VLOOKUP("0"&amp;RIGHT(MPT_Data[[#This Row],[Processor Cost Center]],9),MAIN_Ref[[#All],[Cost Center]:[Site Name]],3,FALSE)</f>
        <v>PAL</v>
      </c>
      <c r="T546" s="8"/>
      <c r="U546"/>
    </row>
    <row r="547" spans="2:21" x14ac:dyDescent="0.25">
      <c r="B547" s="6" t="s">
        <v>30</v>
      </c>
      <c r="C547" s="3" t="s">
        <v>17</v>
      </c>
      <c r="D547" s="5" t="s">
        <v>794</v>
      </c>
      <c r="E547" s="19" t="s">
        <v>795</v>
      </c>
      <c r="F547" s="25">
        <v>41424</v>
      </c>
      <c r="G547" s="3" t="s">
        <v>2197</v>
      </c>
      <c r="H547" s="5">
        <v>4</v>
      </c>
      <c r="I547" s="19">
        <v>100</v>
      </c>
      <c r="J547" s="6">
        <f>DATE(YEAR(MPT_Data[[#This Row],[Calendar Day]]),MONTH(MPT_Data[[#This Row],[Calendar Day]]),1)</f>
        <v>41395</v>
      </c>
      <c r="K547" s="3">
        <f>DATE(YEAR(MPT_Data[[#This Row],[Calendar Day]]),1,1)</f>
        <v>41275</v>
      </c>
      <c r="L547" s="5">
        <f>MPT_Data[[#This Row],[MIN]]/60/24</f>
        <v>2.7777777777777779E-3</v>
      </c>
      <c r="M547" t="str">
        <f>VLOOKUP(LEFT(MPT_Data[[#This Row],[Object ID]],1),Lookup[#All],2,FALSE)</f>
        <v>Service Request</v>
      </c>
      <c r="N547" t="str">
        <f>VLOOKUP("0"&amp;RIGHT(MPT_Data[[#This Row],[Processor Cost Center]],9),MAIN_Ref[[#All],[Cost Center]:[Site Name]],3,FALSE)</f>
        <v>PAL</v>
      </c>
      <c r="T547" s="8"/>
      <c r="U547"/>
    </row>
    <row r="548" spans="2:21" x14ac:dyDescent="0.25">
      <c r="B548" s="6" t="s">
        <v>30</v>
      </c>
      <c r="C548" s="3" t="s">
        <v>17</v>
      </c>
      <c r="D548" s="5" t="s">
        <v>796</v>
      </c>
      <c r="E548" s="19" t="s">
        <v>797</v>
      </c>
      <c r="F548" s="25">
        <v>41395</v>
      </c>
      <c r="G548" s="3" t="s">
        <v>2186</v>
      </c>
      <c r="H548" s="5">
        <v>2648</v>
      </c>
      <c r="I548" s="19">
        <v>100</v>
      </c>
      <c r="J548" s="6">
        <f>DATE(YEAR(MPT_Data[[#This Row],[Calendar Day]]),MONTH(MPT_Data[[#This Row],[Calendar Day]]),1)</f>
        <v>41395</v>
      </c>
      <c r="K548" s="3">
        <f>DATE(YEAR(MPT_Data[[#This Row],[Calendar Day]]),1,1)</f>
        <v>41275</v>
      </c>
      <c r="L548" s="5">
        <f>MPT_Data[[#This Row],[MIN]]/60/24</f>
        <v>1.8388888888888888</v>
      </c>
      <c r="M548" t="str">
        <f>VLOOKUP(LEFT(MPT_Data[[#This Row],[Object ID]],1),Lookup[#All],2,FALSE)</f>
        <v>Service Request</v>
      </c>
      <c r="N548" t="str">
        <f>VLOOKUP("0"&amp;RIGHT(MPT_Data[[#This Row],[Processor Cost Center]],9),MAIN_Ref[[#All],[Cost Center]:[Site Name]],3,FALSE)</f>
        <v>PAL</v>
      </c>
      <c r="T548" s="8"/>
      <c r="U548"/>
    </row>
    <row r="549" spans="2:21" x14ac:dyDescent="0.25">
      <c r="B549" s="6" t="s">
        <v>30</v>
      </c>
      <c r="C549" s="3" t="s">
        <v>17</v>
      </c>
      <c r="D549" s="5" t="s">
        <v>798</v>
      </c>
      <c r="E549" s="19" t="s">
        <v>799</v>
      </c>
      <c r="F549" s="25">
        <v>41393</v>
      </c>
      <c r="G549" s="3" t="s">
        <v>2197</v>
      </c>
      <c r="H549" s="5">
        <v>3</v>
      </c>
      <c r="I549" s="19">
        <v>100</v>
      </c>
      <c r="J549" s="6">
        <f>DATE(YEAR(MPT_Data[[#This Row],[Calendar Day]]),MONTH(MPT_Data[[#This Row],[Calendar Day]]),1)</f>
        <v>41365</v>
      </c>
      <c r="K549" s="3">
        <f>DATE(YEAR(MPT_Data[[#This Row],[Calendar Day]]),1,1)</f>
        <v>41275</v>
      </c>
      <c r="L549" s="5">
        <f>MPT_Data[[#This Row],[MIN]]/60/24</f>
        <v>2.0833333333333333E-3</v>
      </c>
      <c r="M549" t="str">
        <f>VLOOKUP(LEFT(MPT_Data[[#This Row],[Object ID]],1),Lookup[#All],2,FALSE)</f>
        <v>Service Request</v>
      </c>
      <c r="N549" t="str">
        <f>VLOOKUP("0"&amp;RIGHT(MPT_Data[[#This Row],[Processor Cost Center]],9),MAIN_Ref[[#All],[Cost Center]:[Site Name]],3,FALSE)</f>
        <v>PAL</v>
      </c>
      <c r="T549" s="8"/>
      <c r="U549"/>
    </row>
    <row r="550" spans="2:21" x14ac:dyDescent="0.25">
      <c r="B550" s="6" t="s">
        <v>30</v>
      </c>
      <c r="C550" s="3" t="s">
        <v>17</v>
      </c>
      <c r="D550" s="5" t="s">
        <v>800</v>
      </c>
      <c r="E550" s="19" t="s">
        <v>801</v>
      </c>
      <c r="F550" s="25">
        <v>41425</v>
      </c>
      <c r="G550" s="3" t="s">
        <v>2192</v>
      </c>
      <c r="H550" s="5">
        <v>1178</v>
      </c>
      <c r="I550" s="19">
        <v>100</v>
      </c>
      <c r="J550" s="6">
        <f>DATE(YEAR(MPT_Data[[#This Row],[Calendar Day]]),MONTH(MPT_Data[[#This Row],[Calendar Day]]),1)</f>
        <v>41395</v>
      </c>
      <c r="K550" s="3">
        <f>DATE(YEAR(MPT_Data[[#This Row],[Calendar Day]]),1,1)</f>
        <v>41275</v>
      </c>
      <c r="L550" s="5">
        <f>MPT_Data[[#This Row],[MIN]]/60/24</f>
        <v>0.81805555555555554</v>
      </c>
      <c r="M550" t="str">
        <f>VLOOKUP(LEFT(MPT_Data[[#This Row],[Object ID]],1),Lookup[#All],2,FALSE)</f>
        <v>Service Request</v>
      </c>
      <c r="N550" t="str">
        <f>VLOOKUP("0"&amp;RIGHT(MPT_Data[[#This Row],[Processor Cost Center]],9),MAIN_Ref[[#All],[Cost Center]:[Site Name]],3,FALSE)</f>
        <v>PAL</v>
      </c>
      <c r="T550" s="8"/>
      <c r="U550"/>
    </row>
    <row r="551" spans="2:21" x14ac:dyDescent="0.25">
      <c r="B551" s="6" t="s">
        <v>30</v>
      </c>
      <c r="C551" s="3" t="s">
        <v>17</v>
      </c>
      <c r="D551" s="5" t="s">
        <v>802</v>
      </c>
      <c r="E551" s="19" t="s">
        <v>803</v>
      </c>
      <c r="F551" s="25">
        <v>41394</v>
      </c>
      <c r="G551" s="3" t="s">
        <v>2188</v>
      </c>
      <c r="H551" s="5">
        <v>4</v>
      </c>
      <c r="I551" s="19">
        <v>100</v>
      </c>
      <c r="J551" s="6">
        <f>DATE(YEAR(MPT_Data[[#This Row],[Calendar Day]]),MONTH(MPT_Data[[#This Row],[Calendar Day]]),1)</f>
        <v>41365</v>
      </c>
      <c r="K551" s="3">
        <f>DATE(YEAR(MPT_Data[[#This Row],[Calendar Day]]),1,1)</f>
        <v>41275</v>
      </c>
      <c r="L551" s="5">
        <f>MPT_Data[[#This Row],[MIN]]/60/24</f>
        <v>2.7777777777777779E-3</v>
      </c>
      <c r="M551" t="str">
        <f>VLOOKUP(LEFT(MPT_Data[[#This Row],[Object ID]],1),Lookup[#All],2,FALSE)</f>
        <v>Service Request</v>
      </c>
      <c r="N551" t="str">
        <f>VLOOKUP("0"&amp;RIGHT(MPT_Data[[#This Row],[Processor Cost Center]],9),MAIN_Ref[[#All],[Cost Center]:[Site Name]],3,FALSE)</f>
        <v>PAL</v>
      </c>
      <c r="T551" s="8"/>
      <c r="U551"/>
    </row>
    <row r="552" spans="2:21" x14ac:dyDescent="0.25">
      <c r="B552" s="6" t="s">
        <v>30</v>
      </c>
      <c r="C552" s="3" t="s">
        <v>17</v>
      </c>
      <c r="D552" s="5" t="s">
        <v>804</v>
      </c>
      <c r="E552" s="19" t="s">
        <v>805</v>
      </c>
      <c r="F552" s="25">
        <v>41425</v>
      </c>
      <c r="G552" s="3" t="s">
        <v>2188</v>
      </c>
      <c r="H552" s="5">
        <v>5</v>
      </c>
      <c r="I552" s="19">
        <v>100</v>
      </c>
      <c r="J552" s="6">
        <f>DATE(YEAR(MPT_Data[[#This Row],[Calendar Day]]),MONTH(MPT_Data[[#This Row],[Calendar Day]]),1)</f>
        <v>41395</v>
      </c>
      <c r="K552" s="3">
        <f>DATE(YEAR(MPT_Data[[#This Row],[Calendar Day]]),1,1)</f>
        <v>41275</v>
      </c>
      <c r="L552" s="5">
        <f>MPT_Data[[#This Row],[MIN]]/60/24</f>
        <v>3.472222222222222E-3</v>
      </c>
      <c r="M552" t="str">
        <f>VLOOKUP(LEFT(MPT_Data[[#This Row],[Object ID]],1),Lookup[#All],2,FALSE)</f>
        <v>Service Request</v>
      </c>
      <c r="N552" t="str">
        <f>VLOOKUP("0"&amp;RIGHT(MPT_Data[[#This Row],[Processor Cost Center]],9),MAIN_Ref[[#All],[Cost Center]:[Site Name]],3,FALSE)</f>
        <v>PAL</v>
      </c>
      <c r="T552" s="8"/>
      <c r="U552"/>
    </row>
    <row r="553" spans="2:21" x14ac:dyDescent="0.25">
      <c r="B553" s="6" t="s">
        <v>30</v>
      </c>
      <c r="C553" s="3" t="s">
        <v>17</v>
      </c>
      <c r="D553" s="5" t="s">
        <v>806</v>
      </c>
      <c r="E553" s="19" t="s">
        <v>805</v>
      </c>
      <c r="F553" s="25">
        <v>41403</v>
      </c>
      <c r="G553" s="3" t="s">
        <v>2188</v>
      </c>
      <c r="H553" s="5">
        <v>4</v>
      </c>
      <c r="I553" s="19">
        <v>100</v>
      </c>
      <c r="J553" s="6">
        <f>DATE(YEAR(MPT_Data[[#This Row],[Calendar Day]]),MONTH(MPT_Data[[#This Row],[Calendar Day]]),1)</f>
        <v>41395</v>
      </c>
      <c r="K553" s="3">
        <f>DATE(YEAR(MPT_Data[[#This Row],[Calendar Day]]),1,1)</f>
        <v>41275</v>
      </c>
      <c r="L553" s="5">
        <f>MPT_Data[[#This Row],[MIN]]/60/24</f>
        <v>2.7777777777777779E-3</v>
      </c>
      <c r="M553" t="str">
        <f>VLOOKUP(LEFT(MPT_Data[[#This Row],[Object ID]],1),Lookup[#All],2,FALSE)</f>
        <v>Service Request</v>
      </c>
      <c r="N553" t="str">
        <f>VLOOKUP("0"&amp;RIGHT(MPT_Data[[#This Row],[Processor Cost Center]],9),MAIN_Ref[[#All],[Cost Center]:[Site Name]],3,FALSE)</f>
        <v>PAL</v>
      </c>
      <c r="T553" s="8"/>
      <c r="U553"/>
    </row>
    <row r="554" spans="2:21" x14ac:dyDescent="0.25">
      <c r="B554" s="6" t="s">
        <v>30</v>
      </c>
      <c r="C554" s="3" t="s">
        <v>17</v>
      </c>
      <c r="D554" s="5" t="s">
        <v>807</v>
      </c>
      <c r="E554" s="19" t="s">
        <v>805</v>
      </c>
      <c r="F554" s="25">
        <v>41425</v>
      </c>
      <c r="G554" s="3" t="s">
        <v>2188</v>
      </c>
      <c r="H554" s="5">
        <v>2</v>
      </c>
      <c r="I554" s="19">
        <v>100</v>
      </c>
      <c r="J554" s="6">
        <f>DATE(YEAR(MPT_Data[[#This Row],[Calendar Day]]),MONTH(MPT_Data[[#This Row],[Calendar Day]]),1)</f>
        <v>41395</v>
      </c>
      <c r="K554" s="3">
        <f>DATE(YEAR(MPT_Data[[#This Row],[Calendar Day]]),1,1)</f>
        <v>41275</v>
      </c>
      <c r="L554" s="5">
        <f>MPT_Data[[#This Row],[MIN]]/60/24</f>
        <v>1.3888888888888889E-3</v>
      </c>
      <c r="M554" t="str">
        <f>VLOOKUP(LEFT(MPT_Data[[#This Row],[Object ID]],1),Lookup[#All],2,FALSE)</f>
        <v>Service Request</v>
      </c>
      <c r="N554" t="str">
        <f>VLOOKUP("0"&amp;RIGHT(MPT_Data[[#This Row],[Processor Cost Center]],9),MAIN_Ref[[#All],[Cost Center]:[Site Name]],3,FALSE)</f>
        <v>PAL</v>
      </c>
      <c r="T554" s="8"/>
      <c r="U554"/>
    </row>
    <row r="555" spans="2:21" x14ac:dyDescent="0.25">
      <c r="B555" s="6" t="s">
        <v>30</v>
      </c>
      <c r="C555" s="3" t="s">
        <v>17</v>
      </c>
      <c r="D555" s="5" t="s">
        <v>808</v>
      </c>
      <c r="E555" s="19" t="s">
        <v>809</v>
      </c>
      <c r="F555" s="25">
        <v>41425</v>
      </c>
      <c r="G555" s="3" t="s">
        <v>2188</v>
      </c>
      <c r="H555" s="5">
        <v>3</v>
      </c>
      <c r="I555" s="19">
        <v>100</v>
      </c>
      <c r="J555" s="6">
        <f>DATE(YEAR(MPT_Data[[#This Row],[Calendar Day]]),MONTH(MPT_Data[[#This Row],[Calendar Day]]),1)</f>
        <v>41395</v>
      </c>
      <c r="K555" s="3">
        <f>DATE(YEAR(MPT_Data[[#This Row],[Calendar Day]]),1,1)</f>
        <v>41275</v>
      </c>
      <c r="L555" s="5">
        <f>MPT_Data[[#This Row],[MIN]]/60/24</f>
        <v>2.0833333333333333E-3</v>
      </c>
      <c r="M555" t="str">
        <f>VLOOKUP(LEFT(MPT_Data[[#This Row],[Object ID]],1),Lookup[#All],2,FALSE)</f>
        <v>Service Request</v>
      </c>
      <c r="N555" t="str">
        <f>VLOOKUP("0"&amp;RIGHT(MPT_Data[[#This Row],[Processor Cost Center]],9),MAIN_Ref[[#All],[Cost Center]:[Site Name]],3,FALSE)</f>
        <v>PAL</v>
      </c>
      <c r="T555" s="8"/>
      <c r="U555"/>
    </row>
    <row r="556" spans="2:21" x14ac:dyDescent="0.25">
      <c r="B556" s="6" t="s">
        <v>30</v>
      </c>
      <c r="C556" s="3" t="s">
        <v>17</v>
      </c>
      <c r="D556" s="5" t="s">
        <v>810</v>
      </c>
      <c r="E556" s="19" t="s">
        <v>809</v>
      </c>
      <c r="F556" s="25">
        <v>41395</v>
      </c>
      <c r="G556" s="3" t="s">
        <v>2188</v>
      </c>
      <c r="H556" s="5">
        <v>1794</v>
      </c>
      <c r="I556" s="19">
        <v>100</v>
      </c>
      <c r="J556" s="6">
        <f>DATE(YEAR(MPT_Data[[#This Row],[Calendar Day]]),MONTH(MPT_Data[[#This Row],[Calendar Day]]),1)</f>
        <v>41395</v>
      </c>
      <c r="K556" s="3">
        <f>DATE(YEAR(MPT_Data[[#This Row],[Calendar Day]]),1,1)</f>
        <v>41275</v>
      </c>
      <c r="L556" s="5">
        <f>MPT_Data[[#This Row],[MIN]]/60/24</f>
        <v>1.2458333333333333</v>
      </c>
      <c r="M556" t="str">
        <f>VLOOKUP(LEFT(MPT_Data[[#This Row],[Object ID]],1),Lookup[#All],2,FALSE)</f>
        <v>Service Request</v>
      </c>
      <c r="N556" t="str">
        <f>VLOOKUP("0"&amp;RIGHT(MPT_Data[[#This Row],[Processor Cost Center]],9),MAIN_Ref[[#All],[Cost Center]:[Site Name]],3,FALSE)</f>
        <v>PAL</v>
      </c>
      <c r="T556" s="8"/>
      <c r="U556"/>
    </row>
    <row r="557" spans="2:21" x14ac:dyDescent="0.25">
      <c r="B557" s="6" t="s">
        <v>30</v>
      </c>
      <c r="C557" s="3" t="s">
        <v>17</v>
      </c>
      <c r="D557" s="5" t="s">
        <v>811</v>
      </c>
      <c r="E557" s="19" t="s">
        <v>812</v>
      </c>
      <c r="F557" s="25">
        <v>41425</v>
      </c>
      <c r="G557" s="3" t="s">
        <v>2188</v>
      </c>
      <c r="H557" s="5">
        <v>3</v>
      </c>
      <c r="I557" s="19">
        <v>100</v>
      </c>
      <c r="J557" s="6">
        <f>DATE(YEAR(MPT_Data[[#This Row],[Calendar Day]]),MONTH(MPT_Data[[#This Row],[Calendar Day]]),1)</f>
        <v>41395</v>
      </c>
      <c r="K557" s="3">
        <f>DATE(YEAR(MPT_Data[[#This Row],[Calendar Day]]),1,1)</f>
        <v>41275</v>
      </c>
      <c r="L557" s="5">
        <f>MPT_Data[[#This Row],[MIN]]/60/24</f>
        <v>2.0833333333333333E-3</v>
      </c>
      <c r="M557" t="str">
        <f>VLOOKUP(LEFT(MPT_Data[[#This Row],[Object ID]],1),Lookup[#All],2,FALSE)</f>
        <v>Service Request</v>
      </c>
      <c r="N557" t="str">
        <f>VLOOKUP("0"&amp;RIGHT(MPT_Data[[#This Row],[Processor Cost Center]],9),MAIN_Ref[[#All],[Cost Center]:[Site Name]],3,FALSE)</f>
        <v>PAL</v>
      </c>
      <c r="T557" s="8"/>
      <c r="U557"/>
    </row>
    <row r="558" spans="2:21" x14ac:dyDescent="0.25">
      <c r="B558" s="6" t="s">
        <v>30</v>
      </c>
      <c r="C558" s="3" t="s">
        <v>17</v>
      </c>
      <c r="D558" s="5" t="s">
        <v>813</v>
      </c>
      <c r="E558" s="19" t="s">
        <v>814</v>
      </c>
      <c r="F558" s="25">
        <v>41425</v>
      </c>
      <c r="G558" s="3" t="s">
        <v>2188</v>
      </c>
      <c r="H558" s="5">
        <v>2</v>
      </c>
      <c r="I558" s="19">
        <v>100</v>
      </c>
      <c r="J558" s="6">
        <f>DATE(YEAR(MPT_Data[[#This Row],[Calendar Day]]),MONTH(MPT_Data[[#This Row],[Calendar Day]]),1)</f>
        <v>41395</v>
      </c>
      <c r="K558" s="3">
        <f>DATE(YEAR(MPT_Data[[#This Row],[Calendar Day]]),1,1)</f>
        <v>41275</v>
      </c>
      <c r="L558" s="5">
        <f>MPT_Data[[#This Row],[MIN]]/60/24</f>
        <v>1.3888888888888889E-3</v>
      </c>
      <c r="M558" t="str">
        <f>VLOOKUP(LEFT(MPT_Data[[#This Row],[Object ID]],1),Lookup[#All],2,FALSE)</f>
        <v>Service Request</v>
      </c>
      <c r="N558" t="str">
        <f>VLOOKUP("0"&amp;RIGHT(MPT_Data[[#This Row],[Processor Cost Center]],9),MAIN_Ref[[#All],[Cost Center]:[Site Name]],3,FALSE)</f>
        <v>PAL</v>
      </c>
      <c r="T558" s="8"/>
      <c r="U558"/>
    </row>
    <row r="559" spans="2:21" x14ac:dyDescent="0.25">
      <c r="B559" s="6" t="s">
        <v>30</v>
      </c>
      <c r="C559" s="3" t="s">
        <v>17</v>
      </c>
      <c r="D559" s="5" t="s">
        <v>815</v>
      </c>
      <c r="E559" s="19" t="s">
        <v>816</v>
      </c>
      <c r="F559" s="25">
        <v>41425</v>
      </c>
      <c r="G559" s="3" t="s">
        <v>2191</v>
      </c>
      <c r="H559" s="5">
        <v>3</v>
      </c>
      <c r="I559" s="19">
        <v>100</v>
      </c>
      <c r="J559" s="6">
        <f>DATE(YEAR(MPT_Data[[#This Row],[Calendar Day]]),MONTH(MPT_Data[[#This Row],[Calendar Day]]),1)</f>
        <v>41395</v>
      </c>
      <c r="K559" s="3">
        <f>DATE(YEAR(MPT_Data[[#This Row],[Calendar Day]]),1,1)</f>
        <v>41275</v>
      </c>
      <c r="L559" s="5">
        <f>MPT_Data[[#This Row],[MIN]]/60/24</f>
        <v>2.0833333333333333E-3</v>
      </c>
      <c r="M559" t="str">
        <f>VLOOKUP(LEFT(MPT_Data[[#This Row],[Object ID]],1),Lookup[#All],2,FALSE)</f>
        <v>Service Request</v>
      </c>
      <c r="N559" t="str">
        <f>VLOOKUP("0"&amp;RIGHT(MPT_Data[[#This Row],[Processor Cost Center]],9),MAIN_Ref[[#All],[Cost Center]:[Site Name]],3,FALSE)</f>
        <v>PAL</v>
      </c>
      <c r="T559" s="8"/>
      <c r="U559"/>
    </row>
    <row r="560" spans="2:21" x14ac:dyDescent="0.25">
      <c r="B560" s="6" t="s">
        <v>30</v>
      </c>
      <c r="C560" s="3" t="s">
        <v>17</v>
      </c>
      <c r="D560" s="5" t="s">
        <v>817</v>
      </c>
      <c r="E560" s="19" t="s">
        <v>818</v>
      </c>
      <c r="F560" s="25">
        <v>41425</v>
      </c>
      <c r="G560" s="3" t="s">
        <v>2196</v>
      </c>
      <c r="H560" s="5">
        <v>4</v>
      </c>
      <c r="I560" s="19">
        <v>100</v>
      </c>
      <c r="J560" s="6">
        <f>DATE(YEAR(MPT_Data[[#This Row],[Calendar Day]]),MONTH(MPT_Data[[#This Row],[Calendar Day]]),1)</f>
        <v>41395</v>
      </c>
      <c r="K560" s="3">
        <f>DATE(YEAR(MPT_Data[[#This Row],[Calendar Day]]),1,1)</f>
        <v>41275</v>
      </c>
      <c r="L560" s="5">
        <f>MPT_Data[[#This Row],[MIN]]/60/24</f>
        <v>2.7777777777777779E-3</v>
      </c>
      <c r="M560" t="str">
        <f>VLOOKUP(LEFT(MPT_Data[[#This Row],[Object ID]],1),Lookup[#All],2,FALSE)</f>
        <v>Service Request</v>
      </c>
      <c r="N560" t="str">
        <f>VLOOKUP("0"&amp;RIGHT(MPT_Data[[#This Row],[Processor Cost Center]],9),MAIN_Ref[[#All],[Cost Center]:[Site Name]],3,FALSE)</f>
        <v>PAL</v>
      </c>
      <c r="T560" s="8"/>
      <c r="U560"/>
    </row>
    <row r="561" spans="2:21" x14ac:dyDescent="0.25">
      <c r="B561" s="6" t="s">
        <v>30</v>
      </c>
      <c r="C561" s="3" t="s">
        <v>17</v>
      </c>
      <c r="D561" s="5" t="s">
        <v>819</v>
      </c>
      <c r="E561" s="19" t="s">
        <v>820</v>
      </c>
      <c r="F561" s="25">
        <v>41425</v>
      </c>
      <c r="G561" s="3" t="s">
        <v>2192</v>
      </c>
      <c r="H561" s="5">
        <v>1</v>
      </c>
      <c r="I561" s="19">
        <v>100</v>
      </c>
      <c r="J561" s="6">
        <f>DATE(YEAR(MPT_Data[[#This Row],[Calendar Day]]),MONTH(MPT_Data[[#This Row],[Calendar Day]]),1)</f>
        <v>41395</v>
      </c>
      <c r="K561" s="3">
        <f>DATE(YEAR(MPT_Data[[#This Row],[Calendar Day]]),1,1)</f>
        <v>41275</v>
      </c>
      <c r="L561" s="5">
        <f>MPT_Data[[#This Row],[MIN]]/60/24</f>
        <v>6.9444444444444447E-4</v>
      </c>
      <c r="M561" t="str">
        <f>VLOOKUP(LEFT(MPT_Data[[#This Row],[Object ID]],1),Lookup[#All],2,FALSE)</f>
        <v>Service Request</v>
      </c>
      <c r="N561" t="str">
        <f>VLOOKUP("0"&amp;RIGHT(MPT_Data[[#This Row],[Processor Cost Center]],9),MAIN_Ref[[#All],[Cost Center]:[Site Name]],3,FALSE)</f>
        <v>PAL</v>
      </c>
      <c r="T561" s="8"/>
      <c r="U561"/>
    </row>
    <row r="562" spans="2:21" x14ac:dyDescent="0.25">
      <c r="B562" s="6" t="s">
        <v>30</v>
      </c>
      <c r="C562" s="3" t="s">
        <v>17</v>
      </c>
      <c r="D562" s="5" t="s">
        <v>821</v>
      </c>
      <c r="E562" s="19" t="s">
        <v>822</v>
      </c>
      <c r="F562" s="25">
        <v>41425</v>
      </c>
      <c r="G562" s="3" t="s">
        <v>2198</v>
      </c>
      <c r="H562" s="5">
        <v>2</v>
      </c>
      <c r="I562" s="19">
        <v>100</v>
      </c>
      <c r="J562" s="6">
        <f>DATE(YEAR(MPT_Data[[#This Row],[Calendar Day]]),MONTH(MPT_Data[[#This Row],[Calendar Day]]),1)</f>
        <v>41395</v>
      </c>
      <c r="K562" s="3">
        <f>DATE(YEAR(MPT_Data[[#This Row],[Calendar Day]]),1,1)</f>
        <v>41275</v>
      </c>
      <c r="L562" s="5">
        <f>MPT_Data[[#This Row],[MIN]]/60/24</f>
        <v>1.3888888888888889E-3</v>
      </c>
      <c r="M562" t="str">
        <f>VLOOKUP(LEFT(MPT_Data[[#This Row],[Object ID]],1),Lookup[#All],2,FALSE)</f>
        <v>Service Request</v>
      </c>
      <c r="N562" t="str">
        <f>VLOOKUP("0"&amp;RIGHT(MPT_Data[[#This Row],[Processor Cost Center]],9),MAIN_Ref[[#All],[Cost Center]:[Site Name]],3,FALSE)</f>
        <v>PAL</v>
      </c>
      <c r="T562" s="8"/>
      <c r="U562"/>
    </row>
    <row r="563" spans="2:21" x14ac:dyDescent="0.25">
      <c r="B563" s="6" t="s">
        <v>30</v>
      </c>
      <c r="C563" s="3" t="s">
        <v>17</v>
      </c>
      <c r="D563" s="5" t="s">
        <v>823</v>
      </c>
      <c r="E563" s="19" t="s">
        <v>409</v>
      </c>
      <c r="F563" s="25">
        <v>41417</v>
      </c>
      <c r="G563" s="3" t="s">
        <v>2196</v>
      </c>
      <c r="H563" s="5">
        <v>31556</v>
      </c>
      <c r="I563" s="19">
        <v>100</v>
      </c>
      <c r="J563" s="6">
        <f>DATE(YEAR(MPT_Data[[#This Row],[Calendar Day]]),MONTH(MPT_Data[[#This Row],[Calendar Day]]),1)</f>
        <v>41395</v>
      </c>
      <c r="K563" s="3">
        <f>DATE(YEAR(MPT_Data[[#This Row],[Calendar Day]]),1,1)</f>
        <v>41275</v>
      </c>
      <c r="L563" s="5">
        <f>MPT_Data[[#This Row],[MIN]]/60/24</f>
        <v>21.913888888888888</v>
      </c>
      <c r="M563" t="str">
        <f>VLOOKUP(LEFT(MPT_Data[[#This Row],[Object ID]],1),Lookup[#All],2,FALSE)</f>
        <v>Service Request</v>
      </c>
      <c r="N563" t="str">
        <f>VLOOKUP("0"&amp;RIGHT(MPT_Data[[#This Row],[Processor Cost Center]],9),MAIN_Ref[[#All],[Cost Center]:[Site Name]],3,FALSE)</f>
        <v>PAL</v>
      </c>
      <c r="T563" s="8"/>
      <c r="U563"/>
    </row>
    <row r="564" spans="2:21" x14ac:dyDescent="0.25">
      <c r="B564" s="6" t="s">
        <v>30</v>
      </c>
      <c r="C564" s="3" t="s">
        <v>17</v>
      </c>
      <c r="D564" s="5" t="s">
        <v>824</v>
      </c>
      <c r="E564" s="19" t="s">
        <v>591</v>
      </c>
      <c r="F564" s="25">
        <v>41425</v>
      </c>
      <c r="G564" s="3" t="s">
        <v>2189</v>
      </c>
      <c r="H564" s="5">
        <v>4</v>
      </c>
      <c r="I564" s="19">
        <v>100</v>
      </c>
      <c r="J564" s="6">
        <f>DATE(YEAR(MPT_Data[[#This Row],[Calendar Day]]),MONTH(MPT_Data[[#This Row],[Calendar Day]]),1)</f>
        <v>41395</v>
      </c>
      <c r="K564" s="3">
        <f>DATE(YEAR(MPT_Data[[#This Row],[Calendar Day]]),1,1)</f>
        <v>41275</v>
      </c>
      <c r="L564" s="5">
        <f>MPT_Data[[#This Row],[MIN]]/60/24</f>
        <v>2.7777777777777779E-3</v>
      </c>
      <c r="M564" t="str">
        <f>VLOOKUP(LEFT(MPT_Data[[#This Row],[Object ID]],1),Lookup[#All],2,FALSE)</f>
        <v>Service Request</v>
      </c>
      <c r="N564" t="str">
        <f>VLOOKUP("0"&amp;RIGHT(MPT_Data[[#This Row],[Processor Cost Center]],9),MAIN_Ref[[#All],[Cost Center]:[Site Name]],3,FALSE)</f>
        <v>PAL</v>
      </c>
      <c r="T564" s="8"/>
      <c r="U564"/>
    </row>
    <row r="565" spans="2:21" x14ac:dyDescent="0.25">
      <c r="B565" s="6" t="s">
        <v>30</v>
      </c>
      <c r="C565" s="3" t="s">
        <v>17</v>
      </c>
      <c r="D565" s="5" t="s">
        <v>825</v>
      </c>
      <c r="E565" s="19" t="s">
        <v>492</v>
      </c>
      <c r="F565" s="25">
        <v>41425</v>
      </c>
      <c r="G565" s="3" t="s">
        <v>2191</v>
      </c>
      <c r="H565" s="5">
        <v>23</v>
      </c>
      <c r="I565" s="19">
        <v>100</v>
      </c>
      <c r="J565" s="6">
        <f>DATE(YEAR(MPT_Data[[#This Row],[Calendar Day]]),MONTH(MPT_Data[[#This Row],[Calendar Day]]),1)</f>
        <v>41395</v>
      </c>
      <c r="K565" s="3">
        <f>DATE(YEAR(MPT_Data[[#This Row],[Calendar Day]]),1,1)</f>
        <v>41275</v>
      </c>
      <c r="L565" s="5">
        <f>MPT_Data[[#This Row],[MIN]]/60/24</f>
        <v>1.5972222222222224E-2</v>
      </c>
      <c r="M565" t="str">
        <f>VLOOKUP(LEFT(MPT_Data[[#This Row],[Object ID]],1),Lookup[#All],2,FALSE)</f>
        <v>Service Request</v>
      </c>
      <c r="N565" t="str">
        <f>VLOOKUP("0"&amp;RIGHT(MPT_Data[[#This Row],[Processor Cost Center]],9),MAIN_Ref[[#All],[Cost Center]:[Site Name]],3,FALSE)</f>
        <v>PAL</v>
      </c>
      <c r="T565" s="8"/>
      <c r="U565"/>
    </row>
    <row r="566" spans="2:21" x14ac:dyDescent="0.25">
      <c r="B566" s="6" t="s">
        <v>30</v>
      </c>
      <c r="C566" s="3" t="s">
        <v>17</v>
      </c>
      <c r="D566" s="5" t="s">
        <v>826</v>
      </c>
      <c r="E566" s="19" t="s">
        <v>827</v>
      </c>
      <c r="F566" s="25">
        <v>41426</v>
      </c>
      <c r="G566" s="3" t="s">
        <v>2197</v>
      </c>
      <c r="H566" s="5">
        <v>4</v>
      </c>
      <c r="I566" s="19">
        <v>100</v>
      </c>
      <c r="J566" s="6">
        <f>DATE(YEAR(MPT_Data[[#This Row],[Calendar Day]]),MONTH(MPT_Data[[#This Row],[Calendar Day]]),1)</f>
        <v>41426</v>
      </c>
      <c r="K566" s="3">
        <f>DATE(YEAR(MPT_Data[[#This Row],[Calendar Day]]),1,1)</f>
        <v>41275</v>
      </c>
      <c r="L566" s="5">
        <f>MPT_Data[[#This Row],[MIN]]/60/24</f>
        <v>2.7777777777777779E-3</v>
      </c>
      <c r="M566" t="str">
        <f>VLOOKUP(LEFT(MPT_Data[[#This Row],[Object ID]],1),Lookup[#All],2,FALSE)</f>
        <v>Service Request</v>
      </c>
      <c r="N566" t="str">
        <f>VLOOKUP("0"&amp;RIGHT(MPT_Data[[#This Row],[Processor Cost Center]],9),MAIN_Ref[[#All],[Cost Center]:[Site Name]],3,FALSE)</f>
        <v>PAL</v>
      </c>
      <c r="T566" s="8"/>
      <c r="U566"/>
    </row>
    <row r="567" spans="2:21" x14ac:dyDescent="0.25">
      <c r="B567" s="6" t="s">
        <v>30</v>
      </c>
      <c r="C567" s="3" t="s">
        <v>17</v>
      </c>
      <c r="D567" s="5" t="s">
        <v>828</v>
      </c>
      <c r="E567" s="19" t="s">
        <v>829</v>
      </c>
      <c r="F567" s="25">
        <v>41426</v>
      </c>
      <c r="G567" s="3" t="s">
        <v>2197</v>
      </c>
      <c r="H567" s="5">
        <v>3</v>
      </c>
      <c r="I567" s="19">
        <v>100</v>
      </c>
      <c r="J567" s="6">
        <f>DATE(YEAR(MPT_Data[[#This Row],[Calendar Day]]),MONTH(MPT_Data[[#This Row],[Calendar Day]]),1)</f>
        <v>41426</v>
      </c>
      <c r="K567" s="3">
        <f>DATE(YEAR(MPT_Data[[#This Row],[Calendar Day]]),1,1)</f>
        <v>41275</v>
      </c>
      <c r="L567" s="5">
        <f>MPT_Data[[#This Row],[MIN]]/60/24</f>
        <v>2.0833333333333333E-3</v>
      </c>
      <c r="M567" t="str">
        <f>VLOOKUP(LEFT(MPT_Data[[#This Row],[Object ID]],1),Lookup[#All],2,FALSE)</f>
        <v>Service Request</v>
      </c>
      <c r="N567" t="str">
        <f>VLOOKUP("0"&amp;RIGHT(MPT_Data[[#This Row],[Processor Cost Center]],9),MAIN_Ref[[#All],[Cost Center]:[Site Name]],3,FALSE)</f>
        <v>PAL</v>
      </c>
      <c r="T567" s="8"/>
      <c r="U567"/>
    </row>
    <row r="568" spans="2:21" x14ac:dyDescent="0.25">
      <c r="B568" s="6" t="s">
        <v>30</v>
      </c>
      <c r="C568" s="3" t="s">
        <v>17</v>
      </c>
      <c r="D568" s="5" t="s">
        <v>830</v>
      </c>
      <c r="E568" s="19" t="s">
        <v>831</v>
      </c>
      <c r="F568" s="25">
        <v>41411</v>
      </c>
      <c r="G568" s="3" t="s">
        <v>2196</v>
      </c>
      <c r="H568" s="5">
        <v>23099</v>
      </c>
      <c r="I568" s="19">
        <v>100</v>
      </c>
      <c r="J568" s="6">
        <f>DATE(YEAR(MPT_Data[[#This Row],[Calendar Day]]),MONTH(MPT_Data[[#This Row],[Calendar Day]]),1)</f>
        <v>41395</v>
      </c>
      <c r="K568" s="3">
        <f>DATE(YEAR(MPT_Data[[#This Row],[Calendar Day]]),1,1)</f>
        <v>41275</v>
      </c>
      <c r="L568" s="5">
        <f>MPT_Data[[#This Row],[MIN]]/60/24</f>
        <v>16.040972222222223</v>
      </c>
      <c r="M568" t="str">
        <f>VLOOKUP(LEFT(MPT_Data[[#This Row],[Object ID]],1),Lookup[#All],2,FALSE)</f>
        <v>Service Request</v>
      </c>
      <c r="N568" t="str">
        <f>VLOOKUP("0"&amp;RIGHT(MPT_Data[[#This Row],[Processor Cost Center]],9),MAIN_Ref[[#All],[Cost Center]:[Site Name]],3,FALSE)</f>
        <v>PAL</v>
      </c>
      <c r="T568" s="8"/>
      <c r="U568"/>
    </row>
    <row r="569" spans="2:21" x14ac:dyDescent="0.25">
      <c r="B569" s="6" t="s">
        <v>30</v>
      </c>
      <c r="C569" s="3" t="s">
        <v>17</v>
      </c>
      <c r="D569" s="5" t="s">
        <v>832</v>
      </c>
      <c r="E569" s="19" t="s">
        <v>833</v>
      </c>
      <c r="F569" s="25">
        <v>41426</v>
      </c>
      <c r="G569" s="3" t="s">
        <v>2198</v>
      </c>
      <c r="H569" s="5">
        <v>2</v>
      </c>
      <c r="I569" s="19">
        <v>100</v>
      </c>
      <c r="J569" s="6">
        <f>DATE(YEAR(MPT_Data[[#This Row],[Calendar Day]]),MONTH(MPT_Data[[#This Row],[Calendar Day]]),1)</f>
        <v>41426</v>
      </c>
      <c r="K569" s="3">
        <f>DATE(YEAR(MPT_Data[[#This Row],[Calendar Day]]),1,1)</f>
        <v>41275</v>
      </c>
      <c r="L569" s="5">
        <f>MPT_Data[[#This Row],[MIN]]/60/24</f>
        <v>1.3888888888888889E-3</v>
      </c>
      <c r="M569" t="str">
        <f>VLOOKUP(LEFT(MPT_Data[[#This Row],[Object ID]],1),Lookup[#All],2,FALSE)</f>
        <v>Service Request</v>
      </c>
      <c r="N569" t="str">
        <f>VLOOKUP("0"&amp;RIGHT(MPT_Data[[#This Row],[Processor Cost Center]],9),MAIN_Ref[[#All],[Cost Center]:[Site Name]],3,FALSE)</f>
        <v>PAL</v>
      </c>
      <c r="T569" s="8"/>
      <c r="U569"/>
    </row>
    <row r="570" spans="2:21" x14ac:dyDescent="0.25">
      <c r="B570" s="6" t="s">
        <v>30</v>
      </c>
      <c r="C570" s="3" t="s">
        <v>17</v>
      </c>
      <c r="D570" s="5" t="s">
        <v>834</v>
      </c>
      <c r="E570" s="19" t="s">
        <v>835</v>
      </c>
      <c r="F570" s="25">
        <v>41426</v>
      </c>
      <c r="G570" s="3" t="s">
        <v>2198</v>
      </c>
      <c r="H570" s="5">
        <v>2</v>
      </c>
      <c r="I570" s="19">
        <v>100</v>
      </c>
      <c r="J570" s="6">
        <f>DATE(YEAR(MPT_Data[[#This Row],[Calendar Day]]),MONTH(MPT_Data[[#This Row],[Calendar Day]]),1)</f>
        <v>41426</v>
      </c>
      <c r="K570" s="3">
        <f>DATE(YEAR(MPT_Data[[#This Row],[Calendar Day]]),1,1)</f>
        <v>41275</v>
      </c>
      <c r="L570" s="5">
        <f>MPT_Data[[#This Row],[MIN]]/60/24</f>
        <v>1.3888888888888889E-3</v>
      </c>
      <c r="M570" t="str">
        <f>VLOOKUP(LEFT(MPT_Data[[#This Row],[Object ID]],1),Lookup[#All],2,FALSE)</f>
        <v>Service Request</v>
      </c>
      <c r="N570" t="str">
        <f>VLOOKUP("0"&amp;RIGHT(MPT_Data[[#This Row],[Processor Cost Center]],9),MAIN_Ref[[#All],[Cost Center]:[Site Name]],3,FALSE)</f>
        <v>PAL</v>
      </c>
      <c r="T570" s="8"/>
      <c r="U570"/>
    </row>
    <row r="571" spans="2:21" x14ac:dyDescent="0.25">
      <c r="B571" s="6" t="s">
        <v>30</v>
      </c>
      <c r="C571" s="3" t="s">
        <v>17</v>
      </c>
      <c r="D571" s="5" t="s">
        <v>836</v>
      </c>
      <c r="E571" s="19" t="s">
        <v>837</v>
      </c>
      <c r="F571" s="25">
        <v>41426</v>
      </c>
      <c r="G571" s="3" t="s">
        <v>2198</v>
      </c>
      <c r="H571" s="5">
        <v>1128</v>
      </c>
      <c r="I571" s="19">
        <v>100</v>
      </c>
      <c r="J571" s="6">
        <f>DATE(YEAR(MPT_Data[[#This Row],[Calendar Day]]),MONTH(MPT_Data[[#This Row],[Calendar Day]]),1)</f>
        <v>41426</v>
      </c>
      <c r="K571" s="3">
        <f>DATE(YEAR(MPT_Data[[#This Row],[Calendar Day]]),1,1)</f>
        <v>41275</v>
      </c>
      <c r="L571" s="5">
        <f>MPT_Data[[#This Row],[MIN]]/60/24</f>
        <v>0.78333333333333333</v>
      </c>
      <c r="M571" t="str">
        <f>VLOOKUP(LEFT(MPT_Data[[#This Row],[Object ID]],1),Lookup[#All],2,FALSE)</f>
        <v>Service Request</v>
      </c>
      <c r="N571" t="str">
        <f>VLOOKUP("0"&amp;RIGHT(MPT_Data[[#This Row],[Processor Cost Center]],9),MAIN_Ref[[#All],[Cost Center]:[Site Name]],3,FALSE)</f>
        <v>PAL</v>
      </c>
      <c r="T571" s="8"/>
      <c r="U571"/>
    </row>
    <row r="572" spans="2:21" x14ac:dyDescent="0.25">
      <c r="B572" s="6" t="s">
        <v>30</v>
      </c>
      <c r="C572" s="3" t="s">
        <v>17</v>
      </c>
      <c r="D572" s="5" t="s">
        <v>838</v>
      </c>
      <c r="E572" s="19" t="s">
        <v>839</v>
      </c>
      <c r="F572" s="25">
        <v>41426</v>
      </c>
      <c r="G572" s="3" t="s">
        <v>2198</v>
      </c>
      <c r="H572" s="5">
        <v>1127</v>
      </c>
      <c r="I572" s="19">
        <v>100</v>
      </c>
      <c r="J572" s="6">
        <f>DATE(YEAR(MPT_Data[[#This Row],[Calendar Day]]),MONTH(MPT_Data[[#This Row],[Calendar Day]]),1)</f>
        <v>41426</v>
      </c>
      <c r="K572" s="3">
        <f>DATE(YEAR(MPT_Data[[#This Row],[Calendar Day]]),1,1)</f>
        <v>41275</v>
      </c>
      <c r="L572" s="5">
        <f>MPT_Data[[#This Row],[MIN]]/60/24</f>
        <v>0.78263888888888899</v>
      </c>
      <c r="M572" t="str">
        <f>VLOOKUP(LEFT(MPT_Data[[#This Row],[Object ID]],1),Lookup[#All],2,FALSE)</f>
        <v>Service Request</v>
      </c>
      <c r="N572" t="str">
        <f>VLOOKUP("0"&amp;RIGHT(MPT_Data[[#This Row],[Processor Cost Center]],9),MAIN_Ref[[#All],[Cost Center]:[Site Name]],3,FALSE)</f>
        <v>PAL</v>
      </c>
      <c r="T572" s="8"/>
      <c r="U572"/>
    </row>
    <row r="573" spans="2:21" x14ac:dyDescent="0.25">
      <c r="B573" s="6" t="s">
        <v>30</v>
      </c>
      <c r="C573" s="3" t="s">
        <v>17</v>
      </c>
      <c r="D573" s="5" t="s">
        <v>840</v>
      </c>
      <c r="E573" s="19" t="s">
        <v>818</v>
      </c>
      <c r="F573" s="25">
        <v>41426</v>
      </c>
      <c r="G573" s="3" t="s">
        <v>2196</v>
      </c>
      <c r="H573" s="5">
        <v>3</v>
      </c>
      <c r="I573" s="19">
        <v>100</v>
      </c>
      <c r="J573" s="6">
        <f>DATE(YEAR(MPT_Data[[#This Row],[Calendar Day]]),MONTH(MPT_Data[[#This Row],[Calendar Day]]),1)</f>
        <v>41426</v>
      </c>
      <c r="K573" s="3">
        <f>DATE(YEAR(MPT_Data[[#This Row],[Calendar Day]]),1,1)</f>
        <v>41275</v>
      </c>
      <c r="L573" s="5">
        <f>MPT_Data[[#This Row],[MIN]]/60/24</f>
        <v>2.0833333333333333E-3</v>
      </c>
      <c r="M573" t="str">
        <f>VLOOKUP(LEFT(MPT_Data[[#This Row],[Object ID]],1),Lookup[#All],2,FALSE)</f>
        <v>Service Request</v>
      </c>
      <c r="N573" t="str">
        <f>VLOOKUP("0"&amp;RIGHT(MPT_Data[[#This Row],[Processor Cost Center]],9),MAIN_Ref[[#All],[Cost Center]:[Site Name]],3,FALSE)</f>
        <v>PAL</v>
      </c>
      <c r="T573" s="8"/>
      <c r="U573"/>
    </row>
    <row r="574" spans="2:21" x14ac:dyDescent="0.25">
      <c r="B574" s="6" t="s">
        <v>30</v>
      </c>
      <c r="C574" s="3" t="s">
        <v>17</v>
      </c>
      <c r="D574" s="5" t="s">
        <v>841</v>
      </c>
      <c r="E574" s="19" t="s">
        <v>818</v>
      </c>
      <c r="F574" s="25">
        <v>41426</v>
      </c>
      <c r="G574" s="3" t="s">
        <v>2196</v>
      </c>
      <c r="H574" s="5">
        <v>2</v>
      </c>
      <c r="I574" s="19">
        <v>100</v>
      </c>
      <c r="J574" s="6">
        <f>DATE(YEAR(MPT_Data[[#This Row],[Calendar Day]]),MONTH(MPT_Data[[#This Row],[Calendar Day]]),1)</f>
        <v>41426</v>
      </c>
      <c r="K574" s="3">
        <f>DATE(YEAR(MPT_Data[[#This Row],[Calendar Day]]),1,1)</f>
        <v>41275</v>
      </c>
      <c r="L574" s="5">
        <f>MPT_Data[[#This Row],[MIN]]/60/24</f>
        <v>1.3888888888888889E-3</v>
      </c>
      <c r="M574" t="str">
        <f>VLOOKUP(LEFT(MPT_Data[[#This Row],[Object ID]],1),Lookup[#All],2,FALSE)</f>
        <v>Service Request</v>
      </c>
      <c r="N574" t="str">
        <f>VLOOKUP("0"&amp;RIGHT(MPT_Data[[#This Row],[Processor Cost Center]],9),MAIN_Ref[[#All],[Cost Center]:[Site Name]],3,FALSE)</f>
        <v>PAL</v>
      </c>
      <c r="T574" s="8"/>
      <c r="U574"/>
    </row>
    <row r="575" spans="2:21" x14ac:dyDescent="0.25">
      <c r="B575" s="6" t="s">
        <v>30</v>
      </c>
      <c r="C575" s="3" t="s">
        <v>17</v>
      </c>
      <c r="D575" s="5" t="s">
        <v>842</v>
      </c>
      <c r="E575" s="19" t="s">
        <v>818</v>
      </c>
      <c r="F575" s="25">
        <v>41426</v>
      </c>
      <c r="G575" s="3" t="s">
        <v>2196</v>
      </c>
      <c r="H575" s="5">
        <v>1</v>
      </c>
      <c r="I575" s="19">
        <v>100</v>
      </c>
      <c r="J575" s="6">
        <f>DATE(YEAR(MPT_Data[[#This Row],[Calendar Day]]),MONTH(MPT_Data[[#This Row],[Calendar Day]]),1)</f>
        <v>41426</v>
      </c>
      <c r="K575" s="3">
        <f>DATE(YEAR(MPT_Data[[#This Row],[Calendar Day]]),1,1)</f>
        <v>41275</v>
      </c>
      <c r="L575" s="5">
        <f>MPT_Data[[#This Row],[MIN]]/60/24</f>
        <v>6.9444444444444447E-4</v>
      </c>
      <c r="M575" t="str">
        <f>VLOOKUP(LEFT(MPT_Data[[#This Row],[Object ID]],1),Lookup[#All],2,FALSE)</f>
        <v>Service Request</v>
      </c>
      <c r="N575" t="str">
        <f>VLOOKUP("0"&amp;RIGHT(MPT_Data[[#This Row],[Processor Cost Center]],9),MAIN_Ref[[#All],[Cost Center]:[Site Name]],3,FALSE)</f>
        <v>PAL</v>
      </c>
      <c r="T575" s="8"/>
      <c r="U575"/>
    </row>
    <row r="576" spans="2:21" x14ac:dyDescent="0.25">
      <c r="B576" s="6" t="s">
        <v>30</v>
      </c>
      <c r="C576" s="3" t="s">
        <v>17</v>
      </c>
      <c r="D576" s="5" t="s">
        <v>843</v>
      </c>
      <c r="E576" s="19" t="s">
        <v>818</v>
      </c>
      <c r="F576" s="25">
        <v>41426</v>
      </c>
      <c r="G576" s="3" t="s">
        <v>2196</v>
      </c>
      <c r="H576" s="5">
        <v>1</v>
      </c>
      <c r="I576" s="19">
        <v>100</v>
      </c>
      <c r="J576" s="6">
        <f>DATE(YEAR(MPT_Data[[#This Row],[Calendar Day]]),MONTH(MPT_Data[[#This Row],[Calendar Day]]),1)</f>
        <v>41426</v>
      </c>
      <c r="K576" s="3">
        <f>DATE(YEAR(MPT_Data[[#This Row],[Calendar Day]]),1,1)</f>
        <v>41275</v>
      </c>
      <c r="L576" s="5">
        <f>MPT_Data[[#This Row],[MIN]]/60/24</f>
        <v>6.9444444444444447E-4</v>
      </c>
      <c r="M576" t="str">
        <f>VLOOKUP(LEFT(MPT_Data[[#This Row],[Object ID]],1),Lookup[#All],2,FALSE)</f>
        <v>Service Request</v>
      </c>
      <c r="N576" t="str">
        <f>VLOOKUP("0"&amp;RIGHT(MPT_Data[[#This Row],[Processor Cost Center]],9),MAIN_Ref[[#All],[Cost Center]:[Site Name]],3,FALSE)</f>
        <v>PAL</v>
      </c>
      <c r="T576" s="8"/>
      <c r="U576"/>
    </row>
    <row r="577" spans="2:21" x14ac:dyDescent="0.25">
      <c r="B577" s="6" t="s">
        <v>30</v>
      </c>
      <c r="C577" s="3" t="s">
        <v>17</v>
      </c>
      <c r="D577" s="5" t="s">
        <v>844</v>
      </c>
      <c r="E577" s="19" t="s">
        <v>845</v>
      </c>
      <c r="F577" s="25">
        <v>41426</v>
      </c>
      <c r="G577" s="3" t="s">
        <v>2196</v>
      </c>
      <c r="H577" s="5">
        <v>3</v>
      </c>
      <c r="I577" s="19">
        <v>100</v>
      </c>
      <c r="J577" s="6">
        <f>DATE(YEAR(MPT_Data[[#This Row],[Calendar Day]]),MONTH(MPT_Data[[#This Row],[Calendar Day]]),1)</f>
        <v>41426</v>
      </c>
      <c r="K577" s="3">
        <f>DATE(YEAR(MPT_Data[[#This Row],[Calendar Day]]),1,1)</f>
        <v>41275</v>
      </c>
      <c r="L577" s="5">
        <f>MPT_Data[[#This Row],[MIN]]/60/24</f>
        <v>2.0833333333333333E-3</v>
      </c>
      <c r="M577" t="str">
        <f>VLOOKUP(LEFT(MPT_Data[[#This Row],[Object ID]],1),Lookup[#All],2,FALSE)</f>
        <v>Service Request</v>
      </c>
      <c r="N577" t="str">
        <f>VLOOKUP("0"&amp;RIGHT(MPT_Data[[#This Row],[Processor Cost Center]],9),MAIN_Ref[[#All],[Cost Center]:[Site Name]],3,FALSE)</f>
        <v>PAL</v>
      </c>
      <c r="T577" s="8"/>
      <c r="U577"/>
    </row>
    <row r="578" spans="2:21" x14ac:dyDescent="0.25">
      <c r="B578" s="6" t="s">
        <v>30</v>
      </c>
      <c r="C578" s="3" t="s">
        <v>17</v>
      </c>
      <c r="D578" s="5" t="s">
        <v>846</v>
      </c>
      <c r="E578" s="19" t="s">
        <v>847</v>
      </c>
      <c r="F578" s="25">
        <v>41426</v>
      </c>
      <c r="G578" s="3" t="s">
        <v>2196</v>
      </c>
      <c r="H578" s="5">
        <v>4</v>
      </c>
      <c r="I578" s="19">
        <v>100</v>
      </c>
      <c r="J578" s="6">
        <f>DATE(YEAR(MPT_Data[[#This Row],[Calendar Day]]),MONTH(MPT_Data[[#This Row],[Calendar Day]]),1)</f>
        <v>41426</v>
      </c>
      <c r="K578" s="3">
        <f>DATE(YEAR(MPT_Data[[#This Row],[Calendar Day]]),1,1)</f>
        <v>41275</v>
      </c>
      <c r="L578" s="5">
        <f>MPT_Data[[#This Row],[MIN]]/60/24</f>
        <v>2.7777777777777779E-3</v>
      </c>
      <c r="M578" t="str">
        <f>VLOOKUP(LEFT(MPT_Data[[#This Row],[Object ID]],1),Lookup[#All],2,FALSE)</f>
        <v>Service Request</v>
      </c>
      <c r="N578" t="str">
        <f>VLOOKUP("0"&amp;RIGHT(MPT_Data[[#This Row],[Processor Cost Center]],9),MAIN_Ref[[#All],[Cost Center]:[Site Name]],3,FALSE)</f>
        <v>PAL</v>
      </c>
      <c r="T578" s="8"/>
      <c r="U578"/>
    </row>
    <row r="579" spans="2:21" x14ac:dyDescent="0.25">
      <c r="B579" s="6" t="s">
        <v>30</v>
      </c>
      <c r="C579" s="3" t="s">
        <v>17</v>
      </c>
      <c r="D579" s="5" t="s">
        <v>848</v>
      </c>
      <c r="E579" s="19" t="s">
        <v>849</v>
      </c>
      <c r="F579" s="25">
        <v>41426</v>
      </c>
      <c r="G579" s="3" t="s">
        <v>2196</v>
      </c>
      <c r="H579" s="5">
        <v>2</v>
      </c>
      <c r="I579" s="19">
        <v>100</v>
      </c>
      <c r="J579" s="6">
        <f>DATE(YEAR(MPT_Data[[#This Row],[Calendar Day]]),MONTH(MPT_Data[[#This Row],[Calendar Day]]),1)</f>
        <v>41426</v>
      </c>
      <c r="K579" s="3">
        <f>DATE(YEAR(MPT_Data[[#This Row],[Calendar Day]]),1,1)</f>
        <v>41275</v>
      </c>
      <c r="L579" s="5">
        <f>MPT_Data[[#This Row],[MIN]]/60/24</f>
        <v>1.3888888888888889E-3</v>
      </c>
      <c r="M579" t="str">
        <f>VLOOKUP(LEFT(MPT_Data[[#This Row],[Object ID]],1),Lookup[#All],2,FALSE)</f>
        <v>Service Request</v>
      </c>
      <c r="N579" t="str">
        <f>VLOOKUP("0"&amp;RIGHT(MPT_Data[[#This Row],[Processor Cost Center]],9),MAIN_Ref[[#All],[Cost Center]:[Site Name]],3,FALSE)</f>
        <v>PAL</v>
      </c>
      <c r="T579" s="8"/>
      <c r="U579"/>
    </row>
    <row r="580" spans="2:21" x14ac:dyDescent="0.25">
      <c r="B580" s="6" t="s">
        <v>30</v>
      </c>
      <c r="C580" s="3" t="s">
        <v>17</v>
      </c>
      <c r="D580" s="5" t="s">
        <v>850</v>
      </c>
      <c r="E580" s="19" t="s">
        <v>851</v>
      </c>
      <c r="F580" s="25">
        <v>41426</v>
      </c>
      <c r="G580" s="3" t="s">
        <v>2196</v>
      </c>
      <c r="H580" s="5">
        <v>1</v>
      </c>
      <c r="I580" s="19">
        <v>100</v>
      </c>
      <c r="J580" s="6">
        <f>DATE(YEAR(MPT_Data[[#This Row],[Calendar Day]]),MONTH(MPT_Data[[#This Row],[Calendar Day]]),1)</f>
        <v>41426</v>
      </c>
      <c r="K580" s="3">
        <f>DATE(YEAR(MPT_Data[[#This Row],[Calendar Day]]),1,1)</f>
        <v>41275</v>
      </c>
      <c r="L580" s="5">
        <f>MPT_Data[[#This Row],[MIN]]/60/24</f>
        <v>6.9444444444444447E-4</v>
      </c>
      <c r="M580" t="str">
        <f>VLOOKUP(LEFT(MPT_Data[[#This Row],[Object ID]],1),Lookup[#All],2,FALSE)</f>
        <v>Service Request</v>
      </c>
      <c r="N580" t="str">
        <f>VLOOKUP("0"&amp;RIGHT(MPT_Data[[#This Row],[Processor Cost Center]],9),MAIN_Ref[[#All],[Cost Center]:[Site Name]],3,FALSE)</f>
        <v>PAL</v>
      </c>
      <c r="T580" s="8"/>
      <c r="U580"/>
    </row>
    <row r="581" spans="2:21" x14ac:dyDescent="0.25">
      <c r="B581" s="6" t="s">
        <v>30</v>
      </c>
      <c r="C581" s="3" t="s">
        <v>17</v>
      </c>
      <c r="D581" s="5" t="s">
        <v>852</v>
      </c>
      <c r="E581" s="19" t="s">
        <v>488</v>
      </c>
      <c r="F581" s="25">
        <v>41426</v>
      </c>
      <c r="G581" s="3" t="s">
        <v>2189</v>
      </c>
      <c r="H581" s="5">
        <v>2</v>
      </c>
      <c r="I581" s="19">
        <v>100</v>
      </c>
      <c r="J581" s="6">
        <f>DATE(YEAR(MPT_Data[[#This Row],[Calendar Day]]),MONTH(MPT_Data[[#This Row],[Calendar Day]]),1)</f>
        <v>41426</v>
      </c>
      <c r="K581" s="3">
        <f>DATE(YEAR(MPT_Data[[#This Row],[Calendar Day]]),1,1)</f>
        <v>41275</v>
      </c>
      <c r="L581" s="5">
        <f>MPT_Data[[#This Row],[MIN]]/60/24</f>
        <v>1.3888888888888889E-3</v>
      </c>
      <c r="M581" t="str">
        <f>VLOOKUP(LEFT(MPT_Data[[#This Row],[Object ID]],1),Lookup[#All],2,FALSE)</f>
        <v>Service Request</v>
      </c>
      <c r="N581" t="str">
        <f>VLOOKUP("0"&amp;RIGHT(MPT_Data[[#This Row],[Processor Cost Center]],9),MAIN_Ref[[#All],[Cost Center]:[Site Name]],3,FALSE)</f>
        <v>PAL</v>
      </c>
      <c r="T581" s="8"/>
      <c r="U581"/>
    </row>
    <row r="582" spans="2:21" x14ac:dyDescent="0.25">
      <c r="B582" s="6" t="s">
        <v>30</v>
      </c>
      <c r="C582" s="3" t="s">
        <v>17</v>
      </c>
      <c r="D582" s="5" t="s">
        <v>853</v>
      </c>
      <c r="E582" s="19" t="s">
        <v>854</v>
      </c>
      <c r="F582" s="25">
        <v>41427</v>
      </c>
      <c r="G582" s="3" t="s">
        <v>2187</v>
      </c>
      <c r="H582" s="5">
        <v>489</v>
      </c>
      <c r="I582" s="19">
        <v>100</v>
      </c>
      <c r="J582" s="6">
        <f>DATE(YEAR(MPT_Data[[#This Row],[Calendar Day]]),MONTH(MPT_Data[[#This Row],[Calendar Day]]),1)</f>
        <v>41426</v>
      </c>
      <c r="K582" s="3">
        <f>DATE(YEAR(MPT_Data[[#This Row],[Calendar Day]]),1,1)</f>
        <v>41275</v>
      </c>
      <c r="L582" s="5">
        <f>MPT_Data[[#This Row],[MIN]]/60/24</f>
        <v>0.33958333333333335</v>
      </c>
      <c r="M582" t="str">
        <f>VLOOKUP(LEFT(MPT_Data[[#This Row],[Object ID]],1),Lookup[#All],2,FALSE)</f>
        <v>Service Request</v>
      </c>
      <c r="N582" t="str">
        <f>VLOOKUP("0"&amp;RIGHT(MPT_Data[[#This Row],[Processor Cost Center]],9),MAIN_Ref[[#All],[Cost Center]:[Site Name]],3,FALSE)</f>
        <v>PAL</v>
      </c>
      <c r="T582" s="8"/>
      <c r="U582"/>
    </row>
    <row r="583" spans="2:21" x14ac:dyDescent="0.25">
      <c r="B583" s="6" t="s">
        <v>30</v>
      </c>
      <c r="C583" s="3" t="s">
        <v>17</v>
      </c>
      <c r="D583" s="5" t="s">
        <v>855</v>
      </c>
      <c r="E583" s="19" t="s">
        <v>409</v>
      </c>
      <c r="F583" s="25">
        <v>41427</v>
      </c>
      <c r="G583" s="3" t="s">
        <v>2197</v>
      </c>
      <c r="H583" s="5">
        <v>1819</v>
      </c>
      <c r="I583" s="19">
        <v>100</v>
      </c>
      <c r="J583" s="6">
        <f>DATE(YEAR(MPT_Data[[#This Row],[Calendar Day]]),MONTH(MPT_Data[[#This Row],[Calendar Day]]),1)</f>
        <v>41426</v>
      </c>
      <c r="K583" s="3">
        <f>DATE(YEAR(MPT_Data[[#This Row],[Calendar Day]]),1,1)</f>
        <v>41275</v>
      </c>
      <c r="L583" s="5">
        <f>MPT_Data[[#This Row],[MIN]]/60/24</f>
        <v>1.2631944444444445</v>
      </c>
      <c r="M583" t="str">
        <f>VLOOKUP(LEFT(MPT_Data[[#This Row],[Object ID]],1),Lookup[#All],2,FALSE)</f>
        <v>Service Request</v>
      </c>
      <c r="N583" t="str">
        <f>VLOOKUP("0"&amp;RIGHT(MPT_Data[[#This Row],[Processor Cost Center]],9),MAIN_Ref[[#All],[Cost Center]:[Site Name]],3,FALSE)</f>
        <v>PAL</v>
      </c>
      <c r="T583" s="8"/>
      <c r="U583"/>
    </row>
    <row r="584" spans="2:21" x14ac:dyDescent="0.25">
      <c r="B584" s="6" t="s">
        <v>30</v>
      </c>
      <c r="C584" s="3" t="s">
        <v>17</v>
      </c>
      <c r="D584" s="5" t="s">
        <v>856</v>
      </c>
      <c r="E584" s="19" t="s">
        <v>409</v>
      </c>
      <c r="F584" s="25">
        <v>41428</v>
      </c>
      <c r="G584" s="3" t="s">
        <v>2199</v>
      </c>
      <c r="H584" s="5">
        <v>1769</v>
      </c>
      <c r="I584" s="19">
        <v>100</v>
      </c>
      <c r="J584" s="6">
        <f>DATE(YEAR(MPT_Data[[#This Row],[Calendar Day]]),MONTH(MPT_Data[[#This Row],[Calendar Day]]),1)</f>
        <v>41426</v>
      </c>
      <c r="K584" s="3">
        <f>DATE(YEAR(MPT_Data[[#This Row],[Calendar Day]]),1,1)</f>
        <v>41275</v>
      </c>
      <c r="L584" s="5">
        <f>MPT_Data[[#This Row],[MIN]]/60/24</f>
        <v>1.2284722222222222</v>
      </c>
      <c r="M584" t="str">
        <f>VLOOKUP(LEFT(MPT_Data[[#This Row],[Object ID]],1),Lookup[#All],2,FALSE)</f>
        <v>Service Request</v>
      </c>
      <c r="N584" t="str">
        <f>VLOOKUP("0"&amp;RIGHT(MPT_Data[[#This Row],[Processor Cost Center]],9),MAIN_Ref[[#All],[Cost Center]:[Site Name]],3,FALSE)</f>
        <v>PAL</v>
      </c>
      <c r="T584" s="8"/>
      <c r="U584"/>
    </row>
    <row r="585" spans="2:21" x14ac:dyDescent="0.25">
      <c r="B585" s="6" t="s">
        <v>30</v>
      </c>
      <c r="C585" s="3" t="s">
        <v>17</v>
      </c>
      <c r="D585" s="5" t="s">
        <v>857</v>
      </c>
      <c r="E585" s="19" t="s">
        <v>858</v>
      </c>
      <c r="F585" s="25">
        <v>41395</v>
      </c>
      <c r="G585" s="3" t="s">
        <v>2192</v>
      </c>
      <c r="H585" s="5">
        <v>6</v>
      </c>
      <c r="I585" s="19">
        <v>100</v>
      </c>
      <c r="J585" s="6">
        <f>DATE(YEAR(MPT_Data[[#This Row],[Calendar Day]]),MONTH(MPT_Data[[#This Row],[Calendar Day]]),1)</f>
        <v>41395</v>
      </c>
      <c r="K585" s="3">
        <f>DATE(YEAR(MPT_Data[[#This Row],[Calendar Day]]),1,1)</f>
        <v>41275</v>
      </c>
      <c r="L585" s="5">
        <f>MPT_Data[[#This Row],[MIN]]/60/24</f>
        <v>4.1666666666666666E-3</v>
      </c>
      <c r="M585" t="str">
        <f>VLOOKUP(LEFT(MPT_Data[[#This Row],[Object ID]],1),Lookup[#All],2,FALSE)</f>
        <v>Service Request</v>
      </c>
      <c r="N585" t="str">
        <f>VLOOKUP("0"&amp;RIGHT(MPT_Data[[#This Row],[Processor Cost Center]],9),MAIN_Ref[[#All],[Cost Center]:[Site Name]],3,FALSE)</f>
        <v>PAL</v>
      </c>
      <c r="T585" s="8"/>
      <c r="U585"/>
    </row>
    <row r="586" spans="2:21" x14ac:dyDescent="0.25">
      <c r="B586" s="6" t="s">
        <v>30</v>
      </c>
      <c r="C586" s="3" t="s">
        <v>17</v>
      </c>
      <c r="D586" s="5" t="s">
        <v>859</v>
      </c>
      <c r="E586" s="19" t="s">
        <v>860</v>
      </c>
      <c r="F586" s="25">
        <v>41395</v>
      </c>
      <c r="G586" s="3" t="s">
        <v>2192</v>
      </c>
      <c r="H586" s="5">
        <v>4</v>
      </c>
      <c r="I586" s="19">
        <v>100</v>
      </c>
      <c r="J586" s="6">
        <f>DATE(YEAR(MPT_Data[[#This Row],[Calendar Day]]),MONTH(MPT_Data[[#This Row],[Calendar Day]]),1)</f>
        <v>41395</v>
      </c>
      <c r="K586" s="3">
        <f>DATE(YEAR(MPT_Data[[#This Row],[Calendar Day]]),1,1)</f>
        <v>41275</v>
      </c>
      <c r="L586" s="5">
        <f>MPT_Data[[#This Row],[MIN]]/60/24</f>
        <v>2.7777777777777779E-3</v>
      </c>
      <c r="M586" t="str">
        <f>VLOOKUP(LEFT(MPT_Data[[#This Row],[Object ID]],1),Lookup[#All],2,FALSE)</f>
        <v>Service Request</v>
      </c>
      <c r="N586" t="str">
        <f>VLOOKUP("0"&amp;RIGHT(MPT_Data[[#This Row],[Processor Cost Center]],9),MAIN_Ref[[#All],[Cost Center]:[Site Name]],3,FALSE)</f>
        <v>PAL</v>
      </c>
      <c r="T586" s="8"/>
      <c r="U586"/>
    </row>
    <row r="587" spans="2:21" x14ac:dyDescent="0.25">
      <c r="B587" s="6" t="s">
        <v>30</v>
      </c>
      <c r="C587" s="3" t="s">
        <v>17</v>
      </c>
      <c r="D587" s="5" t="s">
        <v>861</v>
      </c>
      <c r="E587" s="19" t="s">
        <v>862</v>
      </c>
      <c r="F587" s="25">
        <v>41426</v>
      </c>
      <c r="G587" s="3" t="s">
        <v>2192</v>
      </c>
      <c r="H587" s="5">
        <v>1</v>
      </c>
      <c r="I587" s="19">
        <v>100</v>
      </c>
      <c r="J587" s="6">
        <f>DATE(YEAR(MPT_Data[[#This Row],[Calendar Day]]),MONTH(MPT_Data[[#This Row],[Calendar Day]]),1)</f>
        <v>41426</v>
      </c>
      <c r="K587" s="3">
        <f>DATE(YEAR(MPT_Data[[#This Row],[Calendar Day]]),1,1)</f>
        <v>41275</v>
      </c>
      <c r="L587" s="5">
        <f>MPT_Data[[#This Row],[MIN]]/60/24</f>
        <v>6.9444444444444447E-4</v>
      </c>
      <c r="M587" t="str">
        <f>VLOOKUP(LEFT(MPT_Data[[#This Row],[Object ID]],1),Lookup[#All],2,FALSE)</f>
        <v>Service Request</v>
      </c>
      <c r="N587" t="str">
        <f>VLOOKUP("0"&amp;RIGHT(MPT_Data[[#This Row],[Processor Cost Center]],9),MAIN_Ref[[#All],[Cost Center]:[Site Name]],3,FALSE)</f>
        <v>PAL</v>
      </c>
      <c r="T587" s="8"/>
      <c r="U587"/>
    </row>
    <row r="588" spans="2:21" x14ac:dyDescent="0.25">
      <c r="B588" s="6" t="s">
        <v>30</v>
      </c>
      <c r="C588" s="3" t="s">
        <v>17</v>
      </c>
      <c r="D588" s="5" t="s">
        <v>863</v>
      </c>
      <c r="E588" s="19" t="s">
        <v>864</v>
      </c>
      <c r="F588" s="25">
        <v>41403</v>
      </c>
      <c r="G588" s="3" t="s">
        <v>2192</v>
      </c>
      <c r="H588" s="5">
        <v>10413</v>
      </c>
      <c r="I588" s="19">
        <v>100</v>
      </c>
      <c r="J588" s="6">
        <f>DATE(YEAR(MPT_Data[[#This Row],[Calendar Day]]),MONTH(MPT_Data[[#This Row],[Calendar Day]]),1)</f>
        <v>41395</v>
      </c>
      <c r="K588" s="3">
        <f>DATE(YEAR(MPT_Data[[#This Row],[Calendar Day]]),1,1)</f>
        <v>41275</v>
      </c>
      <c r="L588" s="5">
        <f>MPT_Data[[#This Row],[MIN]]/60/24</f>
        <v>7.2312500000000002</v>
      </c>
      <c r="M588" t="str">
        <f>VLOOKUP(LEFT(MPT_Data[[#This Row],[Object ID]],1),Lookup[#All],2,FALSE)</f>
        <v>Service Request</v>
      </c>
      <c r="N588" t="str">
        <f>VLOOKUP("0"&amp;RIGHT(MPT_Data[[#This Row],[Processor Cost Center]],9),MAIN_Ref[[#All],[Cost Center]:[Site Name]],3,FALSE)</f>
        <v>PAL</v>
      </c>
      <c r="T588" s="8"/>
      <c r="U588"/>
    </row>
    <row r="589" spans="2:21" x14ac:dyDescent="0.25">
      <c r="B589" s="6" t="s">
        <v>30</v>
      </c>
      <c r="C589" s="3" t="s">
        <v>17</v>
      </c>
      <c r="D589" s="5" t="s">
        <v>865</v>
      </c>
      <c r="E589" s="19" t="s">
        <v>866</v>
      </c>
      <c r="F589" s="25">
        <v>41426</v>
      </c>
      <c r="G589" s="3" t="s">
        <v>2192</v>
      </c>
      <c r="H589" s="5">
        <v>2</v>
      </c>
      <c r="I589" s="19">
        <v>100</v>
      </c>
      <c r="J589" s="6">
        <f>DATE(YEAR(MPT_Data[[#This Row],[Calendar Day]]),MONTH(MPT_Data[[#This Row],[Calendar Day]]),1)</f>
        <v>41426</v>
      </c>
      <c r="K589" s="3">
        <f>DATE(YEAR(MPT_Data[[#This Row],[Calendar Day]]),1,1)</f>
        <v>41275</v>
      </c>
      <c r="L589" s="5">
        <f>MPT_Data[[#This Row],[MIN]]/60/24</f>
        <v>1.3888888888888889E-3</v>
      </c>
      <c r="M589" t="str">
        <f>VLOOKUP(LEFT(MPT_Data[[#This Row],[Object ID]],1),Lookup[#All],2,FALSE)</f>
        <v>Service Request</v>
      </c>
      <c r="N589" t="str">
        <f>VLOOKUP("0"&amp;RIGHT(MPT_Data[[#This Row],[Processor Cost Center]],9),MAIN_Ref[[#All],[Cost Center]:[Site Name]],3,FALSE)</f>
        <v>PAL</v>
      </c>
      <c r="T589" s="8"/>
      <c r="U589"/>
    </row>
    <row r="590" spans="2:21" x14ac:dyDescent="0.25">
      <c r="B590" s="6" t="s">
        <v>30</v>
      </c>
      <c r="C590" s="3" t="s">
        <v>17</v>
      </c>
      <c r="D590" s="5" t="s">
        <v>867</v>
      </c>
      <c r="E590" s="19" t="s">
        <v>868</v>
      </c>
      <c r="F590" s="25">
        <v>41426</v>
      </c>
      <c r="G590" s="3" t="s">
        <v>2192</v>
      </c>
      <c r="H590" s="5">
        <v>4</v>
      </c>
      <c r="I590" s="19">
        <v>100</v>
      </c>
      <c r="J590" s="6">
        <f>DATE(YEAR(MPT_Data[[#This Row],[Calendar Day]]),MONTH(MPT_Data[[#This Row],[Calendar Day]]),1)</f>
        <v>41426</v>
      </c>
      <c r="K590" s="3">
        <f>DATE(YEAR(MPT_Data[[#This Row],[Calendar Day]]),1,1)</f>
        <v>41275</v>
      </c>
      <c r="L590" s="5">
        <f>MPT_Data[[#This Row],[MIN]]/60/24</f>
        <v>2.7777777777777779E-3</v>
      </c>
      <c r="M590" t="str">
        <f>VLOOKUP(LEFT(MPT_Data[[#This Row],[Object ID]],1),Lookup[#All],2,FALSE)</f>
        <v>Service Request</v>
      </c>
      <c r="N590" t="str">
        <f>VLOOKUP("0"&amp;RIGHT(MPT_Data[[#This Row],[Processor Cost Center]],9),MAIN_Ref[[#All],[Cost Center]:[Site Name]],3,FALSE)</f>
        <v>PAL</v>
      </c>
      <c r="T590" s="8"/>
      <c r="U590"/>
    </row>
    <row r="591" spans="2:21" x14ac:dyDescent="0.25">
      <c r="B591" s="6" t="s">
        <v>30</v>
      </c>
      <c r="C591" s="3" t="s">
        <v>17</v>
      </c>
      <c r="D591" s="5" t="s">
        <v>869</v>
      </c>
      <c r="E591" s="19" t="s">
        <v>870</v>
      </c>
      <c r="F591" s="25">
        <v>41426</v>
      </c>
      <c r="G591" s="3" t="s">
        <v>2198</v>
      </c>
      <c r="H591" s="5">
        <v>2</v>
      </c>
      <c r="I591" s="19">
        <v>100</v>
      </c>
      <c r="J591" s="6">
        <f>DATE(YEAR(MPT_Data[[#This Row],[Calendar Day]]),MONTH(MPT_Data[[#This Row],[Calendar Day]]),1)</f>
        <v>41426</v>
      </c>
      <c r="K591" s="3">
        <f>DATE(YEAR(MPT_Data[[#This Row],[Calendar Day]]),1,1)</f>
        <v>41275</v>
      </c>
      <c r="L591" s="5">
        <f>MPT_Data[[#This Row],[MIN]]/60/24</f>
        <v>1.3888888888888889E-3</v>
      </c>
      <c r="M591" t="str">
        <f>VLOOKUP(LEFT(MPT_Data[[#This Row],[Object ID]],1),Lookup[#All],2,FALSE)</f>
        <v>Service Request</v>
      </c>
      <c r="N591" t="str">
        <f>VLOOKUP("0"&amp;RIGHT(MPT_Data[[#This Row],[Processor Cost Center]],9),MAIN_Ref[[#All],[Cost Center]:[Site Name]],3,FALSE)</f>
        <v>PAL</v>
      </c>
      <c r="T591" s="8"/>
      <c r="U591"/>
    </row>
    <row r="592" spans="2:21" x14ac:dyDescent="0.25">
      <c r="B592" s="6" t="s">
        <v>30</v>
      </c>
      <c r="C592" s="3" t="s">
        <v>17</v>
      </c>
      <c r="D592" s="5" t="s">
        <v>871</v>
      </c>
      <c r="E592" s="19" t="s">
        <v>872</v>
      </c>
      <c r="F592" s="25">
        <v>41426</v>
      </c>
      <c r="G592" s="3" t="s">
        <v>2192</v>
      </c>
      <c r="H592" s="5">
        <v>12</v>
      </c>
      <c r="I592" s="19">
        <v>100</v>
      </c>
      <c r="J592" s="6">
        <f>DATE(YEAR(MPT_Data[[#This Row],[Calendar Day]]),MONTH(MPT_Data[[#This Row],[Calendar Day]]),1)</f>
        <v>41426</v>
      </c>
      <c r="K592" s="3">
        <f>DATE(YEAR(MPT_Data[[#This Row],[Calendar Day]]),1,1)</f>
        <v>41275</v>
      </c>
      <c r="L592" s="5">
        <f>MPT_Data[[#This Row],[MIN]]/60/24</f>
        <v>8.3333333333333332E-3</v>
      </c>
      <c r="M592" t="str">
        <f>VLOOKUP(LEFT(MPT_Data[[#This Row],[Object ID]],1),Lookup[#All],2,FALSE)</f>
        <v>Service Request</v>
      </c>
      <c r="N592" t="str">
        <f>VLOOKUP("0"&amp;RIGHT(MPT_Data[[#This Row],[Processor Cost Center]],9),MAIN_Ref[[#All],[Cost Center]:[Site Name]],3,FALSE)</f>
        <v>PAL</v>
      </c>
      <c r="T592" s="8"/>
      <c r="U592"/>
    </row>
    <row r="593" spans="2:21" x14ac:dyDescent="0.25">
      <c r="B593" s="6" t="s">
        <v>30</v>
      </c>
      <c r="C593" s="3" t="s">
        <v>17</v>
      </c>
      <c r="D593" s="5" t="s">
        <v>873</v>
      </c>
      <c r="E593" s="19" t="s">
        <v>874</v>
      </c>
      <c r="F593" s="25">
        <v>41426</v>
      </c>
      <c r="G593" s="3" t="s">
        <v>2192</v>
      </c>
      <c r="H593" s="5">
        <v>4</v>
      </c>
      <c r="I593" s="19">
        <v>100</v>
      </c>
      <c r="J593" s="6">
        <f>DATE(YEAR(MPT_Data[[#This Row],[Calendar Day]]),MONTH(MPT_Data[[#This Row],[Calendar Day]]),1)</f>
        <v>41426</v>
      </c>
      <c r="K593" s="3">
        <f>DATE(YEAR(MPT_Data[[#This Row],[Calendar Day]]),1,1)</f>
        <v>41275</v>
      </c>
      <c r="L593" s="5">
        <f>MPT_Data[[#This Row],[MIN]]/60/24</f>
        <v>2.7777777777777779E-3</v>
      </c>
      <c r="M593" t="str">
        <f>VLOOKUP(LEFT(MPT_Data[[#This Row],[Object ID]],1),Lookup[#All],2,FALSE)</f>
        <v>Service Request</v>
      </c>
      <c r="N593" t="str">
        <f>VLOOKUP("0"&amp;RIGHT(MPT_Data[[#This Row],[Processor Cost Center]],9),MAIN_Ref[[#All],[Cost Center]:[Site Name]],3,FALSE)</f>
        <v>PAL</v>
      </c>
      <c r="T593" s="8"/>
      <c r="U593"/>
    </row>
    <row r="594" spans="2:21" x14ac:dyDescent="0.25">
      <c r="B594" s="6" t="s">
        <v>30</v>
      </c>
      <c r="C594" s="3" t="s">
        <v>17</v>
      </c>
      <c r="D594" s="5" t="s">
        <v>875</v>
      </c>
      <c r="E594" s="19" t="s">
        <v>876</v>
      </c>
      <c r="F594" s="25">
        <v>41395</v>
      </c>
      <c r="G594" s="3" t="s">
        <v>2192</v>
      </c>
      <c r="H594" s="5">
        <v>2</v>
      </c>
      <c r="I594" s="19">
        <v>100</v>
      </c>
      <c r="J594" s="6">
        <f>DATE(YEAR(MPT_Data[[#This Row],[Calendar Day]]),MONTH(MPT_Data[[#This Row],[Calendar Day]]),1)</f>
        <v>41395</v>
      </c>
      <c r="K594" s="3">
        <f>DATE(YEAR(MPT_Data[[#This Row],[Calendar Day]]),1,1)</f>
        <v>41275</v>
      </c>
      <c r="L594" s="5">
        <f>MPT_Data[[#This Row],[MIN]]/60/24</f>
        <v>1.3888888888888889E-3</v>
      </c>
      <c r="M594" t="str">
        <f>VLOOKUP(LEFT(MPT_Data[[#This Row],[Object ID]],1),Lookup[#All],2,FALSE)</f>
        <v>Service Request</v>
      </c>
      <c r="N594" t="str">
        <f>VLOOKUP("0"&amp;RIGHT(MPT_Data[[#This Row],[Processor Cost Center]],9),MAIN_Ref[[#All],[Cost Center]:[Site Name]],3,FALSE)</f>
        <v>PAL</v>
      </c>
      <c r="T594" s="8"/>
      <c r="U594"/>
    </row>
    <row r="595" spans="2:21" x14ac:dyDescent="0.25">
      <c r="B595" s="6" t="s">
        <v>30</v>
      </c>
      <c r="C595" s="3" t="s">
        <v>17</v>
      </c>
      <c r="D595" s="5" t="s">
        <v>877</v>
      </c>
      <c r="E595" s="19" t="s">
        <v>878</v>
      </c>
      <c r="F595" s="25">
        <v>41404</v>
      </c>
      <c r="G595" s="3" t="s">
        <v>2192</v>
      </c>
      <c r="H595" s="5">
        <v>10305</v>
      </c>
      <c r="I595" s="19">
        <v>100</v>
      </c>
      <c r="J595" s="6">
        <f>DATE(YEAR(MPT_Data[[#This Row],[Calendar Day]]),MONTH(MPT_Data[[#This Row],[Calendar Day]]),1)</f>
        <v>41395</v>
      </c>
      <c r="K595" s="3">
        <f>DATE(YEAR(MPT_Data[[#This Row],[Calendar Day]]),1,1)</f>
        <v>41275</v>
      </c>
      <c r="L595" s="5">
        <f>MPT_Data[[#This Row],[MIN]]/60/24</f>
        <v>7.15625</v>
      </c>
      <c r="M595" t="str">
        <f>VLOOKUP(LEFT(MPT_Data[[#This Row],[Object ID]],1),Lookup[#All],2,FALSE)</f>
        <v>Service Request</v>
      </c>
      <c r="N595" t="str">
        <f>VLOOKUP("0"&amp;RIGHT(MPT_Data[[#This Row],[Processor Cost Center]],9),MAIN_Ref[[#All],[Cost Center]:[Site Name]],3,FALSE)</f>
        <v>PAL</v>
      </c>
      <c r="T595" s="8"/>
      <c r="U595"/>
    </row>
    <row r="596" spans="2:21" x14ac:dyDescent="0.25">
      <c r="B596" s="6" t="s">
        <v>30</v>
      </c>
      <c r="C596" s="3" t="s">
        <v>17</v>
      </c>
      <c r="D596" s="5" t="s">
        <v>879</v>
      </c>
      <c r="E596" s="19" t="s">
        <v>880</v>
      </c>
      <c r="F596" s="25">
        <v>41426</v>
      </c>
      <c r="G596" s="3" t="s">
        <v>2196</v>
      </c>
      <c r="H596" s="5">
        <v>2</v>
      </c>
      <c r="I596" s="19">
        <v>100</v>
      </c>
      <c r="J596" s="6">
        <f>DATE(YEAR(MPT_Data[[#This Row],[Calendar Day]]),MONTH(MPT_Data[[#This Row],[Calendar Day]]),1)</f>
        <v>41426</v>
      </c>
      <c r="K596" s="3">
        <f>DATE(YEAR(MPT_Data[[#This Row],[Calendar Day]]),1,1)</f>
        <v>41275</v>
      </c>
      <c r="L596" s="5">
        <f>MPT_Data[[#This Row],[MIN]]/60/24</f>
        <v>1.3888888888888889E-3</v>
      </c>
      <c r="M596" t="str">
        <f>VLOOKUP(LEFT(MPT_Data[[#This Row],[Object ID]],1),Lookup[#All],2,FALSE)</f>
        <v>Service Request</v>
      </c>
      <c r="N596" t="str">
        <f>VLOOKUP("0"&amp;RIGHT(MPT_Data[[#This Row],[Processor Cost Center]],9),MAIN_Ref[[#All],[Cost Center]:[Site Name]],3,FALSE)</f>
        <v>PAL</v>
      </c>
      <c r="T596" s="8"/>
      <c r="U596"/>
    </row>
    <row r="597" spans="2:21" x14ac:dyDescent="0.25">
      <c r="B597" s="6" t="s">
        <v>30</v>
      </c>
      <c r="C597" s="3" t="s">
        <v>17</v>
      </c>
      <c r="D597" s="5" t="s">
        <v>881</v>
      </c>
      <c r="E597" s="19" t="s">
        <v>882</v>
      </c>
      <c r="F597" s="25">
        <v>41395</v>
      </c>
      <c r="G597" s="3" t="s">
        <v>2196</v>
      </c>
      <c r="H597" s="5">
        <v>21</v>
      </c>
      <c r="I597" s="19">
        <v>100</v>
      </c>
      <c r="J597" s="6">
        <f>DATE(YEAR(MPT_Data[[#This Row],[Calendar Day]]),MONTH(MPT_Data[[#This Row],[Calendar Day]]),1)</f>
        <v>41395</v>
      </c>
      <c r="K597" s="3">
        <f>DATE(YEAR(MPT_Data[[#This Row],[Calendar Day]]),1,1)</f>
        <v>41275</v>
      </c>
      <c r="L597" s="5">
        <f>MPT_Data[[#This Row],[MIN]]/60/24</f>
        <v>1.4583333333333332E-2</v>
      </c>
      <c r="M597" t="str">
        <f>VLOOKUP(LEFT(MPT_Data[[#This Row],[Object ID]],1),Lookup[#All],2,FALSE)</f>
        <v>Service Request</v>
      </c>
      <c r="N597" t="str">
        <f>VLOOKUP("0"&amp;RIGHT(MPT_Data[[#This Row],[Processor Cost Center]],9),MAIN_Ref[[#All],[Cost Center]:[Site Name]],3,FALSE)</f>
        <v>PAL</v>
      </c>
      <c r="T597" s="8"/>
      <c r="U597"/>
    </row>
    <row r="598" spans="2:21" x14ac:dyDescent="0.25">
      <c r="B598" s="6" t="s">
        <v>30</v>
      </c>
      <c r="C598" s="3" t="s">
        <v>17</v>
      </c>
      <c r="D598" s="5" t="s">
        <v>883</v>
      </c>
      <c r="E598" s="19" t="s">
        <v>884</v>
      </c>
      <c r="F598" s="25">
        <v>41427</v>
      </c>
      <c r="G598" s="3" t="s">
        <v>2196</v>
      </c>
      <c r="H598" s="5">
        <v>5</v>
      </c>
      <c r="I598" s="19">
        <v>100</v>
      </c>
      <c r="J598" s="6">
        <f>DATE(YEAR(MPT_Data[[#This Row],[Calendar Day]]),MONTH(MPT_Data[[#This Row],[Calendar Day]]),1)</f>
        <v>41426</v>
      </c>
      <c r="K598" s="3">
        <f>DATE(YEAR(MPT_Data[[#This Row],[Calendar Day]]),1,1)</f>
        <v>41275</v>
      </c>
      <c r="L598" s="5">
        <f>MPT_Data[[#This Row],[MIN]]/60/24</f>
        <v>3.472222222222222E-3</v>
      </c>
      <c r="M598" t="str">
        <f>VLOOKUP(LEFT(MPT_Data[[#This Row],[Object ID]],1),Lookup[#All],2,FALSE)</f>
        <v>Service Request</v>
      </c>
      <c r="N598" t="str">
        <f>VLOOKUP("0"&amp;RIGHT(MPT_Data[[#This Row],[Processor Cost Center]],9),MAIN_Ref[[#All],[Cost Center]:[Site Name]],3,FALSE)</f>
        <v>PAL</v>
      </c>
      <c r="T598" s="8"/>
      <c r="U598"/>
    </row>
    <row r="599" spans="2:21" x14ac:dyDescent="0.25">
      <c r="B599" s="6" t="s">
        <v>30</v>
      </c>
      <c r="C599" s="3" t="s">
        <v>17</v>
      </c>
      <c r="D599" s="5" t="s">
        <v>885</v>
      </c>
      <c r="E599" s="19" t="s">
        <v>189</v>
      </c>
      <c r="F599" s="25">
        <v>41427</v>
      </c>
      <c r="G599" s="3" t="s">
        <v>2196</v>
      </c>
      <c r="H599" s="5">
        <v>4</v>
      </c>
      <c r="I599" s="19">
        <v>100</v>
      </c>
      <c r="J599" s="6">
        <f>DATE(YEAR(MPT_Data[[#This Row],[Calendar Day]]),MONTH(MPT_Data[[#This Row],[Calendar Day]]),1)</f>
        <v>41426</v>
      </c>
      <c r="K599" s="3">
        <f>DATE(YEAR(MPT_Data[[#This Row],[Calendar Day]]),1,1)</f>
        <v>41275</v>
      </c>
      <c r="L599" s="5">
        <f>MPT_Data[[#This Row],[MIN]]/60/24</f>
        <v>2.7777777777777779E-3</v>
      </c>
      <c r="M599" t="str">
        <f>VLOOKUP(LEFT(MPT_Data[[#This Row],[Object ID]],1),Lookup[#All],2,FALSE)</f>
        <v>Service Request</v>
      </c>
      <c r="N599" t="str">
        <f>VLOOKUP("0"&amp;RIGHT(MPT_Data[[#This Row],[Processor Cost Center]],9),MAIN_Ref[[#All],[Cost Center]:[Site Name]],3,FALSE)</f>
        <v>PAL</v>
      </c>
      <c r="T599" s="8"/>
      <c r="U599"/>
    </row>
    <row r="600" spans="2:21" x14ac:dyDescent="0.25">
      <c r="B600" s="6" t="s">
        <v>30</v>
      </c>
      <c r="C600" s="3" t="s">
        <v>17</v>
      </c>
      <c r="D600" s="5" t="s">
        <v>886</v>
      </c>
      <c r="E600" s="19" t="s">
        <v>150</v>
      </c>
      <c r="F600" s="25">
        <v>41427</v>
      </c>
      <c r="G600" s="3" t="s">
        <v>2196</v>
      </c>
      <c r="H600" s="5">
        <v>2</v>
      </c>
      <c r="I600" s="19">
        <v>100</v>
      </c>
      <c r="J600" s="6">
        <f>DATE(YEAR(MPT_Data[[#This Row],[Calendar Day]]),MONTH(MPT_Data[[#This Row],[Calendar Day]]),1)</f>
        <v>41426</v>
      </c>
      <c r="K600" s="3">
        <f>DATE(YEAR(MPT_Data[[#This Row],[Calendar Day]]),1,1)</f>
        <v>41275</v>
      </c>
      <c r="L600" s="5">
        <f>MPT_Data[[#This Row],[MIN]]/60/24</f>
        <v>1.3888888888888889E-3</v>
      </c>
      <c r="M600" t="str">
        <f>VLOOKUP(LEFT(MPT_Data[[#This Row],[Object ID]],1),Lookup[#All],2,FALSE)</f>
        <v>Service Request</v>
      </c>
      <c r="N600" t="str">
        <f>VLOOKUP("0"&amp;RIGHT(MPT_Data[[#This Row],[Processor Cost Center]],9),MAIN_Ref[[#All],[Cost Center]:[Site Name]],3,FALSE)</f>
        <v>PAL</v>
      </c>
      <c r="T600" s="8"/>
      <c r="U600"/>
    </row>
    <row r="601" spans="2:21" x14ac:dyDescent="0.25">
      <c r="B601" s="6" t="s">
        <v>30</v>
      </c>
      <c r="C601" s="3" t="s">
        <v>17</v>
      </c>
      <c r="D601" s="5" t="s">
        <v>887</v>
      </c>
      <c r="E601" s="19" t="s">
        <v>888</v>
      </c>
      <c r="F601" s="25">
        <v>41427</v>
      </c>
      <c r="G601" s="3" t="s">
        <v>2197</v>
      </c>
      <c r="H601" s="5">
        <v>3</v>
      </c>
      <c r="I601" s="19">
        <v>100</v>
      </c>
      <c r="J601" s="6">
        <f>DATE(YEAR(MPT_Data[[#This Row],[Calendar Day]]),MONTH(MPT_Data[[#This Row],[Calendar Day]]),1)</f>
        <v>41426</v>
      </c>
      <c r="K601" s="3">
        <f>DATE(YEAR(MPT_Data[[#This Row],[Calendar Day]]),1,1)</f>
        <v>41275</v>
      </c>
      <c r="L601" s="5">
        <f>MPT_Data[[#This Row],[MIN]]/60/24</f>
        <v>2.0833333333333333E-3</v>
      </c>
      <c r="M601" t="str">
        <f>VLOOKUP(LEFT(MPT_Data[[#This Row],[Object ID]],1),Lookup[#All],2,FALSE)</f>
        <v>Service Request</v>
      </c>
      <c r="N601" t="str">
        <f>VLOOKUP("0"&amp;RIGHT(MPT_Data[[#This Row],[Processor Cost Center]],9),MAIN_Ref[[#All],[Cost Center]:[Site Name]],3,FALSE)</f>
        <v>PAL</v>
      </c>
      <c r="T601" s="8"/>
      <c r="U601"/>
    </row>
    <row r="602" spans="2:21" x14ac:dyDescent="0.25">
      <c r="B602" s="6" t="s">
        <v>30</v>
      </c>
      <c r="C602" s="3" t="s">
        <v>17</v>
      </c>
      <c r="D602" s="5" t="s">
        <v>889</v>
      </c>
      <c r="E602" s="19" t="s">
        <v>890</v>
      </c>
      <c r="F602" s="25">
        <v>41402</v>
      </c>
      <c r="G602" s="3" t="s">
        <v>2199</v>
      </c>
      <c r="H602" s="5">
        <v>7534</v>
      </c>
      <c r="I602" s="19">
        <v>100</v>
      </c>
      <c r="J602" s="6">
        <f>DATE(YEAR(MPT_Data[[#This Row],[Calendar Day]]),MONTH(MPT_Data[[#This Row],[Calendar Day]]),1)</f>
        <v>41395</v>
      </c>
      <c r="K602" s="3">
        <f>DATE(YEAR(MPT_Data[[#This Row],[Calendar Day]]),1,1)</f>
        <v>41275</v>
      </c>
      <c r="L602" s="5">
        <f>MPT_Data[[#This Row],[MIN]]/60/24</f>
        <v>5.2319444444444443</v>
      </c>
      <c r="M602" t="str">
        <f>VLOOKUP(LEFT(MPT_Data[[#This Row],[Object ID]],1),Lookup[#All],2,FALSE)</f>
        <v>Service Request</v>
      </c>
      <c r="N602" t="str">
        <f>VLOOKUP("0"&amp;RIGHT(MPT_Data[[#This Row],[Processor Cost Center]],9),MAIN_Ref[[#All],[Cost Center]:[Site Name]],3,FALSE)</f>
        <v>PAL</v>
      </c>
      <c r="T602" s="8"/>
      <c r="U602"/>
    </row>
    <row r="603" spans="2:21" x14ac:dyDescent="0.25">
      <c r="B603" s="6" t="s">
        <v>30</v>
      </c>
      <c r="C603" s="3" t="s">
        <v>17</v>
      </c>
      <c r="D603" s="5" t="s">
        <v>891</v>
      </c>
      <c r="E603" s="19" t="s">
        <v>189</v>
      </c>
      <c r="F603" s="25">
        <v>41427</v>
      </c>
      <c r="G603" s="3" t="s">
        <v>2196</v>
      </c>
      <c r="H603" s="5">
        <v>1</v>
      </c>
      <c r="I603" s="19">
        <v>100</v>
      </c>
      <c r="J603" s="6">
        <f>DATE(YEAR(MPT_Data[[#This Row],[Calendar Day]]),MONTH(MPT_Data[[#This Row],[Calendar Day]]),1)</f>
        <v>41426</v>
      </c>
      <c r="K603" s="3">
        <f>DATE(YEAR(MPT_Data[[#This Row],[Calendar Day]]),1,1)</f>
        <v>41275</v>
      </c>
      <c r="L603" s="5">
        <f>MPT_Data[[#This Row],[MIN]]/60/24</f>
        <v>6.9444444444444447E-4</v>
      </c>
      <c r="M603" t="str">
        <f>VLOOKUP(LEFT(MPT_Data[[#This Row],[Object ID]],1),Lookup[#All],2,FALSE)</f>
        <v>Service Request</v>
      </c>
      <c r="N603" t="str">
        <f>VLOOKUP("0"&amp;RIGHT(MPT_Data[[#This Row],[Processor Cost Center]],9),MAIN_Ref[[#All],[Cost Center]:[Site Name]],3,FALSE)</f>
        <v>PAL</v>
      </c>
      <c r="T603" s="8"/>
      <c r="U603"/>
    </row>
    <row r="604" spans="2:21" x14ac:dyDescent="0.25">
      <c r="B604" s="6" t="s">
        <v>30</v>
      </c>
      <c r="C604" s="3" t="s">
        <v>17</v>
      </c>
      <c r="D604" s="5" t="s">
        <v>892</v>
      </c>
      <c r="E604" s="19" t="s">
        <v>558</v>
      </c>
      <c r="F604" s="25">
        <v>41427</v>
      </c>
      <c r="G604" s="3" t="s">
        <v>2196</v>
      </c>
      <c r="H604" s="5">
        <v>2</v>
      </c>
      <c r="I604" s="19">
        <v>100</v>
      </c>
      <c r="J604" s="6">
        <f>DATE(YEAR(MPT_Data[[#This Row],[Calendar Day]]),MONTH(MPT_Data[[#This Row],[Calendar Day]]),1)</f>
        <v>41426</v>
      </c>
      <c r="K604" s="3">
        <f>DATE(YEAR(MPT_Data[[#This Row],[Calendar Day]]),1,1)</f>
        <v>41275</v>
      </c>
      <c r="L604" s="5">
        <f>MPT_Data[[#This Row],[MIN]]/60/24</f>
        <v>1.3888888888888889E-3</v>
      </c>
      <c r="M604" t="str">
        <f>VLOOKUP(LEFT(MPT_Data[[#This Row],[Object ID]],1),Lookup[#All],2,FALSE)</f>
        <v>Service Request</v>
      </c>
      <c r="N604" t="str">
        <f>VLOOKUP("0"&amp;RIGHT(MPT_Data[[#This Row],[Processor Cost Center]],9),MAIN_Ref[[#All],[Cost Center]:[Site Name]],3,FALSE)</f>
        <v>PAL</v>
      </c>
      <c r="T604" s="8"/>
      <c r="U604"/>
    </row>
    <row r="605" spans="2:21" x14ac:dyDescent="0.25">
      <c r="B605" s="6" t="s">
        <v>30</v>
      </c>
      <c r="C605" s="3" t="s">
        <v>17</v>
      </c>
      <c r="D605" s="5" t="s">
        <v>893</v>
      </c>
      <c r="E605" s="19" t="s">
        <v>894</v>
      </c>
      <c r="F605" s="25">
        <v>41396</v>
      </c>
      <c r="G605" s="3" t="s">
        <v>2196</v>
      </c>
      <c r="H605" s="5">
        <v>1</v>
      </c>
      <c r="I605" s="19">
        <v>100</v>
      </c>
      <c r="J605" s="6">
        <f>DATE(YEAR(MPT_Data[[#This Row],[Calendar Day]]),MONTH(MPT_Data[[#This Row],[Calendar Day]]),1)</f>
        <v>41395</v>
      </c>
      <c r="K605" s="3">
        <f>DATE(YEAR(MPT_Data[[#This Row],[Calendar Day]]),1,1)</f>
        <v>41275</v>
      </c>
      <c r="L605" s="5">
        <f>MPT_Data[[#This Row],[MIN]]/60/24</f>
        <v>6.9444444444444447E-4</v>
      </c>
      <c r="M605" t="str">
        <f>VLOOKUP(LEFT(MPT_Data[[#This Row],[Object ID]],1),Lookup[#All],2,FALSE)</f>
        <v>Service Request</v>
      </c>
      <c r="N605" t="str">
        <f>VLOOKUP("0"&amp;RIGHT(MPT_Data[[#This Row],[Processor Cost Center]],9),MAIN_Ref[[#All],[Cost Center]:[Site Name]],3,FALSE)</f>
        <v>PAL</v>
      </c>
      <c r="T605" s="8"/>
      <c r="U605"/>
    </row>
    <row r="606" spans="2:21" x14ac:dyDescent="0.25">
      <c r="B606" s="6" t="s">
        <v>30</v>
      </c>
      <c r="C606" s="3" t="s">
        <v>17</v>
      </c>
      <c r="D606" s="5" t="s">
        <v>895</v>
      </c>
      <c r="E606" s="19" t="s">
        <v>145</v>
      </c>
      <c r="F606" s="25">
        <v>41397</v>
      </c>
      <c r="G606" s="3" t="s">
        <v>2196</v>
      </c>
      <c r="H606" s="5">
        <v>18</v>
      </c>
      <c r="I606" s="19">
        <v>100</v>
      </c>
      <c r="J606" s="6">
        <f>DATE(YEAR(MPT_Data[[#This Row],[Calendar Day]]),MONTH(MPT_Data[[#This Row],[Calendar Day]]),1)</f>
        <v>41395</v>
      </c>
      <c r="K606" s="3">
        <f>DATE(YEAR(MPT_Data[[#This Row],[Calendar Day]]),1,1)</f>
        <v>41275</v>
      </c>
      <c r="L606" s="5">
        <f>MPT_Data[[#This Row],[MIN]]/60/24</f>
        <v>1.2499999999999999E-2</v>
      </c>
      <c r="M606" t="str">
        <f>VLOOKUP(LEFT(MPT_Data[[#This Row],[Object ID]],1),Lookup[#All],2,FALSE)</f>
        <v>Service Request</v>
      </c>
      <c r="N606" t="str">
        <f>VLOOKUP("0"&amp;RIGHT(MPT_Data[[#This Row],[Processor Cost Center]],9),MAIN_Ref[[#All],[Cost Center]:[Site Name]],3,FALSE)</f>
        <v>PAL</v>
      </c>
      <c r="T606" s="8"/>
      <c r="U606"/>
    </row>
    <row r="607" spans="2:21" x14ac:dyDescent="0.25">
      <c r="B607" s="6" t="s">
        <v>30</v>
      </c>
      <c r="C607" s="3" t="s">
        <v>17</v>
      </c>
      <c r="D607" s="5" t="s">
        <v>896</v>
      </c>
      <c r="E607" s="19" t="s">
        <v>897</v>
      </c>
      <c r="F607" s="25">
        <v>41408</v>
      </c>
      <c r="G607" s="3" t="s">
        <v>2204</v>
      </c>
      <c r="H607" s="5">
        <v>17229</v>
      </c>
      <c r="I607" s="19">
        <v>100</v>
      </c>
      <c r="J607" s="6">
        <f>DATE(YEAR(MPT_Data[[#This Row],[Calendar Day]]),MONTH(MPT_Data[[#This Row],[Calendar Day]]),1)</f>
        <v>41395</v>
      </c>
      <c r="K607" s="3">
        <f>DATE(YEAR(MPT_Data[[#This Row],[Calendar Day]]),1,1)</f>
        <v>41275</v>
      </c>
      <c r="L607" s="5">
        <f>MPT_Data[[#This Row],[MIN]]/60/24</f>
        <v>11.964583333333332</v>
      </c>
      <c r="M607" t="str">
        <f>VLOOKUP(LEFT(MPT_Data[[#This Row],[Object ID]],1),Lookup[#All],2,FALSE)</f>
        <v>Service Request</v>
      </c>
      <c r="N607" t="str">
        <f>VLOOKUP("0"&amp;RIGHT(MPT_Data[[#This Row],[Processor Cost Center]],9),MAIN_Ref[[#All],[Cost Center]:[Site Name]],3,FALSE)</f>
        <v>PAL</v>
      </c>
      <c r="T607" s="8"/>
      <c r="U607"/>
    </row>
    <row r="608" spans="2:21" x14ac:dyDescent="0.25">
      <c r="B608" s="6" t="s">
        <v>30</v>
      </c>
      <c r="C608" s="3" t="s">
        <v>17</v>
      </c>
      <c r="D608" s="5" t="s">
        <v>898</v>
      </c>
      <c r="E608" s="19" t="s">
        <v>899</v>
      </c>
      <c r="F608" s="25">
        <v>41428</v>
      </c>
      <c r="G608" s="3" t="s">
        <v>2190</v>
      </c>
      <c r="H608" s="5">
        <v>1513</v>
      </c>
      <c r="I608" s="19">
        <v>100</v>
      </c>
      <c r="J608" s="6">
        <f>DATE(YEAR(MPT_Data[[#This Row],[Calendar Day]]),MONTH(MPT_Data[[#This Row],[Calendar Day]]),1)</f>
        <v>41426</v>
      </c>
      <c r="K608" s="3">
        <f>DATE(YEAR(MPT_Data[[#This Row],[Calendar Day]]),1,1)</f>
        <v>41275</v>
      </c>
      <c r="L608" s="5">
        <f>MPT_Data[[#This Row],[MIN]]/60/24</f>
        <v>1.0506944444444444</v>
      </c>
      <c r="M608" t="str">
        <f>VLOOKUP(LEFT(MPT_Data[[#This Row],[Object ID]],1),Lookup[#All],2,FALSE)</f>
        <v>Service Request</v>
      </c>
      <c r="N608" t="str">
        <f>VLOOKUP("0"&amp;RIGHT(MPT_Data[[#This Row],[Processor Cost Center]],9),MAIN_Ref[[#All],[Cost Center]:[Site Name]],3,FALSE)</f>
        <v>PAL</v>
      </c>
      <c r="T608" s="8"/>
      <c r="U608"/>
    </row>
    <row r="609" spans="2:21" x14ac:dyDescent="0.25">
      <c r="B609" s="6" t="s">
        <v>30</v>
      </c>
      <c r="C609" s="3" t="s">
        <v>17</v>
      </c>
      <c r="D609" s="5" t="s">
        <v>900</v>
      </c>
      <c r="E609" s="19" t="s">
        <v>901</v>
      </c>
      <c r="F609" s="25">
        <v>41428</v>
      </c>
      <c r="G609" s="3" t="s">
        <v>2198</v>
      </c>
      <c r="H609" s="5">
        <v>1</v>
      </c>
      <c r="I609" s="19">
        <v>100</v>
      </c>
      <c r="J609" s="6">
        <f>DATE(YEAR(MPT_Data[[#This Row],[Calendar Day]]),MONTH(MPT_Data[[#This Row],[Calendar Day]]),1)</f>
        <v>41426</v>
      </c>
      <c r="K609" s="3">
        <f>DATE(YEAR(MPT_Data[[#This Row],[Calendar Day]]),1,1)</f>
        <v>41275</v>
      </c>
      <c r="L609" s="5">
        <f>MPT_Data[[#This Row],[MIN]]/60/24</f>
        <v>6.9444444444444447E-4</v>
      </c>
      <c r="M609" t="str">
        <f>VLOOKUP(LEFT(MPT_Data[[#This Row],[Object ID]],1),Lookup[#All],2,FALSE)</f>
        <v>Service Request</v>
      </c>
      <c r="N609" t="str">
        <f>VLOOKUP("0"&amp;RIGHT(MPT_Data[[#This Row],[Processor Cost Center]],9),MAIN_Ref[[#All],[Cost Center]:[Site Name]],3,FALSE)</f>
        <v>PAL</v>
      </c>
      <c r="T609" s="8"/>
      <c r="U609"/>
    </row>
    <row r="610" spans="2:21" x14ac:dyDescent="0.25">
      <c r="B610" s="6" t="s">
        <v>30</v>
      </c>
      <c r="C610" s="3" t="s">
        <v>17</v>
      </c>
      <c r="D610" s="5" t="s">
        <v>902</v>
      </c>
      <c r="E610" s="19" t="s">
        <v>903</v>
      </c>
      <c r="F610" s="25">
        <v>41396</v>
      </c>
      <c r="G610" s="3" t="s">
        <v>2197</v>
      </c>
      <c r="H610" s="5">
        <v>3</v>
      </c>
      <c r="I610" s="19">
        <v>100</v>
      </c>
      <c r="J610" s="6">
        <f>DATE(YEAR(MPT_Data[[#This Row],[Calendar Day]]),MONTH(MPT_Data[[#This Row],[Calendar Day]]),1)</f>
        <v>41395</v>
      </c>
      <c r="K610" s="3">
        <f>DATE(YEAR(MPT_Data[[#This Row],[Calendar Day]]),1,1)</f>
        <v>41275</v>
      </c>
      <c r="L610" s="5">
        <f>MPT_Data[[#This Row],[MIN]]/60/24</f>
        <v>2.0833333333333333E-3</v>
      </c>
      <c r="M610" t="str">
        <f>VLOOKUP(LEFT(MPT_Data[[#This Row],[Object ID]],1),Lookup[#All],2,FALSE)</f>
        <v>Service Request</v>
      </c>
      <c r="N610" t="str">
        <f>VLOOKUP("0"&amp;RIGHT(MPT_Data[[#This Row],[Processor Cost Center]],9),MAIN_Ref[[#All],[Cost Center]:[Site Name]],3,FALSE)</f>
        <v>PAL</v>
      </c>
      <c r="T610" s="8"/>
      <c r="U610"/>
    </row>
    <row r="611" spans="2:21" x14ac:dyDescent="0.25">
      <c r="B611" s="6" t="s">
        <v>30</v>
      </c>
      <c r="C611" s="3" t="s">
        <v>17</v>
      </c>
      <c r="D611" s="5" t="s">
        <v>904</v>
      </c>
      <c r="E611" s="19" t="s">
        <v>905</v>
      </c>
      <c r="F611" s="25">
        <v>41397</v>
      </c>
      <c r="G611" s="3" t="s">
        <v>2197</v>
      </c>
      <c r="H611" s="5">
        <v>4</v>
      </c>
      <c r="I611" s="19">
        <v>100</v>
      </c>
      <c r="J611" s="6">
        <f>DATE(YEAR(MPT_Data[[#This Row],[Calendar Day]]),MONTH(MPT_Data[[#This Row],[Calendar Day]]),1)</f>
        <v>41395</v>
      </c>
      <c r="K611" s="3">
        <f>DATE(YEAR(MPT_Data[[#This Row],[Calendar Day]]),1,1)</f>
        <v>41275</v>
      </c>
      <c r="L611" s="5">
        <f>MPT_Data[[#This Row],[MIN]]/60/24</f>
        <v>2.7777777777777779E-3</v>
      </c>
      <c r="M611" t="str">
        <f>VLOOKUP(LEFT(MPT_Data[[#This Row],[Object ID]],1),Lookup[#All],2,FALSE)</f>
        <v>Service Request</v>
      </c>
      <c r="N611" t="str">
        <f>VLOOKUP("0"&amp;RIGHT(MPT_Data[[#This Row],[Processor Cost Center]],9),MAIN_Ref[[#All],[Cost Center]:[Site Name]],3,FALSE)</f>
        <v>PAL</v>
      </c>
      <c r="T611" s="8"/>
      <c r="U611"/>
    </row>
    <row r="612" spans="2:21" x14ac:dyDescent="0.25">
      <c r="B612" s="6" t="s">
        <v>30</v>
      </c>
      <c r="C612" s="3" t="s">
        <v>17</v>
      </c>
      <c r="D612" s="5" t="s">
        <v>906</v>
      </c>
      <c r="E612" s="19" t="s">
        <v>907</v>
      </c>
      <c r="F612" s="25">
        <v>41397</v>
      </c>
      <c r="G612" s="3" t="s">
        <v>2196</v>
      </c>
      <c r="H612" s="5">
        <v>4</v>
      </c>
      <c r="I612" s="19">
        <v>100</v>
      </c>
      <c r="J612" s="6">
        <f>DATE(YEAR(MPT_Data[[#This Row],[Calendar Day]]),MONTH(MPT_Data[[#This Row],[Calendar Day]]),1)</f>
        <v>41395</v>
      </c>
      <c r="K612" s="3">
        <f>DATE(YEAR(MPT_Data[[#This Row],[Calendar Day]]),1,1)</f>
        <v>41275</v>
      </c>
      <c r="L612" s="5">
        <f>MPT_Data[[#This Row],[MIN]]/60/24</f>
        <v>2.7777777777777779E-3</v>
      </c>
      <c r="M612" t="str">
        <f>VLOOKUP(LEFT(MPT_Data[[#This Row],[Object ID]],1),Lookup[#All],2,FALSE)</f>
        <v>Service Request</v>
      </c>
      <c r="N612" t="str">
        <f>VLOOKUP("0"&amp;RIGHT(MPT_Data[[#This Row],[Processor Cost Center]],9),MAIN_Ref[[#All],[Cost Center]:[Site Name]],3,FALSE)</f>
        <v>PAL</v>
      </c>
      <c r="T612" s="8"/>
      <c r="U612"/>
    </row>
    <row r="613" spans="2:21" x14ac:dyDescent="0.25">
      <c r="B613" s="6" t="s">
        <v>30</v>
      </c>
      <c r="C613" s="3" t="s">
        <v>17</v>
      </c>
      <c r="D613" s="5" t="s">
        <v>908</v>
      </c>
      <c r="E613" s="19" t="s">
        <v>909</v>
      </c>
      <c r="F613" s="25">
        <v>41428</v>
      </c>
      <c r="G613" s="3" t="s">
        <v>2198</v>
      </c>
      <c r="H613" s="5">
        <v>1</v>
      </c>
      <c r="I613" s="19">
        <v>100</v>
      </c>
      <c r="J613" s="6">
        <f>DATE(YEAR(MPT_Data[[#This Row],[Calendar Day]]),MONTH(MPT_Data[[#This Row],[Calendar Day]]),1)</f>
        <v>41426</v>
      </c>
      <c r="K613" s="3">
        <f>DATE(YEAR(MPT_Data[[#This Row],[Calendar Day]]),1,1)</f>
        <v>41275</v>
      </c>
      <c r="L613" s="5">
        <f>MPT_Data[[#This Row],[MIN]]/60/24</f>
        <v>6.9444444444444447E-4</v>
      </c>
      <c r="M613" t="str">
        <f>VLOOKUP(LEFT(MPT_Data[[#This Row],[Object ID]],1),Lookup[#All],2,FALSE)</f>
        <v>Service Request</v>
      </c>
      <c r="N613" t="str">
        <f>VLOOKUP("0"&amp;RIGHT(MPT_Data[[#This Row],[Processor Cost Center]],9),MAIN_Ref[[#All],[Cost Center]:[Site Name]],3,FALSE)</f>
        <v>PAL</v>
      </c>
      <c r="T613" s="8"/>
      <c r="U613"/>
    </row>
    <row r="614" spans="2:21" x14ac:dyDescent="0.25">
      <c r="B614" s="6" t="s">
        <v>30</v>
      </c>
      <c r="C614" s="3" t="s">
        <v>17</v>
      </c>
      <c r="D614" s="5" t="s">
        <v>910</v>
      </c>
      <c r="E614" s="19" t="s">
        <v>911</v>
      </c>
      <c r="F614" s="25">
        <v>41402</v>
      </c>
      <c r="G614" s="3" t="s">
        <v>2199</v>
      </c>
      <c r="H614" s="5">
        <v>6948</v>
      </c>
      <c r="I614" s="19">
        <v>100</v>
      </c>
      <c r="J614" s="6">
        <f>DATE(YEAR(MPT_Data[[#This Row],[Calendar Day]]),MONTH(MPT_Data[[#This Row],[Calendar Day]]),1)</f>
        <v>41395</v>
      </c>
      <c r="K614" s="3">
        <f>DATE(YEAR(MPT_Data[[#This Row],[Calendar Day]]),1,1)</f>
        <v>41275</v>
      </c>
      <c r="L614" s="5">
        <f>MPT_Data[[#This Row],[MIN]]/60/24</f>
        <v>4.8250000000000002</v>
      </c>
      <c r="M614" t="str">
        <f>VLOOKUP(LEFT(MPT_Data[[#This Row],[Object ID]],1),Lookup[#All],2,FALSE)</f>
        <v>Service Request</v>
      </c>
      <c r="N614" t="str">
        <f>VLOOKUP("0"&amp;RIGHT(MPT_Data[[#This Row],[Processor Cost Center]],9),MAIN_Ref[[#All],[Cost Center]:[Site Name]],3,FALSE)</f>
        <v>PAL</v>
      </c>
      <c r="T614" s="8"/>
      <c r="U614"/>
    </row>
    <row r="615" spans="2:21" x14ac:dyDescent="0.25">
      <c r="B615" s="6" t="s">
        <v>30</v>
      </c>
      <c r="C615" s="3" t="s">
        <v>17</v>
      </c>
      <c r="D615" s="5" t="s">
        <v>912</v>
      </c>
      <c r="E615" s="19" t="s">
        <v>913</v>
      </c>
      <c r="F615" s="25">
        <v>41428</v>
      </c>
      <c r="G615" s="3" t="s">
        <v>2198</v>
      </c>
      <c r="H615" s="5">
        <v>2</v>
      </c>
      <c r="I615" s="19">
        <v>100</v>
      </c>
      <c r="J615" s="6">
        <f>DATE(YEAR(MPT_Data[[#This Row],[Calendar Day]]),MONTH(MPT_Data[[#This Row],[Calendar Day]]),1)</f>
        <v>41426</v>
      </c>
      <c r="K615" s="3">
        <f>DATE(YEAR(MPT_Data[[#This Row],[Calendar Day]]),1,1)</f>
        <v>41275</v>
      </c>
      <c r="L615" s="5">
        <f>MPT_Data[[#This Row],[MIN]]/60/24</f>
        <v>1.3888888888888889E-3</v>
      </c>
      <c r="M615" t="str">
        <f>VLOOKUP(LEFT(MPT_Data[[#This Row],[Object ID]],1),Lookup[#All],2,FALSE)</f>
        <v>Service Request</v>
      </c>
      <c r="N615" t="str">
        <f>VLOOKUP("0"&amp;RIGHT(MPT_Data[[#This Row],[Processor Cost Center]],9),MAIN_Ref[[#All],[Cost Center]:[Site Name]],3,FALSE)</f>
        <v>PAL</v>
      </c>
      <c r="T615" s="8"/>
      <c r="U615"/>
    </row>
    <row r="616" spans="2:21" x14ac:dyDescent="0.25">
      <c r="B616" s="6" t="s">
        <v>30</v>
      </c>
      <c r="C616" s="3" t="s">
        <v>17</v>
      </c>
      <c r="D616" s="5" t="s">
        <v>914</v>
      </c>
      <c r="E616" s="19" t="s">
        <v>915</v>
      </c>
      <c r="F616" s="25">
        <v>41428</v>
      </c>
      <c r="G616" s="3" t="s">
        <v>2189</v>
      </c>
      <c r="H616" s="5">
        <v>4</v>
      </c>
      <c r="I616" s="19">
        <v>100</v>
      </c>
      <c r="J616" s="6">
        <f>DATE(YEAR(MPT_Data[[#This Row],[Calendar Day]]),MONTH(MPT_Data[[#This Row],[Calendar Day]]),1)</f>
        <v>41426</v>
      </c>
      <c r="K616" s="3">
        <f>DATE(YEAR(MPT_Data[[#This Row],[Calendar Day]]),1,1)</f>
        <v>41275</v>
      </c>
      <c r="L616" s="5">
        <f>MPT_Data[[#This Row],[MIN]]/60/24</f>
        <v>2.7777777777777779E-3</v>
      </c>
      <c r="M616" t="str">
        <f>VLOOKUP(LEFT(MPT_Data[[#This Row],[Object ID]],1),Lookup[#All],2,FALSE)</f>
        <v>Service Request</v>
      </c>
      <c r="N616" t="str">
        <f>VLOOKUP("0"&amp;RIGHT(MPT_Data[[#This Row],[Processor Cost Center]],9),MAIN_Ref[[#All],[Cost Center]:[Site Name]],3,FALSE)</f>
        <v>PAL</v>
      </c>
      <c r="T616" s="8"/>
      <c r="U616"/>
    </row>
    <row r="617" spans="2:21" x14ac:dyDescent="0.25">
      <c r="B617" s="6" t="s">
        <v>30</v>
      </c>
      <c r="C617" s="3" t="s">
        <v>17</v>
      </c>
      <c r="D617" s="5" t="s">
        <v>916</v>
      </c>
      <c r="E617" s="19" t="s">
        <v>917</v>
      </c>
      <c r="F617" s="25">
        <v>41397</v>
      </c>
      <c r="G617" s="3" t="s">
        <v>2189</v>
      </c>
      <c r="H617" s="5">
        <v>4</v>
      </c>
      <c r="I617" s="19">
        <v>100</v>
      </c>
      <c r="J617" s="6">
        <f>DATE(YEAR(MPT_Data[[#This Row],[Calendar Day]]),MONTH(MPT_Data[[#This Row],[Calendar Day]]),1)</f>
        <v>41395</v>
      </c>
      <c r="K617" s="3">
        <f>DATE(YEAR(MPT_Data[[#This Row],[Calendar Day]]),1,1)</f>
        <v>41275</v>
      </c>
      <c r="L617" s="5">
        <f>MPT_Data[[#This Row],[MIN]]/60/24</f>
        <v>2.7777777777777779E-3</v>
      </c>
      <c r="M617" t="str">
        <f>VLOOKUP(LEFT(MPT_Data[[#This Row],[Object ID]],1),Lookup[#All],2,FALSE)</f>
        <v>Service Request</v>
      </c>
      <c r="N617" t="str">
        <f>VLOOKUP("0"&amp;RIGHT(MPT_Data[[#This Row],[Processor Cost Center]],9),MAIN_Ref[[#All],[Cost Center]:[Site Name]],3,FALSE)</f>
        <v>PAL</v>
      </c>
      <c r="T617" s="8"/>
      <c r="U617"/>
    </row>
    <row r="618" spans="2:21" x14ac:dyDescent="0.25">
      <c r="B618" s="6" t="s">
        <v>30</v>
      </c>
      <c r="C618" s="3" t="s">
        <v>17</v>
      </c>
      <c r="D618" s="5" t="s">
        <v>918</v>
      </c>
      <c r="E618" s="19" t="s">
        <v>818</v>
      </c>
      <c r="F618" s="25">
        <v>41397</v>
      </c>
      <c r="G618" s="3" t="s">
        <v>2196</v>
      </c>
      <c r="H618" s="5">
        <v>3</v>
      </c>
      <c r="I618" s="19">
        <v>100</v>
      </c>
      <c r="J618" s="6">
        <f>DATE(YEAR(MPT_Data[[#This Row],[Calendar Day]]),MONTH(MPT_Data[[#This Row],[Calendar Day]]),1)</f>
        <v>41395</v>
      </c>
      <c r="K618" s="3">
        <f>DATE(YEAR(MPT_Data[[#This Row],[Calendar Day]]),1,1)</f>
        <v>41275</v>
      </c>
      <c r="L618" s="5">
        <f>MPT_Data[[#This Row],[MIN]]/60/24</f>
        <v>2.0833333333333333E-3</v>
      </c>
      <c r="M618" t="str">
        <f>VLOOKUP(LEFT(MPT_Data[[#This Row],[Object ID]],1),Lookup[#All],2,FALSE)</f>
        <v>Service Request</v>
      </c>
      <c r="N618" t="str">
        <f>VLOOKUP("0"&amp;RIGHT(MPT_Data[[#This Row],[Processor Cost Center]],9),MAIN_Ref[[#All],[Cost Center]:[Site Name]],3,FALSE)</f>
        <v>PAL</v>
      </c>
      <c r="T618" s="8"/>
      <c r="U618"/>
    </row>
    <row r="619" spans="2:21" x14ac:dyDescent="0.25">
      <c r="B619" s="6" t="s">
        <v>30</v>
      </c>
      <c r="C619" s="3" t="s">
        <v>17</v>
      </c>
      <c r="D619" s="5" t="s">
        <v>919</v>
      </c>
      <c r="E619" s="19" t="s">
        <v>818</v>
      </c>
      <c r="F619" s="25">
        <v>41397</v>
      </c>
      <c r="G619" s="3" t="s">
        <v>2196</v>
      </c>
      <c r="H619" s="5">
        <v>2</v>
      </c>
      <c r="I619" s="19">
        <v>100</v>
      </c>
      <c r="J619" s="6">
        <f>DATE(YEAR(MPT_Data[[#This Row],[Calendar Day]]),MONTH(MPT_Data[[#This Row],[Calendar Day]]),1)</f>
        <v>41395</v>
      </c>
      <c r="K619" s="3">
        <f>DATE(YEAR(MPT_Data[[#This Row],[Calendar Day]]),1,1)</f>
        <v>41275</v>
      </c>
      <c r="L619" s="5">
        <f>MPT_Data[[#This Row],[MIN]]/60/24</f>
        <v>1.3888888888888889E-3</v>
      </c>
      <c r="M619" t="str">
        <f>VLOOKUP(LEFT(MPT_Data[[#This Row],[Object ID]],1),Lookup[#All],2,FALSE)</f>
        <v>Service Request</v>
      </c>
      <c r="N619" t="str">
        <f>VLOOKUP("0"&amp;RIGHT(MPT_Data[[#This Row],[Processor Cost Center]],9),MAIN_Ref[[#All],[Cost Center]:[Site Name]],3,FALSE)</f>
        <v>PAL</v>
      </c>
      <c r="T619" s="8"/>
      <c r="U619"/>
    </row>
    <row r="620" spans="2:21" x14ac:dyDescent="0.25">
      <c r="B620" s="6" t="s">
        <v>30</v>
      </c>
      <c r="C620" s="3" t="s">
        <v>17</v>
      </c>
      <c r="D620" s="5" t="s">
        <v>920</v>
      </c>
      <c r="E620" s="19" t="s">
        <v>818</v>
      </c>
      <c r="F620" s="25">
        <v>41397</v>
      </c>
      <c r="G620" s="3" t="s">
        <v>2196</v>
      </c>
      <c r="H620" s="5">
        <v>1</v>
      </c>
      <c r="I620" s="19">
        <v>100</v>
      </c>
      <c r="J620" s="6">
        <f>DATE(YEAR(MPT_Data[[#This Row],[Calendar Day]]),MONTH(MPT_Data[[#This Row],[Calendar Day]]),1)</f>
        <v>41395</v>
      </c>
      <c r="K620" s="3">
        <f>DATE(YEAR(MPT_Data[[#This Row],[Calendar Day]]),1,1)</f>
        <v>41275</v>
      </c>
      <c r="L620" s="5">
        <f>MPT_Data[[#This Row],[MIN]]/60/24</f>
        <v>6.9444444444444447E-4</v>
      </c>
      <c r="M620" t="str">
        <f>VLOOKUP(LEFT(MPT_Data[[#This Row],[Object ID]],1),Lookup[#All],2,FALSE)</f>
        <v>Service Request</v>
      </c>
      <c r="N620" t="str">
        <f>VLOOKUP("0"&amp;RIGHT(MPT_Data[[#This Row],[Processor Cost Center]],9),MAIN_Ref[[#All],[Cost Center]:[Site Name]],3,FALSE)</f>
        <v>PAL</v>
      </c>
      <c r="T620" s="8"/>
      <c r="U620"/>
    </row>
    <row r="621" spans="2:21" x14ac:dyDescent="0.25">
      <c r="B621" s="6" t="s">
        <v>30</v>
      </c>
      <c r="C621" s="3" t="s">
        <v>17</v>
      </c>
      <c r="D621" s="5" t="s">
        <v>921</v>
      </c>
      <c r="E621" s="19" t="s">
        <v>818</v>
      </c>
      <c r="F621" s="25">
        <v>41428</v>
      </c>
      <c r="G621" s="3" t="s">
        <v>2196</v>
      </c>
      <c r="H621" s="5">
        <v>2</v>
      </c>
      <c r="I621" s="19">
        <v>100</v>
      </c>
      <c r="J621" s="6">
        <f>DATE(YEAR(MPT_Data[[#This Row],[Calendar Day]]),MONTH(MPT_Data[[#This Row],[Calendar Day]]),1)</f>
        <v>41426</v>
      </c>
      <c r="K621" s="3">
        <f>DATE(YEAR(MPT_Data[[#This Row],[Calendar Day]]),1,1)</f>
        <v>41275</v>
      </c>
      <c r="L621" s="5">
        <f>MPT_Data[[#This Row],[MIN]]/60/24</f>
        <v>1.3888888888888889E-3</v>
      </c>
      <c r="M621" t="str">
        <f>VLOOKUP(LEFT(MPT_Data[[#This Row],[Object ID]],1),Lookup[#All],2,FALSE)</f>
        <v>Service Request</v>
      </c>
      <c r="N621" t="str">
        <f>VLOOKUP("0"&amp;RIGHT(MPT_Data[[#This Row],[Processor Cost Center]],9),MAIN_Ref[[#All],[Cost Center]:[Site Name]],3,FALSE)</f>
        <v>PAL</v>
      </c>
      <c r="T621" s="8"/>
      <c r="U621"/>
    </row>
    <row r="622" spans="2:21" x14ac:dyDescent="0.25">
      <c r="B622" s="6" t="s">
        <v>30</v>
      </c>
      <c r="C622" s="3" t="s">
        <v>17</v>
      </c>
      <c r="D622" s="5" t="s">
        <v>922</v>
      </c>
      <c r="E622" s="19" t="s">
        <v>818</v>
      </c>
      <c r="F622" s="25">
        <v>41398</v>
      </c>
      <c r="G622" s="3" t="s">
        <v>2196</v>
      </c>
      <c r="H622" s="5">
        <v>1</v>
      </c>
      <c r="I622" s="19">
        <v>100</v>
      </c>
      <c r="J622" s="6">
        <f>DATE(YEAR(MPT_Data[[#This Row],[Calendar Day]]),MONTH(MPT_Data[[#This Row],[Calendar Day]]),1)</f>
        <v>41395</v>
      </c>
      <c r="K622" s="3">
        <f>DATE(YEAR(MPT_Data[[#This Row],[Calendar Day]]),1,1)</f>
        <v>41275</v>
      </c>
      <c r="L622" s="5">
        <f>MPT_Data[[#This Row],[MIN]]/60/24</f>
        <v>6.9444444444444447E-4</v>
      </c>
      <c r="M622" t="str">
        <f>VLOOKUP(LEFT(MPT_Data[[#This Row],[Object ID]],1),Lookup[#All],2,FALSE)</f>
        <v>Service Request</v>
      </c>
      <c r="N622" t="str">
        <f>VLOOKUP("0"&amp;RIGHT(MPT_Data[[#This Row],[Processor Cost Center]],9),MAIN_Ref[[#All],[Cost Center]:[Site Name]],3,FALSE)</f>
        <v>PAL</v>
      </c>
      <c r="T622" s="8"/>
      <c r="U622"/>
    </row>
    <row r="623" spans="2:21" x14ac:dyDescent="0.25">
      <c r="B623" s="6" t="s">
        <v>30</v>
      </c>
      <c r="C623" s="3" t="s">
        <v>17</v>
      </c>
      <c r="D623" s="5" t="s">
        <v>923</v>
      </c>
      <c r="E623" s="19" t="s">
        <v>818</v>
      </c>
      <c r="F623" s="25">
        <v>41428</v>
      </c>
      <c r="G623" s="3" t="s">
        <v>2196</v>
      </c>
      <c r="H623" s="5">
        <v>1</v>
      </c>
      <c r="I623" s="19">
        <v>100</v>
      </c>
      <c r="J623" s="6">
        <f>DATE(YEAR(MPT_Data[[#This Row],[Calendar Day]]),MONTH(MPT_Data[[#This Row],[Calendar Day]]),1)</f>
        <v>41426</v>
      </c>
      <c r="K623" s="3">
        <f>DATE(YEAR(MPT_Data[[#This Row],[Calendar Day]]),1,1)</f>
        <v>41275</v>
      </c>
      <c r="L623" s="5">
        <f>MPT_Data[[#This Row],[MIN]]/60/24</f>
        <v>6.9444444444444447E-4</v>
      </c>
      <c r="M623" t="str">
        <f>VLOOKUP(LEFT(MPT_Data[[#This Row],[Object ID]],1),Lookup[#All],2,FALSE)</f>
        <v>Service Request</v>
      </c>
      <c r="N623" t="str">
        <f>VLOOKUP("0"&amp;RIGHT(MPT_Data[[#This Row],[Processor Cost Center]],9),MAIN_Ref[[#All],[Cost Center]:[Site Name]],3,FALSE)</f>
        <v>PAL</v>
      </c>
      <c r="T623" s="8"/>
      <c r="U623"/>
    </row>
    <row r="624" spans="2:21" x14ac:dyDescent="0.25">
      <c r="B624" s="6" t="s">
        <v>30</v>
      </c>
      <c r="C624" s="3" t="s">
        <v>17</v>
      </c>
      <c r="D624" s="5" t="s">
        <v>924</v>
      </c>
      <c r="E624" s="19" t="s">
        <v>818</v>
      </c>
      <c r="F624" s="25">
        <v>41428</v>
      </c>
      <c r="G624" s="3" t="s">
        <v>2196</v>
      </c>
      <c r="H624" s="5">
        <v>1</v>
      </c>
      <c r="I624" s="19">
        <v>100</v>
      </c>
      <c r="J624" s="6">
        <f>DATE(YEAR(MPT_Data[[#This Row],[Calendar Day]]),MONTH(MPT_Data[[#This Row],[Calendar Day]]),1)</f>
        <v>41426</v>
      </c>
      <c r="K624" s="3">
        <f>DATE(YEAR(MPT_Data[[#This Row],[Calendar Day]]),1,1)</f>
        <v>41275</v>
      </c>
      <c r="L624" s="5">
        <f>MPT_Data[[#This Row],[MIN]]/60/24</f>
        <v>6.9444444444444447E-4</v>
      </c>
      <c r="M624" t="str">
        <f>VLOOKUP(LEFT(MPT_Data[[#This Row],[Object ID]],1),Lookup[#All],2,FALSE)</f>
        <v>Service Request</v>
      </c>
      <c r="N624" t="str">
        <f>VLOOKUP("0"&amp;RIGHT(MPT_Data[[#This Row],[Processor Cost Center]],9),MAIN_Ref[[#All],[Cost Center]:[Site Name]],3,FALSE)</f>
        <v>PAL</v>
      </c>
      <c r="T624" s="8"/>
      <c r="U624"/>
    </row>
    <row r="625" spans="2:21" x14ac:dyDescent="0.25">
      <c r="B625" s="6" t="s">
        <v>30</v>
      </c>
      <c r="C625" s="3" t="s">
        <v>17</v>
      </c>
      <c r="D625" s="5" t="s">
        <v>925</v>
      </c>
      <c r="E625" s="19" t="s">
        <v>818</v>
      </c>
      <c r="F625" s="25">
        <v>41428</v>
      </c>
      <c r="G625" s="3" t="s">
        <v>2196</v>
      </c>
      <c r="H625" s="5">
        <v>2</v>
      </c>
      <c r="I625" s="19">
        <v>100</v>
      </c>
      <c r="J625" s="6">
        <f>DATE(YEAR(MPT_Data[[#This Row],[Calendar Day]]),MONTH(MPT_Data[[#This Row],[Calendar Day]]),1)</f>
        <v>41426</v>
      </c>
      <c r="K625" s="3">
        <f>DATE(YEAR(MPT_Data[[#This Row],[Calendar Day]]),1,1)</f>
        <v>41275</v>
      </c>
      <c r="L625" s="5">
        <f>MPT_Data[[#This Row],[MIN]]/60/24</f>
        <v>1.3888888888888889E-3</v>
      </c>
      <c r="M625" t="str">
        <f>VLOOKUP(LEFT(MPT_Data[[#This Row],[Object ID]],1),Lookup[#All],2,FALSE)</f>
        <v>Service Request</v>
      </c>
      <c r="N625" t="str">
        <f>VLOOKUP("0"&amp;RIGHT(MPT_Data[[#This Row],[Processor Cost Center]],9),MAIN_Ref[[#All],[Cost Center]:[Site Name]],3,FALSE)</f>
        <v>PAL</v>
      </c>
      <c r="T625" s="8"/>
      <c r="U625"/>
    </row>
    <row r="626" spans="2:21" x14ac:dyDescent="0.25">
      <c r="B626" s="6" t="s">
        <v>30</v>
      </c>
      <c r="C626" s="3" t="s">
        <v>17</v>
      </c>
      <c r="D626" s="5" t="s">
        <v>926</v>
      </c>
      <c r="E626" s="19" t="s">
        <v>927</v>
      </c>
      <c r="F626" s="25">
        <v>41397</v>
      </c>
      <c r="G626" s="3" t="s">
        <v>2196</v>
      </c>
      <c r="H626" s="5">
        <v>3</v>
      </c>
      <c r="I626" s="19">
        <v>100</v>
      </c>
      <c r="J626" s="6">
        <f>DATE(YEAR(MPT_Data[[#This Row],[Calendar Day]]),MONTH(MPT_Data[[#This Row],[Calendar Day]]),1)</f>
        <v>41395</v>
      </c>
      <c r="K626" s="3">
        <f>DATE(YEAR(MPT_Data[[#This Row],[Calendar Day]]),1,1)</f>
        <v>41275</v>
      </c>
      <c r="L626" s="5">
        <f>MPT_Data[[#This Row],[MIN]]/60/24</f>
        <v>2.0833333333333333E-3</v>
      </c>
      <c r="M626" t="str">
        <f>VLOOKUP(LEFT(MPT_Data[[#This Row],[Object ID]],1),Lookup[#All],2,FALSE)</f>
        <v>Service Request</v>
      </c>
      <c r="N626" t="str">
        <f>VLOOKUP("0"&amp;RIGHT(MPT_Data[[#This Row],[Processor Cost Center]],9),MAIN_Ref[[#All],[Cost Center]:[Site Name]],3,FALSE)</f>
        <v>PAL</v>
      </c>
      <c r="T626" s="8"/>
      <c r="U626"/>
    </row>
    <row r="627" spans="2:21" x14ac:dyDescent="0.25">
      <c r="B627" s="6" t="s">
        <v>30</v>
      </c>
      <c r="C627" s="3" t="s">
        <v>17</v>
      </c>
      <c r="D627" s="5" t="s">
        <v>928</v>
      </c>
      <c r="E627" s="19" t="s">
        <v>409</v>
      </c>
      <c r="F627" s="25">
        <v>41416</v>
      </c>
      <c r="G627" s="3" t="s">
        <v>2192</v>
      </c>
      <c r="H627" s="5">
        <v>17023</v>
      </c>
      <c r="I627" s="19">
        <v>100</v>
      </c>
      <c r="J627" s="6">
        <f>DATE(YEAR(MPT_Data[[#This Row],[Calendar Day]]),MONTH(MPT_Data[[#This Row],[Calendar Day]]),1)</f>
        <v>41395</v>
      </c>
      <c r="K627" s="3">
        <f>DATE(YEAR(MPT_Data[[#This Row],[Calendar Day]]),1,1)</f>
        <v>41275</v>
      </c>
      <c r="L627" s="5">
        <f>MPT_Data[[#This Row],[MIN]]/60/24</f>
        <v>11.821527777777776</v>
      </c>
      <c r="M627" t="str">
        <f>VLOOKUP(LEFT(MPT_Data[[#This Row],[Object ID]],1),Lookup[#All],2,FALSE)</f>
        <v>Service Request</v>
      </c>
      <c r="N627" t="str">
        <f>VLOOKUP("0"&amp;RIGHT(MPT_Data[[#This Row],[Processor Cost Center]],9),MAIN_Ref[[#All],[Cost Center]:[Site Name]],3,FALSE)</f>
        <v>PAL</v>
      </c>
      <c r="T627" s="8"/>
      <c r="U627"/>
    </row>
    <row r="628" spans="2:21" x14ac:dyDescent="0.25">
      <c r="B628" s="6" t="s">
        <v>30</v>
      </c>
      <c r="C628" s="3" t="s">
        <v>17</v>
      </c>
      <c r="D628" s="5" t="s">
        <v>929</v>
      </c>
      <c r="E628" s="19" t="s">
        <v>930</v>
      </c>
      <c r="F628" s="25">
        <v>41402</v>
      </c>
      <c r="G628" s="3" t="s">
        <v>2197</v>
      </c>
      <c r="H628" s="5">
        <v>3</v>
      </c>
      <c r="I628" s="19">
        <v>100</v>
      </c>
      <c r="J628" s="6">
        <f>DATE(YEAR(MPT_Data[[#This Row],[Calendar Day]]),MONTH(MPT_Data[[#This Row],[Calendar Day]]),1)</f>
        <v>41395</v>
      </c>
      <c r="K628" s="3">
        <f>DATE(YEAR(MPT_Data[[#This Row],[Calendar Day]]),1,1)</f>
        <v>41275</v>
      </c>
      <c r="L628" s="5">
        <f>MPT_Data[[#This Row],[MIN]]/60/24</f>
        <v>2.0833333333333333E-3</v>
      </c>
      <c r="M628" t="str">
        <f>VLOOKUP(LEFT(MPT_Data[[#This Row],[Object ID]],1),Lookup[#All],2,FALSE)</f>
        <v>Service Request</v>
      </c>
      <c r="N628" t="str">
        <f>VLOOKUP("0"&amp;RIGHT(MPT_Data[[#This Row],[Processor Cost Center]],9),MAIN_Ref[[#All],[Cost Center]:[Site Name]],3,FALSE)</f>
        <v>PAL</v>
      </c>
      <c r="T628" s="8"/>
      <c r="U628"/>
    </row>
    <row r="629" spans="2:21" x14ac:dyDescent="0.25">
      <c r="B629" s="6" t="s">
        <v>30</v>
      </c>
      <c r="C629" s="3" t="s">
        <v>17</v>
      </c>
      <c r="D629" s="5" t="s">
        <v>931</v>
      </c>
      <c r="E629" s="19" t="s">
        <v>409</v>
      </c>
      <c r="F629" s="25">
        <v>41403</v>
      </c>
      <c r="G629" s="3" t="s">
        <v>2192</v>
      </c>
      <c r="H629" s="5">
        <v>1962</v>
      </c>
      <c r="I629" s="19">
        <v>100</v>
      </c>
      <c r="J629" s="6">
        <f>DATE(YEAR(MPT_Data[[#This Row],[Calendar Day]]),MONTH(MPT_Data[[#This Row],[Calendar Day]]),1)</f>
        <v>41395</v>
      </c>
      <c r="K629" s="3">
        <f>DATE(YEAR(MPT_Data[[#This Row],[Calendar Day]]),1,1)</f>
        <v>41275</v>
      </c>
      <c r="L629" s="5">
        <f>MPT_Data[[#This Row],[MIN]]/60/24</f>
        <v>1.3625</v>
      </c>
      <c r="M629" t="str">
        <f>VLOOKUP(LEFT(MPT_Data[[#This Row],[Object ID]],1),Lookup[#All],2,FALSE)</f>
        <v>Service Request</v>
      </c>
      <c r="N629" t="str">
        <f>VLOOKUP("0"&amp;RIGHT(MPT_Data[[#This Row],[Processor Cost Center]],9),MAIN_Ref[[#All],[Cost Center]:[Site Name]],3,FALSE)</f>
        <v>PAL</v>
      </c>
      <c r="T629" s="8"/>
      <c r="U629"/>
    </row>
    <row r="630" spans="2:21" x14ac:dyDescent="0.25">
      <c r="B630" s="6" t="s">
        <v>30</v>
      </c>
      <c r="C630" s="3" t="s">
        <v>17</v>
      </c>
      <c r="D630" s="5" t="s">
        <v>932</v>
      </c>
      <c r="E630" s="19" t="s">
        <v>293</v>
      </c>
      <c r="F630" s="25">
        <v>41418</v>
      </c>
      <c r="G630" s="3" t="s">
        <v>2204</v>
      </c>
      <c r="H630" s="5">
        <v>14038</v>
      </c>
      <c r="I630" s="19">
        <v>100</v>
      </c>
      <c r="J630" s="6">
        <f>DATE(YEAR(MPT_Data[[#This Row],[Calendar Day]]),MONTH(MPT_Data[[#This Row],[Calendar Day]]),1)</f>
        <v>41395</v>
      </c>
      <c r="K630" s="3">
        <f>DATE(YEAR(MPT_Data[[#This Row],[Calendar Day]]),1,1)</f>
        <v>41275</v>
      </c>
      <c r="L630" s="5">
        <f>MPT_Data[[#This Row],[MIN]]/60/24</f>
        <v>9.7486111111111118</v>
      </c>
      <c r="M630" t="str">
        <f>VLOOKUP(LEFT(MPT_Data[[#This Row],[Object ID]],1),Lookup[#All],2,FALSE)</f>
        <v>Service Request</v>
      </c>
      <c r="N630" t="str">
        <f>VLOOKUP("0"&amp;RIGHT(MPT_Data[[#This Row],[Processor Cost Center]],9),MAIN_Ref[[#All],[Cost Center]:[Site Name]],3,FALSE)</f>
        <v>PAL</v>
      </c>
      <c r="T630" s="8"/>
      <c r="U630"/>
    </row>
    <row r="631" spans="2:21" x14ac:dyDescent="0.25">
      <c r="B631" s="6" t="s">
        <v>30</v>
      </c>
      <c r="C631" s="3" t="s">
        <v>17</v>
      </c>
      <c r="D631" s="5" t="s">
        <v>933</v>
      </c>
      <c r="E631" s="19" t="s">
        <v>934</v>
      </c>
      <c r="F631" s="25">
        <v>41401</v>
      </c>
      <c r="G631" s="3" t="s">
        <v>2189</v>
      </c>
      <c r="H631" s="5">
        <v>8</v>
      </c>
      <c r="I631" s="19">
        <v>100</v>
      </c>
      <c r="J631" s="6">
        <f>DATE(YEAR(MPT_Data[[#This Row],[Calendar Day]]),MONTH(MPT_Data[[#This Row],[Calendar Day]]),1)</f>
        <v>41395</v>
      </c>
      <c r="K631" s="3">
        <f>DATE(YEAR(MPT_Data[[#This Row],[Calendar Day]]),1,1)</f>
        <v>41275</v>
      </c>
      <c r="L631" s="5">
        <f>MPT_Data[[#This Row],[MIN]]/60/24</f>
        <v>5.5555555555555558E-3</v>
      </c>
      <c r="M631" t="str">
        <f>VLOOKUP(LEFT(MPT_Data[[#This Row],[Object ID]],1),Lookup[#All],2,FALSE)</f>
        <v>Service Request</v>
      </c>
      <c r="N631" t="str">
        <f>VLOOKUP("0"&amp;RIGHT(MPT_Data[[#This Row],[Processor Cost Center]],9),MAIN_Ref[[#All],[Cost Center]:[Site Name]],3,FALSE)</f>
        <v>PAL</v>
      </c>
      <c r="T631" s="8"/>
      <c r="U631"/>
    </row>
    <row r="632" spans="2:21" x14ac:dyDescent="0.25">
      <c r="B632" s="6" t="s">
        <v>30</v>
      </c>
      <c r="C632" s="3" t="s">
        <v>17</v>
      </c>
      <c r="D632" s="5" t="s">
        <v>935</v>
      </c>
      <c r="E632" s="19" t="s">
        <v>936</v>
      </c>
      <c r="F632" s="25">
        <v>41402</v>
      </c>
      <c r="G632" s="3" t="s">
        <v>2198</v>
      </c>
      <c r="H632" s="5">
        <v>2</v>
      </c>
      <c r="I632" s="19">
        <v>100</v>
      </c>
      <c r="J632" s="6">
        <f>DATE(YEAR(MPT_Data[[#This Row],[Calendar Day]]),MONTH(MPT_Data[[#This Row],[Calendar Day]]),1)</f>
        <v>41395</v>
      </c>
      <c r="K632" s="3">
        <f>DATE(YEAR(MPT_Data[[#This Row],[Calendar Day]]),1,1)</f>
        <v>41275</v>
      </c>
      <c r="L632" s="5">
        <f>MPT_Data[[#This Row],[MIN]]/60/24</f>
        <v>1.3888888888888889E-3</v>
      </c>
      <c r="M632" t="str">
        <f>VLOOKUP(LEFT(MPT_Data[[#This Row],[Object ID]],1),Lookup[#All],2,FALSE)</f>
        <v>Service Request</v>
      </c>
      <c r="N632" t="str">
        <f>VLOOKUP("0"&amp;RIGHT(MPT_Data[[#This Row],[Processor Cost Center]],9),MAIN_Ref[[#All],[Cost Center]:[Site Name]],3,FALSE)</f>
        <v>PAL</v>
      </c>
      <c r="T632" s="8"/>
      <c r="U632"/>
    </row>
    <row r="633" spans="2:21" x14ac:dyDescent="0.25">
      <c r="B633" s="6" t="s">
        <v>30</v>
      </c>
      <c r="C633" s="3" t="s">
        <v>17</v>
      </c>
      <c r="D633" s="5" t="s">
        <v>937</v>
      </c>
      <c r="E633" s="19" t="s">
        <v>938</v>
      </c>
      <c r="F633" s="25">
        <v>41402</v>
      </c>
      <c r="G633" s="3" t="s">
        <v>2198</v>
      </c>
      <c r="H633" s="5">
        <v>2</v>
      </c>
      <c r="I633" s="19">
        <v>100</v>
      </c>
      <c r="J633" s="6">
        <f>DATE(YEAR(MPT_Data[[#This Row],[Calendar Day]]),MONTH(MPT_Data[[#This Row],[Calendar Day]]),1)</f>
        <v>41395</v>
      </c>
      <c r="K633" s="3">
        <f>DATE(YEAR(MPT_Data[[#This Row],[Calendar Day]]),1,1)</f>
        <v>41275</v>
      </c>
      <c r="L633" s="5">
        <f>MPT_Data[[#This Row],[MIN]]/60/24</f>
        <v>1.3888888888888889E-3</v>
      </c>
      <c r="M633" t="str">
        <f>VLOOKUP(LEFT(MPT_Data[[#This Row],[Object ID]],1),Lookup[#All],2,FALSE)</f>
        <v>Service Request</v>
      </c>
      <c r="N633" t="str">
        <f>VLOOKUP("0"&amp;RIGHT(MPT_Data[[#This Row],[Processor Cost Center]],9),MAIN_Ref[[#All],[Cost Center]:[Site Name]],3,FALSE)</f>
        <v>PAL</v>
      </c>
      <c r="T633" s="8"/>
      <c r="U633"/>
    </row>
    <row r="634" spans="2:21" x14ac:dyDescent="0.25">
      <c r="B634" s="6" t="s">
        <v>30</v>
      </c>
      <c r="C634" s="3" t="s">
        <v>17</v>
      </c>
      <c r="D634" s="5" t="s">
        <v>939</v>
      </c>
      <c r="E634" s="19" t="s">
        <v>940</v>
      </c>
      <c r="F634" s="25">
        <v>41402</v>
      </c>
      <c r="G634" s="3" t="s">
        <v>2198</v>
      </c>
      <c r="H634" s="5">
        <v>1</v>
      </c>
      <c r="I634" s="19">
        <v>100</v>
      </c>
      <c r="J634" s="6">
        <f>DATE(YEAR(MPT_Data[[#This Row],[Calendar Day]]),MONTH(MPT_Data[[#This Row],[Calendar Day]]),1)</f>
        <v>41395</v>
      </c>
      <c r="K634" s="3">
        <f>DATE(YEAR(MPT_Data[[#This Row],[Calendar Day]]),1,1)</f>
        <v>41275</v>
      </c>
      <c r="L634" s="5">
        <f>MPT_Data[[#This Row],[MIN]]/60/24</f>
        <v>6.9444444444444447E-4</v>
      </c>
      <c r="M634" t="str">
        <f>VLOOKUP(LEFT(MPT_Data[[#This Row],[Object ID]],1),Lookup[#All],2,FALSE)</f>
        <v>Service Request</v>
      </c>
      <c r="N634" t="str">
        <f>VLOOKUP("0"&amp;RIGHT(MPT_Data[[#This Row],[Processor Cost Center]],9),MAIN_Ref[[#All],[Cost Center]:[Site Name]],3,FALSE)</f>
        <v>PAL</v>
      </c>
      <c r="T634" s="8"/>
      <c r="U634"/>
    </row>
    <row r="635" spans="2:21" x14ac:dyDescent="0.25">
      <c r="B635" s="6" t="s">
        <v>30</v>
      </c>
      <c r="C635" s="3" t="s">
        <v>17</v>
      </c>
      <c r="D635" s="5" t="s">
        <v>941</v>
      </c>
      <c r="E635" s="19" t="s">
        <v>409</v>
      </c>
      <c r="F635" s="25">
        <v>41403</v>
      </c>
      <c r="G635" s="3" t="s">
        <v>2191</v>
      </c>
      <c r="H635" s="5">
        <v>1561</v>
      </c>
      <c r="I635" s="19">
        <v>100</v>
      </c>
      <c r="J635" s="6">
        <f>DATE(YEAR(MPT_Data[[#This Row],[Calendar Day]]),MONTH(MPT_Data[[#This Row],[Calendar Day]]),1)</f>
        <v>41395</v>
      </c>
      <c r="K635" s="3">
        <f>DATE(YEAR(MPT_Data[[#This Row],[Calendar Day]]),1,1)</f>
        <v>41275</v>
      </c>
      <c r="L635" s="5">
        <f>MPT_Data[[#This Row],[MIN]]/60/24</f>
        <v>1.0840277777777778</v>
      </c>
      <c r="M635" t="str">
        <f>VLOOKUP(LEFT(MPT_Data[[#This Row],[Object ID]],1),Lookup[#All],2,FALSE)</f>
        <v>Service Request</v>
      </c>
      <c r="N635" t="str">
        <f>VLOOKUP("0"&amp;RIGHT(MPT_Data[[#This Row],[Processor Cost Center]],9),MAIN_Ref[[#All],[Cost Center]:[Site Name]],3,FALSE)</f>
        <v>PAL</v>
      </c>
      <c r="T635" s="8"/>
      <c r="U635"/>
    </row>
    <row r="636" spans="2:21" x14ac:dyDescent="0.25">
      <c r="B636" s="6" t="s">
        <v>30</v>
      </c>
      <c r="C636" s="3" t="s">
        <v>17</v>
      </c>
      <c r="D636" s="5" t="s">
        <v>942</v>
      </c>
      <c r="E636" s="19" t="s">
        <v>943</v>
      </c>
      <c r="F636" s="25">
        <v>41405</v>
      </c>
      <c r="G636" s="3" t="s">
        <v>2195</v>
      </c>
      <c r="H636" s="5">
        <v>2969</v>
      </c>
      <c r="I636" s="19">
        <v>100</v>
      </c>
      <c r="J636" s="6">
        <f>DATE(YEAR(MPT_Data[[#This Row],[Calendar Day]]),MONTH(MPT_Data[[#This Row],[Calendar Day]]),1)</f>
        <v>41395</v>
      </c>
      <c r="K636" s="3">
        <f>DATE(YEAR(MPT_Data[[#This Row],[Calendar Day]]),1,1)</f>
        <v>41275</v>
      </c>
      <c r="L636" s="5">
        <f>MPT_Data[[#This Row],[MIN]]/60/24</f>
        <v>2.0618055555555554</v>
      </c>
      <c r="M636" t="str">
        <f>VLOOKUP(LEFT(MPT_Data[[#This Row],[Object ID]],1),Lookup[#All],2,FALSE)</f>
        <v>Service Request</v>
      </c>
      <c r="N636" t="str">
        <f>VLOOKUP("0"&amp;RIGHT(MPT_Data[[#This Row],[Processor Cost Center]],9),MAIN_Ref[[#All],[Cost Center]:[Site Name]],3,FALSE)</f>
        <v>PAL</v>
      </c>
      <c r="T636" s="8"/>
      <c r="U636"/>
    </row>
    <row r="637" spans="2:21" x14ac:dyDescent="0.25">
      <c r="B637" s="6" t="s">
        <v>30</v>
      </c>
      <c r="C637" s="3" t="s">
        <v>17</v>
      </c>
      <c r="D637" s="5" t="s">
        <v>944</v>
      </c>
      <c r="E637" s="19" t="s">
        <v>945</v>
      </c>
      <c r="F637" s="25">
        <v>41403</v>
      </c>
      <c r="G637" s="3" t="s">
        <v>2198</v>
      </c>
      <c r="H637" s="5">
        <v>1</v>
      </c>
      <c r="I637" s="19">
        <v>100</v>
      </c>
      <c r="J637" s="6">
        <f>DATE(YEAR(MPT_Data[[#This Row],[Calendar Day]]),MONTH(MPT_Data[[#This Row],[Calendar Day]]),1)</f>
        <v>41395</v>
      </c>
      <c r="K637" s="3">
        <f>DATE(YEAR(MPT_Data[[#This Row],[Calendar Day]]),1,1)</f>
        <v>41275</v>
      </c>
      <c r="L637" s="5">
        <f>MPT_Data[[#This Row],[MIN]]/60/24</f>
        <v>6.9444444444444447E-4</v>
      </c>
      <c r="M637" t="str">
        <f>VLOOKUP(LEFT(MPT_Data[[#This Row],[Object ID]],1),Lookup[#All],2,FALSE)</f>
        <v>Service Request</v>
      </c>
      <c r="N637" t="str">
        <f>VLOOKUP("0"&amp;RIGHT(MPT_Data[[#This Row],[Processor Cost Center]],9),MAIN_Ref[[#All],[Cost Center]:[Site Name]],3,FALSE)</f>
        <v>PAL</v>
      </c>
      <c r="T637" s="8"/>
      <c r="U637"/>
    </row>
    <row r="638" spans="2:21" x14ac:dyDescent="0.25">
      <c r="B638" s="6" t="s">
        <v>30</v>
      </c>
      <c r="C638" s="3" t="s">
        <v>17</v>
      </c>
      <c r="D638" s="5" t="s">
        <v>946</v>
      </c>
      <c r="E638" s="19" t="s">
        <v>947</v>
      </c>
      <c r="F638" s="25">
        <v>41418</v>
      </c>
      <c r="G638" s="3" t="s">
        <v>2192</v>
      </c>
      <c r="H638" s="5">
        <v>2</v>
      </c>
      <c r="I638" s="19">
        <v>100</v>
      </c>
      <c r="J638" s="6">
        <f>DATE(YEAR(MPT_Data[[#This Row],[Calendar Day]]),MONTH(MPT_Data[[#This Row],[Calendar Day]]),1)</f>
        <v>41395</v>
      </c>
      <c r="K638" s="3">
        <f>DATE(YEAR(MPT_Data[[#This Row],[Calendar Day]]),1,1)</f>
        <v>41275</v>
      </c>
      <c r="L638" s="5">
        <f>MPT_Data[[#This Row],[MIN]]/60/24</f>
        <v>1.3888888888888889E-3</v>
      </c>
      <c r="M638" t="str">
        <f>VLOOKUP(LEFT(MPT_Data[[#This Row],[Object ID]],1),Lookup[#All],2,FALSE)</f>
        <v>Service Request</v>
      </c>
      <c r="N638" t="str">
        <f>VLOOKUP("0"&amp;RIGHT(MPT_Data[[#This Row],[Processor Cost Center]],9),MAIN_Ref[[#All],[Cost Center]:[Site Name]],3,FALSE)</f>
        <v>PAL</v>
      </c>
      <c r="T638" s="8"/>
      <c r="U638"/>
    </row>
    <row r="639" spans="2:21" x14ac:dyDescent="0.25">
      <c r="B639" s="6" t="s">
        <v>30</v>
      </c>
      <c r="C639" s="3" t="s">
        <v>17</v>
      </c>
      <c r="D639" s="5" t="s">
        <v>948</v>
      </c>
      <c r="E639" s="19" t="s">
        <v>949</v>
      </c>
      <c r="F639" s="25">
        <v>41403</v>
      </c>
      <c r="G639" s="3" t="s">
        <v>2198</v>
      </c>
      <c r="H639" s="5">
        <v>1</v>
      </c>
      <c r="I639" s="19">
        <v>100</v>
      </c>
      <c r="J639" s="6">
        <f>DATE(YEAR(MPT_Data[[#This Row],[Calendar Day]]),MONTH(MPT_Data[[#This Row],[Calendar Day]]),1)</f>
        <v>41395</v>
      </c>
      <c r="K639" s="3">
        <f>DATE(YEAR(MPT_Data[[#This Row],[Calendar Day]]),1,1)</f>
        <v>41275</v>
      </c>
      <c r="L639" s="5">
        <f>MPT_Data[[#This Row],[MIN]]/60/24</f>
        <v>6.9444444444444447E-4</v>
      </c>
      <c r="M639" t="str">
        <f>VLOOKUP(LEFT(MPT_Data[[#This Row],[Object ID]],1),Lookup[#All],2,FALSE)</f>
        <v>Service Request</v>
      </c>
      <c r="N639" t="str">
        <f>VLOOKUP("0"&amp;RIGHT(MPT_Data[[#This Row],[Processor Cost Center]],9),MAIN_Ref[[#All],[Cost Center]:[Site Name]],3,FALSE)</f>
        <v>PAL</v>
      </c>
      <c r="T639" s="8"/>
      <c r="U639"/>
    </row>
    <row r="640" spans="2:21" x14ac:dyDescent="0.25">
      <c r="B640" s="6" t="s">
        <v>30</v>
      </c>
      <c r="C640" s="3" t="s">
        <v>17</v>
      </c>
      <c r="D640" s="5" t="s">
        <v>950</v>
      </c>
      <c r="E640" s="19" t="s">
        <v>951</v>
      </c>
      <c r="F640" s="25">
        <v>41424</v>
      </c>
      <c r="G640" s="3" t="s">
        <v>2195</v>
      </c>
      <c r="H640" s="5">
        <v>28778</v>
      </c>
      <c r="I640" s="19">
        <v>100</v>
      </c>
      <c r="J640" s="6">
        <f>DATE(YEAR(MPT_Data[[#This Row],[Calendar Day]]),MONTH(MPT_Data[[#This Row],[Calendar Day]]),1)</f>
        <v>41395</v>
      </c>
      <c r="K640" s="3">
        <f>DATE(YEAR(MPT_Data[[#This Row],[Calendar Day]]),1,1)</f>
        <v>41275</v>
      </c>
      <c r="L640" s="5">
        <f>MPT_Data[[#This Row],[MIN]]/60/24</f>
        <v>19.984722222222221</v>
      </c>
      <c r="M640" t="str">
        <f>VLOOKUP(LEFT(MPT_Data[[#This Row],[Object ID]],1),Lookup[#All],2,FALSE)</f>
        <v>Service Request</v>
      </c>
      <c r="N640" t="str">
        <f>VLOOKUP("0"&amp;RIGHT(MPT_Data[[#This Row],[Processor Cost Center]],9),MAIN_Ref[[#All],[Cost Center]:[Site Name]],3,FALSE)</f>
        <v>PAL</v>
      </c>
      <c r="T640" s="8"/>
      <c r="U640"/>
    </row>
    <row r="641" spans="2:21" x14ac:dyDescent="0.25">
      <c r="B641" s="6" t="s">
        <v>30</v>
      </c>
      <c r="C641" s="3" t="s">
        <v>17</v>
      </c>
      <c r="D641" s="5" t="s">
        <v>952</v>
      </c>
      <c r="E641" s="19" t="s">
        <v>953</v>
      </c>
      <c r="F641" s="25">
        <v>41410</v>
      </c>
      <c r="G641" s="3" t="s">
        <v>2199</v>
      </c>
      <c r="H641" s="5">
        <v>7994</v>
      </c>
      <c r="I641" s="19">
        <v>100</v>
      </c>
      <c r="J641" s="6">
        <f>DATE(YEAR(MPT_Data[[#This Row],[Calendar Day]]),MONTH(MPT_Data[[#This Row],[Calendar Day]]),1)</f>
        <v>41395</v>
      </c>
      <c r="K641" s="3">
        <f>DATE(YEAR(MPT_Data[[#This Row],[Calendar Day]]),1,1)</f>
        <v>41275</v>
      </c>
      <c r="L641" s="5">
        <f>MPT_Data[[#This Row],[MIN]]/60/24</f>
        <v>5.551388888888888</v>
      </c>
      <c r="M641" t="str">
        <f>VLOOKUP(LEFT(MPT_Data[[#This Row],[Object ID]],1),Lookup[#All],2,FALSE)</f>
        <v>Service Request</v>
      </c>
      <c r="N641" t="str">
        <f>VLOOKUP("0"&amp;RIGHT(MPT_Data[[#This Row],[Processor Cost Center]],9),MAIN_Ref[[#All],[Cost Center]:[Site Name]],3,FALSE)</f>
        <v>PAL</v>
      </c>
      <c r="T641" s="8"/>
      <c r="U641"/>
    </row>
    <row r="642" spans="2:21" x14ac:dyDescent="0.25">
      <c r="B642" s="6" t="s">
        <v>30</v>
      </c>
      <c r="C642" s="3" t="s">
        <v>17</v>
      </c>
      <c r="D642" s="5" t="s">
        <v>954</v>
      </c>
      <c r="E642" s="19" t="s">
        <v>955</v>
      </c>
      <c r="F642" s="25">
        <v>41424</v>
      </c>
      <c r="G642" s="3" t="s">
        <v>2195</v>
      </c>
      <c r="H642" s="5">
        <v>27886</v>
      </c>
      <c r="I642" s="19">
        <v>100</v>
      </c>
      <c r="J642" s="6">
        <f>DATE(YEAR(MPT_Data[[#This Row],[Calendar Day]]),MONTH(MPT_Data[[#This Row],[Calendar Day]]),1)</f>
        <v>41395</v>
      </c>
      <c r="K642" s="3">
        <f>DATE(YEAR(MPT_Data[[#This Row],[Calendar Day]]),1,1)</f>
        <v>41275</v>
      </c>
      <c r="L642" s="5">
        <f>MPT_Data[[#This Row],[MIN]]/60/24</f>
        <v>19.365277777777777</v>
      </c>
      <c r="M642" t="str">
        <f>VLOOKUP(LEFT(MPT_Data[[#This Row],[Object ID]],1),Lookup[#All],2,FALSE)</f>
        <v>Service Request</v>
      </c>
      <c r="N642" t="str">
        <f>VLOOKUP("0"&amp;RIGHT(MPT_Data[[#This Row],[Processor Cost Center]],9),MAIN_Ref[[#All],[Cost Center]:[Site Name]],3,FALSE)</f>
        <v>PAL</v>
      </c>
      <c r="T642" s="8"/>
      <c r="U642"/>
    </row>
    <row r="643" spans="2:21" x14ac:dyDescent="0.25">
      <c r="B643" s="6" t="s">
        <v>30</v>
      </c>
      <c r="C643" s="3" t="s">
        <v>17</v>
      </c>
      <c r="D643" s="5" t="s">
        <v>956</v>
      </c>
      <c r="E643" s="19" t="s">
        <v>957</v>
      </c>
      <c r="F643" s="25">
        <v>41408</v>
      </c>
      <c r="G643" s="3" t="s">
        <v>2189</v>
      </c>
      <c r="H643" s="5">
        <v>4</v>
      </c>
      <c r="I643" s="19">
        <v>100</v>
      </c>
      <c r="J643" s="6">
        <f>DATE(YEAR(MPT_Data[[#This Row],[Calendar Day]]),MONTH(MPT_Data[[#This Row],[Calendar Day]]),1)</f>
        <v>41395</v>
      </c>
      <c r="K643" s="3">
        <f>DATE(YEAR(MPT_Data[[#This Row],[Calendar Day]]),1,1)</f>
        <v>41275</v>
      </c>
      <c r="L643" s="5">
        <f>MPT_Data[[#This Row],[MIN]]/60/24</f>
        <v>2.7777777777777779E-3</v>
      </c>
      <c r="M643" t="str">
        <f>VLOOKUP(LEFT(MPT_Data[[#This Row],[Object ID]],1),Lookup[#All],2,FALSE)</f>
        <v>Service Request</v>
      </c>
      <c r="N643" t="str">
        <f>VLOOKUP("0"&amp;RIGHT(MPT_Data[[#This Row],[Processor Cost Center]],9),MAIN_Ref[[#All],[Cost Center]:[Site Name]],3,FALSE)</f>
        <v>PAL</v>
      </c>
      <c r="T643" s="8"/>
      <c r="U643"/>
    </row>
    <row r="644" spans="2:21" x14ac:dyDescent="0.25">
      <c r="B644" s="6" t="s">
        <v>30</v>
      </c>
      <c r="C644" s="3" t="s">
        <v>17</v>
      </c>
      <c r="D644" s="5" t="s">
        <v>958</v>
      </c>
      <c r="E644" s="19" t="s">
        <v>959</v>
      </c>
      <c r="F644" s="25">
        <v>41407</v>
      </c>
      <c r="G644" s="3" t="s">
        <v>2197</v>
      </c>
      <c r="H644" s="5">
        <v>4</v>
      </c>
      <c r="I644" s="19">
        <v>100</v>
      </c>
      <c r="J644" s="6">
        <f>DATE(YEAR(MPT_Data[[#This Row],[Calendar Day]]),MONTH(MPT_Data[[#This Row],[Calendar Day]]),1)</f>
        <v>41395</v>
      </c>
      <c r="K644" s="3">
        <f>DATE(YEAR(MPT_Data[[#This Row],[Calendar Day]]),1,1)</f>
        <v>41275</v>
      </c>
      <c r="L644" s="5">
        <f>MPT_Data[[#This Row],[MIN]]/60/24</f>
        <v>2.7777777777777779E-3</v>
      </c>
      <c r="M644" t="str">
        <f>VLOOKUP(LEFT(MPT_Data[[#This Row],[Object ID]],1),Lookup[#All],2,FALSE)</f>
        <v>Service Request</v>
      </c>
      <c r="N644" t="str">
        <f>VLOOKUP("0"&amp;RIGHT(MPT_Data[[#This Row],[Processor Cost Center]],9),MAIN_Ref[[#All],[Cost Center]:[Site Name]],3,FALSE)</f>
        <v>PAL</v>
      </c>
      <c r="T644" s="8"/>
      <c r="U644"/>
    </row>
    <row r="645" spans="2:21" x14ac:dyDescent="0.25">
      <c r="B645" s="6" t="s">
        <v>30</v>
      </c>
      <c r="C645" s="3" t="s">
        <v>17</v>
      </c>
      <c r="D645" s="5" t="s">
        <v>960</v>
      </c>
      <c r="E645" s="19" t="s">
        <v>961</v>
      </c>
      <c r="F645" s="25">
        <v>41408</v>
      </c>
      <c r="G645" s="3" t="s">
        <v>2191</v>
      </c>
      <c r="H645" s="5">
        <v>4</v>
      </c>
      <c r="I645" s="19">
        <v>100</v>
      </c>
      <c r="J645" s="6">
        <f>DATE(YEAR(MPT_Data[[#This Row],[Calendar Day]]),MONTH(MPT_Data[[#This Row],[Calendar Day]]),1)</f>
        <v>41395</v>
      </c>
      <c r="K645" s="3">
        <f>DATE(YEAR(MPT_Data[[#This Row],[Calendar Day]]),1,1)</f>
        <v>41275</v>
      </c>
      <c r="L645" s="5">
        <f>MPT_Data[[#This Row],[MIN]]/60/24</f>
        <v>2.7777777777777779E-3</v>
      </c>
      <c r="M645" t="str">
        <f>VLOOKUP(LEFT(MPT_Data[[#This Row],[Object ID]],1),Lookup[#All],2,FALSE)</f>
        <v>Service Request</v>
      </c>
      <c r="N645" t="str">
        <f>VLOOKUP("0"&amp;RIGHT(MPT_Data[[#This Row],[Processor Cost Center]],9),MAIN_Ref[[#All],[Cost Center]:[Site Name]],3,FALSE)</f>
        <v>PAL</v>
      </c>
      <c r="T645" s="8"/>
      <c r="U645"/>
    </row>
    <row r="646" spans="2:21" x14ac:dyDescent="0.25">
      <c r="B646" s="6" t="s">
        <v>30</v>
      </c>
      <c r="C646" s="3" t="s">
        <v>17</v>
      </c>
      <c r="D646" s="5" t="s">
        <v>962</v>
      </c>
      <c r="E646" s="19" t="s">
        <v>963</v>
      </c>
      <c r="F646" s="25">
        <v>41409</v>
      </c>
      <c r="G646" s="3" t="s">
        <v>2189</v>
      </c>
      <c r="H646" s="5">
        <v>1540</v>
      </c>
      <c r="I646" s="19">
        <v>100</v>
      </c>
      <c r="J646" s="6">
        <f>DATE(YEAR(MPT_Data[[#This Row],[Calendar Day]]),MONTH(MPT_Data[[#This Row],[Calendar Day]]),1)</f>
        <v>41395</v>
      </c>
      <c r="K646" s="3">
        <f>DATE(YEAR(MPT_Data[[#This Row],[Calendar Day]]),1,1)</f>
        <v>41275</v>
      </c>
      <c r="L646" s="5">
        <f>MPT_Data[[#This Row],[MIN]]/60/24</f>
        <v>1.0694444444444444</v>
      </c>
      <c r="M646" t="str">
        <f>VLOOKUP(LEFT(MPT_Data[[#This Row],[Object ID]],1),Lookup[#All],2,FALSE)</f>
        <v>Service Request</v>
      </c>
      <c r="N646" t="str">
        <f>VLOOKUP("0"&amp;RIGHT(MPT_Data[[#This Row],[Processor Cost Center]],9),MAIN_Ref[[#All],[Cost Center]:[Site Name]],3,FALSE)</f>
        <v>PAL</v>
      </c>
      <c r="T646" s="8"/>
      <c r="U646"/>
    </row>
    <row r="647" spans="2:21" x14ac:dyDescent="0.25">
      <c r="B647" s="6" t="s">
        <v>30</v>
      </c>
      <c r="C647" s="3" t="s">
        <v>17</v>
      </c>
      <c r="D647" s="5" t="s">
        <v>964</v>
      </c>
      <c r="E647" s="19" t="s">
        <v>965</v>
      </c>
      <c r="F647" s="25">
        <v>41411</v>
      </c>
      <c r="G647" s="3" t="s">
        <v>2191</v>
      </c>
      <c r="H647" s="5">
        <v>3</v>
      </c>
      <c r="I647" s="19">
        <v>100</v>
      </c>
      <c r="J647" s="6">
        <f>DATE(YEAR(MPT_Data[[#This Row],[Calendar Day]]),MONTH(MPT_Data[[#This Row],[Calendar Day]]),1)</f>
        <v>41395</v>
      </c>
      <c r="K647" s="3">
        <f>DATE(YEAR(MPT_Data[[#This Row],[Calendar Day]]),1,1)</f>
        <v>41275</v>
      </c>
      <c r="L647" s="5">
        <f>MPT_Data[[#This Row],[MIN]]/60/24</f>
        <v>2.0833333333333333E-3</v>
      </c>
      <c r="M647" t="str">
        <f>VLOOKUP(LEFT(MPT_Data[[#This Row],[Object ID]],1),Lookup[#All],2,FALSE)</f>
        <v>Service Request</v>
      </c>
      <c r="N647" t="str">
        <f>VLOOKUP("0"&amp;RIGHT(MPT_Data[[#This Row],[Processor Cost Center]],9),MAIN_Ref[[#All],[Cost Center]:[Site Name]],3,FALSE)</f>
        <v>PAL</v>
      </c>
      <c r="T647" s="8"/>
      <c r="U647"/>
    </row>
    <row r="648" spans="2:21" x14ac:dyDescent="0.25">
      <c r="B648" s="6" t="s">
        <v>30</v>
      </c>
      <c r="C648" s="3" t="s">
        <v>17</v>
      </c>
      <c r="D648" s="5" t="s">
        <v>966</v>
      </c>
      <c r="E648" s="19" t="s">
        <v>967</v>
      </c>
      <c r="F648" s="25">
        <v>41410</v>
      </c>
      <c r="G648" s="3" t="s">
        <v>2198</v>
      </c>
      <c r="H648" s="5">
        <v>1</v>
      </c>
      <c r="I648" s="19">
        <v>100</v>
      </c>
      <c r="J648" s="6">
        <f>DATE(YEAR(MPT_Data[[#This Row],[Calendar Day]]),MONTH(MPT_Data[[#This Row],[Calendar Day]]),1)</f>
        <v>41395</v>
      </c>
      <c r="K648" s="3">
        <f>DATE(YEAR(MPT_Data[[#This Row],[Calendar Day]]),1,1)</f>
        <v>41275</v>
      </c>
      <c r="L648" s="5">
        <f>MPT_Data[[#This Row],[MIN]]/60/24</f>
        <v>6.9444444444444447E-4</v>
      </c>
      <c r="M648" t="str">
        <f>VLOOKUP(LEFT(MPT_Data[[#This Row],[Object ID]],1),Lookup[#All],2,FALSE)</f>
        <v>Service Request</v>
      </c>
      <c r="N648" t="str">
        <f>VLOOKUP("0"&amp;RIGHT(MPT_Data[[#This Row],[Processor Cost Center]],9),MAIN_Ref[[#All],[Cost Center]:[Site Name]],3,FALSE)</f>
        <v>PAL</v>
      </c>
      <c r="T648" s="8"/>
      <c r="U648"/>
    </row>
    <row r="649" spans="2:21" x14ac:dyDescent="0.25">
      <c r="B649" s="6" t="s">
        <v>30</v>
      </c>
      <c r="C649" s="3" t="s">
        <v>17</v>
      </c>
      <c r="D649" s="5" t="s">
        <v>968</v>
      </c>
      <c r="E649" s="19" t="s">
        <v>969</v>
      </c>
      <c r="F649" s="25">
        <v>41410</v>
      </c>
      <c r="G649" s="3" t="s">
        <v>2198</v>
      </c>
      <c r="H649" s="5">
        <v>2</v>
      </c>
      <c r="I649" s="19">
        <v>100</v>
      </c>
      <c r="J649" s="6">
        <f>DATE(YEAR(MPT_Data[[#This Row],[Calendar Day]]),MONTH(MPT_Data[[#This Row],[Calendar Day]]),1)</f>
        <v>41395</v>
      </c>
      <c r="K649" s="3">
        <f>DATE(YEAR(MPT_Data[[#This Row],[Calendar Day]]),1,1)</f>
        <v>41275</v>
      </c>
      <c r="L649" s="5">
        <f>MPT_Data[[#This Row],[MIN]]/60/24</f>
        <v>1.3888888888888889E-3</v>
      </c>
      <c r="M649" t="str">
        <f>VLOOKUP(LEFT(MPT_Data[[#This Row],[Object ID]],1),Lookup[#All],2,FALSE)</f>
        <v>Service Request</v>
      </c>
      <c r="N649" t="str">
        <f>VLOOKUP("0"&amp;RIGHT(MPT_Data[[#This Row],[Processor Cost Center]],9),MAIN_Ref[[#All],[Cost Center]:[Site Name]],3,FALSE)</f>
        <v>PAL</v>
      </c>
      <c r="T649" s="8"/>
      <c r="U649"/>
    </row>
    <row r="650" spans="2:21" x14ac:dyDescent="0.25">
      <c r="B650" s="6" t="s">
        <v>30</v>
      </c>
      <c r="C650" s="3" t="s">
        <v>17</v>
      </c>
      <c r="D650" s="5" t="s">
        <v>970</v>
      </c>
      <c r="E650" s="19" t="s">
        <v>971</v>
      </c>
      <c r="F650" s="25">
        <v>41410</v>
      </c>
      <c r="G650" s="3" t="s">
        <v>2198</v>
      </c>
      <c r="H650" s="5">
        <v>2</v>
      </c>
      <c r="I650" s="19">
        <v>100</v>
      </c>
      <c r="J650" s="6">
        <f>DATE(YEAR(MPT_Data[[#This Row],[Calendar Day]]),MONTH(MPT_Data[[#This Row],[Calendar Day]]),1)</f>
        <v>41395</v>
      </c>
      <c r="K650" s="3">
        <f>DATE(YEAR(MPT_Data[[#This Row],[Calendar Day]]),1,1)</f>
        <v>41275</v>
      </c>
      <c r="L650" s="5">
        <f>MPT_Data[[#This Row],[MIN]]/60/24</f>
        <v>1.3888888888888889E-3</v>
      </c>
      <c r="M650" t="str">
        <f>VLOOKUP(LEFT(MPT_Data[[#This Row],[Object ID]],1),Lookup[#All],2,FALSE)</f>
        <v>Service Request</v>
      </c>
      <c r="N650" t="str">
        <f>VLOOKUP("0"&amp;RIGHT(MPT_Data[[#This Row],[Processor Cost Center]],9),MAIN_Ref[[#All],[Cost Center]:[Site Name]],3,FALSE)</f>
        <v>PAL</v>
      </c>
      <c r="T650" s="8"/>
      <c r="U650"/>
    </row>
    <row r="651" spans="2:21" x14ac:dyDescent="0.25">
      <c r="B651" s="6" t="s">
        <v>30</v>
      </c>
      <c r="C651" s="3" t="s">
        <v>17</v>
      </c>
      <c r="D651" s="5" t="s">
        <v>972</v>
      </c>
      <c r="E651" s="19" t="s">
        <v>973</v>
      </c>
      <c r="F651" s="25">
        <v>41410</v>
      </c>
      <c r="G651" s="3" t="s">
        <v>2198</v>
      </c>
      <c r="H651" s="5">
        <v>4</v>
      </c>
      <c r="I651" s="19">
        <v>100</v>
      </c>
      <c r="J651" s="6">
        <f>DATE(YEAR(MPT_Data[[#This Row],[Calendar Day]]),MONTH(MPT_Data[[#This Row],[Calendar Day]]),1)</f>
        <v>41395</v>
      </c>
      <c r="K651" s="3">
        <f>DATE(YEAR(MPT_Data[[#This Row],[Calendar Day]]),1,1)</f>
        <v>41275</v>
      </c>
      <c r="L651" s="5">
        <f>MPT_Data[[#This Row],[MIN]]/60/24</f>
        <v>2.7777777777777779E-3</v>
      </c>
      <c r="M651" t="str">
        <f>VLOOKUP(LEFT(MPT_Data[[#This Row],[Object ID]],1),Lookup[#All],2,FALSE)</f>
        <v>Service Request</v>
      </c>
      <c r="N651" t="str">
        <f>VLOOKUP("0"&amp;RIGHT(MPT_Data[[#This Row],[Processor Cost Center]],9),MAIN_Ref[[#All],[Cost Center]:[Site Name]],3,FALSE)</f>
        <v>PAL</v>
      </c>
      <c r="T651" s="8"/>
      <c r="U651"/>
    </row>
    <row r="652" spans="2:21" x14ac:dyDescent="0.25">
      <c r="B652" s="6" t="s">
        <v>30</v>
      </c>
      <c r="C652" s="3" t="s">
        <v>17</v>
      </c>
      <c r="D652" s="5" t="s">
        <v>974</v>
      </c>
      <c r="E652" s="19" t="s">
        <v>975</v>
      </c>
      <c r="F652" s="25">
        <v>41412</v>
      </c>
      <c r="G652" s="3" t="s">
        <v>2186</v>
      </c>
      <c r="H652" s="5">
        <v>3044</v>
      </c>
      <c r="I652" s="19">
        <v>100</v>
      </c>
      <c r="J652" s="6">
        <f>DATE(YEAR(MPT_Data[[#This Row],[Calendar Day]]),MONTH(MPT_Data[[#This Row],[Calendar Day]]),1)</f>
        <v>41395</v>
      </c>
      <c r="K652" s="3">
        <f>DATE(YEAR(MPT_Data[[#This Row],[Calendar Day]]),1,1)</f>
        <v>41275</v>
      </c>
      <c r="L652" s="5">
        <f>MPT_Data[[#This Row],[MIN]]/60/24</f>
        <v>2.1138888888888889</v>
      </c>
      <c r="M652" t="str">
        <f>VLOOKUP(LEFT(MPT_Data[[#This Row],[Object ID]],1),Lookup[#All],2,FALSE)</f>
        <v>Service Request</v>
      </c>
      <c r="N652" t="str">
        <f>VLOOKUP("0"&amp;RIGHT(MPT_Data[[#This Row],[Processor Cost Center]],9),MAIN_Ref[[#All],[Cost Center]:[Site Name]],3,FALSE)</f>
        <v>PAL</v>
      </c>
      <c r="T652" s="8"/>
      <c r="U652"/>
    </row>
    <row r="653" spans="2:21" x14ac:dyDescent="0.25">
      <c r="B653" s="6" t="s">
        <v>30</v>
      </c>
      <c r="C653" s="3" t="s">
        <v>17</v>
      </c>
      <c r="D653" s="5" t="s">
        <v>976</v>
      </c>
      <c r="E653" s="19" t="s">
        <v>977</v>
      </c>
      <c r="F653" s="25">
        <v>41409</v>
      </c>
      <c r="G653" s="3" t="s">
        <v>2196</v>
      </c>
      <c r="H653" s="5">
        <v>3</v>
      </c>
      <c r="I653" s="19">
        <v>100</v>
      </c>
      <c r="J653" s="6">
        <f>DATE(YEAR(MPT_Data[[#This Row],[Calendar Day]]),MONTH(MPT_Data[[#This Row],[Calendar Day]]),1)</f>
        <v>41395</v>
      </c>
      <c r="K653" s="3">
        <f>DATE(YEAR(MPT_Data[[#This Row],[Calendar Day]]),1,1)</f>
        <v>41275</v>
      </c>
      <c r="L653" s="5">
        <f>MPT_Data[[#This Row],[MIN]]/60/24</f>
        <v>2.0833333333333333E-3</v>
      </c>
      <c r="M653" t="str">
        <f>VLOOKUP(LEFT(MPT_Data[[#This Row],[Object ID]],1),Lookup[#All],2,FALSE)</f>
        <v>Service Request</v>
      </c>
      <c r="N653" t="str">
        <f>VLOOKUP("0"&amp;RIGHT(MPT_Data[[#This Row],[Processor Cost Center]],9),MAIN_Ref[[#All],[Cost Center]:[Site Name]],3,FALSE)</f>
        <v>PAL</v>
      </c>
      <c r="T653" s="8"/>
      <c r="U653"/>
    </row>
    <row r="654" spans="2:21" x14ac:dyDescent="0.25">
      <c r="B654" s="6" t="s">
        <v>30</v>
      </c>
      <c r="C654" s="3" t="s">
        <v>17</v>
      </c>
      <c r="D654" s="5" t="s">
        <v>978</v>
      </c>
      <c r="E654" s="19" t="s">
        <v>979</v>
      </c>
      <c r="F654" s="25">
        <v>41410</v>
      </c>
      <c r="G654" s="3" t="s">
        <v>2199</v>
      </c>
      <c r="H654" s="5">
        <v>345</v>
      </c>
      <c r="I654" s="19">
        <v>100</v>
      </c>
      <c r="J654" s="6">
        <f>DATE(YEAR(MPT_Data[[#This Row],[Calendar Day]]),MONTH(MPT_Data[[#This Row],[Calendar Day]]),1)</f>
        <v>41395</v>
      </c>
      <c r="K654" s="3">
        <f>DATE(YEAR(MPT_Data[[#This Row],[Calendar Day]]),1,1)</f>
        <v>41275</v>
      </c>
      <c r="L654" s="5">
        <f>MPT_Data[[#This Row],[MIN]]/60/24</f>
        <v>0.23958333333333334</v>
      </c>
      <c r="M654" t="str">
        <f>VLOOKUP(LEFT(MPT_Data[[#This Row],[Object ID]],1),Lookup[#All],2,FALSE)</f>
        <v>Service Request</v>
      </c>
      <c r="N654" t="str">
        <f>VLOOKUP("0"&amp;RIGHT(MPT_Data[[#This Row],[Processor Cost Center]],9),MAIN_Ref[[#All],[Cost Center]:[Site Name]],3,FALSE)</f>
        <v>PAL</v>
      </c>
      <c r="T654" s="8"/>
      <c r="U654"/>
    </row>
    <row r="655" spans="2:21" x14ac:dyDescent="0.25">
      <c r="B655" s="6" t="s">
        <v>30</v>
      </c>
      <c r="C655" s="3" t="s">
        <v>17</v>
      </c>
      <c r="D655" s="5" t="s">
        <v>980</v>
      </c>
      <c r="E655" s="19" t="s">
        <v>150</v>
      </c>
      <c r="F655" s="25">
        <v>41409</v>
      </c>
      <c r="G655" s="3" t="s">
        <v>2196</v>
      </c>
      <c r="H655" s="5">
        <v>3</v>
      </c>
      <c r="I655" s="19">
        <v>100</v>
      </c>
      <c r="J655" s="6">
        <f>DATE(YEAR(MPT_Data[[#This Row],[Calendar Day]]),MONTH(MPT_Data[[#This Row],[Calendar Day]]),1)</f>
        <v>41395</v>
      </c>
      <c r="K655" s="3">
        <f>DATE(YEAR(MPT_Data[[#This Row],[Calendar Day]]),1,1)</f>
        <v>41275</v>
      </c>
      <c r="L655" s="5">
        <f>MPT_Data[[#This Row],[MIN]]/60/24</f>
        <v>2.0833333333333333E-3</v>
      </c>
      <c r="M655" t="str">
        <f>VLOOKUP(LEFT(MPT_Data[[#This Row],[Object ID]],1),Lookup[#All],2,FALSE)</f>
        <v>Service Request</v>
      </c>
      <c r="N655" t="str">
        <f>VLOOKUP("0"&amp;RIGHT(MPT_Data[[#This Row],[Processor Cost Center]],9),MAIN_Ref[[#All],[Cost Center]:[Site Name]],3,FALSE)</f>
        <v>PAL</v>
      </c>
      <c r="T655" s="8"/>
      <c r="U655"/>
    </row>
    <row r="656" spans="2:21" x14ac:dyDescent="0.25">
      <c r="B656" s="6" t="s">
        <v>30</v>
      </c>
      <c r="C656" s="3" t="s">
        <v>17</v>
      </c>
      <c r="D656" s="5" t="s">
        <v>981</v>
      </c>
      <c r="E656" s="19" t="s">
        <v>982</v>
      </c>
      <c r="F656" s="25">
        <v>41410</v>
      </c>
      <c r="G656" s="3" t="s">
        <v>2189</v>
      </c>
      <c r="H656" s="5">
        <v>8</v>
      </c>
      <c r="I656" s="19">
        <v>100</v>
      </c>
      <c r="J656" s="6">
        <f>DATE(YEAR(MPT_Data[[#This Row],[Calendar Day]]),MONTH(MPT_Data[[#This Row],[Calendar Day]]),1)</f>
        <v>41395</v>
      </c>
      <c r="K656" s="3">
        <f>DATE(YEAR(MPT_Data[[#This Row],[Calendar Day]]),1,1)</f>
        <v>41275</v>
      </c>
      <c r="L656" s="5">
        <f>MPT_Data[[#This Row],[MIN]]/60/24</f>
        <v>5.5555555555555558E-3</v>
      </c>
      <c r="M656" t="str">
        <f>VLOOKUP(LEFT(MPT_Data[[#This Row],[Object ID]],1),Lookup[#All],2,FALSE)</f>
        <v>Service Request</v>
      </c>
      <c r="N656" t="str">
        <f>VLOOKUP("0"&amp;RIGHT(MPT_Data[[#This Row],[Processor Cost Center]],9),MAIN_Ref[[#All],[Cost Center]:[Site Name]],3,FALSE)</f>
        <v>PAL</v>
      </c>
      <c r="T656" s="8"/>
      <c r="U656"/>
    </row>
    <row r="657" spans="2:21" x14ac:dyDescent="0.25">
      <c r="B657" s="6" t="s">
        <v>30</v>
      </c>
      <c r="C657" s="3" t="s">
        <v>17</v>
      </c>
      <c r="D657" s="5" t="s">
        <v>983</v>
      </c>
      <c r="E657" s="19" t="s">
        <v>984</v>
      </c>
      <c r="F657" s="25">
        <v>41415</v>
      </c>
      <c r="G657" s="3" t="s">
        <v>2195</v>
      </c>
      <c r="H657" s="5">
        <v>8252</v>
      </c>
      <c r="I657" s="19">
        <v>100</v>
      </c>
      <c r="J657" s="6">
        <f>DATE(YEAR(MPT_Data[[#This Row],[Calendar Day]]),MONTH(MPT_Data[[#This Row],[Calendar Day]]),1)</f>
        <v>41395</v>
      </c>
      <c r="K657" s="3">
        <f>DATE(YEAR(MPT_Data[[#This Row],[Calendar Day]]),1,1)</f>
        <v>41275</v>
      </c>
      <c r="L657" s="5">
        <f>MPT_Data[[#This Row],[MIN]]/60/24</f>
        <v>5.7305555555555552</v>
      </c>
      <c r="M657" t="str">
        <f>VLOOKUP(LEFT(MPT_Data[[#This Row],[Object ID]],1),Lookup[#All],2,FALSE)</f>
        <v>Service Request</v>
      </c>
      <c r="N657" t="str">
        <f>VLOOKUP("0"&amp;RIGHT(MPT_Data[[#This Row],[Processor Cost Center]],9),MAIN_Ref[[#All],[Cost Center]:[Site Name]],3,FALSE)</f>
        <v>PAL</v>
      </c>
      <c r="T657" s="8"/>
      <c r="U657"/>
    </row>
    <row r="658" spans="2:21" x14ac:dyDescent="0.25">
      <c r="B658" s="6" t="s">
        <v>30</v>
      </c>
      <c r="C658" s="3" t="s">
        <v>17</v>
      </c>
      <c r="D658" s="5" t="s">
        <v>985</v>
      </c>
      <c r="E658" s="19" t="s">
        <v>986</v>
      </c>
      <c r="F658" s="25">
        <v>41411</v>
      </c>
      <c r="G658" s="3" t="s">
        <v>2198</v>
      </c>
      <c r="H658" s="5">
        <v>3</v>
      </c>
      <c r="I658" s="19">
        <v>100</v>
      </c>
      <c r="J658" s="6">
        <f>DATE(YEAR(MPT_Data[[#This Row],[Calendar Day]]),MONTH(MPT_Data[[#This Row],[Calendar Day]]),1)</f>
        <v>41395</v>
      </c>
      <c r="K658" s="3">
        <f>DATE(YEAR(MPT_Data[[#This Row],[Calendar Day]]),1,1)</f>
        <v>41275</v>
      </c>
      <c r="L658" s="5">
        <f>MPT_Data[[#This Row],[MIN]]/60/24</f>
        <v>2.0833333333333333E-3</v>
      </c>
      <c r="M658" t="str">
        <f>VLOOKUP(LEFT(MPT_Data[[#This Row],[Object ID]],1),Lookup[#All],2,FALSE)</f>
        <v>Service Request</v>
      </c>
      <c r="N658" t="str">
        <f>VLOOKUP("0"&amp;RIGHT(MPT_Data[[#This Row],[Processor Cost Center]],9),MAIN_Ref[[#All],[Cost Center]:[Site Name]],3,FALSE)</f>
        <v>PAL</v>
      </c>
      <c r="T658" s="8"/>
      <c r="U658"/>
    </row>
    <row r="659" spans="2:21" x14ac:dyDescent="0.25">
      <c r="B659" s="6" t="s">
        <v>30</v>
      </c>
      <c r="C659" s="3" t="s">
        <v>17</v>
      </c>
      <c r="D659" s="5" t="s">
        <v>987</v>
      </c>
      <c r="E659" s="19" t="s">
        <v>122</v>
      </c>
      <c r="F659" s="25">
        <v>41418</v>
      </c>
      <c r="G659" s="3" t="s">
        <v>2196</v>
      </c>
      <c r="H659" s="5">
        <v>2</v>
      </c>
      <c r="I659" s="19">
        <v>100</v>
      </c>
      <c r="J659" s="6">
        <f>DATE(YEAR(MPT_Data[[#This Row],[Calendar Day]]),MONTH(MPT_Data[[#This Row],[Calendar Day]]),1)</f>
        <v>41395</v>
      </c>
      <c r="K659" s="3">
        <f>DATE(YEAR(MPT_Data[[#This Row],[Calendar Day]]),1,1)</f>
        <v>41275</v>
      </c>
      <c r="L659" s="5">
        <f>MPT_Data[[#This Row],[MIN]]/60/24</f>
        <v>1.3888888888888889E-3</v>
      </c>
      <c r="M659" t="str">
        <f>VLOOKUP(LEFT(MPT_Data[[#This Row],[Object ID]],1),Lookup[#All],2,FALSE)</f>
        <v>Service Request</v>
      </c>
      <c r="N659" t="str">
        <f>VLOOKUP("0"&amp;RIGHT(MPT_Data[[#This Row],[Processor Cost Center]],9),MAIN_Ref[[#All],[Cost Center]:[Site Name]],3,FALSE)</f>
        <v>PAL</v>
      </c>
      <c r="T659" s="8"/>
      <c r="U659"/>
    </row>
    <row r="660" spans="2:21" x14ac:dyDescent="0.25">
      <c r="B660" s="6" t="s">
        <v>30</v>
      </c>
      <c r="C660" s="3" t="s">
        <v>17</v>
      </c>
      <c r="D660" s="5" t="s">
        <v>988</v>
      </c>
      <c r="E660" s="19" t="s">
        <v>989</v>
      </c>
      <c r="F660" s="25">
        <v>41414</v>
      </c>
      <c r="G660" s="3" t="s">
        <v>2196</v>
      </c>
      <c r="H660" s="5">
        <v>1</v>
      </c>
      <c r="I660" s="19">
        <v>100</v>
      </c>
      <c r="J660" s="6">
        <f>DATE(YEAR(MPT_Data[[#This Row],[Calendar Day]]),MONTH(MPT_Data[[#This Row],[Calendar Day]]),1)</f>
        <v>41395</v>
      </c>
      <c r="K660" s="3">
        <f>DATE(YEAR(MPT_Data[[#This Row],[Calendar Day]]),1,1)</f>
        <v>41275</v>
      </c>
      <c r="L660" s="5">
        <f>MPT_Data[[#This Row],[MIN]]/60/24</f>
        <v>6.9444444444444447E-4</v>
      </c>
      <c r="M660" t="str">
        <f>VLOOKUP(LEFT(MPT_Data[[#This Row],[Object ID]],1),Lookup[#All],2,FALSE)</f>
        <v>Service Request</v>
      </c>
      <c r="N660" t="str">
        <f>VLOOKUP("0"&amp;RIGHT(MPT_Data[[#This Row],[Processor Cost Center]],9),MAIN_Ref[[#All],[Cost Center]:[Site Name]],3,FALSE)</f>
        <v>PAL</v>
      </c>
      <c r="T660" s="8"/>
      <c r="U660"/>
    </row>
    <row r="661" spans="2:21" x14ac:dyDescent="0.25">
      <c r="B661" s="6" t="s">
        <v>30</v>
      </c>
      <c r="C661" s="3" t="s">
        <v>17</v>
      </c>
      <c r="D661" s="5" t="s">
        <v>990</v>
      </c>
      <c r="E661" s="19" t="s">
        <v>991</v>
      </c>
      <c r="F661" s="25">
        <v>41424</v>
      </c>
      <c r="G661" s="3" t="s">
        <v>2191</v>
      </c>
      <c r="H661" s="5">
        <v>18827</v>
      </c>
      <c r="I661" s="19">
        <v>100</v>
      </c>
      <c r="J661" s="6">
        <f>DATE(YEAR(MPT_Data[[#This Row],[Calendar Day]]),MONTH(MPT_Data[[#This Row],[Calendar Day]]),1)</f>
        <v>41395</v>
      </c>
      <c r="K661" s="3">
        <f>DATE(YEAR(MPT_Data[[#This Row],[Calendar Day]]),1,1)</f>
        <v>41275</v>
      </c>
      <c r="L661" s="5">
        <f>MPT_Data[[#This Row],[MIN]]/60/24</f>
        <v>13.074305555555556</v>
      </c>
      <c r="M661" t="str">
        <f>VLOOKUP(LEFT(MPT_Data[[#This Row],[Object ID]],1),Lookup[#All],2,FALSE)</f>
        <v>Service Request</v>
      </c>
      <c r="N661" t="str">
        <f>VLOOKUP("0"&amp;RIGHT(MPT_Data[[#This Row],[Processor Cost Center]],9),MAIN_Ref[[#All],[Cost Center]:[Site Name]],3,FALSE)</f>
        <v>PAL</v>
      </c>
      <c r="T661" s="8"/>
      <c r="U661"/>
    </row>
    <row r="662" spans="2:21" x14ac:dyDescent="0.25">
      <c r="B662" s="6" t="s">
        <v>30</v>
      </c>
      <c r="C662" s="3" t="s">
        <v>17</v>
      </c>
      <c r="D662" s="5" t="s">
        <v>992</v>
      </c>
      <c r="E662" s="19" t="s">
        <v>993</v>
      </c>
      <c r="F662" s="25">
        <v>41414</v>
      </c>
      <c r="G662" s="3" t="s">
        <v>2197</v>
      </c>
      <c r="H662" s="5">
        <v>3</v>
      </c>
      <c r="I662" s="19">
        <v>100</v>
      </c>
      <c r="J662" s="6">
        <f>DATE(YEAR(MPT_Data[[#This Row],[Calendar Day]]),MONTH(MPT_Data[[#This Row],[Calendar Day]]),1)</f>
        <v>41395</v>
      </c>
      <c r="K662" s="3">
        <f>DATE(YEAR(MPT_Data[[#This Row],[Calendar Day]]),1,1)</f>
        <v>41275</v>
      </c>
      <c r="L662" s="5">
        <f>MPT_Data[[#This Row],[MIN]]/60/24</f>
        <v>2.0833333333333333E-3</v>
      </c>
      <c r="M662" t="str">
        <f>VLOOKUP(LEFT(MPT_Data[[#This Row],[Object ID]],1),Lookup[#All],2,FALSE)</f>
        <v>Service Request</v>
      </c>
      <c r="N662" t="str">
        <f>VLOOKUP("0"&amp;RIGHT(MPT_Data[[#This Row],[Processor Cost Center]],9),MAIN_Ref[[#All],[Cost Center]:[Site Name]],3,FALSE)</f>
        <v>PAL</v>
      </c>
      <c r="T662" s="8"/>
      <c r="U662"/>
    </row>
    <row r="663" spans="2:21" x14ac:dyDescent="0.25">
      <c r="B663" s="6" t="s">
        <v>30</v>
      </c>
      <c r="C663" s="3" t="s">
        <v>17</v>
      </c>
      <c r="D663" s="5" t="s">
        <v>994</v>
      </c>
      <c r="E663" s="19" t="s">
        <v>782</v>
      </c>
      <c r="F663" s="25">
        <v>41415</v>
      </c>
      <c r="G663" s="3" t="s">
        <v>2197</v>
      </c>
      <c r="H663" s="5">
        <v>1</v>
      </c>
      <c r="I663" s="19">
        <v>100</v>
      </c>
      <c r="J663" s="6">
        <f>DATE(YEAR(MPT_Data[[#This Row],[Calendar Day]]),MONTH(MPT_Data[[#This Row],[Calendar Day]]),1)</f>
        <v>41395</v>
      </c>
      <c r="K663" s="3">
        <f>DATE(YEAR(MPT_Data[[#This Row],[Calendar Day]]),1,1)</f>
        <v>41275</v>
      </c>
      <c r="L663" s="5">
        <f>MPT_Data[[#This Row],[MIN]]/60/24</f>
        <v>6.9444444444444447E-4</v>
      </c>
      <c r="M663" t="str">
        <f>VLOOKUP(LEFT(MPT_Data[[#This Row],[Object ID]],1),Lookup[#All],2,FALSE)</f>
        <v>Service Request</v>
      </c>
      <c r="N663" t="str">
        <f>VLOOKUP("0"&amp;RIGHT(MPT_Data[[#This Row],[Processor Cost Center]],9),MAIN_Ref[[#All],[Cost Center]:[Site Name]],3,FALSE)</f>
        <v>PAL</v>
      </c>
      <c r="T663" s="8"/>
      <c r="U663"/>
    </row>
    <row r="664" spans="2:21" x14ac:dyDescent="0.25">
      <c r="B664" s="6" t="s">
        <v>30</v>
      </c>
      <c r="C664" s="3" t="s">
        <v>17</v>
      </c>
      <c r="D664" s="5" t="s">
        <v>995</v>
      </c>
      <c r="E664" s="19" t="s">
        <v>996</v>
      </c>
      <c r="F664" s="25">
        <v>41415</v>
      </c>
      <c r="G664" s="3" t="s">
        <v>2198</v>
      </c>
      <c r="H664" s="5">
        <v>2</v>
      </c>
      <c r="I664" s="19">
        <v>100</v>
      </c>
      <c r="J664" s="6">
        <f>DATE(YEAR(MPT_Data[[#This Row],[Calendar Day]]),MONTH(MPT_Data[[#This Row],[Calendar Day]]),1)</f>
        <v>41395</v>
      </c>
      <c r="K664" s="3">
        <f>DATE(YEAR(MPT_Data[[#This Row],[Calendar Day]]),1,1)</f>
        <v>41275</v>
      </c>
      <c r="L664" s="5">
        <f>MPT_Data[[#This Row],[MIN]]/60/24</f>
        <v>1.3888888888888889E-3</v>
      </c>
      <c r="M664" t="str">
        <f>VLOOKUP(LEFT(MPT_Data[[#This Row],[Object ID]],1),Lookup[#All],2,FALSE)</f>
        <v>Service Request</v>
      </c>
      <c r="N664" t="str">
        <f>VLOOKUP("0"&amp;RIGHT(MPT_Data[[#This Row],[Processor Cost Center]],9),MAIN_Ref[[#All],[Cost Center]:[Site Name]],3,FALSE)</f>
        <v>PAL</v>
      </c>
      <c r="T664" s="8"/>
      <c r="U664"/>
    </row>
    <row r="665" spans="2:21" x14ac:dyDescent="0.25">
      <c r="B665" s="6" t="s">
        <v>30</v>
      </c>
      <c r="C665" s="3" t="s">
        <v>17</v>
      </c>
      <c r="D665" s="5" t="s">
        <v>997</v>
      </c>
      <c r="E665" s="19" t="s">
        <v>998</v>
      </c>
      <c r="F665" s="25">
        <v>41415</v>
      </c>
      <c r="G665" s="3" t="s">
        <v>2198</v>
      </c>
      <c r="H665" s="5">
        <v>3</v>
      </c>
      <c r="I665" s="19">
        <v>100</v>
      </c>
      <c r="J665" s="6">
        <f>DATE(YEAR(MPT_Data[[#This Row],[Calendar Day]]),MONTH(MPT_Data[[#This Row],[Calendar Day]]),1)</f>
        <v>41395</v>
      </c>
      <c r="K665" s="3">
        <f>DATE(YEAR(MPT_Data[[#This Row],[Calendar Day]]),1,1)</f>
        <v>41275</v>
      </c>
      <c r="L665" s="5">
        <f>MPT_Data[[#This Row],[MIN]]/60/24</f>
        <v>2.0833333333333333E-3</v>
      </c>
      <c r="M665" t="str">
        <f>VLOOKUP(LEFT(MPT_Data[[#This Row],[Object ID]],1),Lookup[#All],2,FALSE)</f>
        <v>Service Request</v>
      </c>
      <c r="N665" t="str">
        <f>VLOOKUP("0"&amp;RIGHT(MPT_Data[[#This Row],[Processor Cost Center]],9),MAIN_Ref[[#All],[Cost Center]:[Site Name]],3,FALSE)</f>
        <v>PAL</v>
      </c>
      <c r="T665" s="8"/>
      <c r="U665"/>
    </row>
    <row r="666" spans="2:21" x14ac:dyDescent="0.25">
      <c r="B666" s="6" t="s">
        <v>30</v>
      </c>
      <c r="C666" s="3" t="s">
        <v>17</v>
      </c>
      <c r="D666" s="5" t="s">
        <v>999</v>
      </c>
      <c r="E666" s="19" t="s">
        <v>1000</v>
      </c>
      <c r="F666" s="25">
        <v>41415</v>
      </c>
      <c r="G666" s="3" t="s">
        <v>2196</v>
      </c>
      <c r="H666" s="5">
        <v>2</v>
      </c>
      <c r="I666" s="19">
        <v>100</v>
      </c>
      <c r="J666" s="6">
        <f>DATE(YEAR(MPT_Data[[#This Row],[Calendar Day]]),MONTH(MPT_Data[[#This Row],[Calendar Day]]),1)</f>
        <v>41395</v>
      </c>
      <c r="K666" s="3">
        <f>DATE(YEAR(MPT_Data[[#This Row],[Calendar Day]]),1,1)</f>
        <v>41275</v>
      </c>
      <c r="L666" s="5">
        <f>MPT_Data[[#This Row],[MIN]]/60/24</f>
        <v>1.3888888888888889E-3</v>
      </c>
      <c r="M666" t="str">
        <f>VLOOKUP(LEFT(MPT_Data[[#This Row],[Object ID]],1),Lookup[#All],2,FALSE)</f>
        <v>Service Request</v>
      </c>
      <c r="N666" t="str">
        <f>VLOOKUP("0"&amp;RIGHT(MPT_Data[[#This Row],[Processor Cost Center]],9),MAIN_Ref[[#All],[Cost Center]:[Site Name]],3,FALSE)</f>
        <v>PAL</v>
      </c>
      <c r="T666" s="8"/>
      <c r="U666"/>
    </row>
    <row r="667" spans="2:21" x14ac:dyDescent="0.25">
      <c r="B667" s="6" t="s">
        <v>30</v>
      </c>
      <c r="C667" s="3" t="s">
        <v>17</v>
      </c>
      <c r="D667" s="5" t="s">
        <v>1001</v>
      </c>
      <c r="E667" s="19" t="s">
        <v>605</v>
      </c>
      <c r="F667" s="25">
        <v>41416</v>
      </c>
      <c r="G667" s="3" t="s">
        <v>2196</v>
      </c>
      <c r="H667" s="5">
        <v>1</v>
      </c>
      <c r="I667" s="19">
        <v>100</v>
      </c>
      <c r="J667" s="6">
        <f>DATE(YEAR(MPT_Data[[#This Row],[Calendar Day]]),MONTH(MPT_Data[[#This Row],[Calendar Day]]),1)</f>
        <v>41395</v>
      </c>
      <c r="K667" s="3">
        <f>DATE(YEAR(MPT_Data[[#This Row],[Calendar Day]]),1,1)</f>
        <v>41275</v>
      </c>
      <c r="L667" s="5">
        <f>MPT_Data[[#This Row],[MIN]]/60/24</f>
        <v>6.9444444444444447E-4</v>
      </c>
      <c r="M667" t="str">
        <f>VLOOKUP(LEFT(MPT_Data[[#This Row],[Object ID]],1),Lookup[#All],2,FALSE)</f>
        <v>Service Request</v>
      </c>
      <c r="N667" t="str">
        <f>VLOOKUP("0"&amp;RIGHT(MPT_Data[[#This Row],[Processor Cost Center]],9),MAIN_Ref[[#All],[Cost Center]:[Site Name]],3,FALSE)</f>
        <v>PAL</v>
      </c>
      <c r="T667" s="8"/>
      <c r="U667"/>
    </row>
    <row r="668" spans="2:21" x14ac:dyDescent="0.25">
      <c r="B668" s="6" t="s">
        <v>30</v>
      </c>
      <c r="C668" s="3" t="s">
        <v>17</v>
      </c>
      <c r="D668" s="5" t="s">
        <v>1002</v>
      </c>
      <c r="E668" s="19" t="s">
        <v>1003</v>
      </c>
      <c r="F668" s="25">
        <v>41416</v>
      </c>
      <c r="G668" s="3" t="s">
        <v>2189</v>
      </c>
      <c r="H668" s="5">
        <v>3</v>
      </c>
      <c r="I668" s="19">
        <v>100</v>
      </c>
      <c r="J668" s="6">
        <f>DATE(YEAR(MPT_Data[[#This Row],[Calendar Day]]),MONTH(MPT_Data[[#This Row],[Calendar Day]]),1)</f>
        <v>41395</v>
      </c>
      <c r="K668" s="3">
        <f>DATE(YEAR(MPT_Data[[#This Row],[Calendar Day]]),1,1)</f>
        <v>41275</v>
      </c>
      <c r="L668" s="5">
        <f>MPT_Data[[#This Row],[MIN]]/60/24</f>
        <v>2.0833333333333333E-3</v>
      </c>
      <c r="M668" t="str">
        <f>VLOOKUP(LEFT(MPT_Data[[#This Row],[Object ID]],1),Lookup[#All],2,FALSE)</f>
        <v>Service Request</v>
      </c>
      <c r="N668" t="str">
        <f>VLOOKUP("0"&amp;RIGHT(MPT_Data[[#This Row],[Processor Cost Center]],9),MAIN_Ref[[#All],[Cost Center]:[Site Name]],3,FALSE)</f>
        <v>PAL</v>
      </c>
      <c r="T668" s="8"/>
      <c r="U668"/>
    </row>
    <row r="669" spans="2:21" x14ac:dyDescent="0.25">
      <c r="B669" s="6" t="s">
        <v>30</v>
      </c>
      <c r="C669" s="3" t="s">
        <v>17</v>
      </c>
      <c r="D669" s="5" t="s">
        <v>1004</v>
      </c>
      <c r="E669" s="19" t="s">
        <v>1005</v>
      </c>
      <c r="F669" s="25">
        <v>41422</v>
      </c>
      <c r="G669" s="3" t="s">
        <v>2197</v>
      </c>
      <c r="H669" s="5">
        <v>2540</v>
      </c>
      <c r="I669" s="19">
        <v>100</v>
      </c>
      <c r="J669" s="6">
        <f>DATE(YEAR(MPT_Data[[#This Row],[Calendar Day]]),MONTH(MPT_Data[[#This Row],[Calendar Day]]),1)</f>
        <v>41395</v>
      </c>
      <c r="K669" s="3">
        <f>DATE(YEAR(MPT_Data[[#This Row],[Calendar Day]]),1,1)</f>
        <v>41275</v>
      </c>
      <c r="L669" s="5">
        <f>MPT_Data[[#This Row],[MIN]]/60/24</f>
        <v>1.7638888888888891</v>
      </c>
      <c r="M669" t="str">
        <f>VLOOKUP(LEFT(MPT_Data[[#This Row],[Object ID]],1),Lookup[#All],2,FALSE)</f>
        <v>Service Request</v>
      </c>
      <c r="N669" t="str">
        <f>VLOOKUP("0"&amp;RIGHT(MPT_Data[[#This Row],[Processor Cost Center]],9),MAIN_Ref[[#All],[Cost Center]:[Site Name]],3,FALSE)</f>
        <v>PAL</v>
      </c>
      <c r="T669" s="8"/>
      <c r="U669"/>
    </row>
    <row r="670" spans="2:21" x14ac:dyDescent="0.25">
      <c r="B670" s="6" t="s">
        <v>30</v>
      </c>
      <c r="C670" s="3" t="s">
        <v>17</v>
      </c>
      <c r="D670" s="5" t="s">
        <v>1006</v>
      </c>
      <c r="E670" s="19" t="s">
        <v>1007</v>
      </c>
      <c r="F670" s="25">
        <v>41417</v>
      </c>
      <c r="G670" s="3" t="s">
        <v>2191</v>
      </c>
      <c r="H670" s="5">
        <v>2</v>
      </c>
      <c r="I670" s="19">
        <v>100</v>
      </c>
      <c r="J670" s="6">
        <f>DATE(YEAR(MPT_Data[[#This Row],[Calendar Day]]),MONTH(MPT_Data[[#This Row],[Calendar Day]]),1)</f>
        <v>41395</v>
      </c>
      <c r="K670" s="3">
        <f>DATE(YEAR(MPT_Data[[#This Row],[Calendar Day]]),1,1)</f>
        <v>41275</v>
      </c>
      <c r="L670" s="5">
        <f>MPT_Data[[#This Row],[MIN]]/60/24</f>
        <v>1.3888888888888889E-3</v>
      </c>
      <c r="M670" t="str">
        <f>VLOOKUP(LEFT(MPT_Data[[#This Row],[Object ID]],1),Lookup[#All],2,FALSE)</f>
        <v>Service Request</v>
      </c>
      <c r="N670" t="str">
        <f>VLOOKUP("0"&amp;RIGHT(MPT_Data[[#This Row],[Processor Cost Center]],9),MAIN_Ref[[#All],[Cost Center]:[Site Name]],3,FALSE)</f>
        <v>PAL</v>
      </c>
      <c r="T670" s="8"/>
      <c r="U670"/>
    </row>
    <row r="671" spans="2:21" x14ac:dyDescent="0.25">
      <c r="B671" s="6" t="s">
        <v>30</v>
      </c>
      <c r="C671" s="3" t="s">
        <v>17</v>
      </c>
      <c r="D671" s="5" t="s">
        <v>1008</v>
      </c>
      <c r="E671" s="19" t="s">
        <v>1009</v>
      </c>
      <c r="F671" s="25">
        <v>41417</v>
      </c>
      <c r="G671" s="3" t="s">
        <v>2197</v>
      </c>
      <c r="H671" s="5">
        <v>1</v>
      </c>
      <c r="I671" s="19">
        <v>100</v>
      </c>
      <c r="J671" s="6">
        <f>DATE(YEAR(MPT_Data[[#This Row],[Calendar Day]]),MONTH(MPT_Data[[#This Row],[Calendar Day]]),1)</f>
        <v>41395</v>
      </c>
      <c r="K671" s="3">
        <f>DATE(YEAR(MPT_Data[[#This Row],[Calendar Day]]),1,1)</f>
        <v>41275</v>
      </c>
      <c r="L671" s="5">
        <f>MPT_Data[[#This Row],[MIN]]/60/24</f>
        <v>6.9444444444444447E-4</v>
      </c>
      <c r="M671" t="str">
        <f>VLOOKUP(LEFT(MPT_Data[[#This Row],[Object ID]],1),Lookup[#All],2,FALSE)</f>
        <v>Service Request</v>
      </c>
      <c r="N671" t="str">
        <f>VLOOKUP("0"&amp;RIGHT(MPT_Data[[#This Row],[Processor Cost Center]],9),MAIN_Ref[[#All],[Cost Center]:[Site Name]],3,FALSE)</f>
        <v>PAL</v>
      </c>
      <c r="T671" s="8"/>
      <c r="U671"/>
    </row>
    <row r="672" spans="2:21" x14ac:dyDescent="0.25">
      <c r="B672" s="6" t="s">
        <v>30</v>
      </c>
      <c r="C672" s="3" t="s">
        <v>17</v>
      </c>
      <c r="D672" s="5" t="s">
        <v>1010</v>
      </c>
      <c r="E672" s="19" t="s">
        <v>1011</v>
      </c>
      <c r="F672" s="25">
        <v>41425</v>
      </c>
      <c r="G672" s="3" t="s">
        <v>2186</v>
      </c>
      <c r="H672" s="5">
        <v>9938</v>
      </c>
      <c r="I672" s="19">
        <v>100</v>
      </c>
      <c r="J672" s="6">
        <f>DATE(YEAR(MPT_Data[[#This Row],[Calendar Day]]),MONTH(MPT_Data[[#This Row],[Calendar Day]]),1)</f>
        <v>41395</v>
      </c>
      <c r="K672" s="3">
        <f>DATE(YEAR(MPT_Data[[#This Row],[Calendar Day]]),1,1)</f>
        <v>41275</v>
      </c>
      <c r="L672" s="5">
        <f>MPT_Data[[#This Row],[MIN]]/60/24</f>
        <v>6.9013888888888886</v>
      </c>
      <c r="M672" t="str">
        <f>VLOOKUP(LEFT(MPT_Data[[#This Row],[Object ID]],1),Lookup[#All],2,FALSE)</f>
        <v>Service Request</v>
      </c>
      <c r="N672" t="str">
        <f>VLOOKUP("0"&amp;RIGHT(MPT_Data[[#This Row],[Processor Cost Center]],9),MAIN_Ref[[#All],[Cost Center]:[Site Name]],3,FALSE)</f>
        <v>PAL</v>
      </c>
      <c r="T672" s="8"/>
      <c r="U672"/>
    </row>
    <row r="673" spans="2:21" x14ac:dyDescent="0.25">
      <c r="B673" s="6" t="s">
        <v>30</v>
      </c>
      <c r="C673" s="3" t="s">
        <v>17</v>
      </c>
      <c r="D673" s="5" t="s">
        <v>1012</v>
      </c>
      <c r="E673" s="19" t="s">
        <v>1013</v>
      </c>
      <c r="F673" s="25">
        <v>41418</v>
      </c>
      <c r="G673" s="3" t="s">
        <v>2191</v>
      </c>
      <c r="H673" s="5">
        <v>4</v>
      </c>
      <c r="I673" s="19">
        <v>100</v>
      </c>
      <c r="J673" s="6">
        <f>DATE(YEAR(MPT_Data[[#This Row],[Calendar Day]]),MONTH(MPT_Data[[#This Row],[Calendar Day]]),1)</f>
        <v>41395</v>
      </c>
      <c r="K673" s="3">
        <f>DATE(YEAR(MPT_Data[[#This Row],[Calendar Day]]),1,1)</f>
        <v>41275</v>
      </c>
      <c r="L673" s="5">
        <f>MPT_Data[[#This Row],[MIN]]/60/24</f>
        <v>2.7777777777777779E-3</v>
      </c>
      <c r="M673" t="str">
        <f>VLOOKUP(LEFT(MPT_Data[[#This Row],[Object ID]],1),Lookup[#All],2,FALSE)</f>
        <v>Service Request</v>
      </c>
      <c r="N673" t="str">
        <f>VLOOKUP("0"&amp;RIGHT(MPT_Data[[#This Row],[Processor Cost Center]],9),MAIN_Ref[[#All],[Cost Center]:[Site Name]],3,FALSE)</f>
        <v>PAL</v>
      </c>
      <c r="T673" s="8"/>
      <c r="U673"/>
    </row>
    <row r="674" spans="2:21" x14ac:dyDescent="0.25">
      <c r="B674" s="6" t="s">
        <v>30</v>
      </c>
      <c r="C674" s="3" t="s">
        <v>17</v>
      </c>
      <c r="D674" s="5" t="s">
        <v>1014</v>
      </c>
      <c r="E674" s="19" t="s">
        <v>1015</v>
      </c>
      <c r="F674" s="25">
        <v>41422</v>
      </c>
      <c r="G674" s="3" t="s">
        <v>2198</v>
      </c>
      <c r="H674" s="5">
        <v>1</v>
      </c>
      <c r="I674" s="19">
        <v>100</v>
      </c>
      <c r="J674" s="6">
        <f>DATE(YEAR(MPT_Data[[#This Row],[Calendar Day]]),MONTH(MPT_Data[[#This Row],[Calendar Day]]),1)</f>
        <v>41395</v>
      </c>
      <c r="K674" s="3">
        <f>DATE(YEAR(MPT_Data[[#This Row],[Calendar Day]]),1,1)</f>
        <v>41275</v>
      </c>
      <c r="L674" s="5">
        <f>MPT_Data[[#This Row],[MIN]]/60/24</f>
        <v>6.9444444444444447E-4</v>
      </c>
      <c r="M674" t="str">
        <f>VLOOKUP(LEFT(MPT_Data[[#This Row],[Object ID]],1),Lookup[#All],2,FALSE)</f>
        <v>Service Request</v>
      </c>
      <c r="N674" t="str">
        <f>VLOOKUP("0"&amp;RIGHT(MPT_Data[[#This Row],[Processor Cost Center]],9),MAIN_Ref[[#All],[Cost Center]:[Site Name]],3,FALSE)</f>
        <v>PAL</v>
      </c>
      <c r="T674" s="8"/>
      <c r="U674"/>
    </row>
    <row r="675" spans="2:21" x14ac:dyDescent="0.25">
      <c r="B675" s="6" t="s">
        <v>30</v>
      </c>
      <c r="C675" s="3" t="s">
        <v>17</v>
      </c>
      <c r="D675" s="5" t="s">
        <v>1016</v>
      </c>
      <c r="E675" s="19" t="s">
        <v>405</v>
      </c>
      <c r="F675" s="25">
        <v>41423</v>
      </c>
      <c r="G675" s="3" t="s">
        <v>2189</v>
      </c>
      <c r="H675" s="5">
        <v>3</v>
      </c>
      <c r="I675" s="19">
        <v>100</v>
      </c>
      <c r="J675" s="6">
        <f>DATE(YEAR(MPT_Data[[#This Row],[Calendar Day]]),MONTH(MPT_Data[[#This Row],[Calendar Day]]),1)</f>
        <v>41395</v>
      </c>
      <c r="K675" s="3">
        <f>DATE(YEAR(MPT_Data[[#This Row],[Calendar Day]]),1,1)</f>
        <v>41275</v>
      </c>
      <c r="L675" s="5">
        <f>MPT_Data[[#This Row],[MIN]]/60/24</f>
        <v>2.0833333333333333E-3</v>
      </c>
      <c r="M675" t="str">
        <f>VLOOKUP(LEFT(MPT_Data[[#This Row],[Object ID]],1),Lookup[#All],2,FALSE)</f>
        <v>Service Request</v>
      </c>
      <c r="N675" t="str">
        <f>VLOOKUP("0"&amp;RIGHT(MPT_Data[[#This Row],[Processor Cost Center]],9),MAIN_Ref[[#All],[Cost Center]:[Site Name]],3,FALSE)</f>
        <v>PAL</v>
      </c>
      <c r="T675" s="8"/>
      <c r="U675"/>
    </row>
    <row r="676" spans="2:21" x14ac:dyDescent="0.25">
      <c r="B676" s="6" t="s">
        <v>30</v>
      </c>
      <c r="C676" s="3" t="s">
        <v>17</v>
      </c>
      <c r="D676" s="5" t="s">
        <v>1017</v>
      </c>
      <c r="E676" s="19" t="s">
        <v>1018</v>
      </c>
      <c r="F676" s="25">
        <v>41423</v>
      </c>
      <c r="G676" s="3" t="s">
        <v>2197</v>
      </c>
      <c r="H676" s="5">
        <v>3</v>
      </c>
      <c r="I676" s="19">
        <v>100</v>
      </c>
      <c r="J676" s="6">
        <f>DATE(YEAR(MPT_Data[[#This Row],[Calendar Day]]),MONTH(MPT_Data[[#This Row],[Calendar Day]]),1)</f>
        <v>41395</v>
      </c>
      <c r="K676" s="3">
        <f>DATE(YEAR(MPT_Data[[#This Row],[Calendar Day]]),1,1)</f>
        <v>41275</v>
      </c>
      <c r="L676" s="5">
        <f>MPT_Data[[#This Row],[MIN]]/60/24</f>
        <v>2.0833333333333333E-3</v>
      </c>
      <c r="M676" t="str">
        <f>VLOOKUP(LEFT(MPT_Data[[#This Row],[Object ID]],1),Lookup[#All],2,FALSE)</f>
        <v>Service Request</v>
      </c>
      <c r="N676" t="str">
        <f>VLOOKUP("0"&amp;RIGHT(MPT_Data[[#This Row],[Processor Cost Center]],9),MAIN_Ref[[#All],[Cost Center]:[Site Name]],3,FALSE)</f>
        <v>PAL</v>
      </c>
      <c r="T676" s="8"/>
      <c r="U676"/>
    </row>
    <row r="677" spans="2:21" x14ac:dyDescent="0.25">
      <c r="B677" s="6" t="s">
        <v>30</v>
      </c>
      <c r="C677" s="3" t="s">
        <v>17</v>
      </c>
      <c r="D677" s="5" t="s">
        <v>1019</v>
      </c>
      <c r="E677" s="19" t="s">
        <v>1020</v>
      </c>
      <c r="F677" s="25">
        <v>41425</v>
      </c>
      <c r="G677" s="3" t="s">
        <v>2204</v>
      </c>
      <c r="H677" s="5">
        <v>1504</v>
      </c>
      <c r="I677" s="19">
        <v>100</v>
      </c>
      <c r="J677" s="6">
        <f>DATE(YEAR(MPT_Data[[#This Row],[Calendar Day]]),MONTH(MPT_Data[[#This Row],[Calendar Day]]),1)</f>
        <v>41395</v>
      </c>
      <c r="K677" s="3">
        <f>DATE(YEAR(MPT_Data[[#This Row],[Calendar Day]]),1,1)</f>
        <v>41275</v>
      </c>
      <c r="L677" s="5">
        <f>MPT_Data[[#This Row],[MIN]]/60/24</f>
        <v>1.0444444444444445</v>
      </c>
      <c r="M677" t="str">
        <f>VLOOKUP(LEFT(MPT_Data[[#This Row],[Object ID]],1),Lookup[#All],2,FALSE)</f>
        <v>Service Request</v>
      </c>
      <c r="N677" t="str">
        <f>VLOOKUP("0"&amp;RIGHT(MPT_Data[[#This Row],[Processor Cost Center]],9),MAIN_Ref[[#All],[Cost Center]:[Site Name]],3,FALSE)</f>
        <v>PAL</v>
      </c>
      <c r="T677" s="8"/>
      <c r="U677"/>
    </row>
    <row r="678" spans="2:21" x14ac:dyDescent="0.25">
      <c r="B678" s="6" t="s">
        <v>30</v>
      </c>
      <c r="C678" s="3" t="s">
        <v>17</v>
      </c>
      <c r="D678" s="5" t="s">
        <v>1021</v>
      </c>
      <c r="E678" s="19" t="s">
        <v>1022</v>
      </c>
      <c r="F678" s="25">
        <v>41423</v>
      </c>
      <c r="G678" s="3" t="s">
        <v>2189</v>
      </c>
      <c r="H678" s="5">
        <v>4</v>
      </c>
      <c r="I678" s="19">
        <v>100</v>
      </c>
      <c r="J678" s="6">
        <f>DATE(YEAR(MPT_Data[[#This Row],[Calendar Day]]),MONTH(MPT_Data[[#This Row],[Calendar Day]]),1)</f>
        <v>41395</v>
      </c>
      <c r="K678" s="3">
        <f>DATE(YEAR(MPT_Data[[#This Row],[Calendar Day]]),1,1)</f>
        <v>41275</v>
      </c>
      <c r="L678" s="5">
        <f>MPT_Data[[#This Row],[MIN]]/60/24</f>
        <v>2.7777777777777779E-3</v>
      </c>
      <c r="M678" t="str">
        <f>VLOOKUP(LEFT(MPT_Data[[#This Row],[Object ID]],1),Lookup[#All],2,FALSE)</f>
        <v>Service Request</v>
      </c>
      <c r="N678" t="str">
        <f>VLOOKUP("0"&amp;RIGHT(MPT_Data[[#This Row],[Processor Cost Center]],9),MAIN_Ref[[#All],[Cost Center]:[Site Name]],3,FALSE)</f>
        <v>PAL</v>
      </c>
      <c r="T678" s="8"/>
      <c r="U678"/>
    </row>
    <row r="679" spans="2:21" x14ac:dyDescent="0.25">
      <c r="B679" s="6" t="s">
        <v>30</v>
      </c>
      <c r="C679" s="3" t="s">
        <v>17</v>
      </c>
      <c r="D679" s="5" t="s">
        <v>1023</v>
      </c>
      <c r="E679" s="19" t="s">
        <v>1024</v>
      </c>
      <c r="F679" s="25">
        <v>41424</v>
      </c>
      <c r="G679" s="3" t="s">
        <v>2196</v>
      </c>
      <c r="H679" s="5">
        <v>2</v>
      </c>
      <c r="I679" s="19">
        <v>100</v>
      </c>
      <c r="J679" s="6">
        <f>DATE(YEAR(MPT_Data[[#This Row],[Calendar Day]]),MONTH(MPT_Data[[#This Row],[Calendar Day]]),1)</f>
        <v>41395</v>
      </c>
      <c r="K679" s="3">
        <f>DATE(YEAR(MPT_Data[[#This Row],[Calendar Day]]),1,1)</f>
        <v>41275</v>
      </c>
      <c r="L679" s="5">
        <f>MPT_Data[[#This Row],[MIN]]/60/24</f>
        <v>1.3888888888888889E-3</v>
      </c>
      <c r="M679" t="str">
        <f>VLOOKUP(LEFT(MPT_Data[[#This Row],[Object ID]],1),Lookup[#All],2,FALSE)</f>
        <v>Service Request</v>
      </c>
      <c r="N679" t="str">
        <f>VLOOKUP("0"&amp;RIGHT(MPT_Data[[#This Row],[Processor Cost Center]],9),MAIN_Ref[[#All],[Cost Center]:[Site Name]],3,FALSE)</f>
        <v>PAL</v>
      </c>
      <c r="T679" s="8"/>
      <c r="U679"/>
    </row>
    <row r="680" spans="2:21" x14ac:dyDescent="0.25">
      <c r="B680" s="6" t="s">
        <v>30</v>
      </c>
      <c r="C680" s="3" t="s">
        <v>17</v>
      </c>
      <c r="D680" s="5" t="s">
        <v>1025</v>
      </c>
      <c r="E680" s="19" t="s">
        <v>888</v>
      </c>
      <c r="F680" s="25">
        <v>41424</v>
      </c>
      <c r="G680" s="3" t="s">
        <v>2197</v>
      </c>
      <c r="H680" s="5">
        <v>8</v>
      </c>
      <c r="I680" s="19">
        <v>100</v>
      </c>
      <c r="J680" s="6">
        <f>DATE(YEAR(MPT_Data[[#This Row],[Calendar Day]]),MONTH(MPT_Data[[#This Row],[Calendar Day]]),1)</f>
        <v>41395</v>
      </c>
      <c r="K680" s="3">
        <f>DATE(YEAR(MPT_Data[[#This Row],[Calendar Day]]),1,1)</f>
        <v>41275</v>
      </c>
      <c r="L680" s="5">
        <f>MPT_Data[[#This Row],[MIN]]/60/24</f>
        <v>5.5555555555555558E-3</v>
      </c>
      <c r="M680" t="str">
        <f>VLOOKUP(LEFT(MPT_Data[[#This Row],[Object ID]],1),Lookup[#All],2,FALSE)</f>
        <v>Service Request</v>
      </c>
      <c r="N680" t="str">
        <f>VLOOKUP("0"&amp;RIGHT(MPT_Data[[#This Row],[Processor Cost Center]],9),MAIN_Ref[[#All],[Cost Center]:[Site Name]],3,FALSE)</f>
        <v>PAL</v>
      </c>
      <c r="T680" s="8"/>
      <c r="U680"/>
    </row>
    <row r="681" spans="2:21" x14ac:dyDescent="0.25">
      <c r="B681" s="6" t="s">
        <v>30</v>
      </c>
      <c r="C681" s="3" t="s">
        <v>17</v>
      </c>
      <c r="D681" s="5" t="s">
        <v>1026</v>
      </c>
      <c r="E681" s="19" t="s">
        <v>1027</v>
      </c>
      <c r="F681" s="25">
        <v>41424</v>
      </c>
      <c r="G681" s="3" t="s">
        <v>2189</v>
      </c>
      <c r="H681" s="5">
        <v>5</v>
      </c>
      <c r="I681" s="19">
        <v>100</v>
      </c>
      <c r="J681" s="6">
        <f>DATE(YEAR(MPT_Data[[#This Row],[Calendar Day]]),MONTH(MPT_Data[[#This Row],[Calendar Day]]),1)</f>
        <v>41395</v>
      </c>
      <c r="K681" s="3">
        <f>DATE(YEAR(MPT_Data[[#This Row],[Calendar Day]]),1,1)</f>
        <v>41275</v>
      </c>
      <c r="L681" s="5">
        <f>MPT_Data[[#This Row],[MIN]]/60/24</f>
        <v>3.472222222222222E-3</v>
      </c>
      <c r="M681" t="str">
        <f>VLOOKUP(LEFT(MPT_Data[[#This Row],[Object ID]],1),Lookup[#All],2,FALSE)</f>
        <v>Service Request</v>
      </c>
      <c r="N681" t="str">
        <f>VLOOKUP("0"&amp;RIGHT(MPT_Data[[#This Row],[Processor Cost Center]],9),MAIN_Ref[[#All],[Cost Center]:[Site Name]],3,FALSE)</f>
        <v>PAL</v>
      </c>
      <c r="T681" s="8"/>
      <c r="U681"/>
    </row>
    <row r="682" spans="2:21" x14ac:dyDescent="0.25">
      <c r="B682" s="6" t="s">
        <v>30</v>
      </c>
      <c r="C682" s="3" t="s">
        <v>17</v>
      </c>
      <c r="D682" s="5" t="s">
        <v>1028</v>
      </c>
      <c r="E682" s="19" t="s">
        <v>982</v>
      </c>
      <c r="F682" s="25">
        <v>41425</v>
      </c>
      <c r="G682" s="3" t="s">
        <v>2189</v>
      </c>
      <c r="H682" s="5">
        <v>3</v>
      </c>
      <c r="I682" s="19">
        <v>100</v>
      </c>
      <c r="J682" s="6">
        <f>DATE(YEAR(MPT_Data[[#This Row],[Calendar Day]]),MONTH(MPT_Data[[#This Row],[Calendar Day]]),1)</f>
        <v>41395</v>
      </c>
      <c r="K682" s="3">
        <f>DATE(YEAR(MPT_Data[[#This Row],[Calendar Day]]),1,1)</f>
        <v>41275</v>
      </c>
      <c r="L682" s="5">
        <f>MPT_Data[[#This Row],[MIN]]/60/24</f>
        <v>2.0833333333333333E-3</v>
      </c>
      <c r="M682" t="str">
        <f>VLOOKUP(LEFT(MPT_Data[[#This Row],[Object ID]],1),Lookup[#All],2,FALSE)</f>
        <v>Service Request</v>
      </c>
      <c r="N682" t="str">
        <f>VLOOKUP("0"&amp;RIGHT(MPT_Data[[#This Row],[Processor Cost Center]],9),MAIN_Ref[[#All],[Cost Center]:[Site Name]],3,FALSE)</f>
        <v>PAL</v>
      </c>
      <c r="T682" s="8"/>
      <c r="U682"/>
    </row>
    <row r="683" spans="2:21" x14ac:dyDescent="0.25">
      <c r="B683" s="6" t="s">
        <v>30</v>
      </c>
      <c r="C683" s="3" t="s">
        <v>17</v>
      </c>
      <c r="D683" s="5" t="s">
        <v>1029</v>
      </c>
      <c r="E683" s="19" t="s">
        <v>1030</v>
      </c>
      <c r="F683" s="25">
        <v>41425</v>
      </c>
      <c r="G683" s="3" t="s">
        <v>2197</v>
      </c>
      <c r="H683" s="5">
        <v>5</v>
      </c>
      <c r="I683" s="19">
        <v>100</v>
      </c>
      <c r="J683" s="6">
        <f>DATE(YEAR(MPT_Data[[#This Row],[Calendar Day]]),MONTH(MPT_Data[[#This Row],[Calendar Day]]),1)</f>
        <v>41395</v>
      </c>
      <c r="K683" s="3">
        <f>DATE(YEAR(MPT_Data[[#This Row],[Calendar Day]]),1,1)</f>
        <v>41275</v>
      </c>
      <c r="L683" s="5">
        <f>MPT_Data[[#This Row],[MIN]]/60/24</f>
        <v>3.472222222222222E-3</v>
      </c>
      <c r="M683" t="str">
        <f>VLOOKUP(LEFT(MPT_Data[[#This Row],[Object ID]],1),Lookup[#All],2,FALSE)</f>
        <v>Service Request</v>
      </c>
      <c r="N683" t="str">
        <f>VLOOKUP("0"&amp;RIGHT(MPT_Data[[#This Row],[Processor Cost Center]],9),MAIN_Ref[[#All],[Cost Center]:[Site Name]],3,FALSE)</f>
        <v>PAL</v>
      </c>
      <c r="T683" s="8"/>
      <c r="U683"/>
    </row>
    <row r="684" spans="2:21" x14ac:dyDescent="0.25">
      <c r="B684" s="6" t="s">
        <v>30</v>
      </c>
      <c r="C684" s="3" t="s">
        <v>17</v>
      </c>
      <c r="D684" s="5" t="s">
        <v>1031</v>
      </c>
      <c r="E684" s="19" t="s">
        <v>1032</v>
      </c>
      <c r="F684" s="25">
        <v>41425</v>
      </c>
      <c r="G684" s="3" t="s">
        <v>2191</v>
      </c>
      <c r="H684" s="5">
        <v>3</v>
      </c>
      <c r="I684" s="19">
        <v>100</v>
      </c>
      <c r="J684" s="6">
        <f>DATE(YEAR(MPT_Data[[#This Row],[Calendar Day]]),MONTH(MPT_Data[[#This Row],[Calendar Day]]),1)</f>
        <v>41395</v>
      </c>
      <c r="K684" s="3">
        <f>DATE(YEAR(MPT_Data[[#This Row],[Calendar Day]]),1,1)</f>
        <v>41275</v>
      </c>
      <c r="L684" s="5">
        <f>MPT_Data[[#This Row],[MIN]]/60/24</f>
        <v>2.0833333333333333E-3</v>
      </c>
      <c r="M684" t="str">
        <f>VLOOKUP(LEFT(MPT_Data[[#This Row],[Object ID]],1),Lookup[#All],2,FALSE)</f>
        <v>Service Request</v>
      </c>
      <c r="N684" t="str">
        <f>VLOOKUP("0"&amp;RIGHT(MPT_Data[[#This Row],[Processor Cost Center]],9),MAIN_Ref[[#All],[Cost Center]:[Site Name]],3,FALSE)</f>
        <v>PAL</v>
      </c>
      <c r="T684" s="8"/>
      <c r="U684"/>
    </row>
    <row r="685" spans="2:21" x14ac:dyDescent="0.25">
      <c r="B685" s="6" t="s">
        <v>30</v>
      </c>
      <c r="C685" s="3" t="s">
        <v>17</v>
      </c>
      <c r="D685" s="5" t="s">
        <v>1033</v>
      </c>
      <c r="E685" s="19" t="s">
        <v>1034</v>
      </c>
      <c r="F685" s="25">
        <v>41393</v>
      </c>
      <c r="G685" s="3" t="s">
        <v>2194</v>
      </c>
      <c r="H685" s="5">
        <v>4934</v>
      </c>
      <c r="I685" s="19">
        <v>100</v>
      </c>
      <c r="J685" s="6">
        <f>DATE(YEAR(MPT_Data[[#This Row],[Calendar Day]]),MONTH(MPT_Data[[#This Row],[Calendar Day]]),1)</f>
        <v>41365</v>
      </c>
      <c r="K685" s="3">
        <f>DATE(YEAR(MPT_Data[[#This Row],[Calendar Day]]),1,1)</f>
        <v>41275</v>
      </c>
      <c r="L685" s="5">
        <f>MPT_Data[[#This Row],[MIN]]/60/24</f>
        <v>3.4263888888888889</v>
      </c>
      <c r="M685" t="str">
        <f>VLOOKUP(LEFT(MPT_Data[[#This Row],[Object ID]],1),Lookup[#All],2,FALSE)</f>
        <v>Incident</v>
      </c>
      <c r="N685" t="str">
        <f>VLOOKUP("0"&amp;RIGHT(MPT_Data[[#This Row],[Processor Cost Center]],9),MAIN_Ref[[#All],[Cost Center]:[Site Name]],3,FALSE)</f>
        <v>PAL</v>
      </c>
      <c r="T685" s="8"/>
      <c r="U685"/>
    </row>
    <row r="686" spans="2:21" x14ac:dyDescent="0.25">
      <c r="B686" s="6" t="s">
        <v>30</v>
      </c>
      <c r="C686" s="3" t="s">
        <v>17</v>
      </c>
      <c r="D686" s="5" t="s">
        <v>1035</v>
      </c>
      <c r="E686" s="19" t="s">
        <v>1036</v>
      </c>
      <c r="F686" s="25">
        <v>41391</v>
      </c>
      <c r="G686" s="3" t="s">
        <v>2187</v>
      </c>
      <c r="H686" s="5">
        <v>1980</v>
      </c>
      <c r="I686" s="19">
        <v>100</v>
      </c>
      <c r="J686" s="6">
        <f>DATE(YEAR(MPT_Data[[#This Row],[Calendar Day]]),MONTH(MPT_Data[[#This Row],[Calendar Day]]),1)</f>
        <v>41365</v>
      </c>
      <c r="K686" s="3">
        <f>DATE(YEAR(MPT_Data[[#This Row],[Calendar Day]]),1,1)</f>
        <v>41275</v>
      </c>
      <c r="L686" s="5">
        <f>MPT_Data[[#This Row],[MIN]]/60/24</f>
        <v>1.375</v>
      </c>
      <c r="M686" t="str">
        <f>VLOOKUP(LEFT(MPT_Data[[#This Row],[Object ID]],1),Lookup[#All],2,FALSE)</f>
        <v>Incident</v>
      </c>
      <c r="N686" t="str">
        <f>VLOOKUP("0"&amp;RIGHT(MPT_Data[[#This Row],[Processor Cost Center]],9),MAIN_Ref[[#All],[Cost Center]:[Site Name]],3,FALSE)</f>
        <v>PAL</v>
      </c>
      <c r="T686" s="8"/>
      <c r="U686"/>
    </row>
    <row r="687" spans="2:21" x14ac:dyDescent="0.25">
      <c r="B687" s="6" t="s">
        <v>30</v>
      </c>
      <c r="C687" s="3" t="s">
        <v>17</v>
      </c>
      <c r="D687" s="5" t="s">
        <v>1037</v>
      </c>
      <c r="E687" s="19" t="s">
        <v>1038</v>
      </c>
      <c r="F687" s="25">
        <v>41372</v>
      </c>
      <c r="G687" s="3" t="s">
        <v>2196</v>
      </c>
      <c r="H687" s="5">
        <v>20465</v>
      </c>
      <c r="I687" s="19">
        <v>100</v>
      </c>
      <c r="J687" s="6">
        <f>DATE(YEAR(MPT_Data[[#This Row],[Calendar Day]]),MONTH(MPT_Data[[#This Row],[Calendar Day]]),1)</f>
        <v>41365</v>
      </c>
      <c r="K687" s="3">
        <f>DATE(YEAR(MPT_Data[[#This Row],[Calendar Day]]),1,1)</f>
        <v>41275</v>
      </c>
      <c r="L687" s="5">
        <f>MPT_Data[[#This Row],[MIN]]/60/24</f>
        <v>14.211805555555555</v>
      </c>
      <c r="M687" t="str">
        <f>VLOOKUP(LEFT(MPT_Data[[#This Row],[Object ID]],1),Lookup[#All],2,FALSE)</f>
        <v>Incident</v>
      </c>
      <c r="N687" t="str">
        <f>VLOOKUP("0"&amp;RIGHT(MPT_Data[[#This Row],[Processor Cost Center]],9),MAIN_Ref[[#All],[Cost Center]:[Site Name]],3,FALSE)</f>
        <v>PAL</v>
      </c>
      <c r="T687" s="8"/>
      <c r="U687"/>
    </row>
    <row r="688" spans="2:21" x14ac:dyDescent="0.25">
      <c r="B688" s="6" t="s">
        <v>30</v>
      </c>
      <c r="C688" s="3" t="s">
        <v>17</v>
      </c>
      <c r="D688" s="5" t="s">
        <v>1039</v>
      </c>
      <c r="E688" s="19" t="s">
        <v>1040</v>
      </c>
      <c r="F688" s="25">
        <v>41391</v>
      </c>
      <c r="G688" s="3" t="s">
        <v>2187</v>
      </c>
      <c r="H688" s="5">
        <v>1730</v>
      </c>
      <c r="I688" s="19">
        <v>100</v>
      </c>
      <c r="J688" s="6">
        <f>DATE(YEAR(MPT_Data[[#This Row],[Calendar Day]]),MONTH(MPT_Data[[#This Row],[Calendar Day]]),1)</f>
        <v>41365</v>
      </c>
      <c r="K688" s="3">
        <f>DATE(YEAR(MPT_Data[[#This Row],[Calendar Day]]),1,1)</f>
        <v>41275</v>
      </c>
      <c r="L688" s="5">
        <f>MPT_Data[[#This Row],[MIN]]/60/24</f>
        <v>1.2013888888888888</v>
      </c>
      <c r="M688" t="str">
        <f>VLOOKUP(LEFT(MPT_Data[[#This Row],[Object ID]],1),Lookup[#All],2,FALSE)</f>
        <v>Incident</v>
      </c>
      <c r="N688" t="str">
        <f>VLOOKUP("0"&amp;RIGHT(MPT_Data[[#This Row],[Processor Cost Center]],9),MAIN_Ref[[#All],[Cost Center]:[Site Name]],3,FALSE)</f>
        <v>PAL</v>
      </c>
      <c r="T688" s="8"/>
      <c r="U688"/>
    </row>
    <row r="689" spans="2:21" x14ac:dyDescent="0.25">
      <c r="B689" s="6" t="s">
        <v>30</v>
      </c>
      <c r="C689" s="3" t="s">
        <v>17</v>
      </c>
      <c r="D689" s="5" t="s">
        <v>1041</v>
      </c>
      <c r="E689" s="19" t="s">
        <v>1042</v>
      </c>
      <c r="F689" s="25">
        <v>41369</v>
      </c>
      <c r="G689" s="3" t="s">
        <v>2194</v>
      </c>
      <c r="H689" s="5">
        <v>15658</v>
      </c>
      <c r="I689" s="19">
        <v>100</v>
      </c>
      <c r="J689" s="6">
        <f>DATE(YEAR(MPT_Data[[#This Row],[Calendar Day]]),MONTH(MPT_Data[[#This Row],[Calendar Day]]),1)</f>
        <v>41365</v>
      </c>
      <c r="K689" s="3">
        <f>DATE(YEAR(MPT_Data[[#This Row],[Calendar Day]]),1,1)</f>
        <v>41275</v>
      </c>
      <c r="L689" s="5">
        <f>MPT_Data[[#This Row],[MIN]]/60/24</f>
        <v>10.87361111111111</v>
      </c>
      <c r="M689" t="str">
        <f>VLOOKUP(LEFT(MPT_Data[[#This Row],[Object ID]],1),Lookup[#All],2,FALSE)</f>
        <v>Incident</v>
      </c>
      <c r="N689" t="str">
        <f>VLOOKUP("0"&amp;RIGHT(MPT_Data[[#This Row],[Processor Cost Center]],9),MAIN_Ref[[#All],[Cost Center]:[Site Name]],3,FALSE)</f>
        <v>PAL</v>
      </c>
      <c r="T689" s="8"/>
      <c r="U689"/>
    </row>
    <row r="690" spans="2:21" x14ac:dyDescent="0.25">
      <c r="B690" s="6" t="s">
        <v>30</v>
      </c>
      <c r="C690" s="3" t="s">
        <v>17</v>
      </c>
      <c r="D690" s="5" t="s">
        <v>1043</v>
      </c>
      <c r="E690" s="19" t="s">
        <v>1044</v>
      </c>
      <c r="F690" s="25">
        <v>41414</v>
      </c>
      <c r="G690" s="3" t="s">
        <v>2189</v>
      </c>
      <c r="H690" s="5">
        <v>19986</v>
      </c>
      <c r="I690" s="19">
        <v>100</v>
      </c>
      <c r="J690" s="6">
        <f>DATE(YEAR(MPT_Data[[#This Row],[Calendar Day]]),MONTH(MPT_Data[[#This Row],[Calendar Day]]),1)</f>
        <v>41395</v>
      </c>
      <c r="K690" s="3">
        <f>DATE(YEAR(MPT_Data[[#This Row],[Calendar Day]]),1,1)</f>
        <v>41275</v>
      </c>
      <c r="L690" s="5">
        <f>MPT_Data[[#This Row],[MIN]]/60/24</f>
        <v>13.879166666666668</v>
      </c>
      <c r="M690" t="str">
        <f>VLOOKUP(LEFT(MPT_Data[[#This Row],[Object ID]],1),Lookup[#All],2,FALSE)</f>
        <v>Incident</v>
      </c>
      <c r="N690" t="str">
        <f>VLOOKUP("0"&amp;RIGHT(MPT_Data[[#This Row],[Processor Cost Center]],9),MAIN_Ref[[#All],[Cost Center]:[Site Name]],3,FALSE)</f>
        <v>PAL</v>
      </c>
      <c r="T690" s="8"/>
      <c r="U690"/>
    </row>
    <row r="691" spans="2:21" x14ac:dyDescent="0.25">
      <c r="B691" s="6" t="s">
        <v>30</v>
      </c>
      <c r="C691" s="3" t="s">
        <v>17</v>
      </c>
      <c r="D691" s="5" t="s">
        <v>1045</v>
      </c>
      <c r="E691" s="19" t="s">
        <v>1046</v>
      </c>
      <c r="F691" s="25">
        <v>41380</v>
      </c>
      <c r="G691" s="3" t="s">
        <v>2192</v>
      </c>
      <c r="H691" s="5">
        <v>30340</v>
      </c>
      <c r="I691" s="19">
        <v>0</v>
      </c>
      <c r="J691" s="6">
        <f>DATE(YEAR(MPT_Data[[#This Row],[Calendar Day]]),MONTH(MPT_Data[[#This Row],[Calendar Day]]),1)</f>
        <v>41365</v>
      </c>
      <c r="K691" s="3">
        <f>DATE(YEAR(MPT_Data[[#This Row],[Calendar Day]]),1,1)</f>
        <v>41275</v>
      </c>
      <c r="L691" s="5">
        <f>MPT_Data[[#This Row],[MIN]]/60/24</f>
        <v>21.069444444444446</v>
      </c>
      <c r="M691" t="str">
        <f>VLOOKUP(LEFT(MPT_Data[[#This Row],[Object ID]],1),Lookup[#All],2,FALSE)</f>
        <v>Incident</v>
      </c>
      <c r="N691" t="str">
        <f>VLOOKUP("0"&amp;RIGHT(MPT_Data[[#This Row],[Processor Cost Center]],9),MAIN_Ref[[#All],[Cost Center]:[Site Name]],3,FALSE)</f>
        <v>PAL</v>
      </c>
      <c r="T691" s="8"/>
      <c r="U691"/>
    </row>
    <row r="692" spans="2:21" x14ac:dyDescent="0.25">
      <c r="B692" s="6" t="s">
        <v>30</v>
      </c>
      <c r="C692" s="3" t="s">
        <v>17</v>
      </c>
      <c r="D692" s="5" t="s">
        <v>1047</v>
      </c>
      <c r="E692" s="19" t="s">
        <v>1048</v>
      </c>
      <c r="F692" s="25">
        <v>41417</v>
      </c>
      <c r="G692" s="3" t="s">
        <v>2194</v>
      </c>
      <c r="H692" s="5">
        <v>24671</v>
      </c>
      <c r="I692" s="19">
        <v>100</v>
      </c>
      <c r="J692" s="6">
        <f>DATE(YEAR(MPT_Data[[#This Row],[Calendar Day]]),MONTH(MPT_Data[[#This Row],[Calendar Day]]),1)</f>
        <v>41395</v>
      </c>
      <c r="K692" s="3">
        <f>DATE(YEAR(MPT_Data[[#This Row],[Calendar Day]]),1,1)</f>
        <v>41275</v>
      </c>
      <c r="L692" s="5">
        <f>MPT_Data[[#This Row],[MIN]]/60/24</f>
        <v>17.132638888888888</v>
      </c>
      <c r="M692" t="str">
        <f>VLOOKUP(LEFT(MPT_Data[[#This Row],[Object ID]],1),Lookup[#All],2,FALSE)</f>
        <v>Incident</v>
      </c>
      <c r="N692" t="str">
        <f>VLOOKUP("0"&amp;RIGHT(MPT_Data[[#This Row],[Processor Cost Center]],9),MAIN_Ref[[#All],[Cost Center]:[Site Name]],3,FALSE)</f>
        <v>PAL</v>
      </c>
      <c r="T692" s="8"/>
      <c r="U692"/>
    </row>
    <row r="693" spans="2:21" x14ac:dyDescent="0.25">
      <c r="B693" s="6" t="s">
        <v>30</v>
      </c>
      <c r="C693" s="3" t="s">
        <v>17</v>
      </c>
      <c r="D693" s="5" t="s">
        <v>1049</v>
      </c>
      <c r="E693" s="19" t="s">
        <v>1050</v>
      </c>
      <c r="F693" s="25">
        <v>41391</v>
      </c>
      <c r="G693" s="3" t="s">
        <v>2191</v>
      </c>
      <c r="H693" s="5">
        <v>0</v>
      </c>
      <c r="I693" s="19" t="s">
        <v>1051</v>
      </c>
      <c r="J693" s="6">
        <f>DATE(YEAR(MPT_Data[[#This Row],[Calendar Day]]),MONTH(MPT_Data[[#This Row],[Calendar Day]]),1)</f>
        <v>41365</v>
      </c>
      <c r="K693" s="3">
        <f>DATE(YEAR(MPT_Data[[#This Row],[Calendar Day]]),1,1)</f>
        <v>41275</v>
      </c>
      <c r="L693" s="5">
        <f>MPT_Data[[#This Row],[MIN]]/60/24</f>
        <v>0</v>
      </c>
      <c r="M693" t="str">
        <f>VLOOKUP(LEFT(MPT_Data[[#This Row],[Object ID]],1),Lookup[#All],2,FALSE)</f>
        <v>Incident</v>
      </c>
      <c r="N693" t="str">
        <f>VLOOKUP("0"&amp;RIGHT(MPT_Data[[#This Row],[Processor Cost Center]],9),MAIN_Ref[[#All],[Cost Center]:[Site Name]],3,FALSE)</f>
        <v>PAL</v>
      </c>
      <c r="T693" s="8"/>
      <c r="U693"/>
    </row>
    <row r="694" spans="2:21" x14ac:dyDescent="0.25">
      <c r="B694" s="6" t="s">
        <v>30</v>
      </c>
      <c r="C694" s="3" t="s">
        <v>17</v>
      </c>
      <c r="D694" s="5" t="s">
        <v>1049</v>
      </c>
      <c r="E694" s="19" t="s">
        <v>1050</v>
      </c>
      <c r="F694" s="25">
        <v>41394</v>
      </c>
      <c r="G694" s="3" t="s">
        <v>2191</v>
      </c>
      <c r="H694" s="5">
        <v>48476</v>
      </c>
      <c r="I694" s="19">
        <v>0</v>
      </c>
      <c r="J694" s="6">
        <f>DATE(YEAR(MPT_Data[[#This Row],[Calendar Day]]),MONTH(MPT_Data[[#This Row],[Calendar Day]]),1)</f>
        <v>41365</v>
      </c>
      <c r="K694" s="3">
        <f>DATE(YEAR(MPT_Data[[#This Row],[Calendar Day]]),1,1)</f>
        <v>41275</v>
      </c>
      <c r="L694" s="5">
        <f>MPT_Data[[#This Row],[MIN]]/60/24</f>
        <v>33.663888888888884</v>
      </c>
      <c r="M694" t="str">
        <f>VLOOKUP(LEFT(MPT_Data[[#This Row],[Object ID]],1),Lookup[#All],2,FALSE)</f>
        <v>Incident</v>
      </c>
      <c r="N694" t="str">
        <f>VLOOKUP("0"&amp;RIGHT(MPT_Data[[#This Row],[Processor Cost Center]],9),MAIN_Ref[[#All],[Cost Center]:[Site Name]],3,FALSE)</f>
        <v>PAL</v>
      </c>
      <c r="T694" s="8"/>
      <c r="U694"/>
    </row>
    <row r="695" spans="2:21" x14ac:dyDescent="0.25">
      <c r="B695" s="6" t="s">
        <v>30</v>
      </c>
      <c r="C695" s="3" t="s">
        <v>17</v>
      </c>
      <c r="D695" s="5" t="s">
        <v>1052</v>
      </c>
      <c r="E695" s="19" t="s">
        <v>1053</v>
      </c>
      <c r="F695" s="25">
        <v>41417</v>
      </c>
      <c r="G695" s="3" t="s">
        <v>2196</v>
      </c>
      <c r="H695" s="5">
        <v>38717</v>
      </c>
      <c r="I695" s="19">
        <v>100</v>
      </c>
      <c r="J695" s="6">
        <f>DATE(YEAR(MPT_Data[[#This Row],[Calendar Day]]),MONTH(MPT_Data[[#This Row],[Calendar Day]]),1)</f>
        <v>41395</v>
      </c>
      <c r="K695" s="3">
        <f>DATE(YEAR(MPT_Data[[#This Row],[Calendar Day]]),1,1)</f>
        <v>41275</v>
      </c>
      <c r="L695" s="5">
        <f>MPT_Data[[#This Row],[MIN]]/60/24</f>
        <v>26.886805555555554</v>
      </c>
      <c r="M695" t="str">
        <f>VLOOKUP(LEFT(MPT_Data[[#This Row],[Object ID]],1),Lookup[#All],2,FALSE)</f>
        <v>Incident</v>
      </c>
      <c r="N695" t="str">
        <f>VLOOKUP("0"&amp;RIGHT(MPT_Data[[#This Row],[Processor Cost Center]],9),MAIN_Ref[[#All],[Cost Center]:[Site Name]],3,FALSE)</f>
        <v>PAL</v>
      </c>
      <c r="T695" s="8"/>
      <c r="U695"/>
    </row>
    <row r="696" spans="2:21" x14ac:dyDescent="0.25">
      <c r="B696" s="6" t="s">
        <v>30</v>
      </c>
      <c r="C696" s="3" t="s">
        <v>17</v>
      </c>
      <c r="D696" s="5" t="s">
        <v>1054</v>
      </c>
      <c r="E696" s="19" t="s">
        <v>1055</v>
      </c>
      <c r="F696" s="25">
        <v>41414</v>
      </c>
      <c r="G696" s="3" t="s">
        <v>2192</v>
      </c>
      <c r="H696" s="5">
        <v>14380</v>
      </c>
      <c r="I696" s="19">
        <v>100</v>
      </c>
      <c r="J696" s="6">
        <f>DATE(YEAR(MPT_Data[[#This Row],[Calendar Day]]),MONTH(MPT_Data[[#This Row],[Calendar Day]]),1)</f>
        <v>41395</v>
      </c>
      <c r="K696" s="3">
        <f>DATE(YEAR(MPT_Data[[#This Row],[Calendar Day]]),1,1)</f>
        <v>41275</v>
      </c>
      <c r="L696" s="5">
        <f>MPT_Data[[#This Row],[MIN]]/60/24</f>
        <v>9.9861111111111107</v>
      </c>
      <c r="M696" t="str">
        <f>VLOOKUP(LEFT(MPT_Data[[#This Row],[Object ID]],1),Lookup[#All],2,FALSE)</f>
        <v>Incident</v>
      </c>
      <c r="N696" t="str">
        <f>VLOOKUP("0"&amp;RIGHT(MPT_Data[[#This Row],[Processor Cost Center]],9),MAIN_Ref[[#All],[Cost Center]:[Site Name]],3,FALSE)</f>
        <v>PAL</v>
      </c>
      <c r="T696" s="8"/>
      <c r="U696"/>
    </row>
    <row r="697" spans="2:21" x14ac:dyDescent="0.25">
      <c r="B697" s="6" t="s">
        <v>30</v>
      </c>
      <c r="C697" s="3" t="s">
        <v>17</v>
      </c>
      <c r="D697" s="5" t="s">
        <v>1056</v>
      </c>
      <c r="E697" s="19" t="s">
        <v>1057</v>
      </c>
      <c r="F697" s="25">
        <v>41414</v>
      </c>
      <c r="G697" s="3" t="s">
        <v>2196</v>
      </c>
      <c r="H697" s="5">
        <v>22661</v>
      </c>
      <c r="I697" s="19">
        <v>100</v>
      </c>
      <c r="J697" s="6">
        <f>DATE(YEAR(MPT_Data[[#This Row],[Calendar Day]]),MONTH(MPT_Data[[#This Row],[Calendar Day]]),1)</f>
        <v>41395</v>
      </c>
      <c r="K697" s="3">
        <f>DATE(YEAR(MPT_Data[[#This Row],[Calendar Day]]),1,1)</f>
        <v>41275</v>
      </c>
      <c r="L697" s="5">
        <f>MPT_Data[[#This Row],[MIN]]/60/24</f>
        <v>15.736805555555556</v>
      </c>
      <c r="M697" t="str">
        <f>VLOOKUP(LEFT(MPT_Data[[#This Row],[Object ID]],1),Lookup[#All],2,FALSE)</f>
        <v>Incident</v>
      </c>
      <c r="N697" t="str">
        <f>VLOOKUP("0"&amp;RIGHT(MPT_Data[[#This Row],[Processor Cost Center]],9),MAIN_Ref[[#All],[Cost Center]:[Site Name]],3,FALSE)</f>
        <v>PAL</v>
      </c>
      <c r="T697" s="8"/>
      <c r="U697"/>
    </row>
    <row r="698" spans="2:21" x14ac:dyDescent="0.25">
      <c r="B698" s="6" t="s">
        <v>30</v>
      </c>
      <c r="C698" s="3" t="s">
        <v>17</v>
      </c>
      <c r="D698" s="5" t="s">
        <v>1058</v>
      </c>
      <c r="E698" s="19" t="s">
        <v>1059</v>
      </c>
      <c r="F698" s="25">
        <v>41414</v>
      </c>
      <c r="G698" s="3" t="s">
        <v>2192</v>
      </c>
      <c r="H698" s="5">
        <v>8819</v>
      </c>
      <c r="I698" s="19">
        <v>100</v>
      </c>
      <c r="J698" s="6">
        <f>DATE(YEAR(MPT_Data[[#This Row],[Calendar Day]]),MONTH(MPT_Data[[#This Row],[Calendar Day]]),1)</f>
        <v>41395</v>
      </c>
      <c r="K698" s="3">
        <f>DATE(YEAR(MPT_Data[[#This Row],[Calendar Day]]),1,1)</f>
        <v>41275</v>
      </c>
      <c r="L698" s="5">
        <f>MPT_Data[[#This Row],[MIN]]/60/24</f>
        <v>6.124305555555555</v>
      </c>
      <c r="M698" t="str">
        <f>VLOOKUP(LEFT(MPT_Data[[#This Row],[Object ID]],1),Lookup[#All],2,FALSE)</f>
        <v>Incident</v>
      </c>
      <c r="N698" t="str">
        <f>VLOOKUP("0"&amp;RIGHT(MPT_Data[[#This Row],[Processor Cost Center]],9),MAIN_Ref[[#All],[Cost Center]:[Site Name]],3,FALSE)</f>
        <v>PAL</v>
      </c>
      <c r="T698" s="8"/>
      <c r="U698"/>
    </row>
    <row r="699" spans="2:21" x14ac:dyDescent="0.25">
      <c r="B699" s="6" t="s">
        <v>30</v>
      </c>
      <c r="C699" s="3" t="s">
        <v>17</v>
      </c>
      <c r="D699" s="5" t="s">
        <v>1060</v>
      </c>
      <c r="E699" s="19" t="s">
        <v>1061</v>
      </c>
      <c r="F699" s="25">
        <v>41427</v>
      </c>
      <c r="G699" s="3" t="s">
        <v>2192</v>
      </c>
      <c r="H699" s="5">
        <v>51879</v>
      </c>
      <c r="I699" s="19">
        <v>100</v>
      </c>
      <c r="J699" s="6">
        <f>DATE(YEAR(MPT_Data[[#This Row],[Calendar Day]]),MONTH(MPT_Data[[#This Row],[Calendar Day]]),1)</f>
        <v>41426</v>
      </c>
      <c r="K699" s="3">
        <f>DATE(YEAR(MPT_Data[[#This Row],[Calendar Day]]),1,1)</f>
        <v>41275</v>
      </c>
      <c r="L699" s="5">
        <f>MPT_Data[[#This Row],[MIN]]/60/24</f>
        <v>36.02708333333333</v>
      </c>
      <c r="M699" t="str">
        <f>VLOOKUP(LEFT(MPT_Data[[#This Row],[Object ID]],1),Lookup[#All],2,FALSE)</f>
        <v>Incident</v>
      </c>
      <c r="N699" t="str">
        <f>VLOOKUP("0"&amp;RIGHT(MPT_Data[[#This Row],[Processor Cost Center]],9),MAIN_Ref[[#All],[Cost Center]:[Site Name]],3,FALSE)</f>
        <v>PAL</v>
      </c>
      <c r="T699" s="8"/>
      <c r="U699"/>
    </row>
    <row r="700" spans="2:21" x14ac:dyDescent="0.25">
      <c r="B700" s="6" t="s">
        <v>30</v>
      </c>
      <c r="C700" s="3" t="s">
        <v>17</v>
      </c>
      <c r="D700" s="5" t="s">
        <v>1062</v>
      </c>
      <c r="E700" s="19" t="s">
        <v>1063</v>
      </c>
      <c r="F700" s="25">
        <v>41414</v>
      </c>
      <c r="G700" s="3" t="s">
        <v>2199</v>
      </c>
      <c r="H700" s="5">
        <v>21716</v>
      </c>
      <c r="I700" s="19">
        <v>100</v>
      </c>
      <c r="J700" s="6">
        <f>DATE(YEAR(MPT_Data[[#This Row],[Calendar Day]]),MONTH(MPT_Data[[#This Row],[Calendar Day]]),1)</f>
        <v>41395</v>
      </c>
      <c r="K700" s="3">
        <f>DATE(YEAR(MPT_Data[[#This Row],[Calendar Day]]),1,1)</f>
        <v>41275</v>
      </c>
      <c r="L700" s="5">
        <f>MPT_Data[[#This Row],[MIN]]/60/24</f>
        <v>15.080555555555556</v>
      </c>
      <c r="M700" t="str">
        <f>VLOOKUP(LEFT(MPT_Data[[#This Row],[Object ID]],1),Lookup[#All],2,FALSE)</f>
        <v>Incident</v>
      </c>
      <c r="N700" t="str">
        <f>VLOOKUP("0"&amp;RIGHT(MPT_Data[[#This Row],[Processor Cost Center]],9),MAIN_Ref[[#All],[Cost Center]:[Site Name]],3,FALSE)</f>
        <v>PAL</v>
      </c>
      <c r="T700" s="8"/>
      <c r="U700"/>
    </row>
    <row r="701" spans="2:21" x14ac:dyDescent="0.25">
      <c r="B701" s="6" t="s">
        <v>30</v>
      </c>
      <c r="C701" s="3" t="s">
        <v>17</v>
      </c>
      <c r="D701" s="5" t="s">
        <v>1064</v>
      </c>
      <c r="E701" s="19" t="s">
        <v>1065</v>
      </c>
      <c r="F701" s="25">
        <v>41414</v>
      </c>
      <c r="G701" s="3" t="s">
        <v>2194</v>
      </c>
      <c r="H701" s="5">
        <v>437</v>
      </c>
      <c r="I701" s="19">
        <v>100</v>
      </c>
      <c r="J701" s="6">
        <f>DATE(YEAR(MPT_Data[[#This Row],[Calendar Day]]),MONTH(MPT_Data[[#This Row],[Calendar Day]]),1)</f>
        <v>41395</v>
      </c>
      <c r="K701" s="3">
        <f>DATE(YEAR(MPT_Data[[#This Row],[Calendar Day]]),1,1)</f>
        <v>41275</v>
      </c>
      <c r="L701" s="5">
        <f>MPT_Data[[#This Row],[MIN]]/60/24</f>
        <v>0.3034722222222222</v>
      </c>
      <c r="M701" t="str">
        <f>VLOOKUP(LEFT(MPT_Data[[#This Row],[Object ID]],1),Lookup[#All],2,FALSE)</f>
        <v>Incident</v>
      </c>
      <c r="N701" t="str">
        <f>VLOOKUP("0"&amp;RIGHT(MPT_Data[[#This Row],[Processor Cost Center]],9),MAIN_Ref[[#All],[Cost Center]:[Site Name]],3,FALSE)</f>
        <v>PAL</v>
      </c>
      <c r="T701" s="8"/>
      <c r="U701"/>
    </row>
    <row r="702" spans="2:21" x14ac:dyDescent="0.25">
      <c r="B702" s="6" t="s">
        <v>30</v>
      </c>
      <c r="C702" s="3" t="s">
        <v>17</v>
      </c>
      <c r="D702" s="5" t="s">
        <v>1066</v>
      </c>
      <c r="E702" s="19" t="s">
        <v>1067</v>
      </c>
      <c r="F702" s="25">
        <v>41393</v>
      </c>
      <c r="G702" s="3" t="s">
        <v>2188</v>
      </c>
      <c r="H702" s="5">
        <v>1809</v>
      </c>
      <c r="I702" s="19">
        <v>100</v>
      </c>
      <c r="J702" s="6">
        <f>DATE(YEAR(MPT_Data[[#This Row],[Calendar Day]]),MONTH(MPT_Data[[#This Row],[Calendar Day]]),1)</f>
        <v>41365</v>
      </c>
      <c r="K702" s="3">
        <f>DATE(YEAR(MPT_Data[[#This Row],[Calendar Day]]),1,1)</f>
        <v>41275</v>
      </c>
      <c r="L702" s="5">
        <f>MPT_Data[[#This Row],[MIN]]/60/24</f>
        <v>1.2562499999999999</v>
      </c>
      <c r="M702" t="str">
        <f>VLOOKUP(LEFT(MPT_Data[[#This Row],[Object ID]],1),Lookup[#All],2,FALSE)</f>
        <v>Incident</v>
      </c>
      <c r="N702" t="str">
        <f>VLOOKUP("0"&amp;RIGHT(MPT_Data[[#This Row],[Processor Cost Center]],9),MAIN_Ref[[#All],[Cost Center]:[Site Name]],3,FALSE)</f>
        <v>PAL</v>
      </c>
      <c r="T702" s="8"/>
      <c r="U702"/>
    </row>
    <row r="703" spans="2:21" x14ac:dyDescent="0.25">
      <c r="B703" s="6" t="s">
        <v>30</v>
      </c>
      <c r="C703" s="3" t="s">
        <v>17</v>
      </c>
      <c r="D703" s="5" t="s">
        <v>1068</v>
      </c>
      <c r="E703" s="19" t="s">
        <v>1069</v>
      </c>
      <c r="F703" s="25">
        <v>41373</v>
      </c>
      <c r="G703" s="3" t="s">
        <v>2188</v>
      </c>
      <c r="H703" s="5">
        <v>1824</v>
      </c>
      <c r="I703" s="19">
        <v>100</v>
      </c>
      <c r="J703" s="6">
        <f>DATE(YEAR(MPT_Data[[#This Row],[Calendar Day]]),MONTH(MPT_Data[[#This Row],[Calendar Day]]),1)</f>
        <v>41365</v>
      </c>
      <c r="K703" s="3">
        <f>DATE(YEAR(MPT_Data[[#This Row],[Calendar Day]]),1,1)</f>
        <v>41275</v>
      </c>
      <c r="L703" s="5">
        <f>MPT_Data[[#This Row],[MIN]]/60/24</f>
        <v>1.2666666666666666</v>
      </c>
      <c r="M703" t="str">
        <f>VLOOKUP(LEFT(MPT_Data[[#This Row],[Object ID]],1),Lookup[#All],2,FALSE)</f>
        <v>Incident</v>
      </c>
      <c r="N703" t="str">
        <f>VLOOKUP("0"&amp;RIGHT(MPT_Data[[#This Row],[Processor Cost Center]],9),MAIN_Ref[[#All],[Cost Center]:[Site Name]],3,FALSE)</f>
        <v>PAL</v>
      </c>
      <c r="T703" s="8"/>
      <c r="U703"/>
    </row>
    <row r="704" spans="2:21" x14ac:dyDescent="0.25">
      <c r="B704" s="6" t="s">
        <v>30</v>
      </c>
      <c r="C704" s="3" t="s">
        <v>17</v>
      </c>
      <c r="D704" s="5" t="s">
        <v>1070</v>
      </c>
      <c r="E704" s="19" t="s">
        <v>1071</v>
      </c>
      <c r="F704" s="25">
        <v>41414</v>
      </c>
      <c r="G704" s="3" t="s">
        <v>2202</v>
      </c>
      <c r="H704" s="5">
        <v>25734</v>
      </c>
      <c r="I704" s="19">
        <v>100</v>
      </c>
      <c r="J704" s="6">
        <f>DATE(YEAR(MPT_Data[[#This Row],[Calendar Day]]),MONTH(MPT_Data[[#This Row],[Calendar Day]]),1)</f>
        <v>41395</v>
      </c>
      <c r="K704" s="3">
        <f>DATE(YEAR(MPT_Data[[#This Row],[Calendar Day]]),1,1)</f>
        <v>41275</v>
      </c>
      <c r="L704" s="5">
        <f>MPT_Data[[#This Row],[MIN]]/60/24</f>
        <v>17.870833333333334</v>
      </c>
      <c r="M704" t="str">
        <f>VLOOKUP(LEFT(MPT_Data[[#This Row],[Object ID]],1),Lookup[#All],2,FALSE)</f>
        <v>Incident</v>
      </c>
      <c r="N704" t="str">
        <f>VLOOKUP("0"&amp;RIGHT(MPT_Data[[#This Row],[Processor Cost Center]],9),MAIN_Ref[[#All],[Cost Center]:[Site Name]],3,FALSE)</f>
        <v>PAL</v>
      </c>
      <c r="T704" s="8"/>
      <c r="U704"/>
    </row>
    <row r="705" spans="2:21" x14ac:dyDescent="0.25">
      <c r="B705" s="6" t="s">
        <v>30</v>
      </c>
      <c r="C705" s="3" t="s">
        <v>17</v>
      </c>
      <c r="D705" s="5" t="s">
        <v>1072</v>
      </c>
      <c r="E705" s="19" t="s">
        <v>1073</v>
      </c>
      <c r="F705" s="25">
        <v>41414</v>
      </c>
      <c r="G705" s="3" t="s">
        <v>2188</v>
      </c>
      <c r="H705" s="5">
        <v>4190</v>
      </c>
      <c r="I705" s="19">
        <v>100</v>
      </c>
      <c r="J705" s="6">
        <f>DATE(YEAR(MPT_Data[[#This Row],[Calendar Day]]),MONTH(MPT_Data[[#This Row],[Calendar Day]]),1)</f>
        <v>41395</v>
      </c>
      <c r="K705" s="3">
        <f>DATE(YEAR(MPT_Data[[#This Row],[Calendar Day]]),1,1)</f>
        <v>41275</v>
      </c>
      <c r="L705" s="5">
        <f>MPT_Data[[#This Row],[MIN]]/60/24</f>
        <v>2.9097222222222219</v>
      </c>
      <c r="M705" t="str">
        <f>VLOOKUP(LEFT(MPT_Data[[#This Row],[Object ID]],1),Lookup[#All],2,FALSE)</f>
        <v>Incident</v>
      </c>
      <c r="N705" t="str">
        <f>VLOOKUP("0"&amp;RIGHT(MPT_Data[[#This Row],[Processor Cost Center]],9),MAIN_Ref[[#All],[Cost Center]:[Site Name]],3,FALSE)</f>
        <v>PAL</v>
      </c>
      <c r="T705" s="8"/>
      <c r="U705"/>
    </row>
    <row r="706" spans="2:21" x14ac:dyDescent="0.25">
      <c r="B706" s="6" t="s">
        <v>30</v>
      </c>
      <c r="C706" s="3" t="s">
        <v>17</v>
      </c>
      <c r="D706" s="5" t="s">
        <v>1074</v>
      </c>
      <c r="E706" s="19" t="s">
        <v>1075</v>
      </c>
      <c r="F706" s="25">
        <v>41414</v>
      </c>
      <c r="G706" s="3" t="s">
        <v>2194</v>
      </c>
      <c r="H706" s="5">
        <v>8349</v>
      </c>
      <c r="I706" s="19">
        <v>100</v>
      </c>
      <c r="J706" s="6">
        <f>DATE(YEAR(MPT_Data[[#This Row],[Calendar Day]]),MONTH(MPT_Data[[#This Row],[Calendar Day]]),1)</f>
        <v>41395</v>
      </c>
      <c r="K706" s="3">
        <f>DATE(YEAR(MPT_Data[[#This Row],[Calendar Day]]),1,1)</f>
        <v>41275</v>
      </c>
      <c r="L706" s="5">
        <f>MPT_Data[[#This Row],[MIN]]/60/24</f>
        <v>5.7979166666666666</v>
      </c>
      <c r="M706" t="str">
        <f>VLOOKUP(LEFT(MPT_Data[[#This Row],[Object ID]],1),Lookup[#All],2,FALSE)</f>
        <v>Incident</v>
      </c>
      <c r="N706" t="str">
        <f>VLOOKUP("0"&amp;RIGHT(MPT_Data[[#This Row],[Processor Cost Center]],9),MAIN_Ref[[#All],[Cost Center]:[Site Name]],3,FALSE)</f>
        <v>PAL</v>
      </c>
      <c r="T706" s="8"/>
      <c r="U706"/>
    </row>
    <row r="707" spans="2:21" x14ac:dyDescent="0.25">
      <c r="B707" s="6" t="s">
        <v>30</v>
      </c>
      <c r="C707" s="3" t="s">
        <v>17</v>
      </c>
      <c r="D707" s="5" t="s">
        <v>1076</v>
      </c>
      <c r="E707" s="19" t="s">
        <v>1077</v>
      </c>
      <c r="F707" s="25">
        <v>41414</v>
      </c>
      <c r="G707" s="3" t="s">
        <v>2196</v>
      </c>
      <c r="H707" s="5">
        <v>3424</v>
      </c>
      <c r="I707" s="19">
        <v>100</v>
      </c>
      <c r="J707" s="6">
        <f>DATE(YEAR(MPT_Data[[#This Row],[Calendar Day]]),MONTH(MPT_Data[[#This Row],[Calendar Day]]),1)</f>
        <v>41395</v>
      </c>
      <c r="K707" s="3">
        <f>DATE(YEAR(MPT_Data[[#This Row],[Calendar Day]]),1,1)</f>
        <v>41275</v>
      </c>
      <c r="L707" s="5">
        <f>MPT_Data[[#This Row],[MIN]]/60/24</f>
        <v>2.3777777777777778</v>
      </c>
      <c r="M707" t="str">
        <f>VLOOKUP(LEFT(MPT_Data[[#This Row],[Object ID]],1),Lookup[#All],2,FALSE)</f>
        <v>Incident</v>
      </c>
      <c r="N707" t="str">
        <f>VLOOKUP("0"&amp;RIGHT(MPT_Data[[#This Row],[Processor Cost Center]],9),MAIN_Ref[[#All],[Cost Center]:[Site Name]],3,FALSE)</f>
        <v>PAL</v>
      </c>
      <c r="T707" s="8"/>
      <c r="U707"/>
    </row>
    <row r="708" spans="2:21" x14ac:dyDescent="0.25">
      <c r="B708" s="6" t="s">
        <v>30</v>
      </c>
      <c r="C708" s="3" t="s">
        <v>17</v>
      </c>
      <c r="D708" s="5" t="s">
        <v>1078</v>
      </c>
      <c r="E708" s="19" t="s">
        <v>1079</v>
      </c>
      <c r="F708" s="25">
        <v>41372</v>
      </c>
      <c r="G708" s="3" t="s">
        <v>2196</v>
      </c>
      <c r="H708" s="5">
        <v>2679</v>
      </c>
      <c r="I708" s="19">
        <v>100</v>
      </c>
      <c r="J708" s="6">
        <f>DATE(YEAR(MPT_Data[[#This Row],[Calendar Day]]),MONTH(MPT_Data[[#This Row],[Calendar Day]]),1)</f>
        <v>41365</v>
      </c>
      <c r="K708" s="3">
        <f>DATE(YEAR(MPT_Data[[#This Row],[Calendar Day]]),1,1)</f>
        <v>41275</v>
      </c>
      <c r="L708" s="5">
        <f>MPT_Data[[#This Row],[MIN]]/60/24</f>
        <v>1.8604166666666666</v>
      </c>
      <c r="M708" t="str">
        <f>VLOOKUP(LEFT(MPT_Data[[#This Row],[Object ID]],1),Lookup[#All],2,FALSE)</f>
        <v>Incident</v>
      </c>
      <c r="N708" t="str">
        <f>VLOOKUP("0"&amp;RIGHT(MPT_Data[[#This Row],[Processor Cost Center]],9),MAIN_Ref[[#All],[Cost Center]:[Site Name]],3,FALSE)</f>
        <v>PAL</v>
      </c>
      <c r="T708" s="8"/>
      <c r="U708"/>
    </row>
    <row r="709" spans="2:21" x14ac:dyDescent="0.25">
      <c r="B709" s="6" t="s">
        <v>30</v>
      </c>
      <c r="C709" s="3" t="s">
        <v>17</v>
      </c>
      <c r="D709" s="5" t="s">
        <v>1080</v>
      </c>
      <c r="E709" s="19" t="s">
        <v>1081</v>
      </c>
      <c r="F709" s="25">
        <v>41414</v>
      </c>
      <c r="G709" s="3" t="s">
        <v>2202</v>
      </c>
      <c r="H709" s="5">
        <v>19044</v>
      </c>
      <c r="I709" s="19">
        <v>100</v>
      </c>
      <c r="J709" s="6">
        <f>DATE(YEAR(MPT_Data[[#This Row],[Calendar Day]]),MONTH(MPT_Data[[#This Row],[Calendar Day]]),1)</f>
        <v>41395</v>
      </c>
      <c r="K709" s="3">
        <f>DATE(YEAR(MPT_Data[[#This Row],[Calendar Day]]),1,1)</f>
        <v>41275</v>
      </c>
      <c r="L709" s="5">
        <f>MPT_Data[[#This Row],[MIN]]/60/24</f>
        <v>13.225</v>
      </c>
      <c r="M709" t="str">
        <f>VLOOKUP(LEFT(MPT_Data[[#This Row],[Object ID]],1),Lookup[#All],2,FALSE)</f>
        <v>Incident</v>
      </c>
      <c r="N709" t="str">
        <f>VLOOKUP("0"&amp;RIGHT(MPT_Data[[#This Row],[Processor Cost Center]],9),MAIN_Ref[[#All],[Cost Center]:[Site Name]],3,FALSE)</f>
        <v>PAL</v>
      </c>
      <c r="T709" s="8"/>
      <c r="U709"/>
    </row>
    <row r="710" spans="2:21" x14ac:dyDescent="0.25">
      <c r="B710" s="6" t="s">
        <v>30</v>
      </c>
      <c r="C710" s="3" t="s">
        <v>17</v>
      </c>
      <c r="D710" s="5" t="s">
        <v>1082</v>
      </c>
      <c r="E710" s="19" t="s">
        <v>1083</v>
      </c>
      <c r="F710" s="25">
        <v>41388</v>
      </c>
      <c r="G710" s="3" t="s">
        <v>2197</v>
      </c>
      <c r="H710" s="5">
        <v>30562</v>
      </c>
      <c r="I710" s="19">
        <v>0</v>
      </c>
      <c r="J710" s="6">
        <f>DATE(YEAR(MPT_Data[[#This Row],[Calendar Day]]),MONTH(MPT_Data[[#This Row],[Calendar Day]]),1)</f>
        <v>41365</v>
      </c>
      <c r="K710" s="3">
        <f>DATE(YEAR(MPT_Data[[#This Row],[Calendar Day]]),1,1)</f>
        <v>41275</v>
      </c>
      <c r="L710" s="5">
        <f>MPT_Data[[#This Row],[MIN]]/60/24</f>
        <v>21.223611111111111</v>
      </c>
      <c r="M710" t="str">
        <f>VLOOKUP(LEFT(MPT_Data[[#This Row],[Object ID]],1),Lookup[#All],2,FALSE)</f>
        <v>Incident</v>
      </c>
      <c r="N710" t="str">
        <f>VLOOKUP("0"&amp;RIGHT(MPT_Data[[#This Row],[Processor Cost Center]],9),MAIN_Ref[[#All],[Cost Center]:[Site Name]],3,FALSE)</f>
        <v>PAL</v>
      </c>
      <c r="T710" s="8"/>
      <c r="U710"/>
    </row>
    <row r="711" spans="2:21" x14ac:dyDescent="0.25">
      <c r="B711" s="6" t="s">
        <v>30</v>
      </c>
      <c r="C711" s="3" t="s">
        <v>17</v>
      </c>
      <c r="D711" s="5" t="s">
        <v>1084</v>
      </c>
      <c r="E711" s="19" t="s">
        <v>1085</v>
      </c>
      <c r="F711" s="25">
        <v>41414</v>
      </c>
      <c r="G711" s="3" t="s">
        <v>2189</v>
      </c>
      <c r="H711" s="5">
        <v>8375</v>
      </c>
      <c r="I711" s="19">
        <v>100</v>
      </c>
      <c r="J711" s="6">
        <f>DATE(YEAR(MPT_Data[[#This Row],[Calendar Day]]),MONTH(MPT_Data[[#This Row],[Calendar Day]]),1)</f>
        <v>41395</v>
      </c>
      <c r="K711" s="3">
        <f>DATE(YEAR(MPT_Data[[#This Row],[Calendar Day]]),1,1)</f>
        <v>41275</v>
      </c>
      <c r="L711" s="5">
        <f>MPT_Data[[#This Row],[MIN]]/60/24</f>
        <v>5.8159722222222223</v>
      </c>
      <c r="M711" t="str">
        <f>VLOOKUP(LEFT(MPT_Data[[#This Row],[Object ID]],1),Lookup[#All],2,FALSE)</f>
        <v>Incident</v>
      </c>
      <c r="N711" t="str">
        <f>VLOOKUP("0"&amp;RIGHT(MPT_Data[[#This Row],[Processor Cost Center]],9),MAIN_Ref[[#All],[Cost Center]:[Site Name]],3,FALSE)</f>
        <v>PAL</v>
      </c>
      <c r="T711" s="8"/>
      <c r="U711"/>
    </row>
    <row r="712" spans="2:21" x14ac:dyDescent="0.25">
      <c r="B712" s="6" t="s">
        <v>30</v>
      </c>
      <c r="C712" s="3" t="s">
        <v>17</v>
      </c>
      <c r="D712" s="5" t="s">
        <v>1086</v>
      </c>
      <c r="E712" s="19" t="s">
        <v>1087</v>
      </c>
      <c r="F712" s="25">
        <v>41414</v>
      </c>
      <c r="G712" s="3" t="s">
        <v>2194</v>
      </c>
      <c r="H712" s="5">
        <v>8523</v>
      </c>
      <c r="I712" s="19">
        <v>100</v>
      </c>
      <c r="J712" s="6">
        <f>DATE(YEAR(MPT_Data[[#This Row],[Calendar Day]]),MONTH(MPT_Data[[#This Row],[Calendar Day]]),1)</f>
        <v>41395</v>
      </c>
      <c r="K712" s="3">
        <f>DATE(YEAR(MPT_Data[[#This Row],[Calendar Day]]),1,1)</f>
        <v>41275</v>
      </c>
      <c r="L712" s="5">
        <f>MPT_Data[[#This Row],[MIN]]/60/24</f>
        <v>5.9187500000000002</v>
      </c>
      <c r="M712" t="str">
        <f>VLOOKUP(LEFT(MPT_Data[[#This Row],[Object ID]],1),Lookup[#All],2,FALSE)</f>
        <v>Incident</v>
      </c>
      <c r="N712" t="str">
        <f>VLOOKUP("0"&amp;RIGHT(MPT_Data[[#This Row],[Processor Cost Center]],9),MAIN_Ref[[#All],[Cost Center]:[Site Name]],3,FALSE)</f>
        <v>PAL</v>
      </c>
      <c r="T712" s="8"/>
      <c r="U712"/>
    </row>
    <row r="713" spans="2:21" x14ac:dyDescent="0.25">
      <c r="B713" s="6" t="s">
        <v>30</v>
      </c>
      <c r="C713" s="3" t="s">
        <v>17</v>
      </c>
      <c r="D713" s="5" t="s">
        <v>1088</v>
      </c>
      <c r="E713" s="19" t="s">
        <v>1089</v>
      </c>
      <c r="F713" s="25">
        <v>41414</v>
      </c>
      <c r="G713" s="3" t="s">
        <v>2194</v>
      </c>
      <c r="H713" s="5">
        <v>1042</v>
      </c>
      <c r="I713" s="19">
        <v>100</v>
      </c>
      <c r="J713" s="6">
        <f>DATE(YEAR(MPT_Data[[#This Row],[Calendar Day]]),MONTH(MPT_Data[[#This Row],[Calendar Day]]),1)</f>
        <v>41395</v>
      </c>
      <c r="K713" s="3">
        <f>DATE(YEAR(MPT_Data[[#This Row],[Calendar Day]]),1,1)</f>
        <v>41275</v>
      </c>
      <c r="L713" s="5">
        <f>MPT_Data[[#This Row],[MIN]]/60/24</f>
        <v>0.72361111111111109</v>
      </c>
      <c r="M713" t="str">
        <f>VLOOKUP(LEFT(MPT_Data[[#This Row],[Object ID]],1),Lookup[#All],2,FALSE)</f>
        <v>Incident</v>
      </c>
      <c r="N713" t="str">
        <f>VLOOKUP("0"&amp;RIGHT(MPT_Data[[#This Row],[Processor Cost Center]],9),MAIN_Ref[[#All],[Cost Center]:[Site Name]],3,FALSE)</f>
        <v>PAL</v>
      </c>
      <c r="T713" s="8"/>
      <c r="U713"/>
    </row>
    <row r="714" spans="2:21" x14ac:dyDescent="0.25">
      <c r="B714" s="6" t="s">
        <v>30</v>
      </c>
      <c r="C714" s="3" t="s">
        <v>17</v>
      </c>
      <c r="D714" s="5" t="s">
        <v>1090</v>
      </c>
      <c r="E714" s="19" t="s">
        <v>1091</v>
      </c>
      <c r="F714" s="25">
        <v>41414</v>
      </c>
      <c r="G714" s="3" t="s">
        <v>2196</v>
      </c>
      <c r="H714" s="5">
        <v>8604</v>
      </c>
      <c r="I714" s="19">
        <v>100</v>
      </c>
      <c r="J714" s="6">
        <f>DATE(YEAR(MPT_Data[[#This Row],[Calendar Day]]),MONTH(MPT_Data[[#This Row],[Calendar Day]]),1)</f>
        <v>41395</v>
      </c>
      <c r="K714" s="3">
        <f>DATE(YEAR(MPT_Data[[#This Row],[Calendar Day]]),1,1)</f>
        <v>41275</v>
      </c>
      <c r="L714" s="5">
        <f>MPT_Data[[#This Row],[MIN]]/60/24</f>
        <v>5.9750000000000005</v>
      </c>
      <c r="M714" t="str">
        <f>VLOOKUP(LEFT(MPT_Data[[#This Row],[Object ID]],1),Lookup[#All],2,FALSE)</f>
        <v>Incident</v>
      </c>
      <c r="N714" t="str">
        <f>VLOOKUP("0"&amp;RIGHT(MPT_Data[[#This Row],[Processor Cost Center]],9),MAIN_Ref[[#All],[Cost Center]:[Site Name]],3,FALSE)</f>
        <v>PAL</v>
      </c>
      <c r="T714" s="8"/>
      <c r="U714"/>
    </row>
    <row r="715" spans="2:21" x14ac:dyDescent="0.25">
      <c r="B715" s="6" t="s">
        <v>30</v>
      </c>
      <c r="C715" s="3" t="s">
        <v>17</v>
      </c>
      <c r="D715" s="5" t="s">
        <v>1092</v>
      </c>
      <c r="E715" s="19" t="s">
        <v>1093</v>
      </c>
      <c r="F715" s="25">
        <v>41414</v>
      </c>
      <c r="G715" s="3" t="s">
        <v>2197</v>
      </c>
      <c r="H715" s="5">
        <v>22519</v>
      </c>
      <c r="I715" s="19">
        <v>100</v>
      </c>
      <c r="J715" s="6">
        <f>DATE(YEAR(MPT_Data[[#This Row],[Calendar Day]]),MONTH(MPT_Data[[#This Row],[Calendar Day]]),1)</f>
        <v>41395</v>
      </c>
      <c r="K715" s="3">
        <f>DATE(YEAR(MPT_Data[[#This Row],[Calendar Day]]),1,1)</f>
        <v>41275</v>
      </c>
      <c r="L715" s="5">
        <f>MPT_Data[[#This Row],[MIN]]/60/24</f>
        <v>15.638194444444444</v>
      </c>
      <c r="M715" t="str">
        <f>VLOOKUP(LEFT(MPT_Data[[#This Row],[Object ID]],1),Lookup[#All],2,FALSE)</f>
        <v>Incident</v>
      </c>
      <c r="N715" t="str">
        <f>VLOOKUP("0"&amp;RIGHT(MPT_Data[[#This Row],[Processor Cost Center]],9),MAIN_Ref[[#All],[Cost Center]:[Site Name]],3,FALSE)</f>
        <v>PAL</v>
      </c>
      <c r="T715" s="8"/>
      <c r="U715"/>
    </row>
    <row r="716" spans="2:21" x14ac:dyDescent="0.25">
      <c r="B716" s="6" t="s">
        <v>30</v>
      </c>
      <c r="C716" s="3" t="s">
        <v>17</v>
      </c>
      <c r="D716" s="5" t="s">
        <v>1094</v>
      </c>
      <c r="E716" s="19" t="s">
        <v>1095</v>
      </c>
      <c r="F716" s="25">
        <v>41375</v>
      </c>
      <c r="G716" s="3" t="s">
        <v>2192</v>
      </c>
      <c r="H716" s="5">
        <v>11670</v>
      </c>
      <c r="I716" s="19">
        <v>0</v>
      </c>
      <c r="J716" s="6">
        <f>DATE(YEAR(MPT_Data[[#This Row],[Calendar Day]]),MONTH(MPT_Data[[#This Row],[Calendar Day]]),1)</f>
        <v>41365</v>
      </c>
      <c r="K716" s="3">
        <f>DATE(YEAR(MPT_Data[[#This Row],[Calendar Day]]),1,1)</f>
        <v>41275</v>
      </c>
      <c r="L716" s="5">
        <f>MPT_Data[[#This Row],[MIN]]/60/24</f>
        <v>8.1041666666666661</v>
      </c>
      <c r="M716" t="str">
        <f>VLOOKUP(LEFT(MPT_Data[[#This Row],[Object ID]],1),Lookup[#All],2,FALSE)</f>
        <v>Incident</v>
      </c>
      <c r="N716" t="str">
        <f>VLOOKUP("0"&amp;RIGHT(MPT_Data[[#This Row],[Processor Cost Center]],9),MAIN_Ref[[#All],[Cost Center]:[Site Name]],3,FALSE)</f>
        <v>PAL</v>
      </c>
      <c r="T716" s="8"/>
      <c r="U716"/>
    </row>
    <row r="717" spans="2:21" x14ac:dyDescent="0.25">
      <c r="B717" s="6" t="s">
        <v>30</v>
      </c>
      <c r="C717" s="3" t="s">
        <v>17</v>
      </c>
      <c r="D717" s="5" t="s">
        <v>1096</v>
      </c>
      <c r="E717" s="19" t="s">
        <v>1097</v>
      </c>
      <c r="F717" s="25">
        <v>41386</v>
      </c>
      <c r="G717" s="3" t="s">
        <v>2196</v>
      </c>
      <c r="H717" s="5">
        <v>27438</v>
      </c>
      <c r="I717" s="19">
        <v>0</v>
      </c>
      <c r="J717" s="6">
        <f>DATE(YEAR(MPT_Data[[#This Row],[Calendar Day]]),MONTH(MPT_Data[[#This Row],[Calendar Day]]),1)</f>
        <v>41365</v>
      </c>
      <c r="K717" s="3">
        <f>DATE(YEAR(MPT_Data[[#This Row],[Calendar Day]]),1,1)</f>
        <v>41275</v>
      </c>
      <c r="L717" s="5">
        <f>MPT_Data[[#This Row],[MIN]]/60/24</f>
        <v>19.054166666666667</v>
      </c>
      <c r="M717" t="str">
        <f>VLOOKUP(LEFT(MPT_Data[[#This Row],[Object ID]],1),Lookup[#All],2,FALSE)</f>
        <v>Incident</v>
      </c>
      <c r="N717" t="str">
        <f>VLOOKUP("0"&amp;RIGHT(MPT_Data[[#This Row],[Processor Cost Center]],9),MAIN_Ref[[#All],[Cost Center]:[Site Name]],3,FALSE)</f>
        <v>PAL</v>
      </c>
      <c r="T717" s="8"/>
      <c r="U717"/>
    </row>
    <row r="718" spans="2:21" x14ac:dyDescent="0.25">
      <c r="B718" s="6" t="s">
        <v>30</v>
      </c>
      <c r="C718" s="3" t="s">
        <v>17</v>
      </c>
      <c r="D718" s="5" t="s">
        <v>1098</v>
      </c>
      <c r="E718" s="19" t="s">
        <v>1099</v>
      </c>
      <c r="F718" s="25">
        <v>41414</v>
      </c>
      <c r="G718" s="3" t="s">
        <v>2196</v>
      </c>
      <c r="H718" s="5">
        <v>7189</v>
      </c>
      <c r="I718" s="19">
        <v>100</v>
      </c>
      <c r="J718" s="6">
        <f>DATE(YEAR(MPT_Data[[#This Row],[Calendar Day]]),MONTH(MPT_Data[[#This Row],[Calendar Day]]),1)</f>
        <v>41395</v>
      </c>
      <c r="K718" s="3">
        <f>DATE(YEAR(MPT_Data[[#This Row],[Calendar Day]]),1,1)</f>
        <v>41275</v>
      </c>
      <c r="L718" s="5">
        <f>MPT_Data[[#This Row],[MIN]]/60/24</f>
        <v>4.9923611111111112</v>
      </c>
      <c r="M718" t="str">
        <f>VLOOKUP(LEFT(MPT_Data[[#This Row],[Object ID]],1),Lookup[#All],2,FALSE)</f>
        <v>Incident</v>
      </c>
      <c r="N718" t="str">
        <f>VLOOKUP("0"&amp;RIGHT(MPT_Data[[#This Row],[Processor Cost Center]],9),MAIN_Ref[[#All],[Cost Center]:[Site Name]],3,FALSE)</f>
        <v>PAL</v>
      </c>
      <c r="T718" s="8"/>
      <c r="U718"/>
    </row>
    <row r="719" spans="2:21" x14ac:dyDescent="0.25">
      <c r="B719" s="6" t="s">
        <v>30</v>
      </c>
      <c r="C719" s="3" t="s">
        <v>17</v>
      </c>
      <c r="D719" s="5" t="s">
        <v>1100</v>
      </c>
      <c r="E719" s="19" t="s">
        <v>1101</v>
      </c>
      <c r="F719" s="25">
        <v>41426</v>
      </c>
      <c r="G719" s="3" t="s">
        <v>2197</v>
      </c>
      <c r="H719" s="5">
        <v>38774</v>
      </c>
      <c r="I719" s="19">
        <v>100</v>
      </c>
      <c r="J719" s="6">
        <f>DATE(YEAR(MPT_Data[[#This Row],[Calendar Day]]),MONTH(MPT_Data[[#This Row],[Calendar Day]]),1)</f>
        <v>41426</v>
      </c>
      <c r="K719" s="3">
        <f>DATE(YEAR(MPT_Data[[#This Row],[Calendar Day]]),1,1)</f>
        <v>41275</v>
      </c>
      <c r="L719" s="5">
        <f>MPT_Data[[#This Row],[MIN]]/60/24</f>
        <v>26.926388888888891</v>
      </c>
      <c r="M719" t="str">
        <f>VLOOKUP(LEFT(MPT_Data[[#This Row],[Object ID]],1),Lookup[#All],2,FALSE)</f>
        <v>Incident</v>
      </c>
      <c r="N719" t="str">
        <f>VLOOKUP("0"&amp;RIGHT(MPT_Data[[#This Row],[Processor Cost Center]],9),MAIN_Ref[[#All],[Cost Center]:[Site Name]],3,FALSE)</f>
        <v>PAL</v>
      </c>
      <c r="T719" s="8"/>
      <c r="U719"/>
    </row>
    <row r="720" spans="2:21" x14ac:dyDescent="0.25">
      <c r="B720" s="6" t="s">
        <v>30</v>
      </c>
      <c r="C720" s="3" t="s">
        <v>17</v>
      </c>
      <c r="D720" s="5" t="s">
        <v>1102</v>
      </c>
      <c r="E720" s="19" t="s">
        <v>1103</v>
      </c>
      <c r="F720" s="25">
        <v>41369</v>
      </c>
      <c r="G720" s="3" t="s">
        <v>2188</v>
      </c>
      <c r="H720" s="5">
        <v>1525</v>
      </c>
      <c r="I720" s="19">
        <v>100</v>
      </c>
      <c r="J720" s="6">
        <f>DATE(YEAR(MPT_Data[[#This Row],[Calendar Day]]),MONTH(MPT_Data[[#This Row],[Calendar Day]]),1)</f>
        <v>41365</v>
      </c>
      <c r="K720" s="3">
        <f>DATE(YEAR(MPT_Data[[#This Row],[Calendar Day]]),1,1)</f>
        <v>41275</v>
      </c>
      <c r="L720" s="5">
        <f>MPT_Data[[#This Row],[MIN]]/60/24</f>
        <v>1.0590277777777779</v>
      </c>
      <c r="M720" t="str">
        <f>VLOOKUP(LEFT(MPT_Data[[#This Row],[Object ID]],1),Lookup[#All],2,FALSE)</f>
        <v>Incident</v>
      </c>
      <c r="N720" t="str">
        <f>VLOOKUP("0"&amp;RIGHT(MPT_Data[[#This Row],[Processor Cost Center]],9),MAIN_Ref[[#All],[Cost Center]:[Site Name]],3,FALSE)</f>
        <v>PAL</v>
      </c>
      <c r="T720" s="8"/>
      <c r="U720"/>
    </row>
    <row r="721" spans="2:21" x14ac:dyDescent="0.25">
      <c r="B721" s="6" t="s">
        <v>30</v>
      </c>
      <c r="C721" s="3" t="s">
        <v>17</v>
      </c>
      <c r="D721" s="5" t="s">
        <v>1104</v>
      </c>
      <c r="E721" s="19" t="s">
        <v>1105</v>
      </c>
      <c r="F721" s="25">
        <v>41414</v>
      </c>
      <c r="G721" s="3" t="s">
        <v>2202</v>
      </c>
      <c r="H721" s="5">
        <v>15646</v>
      </c>
      <c r="I721" s="19">
        <v>100</v>
      </c>
      <c r="J721" s="6">
        <f>DATE(YEAR(MPT_Data[[#This Row],[Calendar Day]]),MONTH(MPT_Data[[#This Row],[Calendar Day]]),1)</f>
        <v>41395</v>
      </c>
      <c r="K721" s="3">
        <f>DATE(YEAR(MPT_Data[[#This Row],[Calendar Day]]),1,1)</f>
        <v>41275</v>
      </c>
      <c r="L721" s="5">
        <f>MPT_Data[[#This Row],[MIN]]/60/24</f>
        <v>10.865277777777777</v>
      </c>
      <c r="M721" t="str">
        <f>VLOOKUP(LEFT(MPT_Data[[#This Row],[Object ID]],1),Lookup[#All],2,FALSE)</f>
        <v>Incident</v>
      </c>
      <c r="N721" t="str">
        <f>VLOOKUP("0"&amp;RIGHT(MPT_Data[[#This Row],[Processor Cost Center]],9),MAIN_Ref[[#All],[Cost Center]:[Site Name]],3,FALSE)</f>
        <v>PAL</v>
      </c>
      <c r="T721" s="8"/>
      <c r="U721"/>
    </row>
    <row r="722" spans="2:21" x14ac:dyDescent="0.25">
      <c r="B722" s="6" t="s">
        <v>30</v>
      </c>
      <c r="C722" s="3" t="s">
        <v>17</v>
      </c>
      <c r="D722" s="5" t="s">
        <v>1106</v>
      </c>
      <c r="E722" s="19" t="s">
        <v>1107</v>
      </c>
      <c r="F722" s="25">
        <v>41391</v>
      </c>
      <c r="G722" s="3" t="s">
        <v>2194</v>
      </c>
      <c r="H722" s="5">
        <v>22607</v>
      </c>
      <c r="I722" s="19">
        <v>0</v>
      </c>
      <c r="J722" s="6">
        <f>DATE(YEAR(MPT_Data[[#This Row],[Calendar Day]]),MONTH(MPT_Data[[#This Row],[Calendar Day]]),1)</f>
        <v>41365</v>
      </c>
      <c r="K722" s="3">
        <f>DATE(YEAR(MPT_Data[[#This Row],[Calendar Day]]),1,1)</f>
        <v>41275</v>
      </c>
      <c r="L722" s="5">
        <f>MPT_Data[[#This Row],[MIN]]/60/24</f>
        <v>15.699305555555556</v>
      </c>
      <c r="M722" t="str">
        <f>VLOOKUP(LEFT(MPT_Data[[#This Row],[Object ID]],1),Lookup[#All],2,FALSE)</f>
        <v>Incident</v>
      </c>
      <c r="N722" t="str">
        <f>VLOOKUP("0"&amp;RIGHT(MPT_Data[[#This Row],[Processor Cost Center]],9),MAIN_Ref[[#All],[Cost Center]:[Site Name]],3,FALSE)</f>
        <v>PAL</v>
      </c>
      <c r="T722" s="8"/>
      <c r="U722"/>
    </row>
    <row r="723" spans="2:21" x14ac:dyDescent="0.25">
      <c r="B723" s="6" t="s">
        <v>30</v>
      </c>
      <c r="C723" s="3" t="s">
        <v>17</v>
      </c>
      <c r="D723" s="5" t="s">
        <v>1108</v>
      </c>
      <c r="E723" s="19" t="s">
        <v>1109</v>
      </c>
      <c r="F723" s="25">
        <v>41414</v>
      </c>
      <c r="G723" s="3" t="s">
        <v>2197</v>
      </c>
      <c r="H723" s="5">
        <v>13273</v>
      </c>
      <c r="I723" s="19">
        <v>100</v>
      </c>
      <c r="J723" s="6">
        <f>DATE(YEAR(MPT_Data[[#This Row],[Calendar Day]]),MONTH(MPT_Data[[#This Row],[Calendar Day]]),1)</f>
        <v>41395</v>
      </c>
      <c r="K723" s="3">
        <f>DATE(YEAR(MPT_Data[[#This Row],[Calendar Day]]),1,1)</f>
        <v>41275</v>
      </c>
      <c r="L723" s="5">
        <f>MPT_Data[[#This Row],[MIN]]/60/24</f>
        <v>9.2173611111111118</v>
      </c>
      <c r="M723" t="str">
        <f>VLOOKUP(LEFT(MPT_Data[[#This Row],[Object ID]],1),Lookup[#All],2,FALSE)</f>
        <v>Incident</v>
      </c>
      <c r="N723" t="str">
        <f>VLOOKUP("0"&amp;RIGHT(MPT_Data[[#This Row],[Processor Cost Center]],9),MAIN_Ref[[#All],[Cost Center]:[Site Name]],3,FALSE)</f>
        <v>PAL</v>
      </c>
      <c r="T723" s="8"/>
      <c r="U723"/>
    </row>
    <row r="724" spans="2:21" x14ac:dyDescent="0.25">
      <c r="B724" s="6" t="s">
        <v>30</v>
      </c>
      <c r="C724" s="3" t="s">
        <v>17</v>
      </c>
      <c r="D724" s="5" t="s">
        <v>1110</v>
      </c>
      <c r="E724" s="19" t="s">
        <v>1111</v>
      </c>
      <c r="F724" s="25">
        <v>41414</v>
      </c>
      <c r="G724" s="3" t="s">
        <v>2191</v>
      </c>
      <c r="H724" s="5">
        <v>14589</v>
      </c>
      <c r="I724" s="19">
        <v>100</v>
      </c>
      <c r="J724" s="6">
        <f>DATE(YEAR(MPT_Data[[#This Row],[Calendar Day]]),MONTH(MPT_Data[[#This Row],[Calendar Day]]),1)</f>
        <v>41395</v>
      </c>
      <c r="K724" s="3">
        <f>DATE(YEAR(MPT_Data[[#This Row],[Calendar Day]]),1,1)</f>
        <v>41275</v>
      </c>
      <c r="L724" s="5">
        <f>MPT_Data[[#This Row],[MIN]]/60/24</f>
        <v>10.13125</v>
      </c>
      <c r="M724" t="str">
        <f>VLOOKUP(LEFT(MPT_Data[[#This Row],[Object ID]],1),Lookup[#All],2,FALSE)</f>
        <v>Incident</v>
      </c>
      <c r="N724" t="str">
        <f>VLOOKUP("0"&amp;RIGHT(MPT_Data[[#This Row],[Processor Cost Center]],9),MAIN_Ref[[#All],[Cost Center]:[Site Name]],3,FALSE)</f>
        <v>PAL</v>
      </c>
      <c r="T724" s="8"/>
      <c r="U724"/>
    </row>
    <row r="725" spans="2:21" x14ac:dyDescent="0.25">
      <c r="B725" s="6" t="s">
        <v>30</v>
      </c>
      <c r="C725" s="3" t="s">
        <v>17</v>
      </c>
      <c r="D725" s="5" t="s">
        <v>1112</v>
      </c>
      <c r="E725" s="19" t="s">
        <v>1113</v>
      </c>
      <c r="F725" s="25">
        <v>41414</v>
      </c>
      <c r="G725" s="3" t="s">
        <v>2192</v>
      </c>
      <c r="H725" s="5">
        <v>9793</v>
      </c>
      <c r="I725" s="19">
        <v>100</v>
      </c>
      <c r="J725" s="6">
        <f>DATE(YEAR(MPT_Data[[#This Row],[Calendar Day]]),MONTH(MPT_Data[[#This Row],[Calendar Day]]),1)</f>
        <v>41395</v>
      </c>
      <c r="K725" s="3">
        <f>DATE(YEAR(MPT_Data[[#This Row],[Calendar Day]]),1,1)</f>
        <v>41275</v>
      </c>
      <c r="L725" s="5">
        <f>MPT_Data[[#This Row],[MIN]]/60/24</f>
        <v>6.8006944444444448</v>
      </c>
      <c r="M725" t="str">
        <f>VLOOKUP(LEFT(MPT_Data[[#This Row],[Object ID]],1),Lookup[#All],2,FALSE)</f>
        <v>Incident</v>
      </c>
      <c r="N725" t="str">
        <f>VLOOKUP("0"&amp;RIGHT(MPT_Data[[#This Row],[Processor Cost Center]],9),MAIN_Ref[[#All],[Cost Center]:[Site Name]],3,FALSE)</f>
        <v>PAL</v>
      </c>
      <c r="T725" s="8"/>
      <c r="U725"/>
    </row>
    <row r="726" spans="2:21" x14ac:dyDescent="0.25">
      <c r="B726" s="6" t="s">
        <v>30</v>
      </c>
      <c r="C726" s="3" t="s">
        <v>17</v>
      </c>
      <c r="D726" s="5" t="s">
        <v>1114</v>
      </c>
      <c r="E726" s="19" t="s">
        <v>1115</v>
      </c>
      <c r="F726" s="25">
        <v>41416</v>
      </c>
      <c r="G726" s="3" t="s">
        <v>2192</v>
      </c>
      <c r="H726" s="5">
        <v>63083</v>
      </c>
      <c r="I726" s="19">
        <v>0</v>
      </c>
      <c r="J726" s="6">
        <f>DATE(YEAR(MPT_Data[[#This Row],[Calendar Day]]),MONTH(MPT_Data[[#This Row],[Calendar Day]]),1)</f>
        <v>41395</v>
      </c>
      <c r="K726" s="3">
        <f>DATE(YEAR(MPT_Data[[#This Row],[Calendar Day]]),1,1)</f>
        <v>41275</v>
      </c>
      <c r="L726" s="5">
        <f>MPT_Data[[#This Row],[MIN]]/60/24</f>
        <v>43.807638888888896</v>
      </c>
      <c r="M726" t="str">
        <f>VLOOKUP(LEFT(MPT_Data[[#This Row],[Object ID]],1),Lookup[#All],2,FALSE)</f>
        <v>Incident</v>
      </c>
      <c r="N726" t="str">
        <f>VLOOKUP("0"&amp;RIGHT(MPT_Data[[#This Row],[Processor Cost Center]],9),MAIN_Ref[[#All],[Cost Center]:[Site Name]],3,FALSE)</f>
        <v>PAL</v>
      </c>
      <c r="T726" s="8"/>
      <c r="U726"/>
    </row>
    <row r="727" spans="2:21" x14ac:dyDescent="0.25">
      <c r="B727" s="6" t="s">
        <v>30</v>
      </c>
      <c r="C727" s="3" t="s">
        <v>17</v>
      </c>
      <c r="D727" s="5" t="s">
        <v>1116</v>
      </c>
      <c r="E727" s="19" t="s">
        <v>1117</v>
      </c>
      <c r="F727" s="25">
        <v>41375</v>
      </c>
      <c r="G727" s="3" t="s">
        <v>2197</v>
      </c>
      <c r="H727" s="5">
        <v>3021</v>
      </c>
      <c r="I727" s="19">
        <v>100</v>
      </c>
      <c r="J727" s="6">
        <f>DATE(YEAR(MPT_Data[[#This Row],[Calendar Day]]),MONTH(MPT_Data[[#This Row],[Calendar Day]]),1)</f>
        <v>41365</v>
      </c>
      <c r="K727" s="3">
        <f>DATE(YEAR(MPT_Data[[#This Row],[Calendar Day]]),1,1)</f>
        <v>41275</v>
      </c>
      <c r="L727" s="5">
        <f>MPT_Data[[#This Row],[MIN]]/60/24</f>
        <v>2.0979166666666669</v>
      </c>
      <c r="M727" t="str">
        <f>VLOOKUP(LEFT(MPT_Data[[#This Row],[Object ID]],1),Lookup[#All],2,FALSE)</f>
        <v>Incident</v>
      </c>
      <c r="N727" t="str">
        <f>VLOOKUP("0"&amp;RIGHT(MPT_Data[[#This Row],[Processor Cost Center]],9),MAIN_Ref[[#All],[Cost Center]:[Site Name]],3,FALSE)</f>
        <v>PAL</v>
      </c>
      <c r="T727" s="8"/>
      <c r="U727"/>
    </row>
    <row r="728" spans="2:21" x14ac:dyDescent="0.25">
      <c r="B728" s="6" t="s">
        <v>30</v>
      </c>
      <c r="C728" s="3" t="s">
        <v>17</v>
      </c>
      <c r="D728" s="5" t="s">
        <v>1118</v>
      </c>
      <c r="E728" s="19" t="s">
        <v>1119</v>
      </c>
      <c r="F728" s="25">
        <v>41395</v>
      </c>
      <c r="G728" s="3" t="s">
        <v>2192</v>
      </c>
      <c r="H728" s="5">
        <v>8135</v>
      </c>
      <c r="I728" s="19">
        <v>100</v>
      </c>
      <c r="J728" s="6">
        <f>DATE(YEAR(MPT_Data[[#This Row],[Calendar Day]]),MONTH(MPT_Data[[#This Row],[Calendar Day]]),1)</f>
        <v>41395</v>
      </c>
      <c r="K728" s="3">
        <f>DATE(YEAR(MPT_Data[[#This Row],[Calendar Day]]),1,1)</f>
        <v>41275</v>
      </c>
      <c r="L728" s="5">
        <f>MPT_Data[[#This Row],[MIN]]/60/24</f>
        <v>5.6493055555555562</v>
      </c>
      <c r="M728" t="str">
        <f>VLOOKUP(LEFT(MPT_Data[[#This Row],[Object ID]],1),Lookup[#All],2,FALSE)</f>
        <v>Incident</v>
      </c>
      <c r="N728" t="str">
        <f>VLOOKUP("0"&amp;RIGHT(MPT_Data[[#This Row],[Processor Cost Center]],9),MAIN_Ref[[#All],[Cost Center]:[Site Name]],3,FALSE)</f>
        <v>PAL</v>
      </c>
      <c r="T728" s="8"/>
      <c r="U728"/>
    </row>
    <row r="729" spans="2:21" x14ac:dyDescent="0.25">
      <c r="B729" s="6" t="s">
        <v>30</v>
      </c>
      <c r="C729" s="3" t="s">
        <v>17</v>
      </c>
      <c r="D729" s="5" t="s">
        <v>1120</v>
      </c>
      <c r="E729" s="19" t="s">
        <v>1121</v>
      </c>
      <c r="F729" s="25">
        <v>41391</v>
      </c>
      <c r="G729" s="3" t="s">
        <v>2191</v>
      </c>
      <c r="H729" s="5">
        <v>23281</v>
      </c>
      <c r="I729" s="19">
        <v>100</v>
      </c>
      <c r="J729" s="6">
        <f>DATE(YEAR(MPT_Data[[#This Row],[Calendar Day]]),MONTH(MPT_Data[[#This Row],[Calendar Day]]),1)</f>
        <v>41365</v>
      </c>
      <c r="K729" s="3">
        <f>DATE(YEAR(MPT_Data[[#This Row],[Calendar Day]]),1,1)</f>
        <v>41275</v>
      </c>
      <c r="L729" s="5">
        <f>MPT_Data[[#This Row],[MIN]]/60/24</f>
        <v>16.167361111111109</v>
      </c>
      <c r="M729" t="str">
        <f>VLOOKUP(LEFT(MPT_Data[[#This Row],[Object ID]],1),Lookup[#All],2,FALSE)</f>
        <v>Incident</v>
      </c>
      <c r="N729" t="str">
        <f>VLOOKUP("0"&amp;RIGHT(MPT_Data[[#This Row],[Processor Cost Center]],9),MAIN_Ref[[#All],[Cost Center]:[Site Name]],3,FALSE)</f>
        <v>PAL</v>
      </c>
      <c r="T729" s="8"/>
      <c r="U729"/>
    </row>
    <row r="730" spans="2:21" x14ac:dyDescent="0.25">
      <c r="B730" s="6" t="s">
        <v>30</v>
      </c>
      <c r="C730" s="3" t="s">
        <v>17</v>
      </c>
      <c r="D730" s="5" t="s">
        <v>1122</v>
      </c>
      <c r="E730" s="19" t="s">
        <v>1123</v>
      </c>
      <c r="F730" s="25">
        <v>41417</v>
      </c>
      <c r="G730" s="3" t="s">
        <v>2188</v>
      </c>
      <c r="H730" s="5">
        <v>17188</v>
      </c>
      <c r="I730" s="19">
        <v>100</v>
      </c>
      <c r="J730" s="6">
        <f>DATE(YEAR(MPT_Data[[#This Row],[Calendar Day]]),MONTH(MPT_Data[[#This Row],[Calendar Day]]),1)</f>
        <v>41395</v>
      </c>
      <c r="K730" s="3">
        <f>DATE(YEAR(MPT_Data[[#This Row],[Calendar Day]]),1,1)</f>
        <v>41275</v>
      </c>
      <c r="L730" s="5">
        <f>MPT_Data[[#This Row],[MIN]]/60/24</f>
        <v>11.93611111111111</v>
      </c>
      <c r="M730" t="str">
        <f>VLOOKUP(LEFT(MPT_Data[[#This Row],[Object ID]],1),Lookup[#All],2,FALSE)</f>
        <v>Incident</v>
      </c>
      <c r="N730" t="str">
        <f>VLOOKUP("0"&amp;RIGHT(MPT_Data[[#This Row],[Processor Cost Center]],9),MAIN_Ref[[#All],[Cost Center]:[Site Name]],3,FALSE)</f>
        <v>PAL</v>
      </c>
      <c r="T730" s="8"/>
      <c r="U730"/>
    </row>
    <row r="731" spans="2:21" x14ac:dyDescent="0.25">
      <c r="B731" s="6" t="s">
        <v>30</v>
      </c>
      <c r="C731" s="3" t="s">
        <v>17</v>
      </c>
      <c r="D731" s="5" t="s">
        <v>1124</v>
      </c>
      <c r="E731" s="19" t="s">
        <v>1125</v>
      </c>
      <c r="F731" s="25">
        <v>41414</v>
      </c>
      <c r="G731" s="3" t="s">
        <v>2194</v>
      </c>
      <c r="H731" s="5">
        <v>1458</v>
      </c>
      <c r="I731" s="19">
        <v>100</v>
      </c>
      <c r="J731" s="6">
        <f>DATE(YEAR(MPT_Data[[#This Row],[Calendar Day]]),MONTH(MPT_Data[[#This Row],[Calendar Day]]),1)</f>
        <v>41395</v>
      </c>
      <c r="K731" s="3">
        <f>DATE(YEAR(MPT_Data[[#This Row],[Calendar Day]]),1,1)</f>
        <v>41275</v>
      </c>
      <c r="L731" s="5">
        <f>MPT_Data[[#This Row],[MIN]]/60/24</f>
        <v>1.0125</v>
      </c>
      <c r="M731" t="str">
        <f>VLOOKUP(LEFT(MPT_Data[[#This Row],[Object ID]],1),Lookup[#All],2,FALSE)</f>
        <v>Incident</v>
      </c>
      <c r="N731" t="str">
        <f>VLOOKUP("0"&amp;RIGHT(MPT_Data[[#This Row],[Processor Cost Center]],9),MAIN_Ref[[#All],[Cost Center]:[Site Name]],3,FALSE)</f>
        <v>PAL</v>
      </c>
      <c r="T731" s="8"/>
      <c r="U731"/>
    </row>
    <row r="732" spans="2:21" x14ac:dyDescent="0.25">
      <c r="B732" s="6" t="s">
        <v>30</v>
      </c>
      <c r="C732" s="3" t="s">
        <v>17</v>
      </c>
      <c r="D732" s="5" t="s">
        <v>1126</v>
      </c>
      <c r="E732" s="19" t="s">
        <v>1127</v>
      </c>
      <c r="F732" s="25">
        <v>41414</v>
      </c>
      <c r="G732" s="3" t="s">
        <v>2197</v>
      </c>
      <c r="H732" s="5">
        <v>15987</v>
      </c>
      <c r="I732" s="19">
        <v>100</v>
      </c>
      <c r="J732" s="6">
        <f>DATE(YEAR(MPT_Data[[#This Row],[Calendar Day]]),MONTH(MPT_Data[[#This Row],[Calendar Day]]),1)</f>
        <v>41395</v>
      </c>
      <c r="K732" s="3">
        <f>DATE(YEAR(MPT_Data[[#This Row],[Calendar Day]]),1,1)</f>
        <v>41275</v>
      </c>
      <c r="L732" s="5">
        <f>MPT_Data[[#This Row],[MIN]]/60/24</f>
        <v>11.102083333333333</v>
      </c>
      <c r="M732" t="str">
        <f>VLOOKUP(LEFT(MPT_Data[[#This Row],[Object ID]],1),Lookup[#All],2,FALSE)</f>
        <v>Incident</v>
      </c>
      <c r="N732" t="str">
        <f>VLOOKUP("0"&amp;RIGHT(MPT_Data[[#This Row],[Processor Cost Center]],9),MAIN_Ref[[#All],[Cost Center]:[Site Name]],3,FALSE)</f>
        <v>PAL</v>
      </c>
      <c r="T732" s="8"/>
      <c r="U732"/>
    </row>
    <row r="733" spans="2:21" x14ac:dyDescent="0.25">
      <c r="B733" s="6" t="s">
        <v>30</v>
      </c>
      <c r="C733" s="3" t="s">
        <v>17</v>
      </c>
      <c r="D733" s="5" t="s">
        <v>1128</v>
      </c>
      <c r="E733" s="19" t="s">
        <v>1129</v>
      </c>
      <c r="F733" s="25">
        <v>41386</v>
      </c>
      <c r="G733" s="3" t="s">
        <v>2188</v>
      </c>
      <c r="H733" s="5">
        <v>11290</v>
      </c>
      <c r="I733" s="19">
        <v>100</v>
      </c>
      <c r="J733" s="6">
        <f>DATE(YEAR(MPT_Data[[#This Row],[Calendar Day]]),MONTH(MPT_Data[[#This Row],[Calendar Day]]),1)</f>
        <v>41365</v>
      </c>
      <c r="K733" s="3">
        <f>DATE(YEAR(MPT_Data[[#This Row],[Calendar Day]]),1,1)</f>
        <v>41275</v>
      </c>
      <c r="L733" s="5">
        <f>MPT_Data[[#This Row],[MIN]]/60/24</f>
        <v>7.8402777777777777</v>
      </c>
      <c r="M733" t="str">
        <f>VLOOKUP(LEFT(MPT_Data[[#This Row],[Object ID]],1),Lookup[#All],2,FALSE)</f>
        <v>Incident</v>
      </c>
      <c r="N733" t="str">
        <f>VLOOKUP("0"&amp;RIGHT(MPT_Data[[#This Row],[Processor Cost Center]],9),MAIN_Ref[[#All],[Cost Center]:[Site Name]],3,FALSE)</f>
        <v>PAL</v>
      </c>
      <c r="T733" s="8"/>
      <c r="U733"/>
    </row>
    <row r="734" spans="2:21" x14ac:dyDescent="0.25">
      <c r="B734" s="6" t="s">
        <v>30</v>
      </c>
      <c r="C734" s="3" t="s">
        <v>17</v>
      </c>
      <c r="D734" s="5" t="s">
        <v>1130</v>
      </c>
      <c r="E734" s="19" t="s">
        <v>1131</v>
      </c>
      <c r="F734" s="25">
        <v>41414</v>
      </c>
      <c r="G734" s="3" t="s">
        <v>2188</v>
      </c>
      <c r="H734" s="5">
        <v>8537</v>
      </c>
      <c r="I734" s="19">
        <v>100</v>
      </c>
      <c r="J734" s="6">
        <f>DATE(YEAR(MPT_Data[[#This Row],[Calendar Day]]),MONTH(MPT_Data[[#This Row],[Calendar Day]]),1)</f>
        <v>41395</v>
      </c>
      <c r="K734" s="3">
        <f>DATE(YEAR(MPT_Data[[#This Row],[Calendar Day]]),1,1)</f>
        <v>41275</v>
      </c>
      <c r="L734" s="5">
        <f>MPT_Data[[#This Row],[MIN]]/60/24</f>
        <v>5.9284722222222221</v>
      </c>
      <c r="M734" t="str">
        <f>VLOOKUP(LEFT(MPT_Data[[#This Row],[Object ID]],1),Lookup[#All],2,FALSE)</f>
        <v>Incident</v>
      </c>
      <c r="N734" t="str">
        <f>VLOOKUP("0"&amp;RIGHT(MPT_Data[[#This Row],[Processor Cost Center]],9),MAIN_Ref[[#All],[Cost Center]:[Site Name]],3,FALSE)</f>
        <v>PAL</v>
      </c>
      <c r="T734" s="8"/>
      <c r="U734"/>
    </row>
    <row r="735" spans="2:21" x14ac:dyDescent="0.25">
      <c r="B735" s="6" t="s">
        <v>30</v>
      </c>
      <c r="C735" s="3" t="s">
        <v>17</v>
      </c>
      <c r="D735" s="5" t="s">
        <v>1132</v>
      </c>
      <c r="E735" s="19" t="s">
        <v>1133</v>
      </c>
      <c r="F735" s="25">
        <v>41379</v>
      </c>
      <c r="G735" s="3" t="s">
        <v>2194</v>
      </c>
      <c r="H735" s="5">
        <v>4246</v>
      </c>
      <c r="I735" s="19">
        <v>100</v>
      </c>
      <c r="J735" s="6">
        <f>DATE(YEAR(MPT_Data[[#This Row],[Calendar Day]]),MONTH(MPT_Data[[#This Row],[Calendar Day]]),1)</f>
        <v>41365</v>
      </c>
      <c r="K735" s="3">
        <f>DATE(YEAR(MPT_Data[[#This Row],[Calendar Day]]),1,1)</f>
        <v>41275</v>
      </c>
      <c r="L735" s="5">
        <f>MPT_Data[[#This Row],[MIN]]/60/24</f>
        <v>2.9486111111111111</v>
      </c>
      <c r="M735" t="str">
        <f>VLOOKUP(LEFT(MPT_Data[[#This Row],[Object ID]],1),Lookup[#All],2,FALSE)</f>
        <v>Incident</v>
      </c>
      <c r="N735" t="str">
        <f>VLOOKUP("0"&amp;RIGHT(MPT_Data[[#This Row],[Processor Cost Center]],9),MAIN_Ref[[#All],[Cost Center]:[Site Name]],3,FALSE)</f>
        <v>PAL</v>
      </c>
      <c r="T735" s="8"/>
      <c r="U735"/>
    </row>
    <row r="736" spans="2:21" x14ac:dyDescent="0.25">
      <c r="B736" s="6" t="s">
        <v>30</v>
      </c>
      <c r="C736" s="3" t="s">
        <v>17</v>
      </c>
      <c r="D736" s="5" t="s">
        <v>1134</v>
      </c>
      <c r="E736" s="19" t="s">
        <v>1135</v>
      </c>
      <c r="F736" s="25">
        <v>41415</v>
      </c>
      <c r="G736" s="3" t="s">
        <v>2194</v>
      </c>
      <c r="H736" s="5">
        <v>8775</v>
      </c>
      <c r="I736" s="19">
        <v>100</v>
      </c>
      <c r="J736" s="6">
        <f>DATE(YEAR(MPT_Data[[#This Row],[Calendar Day]]),MONTH(MPT_Data[[#This Row],[Calendar Day]]),1)</f>
        <v>41395</v>
      </c>
      <c r="K736" s="3">
        <f>DATE(YEAR(MPT_Data[[#This Row],[Calendar Day]]),1,1)</f>
        <v>41275</v>
      </c>
      <c r="L736" s="5">
        <f>MPT_Data[[#This Row],[MIN]]/60/24</f>
        <v>6.09375</v>
      </c>
      <c r="M736" t="str">
        <f>VLOOKUP(LEFT(MPT_Data[[#This Row],[Object ID]],1),Lookup[#All],2,FALSE)</f>
        <v>Incident</v>
      </c>
      <c r="N736" t="str">
        <f>VLOOKUP("0"&amp;RIGHT(MPT_Data[[#This Row],[Processor Cost Center]],9),MAIN_Ref[[#All],[Cost Center]:[Site Name]],3,FALSE)</f>
        <v>PAL</v>
      </c>
      <c r="T736" s="8"/>
      <c r="U736"/>
    </row>
    <row r="737" spans="2:21" x14ac:dyDescent="0.25">
      <c r="B737" s="6" t="s">
        <v>30</v>
      </c>
      <c r="C737" s="3" t="s">
        <v>17</v>
      </c>
      <c r="D737" s="5" t="s">
        <v>1136</v>
      </c>
      <c r="E737" s="19" t="s">
        <v>1137</v>
      </c>
      <c r="F737" s="25">
        <v>41414</v>
      </c>
      <c r="G737" s="3" t="s">
        <v>2191</v>
      </c>
      <c r="H737" s="5">
        <v>1797</v>
      </c>
      <c r="I737" s="19">
        <v>100</v>
      </c>
      <c r="J737" s="6">
        <f>DATE(YEAR(MPT_Data[[#This Row],[Calendar Day]]),MONTH(MPT_Data[[#This Row],[Calendar Day]]),1)</f>
        <v>41395</v>
      </c>
      <c r="K737" s="3">
        <f>DATE(YEAR(MPT_Data[[#This Row],[Calendar Day]]),1,1)</f>
        <v>41275</v>
      </c>
      <c r="L737" s="5">
        <f>MPT_Data[[#This Row],[MIN]]/60/24</f>
        <v>1.2479166666666666</v>
      </c>
      <c r="M737" t="str">
        <f>VLOOKUP(LEFT(MPT_Data[[#This Row],[Object ID]],1),Lookup[#All],2,FALSE)</f>
        <v>Incident</v>
      </c>
      <c r="N737" t="str">
        <f>VLOOKUP("0"&amp;RIGHT(MPT_Data[[#This Row],[Processor Cost Center]],9),MAIN_Ref[[#All],[Cost Center]:[Site Name]],3,FALSE)</f>
        <v>PAL</v>
      </c>
      <c r="T737" s="8"/>
      <c r="U737"/>
    </row>
    <row r="738" spans="2:21" x14ac:dyDescent="0.25">
      <c r="B738" s="6" t="s">
        <v>30</v>
      </c>
      <c r="C738" s="3" t="s">
        <v>17</v>
      </c>
      <c r="D738" s="5" t="s">
        <v>1138</v>
      </c>
      <c r="E738" s="19" t="s">
        <v>1139</v>
      </c>
      <c r="F738" s="25">
        <v>41397</v>
      </c>
      <c r="G738" s="3" t="s">
        <v>2190</v>
      </c>
      <c r="H738" s="5">
        <v>26073</v>
      </c>
      <c r="I738" s="19">
        <v>0</v>
      </c>
      <c r="J738" s="6">
        <f>DATE(YEAR(MPT_Data[[#This Row],[Calendar Day]]),MONTH(MPT_Data[[#This Row],[Calendar Day]]),1)</f>
        <v>41395</v>
      </c>
      <c r="K738" s="3">
        <f>DATE(YEAR(MPT_Data[[#This Row],[Calendar Day]]),1,1)</f>
        <v>41275</v>
      </c>
      <c r="L738" s="5">
        <f>MPT_Data[[#This Row],[MIN]]/60/24</f>
        <v>18.106249999999999</v>
      </c>
      <c r="M738" t="str">
        <f>VLOOKUP(LEFT(MPT_Data[[#This Row],[Object ID]],1),Lookup[#All],2,FALSE)</f>
        <v>Incident</v>
      </c>
      <c r="N738" t="str">
        <f>VLOOKUP("0"&amp;RIGHT(MPT_Data[[#This Row],[Processor Cost Center]],9),MAIN_Ref[[#All],[Cost Center]:[Site Name]],3,FALSE)</f>
        <v>PAL</v>
      </c>
      <c r="T738" s="8"/>
      <c r="U738"/>
    </row>
    <row r="739" spans="2:21" x14ac:dyDescent="0.25">
      <c r="B739" s="6" t="s">
        <v>30</v>
      </c>
      <c r="C739" s="3" t="s">
        <v>17</v>
      </c>
      <c r="D739" s="5" t="s">
        <v>1140</v>
      </c>
      <c r="E739" s="19" t="s">
        <v>1141</v>
      </c>
      <c r="F739" s="25">
        <v>41414</v>
      </c>
      <c r="G739" s="3" t="s">
        <v>2194</v>
      </c>
      <c r="H739" s="5">
        <v>1</v>
      </c>
      <c r="I739" s="19">
        <v>100</v>
      </c>
      <c r="J739" s="6">
        <f>DATE(YEAR(MPT_Data[[#This Row],[Calendar Day]]),MONTH(MPT_Data[[#This Row],[Calendar Day]]),1)</f>
        <v>41395</v>
      </c>
      <c r="K739" s="3">
        <f>DATE(YEAR(MPT_Data[[#This Row],[Calendar Day]]),1,1)</f>
        <v>41275</v>
      </c>
      <c r="L739" s="5">
        <f>MPT_Data[[#This Row],[MIN]]/60/24</f>
        <v>6.9444444444444447E-4</v>
      </c>
      <c r="M739" t="str">
        <f>VLOOKUP(LEFT(MPT_Data[[#This Row],[Object ID]],1),Lookup[#All],2,FALSE)</f>
        <v>Incident</v>
      </c>
      <c r="N739" t="str">
        <f>VLOOKUP("0"&amp;RIGHT(MPT_Data[[#This Row],[Processor Cost Center]],9),MAIN_Ref[[#All],[Cost Center]:[Site Name]],3,FALSE)</f>
        <v>PAL</v>
      </c>
      <c r="T739" s="8"/>
      <c r="U739"/>
    </row>
    <row r="740" spans="2:21" x14ac:dyDescent="0.25">
      <c r="B740" s="6" t="s">
        <v>30</v>
      </c>
      <c r="C740" s="3" t="s">
        <v>17</v>
      </c>
      <c r="D740" s="5" t="s">
        <v>1142</v>
      </c>
      <c r="E740" s="19" t="s">
        <v>1143</v>
      </c>
      <c r="F740" s="25">
        <v>41414</v>
      </c>
      <c r="G740" s="3" t="s">
        <v>2194</v>
      </c>
      <c r="H740" s="5">
        <v>43</v>
      </c>
      <c r="I740" s="19">
        <v>100</v>
      </c>
      <c r="J740" s="6">
        <f>DATE(YEAR(MPT_Data[[#This Row],[Calendar Day]]),MONTH(MPT_Data[[#This Row],[Calendar Day]]),1)</f>
        <v>41395</v>
      </c>
      <c r="K740" s="3">
        <f>DATE(YEAR(MPT_Data[[#This Row],[Calendar Day]]),1,1)</f>
        <v>41275</v>
      </c>
      <c r="L740" s="5">
        <f>MPT_Data[[#This Row],[MIN]]/60/24</f>
        <v>2.9861111111111113E-2</v>
      </c>
      <c r="M740" t="str">
        <f>VLOOKUP(LEFT(MPT_Data[[#This Row],[Object ID]],1),Lookup[#All],2,FALSE)</f>
        <v>Incident</v>
      </c>
      <c r="N740" t="str">
        <f>VLOOKUP("0"&amp;RIGHT(MPT_Data[[#This Row],[Processor Cost Center]],9),MAIN_Ref[[#All],[Cost Center]:[Site Name]],3,FALSE)</f>
        <v>PAL</v>
      </c>
      <c r="T740" s="8"/>
      <c r="U740"/>
    </row>
    <row r="741" spans="2:21" x14ac:dyDescent="0.25">
      <c r="B741" s="6" t="s">
        <v>30</v>
      </c>
      <c r="C741" s="3" t="s">
        <v>17</v>
      </c>
      <c r="D741" s="5" t="s">
        <v>1144</v>
      </c>
      <c r="E741" s="19" t="s">
        <v>1145</v>
      </c>
      <c r="F741" s="25">
        <v>41417</v>
      </c>
      <c r="G741" s="3" t="s">
        <v>2191</v>
      </c>
      <c r="H741" s="5">
        <v>8748</v>
      </c>
      <c r="I741" s="19">
        <v>100</v>
      </c>
      <c r="J741" s="6">
        <f>DATE(YEAR(MPT_Data[[#This Row],[Calendar Day]]),MONTH(MPT_Data[[#This Row],[Calendar Day]]),1)</f>
        <v>41395</v>
      </c>
      <c r="K741" s="3">
        <f>DATE(YEAR(MPT_Data[[#This Row],[Calendar Day]]),1,1)</f>
        <v>41275</v>
      </c>
      <c r="L741" s="5">
        <f>MPT_Data[[#This Row],[MIN]]/60/24</f>
        <v>6.0750000000000002</v>
      </c>
      <c r="M741" t="str">
        <f>VLOOKUP(LEFT(MPT_Data[[#This Row],[Object ID]],1),Lookup[#All],2,FALSE)</f>
        <v>Incident</v>
      </c>
      <c r="N741" t="str">
        <f>VLOOKUP("0"&amp;RIGHT(MPT_Data[[#This Row],[Processor Cost Center]],9),MAIN_Ref[[#All],[Cost Center]:[Site Name]],3,FALSE)</f>
        <v>PAL</v>
      </c>
      <c r="T741" s="8"/>
      <c r="U741"/>
    </row>
    <row r="742" spans="2:21" x14ac:dyDescent="0.25">
      <c r="B742" s="6" t="s">
        <v>30</v>
      </c>
      <c r="C742" s="3" t="s">
        <v>17</v>
      </c>
      <c r="D742" s="5" t="s">
        <v>1146</v>
      </c>
      <c r="E742" s="19" t="s">
        <v>1147</v>
      </c>
      <c r="F742" s="25">
        <v>41414</v>
      </c>
      <c r="G742" s="3" t="s">
        <v>2188</v>
      </c>
      <c r="H742" s="5">
        <v>3998</v>
      </c>
      <c r="I742" s="19">
        <v>100</v>
      </c>
      <c r="J742" s="6">
        <f>DATE(YEAR(MPT_Data[[#This Row],[Calendar Day]]),MONTH(MPT_Data[[#This Row],[Calendar Day]]),1)</f>
        <v>41395</v>
      </c>
      <c r="K742" s="3">
        <f>DATE(YEAR(MPT_Data[[#This Row],[Calendar Day]]),1,1)</f>
        <v>41275</v>
      </c>
      <c r="L742" s="5">
        <f>MPT_Data[[#This Row],[MIN]]/60/24</f>
        <v>2.776388888888889</v>
      </c>
      <c r="M742" t="str">
        <f>VLOOKUP(LEFT(MPT_Data[[#This Row],[Object ID]],1),Lookup[#All],2,FALSE)</f>
        <v>Incident</v>
      </c>
      <c r="N742" t="str">
        <f>VLOOKUP("0"&amp;RIGHT(MPT_Data[[#This Row],[Processor Cost Center]],9),MAIN_Ref[[#All],[Cost Center]:[Site Name]],3,FALSE)</f>
        <v>PAL</v>
      </c>
      <c r="T742" s="8"/>
      <c r="U742"/>
    </row>
    <row r="743" spans="2:21" x14ac:dyDescent="0.25">
      <c r="B743" s="6" t="s">
        <v>30</v>
      </c>
      <c r="C743" s="3" t="s">
        <v>17</v>
      </c>
      <c r="D743" s="5" t="s">
        <v>1148</v>
      </c>
      <c r="E743" s="19" t="s">
        <v>1149</v>
      </c>
      <c r="F743" s="25">
        <v>41426</v>
      </c>
      <c r="G743" s="3" t="s">
        <v>2188</v>
      </c>
      <c r="H743" s="5">
        <v>12288</v>
      </c>
      <c r="I743" s="19">
        <v>100</v>
      </c>
      <c r="J743" s="6">
        <f>DATE(YEAR(MPT_Data[[#This Row],[Calendar Day]]),MONTH(MPT_Data[[#This Row],[Calendar Day]]),1)</f>
        <v>41426</v>
      </c>
      <c r="K743" s="3">
        <f>DATE(YEAR(MPT_Data[[#This Row],[Calendar Day]]),1,1)</f>
        <v>41275</v>
      </c>
      <c r="L743" s="5">
        <f>MPT_Data[[#This Row],[MIN]]/60/24</f>
        <v>8.5333333333333332</v>
      </c>
      <c r="M743" t="str">
        <f>VLOOKUP(LEFT(MPT_Data[[#This Row],[Object ID]],1),Lookup[#All],2,FALSE)</f>
        <v>Incident</v>
      </c>
      <c r="N743" t="str">
        <f>VLOOKUP("0"&amp;RIGHT(MPT_Data[[#This Row],[Processor Cost Center]],9),MAIN_Ref[[#All],[Cost Center]:[Site Name]],3,FALSE)</f>
        <v>PAL</v>
      </c>
      <c r="T743" s="8"/>
      <c r="U743"/>
    </row>
    <row r="744" spans="2:21" x14ac:dyDescent="0.25">
      <c r="B744" s="6" t="s">
        <v>30</v>
      </c>
      <c r="C744" s="3" t="s">
        <v>17</v>
      </c>
      <c r="D744" s="5" t="s">
        <v>1150</v>
      </c>
      <c r="E744" s="19" t="s">
        <v>1151</v>
      </c>
      <c r="F744" s="25">
        <v>41425</v>
      </c>
      <c r="G744" s="3" t="s">
        <v>2188</v>
      </c>
      <c r="H744" s="5">
        <v>18782</v>
      </c>
      <c r="I744" s="19">
        <v>100</v>
      </c>
      <c r="J744" s="6">
        <f>DATE(YEAR(MPT_Data[[#This Row],[Calendar Day]]),MONTH(MPT_Data[[#This Row],[Calendar Day]]),1)</f>
        <v>41395</v>
      </c>
      <c r="K744" s="3">
        <f>DATE(YEAR(MPT_Data[[#This Row],[Calendar Day]]),1,1)</f>
        <v>41275</v>
      </c>
      <c r="L744" s="5">
        <f>MPT_Data[[#This Row],[MIN]]/60/24</f>
        <v>13.043055555555556</v>
      </c>
      <c r="M744" t="str">
        <f>VLOOKUP(LEFT(MPT_Data[[#This Row],[Object ID]],1),Lookup[#All],2,FALSE)</f>
        <v>Incident</v>
      </c>
      <c r="N744" t="str">
        <f>VLOOKUP("0"&amp;RIGHT(MPT_Data[[#This Row],[Processor Cost Center]],9),MAIN_Ref[[#All],[Cost Center]:[Site Name]],3,FALSE)</f>
        <v>PAL</v>
      </c>
      <c r="T744" s="8"/>
      <c r="U744"/>
    </row>
    <row r="745" spans="2:21" x14ac:dyDescent="0.25">
      <c r="B745" s="6" t="s">
        <v>30</v>
      </c>
      <c r="C745" s="3" t="s">
        <v>17</v>
      </c>
      <c r="D745" s="5" t="s">
        <v>1152</v>
      </c>
      <c r="E745" s="19" t="s">
        <v>1153</v>
      </c>
      <c r="F745" s="25">
        <v>41414</v>
      </c>
      <c r="G745" s="3" t="s">
        <v>2194</v>
      </c>
      <c r="H745" s="5">
        <v>460</v>
      </c>
      <c r="I745" s="19">
        <v>100</v>
      </c>
      <c r="J745" s="6">
        <f>DATE(YEAR(MPT_Data[[#This Row],[Calendar Day]]),MONTH(MPT_Data[[#This Row],[Calendar Day]]),1)</f>
        <v>41395</v>
      </c>
      <c r="K745" s="3">
        <f>DATE(YEAR(MPT_Data[[#This Row],[Calendar Day]]),1,1)</f>
        <v>41275</v>
      </c>
      <c r="L745" s="5">
        <f>MPT_Data[[#This Row],[MIN]]/60/24</f>
        <v>0.31944444444444448</v>
      </c>
      <c r="M745" t="str">
        <f>VLOOKUP(LEFT(MPT_Data[[#This Row],[Object ID]],1),Lookup[#All],2,FALSE)</f>
        <v>Incident</v>
      </c>
      <c r="N745" t="str">
        <f>VLOOKUP("0"&amp;RIGHT(MPT_Data[[#This Row],[Processor Cost Center]],9),MAIN_Ref[[#All],[Cost Center]:[Site Name]],3,FALSE)</f>
        <v>PAL</v>
      </c>
      <c r="T745" s="8"/>
      <c r="U745"/>
    </row>
    <row r="746" spans="2:21" x14ac:dyDescent="0.25">
      <c r="B746" s="6" t="s">
        <v>30</v>
      </c>
      <c r="C746" s="3" t="s">
        <v>17</v>
      </c>
      <c r="D746" s="5" t="s">
        <v>1154</v>
      </c>
      <c r="E746" s="19" t="s">
        <v>1155</v>
      </c>
      <c r="F746" s="25">
        <v>41382</v>
      </c>
      <c r="G746" s="3" t="s">
        <v>2194</v>
      </c>
      <c r="H746" s="5">
        <v>420</v>
      </c>
      <c r="I746" s="19">
        <v>100</v>
      </c>
      <c r="J746" s="6">
        <f>DATE(YEAR(MPT_Data[[#This Row],[Calendar Day]]),MONTH(MPT_Data[[#This Row],[Calendar Day]]),1)</f>
        <v>41365</v>
      </c>
      <c r="K746" s="3">
        <f>DATE(YEAR(MPT_Data[[#This Row],[Calendar Day]]),1,1)</f>
        <v>41275</v>
      </c>
      <c r="L746" s="5">
        <f>MPT_Data[[#This Row],[MIN]]/60/24</f>
        <v>0.29166666666666669</v>
      </c>
      <c r="M746" t="str">
        <f>VLOOKUP(LEFT(MPT_Data[[#This Row],[Object ID]],1),Lookup[#All],2,FALSE)</f>
        <v>Incident</v>
      </c>
      <c r="N746" t="str">
        <f>VLOOKUP("0"&amp;RIGHT(MPT_Data[[#This Row],[Processor Cost Center]],9),MAIN_Ref[[#All],[Cost Center]:[Site Name]],3,FALSE)</f>
        <v>PAL</v>
      </c>
      <c r="T746" s="8"/>
      <c r="U746"/>
    </row>
    <row r="747" spans="2:21" x14ac:dyDescent="0.25">
      <c r="B747" s="6" t="s">
        <v>30</v>
      </c>
      <c r="C747" s="3" t="s">
        <v>17</v>
      </c>
      <c r="D747" s="5" t="s">
        <v>1156</v>
      </c>
      <c r="E747" s="19" t="s">
        <v>1157</v>
      </c>
      <c r="F747" s="25">
        <v>41382</v>
      </c>
      <c r="G747" s="3" t="s">
        <v>2194</v>
      </c>
      <c r="H747" s="5">
        <v>1</v>
      </c>
      <c r="I747" s="19">
        <v>100</v>
      </c>
      <c r="J747" s="6">
        <f>DATE(YEAR(MPT_Data[[#This Row],[Calendar Day]]),MONTH(MPT_Data[[#This Row],[Calendar Day]]),1)</f>
        <v>41365</v>
      </c>
      <c r="K747" s="3">
        <f>DATE(YEAR(MPT_Data[[#This Row],[Calendar Day]]),1,1)</f>
        <v>41275</v>
      </c>
      <c r="L747" s="5">
        <f>MPT_Data[[#This Row],[MIN]]/60/24</f>
        <v>6.9444444444444447E-4</v>
      </c>
      <c r="M747" t="str">
        <f>VLOOKUP(LEFT(MPT_Data[[#This Row],[Object ID]],1),Lookup[#All],2,FALSE)</f>
        <v>Incident</v>
      </c>
      <c r="N747" t="str">
        <f>VLOOKUP("0"&amp;RIGHT(MPT_Data[[#This Row],[Processor Cost Center]],9),MAIN_Ref[[#All],[Cost Center]:[Site Name]],3,FALSE)</f>
        <v>PAL</v>
      </c>
      <c r="T747" s="8"/>
      <c r="U747"/>
    </row>
    <row r="748" spans="2:21" x14ac:dyDescent="0.25">
      <c r="B748" s="6" t="s">
        <v>30</v>
      </c>
      <c r="C748" s="3" t="s">
        <v>17</v>
      </c>
      <c r="D748" s="5" t="s">
        <v>1158</v>
      </c>
      <c r="E748" s="19" t="s">
        <v>1159</v>
      </c>
      <c r="F748" s="25">
        <v>41382</v>
      </c>
      <c r="G748" s="3" t="s">
        <v>2194</v>
      </c>
      <c r="H748" s="5">
        <v>10</v>
      </c>
      <c r="I748" s="19">
        <v>100</v>
      </c>
      <c r="J748" s="6">
        <f>DATE(YEAR(MPT_Data[[#This Row],[Calendar Day]]),MONTH(MPT_Data[[#This Row],[Calendar Day]]),1)</f>
        <v>41365</v>
      </c>
      <c r="K748" s="3">
        <f>DATE(YEAR(MPT_Data[[#This Row],[Calendar Day]]),1,1)</f>
        <v>41275</v>
      </c>
      <c r="L748" s="5">
        <f>MPT_Data[[#This Row],[MIN]]/60/24</f>
        <v>6.9444444444444441E-3</v>
      </c>
      <c r="M748" t="str">
        <f>VLOOKUP(LEFT(MPT_Data[[#This Row],[Object ID]],1),Lookup[#All],2,FALSE)</f>
        <v>Incident</v>
      </c>
      <c r="N748" t="str">
        <f>VLOOKUP("0"&amp;RIGHT(MPT_Data[[#This Row],[Processor Cost Center]],9),MAIN_Ref[[#All],[Cost Center]:[Site Name]],3,FALSE)</f>
        <v>PAL</v>
      </c>
      <c r="T748" s="8"/>
      <c r="U748"/>
    </row>
    <row r="749" spans="2:21" x14ac:dyDescent="0.25">
      <c r="B749" s="6" t="s">
        <v>30</v>
      </c>
      <c r="C749" s="3" t="s">
        <v>17</v>
      </c>
      <c r="D749" s="5" t="s">
        <v>1160</v>
      </c>
      <c r="E749" s="19" t="s">
        <v>1161</v>
      </c>
      <c r="F749" s="25">
        <v>41414</v>
      </c>
      <c r="G749" s="3" t="s">
        <v>2194</v>
      </c>
      <c r="H749" s="5">
        <v>1</v>
      </c>
      <c r="I749" s="19">
        <v>100</v>
      </c>
      <c r="J749" s="6">
        <f>DATE(YEAR(MPT_Data[[#This Row],[Calendar Day]]),MONTH(MPT_Data[[#This Row],[Calendar Day]]),1)</f>
        <v>41395</v>
      </c>
      <c r="K749" s="3">
        <f>DATE(YEAR(MPT_Data[[#This Row],[Calendar Day]]),1,1)</f>
        <v>41275</v>
      </c>
      <c r="L749" s="5">
        <f>MPT_Data[[#This Row],[MIN]]/60/24</f>
        <v>6.9444444444444447E-4</v>
      </c>
      <c r="M749" t="str">
        <f>VLOOKUP(LEFT(MPT_Data[[#This Row],[Object ID]],1),Lookup[#All],2,FALSE)</f>
        <v>Incident</v>
      </c>
      <c r="N749" t="str">
        <f>VLOOKUP("0"&amp;RIGHT(MPT_Data[[#This Row],[Processor Cost Center]],9),MAIN_Ref[[#All],[Cost Center]:[Site Name]],3,FALSE)</f>
        <v>PAL</v>
      </c>
      <c r="T749" s="8"/>
      <c r="U749"/>
    </row>
    <row r="750" spans="2:21" x14ac:dyDescent="0.25">
      <c r="B750" s="6" t="s">
        <v>30</v>
      </c>
      <c r="C750" s="3" t="s">
        <v>17</v>
      </c>
      <c r="D750" s="5" t="s">
        <v>1162</v>
      </c>
      <c r="E750" s="19" t="s">
        <v>1163</v>
      </c>
      <c r="F750" s="25">
        <v>41391</v>
      </c>
      <c r="G750" s="3" t="s">
        <v>2194</v>
      </c>
      <c r="H750" s="5">
        <v>10133</v>
      </c>
      <c r="I750" s="19">
        <v>0</v>
      </c>
      <c r="J750" s="6">
        <f>DATE(YEAR(MPT_Data[[#This Row],[Calendar Day]]),MONTH(MPT_Data[[#This Row],[Calendar Day]]),1)</f>
        <v>41365</v>
      </c>
      <c r="K750" s="3">
        <f>DATE(YEAR(MPT_Data[[#This Row],[Calendar Day]]),1,1)</f>
        <v>41275</v>
      </c>
      <c r="L750" s="5">
        <f>MPT_Data[[#This Row],[MIN]]/60/24</f>
        <v>7.0368055555555555</v>
      </c>
      <c r="M750" t="str">
        <f>VLOOKUP(LEFT(MPT_Data[[#This Row],[Object ID]],1),Lookup[#All],2,FALSE)</f>
        <v>Incident</v>
      </c>
      <c r="N750" t="str">
        <f>VLOOKUP("0"&amp;RIGHT(MPT_Data[[#This Row],[Processor Cost Center]],9),MAIN_Ref[[#All],[Cost Center]:[Site Name]],3,FALSE)</f>
        <v>PAL</v>
      </c>
      <c r="T750" s="8"/>
      <c r="U750"/>
    </row>
    <row r="751" spans="2:21" x14ac:dyDescent="0.25">
      <c r="B751" s="6" t="s">
        <v>30</v>
      </c>
      <c r="C751" s="3" t="s">
        <v>17</v>
      </c>
      <c r="D751" s="5" t="s">
        <v>1164</v>
      </c>
      <c r="E751" s="19" t="s">
        <v>1165</v>
      </c>
      <c r="F751" s="25">
        <v>41383</v>
      </c>
      <c r="G751" s="3" t="s">
        <v>2194</v>
      </c>
      <c r="H751" s="5">
        <v>105</v>
      </c>
      <c r="I751" s="19">
        <v>100</v>
      </c>
      <c r="J751" s="6">
        <f>DATE(YEAR(MPT_Data[[#This Row],[Calendar Day]]),MONTH(MPT_Data[[#This Row],[Calendar Day]]),1)</f>
        <v>41365</v>
      </c>
      <c r="K751" s="3">
        <f>DATE(YEAR(MPT_Data[[#This Row],[Calendar Day]]),1,1)</f>
        <v>41275</v>
      </c>
      <c r="L751" s="5">
        <f>MPT_Data[[#This Row],[MIN]]/60/24</f>
        <v>7.2916666666666671E-2</v>
      </c>
      <c r="M751" t="str">
        <f>VLOOKUP(LEFT(MPT_Data[[#This Row],[Object ID]],1),Lookup[#All],2,FALSE)</f>
        <v>Incident</v>
      </c>
      <c r="N751" t="str">
        <f>VLOOKUP("0"&amp;RIGHT(MPT_Data[[#This Row],[Processor Cost Center]],9),MAIN_Ref[[#All],[Cost Center]:[Site Name]],3,FALSE)</f>
        <v>PAL</v>
      </c>
      <c r="T751" s="8"/>
      <c r="U751"/>
    </row>
    <row r="752" spans="2:21" x14ac:dyDescent="0.25">
      <c r="B752" s="6" t="s">
        <v>30</v>
      </c>
      <c r="C752" s="3" t="s">
        <v>17</v>
      </c>
      <c r="D752" s="5" t="s">
        <v>1166</v>
      </c>
      <c r="E752" s="19" t="s">
        <v>1167</v>
      </c>
      <c r="F752" s="25">
        <v>41397</v>
      </c>
      <c r="G752" s="3" t="s">
        <v>2197</v>
      </c>
      <c r="H752" s="5">
        <v>10363</v>
      </c>
      <c r="I752" s="19">
        <v>0</v>
      </c>
      <c r="J752" s="6">
        <f>DATE(YEAR(MPT_Data[[#This Row],[Calendar Day]]),MONTH(MPT_Data[[#This Row],[Calendar Day]]),1)</f>
        <v>41395</v>
      </c>
      <c r="K752" s="3">
        <f>DATE(YEAR(MPT_Data[[#This Row],[Calendar Day]]),1,1)</f>
        <v>41275</v>
      </c>
      <c r="L752" s="5">
        <f>MPT_Data[[#This Row],[MIN]]/60/24</f>
        <v>7.1965277777777779</v>
      </c>
      <c r="M752" t="str">
        <f>VLOOKUP(LEFT(MPT_Data[[#This Row],[Object ID]],1),Lookup[#All],2,FALSE)</f>
        <v>Incident</v>
      </c>
      <c r="N752" t="str">
        <f>VLOOKUP("0"&amp;RIGHT(MPT_Data[[#This Row],[Processor Cost Center]],9),MAIN_Ref[[#All],[Cost Center]:[Site Name]],3,FALSE)</f>
        <v>PAL</v>
      </c>
      <c r="T752" s="8"/>
      <c r="U752"/>
    </row>
    <row r="753" spans="2:21" x14ac:dyDescent="0.25">
      <c r="B753" s="6" t="s">
        <v>30</v>
      </c>
      <c r="C753" s="3" t="s">
        <v>17</v>
      </c>
      <c r="D753" s="5" t="s">
        <v>1168</v>
      </c>
      <c r="E753" s="19" t="s">
        <v>1169</v>
      </c>
      <c r="F753" s="25">
        <v>41416</v>
      </c>
      <c r="G753" s="3" t="s">
        <v>2202</v>
      </c>
      <c r="H753" s="5">
        <v>21273</v>
      </c>
      <c r="I753" s="19">
        <v>100</v>
      </c>
      <c r="J753" s="6">
        <f>DATE(YEAR(MPT_Data[[#This Row],[Calendar Day]]),MONTH(MPT_Data[[#This Row],[Calendar Day]]),1)</f>
        <v>41395</v>
      </c>
      <c r="K753" s="3">
        <f>DATE(YEAR(MPT_Data[[#This Row],[Calendar Day]]),1,1)</f>
        <v>41275</v>
      </c>
      <c r="L753" s="5">
        <f>MPT_Data[[#This Row],[MIN]]/60/24</f>
        <v>14.772916666666667</v>
      </c>
      <c r="M753" t="str">
        <f>VLOOKUP(LEFT(MPT_Data[[#This Row],[Object ID]],1),Lookup[#All],2,FALSE)</f>
        <v>Incident</v>
      </c>
      <c r="N753" t="str">
        <f>VLOOKUP("0"&amp;RIGHT(MPT_Data[[#This Row],[Processor Cost Center]],9),MAIN_Ref[[#All],[Cost Center]:[Site Name]],3,FALSE)</f>
        <v>PAL</v>
      </c>
      <c r="T753" s="8"/>
      <c r="U753"/>
    </row>
    <row r="754" spans="2:21" x14ac:dyDescent="0.25">
      <c r="B754" s="6" t="s">
        <v>30</v>
      </c>
      <c r="C754" s="3" t="s">
        <v>17</v>
      </c>
      <c r="D754" s="5" t="s">
        <v>1170</v>
      </c>
      <c r="E754" s="19" t="s">
        <v>1171</v>
      </c>
      <c r="F754" s="25">
        <v>41408</v>
      </c>
      <c r="G754" s="3" t="s">
        <v>2194</v>
      </c>
      <c r="H754" s="5">
        <v>12953</v>
      </c>
      <c r="I754" s="19">
        <v>100</v>
      </c>
      <c r="J754" s="6">
        <f>DATE(YEAR(MPT_Data[[#This Row],[Calendar Day]]),MONTH(MPT_Data[[#This Row],[Calendar Day]]),1)</f>
        <v>41395</v>
      </c>
      <c r="K754" s="3">
        <f>DATE(YEAR(MPT_Data[[#This Row],[Calendar Day]]),1,1)</f>
        <v>41275</v>
      </c>
      <c r="L754" s="5">
        <f>MPT_Data[[#This Row],[MIN]]/60/24</f>
        <v>8.9951388888888886</v>
      </c>
      <c r="M754" t="str">
        <f>VLOOKUP(LEFT(MPT_Data[[#This Row],[Object ID]],1),Lookup[#All],2,FALSE)</f>
        <v>Incident</v>
      </c>
      <c r="N754" t="str">
        <f>VLOOKUP("0"&amp;RIGHT(MPT_Data[[#This Row],[Processor Cost Center]],9),MAIN_Ref[[#All],[Cost Center]:[Site Name]],3,FALSE)</f>
        <v>PAL</v>
      </c>
      <c r="T754" s="8"/>
      <c r="U754"/>
    </row>
    <row r="755" spans="2:21" x14ac:dyDescent="0.25">
      <c r="B755" s="6" t="s">
        <v>30</v>
      </c>
      <c r="C755" s="3" t="s">
        <v>17</v>
      </c>
      <c r="D755" s="5" t="s">
        <v>1172</v>
      </c>
      <c r="E755" s="19" t="s">
        <v>1173</v>
      </c>
      <c r="F755" s="25">
        <v>41420</v>
      </c>
      <c r="G755" s="3" t="s">
        <v>2197</v>
      </c>
      <c r="H755" s="5">
        <v>4512</v>
      </c>
      <c r="I755" s="19">
        <v>100</v>
      </c>
      <c r="J755" s="6">
        <f>DATE(YEAR(MPT_Data[[#This Row],[Calendar Day]]),MONTH(MPT_Data[[#This Row],[Calendar Day]]),1)</f>
        <v>41395</v>
      </c>
      <c r="K755" s="3">
        <f>DATE(YEAR(MPT_Data[[#This Row],[Calendar Day]]),1,1)</f>
        <v>41275</v>
      </c>
      <c r="L755" s="5">
        <f>MPT_Data[[#This Row],[MIN]]/60/24</f>
        <v>3.1333333333333333</v>
      </c>
      <c r="M755" t="str">
        <f>VLOOKUP(LEFT(MPT_Data[[#This Row],[Object ID]],1),Lookup[#All],2,FALSE)</f>
        <v>Incident</v>
      </c>
      <c r="N755" t="str">
        <f>VLOOKUP("0"&amp;RIGHT(MPT_Data[[#This Row],[Processor Cost Center]],9),MAIN_Ref[[#All],[Cost Center]:[Site Name]],3,FALSE)</f>
        <v>PAL</v>
      </c>
      <c r="T755" s="8"/>
      <c r="U755"/>
    </row>
    <row r="756" spans="2:21" x14ac:dyDescent="0.25">
      <c r="B756" s="6" t="s">
        <v>30</v>
      </c>
      <c r="C756" s="3" t="s">
        <v>17</v>
      </c>
      <c r="D756" s="5" t="s">
        <v>1174</v>
      </c>
      <c r="E756" s="19" t="s">
        <v>1175</v>
      </c>
      <c r="F756" s="25">
        <v>41408</v>
      </c>
      <c r="G756" s="3" t="s">
        <v>2204</v>
      </c>
      <c r="H756" s="5">
        <v>31535</v>
      </c>
      <c r="I756" s="19">
        <v>0</v>
      </c>
      <c r="J756" s="6">
        <f>DATE(YEAR(MPT_Data[[#This Row],[Calendar Day]]),MONTH(MPT_Data[[#This Row],[Calendar Day]]),1)</f>
        <v>41395</v>
      </c>
      <c r="K756" s="3">
        <f>DATE(YEAR(MPT_Data[[#This Row],[Calendar Day]]),1,1)</f>
        <v>41275</v>
      </c>
      <c r="L756" s="5">
        <f>MPT_Data[[#This Row],[MIN]]/60/24</f>
        <v>21.899305555555557</v>
      </c>
      <c r="M756" t="str">
        <f>VLOOKUP(LEFT(MPT_Data[[#This Row],[Object ID]],1),Lookup[#All],2,FALSE)</f>
        <v>Incident</v>
      </c>
      <c r="N756" t="str">
        <f>VLOOKUP("0"&amp;RIGHT(MPT_Data[[#This Row],[Processor Cost Center]],9),MAIN_Ref[[#All],[Cost Center]:[Site Name]],3,FALSE)</f>
        <v>PAL</v>
      </c>
      <c r="T756" s="8"/>
      <c r="U756"/>
    </row>
    <row r="757" spans="2:21" x14ac:dyDescent="0.25">
      <c r="B757" s="6" t="s">
        <v>30</v>
      </c>
      <c r="C757" s="3" t="s">
        <v>17</v>
      </c>
      <c r="D757" s="5" t="s">
        <v>1176</v>
      </c>
      <c r="E757" s="19" t="s">
        <v>1177</v>
      </c>
      <c r="F757" s="25">
        <v>41416</v>
      </c>
      <c r="G757" s="3" t="s">
        <v>2196</v>
      </c>
      <c r="H757" s="5">
        <v>22987</v>
      </c>
      <c r="I757" s="19">
        <v>100</v>
      </c>
      <c r="J757" s="6">
        <f>DATE(YEAR(MPT_Data[[#This Row],[Calendar Day]]),MONTH(MPT_Data[[#This Row],[Calendar Day]]),1)</f>
        <v>41395</v>
      </c>
      <c r="K757" s="3">
        <f>DATE(YEAR(MPT_Data[[#This Row],[Calendar Day]]),1,1)</f>
        <v>41275</v>
      </c>
      <c r="L757" s="5">
        <f>MPT_Data[[#This Row],[MIN]]/60/24</f>
        <v>15.963194444444445</v>
      </c>
      <c r="M757" t="str">
        <f>VLOOKUP(LEFT(MPT_Data[[#This Row],[Object ID]],1),Lookup[#All],2,FALSE)</f>
        <v>Incident</v>
      </c>
      <c r="N757" t="str">
        <f>VLOOKUP("0"&amp;RIGHT(MPT_Data[[#This Row],[Processor Cost Center]],9),MAIN_Ref[[#All],[Cost Center]:[Site Name]],3,FALSE)</f>
        <v>PAL</v>
      </c>
      <c r="T757" s="8"/>
      <c r="U757"/>
    </row>
    <row r="758" spans="2:21" x14ac:dyDescent="0.25">
      <c r="B758" s="6" t="s">
        <v>30</v>
      </c>
      <c r="C758" s="3" t="s">
        <v>17</v>
      </c>
      <c r="D758" s="5" t="s">
        <v>1178</v>
      </c>
      <c r="E758" s="19" t="s">
        <v>1179</v>
      </c>
      <c r="F758" s="25">
        <v>41391</v>
      </c>
      <c r="G758" s="3" t="s">
        <v>2194</v>
      </c>
      <c r="H758" s="5">
        <v>0</v>
      </c>
      <c r="I758" s="19" t="s">
        <v>1051</v>
      </c>
      <c r="J758" s="6">
        <f>DATE(YEAR(MPT_Data[[#This Row],[Calendar Day]]),MONTH(MPT_Data[[#This Row],[Calendar Day]]),1)</f>
        <v>41365</v>
      </c>
      <c r="K758" s="3">
        <f>DATE(YEAR(MPT_Data[[#This Row],[Calendar Day]]),1,1)</f>
        <v>41275</v>
      </c>
      <c r="L758" s="5">
        <f>MPT_Data[[#This Row],[MIN]]/60/24</f>
        <v>0</v>
      </c>
      <c r="M758" t="str">
        <f>VLOOKUP(LEFT(MPT_Data[[#This Row],[Object ID]],1),Lookup[#All],2,FALSE)</f>
        <v>Incident</v>
      </c>
      <c r="N758" t="str">
        <f>VLOOKUP("0"&amp;RIGHT(MPT_Data[[#This Row],[Processor Cost Center]],9),MAIN_Ref[[#All],[Cost Center]:[Site Name]],3,FALSE)</f>
        <v>PAL</v>
      </c>
      <c r="T758" s="8"/>
      <c r="U758"/>
    </row>
    <row r="759" spans="2:21" x14ac:dyDescent="0.25">
      <c r="B759" s="6" t="s">
        <v>30</v>
      </c>
      <c r="C759" s="3" t="s">
        <v>17</v>
      </c>
      <c r="D759" s="5" t="s">
        <v>1178</v>
      </c>
      <c r="E759" s="19" t="s">
        <v>1179</v>
      </c>
      <c r="F759" s="25">
        <v>41416</v>
      </c>
      <c r="G759" s="3" t="s">
        <v>2194</v>
      </c>
      <c r="H759" s="5">
        <v>8919</v>
      </c>
      <c r="I759" s="19">
        <v>100</v>
      </c>
      <c r="J759" s="6">
        <f>DATE(YEAR(MPT_Data[[#This Row],[Calendar Day]]),MONTH(MPT_Data[[#This Row],[Calendar Day]]),1)</f>
        <v>41395</v>
      </c>
      <c r="K759" s="3">
        <f>DATE(YEAR(MPT_Data[[#This Row],[Calendar Day]]),1,1)</f>
        <v>41275</v>
      </c>
      <c r="L759" s="5">
        <f>MPT_Data[[#This Row],[MIN]]/60/24</f>
        <v>6.1937500000000005</v>
      </c>
      <c r="M759" t="str">
        <f>VLOOKUP(LEFT(MPT_Data[[#This Row],[Object ID]],1),Lookup[#All],2,FALSE)</f>
        <v>Incident</v>
      </c>
      <c r="N759" t="str">
        <f>VLOOKUP("0"&amp;RIGHT(MPT_Data[[#This Row],[Processor Cost Center]],9),MAIN_Ref[[#All],[Cost Center]:[Site Name]],3,FALSE)</f>
        <v>PAL</v>
      </c>
      <c r="T759" s="8"/>
      <c r="U759"/>
    </row>
    <row r="760" spans="2:21" x14ac:dyDescent="0.25">
      <c r="B760" s="6" t="s">
        <v>30</v>
      </c>
      <c r="C760" s="3" t="s">
        <v>17</v>
      </c>
      <c r="D760" s="5" t="s">
        <v>1180</v>
      </c>
      <c r="E760" s="19" t="s">
        <v>1181</v>
      </c>
      <c r="F760" s="25">
        <v>41411</v>
      </c>
      <c r="G760" s="3" t="s">
        <v>2188</v>
      </c>
      <c r="H760" s="5">
        <v>35283</v>
      </c>
      <c r="I760" s="19">
        <v>0</v>
      </c>
      <c r="J760" s="6">
        <f>DATE(YEAR(MPT_Data[[#This Row],[Calendar Day]]),MONTH(MPT_Data[[#This Row],[Calendar Day]]),1)</f>
        <v>41395</v>
      </c>
      <c r="K760" s="3">
        <f>DATE(YEAR(MPT_Data[[#This Row],[Calendar Day]]),1,1)</f>
        <v>41275</v>
      </c>
      <c r="L760" s="5">
        <f>MPT_Data[[#This Row],[MIN]]/60/24</f>
        <v>24.502083333333331</v>
      </c>
      <c r="M760" t="str">
        <f>VLOOKUP(LEFT(MPT_Data[[#This Row],[Object ID]],1),Lookup[#All],2,FALSE)</f>
        <v>Incident</v>
      </c>
      <c r="N760" t="str">
        <f>VLOOKUP("0"&amp;RIGHT(MPT_Data[[#This Row],[Processor Cost Center]],9),MAIN_Ref[[#All],[Cost Center]:[Site Name]],3,FALSE)</f>
        <v>PAL</v>
      </c>
      <c r="T760" s="8"/>
      <c r="U760"/>
    </row>
    <row r="761" spans="2:21" x14ac:dyDescent="0.25">
      <c r="B761" s="6" t="s">
        <v>30</v>
      </c>
      <c r="C761" s="3" t="s">
        <v>17</v>
      </c>
      <c r="D761" s="5" t="s">
        <v>1182</v>
      </c>
      <c r="E761" s="19" t="s">
        <v>1183</v>
      </c>
      <c r="F761" s="25">
        <v>41402</v>
      </c>
      <c r="G761" s="3" t="s">
        <v>2198</v>
      </c>
      <c r="H761" s="5">
        <v>21722</v>
      </c>
      <c r="I761" s="19">
        <v>0</v>
      </c>
      <c r="J761" s="6">
        <f>DATE(YEAR(MPT_Data[[#This Row],[Calendar Day]]),MONTH(MPT_Data[[#This Row],[Calendar Day]]),1)</f>
        <v>41395</v>
      </c>
      <c r="K761" s="3">
        <f>DATE(YEAR(MPT_Data[[#This Row],[Calendar Day]]),1,1)</f>
        <v>41275</v>
      </c>
      <c r="L761" s="5">
        <f>MPT_Data[[#This Row],[MIN]]/60/24</f>
        <v>15.084722222222224</v>
      </c>
      <c r="M761" t="str">
        <f>VLOOKUP(LEFT(MPT_Data[[#This Row],[Object ID]],1),Lookup[#All],2,FALSE)</f>
        <v>Incident</v>
      </c>
      <c r="N761" t="str">
        <f>VLOOKUP("0"&amp;RIGHT(MPT_Data[[#This Row],[Processor Cost Center]],9),MAIN_Ref[[#All],[Cost Center]:[Site Name]],3,FALSE)</f>
        <v>PAL</v>
      </c>
      <c r="T761" s="8"/>
      <c r="U761"/>
    </row>
    <row r="762" spans="2:21" x14ac:dyDescent="0.25">
      <c r="B762" s="6" t="s">
        <v>30</v>
      </c>
      <c r="C762" s="3" t="s">
        <v>17</v>
      </c>
      <c r="D762" s="5" t="s">
        <v>1184</v>
      </c>
      <c r="E762" s="19" t="s">
        <v>1185</v>
      </c>
      <c r="F762" s="25">
        <v>41388</v>
      </c>
      <c r="G762" s="3" t="s">
        <v>2194</v>
      </c>
      <c r="H762" s="5">
        <v>1269</v>
      </c>
      <c r="I762" s="19">
        <v>100</v>
      </c>
      <c r="J762" s="6">
        <f>DATE(YEAR(MPT_Data[[#This Row],[Calendar Day]]),MONTH(MPT_Data[[#This Row],[Calendar Day]]),1)</f>
        <v>41365</v>
      </c>
      <c r="K762" s="3">
        <f>DATE(YEAR(MPT_Data[[#This Row],[Calendar Day]]),1,1)</f>
        <v>41275</v>
      </c>
      <c r="L762" s="5">
        <f>MPT_Data[[#This Row],[MIN]]/60/24</f>
        <v>0.88124999999999998</v>
      </c>
      <c r="M762" t="str">
        <f>VLOOKUP(LEFT(MPT_Data[[#This Row],[Object ID]],1),Lookup[#All],2,FALSE)</f>
        <v>Incident</v>
      </c>
      <c r="N762" t="str">
        <f>VLOOKUP("0"&amp;RIGHT(MPT_Data[[#This Row],[Processor Cost Center]],9),MAIN_Ref[[#All],[Cost Center]:[Site Name]],3,FALSE)</f>
        <v>PAL</v>
      </c>
      <c r="T762" s="8"/>
      <c r="U762"/>
    </row>
    <row r="763" spans="2:21" x14ac:dyDescent="0.25">
      <c r="B763" s="6" t="s">
        <v>30</v>
      </c>
      <c r="C763" s="3" t="s">
        <v>17</v>
      </c>
      <c r="D763" s="5" t="s">
        <v>1186</v>
      </c>
      <c r="E763" s="19" t="s">
        <v>1187</v>
      </c>
      <c r="F763" s="25">
        <v>41419</v>
      </c>
      <c r="G763" s="3" t="s">
        <v>2194</v>
      </c>
      <c r="H763" s="5">
        <v>2</v>
      </c>
      <c r="I763" s="19">
        <v>100</v>
      </c>
      <c r="J763" s="6">
        <f>DATE(YEAR(MPT_Data[[#This Row],[Calendar Day]]),MONTH(MPT_Data[[#This Row],[Calendar Day]]),1)</f>
        <v>41395</v>
      </c>
      <c r="K763" s="3">
        <f>DATE(YEAR(MPT_Data[[#This Row],[Calendar Day]]),1,1)</f>
        <v>41275</v>
      </c>
      <c r="L763" s="5">
        <f>MPT_Data[[#This Row],[MIN]]/60/24</f>
        <v>1.3888888888888889E-3</v>
      </c>
      <c r="M763" t="str">
        <f>VLOOKUP(LEFT(MPT_Data[[#This Row],[Object ID]],1),Lookup[#All],2,FALSE)</f>
        <v>Incident</v>
      </c>
      <c r="N763" t="str">
        <f>VLOOKUP("0"&amp;RIGHT(MPT_Data[[#This Row],[Processor Cost Center]],9),MAIN_Ref[[#All],[Cost Center]:[Site Name]],3,FALSE)</f>
        <v>PAL</v>
      </c>
      <c r="T763" s="8"/>
      <c r="U763"/>
    </row>
    <row r="764" spans="2:21" x14ac:dyDescent="0.25">
      <c r="B764" s="6" t="s">
        <v>30</v>
      </c>
      <c r="C764" s="3" t="s">
        <v>17</v>
      </c>
      <c r="D764" s="5" t="s">
        <v>1188</v>
      </c>
      <c r="E764" s="19" t="s">
        <v>1189</v>
      </c>
      <c r="F764" s="25">
        <v>41426</v>
      </c>
      <c r="G764" s="3" t="s">
        <v>2196</v>
      </c>
      <c r="H764" s="5">
        <v>10312</v>
      </c>
      <c r="I764" s="19">
        <v>100</v>
      </c>
      <c r="J764" s="6">
        <f>DATE(YEAR(MPT_Data[[#This Row],[Calendar Day]]),MONTH(MPT_Data[[#This Row],[Calendar Day]]),1)</f>
        <v>41426</v>
      </c>
      <c r="K764" s="3">
        <f>DATE(YEAR(MPT_Data[[#This Row],[Calendar Day]]),1,1)</f>
        <v>41275</v>
      </c>
      <c r="L764" s="5">
        <f>MPT_Data[[#This Row],[MIN]]/60/24</f>
        <v>7.1611111111111114</v>
      </c>
      <c r="M764" t="str">
        <f>VLOOKUP(LEFT(MPT_Data[[#This Row],[Object ID]],1),Lookup[#All],2,FALSE)</f>
        <v>Incident</v>
      </c>
      <c r="N764" t="str">
        <f>VLOOKUP("0"&amp;RIGHT(MPT_Data[[#This Row],[Processor Cost Center]],9),MAIN_Ref[[#All],[Cost Center]:[Site Name]],3,FALSE)</f>
        <v>PAL</v>
      </c>
      <c r="T764" s="8"/>
      <c r="U764"/>
    </row>
    <row r="765" spans="2:21" x14ac:dyDescent="0.25">
      <c r="B765" s="6" t="s">
        <v>30</v>
      </c>
      <c r="C765" s="3" t="s">
        <v>17</v>
      </c>
      <c r="D765" s="5" t="s">
        <v>1190</v>
      </c>
      <c r="E765" s="19" t="s">
        <v>1191</v>
      </c>
      <c r="F765" s="25">
        <v>41426</v>
      </c>
      <c r="G765" s="3" t="s">
        <v>2197</v>
      </c>
      <c r="H765" s="5">
        <v>8912</v>
      </c>
      <c r="I765" s="19">
        <v>100</v>
      </c>
      <c r="J765" s="6">
        <f>DATE(YEAR(MPT_Data[[#This Row],[Calendar Day]]),MONTH(MPT_Data[[#This Row],[Calendar Day]]),1)</f>
        <v>41426</v>
      </c>
      <c r="K765" s="3">
        <f>DATE(YEAR(MPT_Data[[#This Row],[Calendar Day]]),1,1)</f>
        <v>41275</v>
      </c>
      <c r="L765" s="5">
        <f>MPT_Data[[#This Row],[MIN]]/60/24</f>
        <v>6.1888888888888891</v>
      </c>
      <c r="M765" t="str">
        <f>VLOOKUP(LEFT(MPT_Data[[#This Row],[Object ID]],1),Lookup[#All],2,FALSE)</f>
        <v>Incident</v>
      </c>
      <c r="N765" t="str">
        <f>VLOOKUP("0"&amp;RIGHT(MPT_Data[[#This Row],[Processor Cost Center]],9),MAIN_Ref[[#All],[Cost Center]:[Site Name]],3,FALSE)</f>
        <v>PAL</v>
      </c>
      <c r="T765" s="8"/>
      <c r="U765"/>
    </row>
    <row r="766" spans="2:21" x14ac:dyDescent="0.25">
      <c r="B766" s="6" t="s">
        <v>30</v>
      </c>
      <c r="C766" s="3" t="s">
        <v>17</v>
      </c>
      <c r="D766" s="5" t="s">
        <v>1192</v>
      </c>
      <c r="E766" s="19" t="s">
        <v>1193</v>
      </c>
      <c r="F766" s="25">
        <v>41419</v>
      </c>
      <c r="G766" s="3" t="s">
        <v>2194</v>
      </c>
      <c r="H766" s="5">
        <v>15</v>
      </c>
      <c r="I766" s="19">
        <v>100</v>
      </c>
      <c r="J766" s="6">
        <f>DATE(YEAR(MPT_Data[[#This Row],[Calendar Day]]),MONTH(MPT_Data[[#This Row],[Calendar Day]]),1)</f>
        <v>41395</v>
      </c>
      <c r="K766" s="3">
        <f>DATE(YEAR(MPT_Data[[#This Row],[Calendar Day]]),1,1)</f>
        <v>41275</v>
      </c>
      <c r="L766" s="5">
        <f>MPT_Data[[#This Row],[MIN]]/60/24</f>
        <v>1.0416666666666666E-2</v>
      </c>
      <c r="M766" t="str">
        <f>VLOOKUP(LEFT(MPT_Data[[#This Row],[Object ID]],1),Lookup[#All],2,FALSE)</f>
        <v>Incident</v>
      </c>
      <c r="N766" t="str">
        <f>VLOOKUP("0"&amp;RIGHT(MPT_Data[[#This Row],[Processor Cost Center]],9),MAIN_Ref[[#All],[Cost Center]:[Site Name]],3,FALSE)</f>
        <v>PAL</v>
      </c>
      <c r="T766" s="8"/>
      <c r="U766"/>
    </row>
    <row r="767" spans="2:21" x14ac:dyDescent="0.25">
      <c r="B767" s="6" t="s">
        <v>30</v>
      </c>
      <c r="C767" s="3" t="s">
        <v>17</v>
      </c>
      <c r="D767" s="5" t="s">
        <v>1194</v>
      </c>
      <c r="E767" s="19" t="s">
        <v>1195</v>
      </c>
      <c r="F767" s="25">
        <v>41389</v>
      </c>
      <c r="G767" s="3" t="s">
        <v>2194</v>
      </c>
      <c r="H767" s="5">
        <v>12</v>
      </c>
      <c r="I767" s="19">
        <v>100</v>
      </c>
      <c r="J767" s="6">
        <f>DATE(YEAR(MPT_Data[[#This Row],[Calendar Day]]),MONTH(MPT_Data[[#This Row],[Calendar Day]]),1)</f>
        <v>41365</v>
      </c>
      <c r="K767" s="3">
        <f>DATE(YEAR(MPT_Data[[#This Row],[Calendar Day]]),1,1)</f>
        <v>41275</v>
      </c>
      <c r="L767" s="5">
        <f>MPT_Data[[#This Row],[MIN]]/60/24</f>
        <v>8.3333333333333332E-3</v>
      </c>
      <c r="M767" t="str">
        <f>VLOOKUP(LEFT(MPT_Data[[#This Row],[Object ID]],1),Lookup[#All],2,FALSE)</f>
        <v>Incident</v>
      </c>
      <c r="N767" t="str">
        <f>VLOOKUP("0"&amp;RIGHT(MPT_Data[[#This Row],[Processor Cost Center]],9),MAIN_Ref[[#All],[Cost Center]:[Site Name]],3,FALSE)</f>
        <v>PAL</v>
      </c>
      <c r="T767" s="8"/>
      <c r="U767"/>
    </row>
    <row r="768" spans="2:21" x14ac:dyDescent="0.25">
      <c r="B768" s="6" t="s">
        <v>30</v>
      </c>
      <c r="C768" s="3" t="s">
        <v>17</v>
      </c>
      <c r="D768" s="5" t="s">
        <v>1196</v>
      </c>
      <c r="E768" s="19" t="s">
        <v>1197</v>
      </c>
      <c r="F768" s="25">
        <v>41426</v>
      </c>
      <c r="G768" s="3" t="s">
        <v>2188</v>
      </c>
      <c r="H768" s="5">
        <v>10022</v>
      </c>
      <c r="I768" s="19">
        <v>100</v>
      </c>
      <c r="J768" s="6">
        <f>DATE(YEAR(MPT_Data[[#This Row],[Calendar Day]]),MONTH(MPT_Data[[#This Row],[Calendar Day]]),1)</f>
        <v>41426</v>
      </c>
      <c r="K768" s="3">
        <f>DATE(YEAR(MPT_Data[[#This Row],[Calendar Day]]),1,1)</f>
        <v>41275</v>
      </c>
      <c r="L768" s="5">
        <f>MPT_Data[[#This Row],[MIN]]/60/24</f>
        <v>6.9597222222222221</v>
      </c>
      <c r="M768" t="str">
        <f>VLOOKUP(LEFT(MPT_Data[[#This Row],[Object ID]],1),Lookup[#All],2,FALSE)</f>
        <v>Incident</v>
      </c>
      <c r="N768" t="str">
        <f>VLOOKUP("0"&amp;RIGHT(MPT_Data[[#This Row],[Processor Cost Center]],9),MAIN_Ref[[#All],[Cost Center]:[Site Name]],3,FALSE)</f>
        <v>PAL</v>
      </c>
      <c r="T768" s="8"/>
      <c r="U768"/>
    </row>
    <row r="769" spans="2:21" x14ac:dyDescent="0.25">
      <c r="B769" s="6" t="s">
        <v>30</v>
      </c>
      <c r="C769" s="3" t="s">
        <v>17</v>
      </c>
      <c r="D769" s="5" t="s">
        <v>1198</v>
      </c>
      <c r="E769" s="19" t="s">
        <v>1199</v>
      </c>
      <c r="F769" s="25">
        <v>41420</v>
      </c>
      <c r="G769" s="3" t="s">
        <v>2197</v>
      </c>
      <c r="H769" s="5">
        <v>831</v>
      </c>
      <c r="I769" s="19">
        <v>100</v>
      </c>
      <c r="J769" s="6">
        <f>DATE(YEAR(MPT_Data[[#This Row],[Calendar Day]]),MONTH(MPT_Data[[#This Row],[Calendar Day]]),1)</f>
        <v>41395</v>
      </c>
      <c r="K769" s="3">
        <f>DATE(YEAR(MPT_Data[[#This Row],[Calendar Day]]),1,1)</f>
        <v>41275</v>
      </c>
      <c r="L769" s="5">
        <f>MPT_Data[[#This Row],[MIN]]/60/24</f>
        <v>0.57708333333333328</v>
      </c>
      <c r="M769" t="str">
        <f>VLOOKUP(LEFT(MPT_Data[[#This Row],[Object ID]],1),Lookup[#All],2,FALSE)</f>
        <v>Incident</v>
      </c>
      <c r="N769" t="str">
        <f>VLOOKUP("0"&amp;RIGHT(MPT_Data[[#This Row],[Processor Cost Center]],9),MAIN_Ref[[#All],[Cost Center]:[Site Name]],3,FALSE)</f>
        <v>PAL</v>
      </c>
      <c r="T769" s="8"/>
      <c r="U769"/>
    </row>
    <row r="770" spans="2:21" x14ac:dyDescent="0.25">
      <c r="B770" s="6" t="s">
        <v>30</v>
      </c>
      <c r="C770" s="3" t="s">
        <v>17</v>
      </c>
      <c r="D770" s="5" t="s">
        <v>1200</v>
      </c>
      <c r="E770" s="19" t="s">
        <v>1201</v>
      </c>
      <c r="F770" s="25">
        <v>41420</v>
      </c>
      <c r="G770" s="3" t="s">
        <v>2194</v>
      </c>
      <c r="H770" s="5">
        <v>109</v>
      </c>
      <c r="I770" s="19">
        <v>100</v>
      </c>
      <c r="J770" s="6">
        <f>DATE(YEAR(MPT_Data[[#This Row],[Calendar Day]]),MONTH(MPT_Data[[#This Row],[Calendar Day]]),1)</f>
        <v>41395</v>
      </c>
      <c r="K770" s="3">
        <f>DATE(YEAR(MPT_Data[[#This Row],[Calendar Day]]),1,1)</f>
        <v>41275</v>
      </c>
      <c r="L770" s="5">
        <f>MPT_Data[[#This Row],[MIN]]/60/24</f>
        <v>7.5694444444444439E-2</v>
      </c>
      <c r="M770" t="str">
        <f>VLOOKUP(LEFT(MPT_Data[[#This Row],[Object ID]],1),Lookup[#All],2,FALSE)</f>
        <v>Incident</v>
      </c>
      <c r="N770" t="str">
        <f>VLOOKUP("0"&amp;RIGHT(MPT_Data[[#This Row],[Processor Cost Center]],9),MAIN_Ref[[#All],[Cost Center]:[Site Name]],3,FALSE)</f>
        <v>PAL</v>
      </c>
      <c r="T770" s="8"/>
      <c r="U770"/>
    </row>
    <row r="771" spans="2:21" x14ac:dyDescent="0.25">
      <c r="B771" s="6" t="s">
        <v>30</v>
      </c>
      <c r="C771" s="3" t="s">
        <v>17</v>
      </c>
      <c r="D771" s="5" t="s">
        <v>1202</v>
      </c>
      <c r="E771" s="19" t="s">
        <v>1203</v>
      </c>
      <c r="F771" s="25">
        <v>41427</v>
      </c>
      <c r="G771" s="3" t="s">
        <v>2192</v>
      </c>
      <c r="H771" s="5">
        <v>9948</v>
      </c>
      <c r="I771" s="19">
        <v>100</v>
      </c>
      <c r="J771" s="6">
        <f>DATE(YEAR(MPT_Data[[#This Row],[Calendar Day]]),MONTH(MPT_Data[[#This Row],[Calendar Day]]),1)</f>
        <v>41426</v>
      </c>
      <c r="K771" s="3">
        <f>DATE(YEAR(MPT_Data[[#This Row],[Calendar Day]]),1,1)</f>
        <v>41275</v>
      </c>
      <c r="L771" s="5">
        <f>MPT_Data[[#This Row],[MIN]]/60/24</f>
        <v>6.9083333333333341</v>
      </c>
      <c r="M771" t="str">
        <f>VLOOKUP(LEFT(MPT_Data[[#This Row],[Object ID]],1),Lookup[#All],2,FALSE)</f>
        <v>Incident</v>
      </c>
      <c r="N771" t="str">
        <f>VLOOKUP("0"&amp;RIGHT(MPT_Data[[#This Row],[Processor Cost Center]],9),MAIN_Ref[[#All],[Cost Center]:[Site Name]],3,FALSE)</f>
        <v>PAL</v>
      </c>
      <c r="T771" s="8"/>
      <c r="U771"/>
    </row>
    <row r="772" spans="2:21" x14ac:dyDescent="0.25">
      <c r="B772" s="6" t="s">
        <v>30</v>
      </c>
      <c r="C772" s="3" t="s">
        <v>17</v>
      </c>
      <c r="D772" s="5" t="s">
        <v>1204</v>
      </c>
      <c r="E772" s="19" t="s">
        <v>1205</v>
      </c>
      <c r="F772" s="25">
        <v>41402</v>
      </c>
      <c r="G772" s="3" t="s">
        <v>2194</v>
      </c>
      <c r="H772" s="5">
        <v>6842</v>
      </c>
      <c r="I772" s="19">
        <v>100</v>
      </c>
      <c r="J772" s="6">
        <f>DATE(YEAR(MPT_Data[[#This Row],[Calendar Day]]),MONTH(MPT_Data[[#This Row],[Calendar Day]]),1)</f>
        <v>41395</v>
      </c>
      <c r="K772" s="3">
        <f>DATE(YEAR(MPT_Data[[#This Row],[Calendar Day]]),1,1)</f>
        <v>41275</v>
      </c>
      <c r="L772" s="5">
        <f>MPT_Data[[#This Row],[MIN]]/60/24</f>
        <v>4.7513888888888891</v>
      </c>
      <c r="M772" t="str">
        <f>VLOOKUP(LEFT(MPT_Data[[#This Row],[Object ID]],1),Lookup[#All],2,FALSE)</f>
        <v>Incident</v>
      </c>
      <c r="N772" t="str">
        <f>VLOOKUP("0"&amp;RIGHT(MPT_Data[[#This Row],[Processor Cost Center]],9),MAIN_Ref[[#All],[Cost Center]:[Site Name]],3,FALSE)</f>
        <v>PAL</v>
      </c>
      <c r="T772" s="8"/>
      <c r="U772"/>
    </row>
    <row r="773" spans="2:21" x14ac:dyDescent="0.25">
      <c r="B773" s="6" t="s">
        <v>30</v>
      </c>
      <c r="C773" s="3" t="s">
        <v>17</v>
      </c>
      <c r="D773" s="5" t="s">
        <v>1206</v>
      </c>
      <c r="E773" s="19" t="s">
        <v>1207</v>
      </c>
      <c r="F773" s="25">
        <v>41391</v>
      </c>
      <c r="G773" s="3" t="s">
        <v>2191</v>
      </c>
      <c r="H773" s="5">
        <v>-42732</v>
      </c>
      <c r="I773" s="19">
        <v>100</v>
      </c>
      <c r="J773" s="6">
        <f>DATE(YEAR(MPT_Data[[#This Row],[Calendar Day]]),MONTH(MPT_Data[[#This Row],[Calendar Day]]),1)</f>
        <v>41365</v>
      </c>
      <c r="K773" s="3">
        <f>DATE(YEAR(MPT_Data[[#This Row],[Calendar Day]]),1,1)</f>
        <v>41275</v>
      </c>
      <c r="L773" s="5">
        <f>MPT_Data[[#This Row],[MIN]]/60/24</f>
        <v>-29.675000000000001</v>
      </c>
      <c r="M773" t="str">
        <f>VLOOKUP(LEFT(MPT_Data[[#This Row],[Object ID]],1),Lookup[#All],2,FALSE)</f>
        <v>Incident</v>
      </c>
      <c r="N773" t="str">
        <f>VLOOKUP("0"&amp;RIGHT(MPT_Data[[#This Row],[Processor Cost Center]],9),MAIN_Ref[[#All],[Cost Center]:[Site Name]],3,FALSE)</f>
        <v>PAL</v>
      </c>
      <c r="T773" s="8"/>
      <c r="U773"/>
    </row>
    <row r="774" spans="2:21" x14ac:dyDescent="0.25">
      <c r="B774" s="6" t="s">
        <v>30</v>
      </c>
      <c r="C774" s="3" t="s">
        <v>17</v>
      </c>
      <c r="D774" s="5" t="s">
        <v>1208</v>
      </c>
      <c r="E774" s="19" t="s">
        <v>1209</v>
      </c>
      <c r="F774" s="25">
        <v>41424</v>
      </c>
      <c r="G774" s="3" t="s">
        <v>2197</v>
      </c>
      <c r="H774" s="5">
        <v>5539</v>
      </c>
      <c r="I774" s="19">
        <v>100</v>
      </c>
      <c r="J774" s="6">
        <f>DATE(YEAR(MPT_Data[[#This Row],[Calendar Day]]),MONTH(MPT_Data[[#This Row],[Calendar Day]]),1)</f>
        <v>41395</v>
      </c>
      <c r="K774" s="3">
        <f>DATE(YEAR(MPT_Data[[#This Row],[Calendar Day]]),1,1)</f>
        <v>41275</v>
      </c>
      <c r="L774" s="5">
        <f>MPT_Data[[#This Row],[MIN]]/60/24</f>
        <v>3.8465277777777778</v>
      </c>
      <c r="M774" t="str">
        <f>VLOOKUP(LEFT(MPT_Data[[#This Row],[Object ID]],1),Lookup[#All],2,FALSE)</f>
        <v>Incident</v>
      </c>
      <c r="N774" t="str">
        <f>VLOOKUP("0"&amp;RIGHT(MPT_Data[[#This Row],[Processor Cost Center]],9),MAIN_Ref[[#All],[Cost Center]:[Site Name]],3,FALSE)</f>
        <v>PAL</v>
      </c>
      <c r="T774" s="8"/>
      <c r="U774"/>
    </row>
    <row r="775" spans="2:21" x14ac:dyDescent="0.25">
      <c r="B775" s="6" t="s">
        <v>30</v>
      </c>
      <c r="C775" s="3" t="s">
        <v>17</v>
      </c>
      <c r="D775" s="5" t="s">
        <v>1210</v>
      </c>
      <c r="E775" s="19" t="s">
        <v>1211</v>
      </c>
      <c r="F775" s="25">
        <v>41395</v>
      </c>
      <c r="G775" s="3" t="s">
        <v>2197</v>
      </c>
      <c r="H775" s="5">
        <v>6331</v>
      </c>
      <c r="I775" s="19">
        <v>100</v>
      </c>
      <c r="J775" s="6">
        <f>DATE(YEAR(MPT_Data[[#This Row],[Calendar Day]]),MONTH(MPT_Data[[#This Row],[Calendar Day]]),1)</f>
        <v>41395</v>
      </c>
      <c r="K775" s="3">
        <f>DATE(YEAR(MPT_Data[[#This Row],[Calendar Day]]),1,1)</f>
        <v>41275</v>
      </c>
      <c r="L775" s="5">
        <f>MPT_Data[[#This Row],[MIN]]/60/24</f>
        <v>4.396527777777778</v>
      </c>
      <c r="M775" t="str">
        <f>VLOOKUP(LEFT(MPT_Data[[#This Row],[Object ID]],1),Lookup[#All],2,FALSE)</f>
        <v>Incident</v>
      </c>
      <c r="N775" t="str">
        <f>VLOOKUP("0"&amp;RIGHT(MPT_Data[[#This Row],[Processor Cost Center]],9),MAIN_Ref[[#All],[Cost Center]:[Site Name]],3,FALSE)</f>
        <v>PAL</v>
      </c>
      <c r="T775" s="8"/>
      <c r="U775"/>
    </row>
    <row r="776" spans="2:21" x14ac:dyDescent="0.25">
      <c r="B776" s="6" t="s">
        <v>30</v>
      </c>
      <c r="C776" s="3" t="s">
        <v>17</v>
      </c>
      <c r="D776" s="5" t="s">
        <v>1212</v>
      </c>
      <c r="E776" s="19" t="s">
        <v>1213</v>
      </c>
      <c r="F776" s="25">
        <v>41396</v>
      </c>
      <c r="G776" s="3" t="s">
        <v>2192</v>
      </c>
      <c r="H776" s="5">
        <v>8697</v>
      </c>
      <c r="I776" s="19">
        <v>0</v>
      </c>
      <c r="J776" s="6">
        <f>DATE(YEAR(MPT_Data[[#This Row],[Calendar Day]]),MONTH(MPT_Data[[#This Row],[Calendar Day]]),1)</f>
        <v>41395</v>
      </c>
      <c r="K776" s="3">
        <f>DATE(YEAR(MPT_Data[[#This Row],[Calendar Day]]),1,1)</f>
        <v>41275</v>
      </c>
      <c r="L776" s="5">
        <f>MPT_Data[[#This Row],[MIN]]/60/24</f>
        <v>6.0395833333333329</v>
      </c>
      <c r="M776" t="str">
        <f>VLOOKUP(LEFT(MPT_Data[[#This Row],[Object ID]],1),Lookup[#All],2,FALSE)</f>
        <v>Incident</v>
      </c>
      <c r="N776" t="str">
        <f>VLOOKUP("0"&amp;RIGHT(MPT_Data[[#This Row],[Processor Cost Center]],9),MAIN_Ref[[#All],[Cost Center]:[Site Name]],3,FALSE)</f>
        <v>PAL</v>
      </c>
      <c r="T776" s="8"/>
      <c r="U776"/>
    </row>
    <row r="777" spans="2:21" x14ac:dyDescent="0.25">
      <c r="B777" s="6" t="s">
        <v>30</v>
      </c>
      <c r="C777" s="3" t="s">
        <v>17</v>
      </c>
      <c r="D777" s="5" t="s">
        <v>1214</v>
      </c>
      <c r="E777" s="19" t="s">
        <v>1215</v>
      </c>
      <c r="F777" s="25">
        <v>41417</v>
      </c>
      <c r="G777" s="3" t="s">
        <v>2189</v>
      </c>
      <c r="H777" s="5">
        <v>25720</v>
      </c>
      <c r="I777" s="19">
        <v>0</v>
      </c>
      <c r="J777" s="6">
        <f>DATE(YEAR(MPT_Data[[#This Row],[Calendar Day]]),MONTH(MPT_Data[[#This Row],[Calendar Day]]),1)</f>
        <v>41395</v>
      </c>
      <c r="K777" s="3">
        <f>DATE(YEAR(MPT_Data[[#This Row],[Calendar Day]]),1,1)</f>
        <v>41275</v>
      </c>
      <c r="L777" s="5">
        <f>MPT_Data[[#This Row],[MIN]]/60/24</f>
        <v>17.861111111111111</v>
      </c>
      <c r="M777" t="str">
        <f>VLOOKUP(LEFT(MPT_Data[[#This Row],[Object ID]],1),Lookup[#All],2,FALSE)</f>
        <v>Incident</v>
      </c>
      <c r="N777" t="str">
        <f>VLOOKUP("0"&amp;RIGHT(MPT_Data[[#This Row],[Processor Cost Center]],9),MAIN_Ref[[#All],[Cost Center]:[Site Name]],3,FALSE)</f>
        <v>PAL</v>
      </c>
      <c r="T777" s="8"/>
      <c r="U777"/>
    </row>
    <row r="778" spans="2:21" x14ac:dyDescent="0.25">
      <c r="B778" s="6" t="s">
        <v>30</v>
      </c>
      <c r="C778" s="3" t="s">
        <v>17</v>
      </c>
      <c r="D778" s="5" t="s">
        <v>1216</v>
      </c>
      <c r="E778" s="19" t="s">
        <v>1217</v>
      </c>
      <c r="F778" s="25">
        <v>41424</v>
      </c>
      <c r="G778" s="3" t="s">
        <v>2198</v>
      </c>
      <c r="H778" s="5">
        <v>4251</v>
      </c>
      <c r="I778" s="19">
        <v>100</v>
      </c>
      <c r="J778" s="6">
        <f>DATE(YEAR(MPT_Data[[#This Row],[Calendar Day]]),MONTH(MPT_Data[[#This Row],[Calendar Day]]),1)</f>
        <v>41395</v>
      </c>
      <c r="K778" s="3">
        <f>DATE(YEAR(MPT_Data[[#This Row],[Calendar Day]]),1,1)</f>
        <v>41275</v>
      </c>
      <c r="L778" s="5">
        <f>MPT_Data[[#This Row],[MIN]]/60/24</f>
        <v>2.9520833333333329</v>
      </c>
      <c r="M778" t="str">
        <f>VLOOKUP(LEFT(MPT_Data[[#This Row],[Object ID]],1),Lookup[#All],2,FALSE)</f>
        <v>Incident</v>
      </c>
      <c r="N778" t="str">
        <f>VLOOKUP("0"&amp;RIGHT(MPT_Data[[#This Row],[Processor Cost Center]],9),MAIN_Ref[[#All],[Cost Center]:[Site Name]],3,FALSE)</f>
        <v>PAL</v>
      </c>
      <c r="T778" s="8"/>
      <c r="U778"/>
    </row>
    <row r="779" spans="2:21" x14ac:dyDescent="0.25">
      <c r="B779" s="6" t="s">
        <v>30</v>
      </c>
      <c r="C779" s="3" t="s">
        <v>17</v>
      </c>
      <c r="D779" s="5" t="s">
        <v>1218</v>
      </c>
      <c r="E779" s="19" t="s">
        <v>1219</v>
      </c>
      <c r="F779" s="25">
        <v>41391</v>
      </c>
      <c r="G779" s="3" t="s">
        <v>2194</v>
      </c>
      <c r="H779" s="5">
        <v>27</v>
      </c>
      <c r="I779" s="19">
        <v>100</v>
      </c>
      <c r="J779" s="6">
        <f>DATE(YEAR(MPT_Data[[#This Row],[Calendar Day]]),MONTH(MPT_Data[[#This Row],[Calendar Day]]),1)</f>
        <v>41365</v>
      </c>
      <c r="K779" s="3">
        <f>DATE(YEAR(MPT_Data[[#This Row],[Calendar Day]]),1,1)</f>
        <v>41275</v>
      </c>
      <c r="L779" s="5">
        <f>MPT_Data[[#This Row],[MIN]]/60/24</f>
        <v>1.8749999999999999E-2</v>
      </c>
      <c r="M779" t="str">
        <f>VLOOKUP(LEFT(MPT_Data[[#This Row],[Object ID]],1),Lookup[#All],2,FALSE)</f>
        <v>Incident</v>
      </c>
      <c r="N779" t="str">
        <f>VLOOKUP("0"&amp;RIGHT(MPT_Data[[#This Row],[Processor Cost Center]],9),MAIN_Ref[[#All],[Cost Center]:[Site Name]],3,FALSE)</f>
        <v>PAL</v>
      </c>
      <c r="T779" s="8"/>
      <c r="U779"/>
    </row>
    <row r="780" spans="2:21" x14ac:dyDescent="0.25">
      <c r="B780" s="6" t="s">
        <v>30</v>
      </c>
      <c r="C780" s="3" t="s">
        <v>17</v>
      </c>
      <c r="D780" s="5" t="s">
        <v>1220</v>
      </c>
      <c r="E780" s="19" t="s">
        <v>1221</v>
      </c>
      <c r="F780" s="25">
        <v>41427</v>
      </c>
      <c r="G780" s="3" t="s">
        <v>2194</v>
      </c>
      <c r="H780" s="5">
        <v>7130</v>
      </c>
      <c r="I780" s="19">
        <v>100</v>
      </c>
      <c r="J780" s="6">
        <f>DATE(YEAR(MPT_Data[[#This Row],[Calendar Day]]),MONTH(MPT_Data[[#This Row],[Calendar Day]]),1)</f>
        <v>41426</v>
      </c>
      <c r="K780" s="3">
        <f>DATE(YEAR(MPT_Data[[#This Row],[Calendar Day]]),1,1)</f>
        <v>41275</v>
      </c>
      <c r="L780" s="5">
        <f>MPT_Data[[#This Row],[MIN]]/60/24</f>
        <v>4.9513888888888884</v>
      </c>
      <c r="M780" t="str">
        <f>VLOOKUP(LEFT(MPT_Data[[#This Row],[Object ID]],1),Lookup[#All],2,FALSE)</f>
        <v>Incident</v>
      </c>
      <c r="N780" t="str">
        <f>VLOOKUP("0"&amp;RIGHT(MPT_Data[[#This Row],[Processor Cost Center]],9),MAIN_Ref[[#All],[Cost Center]:[Site Name]],3,FALSE)</f>
        <v>PAL</v>
      </c>
      <c r="T780" s="8"/>
      <c r="U780"/>
    </row>
    <row r="781" spans="2:21" x14ac:dyDescent="0.25">
      <c r="B781" s="6" t="s">
        <v>30</v>
      </c>
      <c r="C781" s="3" t="s">
        <v>17</v>
      </c>
      <c r="D781" s="5" t="s">
        <v>1222</v>
      </c>
      <c r="E781" s="19" t="s">
        <v>1223</v>
      </c>
      <c r="F781" s="25">
        <v>41402</v>
      </c>
      <c r="G781" s="3" t="s">
        <v>2198</v>
      </c>
      <c r="H781" s="5">
        <v>16957</v>
      </c>
      <c r="I781" s="19">
        <v>0</v>
      </c>
      <c r="J781" s="6">
        <f>DATE(YEAR(MPT_Data[[#This Row],[Calendar Day]]),MONTH(MPT_Data[[#This Row],[Calendar Day]]),1)</f>
        <v>41395</v>
      </c>
      <c r="K781" s="3">
        <f>DATE(YEAR(MPT_Data[[#This Row],[Calendar Day]]),1,1)</f>
        <v>41275</v>
      </c>
      <c r="L781" s="5">
        <f>MPT_Data[[#This Row],[MIN]]/60/24</f>
        <v>11.775694444444445</v>
      </c>
      <c r="M781" t="str">
        <f>VLOOKUP(LEFT(MPT_Data[[#This Row],[Object ID]],1),Lookup[#All],2,FALSE)</f>
        <v>Incident</v>
      </c>
      <c r="N781" t="str">
        <f>VLOOKUP("0"&amp;RIGHT(MPT_Data[[#This Row],[Processor Cost Center]],9),MAIN_Ref[[#All],[Cost Center]:[Site Name]],3,FALSE)</f>
        <v>PAL</v>
      </c>
      <c r="T781" s="8"/>
      <c r="U781"/>
    </row>
    <row r="782" spans="2:21" x14ac:dyDescent="0.25">
      <c r="B782" s="6" t="s">
        <v>30</v>
      </c>
      <c r="C782" s="3" t="s">
        <v>17</v>
      </c>
      <c r="D782" s="5" t="s">
        <v>1224</v>
      </c>
      <c r="E782" s="19" t="s">
        <v>1225</v>
      </c>
      <c r="F782" s="25">
        <v>41424</v>
      </c>
      <c r="G782" s="3" t="s">
        <v>2197</v>
      </c>
      <c r="H782" s="5">
        <v>44734</v>
      </c>
      <c r="I782" s="19">
        <v>0</v>
      </c>
      <c r="J782" s="6">
        <f>DATE(YEAR(MPT_Data[[#This Row],[Calendar Day]]),MONTH(MPT_Data[[#This Row],[Calendar Day]]),1)</f>
        <v>41395</v>
      </c>
      <c r="K782" s="3">
        <f>DATE(YEAR(MPT_Data[[#This Row],[Calendar Day]]),1,1)</f>
        <v>41275</v>
      </c>
      <c r="L782" s="5">
        <f>MPT_Data[[#This Row],[MIN]]/60/24</f>
        <v>31.06527777777778</v>
      </c>
      <c r="M782" t="str">
        <f>VLOOKUP(LEFT(MPT_Data[[#This Row],[Object ID]],1),Lookup[#All],2,FALSE)</f>
        <v>Incident</v>
      </c>
      <c r="N782" t="str">
        <f>VLOOKUP("0"&amp;RIGHT(MPT_Data[[#This Row],[Processor Cost Center]],9),MAIN_Ref[[#All],[Cost Center]:[Site Name]],3,FALSE)</f>
        <v>PAL</v>
      </c>
      <c r="T782" s="8"/>
      <c r="U782"/>
    </row>
    <row r="783" spans="2:21" x14ac:dyDescent="0.25">
      <c r="B783" s="6" t="s">
        <v>30</v>
      </c>
      <c r="C783" s="3" t="s">
        <v>17</v>
      </c>
      <c r="D783" s="5" t="s">
        <v>1226</v>
      </c>
      <c r="E783" s="19" t="s">
        <v>1227</v>
      </c>
      <c r="F783" s="25">
        <v>41427</v>
      </c>
      <c r="G783" s="3" t="s">
        <v>2196</v>
      </c>
      <c r="H783" s="5">
        <v>3305</v>
      </c>
      <c r="I783" s="19">
        <v>100</v>
      </c>
      <c r="J783" s="6">
        <f>DATE(YEAR(MPT_Data[[#This Row],[Calendar Day]]),MONTH(MPT_Data[[#This Row],[Calendar Day]]),1)</f>
        <v>41426</v>
      </c>
      <c r="K783" s="3">
        <f>DATE(YEAR(MPT_Data[[#This Row],[Calendar Day]]),1,1)</f>
        <v>41275</v>
      </c>
      <c r="L783" s="5">
        <f>MPT_Data[[#This Row],[MIN]]/60/24</f>
        <v>2.2951388888888888</v>
      </c>
      <c r="M783" t="str">
        <f>VLOOKUP(LEFT(MPT_Data[[#This Row],[Object ID]],1),Lookup[#All],2,FALSE)</f>
        <v>Incident</v>
      </c>
      <c r="N783" t="str">
        <f>VLOOKUP("0"&amp;RIGHT(MPT_Data[[#This Row],[Processor Cost Center]],9),MAIN_Ref[[#All],[Cost Center]:[Site Name]],3,FALSE)</f>
        <v>PAL</v>
      </c>
      <c r="T783" s="8"/>
      <c r="U783"/>
    </row>
    <row r="784" spans="2:21" x14ac:dyDescent="0.25">
      <c r="B784" s="6" t="s">
        <v>30</v>
      </c>
      <c r="C784" s="3" t="s">
        <v>17</v>
      </c>
      <c r="D784" s="5" t="s">
        <v>1228</v>
      </c>
      <c r="E784" s="19" t="s">
        <v>1229</v>
      </c>
      <c r="F784" s="25">
        <v>41425</v>
      </c>
      <c r="G784" s="3" t="s">
        <v>2199</v>
      </c>
      <c r="H784" s="5">
        <v>1499</v>
      </c>
      <c r="I784" s="19">
        <v>100</v>
      </c>
      <c r="J784" s="6">
        <f>DATE(YEAR(MPT_Data[[#This Row],[Calendar Day]]),MONTH(MPT_Data[[#This Row],[Calendar Day]]),1)</f>
        <v>41395</v>
      </c>
      <c r="K784" s="3">
        <f>DATE(YEAR(MPT_Data[[#This Row],[Calendar Day]]),1,1)</f>
        <v>41275</v>
      </c>
      <c r="L784" s="5">
        <f>MPT_Data[[#This Row],[MIN]]/60/24</f>
        <v>1.0409722222222222</v>
      </c>
      <c r="M784" t="str">
        <f>VLOOKUP(LEFT(MPT_Data[[#This Row],[Object ID]],1),Lookup[#All],2,FALSE)</f>
        <v>Incident</v>
      </c>
      <c r="N784" t="str">
        <f>VLOOKUP("0"&amp;RIGHT(MPT_Data[[#This Row],[Processor Cost Center]],9),MAIN_Ref[[#All],[Cost Center]:[Site Name]],3,FALSE)</f>
        <v>PAL</v>
      </c>
      <c r="T784" s="8"/>
      <c r="U784"/>
    </row>
    <row r="785" spans="2:21" x14ac:dyDescent="0.25">
      <c r="B785" s="6" t="s">
        <v>30</v>
      </c>
      <c r="C785" s="3" t="s">
        <v>17</v>
      </c>
      <c r="D785" s="5" t="s">
        <v>1230</v>
      </c>
      <c r="E785" s="19" t="s">
        <v>1231</v>
      </c>
      <c r="F785" s="25">
        <v>41425</v>
      </c>
      <c r="G785" s="3" t="s">
        <v>2194</v>
      </c>
      <c r="H785" s="5">
        <v>2</v>
      </c>
      <c r="I785" s="19">
        <v>100</v>
      </c>
      <c r="J785" s="6">
        <f>DATE(YEAR(MPT_Data[[#This Row],[Calendar Day]]),MONTH(MPT_Data[[#This Row],[Calendar Day]]),1)</f>
        <v>41395</v>
      </c>
      <c r="K785" s="3">
        <f>DATE(YEAR(MPT_Data[[#This Row],[Calendar Day]]),1,1)</f>
        <v>41275</v>
      </c>
      <c r="L785" s="5">
        <f>MPT_Data[[#This Row],[MIN]]/60/24</f>
        <v>1.3888888888888889E-3</v>
      </c>
      <c r="M785" t="str">
        <f>VLOOKUP(LEFT(MPT_Data[[#This Row],[Object ID]],1),Lookup[#All],2,FALSE)</f>
        <v>Incident</v>
      </c>
      <c r="N785" t="str">
        <f>VLOOKUP("0"&amp;RIGHT(MPT_Data[[#This Row],[Processor Cost Center]],9),MAIN_Ref[[#All],[Cost Center]:[Site Name]],3,FALSE)</f>
        <v>PAL</v>
      </c>
      <c r="T785" s="8"/>
      <c r="U785"/>
    </row>
    <row r="786" spans="2:21" x14ac:dyDescent="0.25">
      <c r="B786" s="6" t="s">
        <v>30</v>
      </c>
      <c r="C786" s="3" t="s">
        <v>17</v>
      </c>
      <c r="D786" s="5" t="s">
        <v>1232</v>
      </c>
      <c r="E786" s="19" t="s">
        <v>1233</v>
      </c>
      <c r="F786" s="25">
        <v>41416</v>
      </c>
      <c r="G786" s="3" t="s">
        <v>2197</v>
      </c>
      <c r="H786" s="5">
        <v>2981</v>
      </c>
      <c r="I786" s="19">
        <v>100</v>
      </c>
      <c r="J786" s="6">
        <f>DATE(YEAR(MPT_Data[[#This Row],[Calendar Day]]),MONTH(MPT_Data[[#This Row],[Calendar Day]]),1)</f>
        <v>41395</v>
      </c>
      <c r="K786" s="3">
        <f>DATE(YEAR(MPT_Data[[#This Row],[Calendar Day]]),1,1)</f>
        <v>41275</v>
      </c>
      <c r="L786" s="5">
        <f>MPT_Data[[#This Row],[MIN]]/60/24</f>
        <v>2.0701388888888888</v>
      </c>
      <c r="M786" t="str">
        <f>VLOOKUP(LEFT(MPT_Data[[#This Row],[Object ID]],1),Lookup[#All],2,FALSE)</f>
        <v>Incident</v>
      </c>
      <c r="N786" t="str">
        <f>VLOOKUP("0"&amp;RIGHT(MPT_Data[[#This Row],[Processor Cost Center]],9),MAIN_Ref[[#All],[Cost Center]:[Site Name]],3,FALSE)</f>
        <v>PAL</v>
      </c>
      <c r="T786" s="8"/>
      <c r="U786"/>
    </row>
    <row r="787" spans="2:21" x14ac:dyDescent="0.25">
      <c r="B787" s="6" t="s">
        <v>30</v>
      </c>
      <c r="C787" s="3" t="s">
        <v>17</v>
      </c>
      <c r="D787" s="5" t="s">
        <v>1234</v>
      </c>
      <c r="E787" s="19" t="s">
        <v>1235</v>
      </c>
      <c r="F787" s="25">
        <v>41403</v>
      </c>
      <c r="G787" s="3" t="s">
        <v>2194</v>
      </c>
      <c r="H787" s="5">
        <v>11541</v>
      </c>
      <c r="I787" s="19">
        <v>0</v>
      </c>
      <c r="J787" s="6">
        <f>DATE(YEAR(MPT_Data[[#This Row],[Calendar Day]]),MONTH(MPT_Data[[#This Row],[Calendar Day]]),1)</f>
        <v>41395</v>
      </c>
      <c r="K787" s="3">
        <f>DATE(YEAR(MPT_Data[[#This Row],[Calendar Day]]),1,1)</f>
        <v>41275</v>
      </c>
      <c r="L787" s="5">
        <f>MPT_Data[[#This Row],[MIN]]/60/24</f>
        <v>8.0145833333333325</v>
      </c>
      <c r="M787" t="str">
        <f>VLOOKUP(LEFT(MPT_Data[[#This Row],[Object ID]],1),Lookup[#All],2,FALSE)</f>
        <v>Incident</v>
      </c>
      <c r="N787" t="str">
        <f>VLOOKUP("0"&amp;RIGHT(MPT_Data[[#This Row],[Processor Cost Center]],9),MAIN_Ref[[#All],[Cost Center]:[Site Name]],3,FALSE)</f>
        <v>PAL</v>
      </c>
      <c r="T787" s="8"/>
      <c r="U787"/>
    </row>
    <row r="788" spans="2:21" x14ac:dyDescent="0.25">
      <c r="B788" s="6" t="s">
        <v>30</v>
      </c>
      <c r="C788" s="3" t="s">
        <v>17</v>
      </c>
      <c r="D788" s="5" t="s">
        <v>1236</v>
      </c>
      <c r="E788" s="19" t="s">
        <v>1237</v>
      </c>
      <c r="F788" s="25">
        <v>41410</v>
      </c>
      <c r="G788" s="3" t="s">
        <v>2196</v>
      </c>
      <c r="H788" s="5">
        <v>11298</v>
      </c>
      <c r="I788" s="19">
        <v>100</v>
      </c>
      <c r="J788" s="6">
        <f>DATE(YEAR(MPT_Data[[#This Row],[Calendar Day]]),MONTH(MPT_Data[[#This Row],[Calendar Day]]),1)</f>
        <v>41395</v>
      </c>
      <c r="K788" s="3">
        <f>DATE(YEAR(MPT_Data[[#This Row],[Calendar Day]]),1,1)</f>
        <v>41275</v>
      </c>
      <c r="L788" s="5">
        <f>MPT_Data[[#This Row],[MIN]]/60/24</f>
        <v>7.8458333333333341</v>
      </c>
      <c r="M788" t="str">
        <f>VLOOKUP(LEFT(MPT_Data[[#This Row],[Object ID]],1),Lookup[#All],2,FALSE)</f>
        <v>Incident</v>
      </c>
      <c r="N788" t="str">
        <f>VLOOKUP("0"&amp;RIGHT(MPT_Data[[#This Row],[Processor Cost Center]],9),MAIN_Ref[[#All],[Cost Center]:[Site Name]],3,FALSE)</f>
        <v>PAL</v>
      </c>
      <c r="T788" s="8"/>
      <c r="U788"/>
    </row>
    <row r="789" spans="2:21" x14ac:dyDescent="0.25">
      <c r="B789" s="6" t="s">
        <v>30</v>
      </c>
      <c r="C789" s="3" t="s">
        <v>17</v>
      </c>
      <c r="D789" s="5" t="s">
        <v>1238</v>
      </c>
      <c r="E789" s="19" t="s">
        <v>1239</v>
      </c>
      <c r="F789" s="25">
        <v>41396</v>
      </c>
      <c r="G789" s="3" t="s">
        <v>2194</v>
      </c>
      <c r="H789" s="5">
        <v>1437</v>
      </c>
      <c r="I789" s="19">
        <v>100</v>
      </c>
      <c r="J789" s="6">
        <f>DATE(YEAR(MPT_Data[[#This Row],[Calendar Day]]),MONTH(MPT_Data[[#This Row],[Calendar Day]]),1)</f>
        <v>41395</v>
      </c>
      <c r="K789" s="3">
        <f>DATE(YEAR(MPT_Data[[#This Row],[Calendar Day]]),1,1)</f>
        <v>41275</v>
      </c>
      <c r="L789" s="5">
        <f>MPT_Data[[#This Row],[MIN]]/60/24</f>
        <v>0.99791666666666667</v>
      </c>
      <c r="M789" t="str">
        <f>VLOOKUP(LEFT(MPT_Data[[#This Row],[Object ID]],1),Lookup[#All],2,FALSE)</f>
        <v>Incident</v>
      </c>
      <c r="N789" t="str">
        <f>VLOOKUP("0"&amp;RIGHT(MPT_Data[[#This Row],[Processor Cost Center]],9),MAIN_Ref[[#All],[Cost Center]:[Site Name]],3,FALSE)</f>
        <v>PAL</v>
      </c>
      <c r="T789" s="8"/>
      <c r="U789"/>
    </row>
    <row r="790" spans="2:21" x14ac:dyDescent="0.25">
      <c r="B790" s="6" t="s">
        <v>30</v>
      </c>
      <c r="C790" s="3" t="s">
        <v>17</v>
      </c>
      <c r="D790" s="5" t="s">
        <v>1240</v>
      </c>
      <c r="E790" s="19" t="s">
        <v>1241</v>
      </c>
      <c r="F790" s="25">
        <v>41426</v>
      </c>
      <c r="G790" s="3" t="s">
        <v>2194</v>
      </c>
      <c r="H790" s="5">
        <v>2</v>
      </c>
      <c r="I790" s="19">
        <v>100</v>
      </c>
      <c r="J790" s="6">
        <f>DATE(YEAR(MPT_Data[[#This Row],[Calendar Day]]),MONTH(MPT_Data[[#This Row],[Calendar Day]]),1)</f>
        <v>41426</v>
      </c>
      <c r="K790" s="3">
        <f>DATE(YEAR(MPT_Data[[#This Row],[Calendar Day]]),1,1)</f>
        <v>41275</v>
      </c>
      <c r="L790" s="5">
        <f>MPT_Data[[#This Row],[MIN]]/60/24</f>
        <v>1.3888888888888889E-3</v>
      </c>
      <c r="M790" t="str">
        <f>VLOOKUP(LEFT(MPT_Data[[#This Row],[Object ID]],1),Lookup[#All],2,FALSE)</f>
        <v>Incident</v>
      </c>
      <c r="N790" t="str">
        <f>VLOOKUP("0"&amp;RIGHT(MPT_Data[[#This Row],[Processor Cost Center]],9),MAIN_Ref[[#All],[Cost Center]:[Site Name]],3,FALSE)</f>
        <v>PAL</v>
      </c>
      <c r="T790" s="8"/>
      <c r="U790"/>
    </row>
    <row r="791" spans="2:21" x14ac:dyDescent="0.25">
      <c r="B791" s="6" t="s">
        <v>30</v>
      </c>
      <c r="C791" s="3" t="s">
        <v>17</v>
      </c>
      <c r="D791" s="5" t="s">
        <v>1242</v>
      </c>
      <c r="E791" s="19" t="s">
        <v>1243</v>
      </c>
      <c r="F791" s="25">
        <v>41426</v>
      </c>
      <c r="G791" s="3" t="s">
        <v>2194</v>
      </c>
      <c r="H791" s="5">
        <v>6</v>
      </c>
      <c r="I791" s="19">
        <v>100</v>
      </c>
      <c r="J791" s="6">
        <f>DATE(YEAR(MPT_Data[[#This Row],[Calendar Day]]),MONTH(MPT_Data[[#This Row],[Calendar Day]]),1)</f>
        <v>41426</v>
      </c>
      <c r="K791" s="3">
        <f>DATE(YEAR(MPT_Data[[#This Row],[Calendar Day]]),1,1)</f>
        <v>41275</v>
      </c>
      <c r="L791" s="5">
        <f>MPT_Data[[#This Row],[MIN]]/60/24</f>
        <v>4.1666666666666666E-3</v>
      </c>
      <c r="M791" t="str">
        <f>VLOOKUP(LEFT(MPT_Data[[#This Row],[Object ID]],1),Lookup[#All],2,FALSE)</f>
        <v>Incident</v>
      </c>
      <c r="N791" t="str">
        <f>VLOOKUP("0"&amp;RIGHT(MPT_Data[[#This Row],[Processor Cost Center]],9),MAIN_Ref[[#All],[Cost Center]:[Site Name]],3,FALSE)</f>
        <v>PAL</v>
      </c>
      <c r="T791" s="8"/>
      <c r="U791"/>
    </row>
    <row r="792" spans="2:21" x14ac:dyDescent="0.25">
      <c r="B792" s="6" t="s">
        <v>30</v>
      </c>
      <c r="C792" s="3" t="s">
        <v>17</v>
      </c>
      <c r="D792" s="5" t="s">
        <v>1244</v>
      </c>
      <c r="E792" s="19" t="s">
        <v>1245</v>
      </c>
      <c r="F792" s="25">
        <v>41409</v>
      </c>
      <c r="G792" s="3" t="s">
        <v>2204</v>
      </c>
      <c r="H792" s="5">
        <v>18952</v>
      </c>
      <c r="I792" s="19">
        <v>0</v>
      </c>
      <c r="J792" s="6">
        <f>DATE(YEAR(MPT_Data[[#This Row],[Calendar Day]]),MONTH(MPT_Data[[#This Row],[Calendar Day]]),1)</f>
        <v>41395</v>
      </c>
      <c r="K792" s="3">
        <f>DATE(YEAR(MPT_Data[[#This Row],[Calendar Day]]),1,1)</f>
        <v>41275</v>
      </c>
      <c r="L792" s="5">
        <f>MPT_Data[[#This Row],[MIN]]/60/24</f>
        <v>13.161111111111111</v>
      </c>
      <c r="M792" t="str">
        <f>VLOOKUP(LEFT(MPT_Data[[#This Row],[Object ID]],1),Lookup[#All],2,FALSE)</f>
        <v>Incident</v>
      </c>
      <c r="N792" t="str">
        <f>VLOOKUP("0"&amp;RIGHT(MPT_Data[[#This Row],[Processor Cost Center]],9),MAIN_Ref[[#All],[Cost Center]:[Site Name]],3,FALSE)</f>
        <v>PAL</v>
      </c>
      <c r="T792" s="8"/>
      <c r="U792"/>
    </row>
    <row r="793" spans="2:21" x14ac:dyDescent="0.25">
      <c r="B793" s="6" t="s">
        <v>30</v>
      </c>
      <c r="C793" s="3" t="s">
        <v>17</v>
      </c>
      <c r="D793" s="5" t="s">
        <v>1246</v>
      </c>
      <c r="E793" s="19" t="s">
        <v>1247</v>
      </c>
      <c r="F793" s="25">
        <v>41395</v>
      </c>
      <c r="G793" s="3" t="s">
        <v>2194</v>
      </c>
      <c r="H793" s="5">
        <v>2</v>
      </c>
      <c r="I793" s="19">
        <v>100</v>
      </c>
      <c r="J793" s="6">
        <f>DATE(YEAR(MPT_Data[[#This Row],[Calendar Day]]),MONTH(MPT_Data[[#This Row],[Calendar Day]]),1)</f>
        <v>41395</v>
      </c>
      <c r="K793" s="3">
        <f>DATE(YEAR(MPT_Data[[#This Row],[Calendar Day]]),1,1)</f>
        <v>41275</v>
      </c>
      <c r="L793" s="5">
        <f>MPT_Data[[#This Row],[MIN]]/60/24</f>
        <v>1.3888888888888889E-3</v>
      </c>
      <c r="M793" t="str">
        <f>VLOOKUP(LEFT(MPT_Data[[#This Row],[Object ID]],1),Lookup[#All],2,FALSE)</f>
        <v>Incident</v>
      </c>
      <c r="N793" t="str">
        <f>VLOOKUP("0"&amp;RIGHT(MPT_Data[[#This Row],[Processor Cost Center]],9),MAIN_Ref[[#All],[Cost Center]:[Site Name]],3,FALSE)</f>
        <v>PAL</v>
      </c>
      <c r="T793" s="8"/>
      <c r="U793"/>
    </row>
    <row r="794" spans="2:21" x14ac:dyDescent="0.25">
      <c r="B794" s="6" t="s">
        <v>30</v>
      </c>
      <c r="C794" s="3" t="s">
        <v>17</v>
      </c>
      <c r="D794" s="5" t="s">
        <v>1248</v>
      </c>
      <c r="E794" s="19" t="s">
        <v>1249</v>
      </c>
      <c r="F794" s="25">
        <v>41410</v>
      </c>
      <c r="G794" s="3" t="s">
        <v>2196</v>
      </c>
      <c r="H794" s="5">
        <v>10258</v>
      </c>
      <c r="I794" s="19">
        <v>100</v>
      </c>
      <c r="J794" s="6">
        <f>DATE(YEAR(MPT_Data[[#This Row],[Calendar Day]]),MONTH(MPT_Data[[#This Row],[Calendar Day]]),1)</f>
        <v>41395</v>
      </c>
      <c r="K794" s="3">
        <f>DATE(YEAR(MPT_Data[[#This Row],[Calendar Day]]),1,1)</f>
        <v>41275</v>
      </c>
      <c r="L794" s="5">
        <f>MPT_Data[[#This Row],[MIN]]/60/24</f>
        <v>7.1236111111111109</v>
      </c>
      <c r="M794" t="str">
        <f>VLOOKUP(LEFT(MPT_Data[[#This Row],[Object ID]],1),Lookup[#All],2,FALSE)</f>
        <v>Incident</v>
      </c>
      <c r="N794" t="str">
        <f>VLOOKUP("0"&amp;RIGHT(MPT_Data[[#This Row],[Processor Cost Center]],9),MAIN_Ref[[#All],[Cost Center]:[Site Name]],3,FALSE)</f>
        <v>PAL</v>
      </c>
      <c r="T794" s="8"/>
      <c r="U794"/>
    </row>
    <row r="795" spans="2:21" x14ac:dyDescent="0.25">
      <c r="B795" s="6" t="s">
        <v>30</v>
      </c>
      <c r="C795" s="3" t="s">
        <v>17</v>
      </c>
      <c r="D795" s="5" t="s">
        <v>1250</v>
      </c>
      <c r="E795" s="19" t="s">
        <v>1251</v>
      </c>
      <c r="F795" s="25">
        <v>41426</v>
      </c>
      <c r="G795" s="3" t="s">
        <v>2194</v>
      </c>
      <c r="H795" s="5">
        <v>18</v>
      </c>
      <c r="I795" s="19">
        <v>100</v>
      </c>
      <c r="J795" s="6">
        <f>DATE(YEAR(MPT_Data[[#This Row],[Calendar Day]]),MONTH(MPT_Data[[#This Row],[Calendar Day]]),1)</f>
        <v>41426</v>
      </c>
      <c r="K795" s="3">
        <f>DATE(YEAR(MPT_Data[[#This Row],[Calendar Day]]),1,1)</f>
        <v>41275</v>
      </c>
      <c r="L795" s="5">
        <f>MPT_Data[[#This Row],[MIN]]/60/24</f>
        <v>1.2499999999999999E-2</v>
      </c>
      <c r="M795" t="str">
        <f>VLOOKUP(LEFT(MPT_Data[[#This Row],[Object ID]],1),Lookup[#All],2,FALSE)</f>
        <v>Incident</v>
      </c>
      <c r="N795" t="str">
        <f>VLOOKUP("0"&amp;RIGHT(MPT_Data[[#This Row],[Processor Cost Center]],9),MAIN_Ref[[#All],[Cost Center]:[Site Name]],3,FALSE)</f>
        <v>PAL</v>
      </c>
      <c r="T795" s="8"/>
      <c r="U795"/>
    </row>
    <row r="796" spans="2:21" x14ac:dyDescent="0.25">
      <c r="B796" s="6" t="s">
        <v>30</v>
      </c>
      <c r="C796" s="3" t="s">
        <v>17</v>
      </c>
      <c r="D796" s="5" t="s">
        <v>1252</v>
      </c>
      <c r="E796" s="19" t="s">
        <v>1253</v>
      </c>
      <c r="F796" s="25">
        <v>41398</v>
      </c>
      <c r="G796" s="3" t="s">
        <v>2194</v>
      </c>
      <c r="H796" s="5">
        <v>5</v>
      </c>
      <c r="I796" s="19">
        <v>100</v>
      </c>
      <c r="J796" s="6">
        <f>DATE(YEAR(MPT_Data[[#This Row],[Calendar Day]]),MONTH(MPT_Data[[#This Row],[Calendar Day]]),1)</f>
        <v>41395</v>
      </c>
      <c r="K796" s="3">
        <f>DATE(YEAR(MPT_Data[[#This Row],[Calendar Day]]),1,1)</f>
        <v>41275</v>
      </c>
      <c r="L796" s="5">
        <f>MPT_Data[[#This Row],[MIN]]/60/24</f>
        <v>3.472222222222222E-3</v>
      </c>
      <c r="M796" t="str">
        <f>VLOOKUP(LEFT(MPT_Data[[#This Row],[Object ID]],1),Lookup[#All],2,FALSE)</f>
        <v>Incident</v>
      </c>
      <c r="N796" t="str">
        <f>VLOOKUP("0"&amp;RIGHT(MPT_Data[[#This Row],[Processor Cost Center]],9),MAIN_Ref[[#All],[Cost Center]:[Site Name]],3,FALSE)</f>
        <v>PAL</v>
      </c>
      <c r="T796" s="8"/>
      <c r="U796"/>
    </row>
    <row r="797" spans="2:21" x14ac:dyDescent="0.25">
      <c r="B797" s="6" t="s">
        <v>30</v>
      </c>
      <c r="C797" s="3" t="s">
        <v>17</v>
      </c>
      <c r="D797" s="5" t="s">
        <v>1254</v>
      </c>
      <c r="E797" s="19" t="s">
        <v>1255</v>
      </c>
      <c r="F797" s="25">
        <v>41397</v>
      </c>
      <c r="G797" s="3" t="s">
        <v>2194</v>
      </c>
      <c r="H797" s="5">
        <v>1</v>
      </c>
      <c r="I797" s="19">
        <v>100</v>
      </c>
      <c r="J797" s="6">
        <f>DATE(YEAR(MPT_Data[[#This Row],[Calendar Day]]),MONTH(MPT_Data[[#This Row],[Calendar Day]]),1)</f>
        <v>41395</v>
      </c>
      <c r="K797" s="3">
        <f>DATE(YEAR(MPT_Data[[#This Row],[Calendar Day]]),1,1)</f>
        <v>41275</v>
      </c>
      <c r="L797" s="5">
        <f>MPT_Data[[#This Row],[MIN]]/60/24</f>
        <v>6.9444444444444447E-4</v>
      </c>
      <c r="M797" t="str">
        <f>VLOOKUP(LEFT(MPT_Data[[#This Row],[Object ID]],1),Lookup[#All],2,FALSE)</f>
        <v>Incident</v>
      </c>
      <c r="N797" t="str">
        <f>VLOOKUP("0"&amp;RIGHT(MPT_Data[[#This Row],[Processor Cost Center]],9),MAIN_Ref[[#All],[Cost Center]:[Site Name]],3,FALSE)</f>
        <v>PAL</v>
      </c>
      <c r="T797" s="8"/>
      <c r="U797"/>
    </row>
    <row r="798" spans="2:21" x14ac:dyDescent="0.25">
      <c r="B798" s="6" t="s">
        <v>30</v>
      </c>
      <c r="C798" s="3" t="s">
        <v>17</v>
      </c>
      <c r="D798" s="5" t="s">
        <v>1256</v>
      </c>
      <c r="E798" s="19" t="s">
        <v>1257</v>
      </c>
      <c r="F798" s="25">
        <v>41428</v>
      </c>
      <c r="G798" s="3" t="s">
        <v>2194</v>
      </c>
      <c r="H798" s="5">
        <v>7</v>
      </c>
      <c r="I798" s="19">
        <v>100</v>
      </c>
      <c r="J798" s="6">
        <f>DATE(YEAR(MPT_Data[[#This Row],[Calendar Day]]),MONTH(MPT_Data[[#This Row],[Calendar Day]]),1)</f>
        <v>41426</v>
      </c>
      <c r="K798" s="3">
        <f>DATE(YEAR(MPT_Data[[#This Row],[Calendar Day]]),1,1)</f>
        <v>41275</v>
      </c>
      <c r="L798" s="5">
        <f>MPT_Data[[#This Row],[MIN]]/60/24</f>
        <v>4.8611111111111112E-3</v>
      </c>
      <c r="M798" t="str">
        <f>VLOOKUP(LEFT(MPT_Data[[#This Row],[Object ID]],1),Lookup[#All],2,FALSE)</f>
        <v>Incident</v>
      </c>
      <c r="N798" t="str">
        <f>VLOOKUP("0"&amp;RIGHT(MPT_Data[[#This Row],[Processor Cost Center]],9),MAIN_Ref[[#All],[Cost Center]:[Site Name]],3,FALSE)</f>
        <v>PAL</v>
      </c>
      <c r="T798" s="8"/>
      <c r="U798"/>
    </row>
    <row r="799" spans="2:21" x14ac:dyDescent="0.25">
      <c r="B799" s="6" t="s">
        <v>30</v>
      </c>
      <c r="C799" s="3" t="s">
        <v>17</v>
      </c>
      <c r="D799" s="5" t="s">
        <v>1258</v>
      </c>
      <c r="E799" s="19" t="s">
        <v>1259</v>
      </c>
      <c r="F799" s="25">
        <v>41428</v>
      </c>
      <c r="G799" s="3" t="s">
        <v>2194</v>
      </c>
      <c r="H799" s="5">
        <v>35</v>
      </c>
      <c r="I799" s="19">
        <v>100</v>
      </c>
      <c r="J799" s="6">
        <f>DATE(YEAR(MPT_Data[[#This Row],[Calendar Day]]),MONTH(MPT_Data[[#This Row],[Calendar Day]]),1)</f>
        <v>41426</v>
      </c>
      <c r="K799" s="3">
        <f>DATE(YEAR(MPT_Data[[#This Row],[Calendar Day]]),1,1)</f>
        <v>41275</v>
      </c>
      <c r="L799" s="5">
        <f>MPT_Data[[#This Row],[MIN]]/60/24</f>
        <v>2.4305555555555556E-2</v>
      </c>
      <c r="M799" t="str">
        <f>VLOOKUP(LEFT(MPT_Data[[#This Row],[Object ID]],1),Lookup[#All],2,FALSE)</f>
        <v>Incident</v>
      </c>
      <c r="N799" t="str">
        <f>VLOOKUP("0"&amp;RIGHT(MPT_Data[[#This Row],[Processor Cost Center]],9),MAIN_Ref[[#All],[Cost Center]:[Site Name]],3,FALSE)</f>
        <v>PAL</v>
      </c>
      <c r="T799" s="8"/>
      <c r="U799"/>
    </row>
    <row r="800" spans="2:21" x14ac:dyDescent="0.25">
      <c r="B800" s="6" t="s">
        <v>30</v>
      </c>
      <c r="C800" s="3" t="s">
        <v>17</v>
      </c>
      <c r="D800" s="5" t="s">
        <v>1260</v>
      </c>
      <c r="E800" s="19" t="s">
        <v>1261</v>
      </c>
      <c r="F800" s="25">
        <v>41428</v>
      </c>
      <c r="G800" s="3" t="s">
        <v>2194</v>
      </c>
      <c r="H800" s="5">
        <v>2</v>
      </c>
      <c r="I800" s="19">
        <v>100</v>
      </c>
      <c r="J800" s="6">
        <f>DATE(YEAR(MPT_Data[[#This Row],[Calendar Day]]),MONTH(MPT_Data[[#This Row],[Calendar Day]]),1)</f>
        <v>41426</v>
      </c>
      <c r="K800" s="3">
        <f>DATE(YEAR(MPT_Data[[#This Row],[Calendar Day]]),1,1)</f>
        <v>41275</v>
      </c>
      <c r="L800" s="5">
        <f>MPT_Data[[#This Row],[MIN]]/60/24</f>
        <v>1.3888888888888889E-3</v>
      </c>
      <c r="M800" t="str">
        <f>VLOOKUP(LEFT(MPT_Data[[#This Row],[Object ID]],1),Lookup[#All],2,FALSE)</f>
        <v>Incident</v>
      </c>
      <c r="N800" t="str">
        <f>VLOOKUP("0"&amp;RIGHT(MPT_Data[[#This Row],[Processor Cost Center]],9),MAIN_Ref[[#All],[Cost Center]:[Site Name]],3,FALSE)</f>
        <v>PAL</v>
      </c>
      <c r="T800" s="8"/>
      <c r="U800"/>
    </row>
    <row r="801" spans="2:21" x14ac:dyDescent="0.25">
      <c r="B801" s="6" t="s">
        <v>30</v>
      </c>
      <c r="C801" s="3" t="s">
        <v>17</v>
      </c>
      <c r="D801" s="5" t="s">
        <v>1262</v>
      </c>
      <c r="E801" s="19" t="s">
        <v>1263</v>
      </c>
      <c r="F801" s="25">
        <v>41398</v>
      </c>
      <c r="G801" s="3" t="s">
        <v>2194</v>
      </c>
      <c r="H801" s="5">
        <v>7</v>
      </c>
      <c r="I801" s="19">
        <v>100</v>
      </c>
      <c r="J801" s="6">
        <f>DATE(YEAR(MPT_Data[[#This Row],[Calendar Day]]),MONTH(MPT_Data[[#This Row],[Calendar Day]]),1)</f>
        <v>41395</v>
      </c>
      <c r="K801" s="3">
        <f>DATE(YEAR(MPT_Data[[#This Row],[Calendar Day]]),1,1)</f>
        <v>41275</v>
      </c>
      <c r="L801" s="5">
        <f>MPT_Data[[#This Row],[MIN]]/60/24</f>
        <v>4.8611111111111112E-3</v>
      </c>
      <c r="M801" t="str">
        <f>VLOOKUP(LEFT(MPT_Data[[#This Row],[Object ID]],1),Lookup[#All],2,FALSE)</f>
        <v>Incident</v>
      </c>
      <c r="N801" t="str">
        <f>VLOOKUP("0"&amp;RIGHT(MPT_Data[[#This Row],[Processor Cost Center]],9),MAIN_Ref[[#All],[Cost Center]:[Site Name]],3,FALSE)</f>
        <v>PAL</v>
      </c>
      <c r="T801" s="8"/>
      <c r="U801"/>
    </row>
    <row r="802" spans="2:21" x14ac:dyDescent="0.25">
      <c r="B802" s="6" t="s">
        <v>30</v>
      </c>
      <c r="C802" s="3" t="s">
        <v>17</v>
      </c>
      <c r="D802" s="5" t="s">
        <v>1264</v>
      </c>
      <c r="E802" s="19" t="s">
        <v>1265</v>
      </c>
      <c r="F802" s="25">
        <v>41400</v>
      </c>
      <c r="G802" s="3" t="s">
        <v>2194</v>
      </c>
      <c r="H802" s="5">
        <v>8</v>
      </c>
      <c r="I802" s="19">
        <v>100</v>
      </c>
      <c r="J802" s="6">
        <f>DATE(YEAR(MPT_Data[[#This Row],[Calendar Day]]),MONTH(MPT_Data[[#This Row],[Calendar Day]]),1)</f>
        <v>41395</v>
      </c>
      <c r="K802" s="3">
        <f>DATE(YEAR(MPT_Data[[#This Row],[Calendar Day]]),1,1)</f>
        <v>41275</v>
      </c>
      <c r="L802" s="5">
        <f>MPT_Data[[#This Row],[MIN]]/60/24</f>
        <v>5.5555555555555558E-3</v>
      </c>
      <c r="M802" t="str">
        <f>VLOOKUP(LEFT(MPT_Data[[#This Row],[Object ID]],1),Lookup[#All],2,FALSE)</f>
        <v>Incident</v>
      </c>
      <c r="N802" t="str">
        <f>VLOOKUP("0"&amp;RIGHT(MPT_Data[[#This Row],[Processor Cost Center]],9),MAIN_Ref[[#All],[Cost Center]:[Site Name]],3,FALSE)</f>
        <v>PAL</v>
      </c>
      <c r="T802" s="8"/>
      <c r="U802"/>
    </row>
    <row r="803" spans="2:21" x14ac:dyDescent="0.25">
      <c r="B803" s="6" t="s">
        <v>30</v>
      </c>
      <c r="C803" s="3" t="s">
        <v>17</v>
      </c>
      <c r="D803" s="5" t="s">
        <v>1266</v>
      </c>
      <c r="E803" s="19" t="s">
        <v>1267</v>
      </c>
      <c r="F803" s="25">
        <v>41418</v>
      </c>
      <c r="G803" s="3" t="s">
        <v>2191</v>
      </c>
      <c r="H803" s="5">
        <v>3129</v>
      </c>
      <c r="I803" s="19">
        <v>100</v>
      </c>
      <c r="J803" s="6">
        <f>DATE(YEAR(MPT_Data[[#This Row],[Calendar Day]]),MONTH(MPT_Data[[#This Row],[Calendar Day]]),1)</f>
        <v>41395</v>
      </c>
      <c r="K803" s="3">
        <f>DATE(YEAR(MPT_Data[[#This Row],[Calendar Day]]),1,1)</f>
        <v>41275</v>
      </c>
      <c r="L803" s="5">
        <f>MPT_Data[[#This Row],[MIN]]/60/24</f>
        <v>2.1729166666666666</v>
      </c>
      <c r="M803" t="str">
        <f>VLOOKUP(LEFT(MPT_Data[[#This Row],[Object ID]],1),Lookup[#All],2,FALSE)</f>
        <v>Incident</v>
      </c>
      <c r="N803" t="str">
        <f>VLOOKUP("0"&amp;RIGHT(MPT_Data[[#This Row],[Processor Cost Center]],9),MAIN_Ref[[#All],[Cost Center]:[Site Name]],3,FALSE)</f>
        <v>PAL</v>
      </c>
      <c r="T803" s="8"/>
      <c r="U803"/>
    </row>
    <row r="804" spans="2:21" x14ac:dyDescent="0.25">
      <c r="B804" s="6" t="s">
        <v>30</v>
      </c>
      <c r="C804" s="3" t="s">
        <v>17</v>
      </c>
      <c r="D804" s="5" t="s">
        <v>1268</v>
      </c>
      <c r="E804" s="19" t="s">
        <v>1269</v>
      </c>
      <c r="F804" s="25">
        <v>41409</v>
      </c>
      <c r="G804" s="3" t="s">
        <v>2194</v>
      </c>
      <c r="H804" s="5">
        <v>8243</v>
      </c>
      <c r="I804" s="19">
        <v>100</v>
      </c>
      <c r="J804" s="6">
        <f>DATE(YEAR(MPT_Data[[#This Row],[Calendar Day]]),MONTH(MPT_Data[[#This Row],[Calendar Day]]),1)</f>
        <v>41395</v>
      </c>
      <c r="K804" s="3">
        <f>DATE(YEAR(MPT_Data[[#This Row],[Calendar Day]]),1,1)</f>
        <v>41275</v>
      </c>
      <c r="L804" s="5">
        <f>MPT_Data[[#This Row],[MIN]]/60/24</f>
        <v>5.7243055555555555</v>
      </c>
      <c r="M804" t="str">
        <f>VLOOKUP(LEFT(MPT_Data[[#This Row],[Object ID]],1),Lookup[#All],2,FALSE)</f>
        <v>Incident</v>
      </c>
      <c r="N804" t="str">
        <f>VLOOKUP("0"&amp;RIGHT(MPT_Data[[#This Row],[Processor Cost Center]],9),MAIN_Ref[[#All],[Cost Center]:[Site Name]],3,FALSE)</f>
        <v>PAL</v>
      </c>
      <c r="T804" s="8"/>
      <c r="U804"/>
    </row>
    <row r="805" spans="2:21" x14ac:dyDescent="0.25">
      <c r="B805" s="6" t="s">
        <v>30</v>
      </c>
      <c r="C805" s="3" t="s">
        <v>17</v>
      </c>
      <c r="D805" s="5" t="s">
        <v>1270</v>
      </c>
      <c r="E805" s="19" t="s">
        <v>1271</v>
      </c>
      <c r="F805" s="25">
        <v>41411</v>
      </c>
      <c r="G805" s="3" t="s">
        <v>2190</v>
      </c>
      <c r="H805" s="5">
        <v>7026</v>
      </c>
      <c r="I805" s="19">
        <v>100</v>
      </c>
      <c r="J805" s="6">
        <f>DATE(YEAR(MPT_Data[[#This Row],[Calendar Day]]),MONTH(MPT_Data[[#This Row],[Calendar Day]]),1)</f>
        <v>41395</v>
      </c>
      <c r="K805" s="3">
        <f>DATE(YEAR(MPT_Data[[#This Row],[Calendar Day]]),1,1)</f>
        <v>41275</v>
      </c>
      <c r="L805" s="5">
        <f>MPT_Data[[#This Row],[MIN]]/60/24</f>
        <v>4.8791666666666664</v>
      </c>
      <c r="M805" t="str">
        <f>VLOOKUP(LEFT(MPT_Data[[#This Row],[Object ID]],1),Lookup[#All],2,FALSE)</f>
        <v>Incident</v>
      </c>
      <c r="N805" t="str">
        <f>VLOOKUP("0"&amp;RIGHT(MPT_Data[[#This Row],[Processor Cost Center]],9),MAIN_Ref[[#All],[Cost Center]:[Site Name]],3,FALSE)</f>
        <v>PAL</v>
      </c>
      <c r="T805" s="8"/>
      <c r="U805"/>
    </row>
    <row r="806" spans="2:21" x14ac:dyDescent="0.25">
      <c r="B806" s="6" t="s">
        <v>30</v>
      </c>
      <c r="C806" s="3" t="s">
        <v>17</v>
      </c>
      <c r="D806" s="5" t="s">
        <v>1272</v>
      </c>
      <c r="E806" s="19" t="s">
        <v>1273</v>
      </c>
      <c r="F806" s="25">
        <v>41408</v>
      </c>
      <c r="G806" s="3" t="s">
        <v>2191</v>
      </c>
      <c r="H806" s="5">
        <v>739</v>
      </c>
      <c r="I806" s="19">
        <v>100</v>
      </c>
      <c r="J806" s="6">
        <f>DATE(YEAR(MPT_Data[[#This Row],[Calendar Day]]),MONTH(MPT_Data[[#This Row],[Calendar Day]]),1)</f>
        <v>41395</v>
      </c>
      <c r="K806" s="3">
        <f>DATE(YEAR(MPT_Data[[#This Row],[Calendar Day]]),1,1)</f>
        <v>41275</v>
      </c>
      <c r="L806" s="5">
        <f>MPT_Data[[#This Row],[MIN]]/60/24</f>
        <v>0.5131944444444444</v>
      </c>
      <c r="M806" t="str">
        <f>VLOOKUP(LEFT(MPT_Data[[#This Row],[Object ID]],1),Lookup[#All],2,FALSE)</f>
        <v>Incident</v>
      </c>
      <c r="N806" t="str">
        <f>VLOOKUP("0"&amp;RIGHT(MPT_Data[[#This Row],[Processor Cost Center]],9),MAIN_Ref[[#All],[Cost Center]:[Site Name]],3,FALSE)</f>
        <v>PAL</v>
      </c>
      <c r="T806" s="8"/>
      <c r="U806"/>
    </row>
    <row r="807" spans="2:21" x14ac:dyDescent="0.25">
      <c r="B807" s="6" t="s">
        <v>30</v>
      </c>
      <c r="C807" s="3" t="s">
        <v>17</v>
      </c>
      <c r="D807" s="5" t="s">
        <v>1274</v>
      </c>
      <c r="E807" s="19" t="s">
        <v>1275</v>
      </c>
      <c r="F807" s="25">
        <v>41408</v>
      </c>
      <c r="G807" s="3" t="s">
        <v>2194</v>
      </c>
      <c r="H807" s="5">
        <v>5</v>
      </c>
      <c r="I807" s="19">
        <v>100</v>
      </c>
      <c r="J807" s="6">
        <f>DATE(YEAR(MPT_Data[[#This Row],[Calendar Day]]),MONTH(MPT_Data[[#This Row],[Calendar Day]]),1)</f>
        <v>41395</v>
      </c>
      <c r="K807" s="3">
        <f>DATE(YEAR(MPT_Data[[#This Row],[Calendar Day]]),1,1)</f>
        <v>41275</v>
      </c>
      <c r="L807" s="5">
        <f>MPT_Data[[#This Row],[MIN]]/60/24</f>
        <v>3.472222222222222E-3</v>
      </c>
      <c r="M807" t="str">
        <f>VLOOKUP(LEFT(MPT_Data[[#This Row],[Object ID]],1),Lookup[#All],2,FALSE)</f>
        <v>Incident</v>
      </c>
      <c r="N807" t="str">
        <f>VLOOKUP("0"&amp;RIGHT(MPT_Data[[#This Row],[Processor Cost Center]],9),MAIN_Ref[[#All],[Cost Center]:[Site Name]],3,FALSE)</f>
        <v>PAL</v>
      </c>
      <c r="T807" s="8"/>
      <c r="U807"/>
    </row>
    <row r="808" spans="2:21" x14ac:dyDescent="0.25">
      <c r="B808" s="6" t="s">
        <v>30</v>
      </c>
      <c r="C808" s="3" t="s">
        <v>17</v>
      </c>
      <c r="D808" s="5" t="s">
        <v>1276</v>
      </c>
      <c r="E808" s="19" t="s">
        <v>1277</v>
      </c>
      <c r="F808" s="25">
        <v>41408</v>
      </c>
      <c r="G808" s="3" t="s">
        <v>2194</v>
      </c>
      <c r="H808" s="5">
        <v>1</v>
      </c>
      <c r="I808" s="19">
        <v>100</v>
      </c>
      <c r="J808" s="6">
        <f>DATE(YEAR(MPT_Data[[#This Row],[Calendar Day]]),MONTH(MPT_Data[[#This Row],[Calendar Day]]),1)</f>
        <v>41395</v>
      </c>
      <c r="K808" s="3">
        <f>DATE(YEAR(MPT_Data[[#This Row],[Calendar Day]]),1,1)</f>
        <v>41275</v>
      </c>
      <c r="L808" s="5">
        <f>MPT_Data[[#This Row],[MIN]]/60/24</f>
        <v>6.9444444444444447E-4</v>
      </c>
      <c r="M808" t="str">
        <f>VLOOKUP(LEFT(MPT_Data[[#This Row],[Object ID]],1),Lookup[#All],2,FALSE)</f>
        <v>Incident</v>
      </c>
      <c r="N808" t="str">
        <f>VLOOKUP("0"&amp;RIGHT(MPT_Data[[#This Row],[Processor Cost Center]],9),MAIN_Ref[[#All],[Cost Center]:[Site Name]],3,FALSE)</f>
        <v>PAL</v>
      </c>
      <c r="T808" s="8"/>
      <c r="U808"/>
    </row>
    <row r="809" spans="2:21" x14ac:dyDescent="0.25">
      <c r="B809" s="6" t="s">
        <v>30</v>
      </c>
      <c r="C809" s="3" t="s">
        <v>17</v>
      </c>
      <c r="D809" s="5" t="s">
        <v>1278</v>
      </c>
      <c r="E809" s="19" t="s">
        <v>1279</v>
      </c>
      <c r="F809" s="25">
        <v>41409</v>
      </c>
      <c r="G809" s="3" t="s">
        <v>2194</v>
      </c>
      <c r="H809" s="5">
        <v>68</v>
      </c>
      <c r="I809" s="19">
        <v>100</v>
      </c>
      <c r="J809" s="6">
        <f>DATE(YEAR(MPT_Data[[#This Row],[Calendar Day]]),MONTH(MPT_Data[[#This Row],[Calendar Day]]),1)</f>
        <v>41395</v>
      </c>
      <c r="K809" s="3">
        <f>DATE(YEAR(MPT_Data[[#This Row],[Calendar Day]]),1,1)</f>
        <v>41275</v>
      </c>
      <c r="L809" s="5">
        <f>MPT_Data[[#This Row],[MIN]]/60/24</f>
        <v>4.7222222222222221E-2</v>
      </c>
      <c r="M809" t="str">
        <f>VLOOKUP(LEFT(MPT_Data[[#This Row],[Object ID]],1),Lookup[#All],2,FALSE)</f>
        <v>Incident</v>
      </c>
      <c r="N809" t="str">
        <f>VLOOKUP("0"&amp;RIGHT(MPT_Data[[#This Row],[Processor Cost Center]],9),MAIN_Ref[[#All],[Cost Center]:[Site Name]],3,FALSE)</f>
        <v>PAL</v>
      </c>
      <c r="T809" s="8"/>
      <c r="U809"/>
    </row>
    <row r="810" spans="2:21" x14ac:dyDescent="0.25">
      <c r="B810" s="6" t="s">
        <v>30</v>
      </c>
      <c r="C810" s="3" t="s">
        <v>17</v>
      </c>
      <c r="D810" s="5" t="s">
        <v>1280</v>
      </c>
      <c r="E810" s="19" t="s">
        <v>1281</v>
      </c>
      <c r="F810" s="25">
        <v>41411</v>
      </c>
      <c r="G810" s="3" t="s">
        <v>2188</v>
      </c>
      <c r="H810" s="5">
        <v>254</v>
      </c>
      <c r="I810" s="19">
        <v>100</v>
      </c>
      <c r="J810" s="6">
        <f>DATE(YEAR(MPT_Data[[#This Row],[Calendar Day]]),MONTH(MPT_Data[[#This Row],[Calendar Day]]),1)</f>
        <v>41395</v>
      </c>
      <c r="K810" s="3">
        <f>DATE(YEAR(MPT_Data[[#This Row],[Calendar Day]]),1,1)</f>
        <v>41275</v>
      </c>
      <c r="L810" s="5">
        <f>MPT_Data[[#This Row],[MIN]]/60/24</f>
        <v>0.1763888888888889</v>
      </c>
      <c r="M810" t="str">
        <f>VLOOKUP(LEFT(MPT_Data[[#This Row],[Object ID]],1),Lookup[#All],2,FALSE)</f>
        <v>Incident</v>
      </c>
      <c r="N810" t="str">
        <f>VLOOKUP("0"&amp;RIGHT(MPT_Data[[#This Row],[Processor Cost Center]],9),MAIN_Ref[[#All],[Cost Center]:[Site Name]],3,FALSE)</f>
        <v>PAL</v>
      </c>
      <c r="T810" s="8"/>
      <c r="U810"/>
    </row>
    <row r="811" spans="2:21" x14ac:dyDescent="0.25">
      <c r="B811" s="6" t="s">
        <v>30</v>
      </c>
      <c r="C811" s="3" t="s">
        <v>17</v>
      </c>
      <c r="D811" s="5" t="s">
        <v>1282</v>
      </c>
      <c r="E811" s="19" t="s">
        <v>1283</v>
      </c>
      <c r="F811" s="25">
        <v>41416</v>
      </c>
      <c r="G811" s="3" t="s">
        <v>2189</v>
      </c>
      <c r="H811" s="5">
        <v>8269</v>
      </c>
      <c r="I811" s="19">
        <v>100</v>
      </c>
      <c r="J811" s="6">
        <f>DATE(YEAR(MPT_Data[[#This Row],[Calendar Day]]),MONTH(MPT_Data[[#This Row],[Calendar Day]]),1)</f>
        <v>41395</v>
      </c>
      <c r="K811" s="3">
        <f>DATE(YEAR(MPT_Data[[#This Row],[Calendar Day]]),1,1)</f>
        <v>41275</v>
      </c>
      <c r="L811" s="5">
        <f>MPT_Data[[#This Row],[MIN]]/60/24</f>
        <v>5.7423611111111112</v>
      </c>
      <c r="M811" t="str">
        <f>VLOOKUP(LEFT(MPT_Data[[#This Row],[Object ID]],1),Lookup[#All],2,FALSE)</f>
        <v>Incident</v>
      </c>
      <c r="N811" t="str">
        <f>VLOOKUP("0"&amp;RIGHT(MPT_Data[[#This Row],[Processor Cost Center]],9),MAIN_Ref[[#All],[Cost Center]:[Site Name]],3,FALSE)</f>
        <v>PAL</v>
      </c>
      <c r="T811" s="8"/>
      <c r="U811"/>
    </row>
    <row r="812" spans="2:21" x14ac:dyDescent="0.25">
      <c r="B812" s="6" t="s">
        <v>30</v>
      </c>
      <c r="C812" s="3" t="s">
        <v>17</v>
      </c>
      <c r="D812" s="5" t="s">
        <v>1284</v>
      </c>
      <c r="E812" s="19" t="s">
        <v>1285</v>
      </c>
      <c r="F812" s="25">
        <v>41422</v>
      </c>
      <c r="G812" s="3" t="s">
        <v>2204</v>
      </c>
      <c r="H812" s="5">
        <v>5896</v>
      </c>
      <c r="I812" s="19">
        <v>100</v>
      </c>
      <c r="J812" s="6">
        <f>DATE(YEAR(MPT_Data[[#This Row],[Calendar Day]]),MONTH(MPT_Data[[#This Row],[Calendar Day]]),1)</f>
        <v>41395</v>
      </c>
      <c r="K812" s="3">
        <f>DATE(YEAR(MPT_Data[[#This Row],[Calendar Day]]),1,1)</f>
        <v>41275</v>
      </c>
      <c r="L812" s="5">
        <f>MPT_Data[[#This Row],[MIN]]/60/24</f>
        <v>4.0944444444444441</v>
      </c>
      <c r="M812" t="str">
        <f>VLOOKUP(LEFT(MPT_Data[[#This Row],[Object ID]],1),Lookup[#All],2,FALSE)</f>
        <v>Incident</v>
      </c>
      <c r="N812" t="str">
        <f>VLOOKUP("0"&amp;RIGHT(MPT_Data[[#This Row],[Processor Cost Center]],9),MAIN_Ref[[#All],[Cost Center]:[Site Name]],3,FALSE)</f>
        <v>PAL</v>
      </c>
      <c r="T812" s="8"/>
      <c r="U812"/>
    </row>
    <row r="813" spans="2:21" x14ac:dyDescent="0.25">
      <c r="B813" s="6" t="s">
        <v>30</v>
      </c>
      <c r="C813" s="3" t="s">
        <v>17</v>
      </c>
      <c r="D813" s="5" t="s">
        <v>1286</v>
      </c>
      <c r="E813" s="19" t="s">
        <v>1287</v>
      </c>
      <c r="F813" s="25">
        <v>41422</v>
      </c>
      <c r="G813" s="3" t="s">
        <v>2191</v>
      </c>
      <c r="H813" s="5">
        <v>15854</v>
      </c>
      <c r="I813" s="19">
        <v>100</v>
      </c>
      <c r="J813" s="6">
        <f>DATE(YEAR(MPT_Data[[#This Row],[Calendar Day]]),MONTH(MPT_Data[[#This Row],[Calendar Day]]),1)</f>
        <v>41395</v>
      </c>
      <c r="K813" s="3">
        <f>DATE(YEAR(MPT_Data[[#This Row],[Calendar Day]]),1,1)</f>
        <v>41275</v>
      </c>
      <c r="L813" s="5">
        <f>MPT_Data[[#This Row],[MIN]]/60/24</f>
        <v>11.009722222222223</v>
      </c>
      <c r="M813" t="str">
        <f>VLOOKUP(LEFT(MPT_Data[[#This Row],[Object ID]],1),Lookup[#All],2,FALSE)</f>
        <v>Incident</v>
      </c>
      <c r="N813" t="str">
        <f>VLOOKUP("0"&amp;RIGHT(MPT_Data[[#This Row],[Processor Cost Center]],9),MAIN_Ref[[#All],[Cost Center]:[Site Name]],3,FALSE)</f>
        <v>PAL</v>
      </c>
      <c r="T813" s="8"/>
      <c r="U813"/>
    </row>
    <row r="814" spans="2:21" x14ac:dyDescent="0.25">
      <c r="B814" s="6" t="s">
        <v>30</v>
      </c>
      <c r="C814" s="3" t="s">
        <v>17</v>
      </c>
      <c r="D814" s="5" t="s">
        <v>1288</v>
      </c>
      <c r="E814" s="19" t="s">
        <v>1289</v>
      </c>
      <c r="F814" s="25">
        <v>41411</v>
      </c>
      <c r="G814" s="3" t="s">
        <v>2194</v>
      </c>
      <c r="H814" s="5">
        <v>5</v>
      </c>
      <c r="I814" s="19">
        <v>100</v>
      </c>
      <c r="J814" s="6">
        <f>DATE(YEAR(MPT_Data[[#This Row],[Calendar Day]]),MONTH(MPT_Data[[#This Row],[Calendar Day]]),1)</f>
        <v>41395</v>
      </c>
      <c r="K814" s="3">
        <f>DATE(YEAR(MPT_Data[[#This Row],[Calendar Day]]),1,1)</f>
        <v>41275</v>
      </c>
      <c r="L814" s="5">
        <f>MPT_Data[[#This Row],[MIN]]/60/24</f>
        <v>3.472222222222222E-3</v>
      </c>
      <c r="M814" t="str">
        <f>VLOOKUP(LEFT(MPT_Data[[#This Row],[Object ID]],1),Lookup[#All],2,FALSE)</f>
        <v>Incident</v>
      </c>
      <c r="N814" t="str">
        <f>VLOOKUP("0"&amp;RIGHT(MPT_Data[[#This Row],[Processor Cost Center]],9),MAIN_Ref[[#All],[Cost Center]:[Site Name]],3,FALSE)</f>
        <v>PAL</v>
      </c>
      <c r="T814" s="8"/>
      <c r="U814"/>
    </row>
    <row r="815" spans="2:21" x14ac:dyDescent="0.25">
      <c r="B815" s="6" t="s">
        <v>30</v>
      </c>
      <c r="C815" s="3" t="s">
        <v>17</v>
      </c>
      <c r="D815" s="5" t="s">
        <v>1290</v>
      </c>
      <c r="E815" s="19" t="s">
        <v>1291</v>
      </c>
      <c r="F815" s="25">
        <v>41412</v>
      </c>
      <c r="G815" s="3" t="s">
        <v>2194</v>
      </c>
      <c r="H815" s="5">
        <v>1</v>
      </c>
      <c r="I815" s="19">
        <v>100</v>
      </c>
      <c r="J815" s="6">
        <f>DATE(YEAR(MPT_Data[[#This Row],[Calendar Day]]),MONTH(MPT_Data[[#This Row],[Calendar Day]]),1)</f>
        <v>41395</v>
      </c>
      <c r="K815" s="3">
        <f>DATE(YEAR(MPT_Data[[#This Row],[Calendar Day]]),1,1)</f>
        <v>41275</v>
      </c>
      <c r="L815" s="5">
        <f>MPT_Data[[#This Row],[MIN]]/60/24</f>
        <v>6.9444444444444447E-4</v>
      </c>
      <c r="M815" t="str">
        <f>VLOOKUP(LEFT(MPT_Data[[#This Row],[Object ID]],1),Lookup[#All],2,FALSE)</f>
        <v>Incident</v>
      </c>
      <c r="N815" t="str">
        <f>VLOOKUP("0"&amp;RIGHT(MPT_Data[[#This Row],[Processor Cost Center]],9),MAIN_Ref[[#All],[Cost Center]:[Site Name]],3,FALSE)</f>
        <v>PAL</v>
      </c>
      <c r="T815" s="8"/>
      <c r="U815"/>
    </row>
    <row r="816" spans="2:21" x14ac:dyDescent="0.25">
      <c r="B816" s="6" t="s">
        <v>30</v>
      </c>
      <c r="C816" s="3" t="s">
        <v>17</v>
      </c>
      <c r="D816" s="5" t="s">
        <v>1292</v>
      </c>
      <c r="E816" s="19" t="s">
        <v>1293</v>
      </c>
      <c r="F816" s="25">
        <v>41414</v>
      </c>
      <c r="G816" s="3" t="s">
        <v>2194</v>
      </c>
      <c r="H816" s="5">
        <v>5</v>
      </c>
      <c r="I816" s="19">
        <v>100</v>
      </c>
      <c r="J816" s="6">
        <f>DATE(YEAR(MPT_Data[[#This Row],[Calendar Day]]),MONTH(MPT_Data[[#This Row],[Calendar Day]]),1)</f>
        <v>41395</v>
      </c>
      <c r="K816" s="3">
        <f>DATE(YEAR(MPT_Data[[#This Row],[Calendar Day]]),1,1)</f>
        <v>41275</v>
      </c>
      <c r="L816" s="5">
        <f>MPT_Data[[#This Row],[MIN]]/60/24</f>
        <v>3.472222222222222E-3</v>
      </c>
      <c r="M816" t="str">
        <f>VLOOKUP(LEFT(MPT_Data[[#This Row],[Object ID]],1),Lookup[#All],2,FALSE)</f>
        <v>Incident</v>
      </c>
      <c r="N816" t="str">
        <f>VLOOKUP("0"&amp;RIGHT(MPT_Data[[#This Row],[Processor Cost Center]],9),MAIN_Ref[[#All],[Cost Center]:[Site Name]],3,FALSE)</f>
        <v>PAL</v>
      </c>
      <c r="T816" s="8"/>
      <c r="U816"/>
    </row>
    <row r="817" spans="2:21" x14ac:dyDescent="0.25">
      <c r="B817" s="6" t="s">
        <v>30</v>
      </c>
      <c r="C817" s="3" t="s">
        <v>17</v>
      </c>
      <c r="D817" s="5" t="s">
        <v>1294</v>
      </c>
      <c r="E817" s="19" t="s">
        <v>1295</v>
      </c>
      <c r="F817" s="25">
        <v>41416</v>
      </c>
      <c r="G817" s="3" t="s">
        <v>2198</v>
      </c>
      <c r="H817" s="5">
        <v>2387</v>
      </c>
      <c r="I817" s="19">
        <v>100</v>
      </c>
      <c r="J817" s="6">
        <f>DATE(YEAR(MPT_Data[[#This Row],[Calendar Day]]),MONTH(MPT_Data[[#This Row],[Calendar Day]]),1)</f>
        <v>41395</v>
      </c>
      <c r="K817" s="3">
        <f>DATE(YEAR(MPT_Data[[#This Row],[Calendar Day]]),1,1)</f>
        <v>41275</v>
      </c>
      <c r="L817" s="5">
        <f>MPT_Data[[#This Row],[MIN]]/60/24</f>
        <v>1.6576388888888889</v>
      </c>
      <c r="M817" t="str">
        <f>VLOOKUP(LEFT(MPT_Data[[#This Row],[Object ID]],1),Lookup[#All],2,FALSE)</f>
        <v>Incident</v>
      </c>
      <c r="N817" t="str">
        <f>VLOOKUP("0"&amp;RIGHT(MPT_Data[[#This Row],[Processor Cost Center]],9),MAIN_Ref[[#All],[Cost Center]:[Site Name]],3,FALSE)</f>
        <v>PAL</v>
      </c>
      <c r="T817" s="8"/>
      <c r="U817"/>
    </row>
    <row r="818" spans="2:21" x14ac:dyDescent="0.25">
      <c r="B818" s="6" t="s">
        <v>30</v>
      </c>
      <c r="C818" s="3" t="s">
        <v>17</v>
      </c>
      <c r="D818" s="5" t="s">
        <v>1296</v>
      </c>
      <c r="E818" s="19" t="s">
        <v>1297</v>
      </c>
      <c r="F818" s="25">
        <v>41423</v>
      </c>
      <c r="G818" s="3" t="s">
        <v>2188</v>
      </c>
      <c r="H818" s="5">
        <v>1336</v>
      </c>
      <c r="I818" s="19">
        <v>100</v>
      </c>
      <c r="J818" s="6">
        <f>DATE(YEAR(MPT_Data[[#This Row],[Calendar Day]]),MONTH(MPT_Data[[#This Row],[Calendar Day]]),1)</f>
        <v>41395</v>
      </c>
      <c r="K818" s="3">
        <f>DATE(YEAR(MPT_Data[[#This Row],[Calendar Day]]),1,1)</f>
        <v>41275</v>
      </c>
      <c r="L818" s="5">
        <f>MPT_Data[[#This Row],[MIN]]/60/24</f>
        <v>0.9277777777777777</v>
      </c>
      <c r="M818" t="str">
        <f>VLOOKUP(LEFT(MPT_Data[[#This Row],[Object ID]],1),Lookup[#All],2,FALSE)</f>
        <v>Incident</v>
      </c>
      <c r="N818" t="str">
        <f>VLOOKUP("0"&amp;RIGHT(MPT_Data[[#This Row],[Processor Cost Center]],9),MAIN_Ref[[#All],[Cost Center]:[Site Name]],3,FALSE)</f>
        <v>PAL</v>
      </c>
      <c r="T818" s="8"/>
      <c r="U818"/>
    </row>
    <row r="819" spans="2:21" x14ac:dyDescent="0.25">
      <c r="B819" s="6" t="s">
        <v>30</v>
      </c>
      <c r="C819" s="3" t="s">
        <v>17</v>
      </c>
      <c r="D819" s="5" t="s">
        <v>1298</v>
      </c>
      <c r="E819" s="19" t="s">
        <v>1299</v>
      </c>
      <c r="F819" s="25">
        <v>41424</v>
      </c>
      <c r="G819" s="3" t="s">
        <v>2194</v>
      </c>
      <c r="H819" s="5">
        <v>13058</v>
      </c>
      <c r="I819" s="19">
        <v>100</v>
      </c>
      <c r="J819" s="6">
        <f>DATE(YEAR(MPT_Data[[#This Row],[Calendar Day]]),MONTH(MPT_Data[[#This Row],[Calendar Day]]),1)</f>
        <v>41395</v>
      </c>
      <c r="K819" s="3">
        <f>DATE(YEAR(MPT_Data[[#This Row],[Calendar Day]]),1,1)</f>
        <v>41275</v>
      </c>
      <c r="L819" s="5">
        <f>MPT_Data[[#This Row],[MIN]]/60/24</f>
        <v>9.0680555555555546</v>
      </c>
      <c r="M819" t="str">
        <f>VLOOKUP(LEFT(MPT_Data[[#This Row],[Object ID]],1),Lookup[#All],2,FALSE)</f>
        <v>Incident</v>
      </c>
      <c r="N819" t="str">
        <f>VLOOKUP("0"&amp;RIGHT(MPT_Data[[#This Row],[Processor Cost Center]],9),MAIN_Ref[[#All],[Cost Center]:[Site Name]],3,FALSE)</f>
        <v>PAL</v>
      </c>
      <c r="T819" s="8"/>
      <c r="U819"/>
    </row>
    <row r="820" spans="2:21" x14ac:dyDescent="0.25">
      <c r="B820" s="6" t="s">
        <v>30</v>
      </c>
      <c r="C820" s="3" t="s">
        <v>17</v>
      </c>
      <c r="D820" s="5" t="s">
        <v>1300</v>
      </c>
      <c r="E820" s="19" t="s">
        <v>1301</v>
      </c>
      <c r="F820" s="25">
        <v>41423</v>
      </c>
      <c r="G820" s="3" t="s">
        <v>2191</v>
      </c>
      <c r="H820" s="5">
        <v>3</v>
      </c>
      <c r="I820" s="19">
        <v>100</v>
      </c>
      <c r="J820" s="6">
        <f>DATE(YEAR(MPT_Data[[#This Row],[Calendar Day]]),MONTH(MPT_Data[[#This Row],[Calendar Day]]),1)</f>
        <v>41395</v>
      </c>
      <c r="K820" s="3">
        <f>DATE(YEAR(MPT_Data[[#This Row],[Calendar Day]]),1,1)</f>
        <v>41275</v>
      </c>
      <c r="L820" s="5">
        <f>MPT_Data[[#This Row],[MIN]]/60/24</f>
        <v>2.0833333333333333E-3</v>
      </c>
      <c r="M820" t="str">
        <f>VLOOKUP(LEFT(MPT_Data[[#This Row],[Object ID]],1),Lookup[#All],2,FALSE)</f>
        <v>Incident</v>
      </c>
      <c r="N820" t="str">
        <f>VLOOKUP("0"&amp;RIGHT(MPT_Data[[#This Row],[Processor Cost Center]],9),MAIN_Ref[[#All],[Cost Center]:[Site Name]],3,FALSE)</f>
        <v>PAL</v>
      </c>
      <c r="T820" s="8"/>
      <c r="U820"/>
    </row>
    <row r="821" spans="2:21" x14ac:dyDescent="0.25">
      <c r="B821" s="6" t="s">
        <v>30</v>
      </c>
      <c r="C821" s="3" t="s">
        <v>17</v>
      </c>
      <c r="D821" s="5" t="s">
        <v>1302</v>
      </c>
      <c r="E821" s="19" t="s">
        <v>1303</v>
      </c>
      <c r="F821" s="25">
        <v>41423</v>
      </c>
      <c r="G821" s="3" t="s">
        <v>2189</v>
      </c>
      <c r="H821" s="5">
        <v>8119</v>
      </c>
      <c r="I821" s="19">
        <v>100</v>
      </c>
      <c r="J821" s="6">
        <f>DATE(YEAR(MPT_Data[[#This Row],[Calendar Day]]),MONTH(MPT_Data[[#This Row],[Calendar Day]]),1)</f>
        <v>41395</v>
      </c>
      <c r="K821" s="3">
        <f>DATE(YEAR(MPT_Data[[#This Row],[Calendar Day]]),1,1)</f>
        <v>41275</v>
      </c>
      <c r="L821" s="5">
        <f>MPT_Data[[#This Row],[MIN]]/60/24</f>
        <v>5.6381944444444443</v>
      </c>
      <c r="M821" t="str">
        <f>VLOOKUP(LEFT(MPT_Data[[#This Row],[Object ID]],1),Lookup[#All],2,FALSE)</f>
        <v>Incident</v>
      </c>
      <c r="N821" t="str">
        <f>VLOOKUP("0"&amp;RIGHT(MPT_Data[[#This Row],[Processor Cost Center]],9),MAIN_Ref[[#All],[Cost Center]:[Site Name]],3,FALSE)</f>
        <v>PAL</v>
      </c>
      <c r="T821" s="8"/>
      <c r="U821"/>
    </row>
    <row r="822" spans="2:21" x14ac:dyDescent="0.25">
      <c r="B822" s="6" t="s">
        <v>30</v>
      </c>
      <c r="C822" s="3" t="s">
        <v>17</v>
      </c>
      <c r="D822" s="5" t="s">
        <v>1304</v>
      </c>
      <c r="E822" s="19" t="s">
        <v>1305</v>
      </c>
      <c r="F822" s="25">
        <v>41426</v>
      </c>
      <c r="G822" s="3" t="s">
        <v>2194</v>
      </c>
      <c r="H822" s="5">
        <v>4</v>
      </c>
      <c r="I822" s="19">
        <v>100</v>
      </c>
      <c r="J822" s="6">
        <f>DATE(YEAR(MPT_Data[[#This Row],[Calendar Day]]),MONTH(MPT_Data[[#This Row],[Calendar Day]]),1)</f>
        <v>41426</v>
      </c>
      <c r="K822" s="3">
        <f>DATE(YEAR(MPT_Data[[#This Row],[Calendar Day]]),1,1)</f>
        <v>41275</v>
      </c>
      <c r="L822" s="5">
        <f>MPT_Data[[#This Row],[MIN]]/60/24</f>
        <v>2.7777777777777779E-3</v>
      </c>
      <c r="M822" t="str">
        <f>VLOOKUP(LEFT(MPT_Data[[#This Row],[Object ID]],1),Lookup[#All],2,FALSE)</f>
        <v>Incident</v>
      </c>
      <c r="N822" t="str">
        <f>VLOOKUP("0"&amp;RIGHT(MPT_Data[[#This Row],[Processor Cost Center]],9),MAIN_Ref[[#All],[Cost Center]:[Site Name]],3,FALSE)</f>
        <v>PAL</v>
      </c>
      <c r="T822" s="8"/>
      <c r="U822"/>
    </row>
    <row r="823" spans="2:21" x14ac:dyDescent="0.25">
      <c r="B823" s="6" t="s">
        <v>31</v>
      </c>
      <c r="C823" s="3" t="s">
        <v>18</v>
      </c>
      <c r="D823" s="5" t="s">
        <v>1306</v>
      </c>
      <c r="E823" s="19" t="s">
        <v>1307</v>
      </c>
      <c r="F823" s="25">
        <v>41393</v>
      </c>
      <c r="G823" s="3" t="s">
        <v>2205</v>
      </c>
      <c r="H823" s="5">
        <v>1223</v>
      </c>
      <c r="I823" s="19">
        <v>100</v>
      </c>
      <c r="J823" s="6">
        <f>DATE(YEAR(MPT_Data[[#This Row],[Calendar Day]]),MONTH(MPT_Data[[#This Row],[Calendar Day]]),1)</f>
        <v>41365</v>
      </c>
      <c r="K823" s="3">
        <f>DATE(YEAR(MPT_Data[[#This Row],[Calendar Day]]),1,1)</f>
        <v>41275</v>
      </c>
      <c r="L823" s="5">
        <f>MPT_Data[[#This Row],[MIN]]/60/24</f>
        <v>0.84930555555555554</v>
      </c>
      <c r="M823" t="str">
        <f>VLOOKUP(LEFT(MPT_Data[[#This Row],[Object ID]],1),Lookup[#All],2,FALSE)</f>
        <v>Service Request</v>
      </c>
      <c r="N823" t="str">
        <f>VLOOKUP("0"&amp;RIGHT(MPT_Data[[#This Row],[Processor Cost Center]],9),MAIN_Ref[[#All],[Cost Center]:[Site Name]],3,FALSE)</f>
        <v>OAK</v>
      </c>
      <c r="T823" s="8"/>
      <c r="U823"/>
    </row>
    <row r="824" spans="2:21" x14ac:dyDescent="0.25">
      <c r="B824" s="6" t="s">
        <v>31</v>
      </c>
      <c r="C824" s="3" t="s">
        <v>18</v>
      </c>
      <c r="D824" s="5" t="s">
        <v>1308</v>
      </c>
      <c r="E824" s="19" t="s">
        <v>1309</v>
      </c>
      <c r="F824" s="25">
        <v>41368</v>
      </c>
      <c r="G824" s="3" t="s">
        <v>2206</v>
      </c>
      <c r="H824" s="5">
        <v>6</v>
      </c>
      <c r="I824" s="19">
        <v>100</v>
      </c>
      <c r="J824" s="6">
        <f>DATE(YEAR(MPT_Data[[#This Row],[Calendar Day]]),MONTH(MPT_Data[[#This Row],[Calendar Day]]),1)</f>
        <v>41365</v>
      </c>
      <c r="K824" s="3">
        <f>DATE(YEAR(MPT_Data[[#This Row],[Calendar Day]]),1,1)</f>
        <v>41275</v>
      </c>
      <c r="L824" s="5">
        <f>MPT_Data[[#This Row],[MIN]]/60/24</f>
        <v>4.1666666666666666E-3</v>
      </c>
      <c r="M824" t="str">
        <f>VLOOKUP(LEFT(MPT_Data[[#This Row],[Object ID]],1),Lookup[#All],2,FALSE)</f>
        <v>Service Request</v>
      </c>
      <c r="N824" t="str">
        <f>VLOOKUP("0"&amp;RIGHT(MPT_Data[[#This Row],[Processor Cost Center]],9),MAIN_Ref[[#All],[Cost Center]:[Site Name]],3,FALSE)</f>
        <v>OAK</v>
      </c>
      <c r="T824" s="8"/>
      <c r="U824"/>
    </row>
    <row r="825" spans="2:21" x14ac:dyDescent="0.25">
      <c r="B825" s="6" t="s">
        <v>31</v>
      </c>
      <c r="C825" s="3" t="s">
        <v>18</v>
      </c>
      <c r="D825" s="5" t="s">
        <v>1310</v>
      </c>
      <c r="E825" s="19" t="s">
        <v>1311</v>
      </c>
      <c r="F825" s="25">
        <v>41367</v>
      </c>
      <c r="G825" s="3" t="s">
        <v>2206</v>
      </c>
      <c r="H825" s="5">
        <v>7</v>
      </c>
      <c r="I825" s="19">
        <v>100</v>
      </c>
      <c r="J825" s="6">
        <f>DATE(YEAR(MPT_Data[[#This Row],[Calendar Day]]),MONTH(MPT_Data[[#This Row],[Calendar Day]]),1)</f>
        <v>41365</v>
      </c>
      <c r="K825" s="3">
        <f>DATE(YEAR(MPT_Data[[#This Row],[Calendar Day]]),1,1)</f>
        <v>41275</v>
      </c>
      <c r="L825" s="5">
        <f>MPT_Data[[#This Row],[MIN]]/60/24</f>
        <v>4.8611111111111112E-3</v>
      </c>
      <c r="M825" t="str">
        <f>VLOOKUP(LEFT(MPT_Data[[#This Row],[Object ID]],1),Lookup[#All],2,FALSE)</f>
        <v>Service Request</v>
      </c>
      <c r="N825" t="str">
        <f>VLOOKUP("0"&amp;RIGHT(MPT_Data[[#This Row],[Processor Cost Center]],9),MAIN_Ref[[#All],[Cost Center]:[Site Name]],3,FALSE)</f>
        <v>OAK</v>
      </c>
      <c r="T825" s="8"/>
      <c r="U825"/>
    </row>
    <row r="826" spans="2:21" x14ac:dyDescent="0.25">
      <c r="B826" s="6" t="s">
        <v>31</v>
      </c>
      <c r="C826" s="3" t="s">
        <v>18</v>
      </c>
      <c r="D826" s="5" t="s">
        <v>1312</v>
      </c>
      <c r="E826" s="19" t="s">
        <v>1313</v>
      </c>
      <c r="F826" s="25">
        <v>41368</v>
      </c>
      <c r="G826" s="3" t="s">
        <v>2205</v>
      </c>
      <c r="H826" s="5">
        <v>8</v>
      </c>
      <c r="I826" s="19">
        <v>100</v>
      </c>
      <c r="J826" s="6">
        <f>DATE(YEAR(MPT_Data[[#This Row],[Calendar Day]]),MONTH(MPT_Data[[#This Row],[Calendar Day]]),1)</f>
        <v>41365</v>
      </c>
      <c r="K826" s="3">
        <f>DATE(YEAR(MPT_Data[[#This Row],[Calendar Day]]),1,1)</f>
        <v>41275</v>
      </c>
      <c r="L826" s="5">
        <f>MPT_Data[[#This Row],[MIN]]/60/24</f>
        <v>5.5555555555555558E-3</v>
      </c>
      <c r="M826" t="str">
        <f>VLOOKUP(LEFT(MPT_Data[[#This Row],[Object ID]],1),Lookup[#All],2,FALSE)</f>
        <v>Service Request</v>
      </c>
      <c r="N826" t="str">
        <f>VLOOKUP("0"&amp;RIGHT(MPT_Data[[#This Row],[Processor Cost Center]],9),MAIN_Ref[[#All],[Cost Center]:[Site Name]],3,FALSE)</f>
        <v>OAK</v>
      </c>
      <c r="T826" s="8"/>
      <c r="U826"/>
    </row>
    <row r="827" spans="2:21" x14ac:dyDescent="0.25">
      <c r="B827" s="6" t="s">
        <v>31</v>
      </c>
      <c r="C827" s="3" t="s">
        <v>18</v>
      </c>
      <c r="D827" s="5" t="s">
        <v>1314</v>
      </c>
      <c r="E827" s="19" t="s">
        <v>1315</v>
      </c>
      <c r="F827" s="25">
        <v>41414</v>
      </c>
      <c r="G827" s="3" t="s">
        <v>2206</v>
      </c>
      <c r="H827" s="5">
        <v>17</v>
      </c>
      <c r="I827" s="19">
        <v>100</v>
      </c>
      <c r="J827" s="6">
        <f>DATE(YEAR(MPT_Data[[#This Row],[Calendar Day]]),MONTH(MPT_Data[[#This Row],[Calendar Day]]),1)</f>
        <v>41395</v>
      </c>
      <c r="K827" s="3">
        <f>DATE(YEAR(MPT_Data[[#This Row],[Calendar Day]]),1,1)</f>
        <v>41275</v>
      </c>
      <c r="L827" s="5">
        <f>MPT_Data[[#This Row],[MIN]]/60/24</f>
        <v>1.1805555555555555E-2</v>
      </c>
      <c r="M827" t="str">
        <f>VLOOKUP(LEFT(MPT_Data[[#This Row],[Object ID]],1),Lookup[#All],2,FALSE)</f>
        <v>Service Request</v>
      </c>
      <c r="N827" t="str">
        <f>VLOOKUP("0"&amp;RIGHT(MPT_Data[[#This Row],[Processor Cost Center]],9),MAIN_Ref[[#All],[Cost Center]:[Site Name]],3,FALSE)</f>
        <v>OAK</v>
      </c>
      <c r="T827" s="8"/>
      <c r="U827"/>
    </row>
    <row r="828" spans="2:21" x14ac:dyDescent="0.25">
      <c r="B828" s="6" t="s">
        <v>31</v>
      </c>
      <c r="C828" s="3" t="s">
        <v>18</v>
      </c>
      <c r="D828" s="5" t="s">
        <v>1316</v>
      </c>
      <c r="E828" s="19" t="s">
        <v>1317</v>
      </c>
      <c r="F828" s="25">
        <v>41414</v>
      </c>
      <c r="G828" s="3" t="s">
        <v>2205</v>
      </c>
      <c r="H828" s="5">
        <v>10080</v>
      </c>
      <c r="I828" s="19">
        <v>100</v>
      </c>
      <c r="J828" s="6">
        <f>DATE(YEAR(MPT_Data[[#This Row],[Calendar Day]]),MONTH(MPT_Data[[#This Row],[Calendar Day]]),1)</f>
        <v>41395</v>
      </c>
      <c r="K828" s="3">
        <f>DATE(YEAR(MPT_Data[[#This Row],[Calendar Day]]),1,1)</f>
        <v>41275</v>
      </c>
      <c r="L828" s="5">
        <f>MPT_Data[[#This Row],[MIN]]/60/24</f>
        <v>7</v>
      </c>
      <c r="M828" t="str">
        <f>VLOOKUP(LEFT(MPT_Data[[#This Row],[Object ID]],1),Lookup[#All],2,FALSE)</f>
        <v>Service Request</v>
      </c>
      <c r="N828" t="str">
        <f>VLOOKUP("0"&amp;RIGHT(MPT_Data[[#This Row],[Processor Cost Center]],9),MAIN_Ref[[#All],[Cost Center]:[Site Name]],3,FALSE)</f>
        <v>OAK</v>
      </c>
      <c r="T828" s="8"/>
      <c r="U828"/>
    </row>
    <row r="829" spans="2:21" x14ac:dyDescent="0.25">
      <c r="B829" s="6" t="s">
        <v>31</v>
      </c>
      <c r="C829" s="3" t="s">
        <v>18</v>
      </c>
      <c r="D829" s="5" t="s">
        <v>1318</v>
      </c>
      <c r="E829" s="19" t="s">
        <v>1319</v>
      </c>
      <c r="F829" s="25">
        <v>41414</v>
      </c>
      <c r="G829" s="3" t="s">
        <v>2206</v>
      </c>
      <c r="H829" s="5">
        <v>4</v>
      </c>
      <c r="I829" s="19">
        <v>100</v>
      </c>
      <c r="J829" s="6">
        <f>DATE(YEAR(MPT_Data[[#This Row],[Calendar Day]]),MONTH(MPT_Data[[#This Row],[Calendar Day]]),1)</f>
        <v>41395</v>
      </c>
      <c r="K829" s="3">
        <f>DATE(YEAR(MPT_Data[[#This Row],[Calendar Day]]),1,1)</f>
        <v>41275</v>
      </c>
      <c r="L829" s="5">
        <f>MPT_Data[[#This Row],[MIN]]/60/24</f>
        <v>2.7777777777777779E-3</v>
      </c>
      <c r="M829" t="str">
        <f>VLOOKUP(LEFT(MPT_Data[[#This Row],[Object ID]],1),Lookup[#All],2,FALSE)</f>
        <v>Service Request</v>
      </c>
      <c r="N829" t="str">
        <f>VLOOKUP("0"&amp;RIGHT(MPT_Data[[#This Row],[Processor Cost Center]],9),MAIN_Ref[[#All],[Cost Center]:[Site Name]],3,FALSE)</f>
        <v>OAK</v>
      </c>
      <c r="T829" s="8"/>
      <c r="U829"/>
    </row>
    <row r="830" spans="2:21" x14ac:dyDescent="0.25">
      <c r="B830" s="6" t="s">
        <v>31</v>
      </c>
      <c r="C830" s="3" t="s">
        <v>18</v>
      </c>
      <c r="D830" s="5" t="s">
        <v>1320</v>
      </c>
      <c r="E830" s="19" t="s">
        <v>1321</v>
      </c>
      <c r="F830" s="25">
        <v>41414</v>
      </c>
      <c r="G830" s="3" t="s">
        <v>2205</v>
      </c>
      <c r="H830" s="5">
        <v>26</v>
      </c>
      <c r="I830" s="19">
        <v>100</v>
      </c>
      <c r="J830" s="6">
        <f>DATE(YEAR(MPT_Data[[#This Row],[Calendar Day]]),MONTH(MPT_Data[[#This Row],[Calendar Day]]),1)</f>
        <v>41395</v>
      </c>
      <c r="K830" s="3">
        <f>DATE(YEAR(MPT_Data[[#This Row],[Calendar Day]]),1,1)</f>
        <v>41275</v>
      </c>
      <c r="L830" s="5">
        <f>MPT_Data[[#This Row],[MIN]]/60/24</f>
        <v>1.8055555555555557E-2</v>
      </c>
      <c r="M830" t="str">
        <f>VLOOKUP(LEFT(MPT_Data[[#This Row],[Object ID]],1),Lookup[#All],2,FALSE)</f>
        <v>Service Request</v>
      </c>
      <c r="N830" t="str">
        <f>VLOOKUP("0"&amp;RIGHT(MPT_Data[[#This Row],[Processor Cost Center]],9),MAIN_Ref[[#All],[Cost Center]:[Site Name]],3,FALSE)</f>
        <v>OAK</v>
      </c>
      <c r="T830" s="8"/>
      <c r="U830"/>
    </row>
    <row r="831" spans="2:21" x14ac:dyDescent="0.25">
      <c r="B831" s="6" t="s">
        <v>31</v>
      </c>
      <c r="C831" s="3" t="s">
        <v>18</v>
      </c>
      <c r="D831" s="5" t="s">
        <v>1322</v>
      </c>
      <c r="E831" s="19" t="s">
        <v>1323</v>
      </c>
      <c r="F831" s="25">
        <v>41414</v>
      </c>
      <c r="G831" s="3" t="s">
        <v>2206</v>
      </c>
      <c r="H831" s="5">
        <v>4</v>
      </c>
      <c r="I831" s="19">
        <v>100</v>
      </c>
      <c r="J831" s="6">
        <f>DATE(YEAR(MPT_Data[[#This Row],[Calendar Day]]),MONTH(MPT_Data[[#This Row],[Calendar Day]]),1)</f>
        <v>41395</v>
      </c>
      <c r="K831" s="3">
        <f>DATE(YEAR(MPT_Data[[#This Row],[Calendar Day]]),1,1)</f>
        <v>41275</v>
      </c>
      <c r="L831" s="5">
        <f>MPT_Data[[#This Row],[MIN]]/60/24</f>
        <v>2.7777777777777779E-3</v>
      </c>
      <c r="M831" t="str">
        <f>VLOOKUP(LEFT(MPT_Data[[#This Row],[Object ID]],1),Lookup[#All],2,FALSE)</f>
        <v>Service Request</v>
      </c>
      <c r="N831" t="str">
        <f>VLOOKUP("0"&amp;RIGHT(MPT_Data[[#This Row],[Processor Cost Center]],9),MAIN_Ref[[#All],[Cost Center]:[Site Name]],3,FALSE)</f>
        <v>OAK</v>
      </c>
      <c r="T831" s="8"/>
      <c r="U831"/>
    </row>
    <row r="832" spans="2:21" x14ac:dyDescent="0.25">
      <c r="B832" s="6" t="s">
        <v>31</v>
      </c>
      <c r="C832" s="3" t="s">
        <v>18</v>
      </c>
      <c r="D832" s="5" t="s">
        <v>1324</v>
      </c>
      <c r="E832" s="19" t="s">
        <v>1325</v>
      </c>
      <c r="F832" s="25">
        <v>41374</v>
      </c>
      <c r="G832" s="3" t="s">
        <v>2206</v>
      </c>
      <c r="H832" s="5">
        <v>8</v>
      </c>
      <c r="I832" s="19">
        <v>100</v>
      </c>
      <c r="J832" s="6">
        <f>DATE(YEAR(MPT_Data[[#This Row],[Calendar Day]]),MONTH(MPT_Data[[#This Row],[Calendar Day]]),1)</f>
        <v>41365</v>
      </c>
      <c r="K832" s="3">
        <f>DATE(YEAR(MPT_Data[[#This Row],[Calendar Day]]),1,1)</f>
        <v>41275</v>
      </c>
      <c r="L832" s="5">
        <f>MPT_Data[[#This Row],[MIN]]/60/24</f>
        <v>5.5555555555555558E-3</v>
      </c>
      <c r="M832" t="str">
        <f>VLOOKUP(LEFT(MPT_Data[[#This Row],[Object ID]],1),Lookup[#All],2,FALSE)</f>
        <v>Service Request</v>
      </c>
      <c r="N832" t="str">
        <f>VLOOKUP("0"&amp;RIGHT(MPT_Data[[#This Row],[Processor Cost Center]],9),MAIN_Ref[[#All],[Cost Center]:[Site Name]],3,FALSE)</f>
        <v>OAK</v>
      </c>
      <c r="T832" s="8"/>
      <c r="U832"/>
    </row>
    <row r="833" spans="2:21" x14ac:dyDescent="0.25">
      <c r="B833" s="6" t="s">
        <v>31</v>
      </c>
      <c r="C833" s="3" t="s">
        <v>18</v>
      </c>
      <c r="D833" s="5" t="s">
        <v>1326</v>
      </c>
      <c r="E833" s="19" t="s">
        <v>1327</v>
      </c>
      <c r="F833" s="25">
        <v>41374</v>
      </c>
      <c r="G833" s="3" t="s">
        <v>2206</v>
      </c>
      <c r="H833" s="5">
        <v>1494</v>
      </c>
      <c r="I833" s="19">
        <v>100</v>
      </c>
      <c r="J833" s="6">
        <f>DATE(YEAR(MPT_Data[[#This Row],[Calendar Day]]),MONTH(MPT_Data[[#This Row],[Calendar Day]]),1)</f>
        <v>41365</v>
      </c>
      <c r="K833" s="3">
        <f>DATE(YEAR(MPT_Data[[#This Row],[Calendar Day]]),1,1)</f>
        <v>41275</v>
      </c>
      <c r="L833" s="5">
        <f>MPT_Data[[#This Row],[MIN]]/60/24</f>
        <v>1.0374999999999999</v>
      </c>
      <c r="M833" t="str">
        <f>VLOOKUP(LEFT(MPT_Data[[#This Row],[Object ID]],1),Lookup[#All],2,FALSE)</f>
        <v>Service Request</v>
      </c>
      <c r="N833" t="str">
        <f>VLOOKUP("0"&amp;RIGHT(MPT_Data[[#This Row],[Processor Cost Center]],9),MAIN_Ref[[#All],[Cost Center]:[Site Name]],3,FALSE)</f>
        <v>OAK</v>
      </c>
      <c r="T833" s="8"/>
      <c r="U833"/>
    </row>
    <row r="834" spans="2:21" x14ac:dyDescent="0.25">
      <c r="B834" s="6" t="s">
        <v>31</v>
      </c>
      <c r="C834" s="3" t="s">
        <v>18</v>
      </c>
      <c r="D834" s="5" t="s">
        <v>1328</v>
      </c>
      <c r="E834" s="19" t="s">
        <v>1329</v>
      </c>
      <c r="F834" s="25">
        <v>41411</v>
      </c>
      <c r="G834" s="3" t="s">
        <v>2205</v>
      </c>
      <c r="H834" s="5">
        <v>2703</v>
      </c>
      <c r="I834" s="19">
        <v>100</v>
      </c>
      <c r="J834" s="6">
        <f>DATE(YEAR(MPT_Data[[#This Row],[Calendar Day]]),MONTH(MPT_Data[[#This Row],[Calendar Day]]),1)</f>
        <v>41395</v>
      </c>
      <c r="K834" s="3">
        <f>DATE(YEAR(MPT_Data[[#This Row],[Calendar Day]]),1,1)</f>
        <v>41275</v>
      </c>
      <c r="L834" s="5">
        <f>MPT_Data[[#This Row],[MIN]]/60/24</f>
        <v>1.8770833333333332</v>
      </c>
      <c r="M834" t="str">
        <f>VLOOKUP(LEFT(MPT_Data[[#This Row],[Object ID]],1),Lookup[#All],2,FALSE)</f>
        <v>Service Request</v>
      </c>
      <c r="N834" t="str">
        <f>VLOOKUP("0"&amp;RIGHT(MPT_Data[[#This Row],[Processor Cost Center]],9),MAIN_Ref[[#All],[Cost Center]:[Site Name]],3,FALSE)</f>
        <v>OAK</v>
      </c>
      <c r="T834" s="8"/>
      <c r="U834"/>
    </row>
    <row r="835" spans="2:21" x14ac:dyDescent="0.25">
      <c r="B835" s="6" t="s">
        <v>31</v>
      </c>
      <c r="C835" s="3" t="s">
        <v>18</v>
      </c>
      <c r="D835" s="5" t="s">
        <v>1330</v>
      </c>
      <c r="E835" s="19" t="s">
        <v>1331</v>
      </c>
      <c r="F835" s="25">
        <v>41414</v>
      </c>
      <c r="G835" s="3" t="s">
        <v>2205</v>
      </c>
      <c r="H835" s="5">
        <v>2</v>
      </c>
      <c r="I835" s="19">
        <v>100</v>
      </c>
      <c r="J835" s="6">
        <f>DATE(YEAR(MPT_Data[[#This Row],[Calendar Day]]),MONTH(MPT_Data[[#This Row],[Calendar Day]]),1)</f>
        <v>41395</v>
      </c>
      <c r="K835" s="3">
        <f>DATE(YEAR(MPT_Data[[#This Row],[Calendar Day]]),1,1)</f>
        <v>41275</v>
      </c>
      <c r="L835" s="5">
        <f>MPT_Data[[#This Row],[MIN]]/60/24</f>
        <v>1.3888888888888889E-3</v>
      </c>
      <c r="M835" t="str">
        <f>VLOOKUP(LEFT(MPT_Data[[#This Row],[Object ID]],1),Lookup[#All],2,FALSE)</f>
        <v>Service Request</v>
      </c>
      <c r="N835" t="str">
        <f>VLOOKUP("0"&amp;RIGHT(MPT_Data[[#This Row],[Processor Cost Center]],9),MAIN_Ref[[#All],[Cost Center]:[Site Name]],3,FALSE)</f>
        <v>OAK</v>
      </c>
      <c r="T835" s="8"/>
      <c r="U835"/>
    </row>
    <row r="836" spans="2:21" x14ac:dyDescent="0.25">
      <c r="B836" s="6" t="s">
        <v>31</v>
      </c>
      <c r="C836" s="3" t="s">
        <v>18</v>
      </c>
      <c r="D836" s="5" t="s">
        <v>1332</v>
      </c>
      <c r="E836" s="19" t="s">
        <v>1333</v>
      </c>
      <c r="F836" s="25">
        <v>41414</v>
      </c>
      <c r="G836" s="3" t="s">
        <v>2206</v>
      </c>
      <c r="H836" s="5">
        <v>104</v>
      </c>
      <c r="I836" s="19">
        <v>100</v>
      </c>
      <c r="J836" s="6">
        <f>DATE(YEAR(MPT_Data[[#This Row],[Calendar Day]]),MONTH(MPT_Data[[#This Row],[Calendar Day]]),1)</f>
        <v>41395</v>
      </c>
      <c r="K836" s="3">
        <f>DATE(YEAR(MPT_Data[[#This Row],[Calendar Day]]),1,1)</f>
        <v>41275</v>
      </c>
      <c r="L836" s="5">
        <f>MPT_Data[[#This Row],[MIN]]/60/24</f>
        <v>7.2222222222222229E-2</v>
      </c>
      <c r="M836" t="str">
        <f>VLOOKUP(LEFT(MPT_Data[[#This Row],[Object ID]],1),Lookup[#All],2,FALSE)</f>
        <v>Service Request</v>
      </c>
      <c r="N836" t="str">
        <f>VLOOKUP("0"&amp;RIGHT(MPT_Data[[#This Row],[Processor Cost Center]],9),MAIN_Ref[[#All],[Cost Center]:[Site Name]],3,FALSE)</f>
        <v>OAK</v>
      </c>
      <c r="T836" s="8"/>
      <c r="U836"/>
    </row>
    <row r="837" spans="2:21" x14ac:dyDescent="0.25">
      <c r="B837" s="6" t="s">
        <v>31</v>
      </c>
      <c r="C837" s="3" t="s">
        <v>18</v>
      </c>
      <c r="D837" s="5" t="s">
        <v>1334</v>
      </c>
      <c r="E837" s="19" t="s">
        <v>1335</v>
      </c>
      <c r="F837" s="25">
        <v>41414</v>
      </c>
      <c r="G837" s="3" t="s">
        <v>2206</v>
      </c>
      <c r="H837" s="5">
        <v>102</v>
      </c>
      <c r="I837" s="19">
        <v>100</v>
      </c>
      <c r="J837" s="6">
        <f>DATE(YEAR(MPT_Data[[#This Row],[Calendar Day]]),MONTH(MPT_Data[[#This Row],[Calendar Day]]),1)</f>
        <v>41395</v>
      </c>
      <c r="K837" s="3">
        <f>DATE(YEAR(MPT_Data[[#This Row],[Calendar Day]]),1,1)</f>
        <v>41275</v>
      </c>
      <c r="L837" s="5">
        <f>MPT_Data[[#This Row],[MIN]]/60/24</f>
        <v>7.0833333333333331E-2</v>
      </c>
      <c r="M837" t="str">
        <f>VLOOKUP(LEFT(MPT_Data[[#This Row],[Object ID]],1),Lookup[#All],2,FALSE)</f>
        <v>Service Request</v>
      </c>
      <c r="N837" t="str">
        <f>VLOOKUP("0"&amp;RIGHT(MPT_Data[[#This Row],[Processor Cost Center]],9),MAIN_Ref[[#All],[Cost Center]:[Site Name]],3,FALSE)</f>
        <v>OAK</v>
      </c>
      <c r="T837" s="8"/>
      <c r="U837"/>
    </row>
    <row r="838" spans="2:21" x14ac:dyDescent="0.25">
      <c r="B838" s="6" t="s">
        <v>31</v>
      </c>
      <c r="C838" s="3" t="s">
        <v>18</v>
      </c>
      <c r="D838" s="5" t="s">
        <v>1336</v>
      </c>
      <c r="E838" s="19" t="s">
        <v>1337</v>
      </c>
      <c r="F838" s="25">
        <v>41414</v>
      </c>
      <c r="G838" s="3" t="s">
        <v>2205</v>
      </c>
      <c r="H838" s="5">
        <v>1190</v>
      </c>
      <c r="I838" s="19">
        <v>100</v>
      </c>
      <c r="J838" s="6">
        <f>DATE(YEAR(MPT_Data[[#This Row],[Calendar Day]]),MONTH(MPT_Data[[#This Row],[Calendar Day]]),1)</f>
        <v>41395</v>
      </c>
      <c r="K838" s="3">
        <f>DATE(YEAR(MPT_Data[[#This Row],[Calendar Day]]),1,1)</f>
        <v>41275</v>
      </c>
      <c r="L838" s="5">
        <f>MPT_Data[[#This Row],[MIN]]/60/24</f>
        <v>0.82638888888888884</v>
      </c>
      <c r="M838" t="str">
        <f>VLOOKUP(LEFT(MPT_Data[[#This Row],[Object ID]],1),Lookup[#All],2,FALSE)</f>
        <v>Service Request</v>
      </c>
      <c r="N838" t="str">
        <f>VLOOKUP("0"&amp;RIGHT(MPT_Data[[#This Row],[Processor Cost Center]],9),MAIN_Ref[[#All],[Cost Center]:[Site Name]],3,FALSE)</f>
        <v>OAK</v>
      </c>
      <c r="T838" s="8"/>
      <c r="U838"/>
    </row>
    <row r="839" spans="2:21" x14ac:dyDescent="0.25">
      <c r="B839" s="6" t="s">
        <v>31</v>
      </c>
      <c r="C839" s="3" t="s">
        <v>18</v>
      </c>
      <c r="D839" s="5" t="s">
        <v>1338</v>
      </c>
      <c r="E839" s="19" t="s">
        <v>1339</v>
      </c>
      <c r="F839" s="25">
        <v>41383</v>
      </c>
      <c r="G839" s="3" t="s">
        <v>2205</v>
      </c>
      <c r="H839" s="5">
        <v>4</v>
      </c>
      <c r="I839" s="19">
        <v>100</v>
      </c>
      <c r="J839" s="6">
        <f>DATE(YEAR(MPT_Data[[#This Row],[Calendar Day]]),MONTH(MPT_Data[[#This Row],[Calendar Day]]),1)</f>
        <v>41365</v>
      </c>
      <c r="K839" s="3">
        <f>DATE(YEAR(MPT_Data[[#This Row],[Calendar Day]]),1,1)</f>
        <v>41275</v>
      </c>
      <c r="L839" s="5">
        <f>MPT_Data[[#This Row],[MIN]]/60/24</f>
        <v>2.7777777777777779E-3</v>
      </c>
      <c r="M839" t="str">
        <f>VLOOKUP(LEFT(MPT_Data[[#This Row],[Object ID]],1),Lookup[#All],2,FALSE)</f>
        <v>Service Request</v>
      </c>
      <c r="N839" t="str">
        <f>VLOOKUP("0"&amp;RIGHT(MPT_Data[[#This Row],[Processor Cost Center]],9),MAIN_Ref[[#All],[Cost Center]:[Site Name]],3,FALSE)</f>
        <v>OAK</v>
      </c>
      <c r="T839" s="8"/>
      <c r="U839"/>
    </row>
    <row r="840" spans="2:21" x14ac:dyDescent="0.25">
      <c r="B840" s="6" t="s">
        <v>31</v>
      </c>
      <c r="C840" s="3" t="s">
        <v>18</v>
      </c>
      <c r="D840" s="5" t="s">
        <v>1340</v>
      </c>
      <c r="E840" s="19" t="s">
        <v>1341</v>
      </c>
      <c r="F840" s="25">
        <v>41389</v>
      </c>
      <c r="G840" s="3" t="s">
        <v>2206</v>
      </c>
      <c r="H840" s="5">
        <v>4</v>
      </c>
      <c r="I840" s="19">
        <v>100</v>
      </c>
      <c r="J840" s="6">
        <f>DATE(YEAR(MPT_Data[[#This Row],[Calendar Day]]),MONTH(MPT_Data[[#This Row],[Calendar Day]]),1)</f>
        <v>41365</v>
      </c>
      <c r="K840" s="3">
        <f>DATE(YEAR(MPT_Data[[#This Row],[Calendar Day]]),1,1)</f>
        <v>41275</v>
      </c>
      <c r="L840" s="5">
        <f>MPT_Data[[#This Row],[MIN]]/60/24</f>
        <v>2.7777777777777779E-3</v>
      </c>
      <c r="M840" t="str">
        <f>VLOOKUP(LEFT(MPT_Data[[#This Row],[Object ID]],1),Lookup[#All],2,FALSE)</f>
        <v>Service Request</v>
      </c>
      <c r="N840" t="str">
        <f>VLOOKUP("0"&amp;RIGHT(MPT_Data[[#This Row],[Processor Cost Center]],9),MAIN_Ref[[#All],[Cost Center]:[Site Name]],3,FALSE)</f>
        <v>OAK</v>
      </c>
      <c r="T840" s="8"/>
      <c r="U840"/>
    </row>
    <row r="841" spans="2:21" x14ac:dyDescent="0.25">
      <c r="B841" s="6" t="s">
        <v>31</v>
      </c>
      <c r="C841" s="3" t="s">
        <v>18</v>
      </c>
      <c r="D841" s="5" t="s">
        <v>1342</v>
      </c>
      <c r="E841" s="19" t="s">
        <v>1343</v>
      </c>
      <c r="F841" s="25">
        <v>41417</v>
      </c>
      <c r="G841" s="3" t="s">
        <v>2206</v>
      </c>
      <c r="H841" s="5">
        <v>9</v>
      </c>
      <c r="I841" s="19">
        <v>100</v>
      </c>
      <c r="J841" s="6">
        <f>DATE(YEAR(MPT_Data[[#This Row],[Calendar Day]]),MONTH(MPT_Data[[#This Row],[Calendar Day]]),1)</f>
        <v>41395</v>
      </c>
      <c r="K841" s="3">
        <f>DATE(YEAR(MPT_Data[[#This Row],[Calendar Day]]),1,1)</f>
        <v>41275</v>
      </c>
      <c r="L841" s="5">
        <f>MPT_Data[[#This Row],[MIN]]/60/24</f>
        <v>6.2499999999999995E-3</v>
      </c>
      <c r="M841" t="str">
        <f>VLOOKUP(LEFT(MPT_Data[[#This Row],[Object ID]],1),Lookup[#All],2,FALSE)</f>
        <v>Service Request</v>
      </c>
      <c r="N841" t="str">
        <f>VLOOKUP("0"&amp;RIGHT(MPT_Data[[#This Row],[Processor Cost Center]],9),MAIN_Ref[[#All],[Cost Center]:[Site Name]],3,FALSE)</f>
        <v>OAK</v>
      </c>
      <c r="T841" s="8"/>
      <c r="U841"/>
    </row>
    <row r="842" spans="2:21" x14ac:dyDescent="0.25">
      <c r="B842" s="6" t="s">
        <v>31</v>
      </c>
      <c r="C842" s="3" t="s">
        <v>18</v>
      </c>
      <c r="D842" s="5" t="s">
        <v>1344</v>
      </c>
      <c r="E842" s="19" t="s">
        <v>1345</v>
      </c>
      <c r="F842" s="25">
        <v>41388</v>
      </c>
      <c r="G842" s="3" t="s">
        <v>2206</v>
      </c>
      <c r="H842" s="5">
        <v>1408</v>
      </c>
      <c r="I842" s="19">
        <v>100</v>
      </c>
      <c r="J842" s="6">
        <f>DATE(YEAR(MPT_Data[[#This Row],[Calendar Day]]),MONTH(MPT_Data[[#This Row],[Calendar Day]]),1)</f>
        <v>41365</v>
      </c>
      <c r="K842" s="3">
        <f>DATE(YEAR(MPT_Data[[#This Row],[Calendar Day]]),1,1)</f>
        <v>41275</v>
      </c>
      <c r="L842" s="5">
        <f>MPT_Data[[#This Row],[MIN]]/60/24</f>
        <v>0.97777777777777775</v>
      </c>
      <c r="M842" t="str">
        <f>VLOOKUP(LEFT(MPT_Data[[#This Row],[Object ID]],1),Lookup[#All],2,FALSE)</f>
        <v>Service Request</v>
      </c>
      <c r="N842" t="str">
        <f>VLOOKUP("0"&amp;RIGHT(MPT_Data[[#This Row],[Processor Cost Center]],9),MAIN_Ref[[#All],[Cost Center]:[Site Name]],3,FALSE)</f>
        <v>OAK</v>
      </c>
      <c r="T842" s="8"/>
      <c r="U842"/>
    </row>
    <row r="843" spans="2:21" x14ac:dyDescent="0.25">
      <c r="B843" s="6" t="s">
        <v>31</v>
      </c>
      <c r="C843" s="3" t="s">
        <v>18</v>
      </c>
      <c r="D843" s="5" t="s">
        <v>1346</v>
      </c>
      <c r="E843" s="19" t="s">
        <v>99</v>
      </c>
      <c r="F843" s="25">
        <v>41387</v>
      </c>
      <c r="G843" s="3" t="s">
        <v>2206</v>
      </c>
      <c r="H843" s="5">
        <v>16</v>
      </c>
      <c r="I843" s="19">
        <v>100</v>
      </c>
      <c r="J843" s="6">
        <f>DATE(YEAR(MPT_Data[[#This Row],[Calendar Day]]),MONTH(MPT_Data[[#This Row],[Calendar Day]]),1)</f>
        <v>41365</v>
      </c>
      <c r="K843" s="3">
        <f>DATE(YEAR(MPT_Data[[#This Row],[Calendar Day]]),1,1)</f>
        <v>41275</v>
      </c>
      <c r="L843" s="5">
        <f>MPT_Data[[#This Row],[MIN]]/60/24</f>
        <v>1.1111111111111112E-2</v>
      </c>
      <c r="M843" t="str">
        <f>VLOOKUP(LEFT(MPT_Data[[#This Row],[Object ID]],1),Lookup[#All],2,FALSE)</f>
        <v>Service Request</v>
      </c>
      <c r="N843" t="str">
        <f>VLOOKUP("0"&amp;RIGHT(MPT_Data[[#This Row],[Processor Cost Center]],9),MAIN_Ref[[#All],[Cost Center]:[Site Name]],3,FALSE)</f>
        <v>OAK</v>
      </c>
      <c r="T843" s="8"/>
      <c r="U843"/>
    </row>
    <row r="844" spans="2:21" x14ac:dyDescent="0.25">
      <c r="B844" s="6" t="s">
        <v>31</v>
      </c>
      <c r="C844" s="3" t="s">
        <v>18</v>
      </c>
      <c r="D844" s="5" t="s">
        <v>1347</v>
      </c>
      <c r="E844" s="19" t="s">
        <v>1348</v>
      </c>
      <c r="F844" s="25">
        <v>41419</v>
      </c>
      <c r="G844" s="3" t="s">
        <v>2205</v>
      </c>
      <c r="H844" s="5">
        <v>280</v>
      </c>
      <c r="I844" s="19">
        <v>100</v>
      </c>
      <c r="J844" s="6">
        <f>DATE(YEAR(MPT_Data[[#This Row],[Calendar Day]]),MONTH(MPT_Data[[#This Row],[Calendar Day]]),1)</f>
        <v>41395</v>
      </c>
      <c r="K844" s="3">
        <f>DATE(YEAR(MPT_Data[[#This Row],[Calendar Day]]),1,1)</f>
        <v>41275</v>
      </c>
      <c r="L844" s="5">
        <f>MPT_Data[[#This Row],[MIN]]/60/24</f>
        <v>0.19444444444444445</v>
      </c>
      <c r="M844" t="str">
        <f>VLOOKUP(LEFT(MPT_Data[[#This Row],[Object ID]],1),Lookup[#All],2,FALSE)</f>
        <v>Service Request</v>
      </c>
      <c r="N844" t="str">
        <f>VLOOKUP("0"&amp;RIGHT(MPT_Data[[#This Row],[Processor Cost Center]],9),MAIN_Ref[[#All],[Cost Center]:[Site Name]],3,FALSE)</f>
        <v>OAK</v>
      </c>
      <c r="T844" s="8"/>
      <c r="U844"/>
    </row>
    <row r="845" spans="2:21" x14ac:dyDescent="0.25">
      <c r="B845" s="6" t="s">
        <v>31</v>
      </c>
      <c r="C845" s="3" t="s">
        <v>18</v>
      </c>
      <c r="D845" s="5" t="s">
        <v>1349</v>
      </c>
      <c r="E845" s="19" t="s">
        <v>1350</v>
      </c>
      <c r="F845" s="25">
        <v>41424</v>
      </c>
      <c r="G845" s="3" t="s">
        <v>2205</v>
      </c>
      <c r="H845" s="5">
        <v>8555</v>
      </c>
      <c r="I845" s="19">
        <v>100</v>
      </c>
      <c r="J845" s="6">
        <f>DATE(YEAR(MPT_Data[[#This Row],[Calendar Day]]),MONTH(MPT_Data[[#This Row],[Calendar Day]]),1)</f>
        <v>41395</v>
      </c>
      <c r="K845" s="3">
        <f>DATE(YEAR(MPT_Data[[#This Row],[Calendar Day]]),1,1)</f>
        <v>41275</v>
      </c>
      <c r="L845" s="5">
        <f>MPT_Data[[#This Row],[MIN]]/60/24</f>
        <v>5.9409722222222223</v>
      </c>
      <c r="M845" t="str">
        <f>VLOOKUP(LEFT(MPT_Data[[#This Row],[Object ID]],1),Lookup[#All],2,FALSE)</f>
        <v>Service Request</v>
      </c>
      <c r="N845" t="str">
        <f>VLOOKUP("0"&amp;RIGHT(MPT_Data[[#This Row],[Processor Cost Center]],9),MAIN_Ref[[#All],[Cost Center]:[Site Name]],3,FALSE)</f>
        <v>OAK</v>
      </c>
      <c r="T845" s="8"/>
      <c r="U845"/>
    </row>
    <row r="846" spans="2:21" x14ac:dyDescent="0.25">
      <c r="B846" s="6" t="s">
        <v>31</v>
      </c>
      <c r="C846" s="3" t="s">
        <v>18</v>
      </c>
      <c r="D846" s="5" t="s">
        <v>1351</v>
      </c>
      <c r="E846" s="19" t="s">
        <v>1352</v>
      </c>
      <c r="F846" s="25">
        <v>41388</v>
      </c>
      <c r="G846" s="3" t="s">
        <v>2205</v>
      </c>
      <c r="H846" s="5">
        <v>177</v>
      </c>
      <c r="I846" s="19">
        <v>100</v>
      </c>
      <c r="J846" s="6">
        <f>DATE(YEAR(MPT_Data[[#This Row],[Calendar Day]]),MONTH(MPT_Data[[#This Row],[Calendar Day]]),1)</f>
        <v>41365</v>
      </c>
      <c r="K846" s="3">
        <f>DATE(YEAR(MPT_Data[[#This Row],[Calendar Day]]),1,1)</f>
        <v>41275</v>
      </c>
      <c r="L846" s="5">
        <f>MPT_Data[[#This Row],[MIN]]/60/24</f>
        <v>0.12291666666666667</v>
      </c>
      <c r="M846" t="str">
        <f>VLOOKUP(LEFT(MPT_Data[[#This Row],[Object ID]],1),Lookup[#All],2,FALSE)</f>
        <v>Service Request</v>
      </c>
      <c r="N846" t="str">
        <f>VLOOKUP("0"&amp;RIGHT(MPT_Data[[#This Row],[Processor Cost Center]],9),MAIN_Ref[[#All],[Cost Center]:[Site Name]],3,FALSE)</f>
        <v>OAK</v>
      </c>
      <c r="T846" s="8"/>
      <c r="U846"/>
    </row>
    <row r="847" spans="2:21" x14ac:dyDescent="0.25">
      <c r="B847" s="6" t="s">
        <v>31</v>
      </c>
      <c r="C847" s="3" t="s">
        <v>18</v>
      </c>
      <c r="D847" s="5" t="s">
        <v>1353</v>
      </c>
      <c r="E847" s="19" t="s">
        <v>1354</v>
      </c>
      <c r="F847" s="25">
        <v>41394</v>
      </c>
      <c r="G847" s="3" t="s">
        <v>2205</v>
      </c>
      <c r="H847" s="5">
        <v>8768</v>
      </c>
      <c r="I847" s="19">
        <v>100</v>
      </c>
      <c r="J847" s="6">
        <f>DATE(YEAR(MPT_Data[[#This Row],[Calendar Day]]),MONTH(MPT_Data[[#This Row],[Calendar Day]]),1)</f>
        <v>41365</v>
      </c>
      <c r="K847" s="3">
        <f>DATE(YEAR(MPT_Data[[#This Row],[Calendar Day]]),1,1)</f>
        <v>41275</v>
      </c>
      <c r="L847" s="5">
        <f>MPT_Data[[#This Row],[MIN]]/60/24</f>
        <v>6.0888888888888886</v>
      </c>
      <c r="M847" t="str">
        <f>VLOOKUP(LEFT(MPT_Data[[#This Row],[Object ID]],1),Lookup[#All],2,FALSE)</f>
        <v>Service Request</v>
      </c>
      <c r="N847" t="str">
        <f>VLOOKUP("0"&amp;RIGHT(MPT_Data[[#This Row],[Processor Cost Center]],9),MAIN_Ref[[#All],[Cost Center]:[Site Name]],3,FALSE)</f>
        <v>OAK</v>
      </c>
      <c r="T847" s="8"/>
      <c r="U847"/>
    </row>
    <row r="848" spans="2:21" x14ac:dyDescent="0.25">
      <c r="B848" s="6" t="s">
        <v>31</v>
      </c>
      <c r="C848" s="3" t="s">
        <v>18</v>
      </c>
      <c r="D848" s="5" t="s">
        <v>1355</v>
      </c>
      <c r="E848" s="19" t="s">
        <v>1356</v>
      </c>
      <c r="F848" s="25">
        <v>41394</v>
      </c>
      <c r="G848" s="3" t="s">
        <v>2205</v>
      </c>
      <c r="H848" s="5">
        <v>8310</v>
      </c>
      <c r="I848" s="19">
        <v>100</v>
      </c>
      <c r="J848" s="6">
        <f>DATE(YEAR(MPT_Data[[#This Row],[Calendar Day]]),MONTH(MPT_Data[[#This Row],[Calendar Day]]),1)</f>
        <v>41365</v>
      </c>
      <c r="K848" s="3">
        <f>DATE(YEAR(MPT_Data[[#This Row],[Calendar Day]]),1,1)</f>
        <v>41275</v>
      </c>
      <c r="L848" s="5">
        <f>MPT_Data[[#This Row],[MIN]]/60/24</f>
        <v>5.770833333333333</v>
      </c>
      <c r="M848" t="str">
        <f>VLOOKUP(LEFT(MPT_Data[[#This Row],[Object ID]],1),Lookup[#All],2,FALSE)</f>
        <v>Service Request</v>
      </c>
      <c r="N848" t="str">
        <f>VLOOKUP("0"&amp;RIGHT(MPT_Data[[#This Row],[Processor Cost Center]],9),MAIN_Ref[[#All],[Cost Center]:[Site Name]],3,FALSE)</f>
        <v>OAK</v>
      </c>
      <c r="T848" s="8"/>
      <c r="U848"/>
    </row>
    <row r="849" spans="2:21" x14ac:dyDescent="0.25">
      <c r="B849" s="6" t="s">
        <v>31</v>
      </c>
      <c r="C849" s="3" t="s">
        <v>18</v>
      </c>
      <c r="D849" s="5" t="s">
        <v>1357</v>
      </c>
      <c r="E849" s="19" t="s">
        <v>1358</v>
      </c>
      <c r="F849" s="25">
        <v>41394</v>
      </c>
      <c r="G849" s="3" t="s">
        <v>2205</v>
      </c>
      <c r="H849" s="5">
        <v>8301</v>
      </c>
      <c r="I849" s="19">
        <v>100</v>
      </c>
      <c r="J849" s="6">
        <f>DATE(YEAR(MPT_Data[[#This Row],[Calendar Day]]),MONTH(MPT_Data[[#This Row],[Calendar Day]]),1)</f>
        <v>41365</v>
      </c>
      <c r="K849" s="3">
        <f>DATE(YEAR(MPT_Data[[#This Row],[Calendar Day]]),1,1)</f>
        <v>41275</v>
      </c>
      <c r="L849" s="5">
        <f>MPT_Data[[#This Row],[MIN]]/60/24</f>
        <v>5.7645833333333334</v>
      </c>
      <c r="M849" t="str">
        <f>VLOOKUP(LEFT(MPT_Data[[#This Row],[Object ID]],1),Lookup[#All],2,FALSE)</f>
        <v>Service Request</v>
      </c>
      <c r="N849" t="str">
        <f>VLOOKUP("0"&amp;RIGHT(MPT_Data[[#This Row],[Processor Cost Center]],9),MAIN_Ref[[#All],[Cost Center]:[Site Name]],3,FALSE)</f>
        <v>OAK</v>
      </c>
      <c r="T849" s="8"/>
      <c r="U849"/>
    </row>
    <row r="850" spans="2:21" x14ac:dyDescent="0.25">
      <c r="B850" s="6" t="s">
        <v>31</v>
      </c>
      <c r="C850" s="3" t="s">
        <v>18</v>
      </c>
      <c r="D850" s="5" t="s">
        <v>1359</v>
      </c>
      <c r="E850" s="19" t="s">
        <v>1360</v>
      </c>
      <c r="F850" s="25">
        <v>41419</v>
      </c>
      <c r="G850" s="3" t="s">
        <v>2206</v>
      </c>
      <c r="H850" s="5">
        <v>4</v>
      </c>
      <c r="I850" s="19">
        <v>100</v>
      </c>
      <c r="J850" s="6">
        <f>DATE(YEAR(MPT_Data[[#This Row],[Calendar Day]]),MONTH(MPT_Data[[#This Row],[Calendar Day]]),1)</f>
        <v>41395</v>
      </c>
      <c r="K850" s="3">
        <f>DATE(YEAR(MPT_Data[[#This Row],[Calendar Day]]),1,1)</f>
        <v>41275</v>
      </c>
      <c r="L850" s="5">
        <f>MPT_Data[[#This Row],[MIN]]/60/24</f>
        <v>2.7777777777777779E-3</v>
      </c>
      <c r="M850" t="str">
        <f>VLOOKUP(LEFT(MPT_Data[[#This Row],[Object ID]],1),Lookup[#All],2,FALSE)</f>
        <v>Service Request</v>
      </c>
      <c r="N850" t="str">
        <f>VLOOKUP("0"&amp;RIGHT(MPT_Data[[#This Row],[Processor Cost Center]],9),MAIN_Ref[[#All],[Cost Center]:[Site Name]],3,FALSE)</f>
        <v>OAK</v>
      </c>
      <c r="T850" s="8"/>
      <c r="U850"/>
    </row>
    <row r="851" spans="2:21" x14ac:dyDescent="0.25">
      <c r="B851" s="6" t="s">
        <v>31</v>
      </c>
      <c r="C851" s="3" t="s">
        <v>18</v>
      </c>
      <c r="D851" s="5" t="s">
        <v>1361</v>
      </c>
      <c r="E851" s="19" t="s">
        <v>1362</v>
      </c>
      <c r="F851" s="25">
        <v>41388</v>
      </c>
      <c r="G851" s="3" t="s">
        <v>2206</v>
      </c>
      <c r="H851" s="5">
        <v>4</v>
      </c>
      <c r="I851" s="19">
        <v>100</v>
      </c>
      <c r="J851" s="6">
        <f>DATE(YEAR(MPT_Data[[#This Row],[Calendar Day]]),MONTH(MPT_Data[[#This Row],[Calendar Day]]),1)</f>
        <v>41365</v>
      </c>
      <c r="K851" s="3">
        <f>DATE(YEAR(MPT_Data[[#This Row],[Calendar Day]]),1,1)</f>
        <v>41275</v>
      </c>
      <c r="L851" s="5">
        <f>MPT_Data[[#This Row],[MIN]]/60/24</f>
        <v>2.7777777777777779E-3</v>
      </c>
      <c r="M851" t="str">
        <f>VLOOKUP(LEFT(MPT_Data[[#This Row],[Object ID]],1),Lookup[#All],2,FALSE)</f>
        <v>Service Request</v>
      </c>
      <c r="N851" t="str">
        <f>VLOOKUP("0"&amp;RIGHT(MPT_Data[[#This Row],[Processor Cost Center]],9),MAIN_Ref[[#All],[Cost Center]:[Site Name]],3,FALSE)</f>
        <v>OAK</v>
      </c>
      <c r="T851" s="8"/>
      <c r="U851"/>
    </row>
    <row r="852" spans="2:21" x14ac:dyDescent="0.25">
      <c r="B852" s="6" t="s">
        <v>31</v>
      </c>
      <c r="C852" s="3" t="s">
        <v>18</v>
      </c>
      <c r="D852" s="5" t="s">
        <v>1363</v>
      </c>
      <c r="E852" s="19" t="s">
        <v>1364</v>
      </c>
      <c r="F852" s="25">
        <v>41410</v>
      </c>
      <c r="G852" s="3" t="s">
        <v>2205</v>
      </c>
      <c r="H852" s="5">
        <v>6985</v>
      </c>
      <c r="I852" s="19">
        <v>100</v>
      </c>
      <c r="J852" s="6">
        <f>DATE(YEAR(MPT_Data[[#This Row],[Calendar Day]]),MONTH(MPT_Data[[#This Row],[Calendar Day]]),1)</f>
        <v>41395</v>
      </c>
      <c r="K852" s="3">
        <f>DATE(YEAR(MPT_Data[[#This Row],[Calendar Day]]),1,1)</f>
        <v>41275</v>
      </c>
      <c r="L852" s="5">
        <f>MPT_Data[[#This Row],[MIN]]/60/24</f>
        <v>4.8506944444444446</v>
      </c>
      <c r="M852" t="str">
        <f>VLOOKUP(LEFT(MPT_Data[[#This Row],[Object ID]],1),Lookup[#All],2,FALSE)</f>
        <v>Service Request</v>
      </c>
      <c r="N852" t="str">
        <f>VLOOKUP("0"&amp;RIGHT(MPT_Data[[#This Row],[Processor Cost Center]],9),MAIN_Ref[[#All],[Cost Center]:[Site Name]],3,FALSE)</f>
        <v>OAK</v>
      </c>
      <c r="T852" s="8"/>
      <c r="U852"/>
    </row>
    <row r="853" spans="2:21" x14ac:dyDescent="0.25">
      <c r="B853" s="6" t="s">
        <v>31</v>
      </c>
      <c r="C853" s="3" t="s">
        <v>18</v>
      </c>
      <c r="D853" s="5" t="s">
        <v>1365</v>
      </c>
      <c r="E853" s="19" t="s">
        <v>1366</v>
      </c>
      <c r="F853" s="25">
        <v>41394</v>
      </c>
      <c r="G853" s="3" t="s">
        <v>2205</v>
      </c>
      <c r="H853" s="5">
        <v>7271</v>
      </c>
      <c r="I853" s="19">
        <v>100</v>
      </c>
      <c r="J853" s="6">
        <f>DATE(YEAR(MPT_Data[[#This Row],[Calendar Day]]),MONTH(MPT_Data[[#This Row],[Calendar Day]]),1)</f>
        <v>41365</v>
      </c>
      <c r="K853" s="3">
        <f>DATE(YEAR(MPT_Data[[#This Row],[Calendar Day]]),1,1)</f>
        <v>41275</v>
      </c>
      <c r="L853" s="5">
        <f>MPT_Data[[#This Row],[MIN]]/60/24</f>
        <v>5.0493055555555557</v>
      </c>
      <c r="M853" t="str">
        <f>VLOOKUP(LEFT(MPT_Data[[#This Row],[Object ID]],1),Lookup[#All],2,FALSE)</f>
        <v>Service Request</v>
      </c>
      <c r="N853" t="str">
        <f>VLOOKUP("0"&amp;RIGHT(MPT_Data[[#This Row],[Processor Cost Center]],9),MAIN_Ref[[#All],[Cost Center]:[Site Name]],3,FALSE)</f>
        <v>OAK</v>
      </c>
      <c r="T853" s="8"/>
      <c r="U853"/>
    </row>
    <row r="854" spans="2:21" x14ac:dyDescent="0.25">
      <c r="B854" s="6" t="s">
        <v>31</v>
      </c>
      <c r="C854" s="3" t="s">
        <v>18</v>
      </c>
      <c r="D854" s="5" t="s">
        <v>1367</v>
      </c>
      <c r="E854" s="19" t="s">
        <v>1368</v>
      </c>
      <c r="F854" s="25">
        <v>41424</v>
      </c>
      <c r="G854" s="3" t="s">
        <v>2205</v>
      </c>
      <c r="H854" s="5">
        <v>6883</v>
      </c>
      <c r="I854" s="19">
        <v>100</v>
      </c>
      <c r="J854" s="6">
        <f>DATE(YEAR(MPT_Data[[#This Row],[Calendar Day]]),MONTH(MPT_Data[[#This Row],[Calendar Day]]),1)</f>
        <v>41395</v>
      </c>
      <c r="K854" s="3">
        <f>DATE(YEAR(MPT_Data[[#This Row],[Calendar Day]]),1,1)</f>
        <v>41275</v>
      </c>
      <c r="L854" s="5">
        <f>MPT_Data[[#This Row],[MIN]]/60/24</f>
        <v>4.7798611111111109</v>
      </c>
      <c r="M854" t="str">
        <f>VLOOKUP(LEFT(MPT_Data[[#This Row],[Object ID]],1),Lookup[#All],2,FALSE)</f>
        <v>Service Request</v>
      </c>
      <c r="N854" t="str">
        <f>VLOOKUP("0"&amp;RIGHT(MPT_Data[[#This Row],[Processor Cost Center]],9),MAIN_Ref[[#All],[Cost Center]:[Site Name]],3,FALSE)</f>
        <v>OAK</v>
      </c>
      <c r="T854" s="8"/>
      <c r="U854"/>
    </row>
    <row r="855" spans="2:21" x14ac:dyDescent="0.25">
      <c r="B855" s="6" t="s">
        <v>31</v>
      </c>
      <c r="C855" s="3" t="s">
        <v>18</v>
      </c>
      <c r="D855" s="5" t="s">
        <v>1369</v>
      </c>
      <c r="E855" s="19" t="s">
        <v>1370</v>
      </c>
      <c r="F855" s="25">
        <v>41421</v>
      </c>
      <c r="G855" s="3" t="s">
        <v>2206</v>
      </c>
      <c r="H855" s="5">
        <v>65</v>
      </c>
      <c r="I855" s="19">
        <v>100</v>
      </c>
      <c r="J855" s="6">
        <f>DATE(YEAR(MPT_Data[[#This Row],[Calendar Day]]),MONTH(MPT_Data[[#This Row],[Calendar Day]]),1)</f>
        <v>41395</v>
      </c>
      <c r="K855" s="3">
        <f>DATE(YEAR(MPT_Data[[#This Row],[Calendar Day]]),1,1)</f>
        <v>41275</v>
      </c>
      <c r="L855" s="5">
        <f>MPT_Data[[#This Row],[MIN]]/60/24</f>
        <v>4.5138888888888888E-2</v>
      </c>
      <c r="M855" t="str">
        <f>VLOOKUP(LEFT(MPT_Data[[#This Row],[Object ID]],1),Lookup[#All],2,FALSE)</f>
        <v>Service Request</v>
      </c>
      <c r="N855" t="str">
        <f>VLOOKUP("0"&amp;RIGHT(MPT_Data[[#This Row],[Processor Cost Center]],9),MAIN_Ref[[#All],[Cost Center]:[Site Name]],3,FALSE)</f>
        <v>OAK</v>
      </c>
      <c r="T855" s="8"/>
      <c r="U855"/>
    </row>
    <row r="856" spans="2:21" x14ac:dyDescent="0.25">
      <c r="B856" s="6" t="s">
        <v>31</v>
      </c>
      <c r="C856" s="3" t="s">
        <v>18</v>
      </c>
      <c r="D856" s="5" t="s">
        <v>1371</v>
      </c>
      <c r="E856" s="19" t="s">
        <v>1372</v>
      </c>
      <c r="F856" s="25">
        <v>41424</v>
      </c>
      <c r="G856" s="3" t="s">
        <v>2205</v>
      </c>
      <c r="H856" s="5">
        <v>4152</v>
      </c>
      <c r="I856" s="19">
        <v>100</v>
      </c>
      <c r="J856" s="6">
        <f>DATE(YEAR(MPT_Data[[#This Row],[Calendar Day]]),MONTH(MPT_Data[[#This Row],[Calendar Day]]),1)</f>
        <v>41395</v>
      </c>
      <c r="K856" s="3">
        <f>DATE(YEAR(MPT_Data[[#This Row],[Calendar Day]]),1,1)</f>
        <v>41275</v>
      </c>
      <c r="L856" s="5">
        <f>MPT_Data[[#This Row],[MIN]]/60/24</f>
        <v>2.8833333333333333</v>
      </c>
      <c r="M856" t="str">
        <f>VLOOKUP(LEFT(MPT_Data[[#This Row],[Object ID]],1),Lookup[#All],2,FALSE)</f>
        <v>Service Request</v>
      </c>
      <c r="N856" t="str">
        <f>VLOOKUP("0"&amp;RIGHT(MPT_Data[[#This Row],[Processor Cost Center]],9),MAIN_Ref[[#All],[Cost Center]:[Site Name]],3,FALSE)</f>
        <v>OAK</v>
      </c>
      <c r="T856" s="8"/>
      <c r="U856"/>
    </row>
    <row r="857" spans="2:21" x14ac:dyDescent="0.25">
      <c r="B857" s="6" t="s">
        <v>31</v>
      </c>
      <c r="C857" s="3" t="s">
        <v>18</v>
      </c>
      <c r="D857" s="5" t="s">
        <v>1373</v>
      </c>
      <c r="E857" s="19" t="s">
        <v>1374</v>
      </c>
      <c r="F857" s="25">
        <v>41395</v>
      </c>
      <c r="G857" s="3" t="s">
        <v>2205</v>
      </c>
      <c r="H857" s="5">
        <v>5757</v>
      </c>
      <c r="I857" s="19">
        <v>100</v>
      </c>
      <c r="J857" s="6">
        <f>DATE(YEAR(MPT_Data[[#This Row],[Calendar Day]]),MONTH(MPT_Data[[#This Row],[Calendar Day]]),1)</f>
        <v>41395</v>
      </c>
      <c r="K857" s="3">
        <f>DATE(YEAR(MPT_Data[[#This Row],[Calendar Day]]),1,1)</f>
        <v>41275</v>
      </c>
      <c r="L857" s="5">
        <f>MPT_Data[[#This Row],[MIN]]/60/24</f>
        <v>3.9979166666666668</v>
      </c>
      <c r="M857" t="str">
        <f>VLOOKUP(LEFT(MPT_Data[[#This Row],[Object ID]],1),Lookup[#All],2,FALSE)</f>
        <v>Service Request</v>
      </c>
      <c r="N857" t="str">
        <f>VLOOKUP("0"&amp;RIGHT(MPT_Data[[#This Row],[Processor Cost Center]],9),MAIN_Ref[[#All],[Cost Center]:[Site Name]],3,FALSE)</f>
        <v>OAK</v>
      </c>
      <c r="T857" s="8"/>
      <c r="U857"/>
    </row>
    <row r="858" spans="2:21" x14ac:dyDescent="0.25">
      <c r="B858" s="6" t="s">
        <v>31</v>
      </c>
      <c r="C858" s="3" t="s">
        <v>18</v>
      </c>
      <c r="D858" s="5" t="s">
        <v>1375</v>
      </c>
      <c r="E858" s="19" t="s">
        <v>1376</v>
      </c>
      <c r="F858" s="25">
        <v>41426</v>
      </c>
      <c r="G858" s="3" t="s">
        <v>2206</v>
      </c>
      <c r="H858" s="5">
        <v>2877</v>
      </c>
      <c r="I858" s="19">
        <v>100</v>
      </c>
      <c r="J858" s="6">
        <f>DATE(YEAR(MPT_Data[[#This Row],[Calendar Day]]),MONTH(MPT_Data[[#This Row],[Calendar Day]]),1)</f>
        <v>41426</v>
      </c>
      <c r="K858" s="3">
        <f>DATE(YEAR(MPT_Data[[#This Row],[Calendar Day]]),1,1)</f>
        <v>41275</v>
      </c>
      <c r="L858" s="5">
        <f>MPT_Data[[#This Row],[MIN]]/60/24</f>
        <v>1.9979166666666668</v>
      </c>
      <c r="M858" t="str">
        <f>VLOOKUP(LEFT(MPT_Data[[#This Row],[Object ID]],1),Lookup[#All],2,FALSE)</f>
        <v>Service Request</v>
      </c>
      <c r="N858" t="str">
        <f>VLOOKUP("0"&amp;RIGHT(MPT_Data[[#This Row],[Processor Cost Center]],9),MAIN_Ref[[#All],[Cost Center]:[Site Name]],3,FALSE)</f>
        <v>OAK</v>
      </c>
      <c r="T858" s="8"/>
      <c r="U858"/>
    </row>
    <row r="859" spans="2:21" x14ac:dyDescent="0.25">
      <c r="B859" s="6" t="s">
        <v>31</v>
      </c>
      <c r="C859" s="3" t="s">
        <v>18</v>
      </c>
      <c r="D859" s="5" t="s">
        <v>1377</v>
      </c>
      <c r="E859" s="19" t="s">
        <v>1378</v>
      </c>
      <c r="F859" s="25">
        <v>41426</v>
      </c>
      <c r="G859" s="3" t="s">
        <v>2205</v>
      </c>
      <c r="H859" s="5">
        <v>1356</v>
      </c>
      <c r="I859" s="19">
        <v>100</v>
      </c>
      <c r="J859" s="6">
        <f>DATE(YEAR(MPT_Data[[#This Row],[Calendar Day]]),MONTH(MPT_Data[[#This Row],[Calendar Day]]),1)</f>
        <v>41426</v>
      </c>
      <c r="K859" s="3">
        <f>DATE(YEAR(MPT_Data[[#This Row],[Calendar Day]]),1,1)</f>
        <v>41275</v>
      </c>
      <c r="L859" s="5">
        <f>MPT_Data[[#This Row],[MIN]]/60/24</f>
        <v>0.94166666666666676</v>
      </c>
      <c r="M859" t="str">
        <f>VLOOKUP(LEFT(MPT_Data[[#This Row],[Object ID]],1),Lookup[#All],2,FALSE)</f>
        <v>Service Request</v>
      </c>
      <c r="N859" t="str">
        <f>VLOOKUP("0"&amp;RIGHT(MPT_Data[[#This Row],[Processor Cost Center]],9),MAIN_Ref[[#All],[Cost Center]:[Site Name]],3,FALSE)</f>
        <v>OAK</v>
      </c>
      <c r="T859" s="8"/>
      <c r="U859"/>
    </row>
    <row r="860" spans="2:21" x14ac:dyDescent="0.25">
      <c r="B860" s="6" t="s">
        <v>31</v>
      </c>
      <c r="C860" s="3" t="s">
        <v>18</v>
      </c>
      <c r="D860" s="5" t="s">
        <v>1379</v>
      </c>
      <c r="E860" s="19" t="s">
        <v>1380</v>
      </c>
      <c r="F860" s="25">
        <v>41426</v>
      </c>
      <c r="G860" s="3" t="s">
        <v>2205</v>
      </c>
      <c r="H860" s="5">
        <v>1360</v>
      </c>
      <c r="I860" s="19">
        <v>100</v>
      </c>
      <c r="J860" s="6">
        <f>DATE(YEAR(MPT_Data[[#This Row],[Calendar Day]]),MONTH(MPT_Data[[#This Row],[Calendar Day]]),1)</f>
        <v>41426</v>
      </c>
      <c r="K860" s="3">
        <f>DATE(YEAR(MPT_Data[[#This Row],[Calendar Day]]),1,1)</f>
        <v>41275</v>
      </c>
      <c r="L860" s="5">
        <f>MPT_Data[[#This Row],[MIN]]/60/24</f>
        <v>0.94444444444444453</v>
      </c>
      <c r="M860" t="str">
        <f>VLOOKUP(LEFT(MPT_Data[[#This Row],[Object ID]],1),Lookup[#All],2,FALSE)</f>
        <v>Service Request</v>
      </c>
      <c r="N860" t="str">
        <f>VLOOKUP("0"&amp;RIGHT(MPT_Data[[#This Row],[Processor Cost Center]],9),MAIN_Ref[[#All],[Cost Center]:[Site Name]],3,FALSE)</f>
        <v>OAK</v>
      </c>
      <c r="T860" s="8"/>
      <c r="U860"/>
    </row>
    <row r="861" spans="2:21" x14ac:dyDescent="0.25">
      <c r="B861" s="6" t="s">
        <v>31</v>
      </c>
      <c r="C861" s="3" t="s">
        <v>18</v>
      </c>
      <c r="D861" s="5" t="s">
        <v>1381</v>
      </c>
      <c r="E861" s="19" t="s">
        <v>1382</v>
      </c>
      <c r="F861" s="25">
        <v>41425</v>
      </c>
      <c r="G861" s="3" t="s">
        <v>2205</v>
      </c>
      <c r="H861" s="5">
        <v>131</v>
      </c>
      <c r="I861" s="19">
        <v>100</v>
      </c>
      <c r="J861" s="6">
        <f>DATE(YEAR(MPT_Data[[#This Row],[Calendar Day]]),MONTH(MPT_Data[[#This Row],[Calendar Day]]),1)</f>
        <v>41395</v>
      </c>
      <c r="K861" s="3">
        <f>DATE(YEAR(MPT_Data[[#This Row],[Calendar Day]]),1,1)</f>
        <v>41275</v>
      </c>
      <c r="L861" s="5">
        <f>MPT_Data[[#This Row],[MIN]]/60/24</f>
        <v>9.0972222222222218E-2</v>
      </c>
      <c r="M861" t="str">
        <f>VLOOKUP(LEFT(MPT_Data[[#This Row],[Object ID]],1),Lookup[#All],2,FALSE)</f>
        <v>Service Request</v>
      </c>
      <c r="N861" t="str">
        <f>VLOOKUP("0"&amp;RIGHT(MPT_Data[[#This Row],[Processor Cost Center]],9),MAIN_Ref[[#All],[Cost Center]:[Site Name]],3,FALSE)</f>
        <v>OAK</v>
      </c>
      <c r="T861" s="8"/>
      <c r="U861"/>
    </row>
    <row r="862" spans="2:21" x14ac:dyDescent="0.25">
      <c r="B862" s="6" t="s">
        <v>31</v>
      </c>
      <c r="C862" s="3" t="s">
        <v>18</v>
      </c>
      <c r="D862" s="5" t="s">
        <v>1383</v>
      </c>
      <c r="E862" s="19" t="s">
        <v>1384</v>
      </c>
      <c r="F862" s="25">
        <v>41395</v>
      </c>
      <c r="G862" s="3" t="s">
        <v>2206</v>
      </c>
      <c r="H862" s="5">
        <v>7</v>
      </c>
      <c r="I862" s="19">
        <v>100</v>
      </c>
      <c r="J862" s="6">
        <f>DATE(YEAR(MPT_Data[[#This Row],[Calendar Day]]),MONTH(MPT_Data[[#This Row],[Calendar Day]]),1)</f>
        <v>41395</v>
      </c>
      <c r="K862" s="3">
        <f>DATE(YEAR(MPT_Data[[#This Row],[Calendar Day]]),1,1)</f>
        <v>41275</v>
      </c>
      <c r="L862" s="5">
        <f>MPT_Data[[#This Row],[MIN]]/60/24</f>
        <v>4.8611111111111112E-3</v>
      </c>
      <c r="M862" t="str">
        <f>VLOOKUP(LEFT(MPT_Data[[#This Row],[Object ID]],1),Lookup[#All],2,FALSE)</f>
        <v>Service Request</v>
      </c>
      <c r="N862" t="str">
        <f>VLOOKUP("0"&amp;RIGHT(MPT_Data[[#This Row],[Processor Cost Center]],9),MAIN_Ref[[#All],[Cost Center]:[Site Name]],3,FALSE)</f>
        <v>OAK</v>
      </c>
      <c r="T862" s="8"/>
      <c r="U862"/>
    </row>
    <row r="863" spans="2:21" x14ac:dyDescent="0.25">
      <c r="B863" s="6" t="s">
        <v>31</v>
      </c>
      <c r="C863" s="3" t="s">
        <v>18</v>
      </c>
      <c r="D863" s="5" t="s">
        <v>1385</v>
      </c>
      <c r="E863" s="19" t="s">
        <v>1386</v>
      </c>
      <c r="F863" s="25">
        <v>41426</v>
      </c>
      <c r="G863" s="3" t="s">
        <v>2206</v>
      </c>
      <c r="H863" s="5">
        <v>1132</v>
      </c>
      <c r="I863" s="19">
        <v>100</v>
      </c>
      <c r="J863" s="6">
        <f>DATE(YEAR(MPT_Data[[#This Row],[Calendar Day]]),MONTH(MPT_Data[[#This Row],[Calendar Day]]),1)</f>
        <v>41426</v>
      </c>
      <c r="K863" s="3">
        <f>DATE(YEAR(MPT_Data[[#This Row],[Calendar Day]]),1,1)</f>
        <v>41275</v>
      </c>
      <c r="L863" s="5">
        <f>MPT_Data[[#This Row],[MIN]]/60/24</f>
        <v>0.78611111111111109</v>
      </c>
      <c r="M863" t="str">
        <f>VLOOKUP(LEFT(MPT_Data[[#This Row],[Object ID]],1),Lookup[#All],2,FALSE)</f>
        <v>Service Request</v>
      </c>
      <c r="N863" t="str">
        <f>VLOOKUP("0"&amp;RIGHT(MPT_Data[[#This Row],[Processor Cost Center]],9),MAIN_Ref[[#All],[Cost Center]:[Site Name]],3,FALSE)</f>
        <v>OAK</v>
      </c>
      <c r="T863" s="8"/>
      <c r="U863"/>
    </row>
    <row r="864" spans="2:21" x14ac:dyDescent="0.25">
      <c r="B864" s="6" t="s">
        <v>31</v>
      </c>
      <c r="C864" s="3" t="s">
        <v>18</v>
      </c>
      <c r="D864" s="5" t="s">
        <v>1387</v>
      </c>
      <c r="E864" s="19" t="s">
        <v>1388</v>
      </c>
      <c r="F864" s="25">
        <v>41395</v>
      </c>
      <c r="G864" s="3" t="s">
        <v>2206</v>
      </c>
      <c r="H864" s="5">
        <v>4</v>
      </c>
      <c r="I864" s="19">
        <v>100</v>
      </c>
      <c r="J864" s="6">
        <f>DATE(YEAR(MPT_Data[[#This Row],[Calendar Day]]),MONTH(MPT_Data[[#This Row],[Calendar Day]]),1)</f>
        <v>41395</v>
      </c>
      <c r="K864" s="3">
        <f>DATE(YEAR(MPT_Data[[#This Row],[Calendar Day]]),1,1)</f>
        <v>41275</v>
      </c>
      <c r="L864" s="5">
        <f>MPT_Data[[#This Row],[MIN]]/60/24</f>
        <v>2.7777777777777779E-3</v>
      </c>
      <c r="M864" t="str">
        <f>VLOOKUP(LEFT(MPT_Data[[#This Row],[Object ID]],1),Lookup[#All],2,FALSE)</f>
        <v>Service Request</v>
      </c>
      <c r="N864" t="str">
        <f>VLOOKUP("0"&amp;RIGHT(MPT_Data[[#This Row],[Processor Cost Center]],9),MAIN_Ref[[#All],[Cost Center]:[Site Name]],3,FALSE)</f>
        <v>OAK</v>
      </c>
      <c r="T864" s="8"/>
      <c r="U864"/>
    </row>
    <row r="865" spans="2:21" x14ac:dyDescent="0.25">
      <c r="B865" s="6" t="s">
        <v>31</v>
      </c>
      <c r="C865" s="3" t="s">
        <v>18</v>
      </c>
      <c r="D865" s="5" t="s">
        <v>1389</v>
      </c>
      <c r="E865" s="19" t="s">
        <v>1390</v>
      </c>
      <c r="F865" s="25">
        <v>41397</v>
      </c>
      <c r="G865" s="3" t="s">
        <v>2206</v>
      </c>
      <c r="H865" s="5">
        <v>12</v>
      </c>
      <c r="I865" s="19">
        <v>100</v>
      </c>
      <c r="J865" s="6">
        <f>DATE(YEAR(MPT_Data[[#This Row],[Calendar Day]]),MONTH(MPT_Data[[#This Row],[Calendar Day]]),1)</f>
        <v>41395</v>
      </c>
      <c r="K865" s="3">
        <f>DATE(YEAR(MPT_Data[[#This Row],[Calendar Day]]),1,1)</f>
        <v>41275</v>
      </c>
      <c r="L865" s="5">
        <f>MPT_Data[[#This Row],[MIN]]/60/24</f>
        <v>8.3333333333333332E-3</v>
      </c>
      <c r="M865" t="str">
        <f>VLOOKUP(LEFT(MPT_Data[[#This Row],[Object ID]],1),Lookup[#All],2,FALSE)</f>
        <v>Service Request</v>
      </c>
      <c r="N865" t="str">
        <f>VLOOKUP("0"&amp;RIGHT(MPT_Data[[#This Row],[Processor Cost Center]],9),MAIN_Ref[[#All],[Cost Center]:[Site Name]],3,FALSE)</f>
        <v>OAK</v>
      </c>
      <c r="T865" s="8"/>
      <c r="U865"/>
    </row>
    <row r="866" spans="2:21" x14ac:dyDescent="0.25">
      <c r="B866" s="6" t="s">
        <v>31</v>
      </c>
      <c r="C866" s="3" t="s">
        <v>18</v>
      </c>
      <c r="D866" s="5" t="s">
        <v>1391</v>
      </c>
      <c r="E866" s="19" t="s">
        <v>1392</v>
      </c>
      <c r="F866" s="25">
        <v>41428</v>
      </c>
      <c r="G866" s="3" t="s">
        <v>2206</v>
      </c>
      <c r="H866" s="5">
        <v>68</v>
      </c>
      <c r="I866" s="19">
        <v>100</v>
      </c>
      <c r="J866" s="6">
        <f>DATE(YEAR(MPT_Data[[#This Row],[Calendar Day]]),MONTH(MPT_Data[[#This Row],[Calendar Day]]),1)</f>
        <v>41426</v>
      </c>
      <c r="K866" s="3">
        <f>DATE(YEAR(MPT_Data[[#This Row],[Calendar Day]]),1,1)</f>
        <v>41275</v>
      </c>
      <c r="L866" s="5">
        <f>MPT_Data[[#This Row],[MIN]]/60/24</f>
        <v>4.7222222222222221E-2</v>
      </c>
      <c r="M866" t="str">
        <f>VLOOKUP(LEFT(MPT_Data[[#This Row],[Object ID]],1),Lookup[#All],2,FALSE)</f>
        <v>Service Request</v>
      </c>
      <c r="N866" t="str">
        <f>VLOOKUP("0"&amp;RIGHT(MPT_Data[[#This Row],[Processor Cost Center]],9),MAIN_Ref[[#All],[Cost Center]:[Site Name]],3,FALSE)</f>
        <v>OAK</v>
      </c>
      <c r="T866" s="8"/>
      <c r="U866"/>
    </row>
    <row r="867" spans="2:21" x14ac:dyDescent="0.25">
      <c r="B867" s="6" t="s">
        <v>31</v>
      </c>
      <c r="C867" s="3" t="s">
        <v>18</v>
      </c>
      <c r="D867" s="5" t="s">
        <v>1393</v>
      </c>
      <c r="E867" s="19" t="s">
        <v>1394</v>
      </c>
      <c r="F867" s="25">
        <v>41397</v>
      </c>
      <c r="G867" s="3" t="s">
        <v>2206</v>
      </c>
      <c r="H867" s="5">
        <v>4</v>
      </c>
      <c r="I867" s="19">
        <v>100</v>
      </c>
      <c r="J867" s="6">
        <f>DATE(YEAR(MPT_Data[[#This Row],[Calendar Day]]),MONTH(MPT_Data[[#This Row],[Calendar Day]]),1)</f>
        <v>41395</v>
      </c>
      <c r="K867" s="3">
        <f>DATE(YEAR(MPT_Data[[#This Row],[Calendar Day]]),1,1)</f>
        <v>41275</v>
      </c>
      <c r="L867" s="5">
        <f>MPT_Data[[#This Row],[MIN]]/60/24</f>
        <v>2.7777777777777779E-3</v>
      </c>
      <c r="M867" t="str">
        <f>VLOOKUP(LEFT(MPT_Data[[#This Row],[Object ID]],1),Lookup[#All],2,FALSE)</f>
        <v>Service Request</v>
      </c>
      <c r="N867" t="str">
        <f>VLOOKUP("0"&amp;RIGHT(MPT_Data[[#This Row],[Processor Cost Center]],9),MAIN_Ref[[#All],[Cost Center]:[Site Name]],3,FALSE)</f>
        <v>OAK</v>
      </c>
      <c r="T867" s="8"/>
      <c r="U867"/>
    </row>
    <row r="868" spans="2:21" x14ac:dyDescent="0.25">
      <c r="B868" s="6" t="s">
        <v>31</v>
      </c>
      <c r="C868" s="3" t="s">
        <v>18</v>
      </c>
      <c r="D868" s="5" t="s">
        <v>1395</v>
      </c>
      <c r="E868" s="19" t="s">
        <v>1396</v>
      </c>
      <c r="F868" s="25">
        <v>41409</v>
      </c>
      <c r="G868" s="3" t="s">
        <v>2206</v>
      </c>
      <c r="H868" s="5">
        <v>7021</v>
      </c>
      <c r="I868" s="19">
        <v>100</v>
      </c>
      <c r="J868" s="6">
        <f>DATE(YEAR(MPT_Data[[#This Row],[Calendar Day]]),MONTH(MPT_Data[[#This Row],[Calendar Day]]),1)</f>
        <v>41395</v>
      </c>
      <c r="K868" s="3">
        <f>DATE(YEAR(MPT_Data[[#This Row],[Calendar Day]]),1,1)</f>
        <v>41275</v>
      </c>
      <c r="L868" s="5">
        <f>MPT_Data[[#This Row],[MIN]]/60/24</f>
        <v>4.8756944444444441</v>
      </c>
      <c r="M868" t="str">
        <f>VLOOKUP(LEFT(MPT_Data[[#This Row],[Object ID]],1),Lookup[#All],2,FALSE)</f>
        <v>Service Request</v>
      </c>
      <c r="N868" t="str">
        <f>VLOOKUP("0"&amp;RIGHT(MPT_Data[[#This Row],[Processor Cost Center]],9),MAIN_Ref[[#All],[Cost Center]:[Site Name]],3,FALSE)</f>
        <v>OAK</v>
      </c>
      <c r="T868" s="8"/>
      <c r="U868"/>
    </row>
    <row r="869" spans="2:21" x14ac:dyDescent="0.25">
      <c r="B869" s="6" t="s">
        <v>31</v>
      </c>
      <c r="C869" s="3" t="s">
        <v>18</v>
      </c>
      <c r="D869" s="5" t="s">
        <v>1397</v>
      </c>
      <c r="E869" s="19" t="s">
        <v>1398</v>
      </c>
      <c r="F869" s="25">
        <v>41403</v>
      </c>
      <c r="G869" s="3" t="s">
        <v>2206</v>
      </c>
      <c r="H869" s="5">
        <v>18</v>
      </c>
      <c r="I869" s="19">
        <v>100</v>
      </c>
      <c r="J869" s="6">
        <f>DATE(YEAR(MPT_Data[[#This Row],[Calendar Day]]),MONTH(MPT_Data[[#This Row],[Calendar Day]]),1)</f>
        <v>41395</v>
      </c>
      <c r="K869" s="3">
        <f>DATE(YEAR(MPT_Data[[#This Row],[Calendar Day]]),1,1)</f>
        <v>41275</v>
      </c>
      <c r="L869" s="5">
        <f>MPT_Data[[#This Row],[MIN]]/60/24</f>
        <v>1.2499999999999999E-2</v>
      </c>
      <c r="M869" t="str">
        <f>VLOOKUP(LEFT(MPT_Data[[#This Row],[Object ID]],1),Lookup[#All],2,FALSE)</f>
        <v>Service Request</v>
      </c>
      <c r="N869" t="str">
        <f>VLOOKUP("0"&amp;RIGHT(MPT_Data[[#This Row],[Processor Cost Center]],9),MAIN_Ref[[#All],[Cost Center]:[Site Name]],3,FALSE)</f>
        <v>OAK</v>
      </c>
      <c r="T869" s="8"/>
      <c r="U869"/>
    </row>
    <row r="870" spans="2:21" x14ac:dyDescent="0.25">
      <c r="B870" s="6" t="s">
        <v>31</v>
      </c>
      <c r="C870" s="3" t="s">
        <v>18</v>
      </c>
      <c r="D870" s="5" t="s">
        <v>1399</v>
      </c>
      <c r="E870" s="19" t="s">
        <v>1400</v>
      </c>
      <c r="F870" s="25">
        <v>41423</v>
      </c>
      <c r="G870" s="3" t="s">
        <v>2205</v>
      </c>
      <c r="H870" s="5">
        <v>27009</v>
      </c>
      <c r="I870" s="19">
        <v>100</v>
      </c>
      <c r="J870" s="6">
        <f>DATE(YEAR(MPT_Data[[#This Row],[Calendar Day]]),MONTH(MPT_Data[[#This Row],[Calendar Day]]),1)</f>
        <v>41395</v>
      </c>
      <c r="K870" s="3">
        <f>DATE(YEAR(MPT_Data[[#This Row],[Calendar Day]]),1,1)</f>
        <v>41275</v>
      </c>
      <c r="L870" s="5">
        <f>MPT_Data[[#This Row],[MIN]]/60/24</f>
        <v>18.756249999999998</v>
      </c>
      <c r="M870" t="str">
        <f>VLOOKUP(LEFT(MPT_Data[[#This Row],[Object ID]],1),Lookup[#All],2,FALSE)</f>
        <v>Service Request</v>
      </c>
      <c r="N870" t="str">
        <f>VLOOKUP("0"&amp;RIGHT(MPT_Data[[#This Row],[Processor Cost Center]],9),MAIN_Ref[[#All],[Cost Center]:[Site Name]],3,FALSE)</f>
        <v>OAK</v>
      </c>
      <c r="T870" s="8"/>
      <c r="U870"/>
    </row>
    <row r="871" spans="2:21" x14ac:dyDescent="0.25">
      <c r="B871" s="6" t="s">
        <v>31</v>
      </c>
      <c r="C871" s="3" t="s">
        <v>18</v>
      </c>
      <c r="D871" s="5" t="s">
        <v>1401</v>
      </c>
      <c r="E871" s="19" t="s">
        <v>1402</v>
      </c>
      <c r="F871" s="25">
        <v>41404</v>
      </c>
      <c r="G871" s="3" t="s">
        <v>2206</v>
      </c>
      <c r="H871" s="5">
        <v>3</v>
      </c>
      <c r="I871" s="19">
        <v>100</v>
      </c>
      <c r="J871" s="6">
        <f>DATE(YEAR(MPT_Data[[#This Row],[Calendar Day]]),MONTH(MPT_Data[[#This Row],[Calendar Day]]),1)</f>
        <v>41395</v>
      </c>
      <c r="K871" s="3">
        <f>DATE(YEAR(MPT_Data[[#This Row],[Calendar Day]]),1,1)</f>
        <v>41275</v>
      </c>
      <c r="L871" s="5">
        <f>MPT_Data[[#This Row],[MIN]]/60/24</f>
        <v>2.0833333333333333E-3</v>
      </c>
      <c r="M871" t="str">
        <f>VLOOKUP(LEFT(MPT_Data[[#This Row],[Object ID]],1),Lookup[#All],2,FALSE)</f>
        <v>Service Request</v>
      </c>
      <c r="N871" t="str">
        <f>VLOOKUP("0"&amp;RIGHT(MPT_Data[[#This Row],[Processor Cost Center]],9),MAIN_Ref[[#All],[Cost Center]:[Site Name]],3,FALSE)</f>
        <v>OAK</v>
      </c>
      <c r="T871" s="8"/>
      <c r="U871"/>
    </row>
    <row r="872" spans="2:21" x14ac:dyDescent="0.25">
      <c r="B872" s="6" t="s">
        <v>31</v>
      </c>
      <c r="C872" s="3" t="s">
        <v>18</v>
      </c>
      <c r="D872" s="5" t="s">
        <v>1403</v>
      </c>
      <c r="E872" s="19" t="s">
        <v>1404</v>
      </c>
      <c r="F872" s="25">
        <v>41409</v>
      </c>
      <c r="G872" s="3" t="s">
        <v>2206</v>
      </c>
      <c r="H872" s="5">
        <v>3950</v>
      </c>
      <c r="I872" s="19">
        <v>100</v>
      </c>
      <c r="J872" s="6">
        <f>DATE(YEAR(MPT_Data[[#This Row],[Calendar Day]]),MONTH(MPT_Data[[#This Row],[Calendar Day]]),1)</f>
        <v>41395</v>
      </c>
      <c r="K872" s="3">
        <f>DATE(YEAR(MPT_Data[[#This Row],[Calendar Day]]),1,1)</f>
        <v>41275</v>
      </c>
      <c r="L872" s="5">
        <f>MPT_Data[[#This Row],[MIN]]/60/24</f>
        <v>2.7430555555555554</v>
      </c>
      <c r="M872" t="str">
        <f>VLOOKUP(LEFT(MPT_Data[[#This Row],[Object ID]],1),Lookup[#All],2,FALSE)</f>
        <v>Service Request</v>
      </c>
      <c r="N872" t="str">
        <f>VLOOKUP("0"&amp;RIGHT(MPT_Data[[#This Row],[Processor Cost Center]],9),MAIN_Ref[[#All],[Cost Center]:[Site Name]],3,FALSE)</f>
        <v>OAK</v>
      </c>
      <c r="T872" s="8"/>
      <c r="U872"/>
    </row>
    <row r="873" spans="2:21" x14ac:dyDescent="0.25">
      <c r="B873" s="6" t="s">
        <v>31</v>
      </c>
      <c r="C873" s="3" t="s">
        <v>18</v>
      </c>
      <c r="D873" s="5" t="s">
        <v>1405</v>
      </c>
      <c r="E873" s="19" t="s">
        <v>1406</v>
      </c>
      <c r="F873" s="25">
        <v>41409</v>
      </c>
      <c r="G873" s="3" t="s">
        <v>2206</v>
      </c>
      <c r="H873" s="5">
        <v>26</v>
      </c>
      <c r="I873" s="19">
        <v>100</v>
      </c>
      <c r="J873" s="6">
        <f>DATE(YEAR(MPT_Data[[#This Row],[Calendar Day]]),MONTH(MPT_Data[[#This Row],[Calendar Day]]),1)</f>
        <v>41395</v>
      </c>
      <c r="K873" s="3">
        <f>DATE(YEAR(MPT_Data[[#This Row],[Calendar Day]]),1,1)</f>
        <v>41275</v>
      </c>
      <c r="L873" s="5">
        <f>MPT_Data[[#This Row],[MIN]]/60/24</f>
        <v>1.8055555555555557E-2</v>
      </c>
      <c r="M873" t="str">
        <f>VLOOKUP(LEFT(MPT_Data[[#This Row],[Object ID]],1),Lookup[#All],2,FALSE)</f>
        <v>Service Request</v>
      </c>
      <c r="N873" t="str">
        <f>VLOOKUP("0"&amp;RIGHT(MPT_Data[[#This Row],[Processor Cost Center]],9),MAIN_Ref[[#All],[Cost Center]:[Site Name]],3,FALSE)</f>
        <v>OAK</v>
      </c>
      <c r="T873" s="8"/>
      <c r="U873"/>
    </row>
    <row r="874" spans="2:21" x14ac:dyDescent="0.25">
      <c r="B874" s="6" t="s">
        <v>31</v>
      </c>
      <c r="C874" s="3" t="s">
        <v>18</v>
      </c>
      <c r="D874" s="5" t="s">
        <v>1407</v>
      </c>
      <c r="E874" s="19" t="s">
        <v>1408</v>
      </c>
      <c r="F874" s="25">
        <v>41409</v>
      </c>
      <c r="G874" s="3" t="s">
        <v>2206</v>
      </c>
      <c r="H874" s="5">
        <v>2</v>
      </c>
      <c r="I874" s="19">
        <v>100</v>
      </c>
      <c r="J874" s="6">
        <f>DATE(YEAR(MPT_Data[[#This Row],[Calendar Day]]),MONTH(MPT_Data[[#This Row],[Calendar Day]]),1)</f>
        <v>41395</v>
      </c>
      <c r="K874" s="3">
        <f>DATE(YEAR(MPT_Data[[#This Row],[Calendar Day]]),1,1)</f>
        <v>41275</v>
      </c>
      <c r="L874" s="5">
        <f>MPT_Data[[#This Row],[MIN]]/60/24</f>
        <v>1.3888888888888889E-3</v>
      </c>
      <c r="M874" t="str">
        <f>VLOOKUP(LEFT(MPT_Data[[#This Row],[Object ID]],1),Lookup[#All],2,FALSE)</f>
        <v>Service Request</v>
      </c>
      <c r="N874" t="str">
        <f>VLOOKUP("0"&amp;RIGHT(MPT_Data[[#This Row],[Processor Cost Center]],9),MAIN_Ref[[#All],[Cost Center]:[Site Name]],3,FALSE)</f>
        <v>OAK</v>
      </c>
      <c r="T874" s="8"/>
      <c r="U874"/>
    </row>
    <row r="875" spans="2:21" x14ac:dyDescent="0.25">
      <c r="B875" s="6" t="s">
        <v>31</v>
      </c>
      <c r="C875" s="3" t="s">
        <v>18</v>
      </c>
      <c r="D875" s="5" t="s">
        <v>1409</v>
      </c>
      <c r="E875" s="19" t="s">
        <v>1410</v>
      </c>
      <c r="F875" s="25">
        <v>41409</v>
      </c>
      <c r="G875" s="3" t="s">
        <v>2206</v>
      </c>
      <c r="H875" s="5">
        <v>2</v>
      </c>
      <c r="I875" s="19">
        <v>100</v>
      </c>
      <c r="J875" s="6">
        <f>DATE(YEAR(MPT_Data[[#This Row],[Calendar Day]]),MONTH(MPT_Data[[#This Row],[Calendar Day]]),1)</f>
        <v>41395</v>
      </c>
      <c r="K875" s="3">
        <f>DATE(YEAR(MPT_Data[[#This Row],[Calendar Day]]),1,1)</f>
        <v>41275</v>
      </c>
      <c r="L875" s="5">
        <f>MPT_Data[[#This Row],[MIN]]/60/24</f>
        <v>1.3888888888888889E-3</v>
      </c>
      <c r="M875" t="str">
        <f>VLOOKUP(LEFT(MPT_Data[[#This Row],[Object ID]],1),Lookup[#All],2,FALSE)</f>
        <v>Service Request</v>
      </c>
      <c r="N875" t="str">
        <f>VLOOKUP("0"&amp;RIGHT(MPT_Data[[#This Row],[Processor Cost Center]],9),MAIN_Ref[[#All],[Cost Center]:[Site Name]],3,FALSE)</f>
        <v>OAK</v>
      </c>
      <c r="T875" s="8"/>
      <c r="U875"/>
    </row>
    <row r="876" spans="2:21" x14ac:dyDescent="0.25">
      <c r="B876" s="6" t="s">
        <v>31</v>
      </c>
      <c r="C876" s="3" t="s">
        <v>18</v>
      </c>
      <c r="D876" s="5" t="s">
        <v>1411</v>
      </c>
      <c r="E876" s="19" t="s">
        <v>1412</v>
      </c>
      <c r="F876" s="25">
        <v>41409</v>
      </c>
      <c r="G876" s="3" t="s">
        <v>2206</v>
      </c>
      <c r="H876" s="5">
        <v>4</v>
      </c>
      <c r="I876" s="19">
        <v>100</v>
      </c>
      <c r="J876" s="6">
        <f>DATE(YEAR(MPT_Data[[#This Row],[Calendar Day]]),MONTH(MPT_Data[[#This Row],[Calendar Day]]),1)</f>
        <v>41395</v>
      </c>
      <c r="K876" s="3">
        <f>DATE(YEAR(MPT_Data[[#This Row],[Calendar Day]]),1,1)</f>
        <v>41275</v>
      </c>
      <c r="L876" s="5">
        <f>MPT_Data[[#This Row],[MIN]]/60/24</f>
        <v>2.7777777777777779E-3</v>
      </c>
      <c r="M876" t="str">
        <f>VLOOKUP(LEFT(MPT_Data[[#This Row],[Object ID]],1),Lookup[#All],2,FALSE)</f>
        <v>Service Request</v>
      </c>
      <c r="N876" t="str">
        <f>VLOOKUP("0"&amp;RIGHT(MPT_Data[[#This Row],[Processor Cost Center]],9),MAIN_Ref[[#All],[Cost Center]:[Site Name]],3,FALSE)</f>
        <v>OAK</v>
      </c>
      <c r="T876" s="8"/>
      <c r="U876"/>
    </row>
    <row r="877" spans="2:21" x14ac:dyDescent="0.25">
      <c r="B877" s="6" t="s">
        <v>31</v>
      </c>
      <c r="C877" s="3" t="s">
        <v>18</v>
      </c>
      <c r="D877" s="5" t="s">
        <v>1413</v>
      </c>
      <c r="E877" s="19" t="s">
        <v>1414</v>
      </c>
      <c r="F877" s="25">
        <v>41409</v>
      </c>
      <c r="G877" s="3" t="s">
        <v>2206</v>
      </c>
      <c r="H877" s="5">
        <v>3</v>
      </c>
      <c r="I877" s="19">
        <v>100</v>
      </c>
      <c r="J877" s="6">
        <f>DATE(YEAR(MPT_Data[[#This Row],[Calendar Day]]),MONTH(MPT_Data[[#This Row],[Calendar Day]]),1)</f>
        <v>41395</v>
      </c>
      <c r="K877" s="3">
        <f>DATE(YEAR(MPT_Data[[#This Row],[Calendar Day]]),1,1)</f>
        <v>41275</v>
      </c>
      <c r="L877" s="5">
        <f>MPT_Data[[#This Row],[MIN]]/60/24</f>
        <v>2.0833333333333333E-3</v>
      </c>
      <c r="M877" t="str">
        <f>VLOOKUP(LEFT(MPT_Data[[#This Row],[Object ID]],1),Lookup[#All],2,FALSE)</f>
        <v>Service Request</v>
      </c>
      <c r="N877" t="str">
        <f>VLOOKUP("0"&amp;RIGHT(MPT_Data[[#This Row],[Processor Cost Center]],9),MAIN_Ref[[#All],[Cost Center]:[Site Name]],3,FALSE)</f>
        <v>OAK</v>
      </c>
      <c r="T877" s="8"/>
      <c r="U877"/>
    </row>
    <row r="878" spans="2:21" x14ac:dyDescent="0.25">
      <c r="B878" s="6" t="s">
        <v>31</v>
      </c>
      <c r="C878" s="3" t="s">
        <v>18</v>
      </c>
      <c r="D878" s="5" t="s">
        <v>1415</v>
      </c>
      <c r="E878" s="19" t="s">
        <v>1416</v>
      </c>
      <c r="F878" s="25">
        <v>41417</v>
      </c>
      <c r="G878" s="3" t="s">
        <v>2206</v>
      </c>
      <c r="H878" s="5">
        <v>3</v>
      </c>
      <c r="I878" s="19">
        <v>100</v>
      </c>
      <c r="J878" s="6">
        <f>DATE(YEAR(MPT_Data[[#This Row],[Calendar Day]]),MONTH(MPT_Data[[#This Row],[Calendar Day]]),1)</f>
        <v>41395</v>
      </c>
      <c r="K878" s="3">
        <f>DATE(YEAR(MPT_Data[[#This Row],[Calendar Day]]),1,1)</f>
        <v>41275</v>
      </c>
      <c r="L878" s="5">
        <f>MPT_Data[[#This Row],[MIN]]/60/24</f>
        <v>2.0833333333333333E-3</v>
      </c>
      <c r="M878" t="str">
        <f>VLOOKUP(LEFT(MPT_Data[[#This Row],[Object ID]],1),Lookup[#All],2,FALSE)</f>
        <v>Service Request</v>
      </c>
      <c r="N878" t="str">
        <f>VLOOKUP("0"&amp;RIGHT(MPT_Data[[#This Row],[Processor Cost Center]],9),MAIN_Ref[[#All],[Cost Center]:[Site Name]],3,FALSE)</f>
        <v>OAK</v>
      </c>
      <c r="T878" s="8"/>
      <c r="U878"/>
    </row>
    <row r="879" spans="2:21" x14ac:dyDescent="0.25">
      <c r="B879" s="6" t="s">
        <v>31</v>
      </c>
      <c r="C879" s="3" t="s">
        <v>18</v>
      </c>
      <c r="D879" s="5" t="s">
        <v>1417</v>
      </c>
      <c r="E879" s="19" t="s">
        <v>1418</v>
      </c>
      <c r="F879" s="25">
        <v>41417</v>
      </c>
      <c r="G879" s="3" t="s">
        <v>2206</v>
      </c>
      <c r="H879" s="5">
        <v>3</v>
      </c>
      <c r="I879" s="19">
        <v>100</v>
      </c>
      <c r="J879" s="6">
        <f>DATE(YEAR(MPT_Data[[#This Row],[Calendar Day]]),MONTH(MPT_Data[[#This Row],[Calendar Day]]),1)</f>
        <v>41395</v>
      </c>
      <c r="K879" s="3">
        <f>DATE(YEAR(MPT_Data[[#This Row],[Calendar Day]]),1,1)</f>
        <v>41275</v>
      </c>
      <c r="L879" s="5">
        <f>MPT_Data[[#This Row],[MIN]]/60/24</f>
        <v>2.0833333333333333E-3</v>
      </c>
      <c r="M879" t="str">
        <f>VLOOKUP(LEFT(MPT_Data[[#This Row],[Object ID]],1),Lookup[#All],2,FALSE)</f>
        <v>Service Request</v>
      </c>
      <c r="N879" t="str">
        <f>VLOOKUP("0"&amp;RIGHT(MPT_Data[[#This Row],[Processor Cost Center]],9),MAIN_Ref[[#All],[Cost Center]:[Site Name]],3,FALSE)</f>
        <v>OAK</v>
      </c>
      <c r="T879" s="8"/>
      <c r="U879"/>
    </row>
    <row r="880" spans="2:21" x14ac:dyDescent="0.25">
      <c r="B880" s="6" t="s">
        <v>31</v>
      </c>
      <c r="C880" s="3" t="s">
        <v>18</v>
      </c>
      <c r="D880" s="5" t="s">
        <v>1419</v>
      </c>
      <c r="E880" s="19" t="s">
        <v>1420</v>
      </c>
      <c r="F880" s="25">
        <v>41417</v>
      </c>
      <c r="G880" s="3" t="s">
        <v>2205</v>
      </c>
      <c r="H880" s="5">
        <v>5</v>
      </c>
      <c r="I880" s="19">
        <v>100</v>
      </c>
      <c r="J880" s="6">
        <f>DATE(YEAR(MPT_Data[[#This Row],[Calendar Day]]),MONTH(MPT_Data[[#This Row],[Calendar Day]]),1)</f>
        <v>41395</v>
      </c>
      <c r="K880" s="3">
        <f>DATE(YEAR(MPT_Data[[#This Row],[Calendar Day]]),1,1)</f>
        <v>41275</v>
      </c>
      <c r="L880" s="5">
        <f>MPT_Data[[#This Row],[MIN]]/60/24</f>
        <v>3.472222222222222E-3</v>
      </c>
      <c r="M880" t="str">
        <f>VLOOKUP(LEFT(MPT_Data[[#This Row],[Object ID]],1),Lookup[#All],2,FALSE)</f>
        <v>Service Request</v>
      </c>
      <c r="N880" t="str">
        <f>VLOOKUP("0"&amp;RIGHT(MPT_Data[[#This Row],[Processor Cost Center]],9),MAIN_Ref[[#All],[Cost Center]:[Site Name]],3,FALSE)</f>
        <v>OAK</v>
      </c>
      <c r="T880" s="8"/>
      <c r="U880"/>
    </row>
    <row r="881" spans="2:21" x14ac:dyDescent="0.25">
      <c r="B881" s="6" t="s">
        <v>31</v>
      </c>
      <c r="C881" s="3" t="s">
        <v>18</v>
      </c>
      <c r="D881" s="5" t="s">
        <v>1421</v>
      </c>
      <c r="E881" s="19" t="s">
        <v>1422</v>
      </c>
      <c r="F881" s="25">
        <v>41419</v>
      </c>
      <c r="G881" s="3" t="s">
        <v>2206</v>
      </c>
      <c r="H881" s="5">
        <v>3</v>
      </c>
      <c r="I881" s="19">
        <v>100</v>
      </c>
      <c r="J881" s="6">
        <f>DATE(YEAR(MPT_Data[[#This Row],[Calendar Day]]),MONTH(MPT_Data[[#This Row],[Calendar Day]]),1)</f>
        <v>41395</v>
      </c>
      <c r="K881" s="3">
        <f>DATE(YEAR(MPT_Data[[#This Row],[Calendar Day]]),1,1)</f>
        <v>41275</v>
      </c>
      <c r="L881" s="5">
        <f>MPT_Data[[#This Row],[MIN]]/60/24</f>
        <v>2.0833333333333333E-3</v>
      </c>
      <c r="M881" t="str">
        <f>VLOOKUP(LEFT(MPT_Data[[#This Row],[Object ID]],1),Lookup[#All],2,FALSE)</f>
        <v>Service Request</v>
      </c>
      <c r="N881" t="str">
        <f>VLOOKUP("0"&amp;RIGHT(MPT_Data[[#This Row],[Processor Cost Center]],9),MAIN_Ref[[#All],[Cost Center]:[Site Name]],3,FALSE)</f>
        <v>OAK</v>
      </c>
      <c r="T881" s="8"/>
      <c r="U881"/>
    </row>
    <row r="882" spans="2:21" x14ac:dyDescent="0.25">
      <c r="B882" s="6" t="s">
        <v>31</v>
      </c>
      <c r="C882" s="3" t="s">
        <v>18</v>
      </c>
      <c r="D882" s="5" t="s">
        <v>1423</v>
      </c>
      <c r="E882" s="19" t="s">
        <v>1424</v>
      </c>
      <c r="F882" s="25">
        <v>41424</v>
      </c>
      <c r="G882" s="3" t="s">
        <v>2205</v>
      </c>
      <c r="H882" s="5">
        <v>10</v>
      </c>
      <c r="I882" s="19">
        <v>100</v>
      </c>
      <c r="J882" s="6">
        <f>DATE(YEAR(MPT_Data[[#This Row],[Calendar Day]]),MONTH(MPT_Data[[#This Row],[Calendar Day]]),1)</f>
        <v>41395</v>
      </c>
      <c r="K882" s="3">
        <f>DATE(YEAR(MPT_Data[[#This Row],[Calendar Day]]),1,1)</f>
        <v>41275</v>
      </c>
      <c r="L882" s="5">
        <f>MPT_Data[[#This Row],[MIN]]/60/24</f>
        <v>6.9444444444444441E-3</v>
      </c>
      <c r="M882" t="str">
        <f>VLOOKUP(LEFT(MPT_Data[[#This Row],[Object ID]],1),Lookup[#All],2,FALSE)</f>
        <v>Service Request</v>
      </c>
      <c r="N882" t="str">
        <f>VLOOKUP("0"&amp;RIGHT(MPT_Data[[#This Row],[Processor Cost Center]],9),MAIN_Ref[[#All],[Cost Center]:[Site Name]],3,FALSE)</f>
        <v>OAK</v>
      </c>
      <c r="T882" s="8"/>
      <c r="U882"/>
    </row>
    <row r="883" spans="2:21" x14ac:dyDescent="0.25">
      <c r="B883" s="6" t="s">
        <v>31</v>
      </c>
      <c r="C883" s="3" t="s">
        <v>18</v>
      </c>
      <c r="D883" s="5" t="s">
        <v>1425</v>
      </c>
      <c r="E883" s="19" t="s">
        <v>1426</v>
      </c>
      <c r="F883" s="25">
        <v>41423</v>
      </c>
      <c r="G883" s="3" t="s">
        <v>2206</v>
      </c>
      <c r="H883" s="5">
        <v>4</v>
      </c>
      <c r="I883" s="19">
        <v>100</v>
      </c>
      <c r="J883" s="6">
        <f>DATE(YEAR(MPT_Data[[#This Row],[Calendar Day]]),MONTH(MPT_Data[[#This Row],[Calendar Day]]),1)</f>
        <v>41395</v>
      </c>
      <c r="K883" s="3">
        <f>DATE(YEAR(MPT_Data[[#This Row],[Calendar Day]]),1,1)</f>
        <v>41275</v>
      </c>
      <c r="L883" s="5">
        <f>MPT_Data[[#This Row],[MIN]]/60/24</f>
        <v>2.7777777777777779E-3</v>
      </c>
      <c r="M883" t="str">
        <f>VLOOKUP(LEFT(MPT_Data[[#This Row],[Object ID]],1),Lookup[#All],2,FALSE)</f>
        <v>Service Request</v>
      </c>
      <c r="N883" t="str">
        <f>VLOOKUP("0"&amp;RIGHT(MPT_Data[[#This Row],[Processor Cost Center]],9),MAIN_Ref[[#All],[Cost Center]:[Site Name]],3,FALSE)</f>
        <v>OAK</v>
      </c>
      <c r="T883" s="8"/>
      <c r="U883"/>
    </row>
    <row r="884" spans="2:21" x14ac:dyDescent="0.25">
      <c r="B884" s="6" t="s">
        <v>31</v>
      </c>
      <c r="C884" s="3" t="s">
        <v>18</v>
      </c>
      <c r="D884" s="5" t="s">
        <v>1427</v>
      </c>
      <c r="E884" s="19" t="s">
        <v>1428</v>
      </c>
      <c r="F884" s="25">
        <v>41423</v>
      </c>
      <c r="G884" s="3" t="s">
        <v>2206</v>
      </c>
      <c r="H884" s="5">
        <v>3</v>
      </c>
      <c r="I884" s="19">
        <v>100</v>
      </c>
      <c r="J884" s="6">
        <f>DATE(YEAR(MPT_Data[[#This Row],[Calendar Day]]),MONTH(MPT_Data[[#This Row],[Calendar Day]]),1)</f>
        <v>41395</v>
      </c>
      <c r="K884" s="3">
        <f>DATE(YEAR(MPT_Data[[#This Row],[Calendar Day]]),1,1)</f>
        <v>41275</v>
      </c>
      <c r="L884" s="5">
        <f>MPT_Data[[#This Row],[MIN]]/60/24</f>
        <v>2.0833333333333333E-3</v>
      </c>
      <c r="M884" t="str">
        <f>VLOOKUP(LEFT(MPT_Data[[#This Row],[Object ID]],1),Lookup[#All],2,FALSE)</f>
        <v>Service Request</v>
      </c>
      <c r="N884" t="str">
        <f>VLOOKUP("0"&amp;RIGHT(MPT_Data[[#This Row],[Processor Cost Center]],9),MAIN_Ref[[#All],[Cost Center]:[Site Name]],3,FALSE)</f>
        <v>OAK</v>
      </c>
      <c r="T884" s="8"/>
      <c r="U884"/>
    </row>
    <row r="885" spans="2:21" x14ac:dyDescent="0.25">
      <c r="B885" s="6" t="s">
        <v>31</v>
      </c>
      <c r="C885" s="3" t="s">
        <v>18</v>
      </c>
      <c r="D885" s="5" t="s">
        <v>1429</v>
      </c>
      <c r="E885" s="19" t="s">
        <v>1430</v>
      </c>
      <c r="F885" s="25">
        <v>41424</v>
      </c>
      <c r="G885" s="3" t="s">
        <v>2206</v>
      </c>
      <c r="H885" s="5">
        <v>4</v>
      </c>
      <c r="I885" s="19">
        <v>100</v>
      </c>
      <c r="J885" s="6">
        <f>DATE(YEAR(MPT_Data[[#This Row],[Calendar Day]]),MONTH(MPT_Data[[#This Row],[Calendar Day]]),1)</f>
        <v>41395</v>
      </c>
      <c r="K885" s="3">
        <f>DATE(YEAR(MPT_Data[[#This Row],[Calendar Day]]),1,1)</f>
        <v>41275</v>
      </c>
      <c r="L885" s="5">
        <f>MPT_Data[[#This Row],[MIN]]/60/24</f>
        <v>2.7777777777777779E-3</v>
      </c>
      <c r="M885" t="str">
        <f>VLOOKUP(LEFT(MPT_Data[[#This Row],[Object ID]],1),Lookup[#All],2,FALSE)</f>
        <v>Service Request</v>
      </c>
      <c r="N885" t="str">
        <f>VLOOKUP("0"&amp;RIGHT(MPT_Data[[#This Row],[Processor Cost Center]],9),MAIN_Ref[[#All],[Cost Center]:[Site Name]],3,FALSE)</f>
        <v>OAK</v>
      </c>
      <c r="T885" s="8"/>
      <c r="U885"/>
    </row>
    <row r="886" spans="2:21" x14ac:dyDescent="0.25">
      <c r="B886" s="6" t="s">
        <v>31</v>
      </c>
      <c r="C886" s="3" t="s">
        <v>18</v>
      </c>
      <c r="D886" s="5" t="s">
        <v>1431</v>
      </c>
      <c r="E886" s="19" t="s">
        <v>1432</v>
      </c>
      <c r="F886" s="25">
        <v>41424</v>
      </c>
      <c r="G886" s="3" t="s">
        <v>2206</v>
      </c>
      <c r="H886" s="5">
        <v>2</v>
      </c>
      <c r="I886" s="19">
        <v>100</v>
      </c>
      <c r="J886" s="6">
        <f>DATE(YEAR(MPT_Data[[#This Row],[Calendar Day]]),MONTH(MPT_Data[[#This Row],[Calendar Day]]),1)</f>
        <v>41395</v>
      </c>
      <c r="K886" s="3">
        <f>DATE(YEAR(MPT_Data[[#This Row],[Calendar Day]]),1,1)</f>
        <v>41275</v>
      </c>
      <c r="L886" s="5">
        <f>MPT_Data[[#This Row],[MIN]]/60/24</f>
        <v>1.3888888888888889E-3</v>
      </c>
      <c r="M886" t="str">
        <f>VLOOKUP(LEFT(MPT_Data[[#This Row],[Object ID]],1),Lookup[#All],2,FALSE)</f>
        <v>Service Request</v>
      </c>
      <c r="N886" t="str">
        <f>VLOOKUP("0"&amp;RIGHT(MPT_Data[[#This Row],[Processor Cost Center]],9),MAIN_Ref[[#All],[Cost Center]:[Site Name]],3,FALSE)</f>
        <v>OAK</v>
      </c>
      <c r="T886" s="8"/>
      <c r="U886"/>
    </row>
    <row r="887" spans="2:21" x14ac:dyDescent="0.25">
      <c r="B887" s="6" t="s">
        <v>31</v>
      </c>
      <c r="C887" s="3" t="s">
        <v>18</v>
      </c>
      <c r="D887" s="5" t="s">
        <v>1433</v>
      </c>
      <c r="E887" s="19" t="s">
        <v>1434</v>
      </c>
      <c r="F887" s="25">
        <v>41425</v>
      </c>
      <c r="G887" s="3" t="s">
        <v>2206</v>
      </c>
      <c r="H887" s="5">
        <v>3</v>
      </c>
      <c r="I887" s="19">
        <v>100</v>
      </c>
      <c r="J887" s="6">
        <f>DATE(YEAR(MPT_Data[[#This Row],[Calendar Day]]),MONTH(MPT_Data[[#This Row],[Calendar Day]]),1)</f>
        <v>41395</v>
      </c>
      <c r="K887" s="3">
        <f>DATE(YEAR(MPT_Data[[#This Row],[Calendar Day]]),1,1)</f>
        <v>41275</v>
      </c>
      <c r="L887" s="5">
        <f>MPT_Data[[#This Row],[MIN]]/60/24</f>
        <v>2.0833333333333333E-3</v>
      </c>
      <c r="M887" t="str">
        <f>VLOOKUP(LEFT(MPT_Data[[#This Row],[Object ID]],1),Lookup[#All],2,FALSE)</f>
        <v>Service Request</v>
      </c>
      <c r="N887" t="str">
        <f>VLOOKUP("0"&amp;RIGHT(MPT_Data[[#This Row],[Processor Cost Center]],9),MAIN_Ref[[#All],[Cost Center]:[Site Name]],3,FALSE)</f>
        <v>OAK</v>
      </c>
      <c r="T887" s="8"/>
      <c r="U887"/>
    </row>
    <row r="888" spans="2:21" x14ac:dyDescent="0.25">
      <c r="B888" s="6" t="s">
        <v>31</v>
      </c>
      <c r="C888" s="3" t="s">
        <v>18</v>
      </c>
      <c r="D888" s="5" t="s">
        <v>1435</v>
      </c>
      <c r="E888" s="19" t="s">
        <v>1436</v>
      </c>
      <c r="F888" s="25">
        <v>41414</v>
      </c>
      <c r="G888" s="3" t="s">
        <v>2205</v>
      </c>
      <c r="H888" s="5">
        <v>21532</v>
      </c>
      <c r="I888" s="19">
        <v>100</v>
      </c>
      <c r="J888" s="6">
        <f>DATE(YEAR(MPT_Data[[#This Row],[Calendar Day]]),MONTH(MPT_Data[[#This Row],[Calendar Day]]),1)</f>
        <v>41395</v>
      </c>
      <c r="K888" s="3">
        <f>DATE(YEAR(MPT_Data[[#This Row],[Calendar Day]]),1,1)</f>
        <v>41275</v>
      </c>
      <c r="L888" s="5">
        <f>MPT_Data[[#This Row],[MIN]]/60/24</f>
        <v>14.952777777777778</v>
      </c>
      <c r="M888" t="str">
        <f>VLOOKUP(LEFT(MPT_Data[[#This Row],[Object ID]],1),Lookup[#All],2,FALSE)</f>
        <v>Incident</v>
      </c>
      <c r="N888" t="str">
        <f>VLOOKUP("0"&amp;RIGHT(MPT_Data[[#This Row],[Processor Cost Center]],9),MAIN_Ref[[#All],[Cost Center]:[Site Name]],3,FALSE)</f>
        <v>OAK</v>
      </c>
      <c r="T888" s="8"/>
      <c r="U888"/>
    </row>
    <row r="889" spans="2:21" x14ac:dyDescent="0.25">
      <c r="B889" s="6" t="s">
        <v>31</v>
      </c>
      <c r="C889" s="3" t="s">
        <v>18</v>
      </c>
      <c r="D889" s="5" t="s">
        <v>1437</v>
      </c>
      <c r="E889" s="19" t="s">
        <v>1438</v>
      </c>
      <c r="F889" s="25">
        <v>41391</v>
      </c>
      <c r="G889" s="3" t="s">
        <v>2205</v>
      </c>
      <c r="H889" s="5">
        <v>2460</v>
      </c>
      <c r="I889" s="19">
        <v>100</v>
      </c>
      <c r="J889" s="6">
        <f>DATE(YEAR(MPT_Data[[#This Row],[Calendar Day]]),MONTH(MPT_Data[[#This Row],[Calendar Day]]),1)</f>
        <v>41365</v>
      </c>
      <c r="K889" s="3">
        <f>DATE(YEAR(MPT_Data[[#This Row],[Calendar Day]]),1,1)</f>
        <v>41275</v>
      </c>
      <c r="L889" s="5">
        <f>MPT_Data[[#This Row],[MIN]]/60/24</f>
        <v>1.7083333333333333</v>
      </c>
      <c r="M889" t="str">
        <f>VLOOKUP(LEFT(MPT_Data[[#This Row],[Object ID]],1),Lookup[#All],2,FALSE)</f>
        <v>Incident</v>
      </c>
      <c r="N889" t="str">
        <f>VLOOKUP("0"&amp;RIGHT(MPT_Data[[#This Row],[Processor Cost Center]],9),MAIN_Ref[[#All],[Cost Center]:[Site Name]],3,FALSE)</f>
        <v>OAK</v>
      </c>
      <c r="T889" s="8"/>
      <c r="U889"/>
    </row>
    <row r="890" spans="2:21" x14ac:dyDescent="0.25">
      <c r="B890" s="6" t="s">
        <v>31</v>
      </c>
      <c r="C890" s="3" t="s">
        <v>18</v>
      </c>
      <c r="D890" s="5" t="s">
        <v>1439</v>
      </c>
      <c r="E890" s="19" t="s">
        <v>1440</v>
      </c>
      <c r="F890" s="25">
        <v>41414</v>
      </c>
      <c r="G890" s="3" t="s">
        <v>2205</v>
      </c>
      <c r="H890" s="5">
        <v>20045</v>
      </c>
      <c r="I890" s="19">
        <v>100</v>
      </c>
      <c r="J890" s="6">
        <f>DATE(YEAR(MPT_Data[[#This Row],[Calendar Day]]),MONTH(MPT_Data[[#This Row],[Calendar Day]]),1)</f>
        <v>41395</v>
      </c>
      <c r="K890" s="3">
        <f>DATE(YEAR(MPT_Data[[#This Row],[Calendar Day]]),1,1)</f>
        <v>41275</v>
      </c>
      <c r="L890" s="5">
        <f>MPT_Data[[#This Row],[MIN]]/60/24</f>
        <v>13.920138888888888</v>
      </c>
      <c r="M890" t="str">
        <f>VLOOKUP(LEFT(MPT_Data[[#This Row],[Object ID]],1),Lookup[#All],2,FALSE)</f>
        <v>Incident</v>
      </c>
      <c r="N890" t="str">
        <f>VLOOKUP("0"&amp;RIGHT(MPT_Data[[#This Row],[Processor Cost Center]],9),MAIN_Ref[[#All],[Cost Center]:[Site Name]],3,FALSE)</f>
        <v>OAK</v>
      </c>
      <c r="T890" s="8"/>
      <c r="U890"/>
    </row>
    <row r="891" spans="2:21" x14ac:dyDescent="0.25">
      <c r="B891" s="6" t="s">
        <v>31</v>
      </c>
      <c r="C891" s="3" t="s">
        <v>18</v>
      </c>
      <c r="D891" s="5" t="s">
        <v>1441</v>
      </c>
      <c r="E891" s="19" t="s">
        <v>1442</v>
      </c>
      <c r="F891" s="25">
        <v>41393</v>
      </c>
      <c r="G891" s="3" t="s">
        <v>2205</v>
      </c>
      <c r="H891" s="5">
        <v>2979</v>
      </c>
      <c r="I891" s="19">
        <v>100</v>
      </c>
      <c r="J891" s="6">
        <f>DATE(YEAR(MPT_Data[[#This Row],[Calendar Day]]),MONTH(MPT_Data[[#This Row],[Calendar Day]]),1)</f>
        <v>41365</v>
      </c>
      <c r="K891" s="3">
        <f>DATE(YEAR(MPT_Data[[#This Row],[Calendar Day]]),1,1)</f>
        <v>41275</v>
      </c>
      <c r="L891" s="5">
        <f>MPT_Data[[#This Row],[MIN]]/60/24</f>
        <v>2.0687500000000001</v>
      </c>
      <c r="M891" t="str">
        <f>VLOOKUP(LEFT(MPT_Data[[#This Row],[Object ID]],1),Lookup[#All],2,FALSE)</f>
        <v>Incident</v>
      </c>
      <c r="N891" t="str">
        <f>VLOOKUP("0"&amp;RIGHT(MPT_Data[[#This Row],[Processor Cost Center]],9),MAIN_Ref[[#All],[Cost Center]:[Site Name]],3,FALSE)</f>
        <v>OAK</v>
      </c>
      <c r="T891" s="8"/>
      <c r="U891"/>
    </row>
    <row r="892" spans="2:21" x14ac:dyDescent="0.25">
      <c r="B892" s="6" t="s">
        <v>31</v>
      </c>
      <c r="C892" s="3" t="s">
        <v>18</v>
      </c>
      <c r="D892" s="5" t="s">
        <v>1443</v>
      </c>
      <c r="E892" s="19" t="s">
        <v>1444</v>
      </c>
      <c r="F892" s="25">
        <v>41376</v>
      </c>
      <c r="G892" s="3" t="s">
        <v>2205</v>
      </c>
      <c r="H892" s="5">
        <v>21160</v>
      </c>
      <c r="I892" s="19">
        <v>100</v>
      </c>
      <c r="J892" s="6">
        <f>DATE(YEAR(MPT_Data[[#This Row],[Calendar Day]]),MONTH(MPT_Data[[#This Row],[Calendar Day]]),1)</f>
        <v>41365</v>
      </c>
      <c r="K892" s="3">
        <f>DATE(YEAR(MPT_Data[[#This Row],[Calendar Day]]),1,1)</f>
        <v>41275</v>
      </c>
      <c r="L892" s="5">
        <f>MPT_Data[[#This Row],[MIN]]/60/24</f>
        <v>14.694444444444445</v>
      </c>
      <c r="M892" t="str">
        <f>VLOOKUP(LEFT(MPT_Data[[#This Row],[Object ID]],1),Lookup[#All],2,FALSE)</f>
        <v>Incident</v>
      </c>
      <c r="N892" t="str">
        <f>VLOOKUP("0"&amp;RIGHT(MPT_Data[[#This Row],[Processor Cost Center]],9),MAIN_Ref[[#All],[Cost Center]:[Site Name]],3,FALSE)</f>
        <v>OAK</v>
      </c>
      <c r="T892" s="8"/>
      <c r="U892"/>
    </row>
    <row r="893" spans="2:21" x14ac:dyDescent="0.25">
      <c r="B893" s="6" t="s">
        <v>31</v>
      </c>
      <c r="C893" s="3" t="s">
        <v>18</v>
      </c>
      <c r="D893" s="5" t="s">
        <v>1445</v>
      </c>
      <c r="E893" s="19" t="s">
        <v>1446</v>
      </c>
      <c r="F893" s="25">
        <v>41393</v>
      </c>
      <c r="G893" s="3" t="s">
        <v>2205</v>
      </c>
      <c r="H893" s="5">
        <v>1128</v>
      </c>
      <c r="I893" s="19">
        <v>100</v>
      </c>
      <c r="J893" s="6">
        <f>DATE(YEAR(MPT_Data[[#This Row],[Calendar Day]]),MONTH(MPT_Data[[#This Row],[Calendar Day]]),1)</f>
        <v>41365</v>
      </c>
      <c r="K893" s="3">
        <f>DATE(YEAR(MPT_Data[[#This Row],[Calendar Day]]),1,1)</f>
        <v>41275</v>
      </c>
      <c r="L893" s="5">
        <f>MPT_Data[[#This Row],[MIN]]/60/24</f>
        <v>0.78333333333333333</v>
      </c>
      <c r="M893" t="str">
        <f>VLOOKUP(LEFT(MPT_Data[[#This Row],[Object ID]],1),Lookup[#All],2,FALSE)</f>
        <v>Incident</v>
      </c>
      <c r="N893" t="str">
        <f>VLOOKUP("0"&amp;RIGHT(MPT_Data[[#This Row],[Processor Cost Center]],9),MAIN_Ref[[#All],[Cost Center]:[Site Name]],3,FALSE)</f>
        <v>OAK</v>
      </c>
      <c r="T893" s="8"/>
      <c r="U893"/>
    </row>
    <row r="894" spans="2:21" x14ac:dyDescent="0.25">
      <c r="B894" s="6" t="s">
        <v>31</v>
      </c>
      <c r="C894" s="3" t="s">
        <v>18</v>
      </c>
      <c r="D894" s="5" t="s">
        <v>1447</v>
      </c>
      <c r="E894" s="19" t="s">
        <v>1448</v>
      </c>
      <c r="F894" s="25">
        <v>41414</v>
      </c>
      <c r="G894" s="3" t="s">
        <v>2205</v>
      </c>
      <c r="H894" s="5">
        <v>3886</v>
      </c>
      <c r="I894" s="19">
        <v>100</v>
      </c>
      <c r="J894" s="6">
        <f>DATE(YEAR(MPT_Data[[#This Row],[Calendar Day]]),MONTH(MPT_Data[[#This Row],[Calendar Day]]),1)</f>
        <v>41395</v>
      </c>
      <c r="K894" s="3">
        <f>DATE(YEAR(MPT_Data[[#This Row],[Calendar Day]]),1,1)</f>
        <v>41275</v>
      </c>
      <c r="L894" s="5">
        <f>MPT_Data[[#This Row],[MIN]]/60/24</f>
        <v>2.6986111111111111</v>
      </c>
      <c r="M894" t="str">
        <f>VLOOKUP(LEFT(MPT_Data[[#This Row],[Object ID]],1),Lookup[#All],2,FALSE)</f>
        <v>Incident</v>
      </c>
      <c r="N894" t="str">
        <f>VLOOKUP("0"&amp;RIGHT(MPT_Data[[#This Row],[Processor Cost Center]],9),MAIN_Ref[[#All],[Cost Center]:[Site Name]],3,FALSE)</f>
        <v>OAK</v>
      </c>
      <c r="T894" s="8"/>
      <c r="U894"/>
    </row>
    <row r="895" spans="2:21" x14ac:dyDescent="0.25">
      <c r="B895" s="6" t="s">
        <v>31</v>
      </c>
      <c r="C895" s="3" t="s">
        <v>18</v>
      </c>
      <c r="D895" s="5" t="s">
        <v>1449</v>
      </c>
      <c r="E895" s="19" t="s">
        <v>1450</v>
      </c>
      <c r="F895" s="25">
        <v>41366</v>
      </c>
      <c r="G895" s="3" t="s">
        <v>2205</v>
      </c>
      <c r="H895" s="5">
        <v>1408</v>
      </c>
      <c r="I895" s="19">
        <v>100</v>
      </c>
      <c r="J895" s="6">
        <f>DATE(YEAR(MPT_Data[[#This Row],[Calendar Day]]),MONTH(MPT_Data[[#This Row],[Calendar Day]]),1)</f>
        <v>41365</v>
      </c>
      <c r="K895" s="3">
        <f>DATE(YEAR(MPT_Data[[#This Row],[Calendar Day]]),1,1)</f>
        <v>41275</v>
      </c>
      <c r="L895" s="5">
        <f>MPT_Data[[#This Row],[MIN]]/60/24</f>
        <v>0.97777777777777775</v>
      </c>
      <c r="M895" t="str">
        <f>VLOOKUP(LEFT(MPT_Data[[#This Row],[Object ID]],1),Lookup[#All],2,FALSE)</f>
        <v>Incident</v>
      </c>
      <c r="N895" t="str">
        <f>VLOOKUP("0"&amp;RIGHT(MPT_Data[[#This Row],[Processor Cost Center]],9),MAIN_Ref[[#All],[Cost Center]:[Site Name]],3,FALSE)</f>
        <v>OAK</v>
      </c>
      <c r="T895" s="8"/>
      <c r="U895"/>
    </row>
    <row r="896" spans="2:21" x14ac:dyDescent="0.25">
      <c r="B896" s="6" t="s">
        <v>31</v>
      </c>
      <c r="C896" s="3" t="s">
        <v>18</v>
      </c>
      <c r="D896" s="5" t="s">
        <v>1451</v>
      </c>
      <c r="E896" s="19" t="s">
        <v>1452</v>
      </c>
      <c r="F896" s="25">
        <v>41365</v>
      </c>
      <c r="G896" s="3" t="s">
        <v>2205</v>
      </c>
      <c r="H896" s="5">
        <v>2</v>
      </c>
      <c r="I896" s="19">
        <v>100</v>
      </c>
      <c r="J896" s="6">
        <f>DATE(YEAR(MPT_Data[[#This Row],[Calendar Day]]),MONTH(MPT_Data[[#This Row],[Calendar Day]]),1)</f>
        <v>41365</v>
      </c>
      <c r="K896" s="3">
        <f>DATE(YEAR(MPT_Data[[#This Row],[Calendar Day]]),1,1)</f>
        <v>41275</v>
      </c>
      <c r="L896" s="5">
        <f>MPT_Data[[#This Row],[MIN]]/60/24</f>
        <v>1.3888888888888889E-3</v>
      </c>
      <c r="M896" t="str">
        <f>VLOOKUP(LEFT(MPT_Data[[#This Row],[Object ID]],1),Lookup[#All],2,FALSE)</f>
        <v>Incident</v>
      </c>
      <c r="N896" t="str">
        <f>VLOOKUP("0"&amp;RIGHT(MPT_Data[[#This Row],[Processor Cost Center]],9),MAIN_Ref[[#All],[Cost Center]:[Site Name]],3,FALSE)</f>
        <v>OAK</v>
      </c>
      <c r="T896" s="8"/>
      <c r="U896"/>
    </row>
    <row r="897" spans="2:21" x14ac:dyDescent="0.25">
      <c r="B897" s="6" t="s">
        <v>31</v>
      </c>
      <c r="C897" s="3" t="s">
        <v>18</v>
      </c>
      <c r="D897" s="5" t="s">
        <v>1453</v>
      </c>
      <c r="E897" s="19" t="s">
        <v>1454</v>
      </c>
      <c r="F897" s="25">
        <v>41414</v>
      </c>
      <c r="G897" s="3" t="s">
        <v>2205</v>
      </c>
      <c r="H897" s="5">
        <v>22</v>
      </c>
      <c r="I897" s="19">
        <v>100</v>
      </c>
      <c r="J897" s="6">
        <f>DATE(YEAR(MPT_Data[[#This Row],[Calendar Day]]),MONTH(MPT_Data[[#This Row],[Calendar Day]]),1)</f>
        <v>41395</v>
      </c>
      <c r="K897" s="3">
        <f>DATE(YEAR(MPT_Data[[#This Row],[Calendar Day]]),1,1)</f>
        <v>41275</v>
      </c>
      <c r="L897" s="5">
        <f>MPT_Data[[#This Row],[MIN]]/60/24</f>
        <v>1.5277777777777777E-2</v>
      </c>
      <c r="M897" t="str">
        <f>VLOOKUP(LEFT(MPT_Data[[#This Row],[Object ID]],1),Lookup[#All],2,FALSE)</f>
        <v>Incident</v>
      </c>
      <c r="N897" t="str">
        <f>VLOOKUP("0"&amp;RIGHT(MPT_Data[[#This Row],[Processor Cost Center]],9),MAIN_Ref[[#All],[Cost Center]:[Site Name]],3,FALSE)</f>
        <v>OAK</v>
      </c>
      <c r="T897" s="8"/>
      <c r="U897"/>
    </row>
    <row r="898" spans="2:21" x14ac:dyDescent="0.25">
      <c r="B898" s="6" t="s">
        <v>31</v>
      </c>
      <c r="C898" s="3" t="s">
        <v>18</v>
      </c>
      <c r="D898" s="5" t="s">
        <v>1455</v>
      </c>
      <c r="E898" s="19" t="s">
        <v>1456</v>
      </c>
      <c r="F898" s="25">
        <v>41414</v>
      </c>
      <c r="G898" s="3" t="s">
        <v>2205</v>
      </c>
      <c r="H898" s="5">
        <v>1416</v>
      </c>
      <c r="I898" s="19">
        <v>100</v>
      </c>
      <c r="J898" s="6">
        <f>DATE(YEAR(MPT_Data[[#This Row],[Calendar Day]]),MONTH(MPT_Data[[#This Row],[Calendar Day]]),1)</f>
        <v>41395</v>
      </c>
      <c r="K898" s="3">
        <f>DATE(YEAR(MPT_Data[[#This Row],[Calendar Day]]),1,1)</f>
        <v>41275</v>
      </c>
      <c r="L898" s="5">
        <f>MPT_Data[[#This Row],[MIN]]/60/24</f>
        <v>0.98333333333333339</v>
      </c>
      <c r="M898" t="str">
        <f>VLOOKUP(LEFT(MPT_Data[[#This Row],[Object ID]],1),Lookup[#All],2,FALSE)</f>
        <v>Incident</v>
      </c>
      <c r="N898" t="str">
        <f>VLOOKUP("0"&amp;RIGHT(MPT_Data[[#This Row],[Processor Cost Center]],9),MAIN_Ref[[#All],[Cost Center]:[Site Name]],3,FALSE)</f>
        <v>OAK</v>
      </c>
      <c r="T898" s="8"/>
      <c r="U898"/>
    </row>
    <row r="899" spans="2:21" x14ac:dyDescent="0.25">
      <c r="B899" s="6" t="s">
        <v>31</v>
      </c>
      <c r="C899" s="3" t="s">
        <v>18</v>
      </c>
      <c r="D899" s="5" t="s">
        <v>1457</v>
      </c>
      <c r="E899" s="19" t="s">
        <v>1458</v>
      </c>
      <c r="F899" s="25">
        <v>41367</v>
      </c>
      <c r="G899" s="3" t="s">
        <v>2206</v>
      </c>
      <c r="H899" s="5">
        <v>84</v>
      </c>
      <c r="I899" s="19">
        <v>100</v>
      </c>
      <c r="J899" s="6">
        <f>DATE(YEAR(MPT_Data[[#This Row],[Calendar Day]]),MONTH(MPT_Data[[#This Row],[Calendar Day]]),1)</f>
        <v>41365</v>
      </c>
      <c r="K899" s="3">
        <f>DATE(YEAR(MPT_Data[[#This Row],[Calendar Day]]),1,1)</f>
        <v>41275</v>
      </c>
      <c r="L899" s="5">
        <f>MPT_Data[[#This Row],[MIN]]/60/24</f>
        <v>5.8333333333333327E-2</v>
      </c>
      <c r="M899" t="str">
        <f>VLOOKUP(LEFT(MPT_Data[[#This Row],[Object ID]],1),Lookup[#All],2,FALSE)</f>
        <v>Incident</v>
      </c>
      <c r="N899" t="str">
        <f>VLOOKUP("0"&amp;RIGHT(MPT_Data[[#This Row],[Processor Cost Center]],9),MAIN_Ref[[#All],[Cost Center]:[Site Name]],3,FALSE)</f>
        <v>OAK</v>
      </c>
      <c r="T899" s="8"/>
      <c r="U899"/>
    </row>
    <row r="900" spans="2:21" x14ac:dyDescent="0.25">
      <c r="B900" s="6" t="s">
        <v>31</v>
      </c>
      <c r="C900" s="3" t="s">
        <v>18</v>
      </c>
      <c r="D900" s="5" t="s">
        <v>1459</v>
      </c>
      <c r="E900" s="19" t="s">
        <v>1460</v>
      </c>
      <c r="F900" s="25">
        <v>41414</v>
      </c>
      <c r="G900" s="3" t="s">
        <v>2205</v>
      </c>
      <c r="H900" s="5">
        <v>79</v>
      </c>
      <c r="I900" s="19">
        <v>100</v>
      </c>
      <c r="J900" s="6">
        <f>DATE(YEAR(MPT_Data[[#This Row],[Calendar Day]]),MONTH(MPT_Data[[#This Row],[Calendar Day]]),1)</f>
        <v>41395</v>
      </c>
      <c r="K900" s="3">
        <f>DATE(YEAR(MPT_Data[[#This Row],[Calendar Day]]),1,1)</f>
        <v>41275</v>
      </c>
      <c r="L900" s="5">
        <f>MPT_Data[[#This Row],[MIN]]/60/24</f>
        <v>5.486111111111111E-2</v>
      </c>
      <c r="M900" t="str">
        <f>VLOOKUP(LEFT(MPT_Data[[#This Row],[Object ID]],1),Lookup[#All],2,FALSE)</f>
        <v>Incident</v>
      </c>
      <c r="N900" t="str">
        <f>VLOOKUP("0"&amp;RIGHT(MPT_Data[[#This Row],[Processor Cost Center]],9),MAIN_Ref[[#All],[Cost Center]:[Site Name]],3,FALSE)</f>
        <v>OAK</v>
      </c>
      <c r="T900" s="8"/>
      <c r="U900"/>
    </row>
    <row r="901" spans="2:21" x14ac:dyDescent="0.25">
      <c r="B901" s="6" t="s">
        <v>31</v>
      </c>
      <c r="C901" s="3" t="s">
        <v>18</v>
      </c>
      <c r="D901" s="5" t="s">
        <v>1461</v>
      </c>
      <c r="E901" s="19" t="s">
        <v>1462</v>
      </c>
      <c r="F901" s="25">
        <v>41414</v>
      </c>
      <c r="G901" s="3" t="s">
        <v>2205</v>
      </c>
      <c r="H901" s="5">
        <v>954</v>
      </c>
      <c r="I901" s="19">
        <v>100</v>
      </c>
      <c r="J901" s="6">
        <f>DATE(YEAR(MPT_Data[[#This Row],[Calendar Day]]),MONTH(MPT_Data[[#This Row],[Calendar Day]]),1)</f>
        <v>41395</v>
      </c>
      <c r="K901" s="3">
        <f>DATE(YEAR(MPT_Data[[#This Row],[Calendar Day]]),1,1)</f>
        <v>41275</v>
      </c>
      <c r="L901" s="5">
        <f>MPT_Data[[#This Row],[MIN]]/60/24</f>
        <v>0.66249999999999998</v>
      </c>
      <c r="M901" t="str">
        <f>VLOOKUP(LEFT(MPT_Data[[#This Row],[Object ID]],1),Lookup[#All],2,FALSE)</f>
        <v>Incident</v>
      </c>
      <c r="N901" t="str">
        <f>VLOOKUP("0"&amp;RIGHT(MPT_Data[[#This Row],[Processor Cost Center]],9),MAIN_Ref[[#All],[Cost Center]:[Site Name]],3,FALSE)</f>
        <v>OAK</v>
      </c>
      <c r="T901" s="8"/>
      <c r="U901"/>
    </row>
    <row r="902" spans="2:21" x14ac:dyDescent="0.25">
      <c r="B902" s="6" t="s">
        <v>31</v>
      </c>
      <c r="C902" s="3" t="s">
        <v>18</v>
      </c>
      <c r="D902" s="5" t="s">
        <v>1463</v>
      </c>
      <c r="E902" s="19" t="s">
        <v>1464</v>
      </c>
      <c r="F902" s="25">
        <v>41368</v>
      </c>
      <c r="G902" s="3" t="s">
        <v>2205</v>
      </c>
      <c r="H902" s="5">
        <v>144</v>
      </c>
      <c r="I902" s="19">
        <v>100</v>
      </c>
      <c r="J902" s="6">
        <f>DATE(YEAR(MPT_Data[[#This Row],[Calendar Day]]),MONTH(MPT_Data[[#This Row],[Calendar Day]]),1)</f>
        <v>41365</v>
      </c>
      <c r="K902" s="3">
        <f>DATE(YEAR(MPT_Data[[#This Row],[Calendar Day]]),1,1)</f>
        <v>41275</v>
      </c>
      <c r="L902" s="5">
        <f>MPT_Data[[#This Row],[MIN]]/60/24</f>
        <v>9.9999999999999992E-2</v>
      </c>
      <c r="M902" t="str">
        <f>VLOOKUP(LEFT(MPT_Data[[#This Row],[Object ID]],1),Lookup[#All],2,FALSE)</f>
        <v>Incident</v>
      </c>
      <c r="N902" t="str">
        <f>VLOOKUP("0"&amp;RIGHT(MPT_Data[[#This Row],[Processor Cost Center]],9),MAIN_Ref[[#All],[Cost Center]:[Site Name]],3,FALSE)</f>
        <v>OAK</v>
      </c>
      <c r="T902" s="8"/>
      <c r="U902"/>
    </row>
    <row r="903" spans="2:21" x14ac:dyDescent="0.25">
      <c r="B903" s="6" t="s">
        <v>31</v>
      </c>
      <c r="C903" s="3" t="s">
        <v>18</v>
      </c>
      <c r="D903" s="5" t="s">
        <v>1465</v>
      </c>
      <c r="E903" s="19" t="s">
        <v>1466</v>
      </c>
      <c r="F903" s="25">
        <v>41376</v>
      </c>
      <c r="G903" s="3" t="s">
        <v>2205</v>
      </c>
      <c r="H903" s="5">
        <v>1643</v>
      </c>
      <c r="I903" s="19">
        <v>100</v>
      </c>
      <c r="J903" s="6">
        <f>DATE(YEAR(MPT_Data[[#This Row],[Calendar Day]]),MONTH(MPT_Data[[#This Row],[Calendar Day]]),1)</f>
        <v>41365</v>
      </c>
      <c r="K903" s="3">
        <f>DATE(YEAR(MPT_Data[[#This Row],[Calendar Day]]),1,1)</f>
        <v>41275</v>
      </c>
      <c r="L903" s="5">
        <f>MPT_Data[[#This Row],[MIN]]/60/24</f>
        <v>1.1409722222222223</v>
      </c>
      <c r="M903" t="str">
        <f>VLOOKUP(LEFT(MPT_Data[[#This Row],[Object ID]],1),Lookup[#All],2,FALSE)</f>
        <v>Incident</v>
      </c>
      <c r="N903" t="str">
        <f>VLOOKUP("0"&amp;RIGHT(MPT_Data[[#This Row],[Processor Cost Center]],9),MAIN_Ref[[#All],[Cost Center]:[Site Name]],3,FALSE)</f>
        <v>OAK</v>
      </c>
      <c r="T903" s="8"/>
      <c r="U903"/>
    </row>
    <row r="904" spans="2:21" x14ac:dyDescent="0.25">
      <c r="B904" s="6" t="s">
        <v>31</v>
      </c>
      <c r="C904" s="3" t="s">
        <v>18</v>
      </c>
      <c r="D904" s="5" t="s">
        <v>1467</v>
      </c>
      <c r="E904" s="19" t="s">
        <v>1468</v>
      </c>
      <c r="F904" s="25">
        <v>41414</v>
      </c>
      <c r="G904" s="3" t="s">
        <v>2205</v>
      </c>
      <c r="H904" s="5">
        <v>20</v>
      </c>
      <c r="I904" s="19">
        <v>100</v>
      </c>
      <c r="J904" s="6">
        <f>DATE(YEAR(MPT_Data[[#This Row],[Calendar Day]]),MONTH(MPT_Data[[#This Row],[Calendar Day]]),1)</f>
        <v>41395</v>
      </c>
      <c r="K904" s="3">
        <f>DATE(YEAR(MPT_Data[[#This Row],[Calendar Day]]),1,1)</f>
        <v>41275</v>
      </c>
      <c r="L904" s="5">
        <f>MPT_Data[[#This Row],[MIN]]/60/24</f>
        <v>1.3888888888888888E-2</v>
      </c>
      <c r="M904" t="str">
        <f>VLOOKUP(LEFT(MPT_Data[[#This Row],[Object ID]],1),Lookup[#All],2,FALSE)</f>
        <v>Incident</v>
      </c>
      <c r="N904" t="str">
        <f>VLOOKUP("0"&amp;RIGHT(MPT_Data[[#This Row],[Processor Cost Center]],9),MAIN_Ref[[#All],[Cost Center]:[Site Name]],3,FALSE)</f>
        <v>OAK</v>
      </c>
      <c r="T904" s="8"/>
      <c r="U904"/>
    </row>
    <row r="905" spans="2:21" x14ac:dyDescent="0.25">
      <c r="B905" s="6" t="s">
        <v>31</v>
      </c>
      <c r="C905" s="3" t="s">
        <v>18</v>
      </c>
      <c r="D905" s="5" t="s">
        <v>1469</v>
      </c>
      <c r="E905" s="19" t="s">
        <v>1470</v>
      </c>
      <c r="F905" s="25">
        <v>41414</v>
      </c>
      <c r="G905" s="3" t="s">
        <v>2205</v>
      </c>
      <c r="H905" s="5">
        <v>6</v>
      </c>
      <c r="I905" s="19">
        <v>100</v>
      </c>
      <c r="J905" s="6">
        <f>DATE(YEAR(MPT_Data[[#This Row],[Calendar Day]]),MONTH(MPT_Data[[#This Row],[Calendar Day]]),1)</f>
        <v>41395</v>
      </c>
      <c r="K905" s="3">
        <f>DATE(YEAR(MPT_Data[[#This Row],[Calendar Day]]),1,1)</f>
        <v>41275</v>
      </c>
      <c r="L905" s="5">
        <f>MPT_Data[[#This Row],[MIN]]/60/24</f>
        <v>4.1666666666666666E-3</v>
      </c>
      <c r="M905" t="str">
        <f>VLOOKUP(LEFT(MPT_Data[[#This Row],[Object ID]],1),Lookup[#All],2,FALSE)</f>
        <v>Incident</v>
      </c>
      <c r="N905" t="str">
        <f>VLOOKUP("0"&amp;RIGHT(MPT_Data[[#This Row],[Processor Cost Center]],9),MAIN_Ref[[#All],[Cost Center]:[Site Name]],3,FALSE)</f>
        <v>OAK</v>
      </c>
      <c r="T905" s="8"/>
      <c r="U905"/>
    </row>
    <row r="906" spans="2:21" x14ac:dyDescent="0.25">
      <c r="B906" s="6" t="s">
        <v>31</v>
      </c>
      <c r="C906" s="3" t="s">
        <v>18</v>
      </c>
      <c r="D906" s="5" t="s">
        <v>1471</v>
      </c>
      <c r="E906" s="19" t="s">
        <v>1472</v>
      </c>
      <c r="F906" s="25">
        <v>41414</v>
      </c>
      <c r="G906" s="3" t="s">
        <v>2205</v>
      </c>
      <c r="H906" s="5">
        <v>7</v>
      </c>
      <c r="I906" s="19">
        <v>100</v>
      </c>
      <c r="J906" s="6">
        <f>DATE(YEAR(MPT_Data[[#This Row],[Calendar Day]]),MONTH(MPT_Data[[#This Row],[Calendar Day]]),1)</f>
        <v>41395</v>
      </c>
      <c r="K906" s="3">
        <f>DATE(YEAR(MPT_Data[[#This Row],[Calendar Day]]),1,1)</f>
        <v>41275</v>
      </c>
      <c r="L906" s="5">
        <f>MPT_Data[[#This Row],[MIN]]/60/24</f>
        <v>4.8611111111111112E-3</v>
      </c>
      <c r="M906" t="str">
        <f>VLOOKUP(LEFT(MPT_Data[[#This Row],[Object ID]],1),Lookup[#All],2,FALSE)</f>
        <v>Incident</v>
      </c>
      <c r="N906" t="str">
        <f>VLOOKUP("0"&amp;RIGHT(MPT_Data[[#This Row],[Processor Cost Center]],9),MAIN_Ref[[#All],[Cost Center]:[Site Name]],3,FALSE)</f>
        <v>OAK</v>
      </c>
      <c r="T906" s="8"/>
      <c r="U906"/>
    </row>
    <row r="907" spans="2:21" x14ac:dyDescent="0.25">
      <c r="B907" s="6" t="s">
        <v>31</v>
      </c>
      <c r="C907" s="3" t="s">
        <v>18</v>
      </c>
      <c r="D907" s="5" t="s">
        <v>1473</v>
      </c>
      <c r="E907" s="19" t="s">
        <v>1474</v>
      </c>
      <c r="F907" s="25">
        <v>41373</v>
      </c>
      <c r="G907" s="3" t="s">
        <v>2205</v>
      </c>
      <c r="H907" s="5">
        <v>4</v>
      </c>
      <c r="I907" s="19">
        <v>100</v>
      </c>
      <c r="J907" s="6">
        <f>DATE(YEAR(MPT_Data[[#This Row],[Calendar Day]]),MONTH(MPT_Data[[#This Row],[Calendar Day]]),1)</f>
        <v>41365</v>
      </c>
      <c r="K907" s="3">
        <f>DATE(YEAR(MPT_Data[[#This Row],[Calendar Day]]),1,1)</f>
        <v>41275</v>
      </c>
      <c r="L907" s="5">
        <f>MPT_Data[[#This Row],[MIN]]/60/24</f>
        <v>2.7777777777777779E-3</v>
      </c>
      <c r="M907" t="str">
        <f>VLOOKUP(LEFT(MPT_Data[[#This Row],[Object ID]],1),Lookup[#All],2,FALSE)</f>
        <v>Incident</v>
      </c>
      <c r="N907" t="str">
        <f>VLOOKUP("0"&amp;RIGHT(MPT_Data[[#This Row],[Processor Cost Center]],9),MAIN_Ref[[#All],[Cost Center]:[Site Name]],3,FALSE)</f>
        <v>OAK</v>
      </c>
      <c r="T907" s="8"/>
      <c r="U907"/>
    </row>
    <row r="908" spans="2:21" x14ac:dyDescent="0.25">
      <c r="B908" s="6" t="s">
        <v>31</v>
      </c>
      <c r="C908" s="3" t="s">
        <v>18</v>
      </c>
      <c r="D908" s="5" t="s">
        <v>1475</v>
      </c>
      <c r="E908" s="19" t="s">
        <v>1476</v>
      </c>
      <c r="F908" s="25">
        <v>41373</v>
      </c>
      <c r="G908" s="3" t="s">
        <v>2205</v>
      </c>
      <c r="H908" s="5">
        <v>2</v>
      </c>
      <c r="I908" s="19">
        <v>100</v>
      </c>
      <c r="J908" s="6">
        <f>DATE(YEAR(MPT_Data[[#This Row],[Calendar Day]]),MONTH(MPT_Data[[#This Row],[Calendar Day]]),1)</f>
        <v>41365</v>
      </c>
      <c r="K908" s="3">
        <f>DATE(YEAR(MPT_Data[[#This Row],[Calendar Day]]),1,1)</f>
        <v>41275</v>
      </c>
      <c r="L908" s="5">
        <f>MPT_Data[[#This Row],[MIN]]/60/24</f>
        <v>1.3888888888888889E-3</v>
      </c>
      <c r="M908" t="str">
        <f>VLOOKUP(LEFT(MPT_Data[[#This Row],[Object ID]],1),Lookup[#All],2,FALSE)</f>
        <v>Incident</v>
      </c>
      <c r="N908" t="str">
        <f>VLOOKUP("0"&amp;RIGHT(MPT_Data[[#This Row],[Processor Cost Center]],9),MAIN_Ref[[#All],[Cost Center]:[Site Name]],3,FALSE)</f>
        <v>OAK</v>
      </c>
      <c r="T908" s="8"/>
      <c r="U908"/>
    </row>
    <row r="909" spans="2:21" x14ac:dyDescent="0.25">
      <c r="B909" s="6" t="s">
        <v>31</v>
      </c>
      <c r="C909" s="3" t="s">
        <v>18</v>
      </c>
      <c r="D909" s="5" t="s">
        <v>1477</v>
      </c>
      <c r="E909" s="19" t="s">
        <v>1478</v>
      </c>
      <c r="F909" s="25">
        <v>41414</v>
      </c>
      <c r="G909" s="3" t="s">
        <v>2206</v>
      </c>
      <c r="H909" s="5">
        <v>851</v>
      </c>
      <c r="I909" s="19">
        <v>100</v>
      </c>
      <c r="J909" s="6">
        <f>DATE(YEAR(MPT_Data[[#This Row],[Calendar Day]]),MONTH(MPT_Data[[#This Row],[Calendar Day]]),1)</f>
        <v>41395</v>
      </c>
      <c r="K909" s="3">
        <f>DATE(YEAR(MPT_Data[[#This Row],[Calendar Day]]),1,1)</f>
        <v>41275</v>
      </c>
      <c r="L909" s="5">
        <f>MPT_Data[[#This Row],[MIN]]/60/24</f>
        <v>0.59097222222222223</v>
      </c>
      <c r="M909" t="str">
        <f>VLOOKUP(LEFT(MPT_Data[[#This Row],[Object ID]],1),Lookup[#All],2,FALSE)</f>
        <v>Incident</v>
      </c>
      <c r="N909" t="str">
        <f>VLOOKUP("0"&amp;RIGHT(MPT_Data[[#This Row],[Processor Cost Center]],9),MAIN_Ref[[#All],[Cost Center]:[Site Name]],3,FALSE)</f>
        <v>OAK</v>
      </c>
      <c r="T909" s="8"/>
      <c r="U909"/>
    </row>
    <row r="910" spans="2:21" x14ac:dyDescent="0.25">
      <c r="B910" s="6" t="s">
        <v>31</v>
      </c>
      <c r="C910" s="3" t="s">
        <v>18</v>
      </c>
      <c r="D910" s="5" t="s">
        <v>1479</v>
      </c>
      <c r="E910" s="19" t="s">
        <v>1480</v>
      </c>
      <c r="F910" s="25">
        <v>41414</v>
      </c>
      <c r="G910" s="3" t="s">
        <v>2205</v>
      </c>
      <c r="H910" s="5">
        <v>335</v>
      </c>
      <c r="I910" s="19">
        <v>100</v>
      </c>
      <c r="J910" s="6">
        <f>DATE(YEAR(MPT_Data[[#This Row],[Calendar Day]]),MONTH(MPT_Data[[#This Row],[Calendar Day]]),1)</f>
        <v>41395</v>
      </c>
      <c r="K910" s="3">
        <f>DATE(YEAR(MPT_Data[[#This Row],[Calendar Day]]),1,1)</f>
        <v>41275</v>
      </c>
      <c r="L910" s="5">
        <f>MPT_Data[[#This Row],[MIN]]/60/24</f>
        <v>0.23263888888888887</v>
      </c>
      <c r="M910" t="str">
        <f>VLOOKUP(LEFT(MPT_Data[[#This Row],[Object ID]],1),Lookup[#All],2,FALSE)</f>
        <v>Incident</v>
      </c>
      <c r="N910" t="str">
        <f>VLOOKUP("0"&amp;RIGHT(MPT_Data[[#This Row],[Processor Cost Center]],9),MAIN_Ref[[#All],[Cost Center]:[Site Name]],3,FALSE)</f>
        <v>OAK</v>
      </c>
      <c r="T910" s="8"/>
      <c r="U910"/>
    </row>
    <row r="911" spans="2:21" x14ac:dyDescent="0.25">
      <c r="B911" s="6" t="s">
        <v>31</v>
      </c>
      <c r="C911" s="3" t="s">
        <v>18</v>
      </c>
      <c r="D911" s="5" t="s">
        <v>1481</v>
      </c>
      <c r="E911" s="19" t="s">
        <v>1482</v>
      </c>
      <c r="F911" s="25">
        <v>41414</v>
      </c>
      <c r="G911" s="3" t="s">
        <v>2205</v>
      </c>
      <c r="H911" s="5">
        <v>3</v>
      </c>
      <c r="I911" s="19">
        <v>100</v>
      </c>
      <c r="J911" s="6">
        <f>DATE(YEAR(MPT_Data[[#This Row],[Calendar Day]]),MONTH(MPT_Data[[#This Row],[Calendar Day]]),1)</f>
        <v>41395</v>
      </c>
      <c r="K911" s="3">
        <f>DATE(YEAR(MPT_Data[[#This Row],[Calendar Day]]),1,1)</f>
        <v>41275</v>
      </c>
      <c r="L911" s="5">
        <f>MPT_Data[[#This Row],[MIN]]/60/24</f>
        <v>2.0833333333333333E-3</v>
      </c>
      <c r="M911" t="str">
        <f>VLOOKUP(LEFT(MPT_Data[[#This Row],[Object ID]],1),Lookup[#All],2,FALSE)</f>
        <v>Incident</v>
      </c>
      <c r="N911" t="str">
        <f>VLOOKUP("0"&amp;RIGHT(MPT_Data[[#This Row],[Processor Cost Center]],9),MAIN_Ref[[#All],[Cost Center]:[Site Name]],3,FALSE)</f>
        <v>OAK</v>
      </c>
      <c r="T911" s="8"/>
      <c r="U911"/>
    </row>
    <row r="912" spans="2:21" x14ac:dyDescent="0.25">
      <c r="B912" s="6" t="s">
        <v>31</v>
      </c>
      <c r="C912" s="3" t="s">
        <v>18</v>
      </c>
      <c r="D912" s="5" t="s">
        <v>1483</v>
      </c>
      <c r="E912" s="19" t="s">
        <v>1484</v>
      </c>
      <c r="F912" s="25">
        <v>41375</v>
      </c>
      <c r="G912" s="3" t="s">
        <v>2205</v>
      </c>
      <c r="H912" s="5">
        <v>1415</v>
      </c>
      <c r="I912" s="19">
        <v>100</v>
      </c>
      <c r="J912" s="6">
        <f>DATE(YEAR(MPT_Data[[#This Row],[Calendar Day]]),MONTH(MPT_Data[[#This Row],[Calendar Day]]),1)</f>
        <v>41365</v>
      </c>
      <c r="K912" s="3">
        <f>DATE(YEAR(MPT_Data[[#This Row],[Calendar Day]]),1,1)</f>
        <v>41275</v>
      </c>
      <c r="L912" s="5">
        <f>MPT_Data[[#This Row],[MIN]]/60/24</f>
        <v>0.98263888888888884</v>
      </c>
      <c r="M912" t="str">
        <f>VLOOKUP(LEFT(MPT_Data[[#This Row],[Object ID]],1),Lookup[#All],2,FALSE)</f>
        <v>Incident</v>
      </c>
      <c r="N912" t="str">
        <f>VLOOKUP("0"&amp;RIGHT(MPT_Data[[#This Row],[Processor Cost Center]],9),MAIN_Ref[[#All],[Cost Center]:[Site Name]],3,FALSE)</f>
        <v>OAK</v>
      </c>
      <c r="T912" s="8"/>
      <c r="U912"/>
    </row>
    <row r="913" spans="2:21" x14ac:dyDescent="0.25">
      <c r="B913" s="6" t="s">
        <v>31</v>
      </c>
      <c r="C913" s="3" t="s">
        <v>18</v>
      </c>
      <c r="D913" s="5" t="s">
        <v>1485</v>
      </c>
      <c r="E913" s="19" t="s">
        <v>1486</v>
      </c>
      <c r="F913" s="25">
        <v>41418</v>
      </c>
      <c r="G913" s="3" t="s">
        <v>2206</v>
      </c>
      <c r="H913" s="5">
        <v>52141</v>
      </c>
      <c r="I913" s="19">
        <v>0</v>
      </c>
      <c r="J913" s="6">
        <f>DATE(YEAR(MPT_Data[[#This Row],[Calendar Day]]),MONTH(MPT_Data[[#This Row],[Calendar Day]]),1)</f>
        <v>41395</v>
      </c>
      <c r="K913" s="3">
        <f>DATE(YEAR(MPT_Data[[#This Row],[Calendar Day]]),1,1)</f>
        <v>41275</v>
      </c>
      <c r="L913" s="5">
        <f>MPT_Data[[#This Row],[MIN]]/60/24</f>
        <v>36.209027777777777</v>
      </c>
      <c r="M913" t="str">
        <f>VLOOKUP(LEFT(MPT_Data[[#This Row],[Object ID]],1),Lookup[#All],2,FALSE)</f>
        <v>Incident</v>
      </c>
      <c r="N913" t="str">
        <f>VLOOKUP("0"&amp;RIGHT(MPT_Data[[#This Row],[Processor Cost Center]],9),MAIN_Ref[[#All],[Cost Center]:[Site Name]],3,FALSE)</f>
        <v>OAK</v>
      </c>
      <c r="T913" s="8"/>
      <c r="U913"/>
    </row>
    <row r="914" spans="2:21" x14ac:dyDescent="0.25">
      <c r="B914" s="6" t="s">
        <v>31</v>
      </c>
      <c r="C914" s="3" t="s">
        <v>18</v>
      </c>
      <c r="D914" s="5" t="s">
        <v>1487</v>
      </c>
      <c r="E914" s="19" t="s">
        <v>1488</v>
      </c>
      <c r="F914" s="25">
        <v>41377</v>
      </c>
      <c r="G914" s="3" t="s">
        <v>2205</v>
      </c>
      <c r="H914" s="5">
        <v>1461</v>
      </c>
      <c r="I914" s="19">
        <v>100</v>
      </c>
      <c r="J914" s="6">
        <f>DATE(YEAR(MPT_Data[[#This Row],[Calendar Day]]),MONTH(MPT_Data[[#This Row],[Calendar Day]]),1)</f>
        <v>41365</v>
      </c>
      <c r="K914" s="3">
        <f>DATE(YEAR(MPT_Data[[#This Row],[Calendar Day]]),1,1)</f>
        <v>41275</v>
      </c>
      <c r="L914" s="5">
        <f>MPT_Data[[#This Row],[MIN]]/60/24</f>
        <v>1.0145833333333334</v>
      </c>
      <c r="M914" t="str">
        <f>VLOOKUP(LEFT(MPT_Data[[#This Row],[Object ID]],1),Lookup[#All],2,FALSE)</f>
        <v>Incident</v>
      </c>
      <c r="N914" t="str">
        <f>VLOOKUP("0"&amp;RIGHT(MPT_Data[[#This Row],[Processor Cost Center]],9),MAIN_Ref[[#All],[Cost Center]:[Site Name]],3,FALSE)</f>
        <v>OAK</v>
      </c>
      <c r="T914" s="8"/>
      <c r="U914"/>
    </row>
    <row r="915" spans="2:21" x14ac:dyDescent="0.25">
      <c r="B915" s="6" t="s">
        <v>31</v>
      </c>
      <c r="C915" s="3" t="s">
        <v>18</v>
      </c>
      <c r="D915" s="5" t="s">
        <v>1489</v>
      </c>
      <c r="E915" s="19" t="s">
        <v>1490</v>
      </c>
      <c r="F915" s="25">
        <v>41414</v>
      </c>
      <c r="G915" s="3" t="s">
        <v>2205</v>
      </c>
      <c r="H915" s="5">
        <v>3</v>
      </c>
      <c r="I915" s="19">
        <v>100</v>
      </c>
      <c r="J915" s="6">
        <f>DATE(YEAR(MPT_Data[[#This Row],[Calendar Day]]),MONTH(MPT_Data[[#This Row],[Calendar Day]]),1)</f>
        <v>41395</v>
      </c>
      <c r="K915" s="3">
        <f>DATE(YEAR(MPT_Data[[#This Row],[Calendar Day]]),1,1)</f>
        <v>41275</v>
      </c>
      <c r="L915" s="5">
        <f>MPT_Data[[#This Row],[MIN]]/60/24</f>
        <v>2.0833333333333333E-3</v>
      </c>
      <c r="M915" t="str">
        <f>VLOOKUP(LEFT(MPT_Data[[#This Row],[Object ID]],1),Lookup[#All],2,FALSE)</f>
        <v>Incident</v>
      </c>
      <c r="N915" t="str">
        <f>VLOOKUP("0"&amp;RIGHT(MPT_Data[[#This Row],[Processor Cost Center]],9),MAIN_Ref[[#All],[Cost Center]:[Site Name]],3,FALSE)</f>
        <v>OAK</v>
      </c>
      <c r="T915" s="8"/>
      <c r="U915"/>
    </row>
    <row r="916" spans="2:21" x14ac:dyDescent="0.25">
      <c r="B916" s="6" t="s">
        <v>31</v>
      </c>
      <c r="C916" s="3" t="s">
        <v>18</v>
      </c>
      <c r="D916" s="5" t="s">
        <v>1491</v>
      </c>
      <c r="E916" s="19" t="s">
        <v>1492</v>
      </c>
      <c r="F916" s="25">
        <v>41411</v>
      </c>
      <c r="G916" s="3" t="s">
        <v>2206</v>
      </c>
      <c r="H916" s="5">
        <v>50528</v>
      </c>
      <c r="I916" s="19">
        <v>0</v>
      </c>
      <c r="J916" s="6">
        <f>DATE(YEAR(MPT_Data[[#This Row],[Calendar Day]]),MONTH(MPT_Data[[#This Row],[Calendar Day]]),1)</f>
        <v>41395</v>
      </c>
      <c r="K916" s="3">
        <f>DATE(YEAR(MPT_Data[[#This Row],[Calendar Day]]),1,1)</f>
        <v>41275</v>
      </c>
      <c r="L916" s="5">
        <f>MPT_Data[[#This Row],[MIN]]/60/24</f>
        <v>35.088888888888889</v>
      </c>
      <c r="M916" t="str">
        <f>VLOOKUP(LEFT(MPT_Data[[#This Row],[Object ID]],1),Lookup[#All],2,FALSE)</f>
        <v>Incident</v>
      </c>
      <c r="N916" t="str">
        <f>VLOOKUP("0"&amp;RIGHT(MPT_Data[[#This Row],[Processor Cost Center]],9),MAIN_Ref[[#All],[Cost Center]:[Site Name]],3,FALSE)</f>
        <v>OAK</v>
      </c>
      <c r="T916" s="8"/>
      <c r="U916"/>
    </row>
    <row r="917" spans="2:21" x14ac:dyDescent="0.25">
      <c r="B917" s="6" t="s">
        <v>31</v>
      </c>
      <c r="C917" s="3" t="s">
        <v>18</v>
      </c>
      <c r="D917" s="5" t="s">
        <v>1493</v>
      </c>
      <c r="E917" s="19" t="s">
        <v>1494</v>
      </c>
      <c r="F917" s="25">
        <v>41391</v>
      </c>
      <c r="G917" s="3" t="s">
        <v>2206</v>
      </c>
      <c r="H917" s="5">
        <v>13002</v>
      </c>
      <c r="I917" s="19">
        <v>0</v>
      </c>
      <c r="J917" s="6">
        <f>DATE(YEAR(MPT_Data[[#This Row],[Calendar Day]]),MONTH(MPT_Data[[#This Row],[Calendar Day]]),1)</f>
        <v>41365</v>
      </c>
      <c r="K917" s="3">
        <f>DATE(YEAR(MPT_Data[[#This Row],[Calendar Day]]),1,1)</f>
        <v>41275</v>
      </c>
      <c r="L917" s="5">
        <f>MPT_Data[[#This Row],[MIN]]/60/24</f>
        <v>9.0291666666666668</v>
      </c>
      <c r="M917" t="str">
        <f>VLOOKUP(LEFT(MPT_Data[[#This Row],[Object ID]],1),Lookup[#All],2,FALSE)</f>
        <v>Incident</v>
      </c>
      <c r="N917" t="str">
        <f>VLOOKUP("0"&amp;RIGHT(MPT_Data[[#This Row],[Processor Cost Center]],9),MAIN_Ref[[#All],[Cost Center]:[Site Name]],3,FALSE)</f>
        <v>OAK</v>
      </c>
      <c r="T917" s="8"/>
      <c r="U917"/>
    </row>
    <row r="918" spans="2:21" x14ac:dyDescent="0.25">
      <c r="B918" s="6" t="s">
        <v>31</v>
      </c>
      <c r="C918" s="3" t="s">
        <v>18</v>
      </c>
      <c r="D918" s="5" t="s">
        <v>1495</v>
      </c>
      <c r="E918" s="19" t="s">
        <v>1496</v>
      </c>
      <c r="F918" s="25">
        <v>41426</v>
      </c>
      <c r="G918" s="3" t="s">
        <v>2206</v>
      </c>
      <c r="H918" s="5">
        <v>22482</v>
      </c>
      <c r="I918" s="19">
        <v>100</v>
      </c>
      <c r="J918" s="6">
        <f>DATE(YEAR(MPT_Data[[#This Row],[Calendar Day]]),MONTH(MPT_Data[[#This Row],[Calendar Day]]),1)</f>
        <v>41426</v>
      </c>
      <c r="K918" s="3">
        <f>DATE(YEAR(MPT_Data[[#This Row],[Calendar Day]]),1,1)</f>
        <v>41275</v>
      </c>
      <c r="L918" s="5">
        <f>MPT_Data[[#This Row],[MIN]]/60/24</f>
        <v>15.612499999999999</v>
      </c>
      <c r="M918" t="str">
        <f>VLOOKUP(LEFT(MPT_Data[[#This Row],[Object ID]],1),Lookup[#All],2,FALSE)</f>
        <v>Incident</v>
      </c>
      <c r="N918" t="str">
        <f>VLOOKUP("0"&amp;RIGHT(MPT_Data[[#This Row],[Processor Cost Center]],9),MAIN_Ref[[#All],[Cost Center]:[Site Name]],3,FALSE)</f>
        <v>OAK</v>
      </c>
      <c r="T918" s="8"/>
      <c r="U918"/>
    </row>
    <row r="919" spans="2:21" x14ac:dyDescent="0.25">
      <c r="B919" s="6" t="s">
        <v>31</v>
      </c>
      <c r="C919" s="3" t="s">
        <v>18</v>
      </c>
      <c r="D919" s="5" t="s">
        <v>1497</v>
      </c>
      <c r="E919" s="19" t="s">
        <v>1498</v>
      </c>
      <c r="F919" s="25">
        <v>41380</v>
      </c>
      <c r="G919" s="3" t="s">
        <v>2205</v>
      </c>
      <c r="H919" s="5">
        <v>1222</v>
      </c>
      <c r="I919" s="19">
        <v>100</v>
      </c>
      <c r="J919" s="6">
        <f>DATE(YEAR(MPT_Data[[#This Row],[Calendar Day]]),MONTH(MPT_Data[[#This Row],[Calendar Day]]),1)</f>
        <v>41365</v>
      </c>
      <c r="K919" s="3">
        <f>DATE(YEAR(MPT_Data[[#This Row],[Calendar Day]]),1,1)</f>
        <v>41275</v>
      </c>
      <c r="L919" s="5">
        <f>MPT_Data[[#This Row],[MIN]]/60/24</f>
        <v>0.84861111111111109</v>
      </c>
      <c r="M919" t="str">
        <f>VLOOKUP(LEFT(MPT_Data[[#This Row],[Object ID]],1),Lookup[#All],2,FALSE)</f>
        <v>Incident</v>
      </c>
      <c r="N919" t="str">
        <f>VLOOKUP("0"&amp;RIGHT(MPT_Data[[#This Row],[Processor Cost Center]],9),MAIN_Ref[[#All],[Cost Center]:[Site Name]],3,FALSE)</f>
        <v>OAK</v>
      </c>
      <c r="T919" s="8"/>
      <c r="U919"/>
    </row>
    <row r="920" spans="2:21" x14ac:dyDescent="0.25">
      <c r="B920" s="6" t="s">
        <v>31</v>
      </c>
      <c r="C920" s="3" t="s">
        <v>18</v>
      </c>
      <c r="D920" s="5" t="s">
        <v>1499</v>
      </c>
      <c r="E920" s="19" t="s">
        <v>1500</v>
      </c>
      <c r="F920" s="25">
        <v>41414</v>
      </c>
      <c r="G920" s="3" t="s">
        <v>2206</v>
      </c>
      <c r="H920" s="5">
        <v>30</v>
      </c>
      <c r="I920" s="19">
        <v>100</v>
      </c>
      <c r="J920" s="6">
        <f>DATE(YEAR(MPT_Data[[#This Row],[Calendar Day]]),MONTH(MPT_Data[[#This Row],[Calendar Day]]),1)</f>
        <v>41395</v>
      </c>
      <c r="K920" s="3">
        <f>DATE(YEAR(MPT_Data[[#This Row],[Calendar Day]]),1,1)</f>
        <v>41275</v>
      </c>
      <c r="L920" s="5">
        <f>MPT_Data[[#This Row],[MIN]]/60/24</f>
        <v>2.0833333333333332E-2</v>
      </c>
      <c r="M920" t="str">
        <f>VLOOKUP(LEFT(MPT_Data[[#This Row],[Object ID]],1),Lookup[#All],2,FALSE)</f>
        <v>Incident</v>
      </c>
      <c r="N920" t="str">
        <f>VLOOKUP("0"&amp;RIGHT(MPT_Data[[#This Row],[Processor Cost Center]],9),MAIN_Ref[[#All],[Cost Center]:[Site Name]],3,FALSE)</f>
        <v>OAK</v>
      </c>
      <c r="T920" s="8"/>
      <c r="U920"/>
    </row>
    <row r="921" spans="2:21" x14ac:dyDescent="0.25">
      <c r="B921" s="6" t="s">
        <v>31</v>
      </c>
      <c r="C921" s="3" t="s">
        <v>18</v>
      </c>
      <c r="D921" s="5" t="s">
        <v>1501</v>
      </c>
      <c r="E921" s="19" t="s">
        <v>1480</v>
      </c>
      <c r="F921" s="25">
        <v>41414</v>
      </c>
      <c r="G921" s="3" t="s">
        <v>2205</v>
      </c>
      <c r="H921" s="5">
        <v>62</v>
      </c>
      <c r="I921" s="19">
        <v>100</v>
      </c>
      <c r="J921" s="6">
        <f>DATE(YEAR(MPT_Data[[#This Row],[Calendar Day]]),MONTH(MPT_Data[[#This Row],[Calendar Day]]),1)</f>
        <v>41395</v>
      </c>
      <c r="K921" s="3">
        <f>DATE(YEAR(MPT_Data[[#This Row],[Calendar Day]]),1,1)</f>
        <v>41275</v>
      </c>
      <c r="L921" s="5">
        <f>MPT_Data[[#This Row],[MIN]]/60/24</f>
        <v>4.3055555555555562E-2</v>
      </c>
      <c r="M921" t="str">
        <f>VLOOKUP(LEFT(MPT_Data[[#This Row],[Object ID]],1),Lookup[#All],2,FALSE)</f>
        <v>Incident</v>
      </c>
      <c r="N921" t="str">
        <f>VLOOKUP("0"&amp;RIGHT(MPT_Data[[#This Row],[Processor Cost Center]],9),MAIN_Ref[[#All],[Cost Center]:[Site Name]],3,FALSE)</f>
        <v>OAK</v>
      </c>
      <c r="T921" s="8"/>
      <c r="U921"/>
    </row>
    <row r="922" spans="2:21" x14ac:dyDescent="0.25">
      <c r="B922" s="6" t="s">
        <v>31</v>
      </c>
      <c r="C922" s="3" t="s">
        <v>18</v>
      </c>
      <c r="D922" s="5" t="s">
        <v>1502</v>
      </c>
      <c r="E922" s="19" t="s">
        <v>1503</v>
      </c>
      <c r="F922" s="25">
        <v>41414</v>
      </c>
      <c r="G922" s="3" t="s">
        <v>2205</v>
      </c>
      <c r="H922" s="5">
        <v>53</v>
      </c>
      <c r="I922" s="19">
        <v>100</v>
      </c>
      <c r="J922" s="6">
        <f>DATE(YEAR(MPT_Data[[#This Row],[Calendar Day]]),MONTH(MPT_Data[[#This Row],[Calendar Day]]),1)</f>
        <v>41395</v>
      </c>
      <c r="K922" s="3">
        <f>DATE(YEAR(MPT_Data[[#This Row],[Calendar Day]]),1,1)</f>
        <v>41275</v>
      </c>
      <c r="L922" s="5">
        <f>MPT_Data[[#This Row],[MIN]]/60/24</f>
        <v>3.6805555555555557E-2</v>
      </c>
      <c r="M922" t="str">
        <f>VLOOKUP(LEFT(MPT_Data[[#This Row],[Object ID]],1),Lookup[#All],2,FALSE)</f>
        <v>Incident</v>
      </c>
      <c r="N922" t="str">
        <f>VLOOKUP("0"&amp;RIGHT(MPT_Data[[#This Row],[Processor Cost Center]],9),MAIN_Ref[[#All],[Cost Center]:[Site Name]],3,FALSE)</f>
        <v>OAK</v>
      </c>
      <c r="T922" s="8"/>
      <c r="U922"/>
    </row>
    <row r="923" spans="2:21" x14ac:dyDescent="0.25">
      <c r="B923" s="6" t="s">
        <v>31</v>
      </c>
      <c r="C923" s="3" t="s">
        <v>18</v>
      </c>
      <c r="D923" s="5" t="s">
        <v>1504</v>
      </c>
      <c r="E923" s="19" t="s">
        <v>1505</v>
      </c>
      <c r="F923" s="25">
        <v>41382</v>
      </c>
      <c r="G923" s="3" t="s">
        <v>2205</v>
      </c>
      <c r="H923" s="5">
        <v>6</v>
      </c>
      <c r="I923" s="19">
        <v>100</v>
      </c>
      <c r="J923" s="6">
        <f>DATE(YEAR(MPT_Data[[#This Row],[Calendar Day]]),MONTH(MPT_Data[[#This Row],[Calendar Day]]),1)</f>
        <v>41365</v>
      </c>
      <c r="K923" s="3">
        <f>DATE(YEAR(MPT_Data[[#This Row],[Calendar Day]]),1,1)</f>
        <v>41275</v>
      </c>
      <c r="L923" s="5">
        <f>MPT_Data[[#This Row],[MIN]]/60/24</f>
        <v>4.1666666666666666E-3</v>
      </c>
      <c r="M923" t="str">
        <f>VLOOKUP(LEFT(MPT_Data[[#This Row],[Object ID]],1),Lookup[#All],2,FALSE)</f>
        <v>Incident</v>
      </c>
      <c r="N923" t="str">
        <f>VLOOKUP("0"&amp;RIGHT(MPT_Data[[#This Row],[Processor Cost Center]],9),MAIN_Ref[[#All],[Cost Center]:[Site Name]],3,FALSE)</f>
        <v>OAK</v>
      </c>
      <c r="T923" s="8"/>
      <c r="U923"/>
    </row>
    <row r="924" spans="2:21" x14ac:dyDescent="0.25">
      <c r="B924" s="6" t="s">
        <v>31</v>
      </c>
      <c r="C924" s="3" t="s">
        <v>18</v>
      </c>
      <c r="D924" s="5" t="s">
        <v>1506</v>
      </c>
      <c r="E924" s="19" t="s">
        <v>1507</v>
      </c>
      <c r="F924" s="25">
        <v>41414</v>
      </c>
      <c r="G924" s="3" t="s">
        <v>2205</v>
      </c>
      <c r="H924" s="5">
        <v>11</v>
      </c>
      <c r="I924" s="19">
        <v>100</v>
      </c>
      <c r="J924" s="6">
        <f>DATE(YEAR(MPT_Data[[#This Row],[Calendar Day]]),MONTH(MPT_Data[[#This Row],[Calendar Day]]),1)</f>
        <v>41395</v>
      </c>
      <c r="K924" s="3">
        <f>DATE(YEAR(MPT_Data[[#This Row],[Calendar Day]]),1,1)</f>
        <v>41275</v>
      </c>
      <c r="L924" s="5">
        <f>MPT_Data[[#This Row],[MIN]]/60/24</f>
        <v>7.6388888888888886E-3</v>
      </c>
      <c r="M924" t="str">
        <f>VLOOKUP(LEFT(MPT_Data[[#This Row],[Object ID]],1),Lookup[#All],2,FALSE)</f>
        <v>Incident</v>
      </c>
      <c r="N924" t="str">
        <f>VLOOKUP("0"&amp;RIGHT(MPT_Data[[#This Row],[Processor Cost Center]],9),MAIN_Ref[[#All],[Cost Center]:[Site Name]],3,FALSE)</f>
        <v>OAK</v>
      </c>
      <c r="T924" s="8"/>
      <c r="U924"/>
    </row>
    <row r="925" spans="2:21" x14ac:dyDescent="0.25">
      <c r="B925" s="6" t="s">
        <v>31</v>
      </c>
      <c r="C925" s="3" t="s">
        <v>18</v>
      </c>
      <c r="D925" s="5" t="s">
        <v>1508</v>
      </c>
      <c r="E925" s="19" t="s">
        <v>1509</v>
      </c>
      <c r="F925" s="25">
        <v>41414</v>
      </c>
      <c r="G925" s="3" t="s">
        <v>2206</v>
      </c>
      <c r="H925" s="5">
        <v>657</v>
      </c>
      <c r="I925" s="19">
        <v>100</v>
      </c>
      <c r="J925" s="6">
        <f>DATE(YEAR(MPT_Data[[#This Row],[Calendar Day]]),MONTH(MPT_Data[[#This Row],[Calendar Day]]),1)</f>
        <v>41395</v>
      </c>
      <c r="K925" s="3">
        <f>DATE(YEAR(MPT_Data[[#This Row],[Calendar Day]]),1,1)</f>
        <v>41275</v>
      </c>
      <c r="L925" s="5">
        <f>MPT_Data[[#This Row],[MIN]]/60/24</f>
        <v>0.45624999999999999</v>
      </c>
      <c r="M925" t="str">
        <f>VLOOKUP(LEFT(MPT_Data[[#This Row],[Object ID]],1),Lookup[#All],2,FALSE)</f>
        <v>Incident</v>
      </c>
      <c r="N925" t="str">
        <f>VLOOKUP("0"&amp;RIGHT(MPT_Data[[#This Row],[Processor Cost Center]],9),MAIN_Ref[[#All],[Cost Center]:[Site Name]],3,FALSE)</f>
        <v>OAK</v>
      </c>
      <c r="T925" s="8"/>
      <c r="U925"/>
    </row>
    <row r="926" spans="2:21" x14ac:dyDescent="0.25">
      <c r="B926" s="6" t="s">
        <v>31</v>
      </c>
      <c r="C926" s="3" t="s">
        <v>18</v>
      </c>
      <c r="D926" s="5" t="s">
        <v>1510</v>
      </c>
      <c r="E926" s="19" t="s">
        <v>1511</v>
      </c>
      <c r="F926" s="25">
        <v>41391</v>
      </c>
      <c r="G926" s="3" t="s">
        <v>2206</v>
      </c>
      <c r="H926" s="5">
        <v>10019</v>
      </c>
      <c r="I926" s="19">
        <v>0</v>
      </c>
      <c r="J926" s="6">
        <f>DATE(YEAR(MPT_Data[[#This Row],[Calendar Day]]),MONTH(MPT_Data[[#This Row],[Calendar Day]]),1)</f>
        <v>41365</v>
      </c>
      <c r="K926" s="3">
        <f>DATE(YEAR(MPT_Data[[#This Row],[Calendar Day]]),1,1)</f>
        <v>41275</v>
      </c>
      <c r="L926" s="5">
        <f>MPT_Data[[#This Row],[MIN]]/60/24</f>
        <v>6.957638888888888</v>
      </c>
      <c r="M926" t="str">
        <f>VLOOKUP(LEFT(MPT_Data[[#This Row],[Object ID]],1),Lookup[#All],2,FALSE)</f>
        <v>Incident</v>
      </c>
      <c r="N926" t="str">
        <f>VLOOKUP("0"&amp;RIGHT(MPT_Data[[#This Row],[Processor Cost Center]],9),MAIN_Ref[[#All],[Cost Center]:[Site Name]],3,FALSE)</f>
        <v>OAK</v>
      </c>
      <c r="T926" s="8"/>
      <c r="U926"/>
    </row>
    <row r="927" spans="2:21" x14ac:dyDescent="0.25">
      <c r="B927" s="6" t="s">
        <v>31</v>
      </c>
      <c r="C927" s="3" t="s">
        <v>18</v>
      </c>
      <c r="D927" s="5" t="s">
        <v>1512</v>
      </c>
      <c r="E927" s="19" t="s">
        <v>1513</v>
      </c>
      <c r="F927" s="25">
        <v>41384</v>
      </c>
      <c r="G927" s="3" t="s">
        <v>2205</v>
      </c>
      <c r="H927" s="5">
        <v>5</v>
      </c>
      <c r="I927" s="19">
        <v>100</v>
      </c>
      <c r="J927" s="6">
        <f>DATE(YEAR(MPT_Data[[#This Row],[Calendar Day]]),MONTH(MPT_Data[[#This Row],[Calendar Day]]),1)</f>
        <v>41365</v>
      </c>
      <c r="K927" s="3">
        <f>DATE(YEAR(MPT_Data[[#This Row],[Calendar Day]]),1,1)</f>
        <v>41275</v>
      </c>
      <c r="L927" s="5">
        <f>MPT_Data[[#This Row],[MIN]]/60/24</f>
        <v>3.472222222222222E-3</v>
      </c>
      <c r="M927" t="str">
        <f>VLOOKUP(LEFT(MPT_Data[[#This Row],[Object ID]],1),Lookup[#All],2,FALSE)</f>
        <v>Incident</v>
      </c>
      <c r="N927" t="str">
        <f>VLOOKUP("0"&amp;RIGHT(MPT_Data[[#This Row],[Processor Cost Center]],9),MAIN_Ref[[#All],[Cost Center]:[Site Name]],3,FALSE)</f>
        <v>OAK</v>
      </c>
      <c r="T927" s="8"/>
      <c r="U927"/>
    </row>
    <row r="928" spans="2:21" x14ac:dyDescent="0.25">
      <c r="B928" s="6" t="s">
        <v>31</v>
      </c>
      <c r="C928" s="3" t="s">
        <v>18</v>
      </c>
      <c r="D928" s="5" t="s">
        <v>1514</v>
      </c>
      <c r="E928" s="19" t="s">
        <v>1515</v>
      </c>
      <c r="F928" s="25">
        <v>41417</v>
      </c>
      <c r="G928" s="3" t="s">
        <v>2205</v>
      </c>
      <c r="H928" s="5">
        <v>5</v>
      </c>
      <c r="I928" s="19">
        <v>100</v>
      </c>
      <c r="J928" s="6">
        <f>DATE(YEAR(MPT_Data[[#This Row],[Calendar Day]]),MONTH(MPT_Data[[#This Row],[Calendar Day]]),1)</f>
        <v>41395</v>
      </c>
      <c r="K928" s="3">
        <f>DATE(YEAR(MPT_Data[[#This Row],[Calendar Day]]),1,1)</f>
        <v>41275</v>
      </c>
      <c r="L928" s="5">
        <f>MPT_Data[[#This Row],[MIN]]/60/24</f>
        <v>3.472222222222222E-3</v>
      </c>
      <c r="M928" t="str">
        <f>VLOOKUP(LEFT(MPT_Data[[#This Row],[Object ID]],1),Lookup[#All],2,FALSE)</f>
        <v>Incident</v>
      </c>
      <c r="N928" t="str">
        <f>VLOOKUP("0"&amp;RIGHT(MPT_Data[[#This Row],[Processor Cost Center]],9),MAIN_Ref[[#All],[Cost Center]:[Site Name]],3,FALSE)</f>
        <v>OAK</v>
      </c>
      <c r="T928" s="8"/>
      <c r="U928"/>
    </row>
    <row r="929" spans="2:21" x14ac:dyDescent="0.25">
      <c r="B929" s="6" t="s">
        <v>31</v>
      </c>
      <c r="C929" s="3" t="s">
        <v>18</v>
      </c>
      <c r="D929" s="5" t="s">
        <v>1516</v>
      </c>
      <c r="E929" s="19" t="s">
        <v>1517</v>
      </c>
      <c r="F929" s="25">
        <v>41391</v>
      </c>
      <c r="G929" s="3" t="s">
        <v>2206</v>
      </c>
      <c r="H929" s="5">
        <v>5525</v>
      </c>
      <c r="I929" s="19">
        <v>100</v>
      </c>
      <c r="J929" s="6">
        <f>DATE(YEAR(MPT_Data[[#This Row],[Calendar Day]]),MONTH(MPT_Data[[#This Row],[Calendar Day]]),1)</f>
        <v>41365</v>
      </c>
      <c r="K929" s="3">
        <f>DATE(YEAR(MPT_Data[[#This Row],[Calendar Day]]),1,1)</f>
        <v>41275</v>
      </c>
      <c r="L929" s="5">
        <f>MPT_Data[[#This Row],[MIN]]/60/24</f>
        <v>3.8368055555555554</v>
      </c>
      <c r="M929" t="str">
        <f>VLOOKUP(LEFT(MPT_Data[[#This Row],[Object ID]],1),Lookup[#All],2,FALSE)</f>
        <v>Incident</v>
      </c>
      <c r="N929" t="str">
        <f>VLOOKUP("0"&amp;RIGHT(MPT_Data[[#This Row],[Processor Cost Center]],9),MAIN_Ref[[#All],[Cost Center]:[Site Name]],3,FALSE)</f>
        <v>OAK</v>
      </c>
      <c r="T929" s="8"/>
      <c r="U929"/>
    </row>
    <row r="930" spans="2:21" x14ac:dyDescent="0.25">
      <c r="B930" s="6" t="s">
        <v>31</v>
      </c>
      <c r="C930" s="3" t="s">
        <v>18</v>
      </c>
      <c r="D930" s="5" t="s">
        <v>1518</v>
      </c>
      <c r="E930" s="19" t="s">
        <v>1519</v>
      </c>
      <c r="F930" s="25">
        <v>41417</v>
      </c>
      <c r="G930" s="3" t="s">
        <v>2205</v>
      </c>
      <c r="H930" s="5">
        <v>5</v>
      </c>
      <c r="I930" s="19">
        <v>100</v>
      </c>
      <c r="J930" s="6">
        <f>DATE(YEAR(MPT_Data[[#This Row],[Calendar Day]]),MONTH(MPT_Data[[#This Row],[Calendar Day]]),1)</f>
        <v>41395</v>
      </c>
      <c r="K930" s="3">
        <f>DATE(YEAR(MPT_Data[[#This Row],[Calendar Day]]),1,1)</f>
        <v>41275</v>
      </c>
      <c r="L930" s="5">
        <f>MPT_Data[[#This Row],[MIN]]/60/24</f>
        <v>3.472222222222222E-3</v>
      </c>
      <c r="M930" t="str">
        <f>VLOOKUP(LEFT(MPT_Data[[#This Row],[Object ID]],1),Lookup[#All],2,FALSE)</f>
        <v>Incident</v>
      </c>
      <c r="N930" t="str">
        <f>VLOOKUP("0"&amp;RIGHT(MPT_Data[[#This Row],[Processor Cost Center]],9),MAIN_Ref[[#All],[Cost Center]:[Site Name]],3,FALSE)</f>
        <v>OAK</v>
      </c>
      <c r="T930" s="8"/>
      <c r="U930"/>
    </row>
    <row r="931" spans="2:21" x14ac:dyDescent="0.25">
      <c r="B931" s="6" t="s">
        <v>31</v>
      </c>
      <c r="C931" s="3" t="s">
        <v>18</v>
      </c>
      <c r="D931" s="5" t="s">
        <v>1520</v>
      </c>
      <c r="E931" s="19" t="s">
        <v>1521</v>
      </c>
      <c r="F931" s="25">
        <v>41391</v>
      </c>
      <c r="G931" s="3" t="s">
        <v>2205</v>
      </c>
      <c r="H931" s="5">
        <v>4245</v>
      </c>
      <c r="I931" s="19">
        <v>100</v>
      </c>
      <c r="J931" s="6">
        <f>DATE(YEAR(MPT_Data[[#This Row],[Calendar Day]]),MONTH(MPT_Data[[#This Row],[Calendar Day]]),1)</f>
        <v>41365</v>
      </c>
      <c r="K931" s="3">
        <f>DATE(YEAR(MPT_Data[[#This Row],[Calendar Day]]),1,1)</f>
        <v>41275</v>
      </c>
      <c r="L931" s="5">
        <f>MPT_Data[[#This Row],[MIN]]/60/24</f>
        <v>2.9479166666666665</v>
      </c>
      <c r="M931" t="str">
        <f>VLOOKUP(LEFT(MPT_Data[[#This Row],[Object ID]],1),Lookup[#All],2,FALSE)</f>
        <v>Incident</v>
      </c>
      <c r="N931" t="str">
        <f>VLOOKUP("0"&amp;RIGHT(MPT_Data[[#This Row],[Processor Cost Center]],9),MAIN_Ref[[#All],[Cost Center]:[Site Name]],3,FALSE)</f>
        <v>OAK</v>
      </c>
      <c r="T931" s="8"/>
      <c r="U931"/>
    </row>
    <row r="932" spans="2:21" x14ac:dyDescent="0.25">
      <c r="B932" s="6" t="s">
        <v>31</v>
      </c>
      <c r="C932" s="3" t="s">
        <v>18</v>
      </c>
      <c r="D932" s="5" t="s">
        <v>1522</v>
      </c>
      <c r="E932" s="19" t="s">
        <v>1523</v>
      </c>
      <c r="F932" s="25">
        <v>41409</v>
      </c>
      <c r="G932" s="3" t="s">
        <v>2206</v>
      </c>
      <c r="H932" s="5">
        <v>7874</v>
      </c>
      <c r="I932" s="19">
        <v>100</v>
      </c>
      <c r="J932" s="6">
        <f>DATE(YEAR(MPT_Data[[#This Row],[Calendar Day]]),MONTH(MPT_Data[[#This Row],[Calendar Day]]),1)</f>
        <v>41395</v>
      </c>
      <c r="K932" s="3">
        <f>DATE(YEAR(MPT_Data[[#This Row],[Calendar Day]]),1,1)</f>
        <v>41275</v>
      </c>
      <c r="L932" s="5">
        <f>MPT_Data[[#This Row],[MIN]]/60/24</f>
        <v>5.468055555555555</v>
      </c>
      <c r="M932" t="str">
        <f>VLOOKUP(LEFT(MPT_Data[[#This Row],[Object ID]],1),Lookup[#All],2,FALSE)</f>
        <v>Incident</v>
      </c>
      <c r="N932" t="str">
        <f>VLOOKUP("0"&amp;RIGHT(MPT_Data[[#This Row],[Processor Cost Center]],9),MAIN_Ref[[#All],[Cost Center]:[Site Name]],3,FALSE)</f>
        <v>OAK</v>
      </c>
      <c r="T932" s="8"/>
      <c r="U932"/>
    </row>
    <row r="933" spans="2:21" x14ac:dyDescent="0.25">
      <c r="B933" s="6" t="s">
        <v>31</v>
      </c>
      <c r="C933" s="3" t="s">
        <v>18</v>
      </c>
      <c r="D933" s="5" t="s">
        <v>1524</v>
      </c>
      <c r="E933" s="19" t="s">
        <v>1525</v>
      </c>
      <c r="F933" s="25">
        <v>41418</v>
      </c>
      <c r="G933" s="3" t="s">
        <v>2205</v>
      </c>
      <c r="H933" s="5">
        <v>24</v>
      </c>
      <c r="I933" s="19">
        <v>100</v>
      </c>
      <c r="J933" s="6">
        <f>DATE(YEAR(MPT_Data[[#This Row],[Calendar Day]]),MONTH(MPT_Data[[#This Row],[Calendar Day]]),1)</f>
        <v>41395</v>
      </c>
      <c r="K933" s="3">
        <f>DATE(YEAR(MPT_Data[[#This Row],[Calendar Day]]),1,1)</f>
        <v>41275</v>
      </c>
      <c r="L933" s="5">
        <f>MPT_Data[[#This Row],[MIN]]/60/24</f>
        <v>1.6666666666666666E-2</v>
      </c>
      <c r="M933" t="str">
        <f>VLOOKUP(LEFT(MPT_Data[[#This Row],[Object ID]],1),Lookup[#All],2,FALSE)</f>
        <v>Incident</v>
      </c>
      <c r="N933" t="str">
        <f>VLOOKUP("0"&amp;RIGHT(MPT_Data[[#This Row],[Processor Cost Center]],9),MAIN_Ref[[#All],[Cost Center]:[Site Name]],3,FALSE)</f>
        <v>OAK</v>
      </c>
      <c r="T933" s="8"/>
      <c r="U933"/>
    </row>
    <row r="934" spans="2:21" x14ac:dyDescent="0.25">
      <c r="B934" s="6" t="s">
        <v>31</v>
      </c>
      <c r="C934" s="3" t="s">
        <v>18</v>
      </c>
      <c r="D934" s="5" t="s">
        <v>1526</v>
      </c>
      <c r="E934" s="19" t="s">
        <v>1527</v>
      </c>
      <c r="F934" s="25">
        <v>41395</v>
      </c>
      <c r="G934" s="3" t="s">
        <v>2206</v>
      </c>
      <c r="H934" s="5">
        <v>11164</v>
      </c>
      <c r="I934" s="19">
        <v>0</v>
      </c>
      <c r="J934" s="6">
        <f>DATE(YEAR(MPT_Data[[#This Row],[Calendar Day]]),MONTH(MPT_Data[[#This Row],[Calendar Day]]),1)</f>
        <v>41395</v>
      </c>
      <c r="K934" s="3">
        <f>DATE(YEAR(MPT_Data[[#This Row],[Calendar Day]]),1,1)</f>
        <v>41275</v>
      </c>
      <c r="L934" s="5">
        <f>MPT_Data[[#This Row],[MIN]]/60/24</f>
        <v>7.7527777777777773</v>
      </c>
      <c r="M934" t="str">
        <f>VLOOKUP(LEFT(MPT_Data[[#This Row],[Object ID]],1),Lookup[#All],2,FALSE)</f>
        <v>Incident</v>
      </c>
      <c r="N934" t="str">
        <f>VLOOKUP("0"&amp;RIGHT(MPT_Data[[#This Row],[Processor Cost Center]],9),MAIN_Ref[[#All],[Cost Center]:[Site Name]],3,FALSE)</f>
        <v>OAK</v>
      </c>
      <c r="T934" s="8"/>
      <c r="U934"/>
    </row>
    <row r="935" spans="2:21" x14ac:dyDescent="0.25">
      <c r="B935" s="6" t="s">
        <v>31</v>
      </c>
      <c r="C935" s="3" t="s">
        <v>18</v>
      </c>
      <c r="D935" s="5" t="s">
        <v>1528</v>
      </c>
      <c r="E935" s="19" t="s">
        <v>1529</v>
      </c>
      <c r="F935" s="25">
        <v>41426</v>
      </c>
      <c r="G935" s="3" t="s">
        <v>2206</v>
      </c>
      <c r="H935" s="5">
        <v>11156</v>
      </c>
      <c r="I935" s="19">
        <v>100</v>
      </c>
      <c r="J935" s="6">
        <f>DATE(YEAR(MPT_Data[[#This Row],[Calendar Day]]),MONTH(MPT_Data[[#This Row],[Calendar Day]]),1)</f>
        <v>41426</v>
      </c>
      <c r="K935" s="3">
        <f>DATE(YEAR(MPT_Data[[#This Row],[Calendar Day]]),1,1)</f>
        <v>41275</v>
      </c>
      <c r="L935" s="5">
        <f>MPT_Data[[#This Row],[MIN]]/60/24</f>
        <v>7.7472222222222227</v>
      </c>
      <c r="M935" t="str">
        <f>VLOOKUP(LEFT(MPT_Data[[#This Row],[Object ID]],1),Lookup[#All],2,FALSE)</f>
        <v>Incident</v>
      </c>
      <c r="N935" t="str">
        <f>VLOOKUP("0"&amp;RIGHT(MPT_Data[[#This Row],[Processor Cost Center]],9),MAIN_Ref[[#All],[Cost Center]:[Site Name]],3,FALSE)</f>
        <v>OAK</v>
      </c>
      <c r="T935" s="8"/>
      <c r="U935"/>
    </row>
    <row r="936" spans="2:21" x14ac:dyDescent="0.25">
      <c r="B936" s="6" t="s">
        <v>31</v>
      </c>
      <c r="C936" s="3" t="s">
        <v>18</v>
      </c>
      <c r="D936" s="5" t="s">
        <v>1530</v>
      </c>
      <c r="E936" s="19" t="s">
        <v>1531</v>
      </c>
      <c r="F936" s="25">
        <v>41419</v>
      </c>
      <c r="G936" s="3" t="s">
        <v>2205</v>
      </c>
      <c r="H936" s="5">
        <v>2</v>
      </c>
      <c r="I936" s="19">
        <v>100</v>
      </c>
      <c r="J936" s="6">
        <f>DATE(YEAR(MPT_Data[[#This Row],[Calendar Day]]),MONTH(MPT_Data[[#This Row],[Calendar Day]]),1)</f>
        <v>41395</v>
      </c>
      <c r="K936" s="3">
        <f>DATE(YEAR(MPT_Data[[#This Row],[Calendar Day]]),1,1)</f>
        <v>41275</v>
      </c>
      <c r="L936" s="5">
        <f>MPT_Data[[#This Row],[MIN]]/60/24</f>
        <v>1.3888888888888889E-3</v>
      </c>
      <c r="M936" t="str">
        <f>VLOOKUP(LEFT(MPT_Data[[#This Row],[Object ID]],1),Lookup[#All],2,FALSE)</f>
        <v>Incident</v>
      </c>
      <c r="N936" t="str">
        <f>VLOOKUP("0"&amp;RIGHT(MPT_Data[[#This Row],[Processor Cost Center]],9),MAIN_Ref[[#All],[Cost Center]:[Site Name]],3,FALSE)</f>
        <v>OAK</v>
      </c>
      <c r="T936" s="8"/>
      <c r="U936"/>
    </row>
    <row r="937" spans="2:21" x14ac:dyDescent="0.25">
      <c r="B937" s="6" t="s">
        <v>31</v>
      </c>
      <c r="C937" s="3" t="s">
        <v>18</v>
      </c>
      <c r="D937" s="5" t="s">
        <v>1532</v>
      </c>
      <c r="E937" s="19" t="s">
        <v>1531</v>
      </c>
      <c r="F937" s="25">
        <v>41419</v>
      </c>
      <c r="G937" s="3" t="s">
        <v>2205</v>
      </c>
      <c r="H937" s="5">
        <v>1043</v>
      </c>
      <c r="I937" s="19">
        <v>100</v>
      </c>
      <c r="J937" s="6">
        <f>DATE(YEAR(MPT_Data[[#This Row],[Calendar Day]]),MONTH(MPT_Data[[#This Row],[Calendar Day]]),1)</f>
        <v>41395</v>
      </c>
      <c r="K937" s="3">
        <f>DATE(YEAR(MPT_Data[[#This Row],[Calendar Day]]),1,1)</f>
        <v>41275</v>
      </c>
      <c r="L937" s="5">
        <f>MPT_Data[[#This Row],[MIN]]/60/24</f>
        <v>0.72430555555555554</v>
      </c>
      <c r="M937" t="str">
        <f>VLOOKUP(LEFT(MPT_Data[[#This Row],[Object ID]],1),Lookup[#All],2,FALSE)</f>
        <v>Incident</v>
      </c>
      <c r="N937" t="str">
        <f>VLOOKUP("0"&amp;RIGHT(MPT_Data[[#This Row],[Processor Cost Center]],9),MAIN_Ref[[#All],[Cost Center]:[Site Name]],3,FALSE)</f>
        <v>OAK</v>
      </c>
      <c r="T937" s="8"/>
      <c r="U937"/>
    </row>
    <row r="938" spans="2:21" x14ac:dyDescent="0.25">
      <c r="B938" s="6" t="s">
        <v>31</v>
      </c>
      <c r="C938" s="3" t="s">
        <v>18</v>
      </c>
      <c r="D938" s="5" t="s">
        <v>1533</v>
      </c>
      <c r="E938" s="19" t="s">
        <v>1534</v>
      </c>
      <c r="F938" s="25">
        <v>41419</v>
      </c>
      <c r="G938" s="3" t="s">
        <v>2205</v>
      </c>
      <c r="H938" s="5">
        <v>133</v>
      </c>
      <c r="I938" s="19">
        <v>100</v>
      </c>
      <c r="J938" s="6">
        <f>DATE(YEAR(MPT_Data[[#This Row],[Calendar Day]]),MONTH(MPT_Data[[#This Row],[Calendar Day]]),1)</f>
        <v>41395</v>
      </c>
      <c r="K938" s="3">
        <f>DATE(YEAR(MPT_Data[[#This Row],[Calendar Day]]),1,1)</f>
        <v>41275</v>
      </c>
      <c r="L938" s="5">
        <f>MPT_Data[[#This Row],[MIN]]/60/24</f>
        <v>9.2361111111111116E-2</v>
      </c>
      <c r="M938" t="str">
        <f>VLOOKUP(LEFT(MPT_Data[[#This Row],[Object ID]],1),Lookup[#All],2,FALSE)</f>
        <v>Incident</v>
      </c>
      <c r="N938" t="str">
        <f>VLOOKUP("0"&amp;RIGHT(MPT_Data[[#This Row],[Processor Cost Center]],9),MAIN_Ref[[#All],[Cost Center]:[Site Name]],3,FALSE)</f>
        <v>OAK</v>
      </c>
      <c r="T938" s="8"/>
      <c r="U938"/>
    </row>
    <row r="939" spans="2:21" x14ac:dyDescent="0.25">
      <c r="B939" s="6" t="s">
        <v>31</v>
      </c>
      <c r="C939" s="3" t="s">
        <v>18</v>
      </c>
      <c r="D939" s="5" t="s">
        <v>1535</v>
      </c>
      <c r="E939" s="19" t="s">
        <v>1536</v>
      </c>
      <c r="F939" s="25">
        <v>41420</v>
      </c>
      <c r="G939" s="3" t="s">
        <v>2205</v>
      </c>
      <c r="H939" s="5">
        <v>1268</v>
      </c>
      <c r="I939" s="19">
        <v>100</v>
      </c>
      <c r="J939" s="6">
        <f>DATE(YEAR(MPT_Data[[#This Row],[Calendar Day]]),MONTH(MPT_Data[[#This Row],[Calendar Day]]),1)</f>
        <v>41395</v>
      </c>
      <c r="K939" s="3">
        <f>DATE(YEAR(MPT_Data[[#This Row],[Calendar Day]]),1,1)</f>
        <v>41275</v>
      </c>
      <c r="L939" s="5">
        <f>MPT_Data[[#This Row],[MIN]]/60/24</f>
        <v>0.88055555555555554</v>
      </c>
      <c r="M939" t="str">
        <f>VLOOKUP(LEFT(MPT_Data[[#This Row],[Object ID]],1),Lookup[#All],2,FALSE)</f>
        <v>Incident</v>
      </c>
      <c r="N939" t="str">
        <f>VLOOKUP("0"&amp;RIGHT(MPT_Data[[#This Row],[Processor Cost Center]],9),MAIN_Ref[[#All],[Cost Center]:[Site Name]],3,FALSE)</f>
        <v>OAK</v>
      </c>
      <c r="T939" s="8"/>
      <c r="U939"/>
    </row>
    <row r="940" spans="2:21" x14ac:dyDescent="0.25">
      <c r="B940" s="6" t="s">
        <v>31</v>
      </c>
      <c r="C940" s="3" t="s">
        <v>18</v>
      </c>
      <c r="D940" s="5" t="s">
        <v>1537</v>
      </c>
      <c r="E940" s="19" t="s">
        <v>1538</v>
      </c>
      <c r="F940" s="25">
        <v>41420</v>
      </c>
      <c r="G940" s="3" t="s">
        <v>2205</v>
      </c>
      <c r="H940" s="5">
        <v>5</v>
      </c>
      <c r="I940" s="19">
        <v>100</v>
      </c>
      <c r="J940" s="6">
        <f>DATE(YEAR(MPT_Data[[#This Row],[Calendar Day]]),MONTH(MPT_Data[[#This Row],[Calendar Day]]),1)</f>
        <v>41395</v>
      </c>
      <c r="K940" s="3">
        <f>DATE(YEAR(MPT_Data[[#This Row],[Calendar Day]]),1,1)</f>
        <v>41275</v>
      </c>
      <c r="L940" s="5">
        <f>MPT_Data[[#This Row],[MIN]]/60/24</f>
        <v>3.472222222222222E-3</v>
      </c>
      <c r="M940" t="str">
        <f>VLOOKUP(LEFT(MPT_Data[[#This Row],[Object ID]],1),Lookup[#All],2,FALSE)</f>
        <v>Incident</v>
      </c>
      <c r="N940" t="str">
        <f>VLOOKUP("0"&amp;RIGHT(MPT_Data[[#This Row],[Processor Cost Center]],9),MAIN_Ref[[#All],[Cost Center]:[Site Name]],3,FALSE)</f>
        <v>OAK</v>
      </c>
      <c r="T940" s="8"/>
      <c r="U940"/>
    </row>
    <row r="941" spans="2:21" x14ac:dyDescent="0.25">
      <c r="B941" s="6" t="s">
        <v>31</v>
      </c>
      <c r="C941" s="3" t="s">
        <v>18</v>
      </c>
      <c r="D941" s="5" t="s">
        <v>1539</v>
      </c>
      <c r="E941" s="19" t="s">
        <v>1540</v>
      </c>
      <c r="F941" s="25">
        <v>41420</v>
      </c>
      <c r="G941" s="3" t="s">
        <v>2205</v>
      </c>
      <c r="H941" s="5">
        <v>8</v>
      </c>
      <c r="I941" s="19">
        <v>100</v>
      </c>
      <c r="J941" s="6">
        <f>DATE(YEAR(MPT_Data[[#This Row],[Calendar Day]]),MONTH(MPT_Data[[#This Row],[Calendar Day]]),1)</f>
        <v>41395</v>
      </c>
      <c r="K941" s="3">
        <f>DATE(YEAR(MPT_Data[[#This Row],[Calendar Day]]),1,1)</f>
        <v>41275</v>
      </c>
      <c r="L941" s="5">
        <f>MPT_Data[[#This Row],[MIN]]/60/24</f>
        <v>5.5555555555555558E-3</v>
      </c>
      <c r="M941" t="str">
        <f>VLOOKUP(LEFT(MPT_Data[[#This Row],[Object ID]],1),Lookup[#All],2,FALSE)</f>
        <v>Incident</v>
      </c>
      <c r="N941" t="str">
        <f>VLOOKUP("0"&amp;RIGHT(MPT_Data[[#This Row],[Processor Cost Center]],9),MAIN_Ref[[#All],[Cost Center]:[Site Name]],3,FALSE)</f>
        <v>OAK</v>
      </c>
      <c r="T941" s="8"/>
      <c r="U941"/>
    </row>
    <row r="942" spans="2:21" x14ac:dyDescent="0.25">
      <c r="B942" s="6" t="s">
        <v>31</v>
      </c>
      <c r="C942" s="3" t="s">
        <v>18</v>
      </c>
      <c r="D942" s="5" t="s">
        <v>1541</v>
      </c>
      <c r="E942" s="19" t="s">
        <v>1542</v>
      </c>
      <c r="F942" s="25">
        <v>41391</v>
      </c>
      <c r="G942" s="3" t="s">
        <v>2205</v>
      </c>
      <c r="H942" s="5">
        <v>1337</v>
      </c>
      <c r="I942" s="19">
        <v>100</v>
      </c>
      <c r="J942" s="6">
        <f>DATE(YEAR(MPT_Data[[#This Row],[Calendar Day]]),MONTH(MPT_Data[[#This Row],[Calendar Day]]),1)</f>
        <v>41365</v>
      </c>
      <c r="K942" s="3">
        <f>DATE(YEAR(MPT_Data[[#This Row],[Calendar Day]]),1,1)</f>
        <v>41275</v>
      </c>
      <c r="L942" s="5">
        <f>MPT_Data[[#This Row],[MIN]]/60/24</f>
        <v>0.92847222222222225</v>
      </c>
      <c r="M942" t="str">
        <f>VLOOKUP(LEFT(MPT_Data[[#This Row],[Object ID]],1),Lookup[#All],2,FALSE)</f>
        <v>Incident</v>
      </c>
      <c r="N942" t="str">
        <f>VLOOKUP("0"&amp;RIGHT(MPT_Data[[#This Row],[Processor Cost Center]],9),MAIN_Ref[[#All],[Cost Center]:[Site Name]],3,FALSE)</f>
        <v>OAK</v>
      </c>
      <c r="T942" s="8"/>
      <c r="U942"/>
    </row>
    <row r="943" spans="2:21" x14ac:dyDescent="0.25">
      <c r="B943" s="6" t="s">
        <v>31</v>
      </c>
      <c r="C943" s="3" t="s">
        <v>18</v>
      </c>
      <c r="D943" s="5" t="s">
        <v>1543</v>
      </c>
      <c r="E943" s="19" t="s">
        <v>1544</v>
      </c>
      <c r="F943" s="25">
        <v>41395</v>
      </c>
      <c r="G943" s="3" t="s">
        <v>2205</v>
      </c>
      <c r="H943" s="5">
        <v>7195</v>
      </c>
      <c r="I943" s="19">
        <v>100</v>
      </c>
      <c r="J943" s="6">
        <f>DATE(YEAR(MPT_Data[[#This Row],[Calendar Day]]),MONTH(MPT_Data[[#This Row],[Calendar Day]]),1)</f>
        <v>41395</v>
      </c>
      <c r="K943" s="3">
        <f>DATE(YEAR(MPT_Data[[#This Row],[Calendar Day]]),1,1)</f>
        <v>41275</v>
      </c>
      <c r="L943" s="5">
        <f>MPT_Data[[#This Row],[MIN]]/60/24</f>
        <v>4.9965277777777777</v>
      </c>
      <c r="M943" t="str">
        <f>VLOOKUP(LEFT(MPT_Data[[#This Row],[Object ID]],1),Lookup[#All],2,FALSE)</f>
        <v>Incident</v>
      </c>
      <c r="N943" t="str">
        <f>VLOOKUP("0"&amp;RIGHT(MPT_Data[[#This Row],[Processor Cost Center]],9),MAIN_Ref[[#All],[Cost Center]:[Site Name]],3,FALSE)</f>
        <v>OAK</v>
      </c>
      <c r="T943" s="8"/>
      <c r="U943"/>
    </row>
    <row r="944" spans="2:21" x14ac:dyDescent="0.25">
      <c r="B944" s="6" t="s">
        <v>31</v>
      </c>
      <c r="C944" s="3" t="s">
        <v>18</v>
      </c>
      <c r="D944" s="5" t="s">
        <v>1545</v>
      </c>
      <c r="E944" s="19" t="s">
        <v>1546</v>
      </c>
      <c r="F944" s="25">
        <v>41391</v>
      </c>
      <c r="G944" s="3" t="s">
        <v>2205</v>
      </c>
      <c r="H944" s="5">
        <v>107</v>
      </c>
      <c r="I944" s="19">
        <v>100</v>
      </c>
      <c r="J944" s="6">
        <f>DATE(YEAR(MPT_Data[[#This Row],[Calendar Day]]),MONTH(MPT_Data[[#This Row],[Calendar Day]]),1)</f>
        <v>41365</v>
      </c>
      <c r="K944" s="3">
        <f>DATE(YEAR(MPT_Data[[#This Row],[Calendar Day]]),1,1)</f>
        <v>41275</v>
      </c>
      <c r="L944" s="5">
        <f>MPT_Data[[#This Row],[MIN]]/60/24</f>
        <v>7.4305555555555555E-2</v>
      </c>
      <c r="M944" t="str">
        <f>VLOOKUP(LEFT(MPT_Data[[#This Row],[Object ID]],1),Lookup[#All],2,FALSE)</f>
        <v>Incident</v>
      </c>
      <c r="N944" t="str">
        <f>VLOOKUP("0"&amp;RIGHT(MPT_Data[[#This Row],[Processor Cost Center]],9),MAIN_Ref[[#All],[Cost Center]:[Site Name]],3,FALSE)</f>
        <v>OAK</v>
      </c>
      <c r="T944" s="8"/>
      <c r="U944"/>
    </row>
    <row r="945" spans="2:21" x14ac:dyDescent="0.25">
      <c r="B945" s="6" t="s">
        <v>31</v>
      </c>
      <c r="C945" s="3" t="s">
        <v>18</v>
      </c>
      <c r="D945" s="5" t="s">
        <v>1547</v>
      </c>
      <c r="E945" s="19" t="s">
        <v>1548</v>
      </c>
      <c r="F945" s="25">
        <v>41391</v>
      </c>
      <c r="G945" s="3" t="s">
        <v>2205</v>
      </c>
      <c r="H945" s="5">
        <v>139</v>
      </c>
      <c r="I945" s="19">
        <v>100</v>
      </c>
      <c r="J945" s="6">
        <f>DATE(YEAR(MPT_Data[[#This Row],[Calendar Day]]),MONTH(MPT_Data[[#This Row],[Calendar Day]]),1)</f>
        <v>41365</v>
      </c>
      <c r="K945" s="3">
        <f>DATE(YEAR(MPT_Data[[#This Row],[Calendar Day]]),1,1)</f>
        <v>41275</v>
      </c>
      <c r="L945" s="5">
        <f>MPT_Data[[#This Row],[MIN]]/60/24</f>
        <v>9.6527777777777782E-2</v>
      </c>
      <c r="M945" t="str">
        <f>VLOOKUP(LEFT(MPT_Data[[#This Row],[Object ID]],1),Lookup[#All],2,FALSE)</f>
        <v>Incident</v>
      </c>
      <c r="N945" t="str">
        <f>VLOOKUP("0"&amp;RIGHT(MPT_Data[[#This Row],[Processor Cost Center]],9),MAIN_Ref[[#All],[Cost Center]:[Site Name]],3,FALSE)</f>
        <v>OAK</v>
      </c>
      <c r="T945" s="8"/>
      <c r="U945"/>
    </row>
    <row r="946" spans="2:21" x14ac:dyDescent="0.25">
      <c r="B946" s="6" t="s">
        <v>31</v>
      </c>
      <c r="C946" s="3" t="s">
        <v>18</v>
      </c>
      <c r="D946" s="5" t="s">
        <v>1549</v>
      </c>
      <c r="E946" s="19" t="s">
        <v>1550</v>
      </c>
      <c r="F946" s="25">
        <v>41424</v>
      </c>
      <c r="G946" s="3" t="s">
        <v>2205</v>
      </c>
      <c r="H946" s="5">
        <v>4089</v>
      </c>
      <c r="I946" s="19">
        <v>100</v>
      </c>
      <c r="J946" s="6">
        <f>DATE(YEAR(MPT_Data[[#This Row],[Calendar Day]]),MONTH(MPT_Data[[#This Row],[Calendar Day]]),1)</f>
        <v>41395</v>
      </c>
      <c r="K946" s="3">
        <f>DATE(YEAR(MPT_Data[[#This Row],[Calendar Day]]),1,1)</f>
        <v>41275</v>
      </c>
      <c r="L946" s="5">
        <f>MPT_Data[[#This Row],[MIN]]/60/24</f>
        <v>2.8395833333333336</v>
      </c>
      <c r="M946" t="str">
        <f>VLOOKUP(LEFT(MPT_Data[[#This Row],[Object ID]],1),Lookup[#All],2,FALSE)</f>
        <v>Incident</v>
      </c>
      <c r="N946" t="str">
        <f>VLOOKUP("0"&amp;RIGHT(MPT_Data[[#This Row],[Processor Cost Center]],9),MAIN_Ref[[#All],[Cost Center]:[Site Name]],3,FALSE)</f>
        <v>OAK</v>
      </c>
      <c r="T946" s="8"/>
      <c r="U946"/>
    </row>
    <row r="947" spans="2:21" x14ac:dyDescent="0.25">
      <c r="B947" s="6" t="s">
        <v>31</v>
      </c>
      <c r="C947" s="3" t="s">
        <v>18</v>
      </c>
      <c r="D947" s="5" t="s">
        <v>1551</v>
      </c>
      <c r="E947" s="19" t="s">
        <v>1480</v>
      </c>
      <c r="F947" s="25">
        <v>41395</v>
      </c>
      <c r="G947" s="3" t="s">
        <v>2205</v>
      </c>
      <c r="H947" s="5">
        <v>123</v>
      </c>
      <c r="I947" s="19">
        <v>100</v>
      </c>
      <c r="J947" s="6">
        <f>DATE(YEAR(MPT_Data[[#This Row],[Calendar Day]]),MONTH(MPT_Data[[#This Row],[Calendar Day]]),1)</f>
        <v>41395</v>
      </c>
      <c r="K947" s="3">
        <f>DATE(YEAR(MPT_Data[[#This Row],[Calendar Day]]),1,1)</f>
        <v>41275</v>
      </c>
      <c r="L947" s="5">
        <f>MPT_Data[[#This Row],[MIN]]/60/24</f>
        <v>8.5416666666666655E-2</v>
      </c>
      <c r="M947" t="str">
        <f>VLOOKUP(LEFT(MPT_Data[[#This Row],[Object ID]],1),Lookup[#All],2,FALSE)</f>
        <v>Incident</v>
      </c>
      <c r="N947" t="str">
        <f>VLOOKUP("0"&amp;RIGHT(MPT_Data[[#This Row],[Processor Cost Center]],9),MAIN_Ref[[#All],[Cost Center]:[Site Name]],3,FALSE)</f>
        <v>OAK</v>
      </c>
      <c r="T947" s="8"/>
      <c r="U947"/>
    </row>
    <row r="948" spans="2:21" x14ac:dyDescent="0.25">
      <c r="B948" s="6" t="s">
        <v>31</v>
      </c>
      <c r="C948" s="3" t="s">
        <v>18</v>
      </c>
      <c r="D948" s="5" t="s">
        <v>1552</v>
      </c>
      <c r="E948" s="19" t="s">
        <v>1553</v>
      </c>
      <c r="F948" s="25">
        <v>41428</v>
      </c>
      <c r="G948" s="3" t="s">
        <v>2206</v>
      </c>
      <c r="H948" s="5">
        <v>4214</v>
      </c>
      <c r="I948" s="19">
        <v>100</v>
      </c>
      <c r="J948" s="6">
        <f>DATE(YEAR(MPT_Data[[#This Row],[Calendar Day]]),MONTH(MPT_Data[[#This Row],[Calendar Day]]),1)</f>
        <v>41426</v>
      </c>
      <c r="K948" s="3">
        <f>DATE(YEAR(MPT_Data[[#This Row],[Calendar Day]]),1,1)</f>
        <v>41275</v>
      </c>
      <c r="L948" s="5">
        <f>MPT_Data[[#This Row],[MIN]]/60/24</f>
        <v>2.9263888888888889</v>
      </c>
      <c r="M948" t="str">
        <f>VLOOKUP(LEFT(MPT_Data[[#This Row],[Object ID]],1),Lookup[#All],2,FALSE)</f>
        <v>Incident</v>
      </c>
      <c r="N948" t="str">
        <f>VLOOKUP("0"&amp;RIGHT(MPT_Data[[#This Row],[Processor Cost Center]],9),MAIN_Ref[[#All],[Cost Center]:[Site Name]],3,FALSE)</f>
        <v>OAK</v>
      </c>
      <c r="T948" s="8"/>
      <c r="U948"/>
    </row>
    <row r="949" spans="2:21" x14ac:dyDescent="0.25">
      <c r="B949" s="6" t="s">
        <v>31</v>
      </c>
      <c r="C949" s="3" t="s">
        <v>18</v>
      </c>
      <c r="D949" s="5" t="s">
        <v>1554</v>
      </c>
      <c r="E949" s="19" t="s">
        <v>1555</v>
      </c>
      <c r="F949" s="25">
        <v>41394</v>
      </c>
      <c r="G949" s="3" t="s">
        <v>2205</v>
      </c>
      <c r="H949" s="5">
        <v>8</v>
      </c>
      <c r="I949" s="19">
        <v>100</v>
      </c>
      <c r="J949" s="6">
        <f>DATE(YEAR(MPT_Data[[#This Row],[Calendar Day]]),MONTH(MPT_Data[[#This Row],[Calendar Day]]),1)</f>
        <v>41365</v>
      </c>
      <c r="K949" s="3">
        <f>DATE(YEAR(MPT_Data[[#This Row],[Calendar Day]]),1,1)</f>
        <v>41275</v>
      </c>
      <c r="L949" s="5">
        <f>MPT_Data[[#This Row],[MIN]]/60/24</f>
        <v>5.5555555555555558E-3</v>
      </c>
      <c r="M949" t="str">
        <f>VLOOKUP(LEFT(MPT_Data[[#This Row],[Object ID]],1),Lookup[#All],2,FALSE)</f>
        <v>Incident</v>
      </c>
      <c r="N949" t="str">
        <f>VLOOKUP("0"&amp;RIGHT(MPT_Data[[#This Row],[Processor Cost Center]],9),MAIN_Ref[[#All],[Cost Center]:[Site Name]],3,FALSE)</f>
        <v>OAK</v>
      </c>
      <c r="T949" s="8"/>
      <c r="U949"/>
    </row>
    <row r="950" spans="2:21" x14ac:dyDescent="0.25">
      <c r="B950" s="6" t="s">
        <v>31</v>
      </c>
      <c r="C950" s="3" t="s">
        <v>18</v>
      </c>
      <c r="D950" s="5" t="s">
        <v>1556</v>
      </c>
      <c r="E950" s="19" t="s">
        <v>1557</v>
      </c>
      <c r="F950" s="25">
        <v>41401</v>
      </c>
      <c r="G950" s="3" t="s">
        <v>2206</v>
      </c>
      <c r="H950" s="5">
        <v>4646</v>
      </c>
      <c r="I950" s="19">
        <v>100</v>
      </c>
      <c r="J950" s="6">
        <f>DATE(YEAR(MPT_Data[[#This Row],[Calendar Day]]),MONTH(MPT_Data[[#This Row],[Calendar Day]]),1)</f>
        <v>41395</v>
      </c>
      <c r="K950" s="3">
        <f>DATE(YEAR(MPT_Data[[#This Row],[Calendar Day]]),1,1)</f>
        <v>41275</v>
      </c>
      <c r="L950" s="5">
        <f>MPT_Data[[#This Row],[MIN]]/60/24</f>
        <v>3.2263888888888892</v>
      </c>
      <c r="M950" t="str">
        <f>VLOOKUP(LEFT(MPT_Data[[#This Row],[Object ID]],1),Lookup[#All],2,FALSE)</f>
        <v>Incident</v>
      </c>
      <c r="N950" t="str">
        <f>VLOOKUP("0"&amp;RIGHT(MPT_Data[[#This Row],[Processor Cost Center]],9),MAIN_Ref[[#All],[Cost Center]:[Site Name]],3,FALSE)</f>
        <v>OAK</v>
      </c>
      <c r="T950" s="8"/>
      <c r="U950"/>
    </row>
    <row r="951" spans="2:21" x14ac:dyDescent="0.25">
      <c r="B951" s="6" t="s">
        <v>31</v>
      </c>
      <c r="C951" s="3" t="s">
        <v>18</v>
      </c>
      <c r="D951" s="5" t="s">
        <v>1558</v>
      </c>
      <c r="E951" s="19" t="s">
        <v>1559</v>
      </c>
      <c r="F951" s="25">
        <v>41411</v>
      </c>
      <c r="G951" s="3" t="s">
        <v>2205</v>
      </c>
      <c r="H951" s="5">
        <v>15701</v>
      </c>
      <c r="I951" s="19">
        <v>0</v>
      </c>
      <c r="J951" s="6">
        <f>DATE(YEAR(MPT_Data[[#This Row],[Calendar Day]]),MONTH(MPT_Data[[#This Row],[Calendar Day]]),1)</f>
        <v>41395</v>
      </c>
      <c r="K951" s="3">
        <f>DATE(YEAR(MPT_Data[[#This Row],[Calendar Day]]),1,1)</f>
        <v>41275</v>
      </c>
      <c r="L951" s="5">
        <f>MPT_Data[[#This Row],[MIN]]/60/24</f>
        <v>10.903472222222222</v>
      </c>
      <c r="M951" t="str">
        <f>VLOOKUP(LEFT(MPT_Data[[#This Row],[Object ID]],1),Lookup[#All],2,FALSE)</f>
        <v>Incident</v>
      </c>
      <c r="N951" t="str">
        <f>VLOOKUP("0"&amp;RIGHT(MPT_Data[[#This Row],[Processor Cost Center]],9),MAIN_Ref[[#All],[Cost Center]:[Site Name]],3,FALSE)</f>
        <v>OAK</v>
      </c>
      <c r="T951" s="8"/>
      <c r="U951"/>
    </row>
    <row r="952" spans="2:21" x14ac:dyDescent="0.25">
      <c r="B952" s="6" t="s">
        <v>31</v>
      </c>
      <c r="C952" s="3" t="s">
        <v>18</v>
      </c>
      <c r="D952" s="5" t="s">
        <v>1560</v>
      </c>
      <c r="E952" s="19" t="s">
        <v>1561</v>
      </c>
      <c r="F952" s="25">
        <v>41407</v>
      </c>
      <c r="G952" s="3" t="s">
        <v>2205</v>
      </c>
      <c r="H952" s="5">
        <v>326</v>
      </c>
      <c r="I952" s="19">
        <v>100</v>
      </c>
      <c r="J952" s="6">
        <f>DATE(YEAR(MPT_Data[[#This Row],[Calendar Day]]),MONTH(MPT_Data[[#This Row],[Calendar Day]]),1)</f>
        <v>41395</v>
      </c>
      <c r="K952" s="3">
        <f>DATE(YEAR(MPT_Data[[#This Row],[Calendar Day]]),1,1)</f>
        <v>41275</v>
      </c>
      <c r="L952" s="5">
        <f>MPT_Data[[#This Row],[MIN]]/60/24</f>
        <v>0.22638888888888889</v>
      </c>
      <c r="M952" t="str">
        <f>VLOOKUP(LEFT(MPT_Data[[#This Row],[Object ID]],1),Lookup[#All],2,FALSE)</f>
        <v>Incident</v>
      </c>
      <c r="N952" t="str">
        <f>VLOOKUP("0"&amp;RIGHT(MPT_Data[[#This Row],[Processor Cost Center]],9),MAIN_Ref[[#All],[Cost Center]:[Site Name]],3,FALSE)</f>
        <v>OAK</v>
      </c>
      <c r="T952" s="8"/>
      <c r="U952"/>
    </row>
    <row r="953" spans="2:21" x14ac:dyDescent="0.25">
      <c r="B953" s="6" t="s">
        <v>31</v>
      </c>
      <c r="C953" s="3" t="s">
        <v>18</v>
      </c>
      <c r="D953" s="5" t="s">
        <v>1562</v>
      </c>
      <c r="E953" s="19" t="s">
        <v>1563</v>
      </c>
      <c r="F953" s="25">
        <v>41410</v>
      </c>
      <c r="G953" s="3" t="s">
        <v>2205</v>
      </c>
      <c r="H953" s="5">
        <v>157</v>
      </c>
      <c r="I953" s="19">
        <v>100</v>
      </c>
      <c r="J953" s="6">
        <f>DATE(YEAR(MPT_Data[[#This Row],[Calendar Day]]),MONTH(MPT_Data[[#This Row],[Calendar Day]]),1)</f>
        <v>41395</v>
      </c>
      <c r="K953" s="3">
        <f>DATE(YEAR(MPT_Data[[#This Row],[Calendar Day]]),1,1)</f>
        <v>41275</v>
      </c>
      <c r="L953" s="5">
        <f>MPT_Data[[#This Row],[MIN]]/60/24</f>
        <v>0.10902777777777778</v>
      </c>
      <c r="M953" t="str">
        <f>VLOOKUP(LEFT(MPT_Data[[#This Row],[Object ID]],1),Lookup[#All],2,FALSE)</f>
        <v>Incident</v>
      </c>
      <c r="N953" t="str">
        <f>VLOOKUP("0"&amp;RIGHT(MPT_Data[[#This Row],[Processor Cost Center]],9),MAIN_Ref[[#All],[Cost Center]:[Site Name]],3,FALSE)</f>
        <v>OAK</v>
      </c>
      <c r="T953" s="8"/>
      <c r="U953"/>
    </row>
    <row r="954" spans="2:21" x14ac:dyDescent="0.25">
      <c r="B954" s="6" t="s">
        <v>31</v>
      </c>
      <c r="C954" s="3" t="s">
        <v>18</v>
      </c>
      <c r="D954" s="5" t="s">
        <v>1564</v>
      </c>
      <c r="E954" s="19" t="s">
        <v>1565</v>
      </c>
      <c r="F954" s="25">
        <v>41401</v>
      </c>
      <c r="G954" s="3" t="s">
        <v>2205</v>
      </c>
      <c r="H954" s="5">
        <v>4</v>
      </c>
      <c r="I954" s="19">
        <v>100</v>
      </c>
      <c r="J954" s="6">
        <f>DATE(YEAR(MPT_Data[[#This Row],[Calendar Day]]),MONTH(MPT_Data[[#This Row],[Calendar Day]]),1)</f>
        <v>41395</v>
      </c>
      <c r="K954" s="3">
        <f>DATE(YEAR(MPT_Data[[#This Row],[Calendar Day]]),1,1)</f>
        <v>41275</v>
      </c>
      <c r="L954" s="5">
        <f>MPT_Data[[#This Row],[MIN]]/60/24</f>
        <v>2.7777777777777779E-3</v>
      </c>
      <c r="M954" t="str">
        <f>VLOOKUP(LEFT(MPT_Data[[#This Row],[Object ID]],1),Lookup[#All],2,FALSE)</f>
        <v>Incident</v>
      </c>
      <c r="N954" t="str">
        <f>VLOOKUP("0"&amp;RIGHT(MPT_Data[[#This Row],[Processor Cost Center]],9),MAIN_Ref[[#All],[Cost Center]:[Site Name]],3,FALSE)</f>
        <v>OAK</v>
      </c>
      <c r="T954" s="8"/>
      <c r="U954"/>
    </row>
    <row r="955" spans="2:21" x14ac:dyDescent="0.25">
      <c r="B955" s="6" t="s">
        <v>31</v>
      </c>
      <c r="C955" s="3" t="s">
        <v>18</v>
      </c>
      <c r="D955" s="5" t="s">
        <v>1566</v>
      </c>
      <c r="E955" s="19" t="s">
        <v>1567</v>
      </c>
      <c r="F955" s="25">
        <v>41403</v>
      </c>
      <c r="G955" s="3" t="s">
        <v>2205</v>
      </c>
      <c r="H955" s="5">
        <v>6</v>
      </c>
      <c r="I955" s="19">
        <v>100</v>
      </c>
      <c r="J955" s="6">
        <f>DATE(YEAR(MPT_Data[[#This Row],[Calendar Day]]),MONTH(MPT_Data[[#This Row],[Calendar Day]]),1)</f>
        <v>41395</v>
      </c>
      <c r="K955" s="3">
        <f>DATE(YEAR(MPT_Data[[#This Row],[Calendar Day]]),1,1)</f>
        <v>41275</v>
      </c>
      <c r="L955" s="5">
        <f>MPT_Data[[#This Row],[MIN]]/60/24</f>
        <v>4.1666666666666666E-3</v>
      </c>
      <c r="M955" t="str">
        <f>VLOOKUP(LEFT(MPT_Data[[#This Row],[Object ID]],1),Lookup[#All],2,FALSE)</f>
        <v>Incident</v>
      </c>
      <c r="N955" t="str">
        <f>VLOOKUP("0"&amp;RIGHT(MPT_Data[[#This Row],[Processor Cost Center]],9),MAIN_Ref[[#All],[Cost Center]:[Site Name]],3,FALSE)</f>
        <v>OAK</v>
      </c>
      <c r="T955" s="8"/>
      <c r="U955"/>
    </row>
    <row r="956" spans="2:21" x14ac:dyDescent="0.25">
      <c r="B956" s="6" t="s">
        <v>31</v>
      </c>
      <c r="C956" s="3" t="s">
        <v>18</v>
      </c>
      <c r="D956" s="5" t="s">
        <v>1568</v>
      </c>
      <c r="E956" s="19" t="s">
        <v>1569</v>
      </c>
      <c r="F956" s="25">
        <v>41409</v>
      </c>
      <c r="G956" s="3" t="s">
        <v>2205</v>
      </c>
      <c r="H956" s="5">
        <v>4</v>
      </c>
      <c r="I956" s="19">
        <v>100</v>
      </c>
      <c r="J956" s="6">
        <f>DATE(YEAR(MPT_Data[[#This Row],[Calendar Day]]),MONTH(MPT_Data[[#This Row],[Calendar Day]]),1)</f>
        <v>41395</v>
      </c>
      <c r="K956" s="3">
        <f>DATE(YEAR(MPT_Data[[#This Row],[Calendar Day]]),1,1)</f>
        <v>41275</v>
      </c>
      <c r="L956" s="5">
        <f>MPT_Data[[#This Row],[MIN]]/60/24</f>
        <v>2.7777777777777779E-3</v>
      </c>
      <c r="M956" t="str">
        <f>VLOOKUP(LEFT(MPT_Data[[#This Row],[Object ID]],1),Lookup[#All],2,FALSE)</f>
        <v>Incident</v>
      </c>
      <c r="N956" t="str">
        <f>VLOOKUP("0"&amp;RIGHT(MPT_Data[[#This Row],[Processor Cost Center]],9),MAIN_Ref[[#All],[Cost Center]:[Site Name]],3,FALSE)</f>
        <v>OAK</v>
      </c>
      <c r="T956" s="8"/>
      <c r="U956"/>
    </row>
    <row r="957" spans="2:21" x14ac:dyDescent="0.25">
      <c r="B957" s="6" t="s">
        <v>31</v>
      </c>
      <c r="C957" s="3" t="s">
        <v>18</v>
      </c>
      <c r="D957" s="5" t="s">
        <v>1570</v>
      </c>
      <c r="E957" s="19" t="s">
        <v>1571</v>
      </c>
      <c r="F957" s="25">
        <v>41410</v>
      </c>
      <c r="G957" s="3" t="s">
        <v>2205</v>
      </c>
      <c r="H957" s="5">
        <v>315</v>
      </c>
      <c r="I957" s="19">
        <v>100</v>
      </c>
      <c r="J957" s="6">
        <f>DATE(YEAR(MPT_Data[[#This Row],[Calendar Day]]),MONTH(MPT_Data[[#This Row],[Calendar Day]]),1)</f>
        <v>41395</v>
      </c>
      <c r="K957" s="3">
        <f>DATE(YEAR(MPT_Data[[#This Row],[Calendar Day]]),1,1)</f>
        <v>41275</v>
      </c>
      <c r="L957" s="5">
        <f>MPT_Data[[#This Row],[MIN]]/60/24</f>
        <v>0.21875</v>
      </c>
      <c r="M957" t="str">
        <f>VLOOKUP(LEFT(MPT_Data[[#This Row],[Object ID]],1),Lookup[#All],2,FALSE)</f>
        <v>Incident</v>
      </c>
      <c r="N957" t="str">
        <f>VLOOKUP("0"&amp;RIGHT(MPT_Data[[#This Row],[Processor Cost Center]],9),MAIN_Ref[[#All],[Cost Center]:[Site Name]],3,FALSE)</f>
        <v>OAK</v>
      </c>
      <c r="T957" s="8"/>
      <c r="U957"/>
    </row>
    <row r="958" spans="2:21" x14ac:dyDescent="0.25">
      <c r="B958" s="6" t="s">
        <v>31</v>
      </c>
      <c r="C958" s="3" t="s">
        <v>18</v>
      </c>
      <c r="D958" s="5" t="s">
        <v>1572</v>
      </c>
      <c r="E958" s="19" t="s">
        <v>1573</v>
      </c>
      <c r="F958" s="25">
        <v>41410</v>
      </c>
      <c r="G958" s="3" t="s">
        <v>2205</v>
      </c>
      <c r="H958" s="5">
        <v>4</v>
      </c>
      <c r="I958" s="19">
        <v>100</v>
      </c>
      <c r="J958" s="6">
        <f>DATE(YEAR(MPT_Data[[#This Row],[Calendar Day]]),MONTH(MPT_Data[[#This Row],[Calendar Day]]),1)</f>
        <v>41395</v>
      </c>
      <c r="K958" s="3">
        <f>DATE(YEAR(MPT_Data[[#This Row],[Calendar Day]]),1,1)</f>
        <v>41275</v>
      </c>
      <c r="L958" s="5">
        <f>MPT_Data[[#This Row],[MIN]]/60/24</f>
        <v>2.7777777777777779E-3</v>
      </c>
      <c r="M958" t="str">
        <f>VLOOKUP(LEFT(MPT_Data[[#This Row],[Object ID]],1),Lookup[#All],2,FALSE)</f>
        <v>Incident</v>
      </c>
      <c r="N958" t="str">
        <f>VLOOKUP("0"&amp;RIGHT(MPT_Data[[#This Row],[Processor Cost Center]],9),MAIN_Ref[[#All],[Cost Center]:[Site Name]],3,FALSE)</f>
        <v>OAK</v>
      </c>
      <c r="T958" s="8"/>
      <c r="U958"/>
    </row>
    <row r="959" spans="2:21" x14ac:dyDescent="0.25">
      <c r="B959" s="6" t="s">
        <v>31</v>
      </c>
      <c r="C959" s="3" t="s">
        <v>18</v>
      </c>
      <c r="D959" s="5" t="s">
        <v>1574</v>
      </c>
      <c r="E959" s="19" t="s">
        <v>1575</v>
      </c>
      <c r="F959" s="25">
        <v>41410</v>
      </c>
      <c r="G959" s="3" t="s">
        <v>2205</v>
      </c>
      <c r="H959" s="5">
        <v>4</v>
      </c>
      <c r="I959" s="19">
        <v>100</v>
      </c>
      <c r="J959" s="6">
        <f>DATE(YEAR(MPT_Data[[#This Row],[Calendar Day]]),MONTH(MPT_Data[[#This Row],[Calendar Day]]),1)</f>
        <v>41395</v>
      </c>
      <c r="K959" s="3">
        <f>DATE(YEAR(MPT_Data[[#This Row],[Calendar Day]]),1,1)</f>
        <v>41275</v>
      </c>
      <c r="L959" s="5">
        <f>MPT_Data[[#This Row],[MIN]]/60/24</f>
        <v>2.7777777777777779E-3</v>
      </c>
      <c r="M959" t="str">
        <f>VLOOKUP(LEFT(MPT_Data[[#This Row],[Object ID]],1),Lookup[#All],2,FALSE)</f>
        <v>Incident</v>
      </c>
      <c r="N959" t="str">
        <f>VLOOKUP("0"&amp;RIGHT(MPT_Data[[#This Row],[Processor Cost Center]],9),MAIN_Ref[[#All],[Cost Center]:[Site Name]],3,FALSE)</f>
        <v>OAK</v>
      </c>
      <c r="T959" s="8"/>
      <c r="U959"/>
    </row>
    <row r="960" spans="2:21" x14ac:dyDescent="0.25">
      <c r="B960" s="6" t="s">
        <v>31</v>
      </c>
      <c r="C960" s="3" t="s">
        <v>18</v>
      </c>
      <c r="D960" s="5" t="s">
        <v>1576</v>
      </c>
      <c r="E960" s="19" t="s">
        <v>1577</v>
      </c>
      <c r="F960" s="25">
        <v>41412</v>
      </c>
      <c r="G960" s="3" t="s">
        <v>2205</v>
      </c>
      <c r="H960" s="5">
        <v>94</v>
      </c>
      <c r="I960" s="19">
        <v>100</v>
      </c>
      <c r="J960" s="6">
        <f>DATE(YEAR(MPT_Data[[#This Row],[Calendar Day]]),MONTH(MPT_Data[[#This Row],[Calendar Day]]),1)</f>
        <v>41395</v>
      </c>
      <c r="K960" s="3">
        <f>DATE(YEAR(MPT_Data[[#This Row],[Calendar Day]]),1,1)</f>
        <v>41275</v>
      </c>
      <c r="L960" s="5">
        <f>MPT_Data[[#This Row],[MIN]]/60/24</f>
        <v>6.5277777777777782E-2</v>
      </c>
      <c r="M960" t="str">
        <f>VLOOKUP(LEFT(MPT_Data[[#This Row],[Object ID]],1),Lookup[#All],2,FALSE)</f>
        <v>Incident</v>
      </c>
      <c r="N960" t="str">
        <f>VLOOKUP("0"&amp;RIGHT(MPT_Data[[#This Row],[Processor Cost Center]],9),MAIN_Ref[[#All],[Cost Center]:[Site Name]],3,FALSE)</f>
        <v>OAK</v>
      </c>
      <c r="T960" s="8"/>
      <c r="U960"/>
    </row>
    <row r="961" spans="2:21" x14ac:dyDescent="0.25">
      <c r="B961" s="6" t="s">
        <v>31</v>
      </c>
      <c r="C961" s="3" t="s">
        <v>18</v>
      </c>
      <c r="D961" s="5" t="s">
        <v>1578</v>
      </c>
      <c r="E961" s="19" t="s">
        <v>880</v>
      </c>
      <c r="F961" s="25">
        <v>41412</v>
      </c>
      <c r="G961" s="3" t="s">
        <v>2205</v>
      </c>
      <c r="H961" s="5">
        <v>22</v>
      </c>
      <c r="I961" s="19">
        <v>100</v>
      </c>
      <c r="J961" s="6">
        <f>DATE(YEAR(MPT_Data[[#This Row],[Calendar Day]]),MONTH(MPT_Data[[#This Row],[Calendar Day]]),1)</f>
        <v>41395</v>
      </c>
      <c r="K961" s="3">
        <f>DATE(YEAR(MPT_Data[[#This Row],[Calendar Day]]),1,1)</f>
        <v>41275</v>
      </c>
      <c r="L961" s="5">
        <f>MPT_Data[[#This Row],[MIN]]/60/24</f>
        <v>1.5277777777777777E-2</v>
      </c>
      <c r="M961" t="str">
        <f>VLOOKUP(LEFT(MPT_Data[[#This Row],[Object ID]],1),Lookup[#All],2,FALSE)</f>
        <v>Incident</v>
      </c>
      <c r="N961" t="str">
        <f>VLOOKUP("0"&amp;RIGHT(MPT_Data[[#This Row],[Processor Cost Center]],9),MAIN_Ref[[#All],[Cost Center]:[Site Name]],3,FALSE)</f>
        <v>OAK</v>
      </c>
      <c r="T961" s="8"/>
      <c r="U961"/>
    </row>
    <row r="962" spans="2:21" x14ac:dyDescent="0.25">
      <c r="B962" s="6" t="s">
        <v>31</v>
      </c>
      <c r="C962" s="3" t="s">
        <v>18</v>
      </c>
      <c r="D962" s="5" t="s">
        <v>1579</v>
      </c>
      <c r="E962" s="19" t="s">
        <v>1580</v>
      </c>
      <c r="F962" s="25">
        <v>41412</v>
      </c>
      <c r="G962" s="3" t="s">
        <v>2205</v>
      </c>
      <c r="H962" s="5">
        <v>150</v>
      </c>
      <c r="I962" s="19">
        <v>100</v>
      </c>
      <c r="J962" s="6">
        <f>DATE(YEAR(MPT_Data[[#This Row],[Calendar Day]]),MONTH(MPT_Data[[#This Row],[Calendar Day]]),1)</f>
        <v>41395</v>
      </c>
      <c r="K962" s="3">
        <f>DATE(YEAR(MPT_Data[[#This Row],[Calendar Day]]),1,1)</f>
        <v>41275</v>
      </c>
      <c r="L962" s="5">
        <f>MPT_Data[[#This Row],[MIN]]/60/24</f>
        <v>0.10416666666666667</v>
      </c>
      <c r="M962" t="str">
        <f>VLOOKUP(LEFT(MPT_Data[[#This Row],[Object ID]],1),Lookup[#All],2,FALSE)</f>
        <v>Incident</v>
      </c>
      <c r="N962" t="str">
        <f>VLOOKUP("0"&amp;RIGHT(MPT_Data[[#This Row],[Processor Cost Center]],9),MAIN_Ref[[#All],[Cost Center]:[Site Name]],3,FALSE)</f>
        <v>OAK</v>
      </c>
      <c r="T962" s="8"/>
      <c r="U962"/>
    </row>
    <row r="963" spans="2:21" x14ac:dyDescent="0.25">
      <c r="B963" s="6" t="s">
        <v>31</v>
      </c>
      <c r="C963" s="3" t="s">
        <v>18</v>
      </c>
      <c r="D963" s="5" t="s">
        <v>1581</v>
      </c>
      <c r="E963" s="19" t="s">
        <v>1582</v>
      </c>
      <c r="F963" s="25">
        <v>41415</v>
      </c>
      <c r="G963" s="3" t="s">
        <v>2205</v>
      </c>
      <c r="H963" s="5">
        <v>4</v>
      </c>
      <c r="I963" s="19">
        <v>100</v>
      </c>
      <c r="J963" s="6">
        <f>DATE(YEAR(MPT_Data[[#This Row],[Calendar Day]]),MONTH(MPT_Data[[#This Row],[Calendar Day]]),1)</f>
        <v>41395</v>
      </c>
      <c r="K963" s="3">
        <f>DATE(YEAR(MPT_Data[[#This Row],[Calendar Day]]),1,1)</f>
        <v>41275</v>
      </c>
      <c r="L963" s="5">
        <f>MPT_Data[[#This Row],[MIN]]/60/24</f>
        <v>2.7777777777777779E-3</v>
      </c>
      <c r="M963" t="str">
        <f>VLOOKUP(LEFT(MPT_Data[[#This Row],[Object ID]],1),Lookup[#All],2,FALSE)</f>
        <v>Incident</v>
      </c>
      <c r="N963" t="str">
        <f>VLOOKUP("0"&amp;RIGHT(MPT_Data[[#This Row],[Processor Cost Center]],9),MAIN_Ref[[#All],[Cost Center]:[Site Name]],3,FALSE)</f>
        <v>OAK</v>
      </c>
      <c r="T963" s="8"/>
      <c r="U963"/>
    </row>
    <row r="964" spans="2:21" x14ac:dyDescent="0.25">
      <c r="B964" s="6" t="s">
        <v>31</v>
      </c>
      <c r="C964" s="3" t="s">
        <v>18</v>
      </c>
      <c r="D964" s="5" t="s">
        <v>1583</v>
      </c>
      <c r="E964" s="19" t="s">
        <v>1584</v>
      </c>
      <c r="F964" s="25">
        <v>41417</v>
      </c>
      <c r="G964" s="3" t="s">
        <v>2205</v>
      </c>
      <c r="H964" s="5">
        <v>7</v>
      </c>
      <c r="I964" s="19">
        <v>100</v>
      </c>
      <c r="J964" s="6">
        <f>DATE(YEAR(MPT_Data[[#This Row],[Calendar Day]]),MONTH(MPT_Data[[#This Row],[Calendar Day]]),1)</f>
        <v>41395</v>
      </c>
      <c r="K964" s="3">
        <f>DATE(YEAR(MPT_Data[[#This Row],[Calendar Day]]),1,1)</f>
        <v>41275</v>
      </c>
      <c r="L964" s="5">
        <f>MPT_Data[[#This Row],[MIN]]/60/24</f>
        <v>4.8611111111111112E-3</v>
      </c>
      <c r="M964" t="str">
        <f>VLOOKUP(LEFT(MPT_Data[[#This Row],[Object ID]],1),Lookup[#All],2,FALSE)</f>
        <v>Incident</v>
      </c>
      <c r="N964" t="str">
        <f>VLOOKUP("0"&amp;RIGHT(MPT_Data[[#This Row],[Processor Cost Center]],9),MAIN_Ref[[#All],[Cost Center]:[Site Name]],3,FALSE)</f>
        <v>OAK</v>
      </c>
      <c r="T964" s="8"/>
      <c r="U964"/>
    </row>
    <row r="965" spans="2:21" x14ac:dyDescent="0.25">
      <c r="B965" s="6" t="s">
        <v>31</v>
      </c>
      <c r="C965" s="3" t="s">
        <v>18</v>
      </c>
      <c r="D965" s="5" t="s">
        <v>1585</v>
      </c>
      <c r="E965" s="19" t="s">
        <v>1586</v>
      </c>
      <c r="F965" s="25">
        <v>41418</v>
      </c>
      <c r="G965" s="3" t="s">
        <v>2205</v>
      </c>
      <c r="H965" s="5">
        <v>5</v>
      </c>
      <c r="I965" s="19">
        <v>100</v>
      </c>
      <c r="J965" s="6">
        <f>DATE(YEAR(MPT_Data[[#This Row],[Calendar Day]]),MONTH(MPT_Data[[#This Row],[Calendar Day]]),1)</f>
        <v>41395</v>
      </c>
      <c r="K965" s="3">
        <f>DATE(YEAR(MPT_Data[[#This Row],[Calendar Day]]),1,1)</f>
        <v>41275</v>
      </c>
      <c r="L965" s="5">
        <f>MPT_Data[[#This Row],[MIN]]/60/24</f>
        <v>3.472222222222222E-3</v>
      </c>
      <c r="M965" t="str">
        <f>VLOOKUP(LEFT(MPT_Data[[#This Row],[Object ID]],1),Lookup[#All],2,FALSE)</f>
        <v>Incident</v>
      </c>
      <c r="N965" t="str">
        <f>VLOOKUP("0"&amp;RIGHT(MPT_Data[[#This Row],[Processor Cost Center]],9),MAIN_Ref[[#All],[Cost Center]:[Site Name]],3,FALSE)</f>
        <v>OAK</v>
      </c>
      <c r="T965" s="8"/>
      <c r="U965"/>
    </row>
    <row r="966" spans="2:21" x14ac:dyDescent="0.25">
      <c r="B966" s="6" t="s">
        <v>31</v>
      </c>
      <c r="C966" s="3" t="s">
        <v>18</v>
      </c>
      <c r="D966" s="5" t="s">
        <v>1587</v>
      </c>
      <c r="E966" s="19" t="s">
        <v>1588</v>
      </c>
      <c r="F966" s="25">
        <v>41418</v>
      </c>
      <c r="G966" s="3" t="s">
        <v>2205</v>
      </c>
      <c r="H966" s="5">
        <v>5</v>
      </c>
      <c r="I966" s="19">
        <v>100</v>
      </c>
      <c r="J966" s="6">
        <f>DATE(YEAR(MPT_Data[[#This Row],[Calendar Day]]),MONTH(MPT_Data[[#This Row],[Calendar Day]]),1)</f>
        <v>41395</v>
      </c>
      <c r="K966" s="3">
        <f>DATE(YEAR(MPT_Data[[#This Row],[Calendar Day]]),1,1)</f>
        <v>41275</v>
      </c>
      <c r="L966" s="5">
        <f>MPT_Data[[#This Row],[MIN]]/60/24</f>
        <v>3.472222222222222E-3</v>
      </c>
      <c r="M966" t="str">
        <f>VLOOKUP(LEFT(MPT_Data[[#This Row],[Object ID]],1),Lookup[#All],2,FALSE)</f>
        <v>Incident</v>
      </c>
      <c r="N966" t="str">
        <f>VLOOKUP("0"&amp;RIGHT(MPT_Data[[#This Row],[Processor Cost Center]],9),MAIN_Ref[[#All],[Cost Center]:[Site Name]],3,FALSE)</f>
        <v>OAK</v>
      </c>
      <c r="T966" s="8"/>
      <c r="U966"/>
    </row>
    <row r="967" spans="2:21" x14ac:dyDescent="0.25">
      <c r="B967" s="6" t="s">
        <v>31</v>
      </c>
      <c r="C967" s="3" t="s">
        <v>18</v>
      </c>
      <c r="D967" s="5" t="s">
        <v>1589</v>
      </c>
      <c r="E967" s="19" t="s">
        <v>1590</v>
      </c>
      <c r="F967" s="25">
        <v>41419</v>
      </c>
      <c r="G967" s="3" t="s">
        <v>2206</v>
      </c>
      <c r="H967" s="5">
        <v>228</v>
      </c>
      <c r="I967" s="19">
        <v>100</v>
      </c>
      <c r="J967" s="6">
        <f>DATE(YEAR(MPT_Data[[#This Row],[Calendar Day]]),MONTH(MPT_Data[[#This Row],[Calendar Day]]),1)</f>
        <v>41395</v>
      </c>
      <c r="K967" s="3">
        <f>DATE(YEAR(MPT_Data[[#This Row],[Calendar Day]]),1,1)</f>
        <v>41275</v>
      </c>
      <c r="L967" s="5">
        <f>MPT_Data[[#This Row],[MIN]]/60/24</f>
        <v>0.15833333333333333</v>
      </c>
      <c r="M967" t="str">
        <f>VLOOKUP(LEFT(MPT_Data[[#This Row],[Object ID]],1),Lookup[#All],2,FALSE)</f>
        <v>Incident</v>
      </c>
      <c r="N967" t="str">
        <f>VLOOKUP("0"&amp;RIGHT(MPT_Data[[#This Row],[Processor Cost Center]],9),MAIN_Ref[[#All],[Cost Center]:[Site Name]],3,FALSE)</f>
        <v>OAK</v>
      </c>
      <c r="T967" s="8"/>
      <c r="U967"/>
    </row>
    <row r="968" spans="2:21" x14ac:dyDescent="0.25">
      <c r="B968" s="6" t="s">
        <v>31</v>
      </c>
      <c r="C968" s="3" t="s">
        <v>18</v>
      </c>
      <c r="D968" s="5" t="s">
        <v>1591</v>
      </c>
      <c r="E968" s="19" t="s">
        <v>1592</v>
      </c>
      <c r="F968" s="25">
        <v>41425</v>
      </c>
      <c r="G968" s="3" t="s">
        <v>2205</v>
      </c>
      <c r="H968" s="5">
        <v>57</v>
      </c>
      <c r="I968" s="19">
        <v>100</v>
      </c>
      <c r="J968" s="6">
        <f>DATE(YEAR(MPT_Data[[#This Row],[Calendar Day]]),MONTH(MPT_Data[[#This Row],[Calendar Day]]),1)</f>
        <v>41395</v>
      </c>
      <c r="K968" s="3">
        <f>DATE(YEAR(MPT_Data[[#This Row],[Calendar Day]]),1,1)</f>
        <v>41275</v>
      </c>
      <c r="L968" s="5">
        <f>MPT_Data[[#This Row],[MIN]]/60/24</f>
        <v>3.9583333333333331E-2</v>
      </c>
      <c r="M968" t="str">
        <f>VLOOKUP(LEFT(MPT_Data[[#This Row],[Object ID]],1),Lookup[#All],2,FALSE)</f>
        <v>Incident</v>
      </c>
      <c r="N968" t="str">
        <f>VLOOKUP("0"&amp;RIGHT(MPT_Data[[#This Row],[Processor Cost Center]],9),MAIN_Ref[[#All],[Cost Center]:[Site Name]],3,FALSE)</f>
        <v>OAK</v>
      </c>
      <c r="T968" s="8"/>
      <c r="U968"/>
    </row>
    <row r="969" spans="2:21" x14ac:dyDescent="0.25">
      <c r="B969" s="6" t="s">
        <v>31</v>
      </c>
      <c r="C969" s="3" t="s">
        <v>18</v>
      </c>
      <c r="D969" s="5" t="s">
        <v>1593</v>
      </c>
      <c r="E969" s="19" t="s">
        <v>1594</v>
      </c>
      <c r="F969" s="25">
        <v>41425</v>
      </c>
      <c r="G969" s="3" t="s">
        <v>2205</v>
      </c>
      <c r="H969" s="5">
        <v>3</v>
      </c>
      <c r="I969" s="19">
        <v>100</v>
      </c>
      <c r="J969" s="6">
        <f>DATE(YEAR(MPT_Data[[#This Row],[Calendar Day]]),MONTH(MPT_Data[[#This Row],[Calendar Day]]),1)</f>
        <v>41395</v>
      </c>
      <c r="K969" s="3">
        <f>DATE(YEAR(MPT_Data[[#This Row],[Calendar Day]]),1,1)</f>
        <v>41275</v>
      </c>
      <c r="L969" s="5">
        <f>MPT_Data[[#This Row],[MIN]]/60/24</f>
        <v>2.0833333333333333E-3</v>
      </c>
      <c r="M969" t="str">
        <f>VLOOKUP(LEFT(MPT_Data[[#This Row],[Object ID]],1),Lookup[#All],2,FALSE)</f>
        <v>Incident</v>
      </c>
      <c r="N969" t="str">
        <f>VLOOKUP("0"&amp;RIGHT(MPT_Data[[#This Row],[Processor Cost Center]],9),MAIN_Ref[[#All],[Cost Center]:[Site Name]],3,FALSE)</f>
        <v>OAK</v>
      </c>
      <c r="T969" s="8"/>
      <c r="U969"/>
    </row>
    <row r="970" spans="2:21" x14ac:dyDescent="0.25">
      <c r="B970" s="6" t="s">
        <v>31</v>
      </c>
      <c r="C970" s="3" t="s">
        <v>18</v>
      </c>
      <c r="D970" s="5" t="s">
        <v>1595</v>
      </c>
      <c r="E970" s="19" t="s">
        <v>1596</v>
      </c>
      <c r="F970" s="25">
        <v>41426</v>
      </c>
      <c r="G970" s="3" t="s">
        <v>2205</v>
      </c>
      <c r="H970" s="5">
        <v>293</v>
      </c>
      <c r="I970" s="19">
        <v>100</v>
      </c>
      <c r="J970" s="6">
        <f>DATE(YEAR(MPT_Data[[#This Row],[Calendar Day]]),MONTH(MPT_Data[[#This Row],[Calendar Day]]),1)</f>
        <v>41426</v>
      </c>
      <c r="K970" s="3">
        <f>DATE(YEAR(MPT_Data[[#This Row],[Calendar Day]]),1,1)</f>
        <v>41275</v>
      </c>
      <c r="L970" s="5">
        <f>MPT_Data[[#This Row],[MIN]]/60/24</f>
        <v>0.20347222222222225</v>
      </c>
      <c r="M970" t="str">
        <f>VLOOKUP(LEFT(MPT_Data[[#This Row],[Object ID]],1),Lookup[#All],2,FALSE)</f>
        <v>Incident</v>
      </c>
      <c r="N970" t="str">
        <f>VLOOKUP("0"&amp;RIGHT(MPT_Data[[#This Row],[Processor Cost Center]],9),MAIN_Ref[[#All],[Cost Center]:[Site Name]],3,FALSE)</f>
        <v>OAK</v>
      </c>
      <c r="T970" s="8"/>
      <c r="U970"/>
    </row>
    <row r="971" spans="2:21" x14ac:dyDescent="0.25">
      <c r="B971" s="6" t="s">
        <v>32</v>
      </c>
      <c r="C971" s="3" t="s">
        <v>19</v>
      </c>
      <c r="D971" s="5" t="s">
        <v>1597</v>
      </c>
      <c r="E971" s="19" t="s">
        <v>1598</v>
      </c>
      <c r="F971" s="25">
        <v>41414</v>
      </c>
      <c r="G971" s="3" t="s">
        <v>2207</v>
      </c>
      <c r="H971" s="5">
        <v>23150</v>
      </c>
      <c r="I971" s="19">
        <v>100</v>
      </c>
      <c r="J971" s="6">
        <f>DATE(YEAR(MPT_Data[[#This Row],[Calendar Day]]),MONTH(MPT_Data[[#This Row],[Calendar Day]]),1)</f>
        <v>41395</v>
      </c>
      <c r="K971" s="3">
        <f>DATE(YEAR(MPT_Data[[#This Row],[Calendar Day]]),1,1)</f>
        <v>41275</v>
      </c>
      <c r="L971" s="5">
        <f>MPT_Data[[#This Row],[MIN]]/60/24</f>
        <v>16.076388888888889</v>
      </c>
      <c r="M971" t="str">
        <f>VLOOKUP(LEFT(MPT_Data[[#This Row],[Object ID]],1),Lookup[#All],2,FALSE)</f>
        <v>Service Request</v>
      </c>
      <c r="N971">
        <f>VLOOKUP("0"&amp;RIGHT(MPT_Data[[#This Row],[Processor Cost Center]],9),MAIN_Ref[[#All],[Cost Center]:[Site Name]],3,FALSE)</f>
        <v>0</v>
      </c>
      <c r="T971" s="8"/>
      <c r="U971"/>
    </row>
    <row r="972" spans="2:21" x14ac:dyDescent="0.25">
      <c r="B972" s="6" t="s">
        <v>32</v>
      </c>
      <c r="C972" s="3" t="s">
        <v>19</v>
      </c>
      <c r="D972" s="5" t="s">
        <v>1599</v>
      </c>
      <c r="E972" s="19" t="s">
        <v>1600</v>
      </c>
      <c r="F972" s="25">
        <v>41414</v>
      </c>
      <c r="G972" s="3" t="s">
        <v>2208</v>
      </c>
      <c r="H972" s="5">
        <v>20365</v>
      </c>
      <c r="I972" s="19">
        <v>100</v>
      </c>
      <c r="J972" s="6">
        <f>DATE(YEAR(MPT_Data[[#This Row],[Calendar Day]]),MONTH(MPT_Data[[#This Row],[Calendar Day]]),1)</f>
        <v>41395</v>
      </c>
      <c r="K972" s="3">
        <f>DATE(YEAR(MPT_Data[[#This Row],[Calendar Day]]),1,1)</f>
        <v>41275</v>
      </c>
      <c r="L972" s="5">
        <f>MPT_Data[[#This Row],[MIN]]/60/24</f>
        <v>14.142361111111112</v>
      </c>
      <c r="M972" t="str">
        <f>VLOOKUP(LEFT(MPT_Data[[#This Row],[Object ID]],1),Lookup[#All],2,FALSE)</f>
        <v>Service Request</v>
      </c>
      <c r="N972">
        <f>VLOOKUP("0"&amp;RIGHT(MPT_Data[[#This Row],[Processor Cost Center]],9),MAIN_Ref[[#All],[Cost Center]:[Site Name]],3,FALSE)</f>
        <v>0</v>
      </c>
      <c r="T972" s="8"/>
      <c r="U972"/>
    </row>
    <row r="973" spans="2:21" x14ac:dyDescent="0.25">
      <c r="B973" s="6" t="s">
        <v>32</v>
      </c>
      <c r="C973" s="3" t="s">
        <v>19</v>
      </c>
      <c r="D973" s="5" t="s">
        <v>1601</v>
      </c>
      <c r="E973" s="19" t="s">
        <v>1600</v>
      </c>
      <c r="F973" s="25">
        <v>41373</v>
      </c>
      <c r="G973" s="3" t="s">
        <v>2209</v>
      </c>
      <c r="H973" s="5">
        <v>14270</v>
      </c>
      <c r="I973" s="19">
        <v>100</v>
      </c>
      <c r="J973" s="6">
        <f>DATE(YEAR(MPT_Data[[#This Row],[Calendar Day]]),MONTH(MPT_Data[[#This Row],[Calendar Day]]),1)</f>
        <v>41365</v>
      </c>
      <c r="K973" s="3">
        <f>DATE(YEAR(MPT_Data[[#This Row],[Calendar Day]]),1,1)</f>
        <v>41275</v>
      </c>
      <c r="L973" s="5">
        <f>MPT_Data[[#This Row],[MIN]]/60/24</f>
        <v>9.9097222222222232</v>
      </c>
      <c r="M973" t="str">
        <f>VLOOKUP(LEFT(MPT_Data[[#This Row],[Object ID]],1),Lookup[#All],2,FALSE)</f>
        <v>Service Request</v>
      </c>
      <c r="N973">
        <f>VLOOKUP("0"&amp;RIGHT(MPT_Data[[#This Row],[Processor Cost Center]],9),MAIN_Ref[[#All],[Cost Center]:[Site Name]],3,FALSE)</f>
        <v>0</v>
      </c>
      <c r="T973" s="8"/>
      <c r="U973"/>
    </row>
    <row r="974" spans="2:21" x14ac:dyDescent="0.25">
      <c r="B974" s="6" t="s">
        <v>32</v>
      </c>
      <c r="C974" s="3" t="s">
        <v>19</v>
      </c>
      <c r="D974" s="5" t="s">
        <v>1602</v>
      </c>
      <c r="E974" s="19" t="s">
        <v>1603</v>
      </c>
      <c r="F974" s="25">
        <v>41380</v>
      </c>
      <c r="G974" s="3" t="s">
        <v>2207</v>
      </c>
      <c r="H974" s="5">
        <v>18899</v>
      </c>
      <c r="I974" s="19">
        <v>100</v>
      </c>
      <c r="J974" s="6">
        <f>DATE(YEAR(MPT_Data[[#This Row],[Calendar Day]]),MONTH(MPT_Data[[#This Row],[Calendar Day]]),1)</f>
        <v>41365</v>
      </c>
      <c r="K974" s="3">
        <f>DATE(YEAR(MPT_Data[[#This Row],[Calendar Day]]),1,1)</f>
        <v>41275</v>
      </c>
      <c r="L974" s="5">
        <f>MPT_Data[[#This Row],[MIN]]/60/24</f>
        <v>13.124305555555557</v>
      </c>
      <c r="M974" t="str">
        <f>VLOOKUP(LEFT(MPT_Data[[#This Row],[Object ID]],1),Lookup[#All],2,FALSE)</f>
        <v>Service Request</v>
      </c>
      <c r="N974">
        <f>VLOOKUP("0"&amp;RIGHT(MPT_Data[[#This Row],[Processor Cost Center]],9),MAIN_Ref[[#All],[Cost Center]:[Site Name]],3,FALSE)</f>
        <v>0</v>
      </c>
      <c r="T974" s="8"/>
      <c r="U974"/>
    </row>
    <row r="975" spans="2:21" x14ac:dyDescent="0.25">
      <c r="B975" s="6" t="s">
        <v>32</v>
      </c>
      <c r="C975" s="3" t="s">
        <v>19</v>
      </c>
      <c r="D975" s="5" t="s">
        <v>1604</v>
      </c>
      <c r="E975" s="19" t="s">
        <v>1600</v>
      </c>
      <c r="F975" s="25">
        <v>41418</v>
      </c>
      <c r="G975" s="3" t="s">
        <v>2209</v>
      </c>
      <c r="H975" s="5">
        <v>9775</v>
      </c>
      <c r="I975" s="19">
        <v>100</v>
      </c>
      <c r="J975" s="6">
        <f>DATE(YEAR(MPT_Data[[#This Row],[Calendar Day]]),MONTH(MPT_Data[[#This Row],[Calendar Day]]),1)</f>
        <v>41395</v>
      </c>
      <c r="K975" s="3">
        <f>DATE(YEAR(MPT_Data[[#This Row],[Calendar Day]]),1,1)</f>
        <v>41275</v>
      </c>
      <c r="L975" s="5">
        <f>MPT_Data[[#This Row],[MIN]]/60/24</f>
        <v>6.7881944444444438</v>
      </c>
      <c r="M975" t="str">
        <f>VLOOKUP(LEFT(MPT_Data[[#This Row],[Object ID]],1),Lookup[#All],2,FALSE)</f>
        <v>Service Request</v>
      </c>
      <c r="N975">
        <f>VLOOKUP("0"&amp;RIGHT(MPT_Data[[#This Row],[Processor Cost Center]],9),MAIN_Ref[[#All],[Cost Center]:[Site Name]],3,FALSE)</f>
        <v>0</v>
      </c>
      <c r="T975" s="8"/>
      <c r="U975"/>
    </row>
    <row r="976" spans="2:21" x14ac:dyDescent="0.25">
      <c r="B976" s="6" t="s">
        <v>32</v>
      </c>
      <c r="C976" s="3" t="s">
        <v>19</v>
      </c>
      <c r="D976" s="5" t="s">
        <v>1605</v>
      </c>
      <c r="E976" s="19" t="s">
        <v>1600</v>
      </c>
      <c r="F976" s="25">
        <v>41383</v>
      </c>
      <c r="G976" s="3" t="s">
        <v>2209</v>
      </c>
      <c r="H976" s="5">
        <v>11413</v>
      </c>
      <c r="I976" s="19">
        <v>100</v>
      </c>
      <c r="J976" s="6">
        <f>DATE(YEAR(MPT_Data[[#This Row],[Calendar Day]]),MONTH(MPT_Data[[#This Row],[Calendar Day]]),1)</f>
        <v>41365</v>
      </c>
      <c r="K976" s="3">
        <f>DATE(YEAR(MPT_Data[[#This Row],[Calendar Day]]),1,1)</f>
        <v>41275</v>
      </c>
      <c r="L976" s="5">
        <f>MPT_Data[[#This Row],[MIN]]/60/24</f>
        <v>7.9256944444444448</v>
      </c>
      <c r="M976" t="str">
        <f>VLOOKUP(LEFT(MPT_Data[[#This Row],[Object ID]],1),Lookup[#All],2,FALSE)</f>
        <v>Service Request</v>
      </c>
      <c r="N976">
        <f>VLOOKUP("0"&amp;RIGHT(MPT_Data[[#This Row],[Processor Cost Center]],9),MAIN_Ref[[#All],[Cost Center]:[Site Name]],3,FALSE)</f>
        <v>0</v>
      </c>
      <c r="T976" s="8"/>
      <c r="U976"/>
    </row>
    <row r="977" spans="2:21" x14ac:dyDescent="0.25">
      <c r="B977" s="6" t="s">
        <v>32</v>
      </c>
      <c r="C977" s="3" t="s">
        <v>19</v>
      </c>
      <c r="D977" s="5" t="s">
        <v>1606</v>
      </c>
      <c r="E977" s="19" t="s">
        <v>1607</v>
      </c>
      <c r="F977" s="25">
        <v>41414</v>
      </c>
      <c r="G977" s="3" t="s">
        <v>2209</v>
      </c>
      <c r="H977" s="5">
        <v>6975</v>
      </c>
      <c r="I977" s="19">
        <v>100</v>
      </c>
      <c r="J977" s="6">
        <f>DATE(YEAR(MPT_Data[[#This Row],[Calendar Day]]),MONTH(MPT_Data[[#This Row],[Calendar Day]]),1)</f>
        <v>41395</v>
      </c>
      <c r="K977" s="3">
        <f>DATE(YEAR(MPT_Data[[#This Row],[Calendar Day]]),1,1)</f>
        <v>41275</v>
      </c>
      <c r="L977" s="5">
        <f>MPT_Data[[#This Row],[MIN]]/60/24</f>
        <v>4.84375</v>
      </c>
      <c r="M977" t="str">
        <f>VLOOKUP(LEFT(MPT_Data[[#This Row],[Object ID]],1),Lookup[#All],2,FALSE)</f>
        <v>Service Request</v>
      </c>
      <c r="N977">
        <f>VLOOKUP("0"&amp;RIGHT(MPT_Data[[#This Row],[Processor Cost Center]],9),MAIN_Ref[[#All],[Cost Center]:[Site Name]],3,FALSE)</f>
        <v>0</v>
      </c>
      <c r="T977" s="8"/>
      <c r="U977"/>
    </row>
    <row r="978" spans="2:21" x14ac:dyDescent="0.25">
      <c r="B978" s="6" t="s">
        <v>32</v>
      </c>
      <c r="C978" s="3" t="s">
        <v>19</v>
      </c>
      <c r="D978" s="5" t="s">
        <v>1608</v>
      </c>
      <c r="E978" s="19" t="s">
        <v>1600</v>
      </c>
      <c r="F978" s="25">
        <v>41414</v>
      </c>
      <c r="G978" s="3" t="s">
        <v>2209</v>
      </c>
      <c r="H978" s="5">
        <v>9942</v>
      </c>
      <c r="I978" s="19">
        <v>100</v>
      </c>
      <c r="J978" s="6">
        <f>DATE(YEAR(MPT_Data[[#This Row],[Calendar Day]]),MONTH(MPT_Data[[#This Row],[Calendar Day]]),1)</f>
        <v>41395</v>
      </c>
      <c r="K978" s="3">
        <f>DATE(YEAR(MPT_Data[[#This Row],[Calendar Day]]),1,1)</f>
        <v>41275</v>
      </c>
      <c r="L978" s="5">
        <f>MPT_Data[[#This Row],[MIN]]/60/24</f>
        <v>6.9041666666666659</v>
      </c>
      <c r="M978" t="str">
        <f>VLOOKUP(LEFT(MPT_Data[[#This Row],[Object ID]],1),Lookup[#All],2,FALSE)</f>
        <v>Service Request</v>
      </c>
      <c r="N978">
        <f>VLOOKUP("0"&amp;RIGHT(MPT_Data[[#This Row],[Processor Cost Center]],9),MAIN_Ref[[#All],[Cost Center]:[Site Name]],3,FALSE)</f>
        <v>0</v>
      </c>
      <c r="T978" s="8"/>
      <c r="U978"/>
    </row>
    <row r="979" spans="2:21" x14ac:dyDescent="0.25">
      <c r="B979" s="6" t="s">
        <v>32</v>
      </c>
      <c r="C979" s="3" t="s">
        <v>19</v>
      </c>
      <c r="D979" s="5" t="s">
        <v>1609</v>
      </c>
      <c r="E979" s="19" t="s">
        <v>1600</v>
      </c>
      <c r="F979" s="25">
        <v>41414</v>
      </c>
      <c r="G979" s="3" t="s">
        <v>2209</v>
      </c>
      <c r="H979" s="5">
        <v>5649</v>
      </c>
      <c r="I979" s="19">
        <v>100</v>
      </c>
      <c r="J979" s="6">
        <f>DATE(YEAR(MPT_Data[[#This Row],[Calendar Day]]),MONTH(MPT_Data[[#This Row],[Calendar Day]]),1)</f>
        <v>41395</v>
      </c>
      <c r="K979" s="3">
        <f>DATE(YEAR(MPT_Data[[#This Row],[Calendar Day]]),1,1)</f>
        <v>41275</v>
      </c>
      <c r="L979" s="5">
        <f>MPT_Data[[#This Row],[MIN]]/60/24</f>
        <v>3.9229166666666671</v>
      </c>
      <c r="M979" t="str">
        <f>VLOOKUP(LEFT(MPT_Data[[#This Row],[Object ID]],1),Lookup[#All],2,FALSE)</f>
        <v>Service Request</v>
      </c>
      <c r="N979">
        <f>VLOOKUP("0"&amp;RIGHT(MPT_Data[[#This Row],[Processor Cost Center]],9),MAIN_Ref[[#All],[Cost Center]:[Site Name]],3,FALSE)</f>
        <v>0</v>
      </c>
      <c r="T979" s="8"/>
      <c r="U979"/>
    </row>
    <row r="980" spans="2:21" x14ac:dyDescent="0.25">
      <c r="B980" s="6" t="s">
        <v>32</v>
      </c>
      <c r="C980" s="3" t="s">
        <v>19</v>
      </c>
      <c r="D980" s="5" t="s">
        <v>1610</v>
      </c>
      <c r="E980" s="19" t="s">
        <v>1611</v>
      </c>
      <c r="F980" s="25">
        <v>41414</v>
      </c>
      <c r="G980" s="3" t="s">
        <v>2207</v>
      </c>
      <c r="H980" s="5">
        <v>10173</v>
      </c>
      <c r="I980" s="19">
        <v>100</v>
      </c>
      <c r="J980" s="6">
        <f>DATE(YEAR(MPT_Data[[#This Row],[Calendar Day]]),MONTH(MPT_Data[[#This Row],[Calendar Day]]),1)</f>
        <v>41395</v>
      </c>
      <c r="K980" s="3">
        <f>DATE(YEAR(MPT_Data[[#This Row],[Calendar Day]]),1,1)</f>
        <v>41275</v>
      </c>
      <c r="L980" s="5">
        <f>MPT_Data[[#This Row],[MIN]]/60/24</f>
        <v>7.0645833333333341</v>
      </c>
      <c r="M980" t="str">
        <f>VLOOKUP(LEFT(MPT_Data[[#This Row],[Object ID]],1),Lookup[#All],2,FALSE)</f>
        <v>Service Request</v>
      </c>
      <c r="N980">
        <f>VLOOKUP("0"&amp;RIGHT(MPT_Data[[#This Row],[Processor Cost Center]],9),MAIN_Ref[[#All],[Cost Center]:[Site Name]],3,FALSE)</f>
        <v>0</v>
      </c>
      <c r="T980" s="8"/>
      <c r="U980"/>
    </row>
    <row r="981" spans="2:21" x14ac:dyDescent="0.25">
      <c r="B981" s="6" t="s">
        <v>32</v>
      </c>
      <c r="C981" s="3" t="s">
        <v>19</v>
      </c>
      <c r="D981" s="5" t="s">
        <v>1612</v>
      </c>
      <c r="E981" s="19" t="s">
        <v>1600</v>
      </c>
      <c r="F981" s="25">
        <v>41424</v>
      </c>
      <c r="G981" s="3" t="s">
        <v>2210</v>
      </c>
      <c r="H981" s="5">
        <v>11330</v>
      </c>
      <c r="I981" s="19">
        <v>100</v>
      </c>
      <c r="J981" s="6">
        <f>DATE(YEAR(MPT_Data[[#This Row],[Calendar Day]]),MONTH(MPT_Data[[#This Row],[Calendar Day]]),1)</f>
        <v>41395</v>
      </c>
      <c r="K981" s="3">
        <f>DATE(YEAR(MPT_Data[[#This Row],[Calendar Day]]),1,1)</f>
        <v>41275</v>
      </c>
      <c r="L981" s="5">
        <f>MPT_Data[[#This Row],[MIN]]/60/24</f>
        <v>7.8680555555555562</v>
      </c>
      <c r="M981" t="str">
        <f>VLOOKUP(LEFT(MPT_Data[[#This Row],[Object ID]],1),Lookup[#All],2,FALSE)</f>
        <v>Service Request</v>
      </c>
      <c r="N981">
        <f>VLOOKUP("0"&amp;RIGHT(MPT_Data[[#This Row],[Processor Cost Center]],9),MAIN_Ref[[#All],[Cost Center]:[Site Name]],3,FALSE)</f>
        <v>0</v>
      </c>
      <c r="T981" s="8"/>
      <c r="U981"/>
    </row>
    <row r="982" spans="2:21" x14ac:dyDescent="0.25">
      <c r="B982" s="6" t="s">
        <v>32</v>
      </c>
      <c r="C982" s="3" t="s">
        <v>19</v>
      </c>
      <c r="D982" s="5" t="s">
        <v>1613</v>
      </c>
      <c r="E982" s="19" t="s">
        <v>1614</v>
      </c>
      <c r="F982" s="25">
        <v>41374</v>
      </c>
      <c r="G982" s="3" t="s">
        <v>2209</v>
      </c>
      <c r="H982" s="5">
        <v>1657</v>
      </c>
      <c r="I982" s="19">
        <v>100</v>
      </c>
      <c r="J982" s="6">
        <f>DATE(YEAR(MPT_Data[[#This Row],[Calendar Day]]),MONTH(MPT_Data[[#This Row],[Calendar Day]]),1)</f>
        <v>41365</v>
      </c>
      <c r="K982" s="3">
        <f>DATE(YEAR(MPT_Data[[#This Row],[Calendar Day]]),1,1)</f>
        <v>41275</v>
      </c>
      <c r="L982" s="5">
        <f>MPT_Data[[#This Row],[MIN]]/60/24</f>
        <v>1.1506944444444445</v>
      </c>
      <c r="M982" t="str">
        <f>VLOOKUP(LEFT(MPT_Data[[#This Row],[Object ID]],1),Lookup[#All],2,FALSE)</f>
        <v>Service Request</v>
      </c>
      <c r="N982">
        <f>VLOOKUP("0"&amp;RIGHT(MPT_Data[[#This Row],[Processor Cost Center]],9),MAIN_Ref[[#All],[Cost Center]:[Site Name]],3,FALSE)</f>
        <v>0</v>
      </c>
      <c r="T982" s="8"/>
      <c r="U982"/>
    </row>
    <row r="983" spans="2:21" x14ac:dyDescent="0.25">
      <c r="B983" s="6" t="s">
        <v>32</v>
      </c>
      <c r="C983" s="3" t="s">
        <v>19</v>
      </c>
      <c r="D983" s="5" t="s">
        <v>1615</v>
      </c>
      <c r="E983" s="19" t="s">
        <v>1616</v>
      </c>
      <c r="F983" s="25">
        <v>41383</v>
      </c>
      <c r="G983" s="3" t="s">
        <v>2211</v>
      </c>
      <c r="H983" s="5">
        <v>14515</v>
      </c>
      <c r="I983" s="19">
        <v>100</v>
      </c>
      <c r="J983" s="6">
        <f>DATE(YEAR(MPT_Data[[#This Row],[Calendar Day]]),MONTH(MPT_Data[[#This Row],[Calendar Day]]),1)</f>
        <v>41365</v>
      </c>
      <c r="K983" s="3">
        <f>DATE(YEAR(MPT_Data[[#This Row],[Calendar Day]]),1,1)</f>
        <v>41275</v>
      </c>
      <c r="L983" s="5">
        <f>MPT_Data[[#This Row],[MIN]]/60/24</f>
        <v>10.079861111111111</v>
      </c>
      <c r="M983" t="str">
        <f>VLOOKUP(LEFT(MPT_Data[[#This Row],[Object ID]],1),Lookup[#All],2,FALSE)</f>
        <v>Service Request</v>
      </c>
      <c r="N983">
        <f>VLOOKUP("0"&amp;RIGHT(MPT_Data[[#This Row],[Processor Cost Center]],9),MAIN_Ref[[#All],[Cost Center]:[Site Name]],3,FALSE)</f>
        <v>0</v>
      </c>
      <c r="T983" s="8"/>
      <c r="U983"/>
    </row>
    <row r="984" spans="2:21" x14ac:dyDescent="0.25">
      <c r="B984" s="6" t="s">
        <v>32</v>
      </c>
      <c r="C984" s="3" t="s">
        <v>19</v>
      </c>
      <c r="D984" s="5" t="s">
        <v>1617</v>
      </c>
      <c r="E984" s="19" t="s">
        <v>1600</v>
      </c>
      <c r="F984" s="25">
        <v>41380</v>
      </c>
      <c r="G984" s="3" t="s">
        <v>2210</v>
      </c>
      <c r="H984" s="5">
        <v>9836</v>
      </c>
      <c r="I984" s="19">
        <v>100</v>
      </c>
      <c r="J984" s="6">
        <f>DATE(YEAR(MPT_Data[[#This Row],[Calendar Day]]),MONTH(MPT_Data[[#This Row],[Calendar Day]]),1)</f>
        <v>41365</v>
      </c>
      <c r="K984" s="3">
        <f>DATE(YEAR(MPT_Data[[#This Row],[Calendar Day]]),1,1)</f>
        <v>41275</v>
      </c>
      <c r="L984" s="5">
        <f>MPT_Data[[#This Row],[MIN]]/60/24</f>
        <v>6.8305555555555557</v>
      </c>
      <c r="M984" t="str">
        <f>VLOOKUP(LEFT(MPT_Data[[#This Row],[Object ID]],1),Lookup[#All],2,FALSE)</f>
        <v>Service Request</v>
      </c>
      <c r="N984">
        <f>VLOOKUP("0"&amp;RIGHT(MPT_Data[[#This Row],[Processor Cost Center]],9),MAIN_Ref[[#All],[Cost Center]:[Site Name]],3,FALSE)</f>
        <v>0</v>
      </c>
      <c r="T984" s="8"/>
      <c r="U984"/>
    </row>
    <row r="985" spans="2:21" x14ac:dyDescent="0.25">
      <c r="B985" s="6" t="s">
        <v>32</v>
      </c>
      <c r="C985" s="3" t="s">
        <v>19</v>
      </c>
      <c r="D985" s="5" t="s">
        <v>1618</v>
      </c>
      <c r="E985" s="19" t="s">
        <v>1600</v>
      </c>
      <c r="F985" s="25">
        <v>41414</v>
      </c>
      <c r="G985" s="3" t="s">
        <v>2210</v>
      </c>
      <c r="H985" s="5">
        <v>9800</v>
      </c>
      <c r="I985" s="19">
        <v>100</v>
      </c>
      <c r="J985" s="6">
        <f>DATE(YEAR(MPT_Data[[#This Row],[Calendar Day]]),MONTH(MPT_Data[[#This Row],[Calendar Day]]),1)</f>
        <v>41395</v>
      </c>
      <c r="K985" s="3">
        <f>DATE(YEAR(MPT_Data[[#This Row],[Calendar Day]]),1,1)</f>
        <v>41275</v>
      </c>
      <c r="L985" s="5">
        <f>MPT_Data[[#This Row],[MIN]]/60/24</f>
        <v>6.8055555555555562</v>
      </c>
      <c r="M985" t="str">
        <f>VLOOKUP(LEFT(MPT_Data[[#This Row],[Object ID]],1),Lookup[#All],2,FALSE)</f>
        <v>Service Request</v>
      </c>
      <c r="N985">
        <f>VLOOKUP("0"&amp;RIGHT(MPT_Data[[#This Row],[Processor Cost Center]],9),MAIN_Ref[[#All],[Cost Center]:[Site Name]],3,FALSE)</f>
        <v>0</v>
      </c>
      <c r="T985" s="8"/>
      <c r="U985"/>
    </row>
    <row r="986" spans="2:21" x14ac:dyDescent="0.25">
      <c r="B986" s="6" t="s">
        <v>32</v>
      </c>
      <c r="C986" s="3" t="s">
        <v>19</v>
      </c>
      <c r="D986" s="5" t="s">
        <v>1619</v>
      </c>
      <c r="E986" s="19" t="s">
        <v>1600</v>
      </c>
      <c r="F986" s="25">
        <v>41414</v>
      </c>
      <c r="G986" s="3" t="s">
        <v>2210</v>
      </c>
      <c r="H986" s="5">
        <v>9776</v>
      </c>
      <c r="I986" s="19">
        <v>100</v>
      </c>
      <c r="J986" s="6">
        <f>DATE(YEAR(MPT_Data[[#This Row],[Calendar Day]]),MONTH(MPT_Data[[#This Row],[Calendar Day]]),1)</f>
        <v>41395</v>
      </c>
      <c r="K986" s="3">
        <f>DATE(YEAR(MPT_Data[[#This Row],[Calendar Day]]),1,1)</f>
        <v>41275</v>
      </c>
      <c r="L986" s="5">
        <f>MPT_Data[[#This Row],[MIN]]/60/24</f>
        <v>6.7888888888888888</v>
      </c>
      <c r="M986" t="str">
        <f>VLOOKUP(LEFT(MPT_Data[[#This Row],[Object ID]],1),Lookup[#All],2,FALSE)</f>
        <v>Service Request</v>
      </c>
      <c r="N986">
        <f>VLOOKUP("0"&amp;RIGHT(MPT_Data[[#This Row],[Processor Cost Center]],9),MAIN_Ref[[#All],[Cost Center]:[Site Name]],3,FALSE)</f>
        <v>0</v>
      </c>
      <c r="T986" s="8"/>
      <c r="U986"/>
    </row>
    <row r="987" spans="2:21" x14ac:dyDescent="0.25">
      <c r="B987" s="6" t="s">
        <v>32</v>
      </c>
      <c r="C987" s="3" t="s">
        <v>19</v>
      </c>
      <c r="D987" s="5" t="s">
        <v>1620</v>
      </c>
      <c r="E987" s="19" t="s">
        <v>1600</v>
      </c>
      <c r="F987" s="25">
        <v>41414</v>
      </c>
      <c r="G987" s="3" t="s">
        <v>2210</v>
      </c>
      <c r="H987" s="5">
        <v>9756</v>
      </c>
      <c r="I987" s="19">
        <v>100</v>
      </c>
      <c r="J987" s="6">
        <f>DATE(YEAR(MPT_Data[[#This Row],[Calendar Day]]),MONTH(MPT_Data[[#This Row],[Calendar Day]]),1)</f>
        <v>41395</v>
      </c>
      <c r="K987" s="3">
        <f>DATE(YEAR(MPT_Data[[#This Row],[Calendar Day]]),1,1)</f>
        <v>41275</v>
      </c>
      <c r="L987" s="5">
        <f>MPT_Data[[#This Row],[MIN]]/60/24</f>
        <v>6.7749999999999995</v>
      </c>
      <c r="M987" t="str">
        <f>VLOOKUP(LEFT(MPT_Data[[#This Row],[Object ID]],1),Lookup[#All],2,FALSE)</f>
        <v>Service Request</v>
      </c>
      <c r="N987">
        <f>VLOOKUP("0"&amp;RIGHT(MPT_Data[[#This Row],[Processor Cost Center]],9),MAIN_Ref[[#All],[Cost Center]:[Site Name]],3,FALSE)</f>
        <v>0</v>
      </c>
      <c r="T987" s="8"/>
      <c r="U987"/>
    </row>
    <row r="988" spans="2:21" x14ac:dyDescent="0.25">
      <c r="B988" s="6" t="s">
        <v>32</v>
      </c>
      <c r="C988" s="3" t="s">
        <v>19</v>
      </c>
      <c r="D988" s="5" t="s">
        <v>1621</v>
      </c>
      <c r="E988" s="19" t="s">
        <v>1600</v>
      </c>
      <c r="F988" s="25">
        <v>41414</v>
      </c>
      <c r="G988" s="3" t="s">
        <v>2210</v>
      </c>
      <c r="H988" s="5">
        <v>9732</v>
      </c>
      <c r="I988" s="19">
        <v>100</v>
      </c>
      <c r="J988" s="6">
        <f>DATE(YEAR(MPT_Data[[#This Row],[Calendar Day]]),MONTH(MPT_Data[[#This Row],[Calendar Day]]),1)</f>
        <v>41395</v>
      </c>
      <c r="K988" s="3">
        <f>DATE(YEAR(MPT_Data[[#This Row],[Calendar Day]]),1,1)</f>
        <v>41275</v>
      </c>
      <c r="L988" s="5">
        <f>MPT_Data[[#This Row],[MIN]]/60/24</f>
        <v>6.7583333333333329</v>
      </c>
      <c r="M988" t="str">
        <f>VLOOKUP(LEFT(MPT_Data[[#This Row],[Object ID]],1),Lookup[#All],2,FALSE)</f>
        <v>Service Request</v>
      </c>
      <c r="N988">
        <f>VLOOKUP("0"&amp;RIGHT(MPT_Data[[#This Row],[Processor Cost Center]],9),MAIN_Ref[[#All],[Cost Center]:[Site Name]],3,FALSE)</f>
        <v>0</v>
      </c>
      <c r="T988" s="8"/>
      <c r="U988"/>
    </row>
    <row r="989" spans="2:21" x14ac:dyDescent="0.25">
      <c r="B989" s="6" t="s">
        <v>32</v>
      </c>
      <c r="C989" s="3" t="s">
        <v>19</v>
      </c>
      <c r="D989" s="5" t="s">
        <v>1622</v>
      </c>
      <c r="E989" s="19" t="s">
        <v>1600</v>
      </c>
      <c r="F989" s="25">
        <v>41414</v>
      </c>
      <c r="G989" s="3" t="s">
        <v>2210</v>
      </c>
      <c r="H989" s="5">
        <v>9711</v>
      </c>
      <c r="I989" s="19">
        <v>100</v>
      </c>
      <c r="J989" s="6">
        <f>DATE(YEAR(MPT_Data[[#This Row],[Calendar Day]]),MONTH(MPT_Data[[#This Row],[Calendar Day]]),1)</f>
        <v>41395</v>
      </c>
      <c r="K989" s="3">
        <f>DATE(YEAR(MPT_Data[[#This Row],[Calendar Day]]),1,1)</f>
        <v>41275</v>
      </c>
      <c r="L989" s="5">
        <f>MPT_Data[[#This Row],[MIN]]/60/24</f>
        <v>6.7437499999999995</v>
      </c>
      <c r="M989" t="str">
        <f>VLOOKUP(LEFT(MPT_Data[[#This Row],[Object ID]],1),Lookup[#All],2,FALSE)</f>
        <v>Service Request</v>
      </c>
      <c r="N989">
        <f>VLOOKUP("0"&amp;RIGHT(MPT_Data[[#This Row],[Processor Cost Center]],9),MAIN_Ref[[#All],[Cost Center]:[Site Name]],3,FALSE)</f>
        <v>0</v>
      </c>
      <c r="T989" s="8"/>
      <c r="U989"/>
    </row>
    <row r="990" spans="2:21" x14ac:dyDescent="0.25">
      <c r="B990" s="6" t="s">
        <v>32</v>
      </c>
      <c r="C990" s="3" t="s">
        <v>19</v>
      </c>
      <c r="D990" s="5" t="s">
        <v>1623</v>
      </c>
      <c r="E990" s="19" t="s">
        <v>1600</v>
      </c>
      <c r="F990" s="25">
        <v>41414</v>
      </c>
      <c r="G990" s="3" t="s">
        <v>2210</v>
      </c>
      <c r="H990" s="5">
        <v>9764</v>
      </c>
      <c r="I990" s="19">
        <v>100</v>
      </c>
      <c r="J990" s="6">
        <f>DATE(YEAR(MPT_Data[[#This Row],[Calendar Day]]),MONTH(MPT_Data[[#This Row],[Calendar Day]]),1)</f>
        <v>41395</v>
      </c>
      <c r="K990" s="3">
        <f>DATE(YEAR(MPT_Data[[#This Row],[Calendar Day]]),1,1)</f>
        <v>41275</v>
      </c>
      <c r="L990" s="5">
        <f>MPT_Data[[#This Row],[MIN]]/60/24</f>
        <v>6.780555555555555</v>
      </c>
      <c r="M990" t="str">
        <f>VLOOKUP(LEFT(MPT_Data[[#This Row],[Object ID]],1),Lookup[#All],2,FALSE)</f>
        <v>Service Request</v>
      </c>
      <c r="N990">
        <f>VLOOKUP("0"&amp;RIGHT(MPT_Data[[#This Row],[Processor Cost Center]],9),MAIN_Ref[[#All],[Cost Center]:[Site Name]],3,FALSE)</f>
        <v>0</v>
      </c>
      <c r="T990" s="8"/>
      <c r="U990"/>
    </row>
    <row r="991" spans="2:21" x14ac:dyDescent="0.25">
      <c r="B991" s="6" t="s">
        <v>32</v>
      </c>
      <c r="C991" s="3" t="s">
        <v>19</v>
      </c>
      <c r="D991" s="5" t="s">
        <v>1624</v>
      </c>
      <c r="E991" s="19" t="s">
        <v>1600</v>
      </c>
      <c r="F991" s="25">
        <v>41380</v>
      </c>
      <c r="G991" s="3" t="s">
        <v>2210</v>
      </c>
      <c r="H991" s="5">
        <v>9753</v>
      </c>
      <c r="I991" s="19">
        <v>100</v>
      </c>
      <c r="J991" s="6">
        <f>DATE(YEAR(MPT_Data[[#This Row],[Calendar Day]]),MONTH(MPT_Data[[#This Row],[Calendar Day]]),1)</f>
        <v>41365</v>
      </c>
      <c r="K991" s="3">
        <f>DATE(YEAR(MPT_Data[[#This Row],[Calendar Day]]),1,1)</f>
        <v>41275</v>
      </c>
      <c r="L991" s="5">
        <f>MPT_Data[[#This Row],[MIN]]/60/24</f>
        <v>6.7729166666666671</v>
      </c>
      <c r="M991" t="str">
        <f>VLOOKUP(LEFT(MPT_Data[[#This Row],[Object ID]],1),Lookup[#All],2,FALSE)</f>
        <v>Service Request</v>
      </c>
      <c r="N991">
        <f>VLOOKUP("0"&amp;RIGHT(MPT_Data[[#This Row],[Processor Cost Center]],9),MAIN_Ref[[#All],[Cost Center]:[Site Name]],3,FALSE)</f>
        <v>0</v>
      </c>
      <c r="T991" s="8"/>
      <c r="U991"/>
    </row>
    <row r="992" spans="2:21" x14ac:dyDescent="0.25">
      <c r="B992" s="6" t="s">
        <v>32</v>
      </c>
      <c r="C992" s="3" t="s">
        <v>19</v>
      </c>
      <c r="D992" s="5" t="s">
        <v>1625</v>
      </c>
      <c r="E992" s="19" t="s">
        <v>1600</v>
      </c>
      <c r="F992" s="25">
        <v>41414</v>
      </c>
      <c r="G992" s="3" t="s">
        <v>2210</v>
      </c>
      <c r="H992" s="5">
        <v>9744</v>
      </c>
      <c r="I992" s="19">
        <v>100</v>
      </c>
      <c r="J992" s="6">
        <f>DATE(YEAR(MPT_Data[[#This Row],[Calendar Day]]),MONTH(MPT_Data[[#This Row],[Calendar Day]]),1)</f>
        <v>41395</v>
      </c>
      <c r="K992" s="3">
        <f>DATE(YEAR(MPT_Data[[#This Row],[Calendar Day]]),1,1)</f>
        <v>41275</v>
      </c>
      <c r="L992" s="5">
        <f>MPT_Data[[#This Row],[MIN]]/60/24</f>
        <v>6.7666666666666666</v>
      </c>
      <c r="M992" t="str">
        <f>VLOOKUP(LEFT(MPT_Data[[#This Row],[Object ID]],1),Lookup[#All],2,FALSE)</f>
        <v>Service Request</v>
      </c>
      <c r="N992">
        <f>VLOOKUP("0"&amp;RIGHT(MPT_Data[[#This Row],[Processor Cost Center]],9),MAIN_Ref[[#All],[Cost Center]:[Site Name]],3,FALSE)</f>
        <v>0</v>
      </c>
      <c r="T992" s="8"/>
      <c r="U992"/>
    </row>
    <row r="993" spans="2:21" x14ac:dyDescent="0.25">
      <c r="B993" s="6" t="s">
        <v>32</v>
      </c>
      <c r="C993" s="3" t="s">
        <v>19</v>
      </c>
      <c r="D993" s="5" t="s">
        <v>1626</v>
      </c>
      <c r="E993" s="19" t="s">
        <v>1600</v>
      </c>
      <c r="F993" s="25">
        <v>41414</v>
      </c>
      <c r="G993" s="3" t="s">
        <v>2210</v>
      </c>
      <c r="H993" s="5">
        <v>9726</v>
      </c>
      <c r="I993" s="19">
        <v>100</v>
      </c>
      <c r="J993" s="6">
        <f>DATE(YEAR(MPT_Data[[#This Row],[Calendar Day]]),MONTH(MPT_Data[[#This Row],[Calendar Day]]),1)</f>
        <v>41395</v>
      </c>
      <c r="K993" s="3">
        <f>DATE(YEAR(MPT_Data[[#This Row],[Calendar Day]]),1,1)</f>
        <v>41275</v>
      </c>
      <c r="L993" s="5">
        <f>MPT_Data[[#This Row],[MIN]]/60/24</f>
        <v>6.7541666666666664</v>
      </c>
      <c r="M993" t="str">
        <f>VLOOKUP(LEFT(MPT_Data[[#This Row],[Object ID]],1),Lookup[#All],2,FALSE)</f>
        <v>Service Request</v>
      </c>
      <c r="N993">
        <f>VLOOKUP("0"&amp;RIGHT(MPT_Data[[#This Row],[Processor Cost Center]],9),MAIN_Ref[[#All],[Cost Center]:[Site Name]],3,FALSE)</f>
        <v>0</v>
      </c>
      <c r="T993" s="8"/>
      <c r="U993"/>
    </row>
    <row r="994" spans="2:21" x14ac:dyDescent="0.25">
      <c r="B994" s="6" t="s">
        <v>32</v>
      </c>
      <c r="C994" s="3" t="s">
        <v>19</v>
      </c>
      <c r="D994" s="5" t="s">
        <v>1627</v>
      </c>
      <c r="E994" s="19" t="s">
        <v>1600</v>
      </c>
      <c r="F994" s="25">
        <v>41414</v>
      </c>
      <c r="G994" s="3" t="s">
        <v>2210</v>
      </c>
      <c r="H994" s="5">
        <v>9722</v>
      </c>
      <c r="I994" s="19">
        <v>100</v>
      </c>
      <c r="J994" s="6">
        <f>DATE(YEAR(MPT_Data[[#This Row],[Calendar Day]]),MONTH(MPT_Data[[#This Row],[Calendar Day]]),1)</f>
        <v>41395</v>
      </c>
      <c r="K994" s="3">
        <f>DATE(YEAR(MPT_Data[[#This Row],[Calendar Day]]),1,1)</f>
        <v>41275</v>
      </c>
      <c r="L994" s="5">
        <f>MPT_Data[[#This Row],[MIN]]/60/24</f>
        <v>6.7513888888888891</v>
      </c>
      <c r="M994" t="str">
        <f>VLOOKUP(LEFT(MPT_Data[[#This Row],[Object ID]],1),Lookup[#All],2,FALSE)</f>
        <v>Service Request</v>
      </c>
      <c r="N994">
        <f>VLOOKUP("0"&amp;RIGHT(MPT_Data[[#This Row],[Processor Cost Center]],9),MAIN_Ref[[#All],[Cost Center]:[Site Name]],3,FALSE)</f>
        <v>0</v>
      </c>
      <c r="T994" s="8"/>
      <c r="U994"/>
    </row>
    <row r="995" spans="2:21" x14ac:dyDescent="0.25">
      <c r="B995" s="6" t="s">
        <v>32</v>
      </c>
      <c r="C995" s="3" t="s">
        <v>19</v>
      </c>
      <c r="D995" s="5" t="s">
        <v>1628</v>
      </c>
      <c r="E995" s="19" t="s">
        <v>1600</v>
      </c>
      <c r="F995" s="25">
        <v>41387</v>
      </c>
      <c r="G995" s="3" t="s">
        <v>2210</v>
      </c>
      <c r="H995" s="5">
        <v>9714</v>
      </c>
      <c r="I995" s="19">
        <v>100</v>
      </c>
      <c r="J995" s="6">
        <f>DATE(YEAR(MPT_Data[[#This Row],[Calendar Day]]),MONTH(MPT_Data[[#This Row],[Calendar Day]]),1)</f>
        <v>41365</v>
      </c>
      <c r="K995" s="3">
        <f>DATE(YEAR(MPT_Data[[#This Row],[Calendar Day]]),1,1)</f>
        <v>41275</v>
      </c>
      <c r="L995" s="5">
        <f>MPT_Data[[#This Row],[MIN]]/60/24</f>
        <v>6.7458333333333336</v>
      </c>
      <c r="M995" t="str">
        <f>VLOOKUP(LEFT(MPT_Data[[#This Row],[Object ID]],1),Lookup[#All],2,FALSE)</f>
        <v>Service Request</v>
      </c>
      <c r="N995">
        <f>VLOOKUP("0"&amp;RIGHT(MPT_Data[[#This Row],[Processor Cost Center]],9),MAIN_Ref[[#All],[Cost Center]:[Site Name]],3,FALSE)</f>
        <v>0</v>
      </c>
      <c r="T995" s="8"/>
      <c r="U995"/>
    </row>
    <row r="996" spans="2:21" x14ac:dyDescent="0.25">
      <c r="B996" s="6" t="s">
        <v>32</v>
      </c>
      <c r="C996" s="3" t="s">
        <v>19</v>
      </c>
      <c r="D996" s="5" t="s">
        <v>1629</v>
      </c>
      <c r="E996" s="19" t="s">
        <v>1600</v>
      </c>
      <c r="F996" s="25">
        <v>41414</v>
      </c>
      <c r="G996" s="3" t="s">
        <v>2210</v>
      </c>
      <c r="H996" s="5">
        <v>9695</v>
      </c>
      <c r="I996" s="19">
        <v>100</v>
      </c>
      <c r="J996" s="6">
        <f>DATE(YEAR(MPT_Data[[#This Row],[Calendar Day]]),MONTH(MPT_Data[[#This Row],[Calendar Day]]),1)</f>
        <v>41395</v>
      </c>
      <c r="K996" s="3">
        <f>DATE(YEAR(MPT_Data[[#This Row],[Calendar Day]]),1,1)</f>
        <v>41275</v>
      </c>
      <c r="L996" s="5">
        <f>MPT_Data[[#This Row],[MIN]]/60/24</f>
        <v>6.7326388888888893</v>
      </c>
      <c r="M996" t="str">
        <f>VLOOKUP(LEFT(MPT_Data[[#This Row],[Object ID]],1),Lookup[#All],2,FALSE)</f>
        <v>Service Request</v>
      </c>
      <c r="N996">
        <f>VLOOKUP("0"&amp;RIGHT(MPT_Data[[#This Row],[Processor Cost Center]],9),MAIN_Ref[[#All],[Cost Center]:[Site Name]],3,FALSE)</f>
        <v>0</v>
      </c>
      <c r="T996" s="8"/>
      <c r="U996"/>
    </row>
    <row r="997" spans="2:21" x14ac:dyDescent="0.25">
      <c r="B997" s="6" t="s">
        <v>32</v>
      </c>
      <c r="C997" s="3" t="s">
        <v>19</v>
      </c>
      <c r="D997" s="5" t="s">
        <v>1630</v>
      </c>
      <c r="E997" s="19" t="s">
        <v>1600</v>
      </c>
      <c r="F997" s="25">
        <v>41414</v>
      </c>
      <c r="G997" s="3" t="s">
        <v>2210</v>
      </c>
      <c r="H997" s="5">
        <v>9710</v>
      </c>
      <c r="I997" s="19">
        <v>100</v>
      </c>
      <c r="J997" s="6">
        <f>DATE(YEAR(MPT_Data[[#This Row],[Calendar Day]]),MONTH(MPT_Data[[#This Row],[Calendar Day]]),1)</f>
        <v>41395</v>
      </c>
      <c r="K997" s="3">
        <f>DATE(YEAR(MPT_Data[[#This Row],[Calendar Day]]),1,1)</f>
        <v>41275</v>
      </c>
      <c r="L997" s="5">
        <f>MPT_Data[[#This Row],[MIN]]/60/24</f>
        <v>6.7430555555555562</v>
      </c>
      <c r="M997" t="str">
        <f>VLOOKUP(LEFT(MPT_Data[[#This Row],[Object ID]],1),Lookup[#All],2,FALSE)</f>
        <v>Service Request</v>
      </c>
      <c r="N997">
        <f>VLOOKUP("0"&amp;RIGHT(MPT_Data[[#This Row],[Processor Cost Center]],9),MAIN_Ref[[#All],[Cost Center]:[Site Name]],3,FALSE)</f>
        <v>0</v>
      </c>
      <c r="T997" s="8"/>
      <c r="U997"/>
    </row>
    <row r="998" spans="2:21" x14ac:dyDescent="0.25">
      <c r="B998" s="6" t="s">
        <v>32</v>
      </c>
      <c r="C998" s="3" t="s">
        <v>19</v>
      </c>
      <c r="D998" s="5" t="s">
        <v>1631</v>
      </c>
      <c r="E998" s="19" t="s">
        <v>43</v>
      </c>
      <c r="F998" s="25">
        <v>41414</v>
      </c>
      <c r="G998" s="3" t="s">
        <v>2210</v>
      </c>
      <c r="H998" s="5">
        <v>11187</v>
      </c>
      <c r="I998" s="19">
        <v>100</v>
      </c>
      <c r="J998" s="6">
        <f>DATE(YEAR(MPT_Data[[#This Row],[Calendar Day]]),MONTH(MPT_Data[[#This Row],[Calendar Day]]),1)</f>
        <v>41395</v>
      </c>
      <c r="K998" s="3">
        <f>DATE(YEAR(MPT_Data[[#This Row],[Calendar Day]]),1,1)</f>
        <v>41275</v>
      </c>
      <c r="L998" s="5">
        <f>MPT_Data[[#This Row],[MIN]]/60/24</f>
        <v>7.7687499999999998</v>
      </c>
      <c r="M998" t="str">
        <f>VLOOKUP(LEFT(MPT_Data[[#This Row],[Object ID]],1),Lookup[#All],2,FALSE)</f>
        <v>Service Request</v>
      </c>
      <c r="N998">
        <f>VLOOKUP("0"&amp;RIGHT(MPT_Data[[#This Row],[Processor Cost Center]],9),MAIN_Ref[[#All],[Cost Center]:[Site Name]],3,FALSE)</f>
        <v>0</v>
      </c>
      <c r="T998" s="8"/>
      <c r="U998"/>
    </row>
    <row r="999" spans="2:21" x14ac:dyDescent="0.25">
      <c r="B999" s="6" t="s">
        <v>32</v>
      </c>
      <c r="C999" s="3" t="s">
        <v>19</v>
      </c>
      <c r="D999" s="5" t="s">
        <v>1632</v>
      </c>
      <c r="E999" s="19" t="s">
        <v>43</v>
      </c>
      <c r="F999" s="25">
        <v>41414</v>
      </c>
      <c r="G999" s="3" t="s">
        <v>2210</v>
      </c>
      <c r="H999" s="5">
        <v>11186</v>
      </c>
      <c r="I999" s="19">
        <v>100</v>
      </c>
      <c r="J999" s="6">
        <f>DATE(YEAR(MPT_Data[[#This Row],[Calendar Day]]),MONTH(MPT_Data[[#This Row],[Calendar Day]]),1)</f>
        <v>41395</v>
      </c>
      <c r="K999" s="3">
        <f>DATE(YEAR(MPT_Data[[#This Row],[Calendar Day]]),1,1)</f>
        <v>41275</v>
      </c>
      <c r="L999" s="5">
        <f>MPT_Data[[#This Row],[MIN]]/60/24</f>
        <v>7.7680555555555557</v>
      </c>
      <c r="M999" t="str">
        <f>VLOOKUP(LEFT(MPT_Data[[#This Row],[Object ID]],1),Lookup[#All],2,FALSE)</f>
        <v>Service Request</v>
      </c>
      <c r="N999">
        <f>VLOOKUP("0"&amp;RIGHT(MPT_Data[[#This Row],[Processor Cost Center]],9),MAIN_Ref[[#All],[Cost Center]:[Site Name]],3,FALSE)</f>
        <v>0</v>
      </c>
      <c r="T999" s="8"/>
      <c r="U999"/>
    </row>
    <row r="1000" spans="2:21" x14ac:dyDescent="0.25">
      <c r="B1000" s="6" t="s">
        <v>32</v>
      </c>
      <c r="C1000" s="3" t="s">
        <v>19</v>
      </c>
      <c r="D1000" s="5" t="s">
        <v>1633</v>
      </c>
      <c r="E1000" s="19" t="s">
        <v>43</v>
      </c>
      <c r="F1000" s="25">
        <v>41414</v>
      </c>
      <c r="G1000" s="3" t="s">
        <v>2210</v>
      </c>
      <c r="H1000" s="5">
        <v>9717</v>
      </c>
      <c r="I1000" s="19">
        <v>100</v>
      </c>
      <c r="J1000" s="6">
        <f>DATE(YEAR(MPT_Data[[#This Row],[Calendar Day]]),MONTH(MPT_Data[[#This Row],[Calendar Day]]),1)</f>
        <v>41395</v>
      </c>
      <c r="K1000" s="3">
        <f>DATE(YEAR(MPT_Data[[#This Row],[Calendar Day]]),1,1)</f>
        <v>41275</v>
      </c>
      <c r="L1000" s="5">
        <f>MPT_Data[[#This Row],[MIN]]/60/24</f>
        <v>6.7479166666666659</v>
      </c>
      <c r="M1000" t="str">
        <f>VLOOKUP(LEFT(MPT_Data[[#This Row],[Object ID]],1),Lookup[#All],2,FALSE)</f>
        <v>Service Request</v>
      </c>
      <c r="N1000">
        <f>VLOOKUP("0"&amp;RIGHT(MPT_Data[[#This Row],[Processor Cost Center]],9),MAIN_Ref[[#All],[Cost Center]:[Site Name]],3,FALSE)</f>
        <v>0</v>
      </c>
      <c r="T1000" s="8"/>
      <c r="U1000"/>
    </row>
    <row r="1001" spans="2:21" x14ac:dyDescent="0.25">
      <c r="B1001" s="6" t="s">
        <v>32</v>
      </c>
      <c r="C1001" s="3" t="s">
        <v>19</v>
      </c>
      <c r="D1001" s="5" t="s">
        <v>1634</v>
      </c>
      <c r="E1001" s="19" t="s">
        <v>43</v>
      </c>
      <c r="F1001" s="25">
        <v>41414</v>
      </c>
      <c r="G1001" s="3" t="s">
        <v>2210</v>
      </c>
      <c r="H1001" s="5">
        <v>9714</v>
      </c>
      <c r="I1001" s="19">
        <v>100</v>
      </c>
      <c r="J1001" s="6">
        <f>DATE(YEAR(MPT_Data[[#This Row],[Calendar Day]]),MONTH(MPT_Data[[#This Row],[Calendar Day]]),1)</f>
        <v>41395</v>
      </c>
      <c r="K1001" s="3">
        <f>DATE(YEAR(MPT_Data[[#This Row],[Calendar Day]]),1,1)</f>
        <v>41275</v>
      </c>
      <c r="L1001" s="5">
        <f>MPT_Data[[#This Row],[MIN]]/60/24</f>
        <v>6.7458333333333336</v>
      </c>
      <c r="M1001" t="str">
        <f>VLOOKUP(LEFT(MPT_Data[[#This Row],[Object ID]],1),Lookup[#All],2,FALSE)</f>
        <v>Service Request</v>
      </c>
      <c r="N1001">
        <f>VLOOKUP("0"&amp;RIGHT(MPT_Data[[#This Row],[Processor Cost Center]],9),MAIN_Ref[[#All],[Cost Center]:[Site Name]],3,FALSE)</f>
        <v>0</v>
      </c>
      <c r="T1001" s="8"/>
      <c r="U1001"/>
    </row>
    <row r="1002" spans="2:21" x14ac:dyDescent="0.25">
      <c r="B1002" s="6" t="s">
        <v>32</v>
      </c>
      <c r="C1002" s="3" t="s">
        <v>19</v>
      </c>
      <c r="D1002" s="5" t="s">
        <v>1635</v>
      </c>
      <c r="E1002" s="19" t="s">
        <v>43</v>
      </c>
      <c r="F1002" s="25">
        <v>41414</v>
      </c>
      <c r="G1002" s="3" t="s">
        <v>2210</v>
      </c>
      <c r="H1002" s="5">
        <v>9702</v>
      </c>
      <c r="I1002" s="19">
        <v>100</v>
      </c>
      <c r="J1002" s="6">
        <f>DATE(YEAR(MPT_Data[[#This Row],[Calendar Day]]),MONTH(MPT_Data[[#This Row],[Calendar Day]]),1)</f>
        <v>41395</v>
      </c>
      <c r="K1002" s="3">
        <f>DATE(YEAR(MPT_Data[[#This Row],[Calendar Day]]),1,1)</f>
        <v>41275</v>
      </c>
      <c r="L1002" s="5">
        <f>MPT_Data[[#This Row],[MIN]]/60/24</f>
        <v>6.7374999999999998</v>
      </c>
      <c r="M1002" t="str">
        <f>VLOOKUP(LEFT(MPT_Data[[#This Row],[Object ID]],1),Lookup[#All],2,FALSE)</f>
        <v>Service Request</v>
      </c>
      <c r="N1002">
        <f>VLOOKUP("0"&amp;RIGHT(MPT_Data[[#This Row],[Processor Cost Center]],9),MAIN_Ref[[#All],[Cost Center]:[Site Name]],3,FALSE)</f>
        <v>0</v>
      </c>
      <c r="T1002" s="8"/>
      <c r="U1002"/>
    </row>
    <row r="1003" spans="2:21" x14ac:dyDescent="0.25">
      <c r="B1003" s="6" t="s">
        <v>32</v>
      </c>
      <c r="C1003" s="3" t="s">
        <v>19</v>
      </c>
      <c r="D1003" s="5" t="s">
        <v>1636</v>
      </c>
      <c r="E1003" s="19" t="s">
        <v>1600</v>
      </c>
      <c r="F1003" s="25">
        <v>41414</v>
      </c>
      <c r="G1003" s="3" t="s">
        <v>2210</v>
      </c>
      <c r="H1003" s="5">
        <v>9691</v>
      </c>
      <c r="I1003" s="19">
        <v>100</v>
      </c>
      <c r="J1003" s="6">
        <f>DATE(YEAR(MPT_Data[[#This Row],[Calendar Day]]),MONTH(MPT_Data[[#This Row],[Calendar Day]]),1)</f>
        <v>41395</v>
      </c>
      <c r="K1003" s="3">
        <f>DATE(YEAR(MPT_Data[[#This Row],[Calendar Day]]),1,1)</f>
        <v>41275</v>
      </c>
      <c r="L1003" s="5">
        <f>MPT_Data[[#This Row],[MIN]]/60/24</f>
        <v>6.729861111111112</v>
      </c>
      <c r="M1003" t="str">
        <f>VLOOKUP(LEFT(MPT_Data[[#This Row],[Object ID]],1),Lookup[#All],2,FALSE)</f>
        <v>Service Request</v>
      </c>
      <c r="N1003">
        <f>VLOOKUP("0"&amp;RIGHT(MPT_Data[[#This Row],[Processor Cost Center]],9),MAIN_Ref[[#All],[Cost Center]:[Site Name]],3,FALSE)</f>
        <v>0</v>
      </c>
      <c r="T1003" s="8"/>
      <c r="U1003"/>
    </row>
    <row r="1004" spans="2:21" x14ac:dyDescent="0.25">
      <c r="B1004" s="6" t="s">
        <v>32</v>
      </c>
      <c r="C1004" s="3" t="s">
        <v>19</v>
      </c>
      <c r="D1004" s="5" t="s">
        <v>1637</v>
      </c>
      <c r="E1004" s="19" t="s">
        <v>1600</v>
      </c>
      <c r="F1004" s="25">
        <v>41380</v>
      </c>
      <c r="G1004" s="3" t="s">
        <v>2210</v>
      </c>
      <c r="H1004" s="5">
        <v>9675</v>
      </c>
      <c r="I1004" s="19">
        <v>100</v>
      </c>
      <c r="J1004" s="6">
        <f>DATE(YEAR(MPT_Data[[#This Row],[Calendar Day]]),MONTH(MPT_Data[[#This Row],[Calendar Day]]),1)</f>
        <v>41365</v>
      </c>
      <c r="K1004" s="3">
        <f>DATE(YEAR(MPT_Data[[#This Row],[Calendar Day]]),1,1)</f>
        <v>41275</v>
      </c>
      <c r="L1004" s="5">
        <f>MPT_Data[[#This Row],[MIN]]/60/24</f>
        <v>6.71875</v>
      </c>
      <c r="M1004" t="str">
        <f>VLOOKUP(LEFT(MPT_Data[[#This Row],[Object ID]],1),Lookup[#All],2,FALSE)</f>
        <v>Service Request</v>
      </c>
      <c r="N1004">
        <f>VLOOKUP("0"&amp;RIGHT(MPT_Data[[#This Row],[Processor Cost Center]],9),MAIN_Ref[[#All],[Cost Center]:[Site Name]],3,FALSE)</f>
        <v>0</v>
      </c>
      <c r="T1004" s="8"/>
      <c r="U1004"/>
    </row>
    <row r="1005" spans="2:21" x14ac:dyDescent="0.25">
      <c r="B1005" s="6" t="s">
        <v>32</v>
      </c>
      <c r="C1005" s="3" t="s">
        <v>19</v>
      </c>
      <c r="D1005" s="5" t="s">
        <v>1638</v>
      </c>
      <c r="E1005" s="19" t="s">
        <v>1600</v>
      </c>
      <c r="F1005" s="25">
        <v>41414</v>
      </c>
      <c r="G1005" s="3" t="s">
        <v>2210</v>
      </c>
      <c r="H1005" s="5">
        <v>9653</v>
      </c>
      <c r="I1005" s="19">
        <v>100</v>
      </c>
      <c r="J1005" s="6">
        <f>DATE(YEAR(MPT_Data[[#This Row],[Calendar Day]]),MONTH(MPT_Data[[#This Row],[Calendar Day]]),1)</f>
        <v>41395</v>
      </c>
      <c r="K1005" s="3">
        <f>DATE(YEAR(MPT_Data[[#This Row],[Calendar Day]]),1,1)</f>
        <v>41275</v>
      </c>
      <c r="L1005" s="5">
        <f>MPT_Data[[#This Row],[MIN]]/60/24</f>
        <v>6.7034722222222216</v>
      </c>
      <c r="M1005" t="str">
        <f>VLOOKUP(LEFT(MPT_Data[[#This Row],[Object ID]],1),Lookup[#All],2,FALSE)</f>
        <v>Service Request</v>
      </c>
      <c r="N1005">
        <f>VLOOKUP("0"&amp;RIGHT(MPT_Data[[#This Row],[Processor Cost Center]],9),MAIN_Ref[[#All],[Cost Center]:[Site Name]],3,FALSE)</f>
        <v>0</v>
      </c>
      <c r="T1005" s="8"/>
      <c r="U1005"/>
    </row>
    <row r="1006" spans="2:21" x14ac:dyDescent="0.25">
      <c r="B1006" s="6" t="s">
        <v>32</v>
      </c>
      <c r="C1006" s="3" t="s">
        <v>19</v>
      </c>
      <c r="D1006" s="5" t="s">
        <v>1639</v>
      </c>
      <c r="E1006" s="19" t="s">
        <v>43</v>
      </c>
      <c r="F1006" s="25">
        <v>41414</v>
      </c>
      <c r="G1006" s="3" t="s">
        <v>2210</v>
      </c>
      <c r="H1006" s="5">
        <v>9697</v>
      </c>
      <c r="I1006" s="19">
        <v>100</v>
      </c>
      <c r="J1006" s="6">
        <f>DATE(YEAR(MPT_Data[[#This Row],[Calendar Day]]),MONTH(MPT_Data[[#This Row],[Calendar Day]]),1)</f>
        <v>41395</v>
      </c>
      <c r="K1006" s="3">
        <f>DATE(YEAR(MPT_Data[[#This Row],[Calendar Day]]),1,1)</f>
        <v>41275</v>
      </c>
      <c r="L1006" s="5">
        <f>MPT_Data[[#This Row],[MIN]]/60/24</f>
        <v>6.7340277777777784</v>
      </c>
      <c r="M1006" t="str">
        <f>VLOOKUP(LEFT(MPT_Data[[#This Row],[Object ID]],1),Lookup[#All],2,FALSE)</f>
        <v>Service Request</v>
      </c>
      <c r="N1006">
        <f>VLOOKUP("0"&amp;RIGHT(MPT_Data[[#This Row],[Processor Cost Center]],9),MAIN_Ref[[#All],[Cost Center]:[Site Name]],3,FALSE)</f>
        <v>0</v>
      </c>
      <c r="T1006" s="8"/>
      <c r="U1006"/>
    </row>
    <row r="1007" spans="2:21" x14ac:dyDescent="0.25">
      <c r="B1007" s="6" t="s">
        <v>32</v>
      </c>
      <c r="C1007" s="3" t="s">
        <v>19</v>
      </c>
      <c r="D1007" s="5" t="s">
        <v>1640</v>
      </c>
      <c r="E1007" s="19" t="s">
        <v>1600</v>
      </c>
      <c r="F1007" s="25">
        <v>41414</v>
      </c>
      <c r="G1007" s="3" t="s">
        <v>2210</v>
      </c>
      <c r="H1007" s="5">
        <v>8555</v>
      </c>
      <c r="I1007" s="19">
        <v>100</v>
      </c>
      <c r="J1007" s="6">
        <f>DATE(YEAR(MPT_Data[[#This Row],[Calendar Day]]),MONTH(MPT_Data[[#This Row],[Calendar Day]]),1)</f>
        <v>41395</v>
      </c>
      <c r="K1007" s="3">
        <f>DATE(YEAR(MPT_Data[[#This Row],[Calendar Day]]),1,1)</f>
        <v>41275</v>
      </c>
      <c r="L1007" s="5">
        <f>MPT_Data[[#This Row],[MIN]]/60/24</f>
        <v>5.9409722222222223</v>
      </c>
      <c r="M1007" t="str">
        <f>VLOOKUP(LEFT(MPT_Data[[#This Row],[Object ID]],1),Lookup[#All],2,FALSE)</f>
        <v>Service Request</v>
      </c>
      <c r="N1007">
        <f>VLOOKUP("0"&amp;RIGHT(MPT_Data[[#This Row],[Processor Cost Center]],9),MAIN_Ref[[#All],[Cost Center]:[Site Name]],3,FALSE)</f>
        <v>0</v>
      </c>
      <c r="T1007" s="8"/>
      <c r="U1007"/>
    </row>
    <row r="1008" spans="2:21" x14ac:dyDescent="0.25">
      <c r="B1008" s="6" t="s">
        <v>32</v>
      </c>
      <c r="C1008" s="3" t="s">
        <v>19</v>
      </c>
      <c r="D1008" s="5" t="s">
        <v>1641</v>
      </c>
      <c r="E1008" s="19" t="s">
        <v>1600</v>
      </c>
      <c r="F1008" s="25">
        <v>41414</v>
      </c>
      <c r="G1008" s="3" t="s">
        <v>2210</v>
      </c>
      <c r="H1008" s="5">
        <v>8554</v>
      </c>
      <c r="I1008" s="19">
        <v>100</v>
      </c>
      <c r="J1008" s="6">
        <f>DATE(YEAR(MPT_Data[[#This Row],[Calendar Day]]),MONTH(MPT_Data[[#This Row],[Calendar Day]]),1)</f>
        <v>41395</v>
      </c>
      <c r="K1008" s="3">
        <f>DATE(YEAR(MPT_Data[[#This Row],[Calendar Day]]),1,1)</f>
        <v>41275</v>
      </c>
      <c r="L1008" s="5">
        <f>MPT_Data[[#This Row],[MIN]]/60/24</f>
        <v>5.9402777777777773</v>
      </c>
      <c r="M1008" t="str">
        <f>VLOOKUP(LEFT(MPT_Data[[#This Row],[Object ID]],1),Lookup[#All],2,FALSE)</f>
        <v>Service Request</v>
      </c>
      <c r="N1008">
        <f>VLOOKUP("0"&amp;RIGHT(MPT_Data[[#This Row],[Processor Cost Center]],9),MAIN_Ref[[#All],[Cost Center]:[Site Name]],3,FALSE)</f>
        <v>0</v>
      </c>
      <c r="T1008" s="8"/>
      <c r="U1008"/>
    </row>
    <row r="1009" spans="2:21" x14ac:dyDescent="0.25">
      <c r="B1009" s="6" t="s">
        <v>32</v>
      </c>
      <c r="C1009" s="3" t="s">
        <v>19</v>
      </c>
      <c r="D1009" s="5" t="s">
        <v>1642</v>
      </c>
      <c r="E1009" s="19" t="s">
        <v>1600</v>
      </c>
      <c r="F1009" s="25">
        <v>41414</v>
      </c>
      <c r="G1009" s="3" t="s">
        <v>2210</v>
      </c>
      <c r="H1009" s="5">
        <v>8537</v>
      </c>
      <c r="I1009" s="19">
        <v>100</v>
      </c>
      <c r="J1009" s="6">
        <f>DATE(YEAR(MPT_Data[[#This Row],[Calendar Day]]),MONTH(MPT_Data[[#This Row],[Calendar Day]]),1)</f>
        <v>41395</v>
      </c>
      <c r="K1009" s="3">
        <f>DATE(YEAR(MPT_Data[[#This Row],[Calendar Day]]),1,1)</f>
        <v>41275</v>
      </c>
      <c r="L1009" s="5">
        <f>MPT_Data[[#This Row],[MIN]]/60/24</f>
        <v>5.9284722222222221</v>
      </c>
      <c r="M1009" t="str">
        <f>VLOOKUP(LEFT(MPT_Data[[#This Row],[Object ID]],1),Lookup[#All],2,FALSE)</f>
        <v>Service Request</v>
      </c>
      <c r="N1009">
        <f>VLOOKUP("0"&amp;RIGHT(MPT_Data[[#This Row],[Processor Cost Center]],9),MAIN_Ref[[#All],[Cost Center]:[Site Name]],3,FALSE)</f>
        <v>0</v>
      </c>
      <c r="T1009" s="8"/>
      <c r="U1009"/>
    </row>
    <row r="1010" spans="2:21" x14ac:dyDescent="0.25">
      <c r="B1010" s="6" t="s">
        <v>32</v>
      </c>
      <c r="C1010" s="3" t="s">
        <v>19</v>
      </c>
      <c r="D1010" s="5" t="s">
        <v>1643</v>
      </c>
      <c r="E1010" s="19" t="s">
        <v>1600</v>
      </c>
      <c r="F1010" s="25">
        <v>41380</v>
      </c>
      <c r="G1010" s="3" t="s">
        <v>2210</v>
      </c>
      <c r="H1010" s="5">
        <v>8534</v>
      </c>
      <c r="I1010" s="19">
        <v>100</v>
      </c>
      <c r="J1010" s="6">
        <f>DATE(YEAR(MPT_Data[[#This Row],[Calendar Day]]),MONTH(MPT_Data[[#This Row],[Calendar Day]]),1)</f>
        <v>41365</v>
      </c>
      <c r="K1010" s="3">
        <f>DATE(YEAR(MPT_Data[[#This Row],[Calendar Day]]),1,1)</f>
        <v>41275</v>
      </c>
      <c r="L1010" s="5">
        <f>MPT_Data[[#This Row],[MIN]]/60/24</f>
        <v>5.926388888888888</v>
      </c>
      <c r="M1010" t="str">
        <f>VLOOKUP(LEFT(MPT_Data[[#This Row],[Object ID]],1),Lookup[#All],2,FALSE)</f>
        <v>Service Request</v>
      </c>
      <c r="N1010">
        <f>VLOOKUP("0"&amp;RIGHT(MPT_Data[[#This Row],[Processor Cost Center]],9),MAIN_Ref[[#All],[Cost Center]:[Site Name]],3,FALSE)</f>
        <v>0</v>
      </c>
      <c r="T1010" s="8"/>
      <c r="U1010"/>
    </row>
    <row r="1011" spans="2:21" x14ac:dyDescent="0.25">
      <c r="B1011" s="6" t="s">
        <v>32</v>
      </c>
      <c r="C1011" s="3" t="s">
        <v>19</v>
      </c>
      <c r="D1011" s="5" t="s">
        <v>1644</v>
      </c>
      <c r="E1011" s="19" t="s">
        <v>1600</v>
      </c>
      <c r="F1011" s="25">
        <v>41414</v>
      </c>
      <c r="G1011" s="3" t="s">
        <v>2210</v>
      </c>
      <c r="H1011" s="5">
        <v>8499</v>
      </c>
      <c r="I1011" s="19">
        <v>100</v>
      </c>
      <c r="J1011" s="6">
        <f>DATE(YEAR(MPT_Data[[#This Row],[Calendar Day]]),MONTH(MPT_Data[[#This Row],[Calendar Day]]),1)</f>
        <v>41395</v>
      </c>
      <c r="K1011" s="3">
        <f>DATE(YEAR(MPT_Data[[#This Row],[Calendar Day]]),1,1)</f>
        <v>41275</v>
      </c>
      <c r="L1011" s="5">
        <f>MPT_Data[[#This Row],[MIN]]/60/24</f>
        <v>5.9020833333333336</v>
      </c>
      <c r="M1011" t="str">
        <f>VLOOKUP(LEFT(MPT_Data[[#This Row],[Object ID]],1),Lookup[#All],2,FALSE)</f>
        <v>Service Request</v>
      </c>
      <c r="N1011">
        <f>VLOOKUP("0"&amp;RIGHT(MPT_Data[[#This Row],[Processor Cost Center]],9),MAIN_Ref[[#All],[Cost Center]:[Site Name]],3,FALSE)</f>
        <v>0</v>
      </c>
      <c r="T1011" s="8"/>
      <c r="U1011"/>
    </row>
    <row r="1012" spans="2:21" x14ac:dyDescent="0.25">
      <c r="B1012" s="6" t="s">
        <v>32</v>
      </c>
      <c r="C1012" s="3" t="s">
        <v>19</v>
      </c>
      <c r="D1012" s="5" t="s">
        <v>1645</v>
      </c>
      <c r="E1012" s="19" t="s">
        <v>1600</v>
      </c>
      <c r="F1012" s="25">
        <v>41414</v>
      </c>
      <c r="G1012" s="3" t="s">
        <v>2210</v>
      </c>
      <c r="H1012" s="5">
        <v>8446</v>
      </c>
      <c r="I1012" s="19">
        <v>100</v>
      </c>
      <c r="J1012" s="6">
        <f>DATE(YEAR(MPT_Data[[#This Row],[Calendar Day]]),MONTH(MPT_Data[[#This Row],[Calendar Day]]),1)</f>
        <v>41395</v>
      </c>
      <c r="K1012" s="3">
        <f>DATE(YEAR(MPT_Data[[#This Row],[Calendar Day]]),1,1)</f>
        <v>41275</v>
      </c>
      <c r="L1012" s="5">
        <f>MPT_Data[[#This Row],[MIN]]/60/24</f>
        <v>5.865277777777778</v>
      </c>
      <c r="M1012" t="str">
        <f>VLOOKUP(LEFT(MPT_Data[[#This Row],[Object ID]],1),Lookup[#All],2,FALSE)</f>
        <v>Service Request</v>
      </c>
      <c r="N1012">
        <f>VLOOKUP("0"&amp;RIGHT(MPT_Data[[#This Row],[Processor Cost Center]],9),MAIN_Ref[[#All],[Cost Center]:[Site Name]],3,FALSE)</f>
        <v>0</v>
      </c>
      <c r="T1012" s="8"/>
      <c r="U1012"/>
    </row>
    <row r="1013" spans="2:21" x14ac:dyDescent="0.25">
      <c r="B1013" s="6" t="s">
        <v>32</v>
      </c>
      <c r="C1013" s="3" t="s">
        <v>19</v>
      </c>
      <c r="D1013" s="5" t="s">
        <v>1646</v>
      </c>
      <c r="E1013" s="19" t="s">
        <v>1600</v>
      </c>
      <c r="F1013" s="25">
        <v>41414</v>
      </c>
      <c r="G1013" s="3" t="s">
        <v>2210</v>
      </c>
      <c r="H1013" s="5">
        <v>8442</v>
      </c>
      <c r="I1013" s="19">
        <v>100</v>
      </c>
      <c r="J1013" s="6">
        <f>DATE(YEAR(MPT_Data[[#This Row],[Calendar Day]]),MONTH(MPT_Data[[#This Row],[Calendar Day]]),1)</f>
        <v>41395</v>
      </c>
      <c r="K1013" s="3">
        <f>DATE(YEAR(MPT_Data[[#This Row],[Calendar Day]]),1,1)</f>
        <v>41275</v>
      </c>
      <c r="L1013" s="5">
        <f>MPT_Data[[#This Row],[MIN]]/60/24</f>
        <v>5.8624999999999998</v>
      </c>
      <c r="M1013" t="str">
        <f>VLOOKUP(LEFT(MPT_Data[[#This Row],[Object ID]],1),Lookup[#All],2,FALSE)</f>
        <v>Service Request</v>
      </c>
      <c r="N1013">
        <f>VLOOKUP("0"&amp;RIGHT(MPT_Data[[#This Row],[Processor Cost Center]],9),MAIN_Ref[[#All],[Cost Center]:[Site Name]],3,FALSE)</f>
        <v>0</v>
      </c>
      <c r="T1013" s="8"/>
      <c r="U1013"/>
    </row>
    <row r="1014" spans="2:21" x14ac:dyDescent="0.25">
      <c r="B1014" s="6" t="s">
        <v>32</v>
      </c>
      <c r="C1014" s="3" t="s">
        <v>19</v>
      </c>
      <c r="D1014" s="5" t="s">
        <v>1647</v>
      </c>
      <c r="E1014" s="19" t="s">
        <v>1600</v>
      </c>
      <c r="F1014" s="25">
        <v>41414</v>
      </c>
      <c r="G1014" s="3" t="s">
        <v>2210</v>
      </c>
      <c r="H1014" s="5">
        <v>8438</v>
      </c>
      <c r="I1014" s="19">
        <v>100</v>
      </c>
      <c r="J1014" s="6">
        <f>DATE(YEAR(MPT_Data[[#This Row],[Calendar Day]]),MONTH(MPT_Data[[#This Row],[Calendar Day]]),1)</f>
        <v>41395</v>
      </c>
      <c r="K1014" s="3">
        <f>DATE(YEAR(MPT_Data[[#This Row],[Calendar Day]]),1,1)</f>
        <v>41275</v>
      </c>
      <c r="L1014" s="5">
        <f>MPT_Data[[#This Row],[MIN]]/60/24</f>
        <v>5.8597222222222216</v>
      </c>
      <c r="M1014" t="str">
        <f>VLOOKUP(LEFT(MPT_Data[[#This Row],[Object ID]],1),Lookup[#All],2,FALSE)</f>
        <v>Service Request</v>
      </c>
      <c r="N1014">
        <f>VLOOKUP("0"&amp;RIGHT(MPT_Data[[#This Row],[Processor Cost Center]],9),MAIN_Ref[[#All],[Cost Center]:[Site Name]],3,FALSE)</f>
        <v>0</v>
      </c>
      <c r="T1014" s="8"/>
      <c r="U1014"/>
    </row>
    <row r="1015" spans="2:21" x14ac:dyDescent="0.25">
      <c r="B1015" s="6" t="s">
        <v>32</v>
      </c>
      <c r="C1015" s="3" t="s">
        <v>19</v>
      </c>
      <c r="D1015" s="5" t="s">
        <v>1648</v>
      </c>
      <c r="E1015" s="19" t="s">
        <v>1600</v>
      </c>
      <c r="F1015" s="25">
        <v>41414</v>
      </c>
      <c r="G1015" s="3" t="s">
        <v>2210</v>
      </c>
      <c r="H1015" s="5">
        <v>8436</v>
      </c>
      <c r="I1015" s="19">
        <v>100</v>
      </c>
      <c r="J1015" s="6">
        <f>DATE(YEAR(MPT_Data[[#This Row],[Calendar Day]]),MONTH(MPT_Data[[#This Row],[Calendar Day]]),1)</f>
        <v>41395</v>
      </c>
      <c r="K1015" s="3">
        <f>DATE(YEAR(MPT_Data[[#This Row],[Calendar Day]]),1,1)</f>
        <v>41275</v>
      </c>
      <c r="L1015" s="5">
        <f>MPT_Data[[#This Row],[MIN]]/60/24</f>
        <v>5.8583333333333334</v>
      </c>
      <c r="M1015" t="str">
        <f>VLOOKUP(LEFT(MPT_Data[[#This Row],[Object ID]],1),Lookup[#All],2,FALSE)</f>
        <v>Service Request</v>
      </c>
      <c r="N1015">
        <f>VLOOKUP("0"&amp;RIGHT(MPT_Data[[#This Row],[Processor Cost Center]],9),MAIN_Ref[[#All],[Cost Center]:[Site Name]],3,FALSE)</f>
        <v>0</v>
      </c>
      <c r="T1015" s="8"/>
      <c r="U1015"/>
    </row>
    <row r="1016" spans="2:21" x14ac:dyDescent="0.25">
      <c r="B1016" s="6" t="s">
        <v>32</v>
      </c>
      <c r="C1016" s="3" t="s">
        <v>19</v>
      </c>
      <c r="D1016" s="5" t="s">
        <v>1649</v>
      </c>
      <c r="E1016" s="19" t="s">
        <v>1600</v>
      </c>
      <c r="F1016" s="25">
        <v>41414</v>
      </c>
      <c r="G1016" s="3" t="s">
        <v>2210</v>
      </c>
      <c r="H1016" s="5">
        <v>7104</v>
      </c>
      <c r="I1016" s="19">
        <v>100</v>
      </c>
      <c r="J1016" s="6">
        <f>DATE(YEAR(MPT_Data[[#This Row],[Calendar Day]]),MONTH(MPT_Data[[#This Row],[Calendar Day]]),1)</f>
        <v>41395</v>
      </c>
      <c r="K1016" s="3">
        <f>DATE(YEAR(MPT_Data[[#This Row],[Calendar Day]]),1,1)</f>
        <v>41275</v>
      </c>
      <c r="L1016" s="5">
        <f>MPT_Data[[#This Row],[MIN]]/60/24</f>
        <v>4.9333333333333336</v>
      </c>
      <c r="M1016" t="str">
        <f>VLOOKUP(LEFT(MPT_Data[[#This Row],[Object ID]],1),Lookup[#All],2,FALSE)</f>
        <v>Service Request</v>
      </c>
      <c r="N1016">
        <f>VLOOKUP("0"&amp;RIGHT(MPT_Data[[#This Row],[Processor Cost Center]],9),MAIN_Ref[[#All],[Cost Center]:[Site Name]],3,FALSE)</f>
        <v>0</v>
      </c>
      <c r="T1016" s="8"/>
      <c r="U1016"/>
    </row>
    <row r="1017" spans="2:21" x14ac:dyDescent="0.25">
      <c r="B1017" s="6" t="s">
        <v>32</v>
      </c>
      <c r="C1017" s="3" t="s">
        <v>19</v>
      </c>
      <c r="D1017" s="5" t="s">
        <v>1650</v>
      </c>
      <c r="E1017" s="19" t="s">
        <v>1600</v>
      </c>
      <c r="F1017" s="25">
        <v>41414</v>
      </c>
      <c r="G1017" s="3" t="s">
        <v>2210</v>
      </c>
      <c r="H1017" s="5">
        <v>6957</v>
      </c>
      <c r="I1017" s="19">
        <v>100</v>
      </c>
      <c r="J1017" s="6">
        <f>DATE(YEAR(MPT_Data[[#This Row],[Calendar Day]]),MONTH(MPT_Data[[#This Row],[Calendar Day]]),1)</f>
        <v>41395</v>
      </c>
      <c r="K1017" s="3">
        <f>DATE(YEAR(MPT_Data[[#This Row],[Calendar Day]]),1,1)</f>
        <v>41275</v>
      </c>
      <c r="L1017" s="5">
        <f>MPT_Data[[#This Row],[MIN]]/60/24</f>
        <v>4.8312499999999998</v>
      </c>
      <c r="M1017" t="str">
        <f>VLOOKUP(LEFT(MPT_Data[[#This Row],[Object ID]],1),Lookup[#All],2,FALSE)</f>
        <v>Service Request</v>
      </c>
      <c r="N1017">
        <f>VLOOKUP("0"&amp;RIGHT(MPT_Data[[#This Row],[Processor Cost Center]],9),MAIN_Ref[[#All],[Cost Center]:[Site Name]],3,FALSE)</f>
        <v>0</v>
      </c>
      <c r="T1017" s="8"/>
      <c r="U1017"/>
    </row>
    <row r="1018" spans="2:21" x14ac:dyDescent="0.25">
      <c r="B1018" s="6" t="s">
        <v>32</v>
      </c>
      <c r="C1018" s="3" t="s">
        <v>19</v>
      </c>
      <c r="D1018" s="5" t="s">
        <v>1651</v>
      </c>
      <c r="E1018" s="19" t="s">
        <v>1600</v>
      </c>
      <c r="F1018" s="25">
        <v>41414</v>
      </c>
      <c r="G1018" s="3" t="s">
        <v>2210</v>
      </c>
      <c r="H1018" s="5">
        <v>6952</v>
      </c>
      <c r="I1018" s="19">
        <v>100</v>
      </c>
      <c r="J1018" s="6">
        <f>DATE(YEAR(MPT_Data[[#This Row],[Calendar Day]]),MONTH(MPT_Data[[#This Row],[Calendar Day]]),1)</f>
        <v>41395</v>
      </c>
      <c r="K1018" s="3">
        <f>DATE(YEAR(MPT_Data[[#This Row],[Calendar Day]]),1,1)</f>
        <v>41275</v>
      </c>
      <c r="L1018" s="5">
        <f>MPT_Data[[#This Row],[MIN]]/60/24</f>
        <v>4.8277777777777775</v>
      </c>
      <c r="M1018" t="str">
        <f>VLOOKUP(LEFT(MPT_Data[[#This Row],[Object ID]],1),Lookup[#All],2,FALSE)</f>
        <v>Service Request</v>
      </c>
      <c r="N1018">
        <f>VLOOKUP("0"&amp;RIGHT(MPT_Data[[#This Row],[Processor Cost Center]],9),MAIN_Ref[[#All],[Cost Center]:[Site Name]],3,FALSE)</f>
        <v>0</v>
      </c>
      <c r="T1018" s="8"/>
      <c r="U1018"/>
    </row>
    <row r="1019" spans="2:21" x14ac:dyDescent="0.25">
      <c r="B1019" s="6" t="s">
        <v>32</v>
      </c>
      <c r="C1019" s="3" t="s">
        <v>19</v>
      </c>
      <c r="D1019" s="5" t="s">
        <v>1652</v>
      </c>
      <c r="E1019" s="19" t="s">
        <v>43</v>
      </c>
      <c r="F1019" s="25">
        <v>41414</v>
      </c>
      <c r="G1019" s="3" t="s">
        <v>2210</v>
      </c>
      <c r="H1019" s="5">
        <v>6944</v>
      </c>
      <c r="I1019" s="19">
        <v>100</v>
      </c>
      <c r="J1019" s="6">
        <f>DATE(YEAR(MPT_Data[[#This Row],[Calendar Day]]),MONTH(MPT_Data[[#This Row],[Calendar Day]]),1)</f>
        <v>41395</v>
      </c>
      <c r="K1019" s="3">
        <f>DATE(YEAR(MPT_Data[[#This Row],[Calendar Day]]),1,1)</f>
        <v>41275</v>
      </c>
      <c r="L1019" s="5">
        <f>MPT_Data[[#This Row],[MIN]]/60/24</f>
        <v>4.822222222222222</v>
      </c>
      <c r="M1019" t="str">
        <f>VLOOKUP(LEFT(MPT_Data[[#This Row],[Object ID]],1),Lookup[#All],2,FALSE)</f>
        <v>Service Request</v>
      </c>
      <c r="N1019">
        <f>VLOOKUP("0"&amp;RIGHT(MPT_Data[[#This Row],[Processor Cost Center]],9),MAIN_Ref[[#All],[Cost Center]:[Site Name]],3,FALSE)</f>
        <v>0</v>
      </c>
      <c r="T1019" s="8"/>
      <c r="U1019"/>
    </row>
    <row r="1020" spans="2:21" x14ac:dyDescent="0.25">
      <c r="B1020" s="6" t="s">
        <v>32</v>
      </c>
      <c r="C1020" s="3" t="s">
        <v>19</v>
      </c>
      <c r="D1020" s="5" t="s">
        <v>1653</v>
      </c>
      <c r="E1020" s="19" t="s">
        <v>43</v>
      </c>
      <c r="F1020" s="25">
        <v>41414</v>
      </c>
      <c r="G1020" s="3" t="s">
        <v>2210</v>
      </c>
      <c r="H1020" s="5">
        <v>6942</v>
      </c>
      <c r="I1020" s="19">
        <v>100</v>
      </c>
      <c r="J1020" s="6">
        <f>DATE(YEAR(MPT_Data[[#This Row],[Calendar Day]]),MONTH(MPT_Data[[#This Row],[Calendar Day]]),1)</f>
        <v>41395</v>
      </c>
      <c r="K1020" s="3">
        <f>DATE(YEAR(MPT_Data[[#This Row],[Calendar Day]]),1,1)</f>
        <v>41275</v>
      </c>
      <c r="L1020" s="5">
        <f>MPT_Data[[#This Row],[MIN]]/60/24</f>
        <v>4.8208333333333337</v>
      </c>
      <c r="M1020" t="str">
        <f>VLOOKUP(LEFT(MPT_Data[[#This Row],[Object ID]],1),Lookup[#All],2,FALSE)</f>
        <v>Service Request</v>
      </c>
      <c r="N1020">
        <f>VLOOKUP("0"&amp;RIGHT(MPT_Data[[#This Row],[Processor Cost Center]],9),MAIN_Ref[[#All],[Cost Center]:[Site Name]],3,FALSE)</f>
        <v>0</v>
      </c>
      <c r="T1020" s="8"/>
      <c r="U1020"/>
    </row>
    <row r="1021" spans="2:21" x14ac:dyDescent="0.25">
      <c r="B1021" s="6" t="s">
        <v>32</v>
      </c>
      <c r="C1021" s="3" t="s">
        <v>19</v>
      </c>
      <c r="D1021" s="5" t="s">
        <v>1654</v>
      </c>
      <c r="E1021" s="19" t="s">
        <v>1600</v>
      </c>
      <c r="F1021" s="25">
        <v>41414</v>
      </c>
      <c r="G1021" s="3" t="s">
        <v>2210</v>
      </c>
      <c r="H1021" s="5">
        <v>6705</v>
      </c>
      <c r="I1021" s="19">
        <v>100</v>
      </c>
      <c r="J1021" s="6">
        <f>DATE(YEAR(MPT_Data[[#This Row],[Calendar Day]]),MONTH(MPT_Data[[#This Row],[Calendar Day]]),1)</f>
        <v>41395</v>
      </c>
      <c r="K1021" s="3">
        <f>DATE(YEAR(MPT_Data[[#This Row],[Calendar Day]]),1,1)</f>
        <v>41275</v>
      </c>
      <c r="L1021" s="5">
        <f>MPT_Data[[#This Row],[MIN]]/60/24</f>
        <v>4.65625</v>
      </c>
      <c r="M1021" t="str">
        <f>VLOOKUP(LEFT(MPT_Data[[#This Row],[Object ID]],1),Lookup[#All],2,FALSE)</f>
        <v>Service Request</v>
      </c>
      <c r="N1021">
        <f>VLOOKUP("0"&amp;RIGHT(MPT_Data[[#This Row],[Processor Cost Center]],9),MAIN_Ref[[#All],[Cost Center]:[Site Name]],3,FALSE)</f>
        <v>0</v>
      </c>
      <c r="T1021" s="8"/>
      <c r="U1021"/>
    </row>
    <row r="1022" spans="2:21" x14ac:dyDescent="0.25">
      <c r="B1022" s="6" t="s">
        <v>32</v>
      </c>
      <c r="C1022" s="3" t="s">
        <v>19</v>
      </c>
      <c r="D1022" s="5" t="s">
        <v>1655</v>
      </c>
      <c r="E1022" s="19" t="s">
        <v>1600</v>
      </c>
      <c r="F1022" s="25">
        <v>41414</v>
      </c>
      <c r="G1022" s="3" t="s">
        <v>2210</v>
      </c>
      <c r="H1022" s="5">
        <v>8274</v>
      </c>
      <c r="I1022" s="19">
        <v>100</v>
      </c>
      <c r="J1022" s="6">
        <f>DATE(YEAR(MPT_Data[[#This Row],[Calendar Day]]),MONTH(MPT_Data[[#This Row],[Calendar Day]]),1)</f>
        <v>41395</v>
      </c>
      <c r="K1022" s="3">
        <f>DATE(YEAR(MPT_Data[[#This Row],[Calendar Day]]),1,1)</f>
        <v>41275</v>
      </c>
      <c r="L1022" s="5">
        <f>MPT_Data[[#This Row],[MIN]]/60/24</f>
        <v>5.7458333333333336</v>
      </c>
      <c r="M1022" t="str">
        <f>VLOOKUP(LEFT(MPT_Data[[#This Row],[Object ID]],1),Lookup[#All],2,FALSE)</f>
        <v>Service Request</v>
      </c>
      <c r="N1022">
        <f>VLOOKUP("0"&amp;RIGHT(MPT_Data[[#This Row],[Processor Cost Center]],9),MAIN_Ref[[#All],[Cost Center]:[Site Name]],3,FALSE)</f>
        <v>0</v>
      </c>
      <c r="T1022" s="8"/>
      <c r="U1022"/>
    </row>
    <row r="1023" spans="2:21" x14ac:dyDescent="0.25">
      <c r="B1023" s="6" t="s">
        <v>32</v>
      </c>
      <c r="C1023" s="3" t="s">
        <v>19</v>
      </c>
      <c r="D1023" s="5" t="s">
        <v>1656</v>
      </c>
      <c r="E1023" s="19" t="s">
        <v>1657</v>
      </c>
      <c r="F1023" s="25">
        <v>41414</v>
      </c>
      <c r="G1023" s="3" t="s">
        <v>2207</v>
      </c>
      <c r="H1023" s="5">
        <v>4120</v>
      </c>
      <c r="I1023" s="19">
        <v>100</v>
      </c>
      <c r="J1023" s="6">
        <f>DATE(YEAR(MPT_Data[[#This Row],[Calendar Day]]),MONTH(MPT_Data[[#This Row],[Calendar Day]]),1)</f>
        <v>41395</v>
      </c>
      <c r="K1023" s="3">
        <f>DATE(YEAR(MPT_Data[[#This Row],[Calendar Day]]),1,1)</f>
        <v>41275</v>
      </c>
      <c r="L1023" s="5">
        <f>MPT_Data[[#This Row],[MIN]]/60/24</f>
        <v>2.8611111111111112</v>
      </c>
      <c r="M1023" t="str">
        <f>VLOOKUP(LEFT(MPT_Data[[#This Row],[Object ID]],1),Lookup[#All],2,FALSE)</f>
        <v>Service Request</v>
      </c>
      <c r="N1023">
        <f>VLOOKUP("0"&amp;RIGHT(MPT_Data[[#This Row],[Processor Cost Center]],9),MAIN_Ref[[#All],[Cost Center]:[Site Name]],3,FALSE)</f>
        <v>0</v>
      </c>
      <c r="T1023" s="8"/>
      <c r="U1023"/>
    </row>
    <row r="1024" spans="2:21" x14ac:dyDescent="0.25">
      <c r="B1024" s="6" t="s">
        <v>32</v>
      </c>
      <c r="C1024" s="3" t="s">
        <v>19</v>
      </c>
      <c r="D1024" s="5" t="s">
        <v>1658</v>
      </c>
      <c r="E1024" s="19" t="s">
        <v>1600</v>
      </c>
      <c r="F1024" s="25">
        <v>41395</v>
      </c>
      <c r="G1024" s="3" t="s">
        <v>2209</v>
      </c>
      <c r="H1024" s="5">
        <v>22598</v>
      </c>
      <c r="I1024" s="19">
        <v>100</v>
      </c>
      <c r="J1024" s="6">
        <f>DATE(YEAR(MPT_Data[[#This Row],[Calendar Day]]),MONTH(MPT_Data[[#This Row],[Calendar Day]]),1)</f>
        <v>41395</v>
      </c>
      <c r="K1024" s="3">
        <f>DATE(YEAR(MPT_Data[[#This Row],[Calendar Day]]),1,1)</f>
        <v>41275</v>
      </c>
      <c r="L1024" s="5">
        <f>MPT_Data[[#This Row],[MIN]]/60/24</f>
        <v>15.693055555555555</v>
      </c>
      <c r="M1024" t="str">
        <f>VLOOKUP(LEFT(MPT_Data[[#This Row],[Object ID]],1),Lookup[#All],2,FALSE)</f>
        <v>Service Request</v>
      </c>
      <c r="N1024">
        <f>VLOOKUP("0"&amp;RIGHT(MPT_Data[[#This Row],[Processor Cost Center]],9),MAIN_Ref[[#All],[Cost Center]:[Site Name]],3,FALSE)</f>
        <v>0</v>
      </c>
      <c r="T1024" s="8"/>
      <c r="U1024"/>
    </row>
    <row r="1025" spans="2:21" x14ac:dyDescent="0.25">
      <c r="B1025" s="6" t="s">
        <v>32</v>
      </c>
      <c r="C1025" s="3" t="s">
        <v>19</v>
      </c>
      <c r="D1025" s="5" t="s">
        <v>1659</v>
      </c>
      <c r="E1025" s="19" t="s">
        <v>1600</v>
      </c>
      <c r="F1025" s="25">
        <v>41414</v>
      </c>
      <c r="G1025" s="3" t="s">
        <v>2210</v>
      </c>
      <c r="H1025" s="5">
        <v>1093</v>
      </c>
      <c r="I1025" s="19">
        <v>100</v>
      </c>
      <c r="J1025" s="6">
        <f>DATE(YEAR(MPT_Data[[#This Row],[Calendar Day]]),MONTH(MPT_Data[[#This Row],[Calendar Day]]),1)</f>
        <v>41395</v>
      </c>
      <c r="K1025" s="3">
        <f>DATE(YEAR(MPT_Data[[#This Row],[Calendar Day]]),1,1)</f>
        <v>41275</v>
      </c>
      <c r="L1025" s="5">
        <f>MPT_Data[[#This Row],[MIN]]/60/24</f>
        <v>0.75902777777777775</v>
      </c>
      <c r="M1025" t="str">
        <f>VLOOKUP(LEFT(MPT_Data[[#This Row],[Object ID]],1),Lookup[#All],2,FALSE)</f>
        <v>Service Request</v>
      </c>
      <c r="N1025">
        <f>VLOOKUP("0"&amp;RIGHT(MPT_Data[[#This Row],[Processor Cost Center]],9),MAIN_Ref[[#All],[Cost Center]:[Site Name]],3,FALSE)</f>
        <v>0</v>
      </c>
      <c r="T1025" s="8"/>
      <c r="U1025"/>
    </row>
    <row r="1026" spans="2:21" x14ac:dyDescent="0.25">
      <c r="B1026" s="6" t="s">
        <v>32</v>
      </c>
      <c r="C1026" s="3" t="s">
        <v>19</v>
      </c>
      <c r="D1026" s="5" t="s">
        <v>1660</v>
      </c>
      <c r="E1026" s="19" t="s">
        <v>1600</v>
      </c>
      <c r="F1026" s="25">
        <v>41414</v>
      </c>
      <c r="G1026" s="3" t="s">
        <v>2210</v>
      </c>
      <c r="H1026" s="5">
        <v>1093</v>
      </c>
      <c r="I1026" s="19">
        <v>100</v>
      </c>
      <c r="J1026" s="6">
        <f>DATE(YEAR(MPT_Data[[#This Row],[Calendar Day]]),MONTH(MPT_Data[[#This Row],[Calendar Day]]),1)</f>
        <v>41395</v>
      </c>
      <c r="K1026" s="3">
        <f>DATE(YEAR(MPT_Data[[#This Row],[Calendar Day]]),1,1)</f>
        <v>41275</v>
      </c>
      <c r="L1026" s="5">
        <f>MPT_Data[[#This Row],[MIN]]/60/24</f>
        <v>0.75902777777777775</v>
      </c>
      <c r="M1026" t="str">
        <f>VLOOKUP(LEFT(MPT_Data[[#This Row],[Object ID]],1),Lookup[#All],2,FALSE)</f>
        <v>Service Request</v>
      </c>
      <c r="N1026">
        <f>VLOOKUP("0"&amp;RIGHT(MPT_Data[[#This Row],[Processor Cost Center]],9),MAIN_Ref[[#All],[Cost Center]:[Site Name]],3,FALSE)</f>
        <v>0</v>
      </c>
      <c r="T1026" s="8"/>
      <c r="U1026"/>
    </row>
    <row r="1027" spans="2:21" x14ac:dyDescent="0.25">
      <c r="B1027" s="6" t="s">
        <v>32</v>
      </c>
      <c r="C1027" s="3" t="s">
        <v>19</v>
      </c>
      <c r="D1027" s="5" t="s">
        <v>1661</v>
      </c>
      <c r="E1027" s="19" t="s">
        <v>1600</v>
      </c>
      <c r="F1027" s="25">
        <v>41414</v>
      </c>
      <c r="G1027" s="3" t="s">
        <v>2210</v>
      </c>
      <c r="H1027" s="5">
        <v>1078</v>
      </c>
      <c r="I1027" s="19">
        <v>100</v>
      </c>
      <c r="J1027" s="6">
        <f>DATE(YEAR(MPT_Data[[#This Row],[Calendar Day]]),MONTH(MPT_Data[[#This Row],[Calendar Day]]),1)</f>
        <v>41395</v>
      </c>
      <c r="K1027" s="3">
        <f>DATE(YEAR(MPT_Data[[#This Row],[Calendar Day]]),1,1)</f>
        <v>41275</v>
      </c>
      <c r="L1027" s="5">
        <f>MPT_Data[[#This Row],[MIN]]/60/24</f>
        <v>0.74861111111111101</v>
      </c>
      <c r="M1027" t="str">
        <f>VLOOKUP(LEFT(MPT_Data[[#This Row],[Object ID]],1),Lookup[#All],2,FALSE)</f>
        <v>Service Request</v>
      </c>
      <c r="N1027">
        <f>VLOOKUP("0"&amp;RIGHT(MPT_Data[[#This Row],[Processor Cost Center]],9),MAIN_Ref[[#All],[Cost Center]:[Site Name]],3,FALSE)</f>
        <v>0</v>
      </c>
      <c r="T1027" s="8"/>
      <c r="U1027"/>
    </row>
    <row r="1028" spans="2:21" x14ac:dyDescent="0.25">
      <c r="B1028" s="6" t="s">
        <v>32</v>
      </c>
      <c r="C1028" s="3" t="s">
        <v>19</v>
      </c>
      <c r="D1028" s="5" t="s">
        <v>1662</v>
      </c>
      <c r="E1028" s="19" t="s">
        <v>1600</v>
      </c>
      <c r="F1028" s="25">
        <v>41414</v>
      </c>
      <c r="G1028" s="3" t="s">
        <v>2210</v>
      </c>
      <c r="H1028" s="5">
        <v>1077</v>
      </c>
      <c r="I1028" s="19">
        <v>100</v>
      </c>
      <c r="J1028" s="6">
        <f>DATE(YEAR(MPT_Data[[#This Row],[Calendar Day]]),MONTH(MPT_Data[[#This Row],[Calendar Day]]),1)</f>
        <v>41395</v>
      </c>
      <c r="K1028" s="3">
        <f>DATE(YEAR(MPT_Data[[#This Row],[Calendar Day]]),1,1)</f>
        <v>41275</v>
      </c>
      <c r="L1028" s="5">
        <f>MPT_Data[[#This Row],[MIN]]/60/24</f>
        <v>0.74791666666666667</v>
      </c>
      <c r="M1028" t="str">
        <f>VLOOKUP(LEFT(MPT_Data[[#This Row],[Object ID]],1),Lookup[#All],2,FALSE)</f>
        <v>Service Request</v>
      </c>
      <c r="N1028">
        <f>VLOOKUP("0"&amp;RIGHT(MPT_Data[[#This Row],[Processor Cost Center]],9),MAIN_Ref[[#All],[Cost Center]:[Site Name]],3,FALSE)</f>
        <v>0</v>
      </c>
      <c r="T1028" s="8"/>
      <c r="U1028"/>
    </row>
    <row r="1029" spans="2:21" x14ac:dyDescent="0.25">
      <c r="B1029" s="6" t="s">
        <v>32</v>
      </c>
      <c r="C1029" s="3" t="s">
        <v>19</v>
      </c>
      <c r="D1029" s="5" t="s">
        <v>1663</v>
      </c>
      <c r="E1029" s="19" t="s">
        <v>1600</v>
      </c>
      <c r="F1029" s="25">
        <v>41395</v>
      </c>
      <c r="G1029" s="3" t="s">
        <v>2209</v>
      </c>
      <c r="H1029" s="5">
        <v>18133</v>
      </c>
      <c r="I1029" s="19">
        <v>100</v>
      </c>
      <c r="J1029" s="6">
        <f>DATE(YEAR(MPT_Data[[#This Row],[Calendar Day]]),MONTH(MPT_Data[[#This Row],[Calendar Day]]),1)</f>
        <v>41395</v>
      </c>
      <c r="K1029" s="3">
        <f>DATE(YEAR(MPT_Data[[#This Row],[Calendar Day]]),1,1)</f>
        <v>41275</v>
      </c>
      <c r="L1029" s="5">
        <f>MPT_Data[[#This Row],[MIN]]/60/24</f>
        <v>12.59236111111111</v>
      </c>
      <c r="M1029" t="str">
        <f>VLOOKUP(LEFT(MPT_Data[[#This Row],[Object ID]],1),Lookup[#All],2,FALSE)</f>
        <v>Service Request</v>
      </c>
      <c r="N1029">
        <f>VLOOKUP("0"&amp;RIGHT(MPT_Data[[#This Row],[Processor Cost Center]],9),MAIN_Ref[[#All],[Cost Center]:[Site Name]],3,FALSE)</f>
        <v>0</v>
      </c>
      <c r="T1029" s="8"/>
      <c r="U1029"/>
    </row>
    <row r="1030" spans="2:21" x14ac:dyDescent="0.25">
      <c r="B1030" s="6" t="s">
        <v>32</v>
      </c>
      <c r="C1030" s="3" t="s">
        <v>19</v>
      </c>
      <c r="D1030" s="5" t="s">
        <v>1664</v>
      </c>
      <c r="E1030" s="19" t="s">
        <v>1665</v>
      </c>
      <c r="F1030" s="25">
        <v>41395</v>
      </c>
      <c r="G1030" s="3" t="s">
        <v>2209</v>
      </c>
      <c r="H1030" s="5">
        <v>17414</v>
      </c>
      <c r="I1030" s="19">
        <v>100</v>
      </c>
      <c r="J1030" s="6">
        <f>DATE(YEAR(MPT_Data[[#This Row],[Calendar Day]]),MONTH(MPT_Data[[#This Row],[Calendar Day]]),1)</f>
        <v>41395</v>
      </c>
      <c r="K1030" s="3">
        <f>DATE(YEAR(MPT_Data[[#This Row],[Calendar Day]]),1,1)</f>
        <v>41275</v>
      </c>
      <c r="L1030" s="5">
        <f>MPT_Data[[#This Row],[MIN]]/60/24</f>
        <v>12.093055555555557</v>
      </c>
      <c r="M1030" t="str">
        <f>VLOOKUP(LEFT(MPT_Data[[#This Row],[Object ID]],1),Lookup[#All],2,FALSE)</f>
        <v>Service Request</v>
      </c>
      <c r="N1030">
        <f>VLOOKUP("0"&amp;RIGHT(MPT_Data[[#This Row],[Processor Cost Center]],9),MAIN_Ref[[#All],[Cost Center]:[Site Name]],3,FALSE)</f>
        <v>0</v>
      </c>
      <c r="T1030" s="8"/>
      <c r="U1030"/>
    </row>
    <row r="1031" spans="2:21" x14ac:dyDescent="0.25">
      <c r="B1031" s="6" t="s">
        <v>32</v>
      </c>
      <c r="C1031" s="3" t="s">
        <v>19</v>
      </c>
      <c r="D1031" s="5" t="s">
        <v>1666</v>
      </c>
      <c r="E1031" s="19" t="s">
        <v>43</v>
      </c>
      <c r="F1031" s="25">
        <v>41426</v>
      </c>
      <c r="G1031" s="3" t="s">
        <v>2210</v>
      </c>
      <c r="H1031" s="5">
        <v>11068</v>
      </c>
      <c r="I1031" s="19">
        <v>100</v>
      </c>
      <c r="J1031" s="6">
        <f>DATE(YEAR(MPT_Data[[#This Row],[Calendar Day]]),MONTH(MPT_Data[[#This Row],[Calendar Day]]),1)</f>
        <v>41426</v>
      </c>
      <c r="K1031" s="3">
        <f>DATE(YEAR(MPT_Data[[#This Row],[Calendar Day]]),1,1)</f>
        <v>41275</v>
      </c>
      <c r="L1031" s="5">
        <f>MPT_Data[[#This Row],[MIN]]/60/24</f>
        <v>7.6861111111111109</v>
      </c>
      <c r="M1031" t="str">
        <f>VLOOKUP(LEFT(MPT_Data[[#This Row],[Object ID]],1),Lookup[#All],2,FALSE)</f>
        <v>Service Request</v>
      </c>
      <c r="N1031">
        <f>VLOOKUP("0"&amp;RIGHT(MPT_Data[[#This Row],[Processor Cost Center]],9),MAIN_Ref[[#All],[Cost Center]:[Site Name]],3,FALSE)</f>
        <v>0</v>
      </c>
      <c r="T1031" s="8"/>
      <c r="U1031"/>
    </row>
    <row r="1032" spans="2:21" x14ac:dyDescent="0.25">
      <c r="B1032" s="6" t="s">
        <v>32</v>
      </c>
      <c r="C1032" s="3" t="s">
        <v>19</v>
      </c>
      <c r="D1032" s="5" t="s">
        <v>1667</v>
      </c>
      <c r="E1032" s="19" t="s">
        <v>1668</v>
      </c>
      <c r="F1032" s="25">
        <v>41421</v>
      </c>
      <c r="G1032" s="3" t="s">
        <v>2211</v>
      </c>
      <c r="H1032" s="5">
        <v>4605</v>
      </c>
      <c r="I1032" s="19">
        <v>100</v>
      </c>
      <c r="J1032" s="6">
        <f>DATE(YEAR(MPT_Data[[#This Row],[Calendar Day]]),MONTH(MPT_Data[[#This Row],[Calendar Day]]),1)</f>
        <v>41395</v>
      </c>
      <c r="K1032" s="3">
        <f>DATE(YEAR(MPT_Data[[#This Row],[Calendar Day]]),1,1)</f>
        <v>41275</v>
      </c>
      <c r="L1032" s="5">
        <f>MPT_Data[[#This Row],[MIN]]/60/24</f>
        <v>3.1979166666666665</v>
      </c>
      <c r="M1032" t="str">
        <f>VLOOKUP(LEFT(MPT_Data[[#This Row],[Object ID]],1),Lookup[#All],2,FALSE)</f>
        <v>Service Request</v>
      </c>
      <c r="N1032">
        <f>VLOOKUP("0"&amp;RIGHT(MPT_Data[[#This Row],[Processor Cost Center]],9),MAIN_Ref[[#All],[Cost Center]:[Site Name]],3,FALSE)</f>
        <v>0</v>
      </c>
      <c r="T1032" s="8"/>
      <c r="U1032"/>
    </row>
    <row r="1033" spans="2:21" x14ac:dyDescent="0.25">
      <c r="B1033" s="6" t="s">
        <v>32</v>
      </c>
      <c r="C1033" s="3" t="s">
        <v>19</v>
      </c>
      <c r="D1033" s="5" t="s">
        <v>1669</v>
      </c>
      <c r="E1033" s="19" t="s">
        <v>1670</v>
      </c>
      <c r="F1033" s="25">
        <v>41393</v>
      </c>
      <c r="G1033" s="3" t="s">
        <v>2210</v>
      </c>
      <c r="H1033" s="5">
        <v>2804</v>
      </c>
      <c r="I1033" s="19">
        <v>100</v>
      </c>
      <c r="J1033" s="6">
        <f>DATE(YEAR(MPT_Data[[#This Row],[Calendar Day]]),MONTH(MPT_Data[[#This Row],[Calendar Day]]),1)</f>
        <v>41365</v>
      </c>
      <c r="K1033" s="3">
        <f>DATE(YEAR(MPT_Data[[#This Row],[Calendar Day]]),1,1)</f>
        <v>41275</v>
      </c>
      <c r="L1033" s="5">
        <f>MPT_Data[[#This Row],[MIN]]/60/24</f>
        <v>1.9472222222222222</v>
      </c>
      <c r="M1033" t="str">
        <f>VLOOKUP(LEFT(MPT_Data[[#This Row],[Object ID]],1),Lookup[#All],2,FALSE)</f>
        <v>Service Request</v>
      </c>
      <c r="N1033">
        <f>VLOOKUP("0"&amp;RIGHT(MPT_Data[[#This Row],[Processor Cost Center]],9),MAIN_Ref[[#All],[Cost Center]:[Site Name]],3,FALSE)</f>
        <v>0</v>
      </c>
      <c r="T1033" s="8"/>
      <c r="U1033"/>
    </row>
    <row r="1034" spans="2:21" x14ac:dyDescent="0.25">
      <c r="B1034" s="6" t="s">
        <v>32</v>
      </c>
      <c r="C1034" s="3" t="s">
        <v>19</v>
      </c>
      <c r="D1034" s="5" t="s">
        <v>1671</v>
      </c>
      <c r="E1034" s="19" t="s">
        <v>1672</v>
      </c>
      <c r="F1034" s="25">
        <v>41407</v>
      </c>
      <c r="G1034" s="3" t="s">
        <v>2209</v>
      </c>
      <c r="H1034" s="5">
        <v>759</v>
      </c>
      <c r="I1034" s="19">
        <v>100</v>
      </c>
      <c r="J1034" s="6">
        <f>DATE(YEAR(MPT_Data[[#This Row],[Calendar Day]]),MONTH(MPT_Data[[#This Row],[Calendar Day]]),1)</f>
        <v>41395</v>
      </c>
      <c r="K1034" s="3">
        <f>DATE(YEAR(MPT_Data[[#This Row],[Calendar Day]]),1,1)</f>
        <v>41275</v>
      </c>
      <c r="L1034" s="5">
        <f>MPT_Data[[#This Row],[MIN]]/60/24</f>
        <v>0.52708333333333335</v>
      </c>
      <c r="M1034" t="str">
        <f>VLOOKUP(LEFT(MPT_Data[[#This Row],[Object ID]],1),Lookup[#All],2,FALSE)</f>
        <v>Service Request</v>
      </c>
      <c r="N1034">
        <f>VLOOKUP("0"&amp;RIGHT(MPT_Data[[#This Row],[Processor Cost Center]],9),MAIN_Ref[[#All],[Cost Center]:[Site Name]],3,FALSE)</f>
        <v>0</v>
      </c>
      <c r="T1034" s="8"/>
      <c r="U1034"/>
    </row>
    <row r="1035" spans="2:21" x14ac:dyDescent="0.25">
      <c r="B1035" s="6" t="s">
        <v>32</v>
      </c>
      <c r="C1035" s="3" t="s">
        <v>19</v>
      </c>
      <c r="D1035" s="5" t="s">
        <v>1673</v>
      </c>
      <c r="E1035" s="19" t="s">
        <v>43</v>
      </c>
      <c r="F1035" s="25">
        <v>41397</v>
      </c>
      <c r="G1035" s="3" t="s">
        <v>2210</v>
      </c>
      <c r="H1035" s="5">
        <v>8489</v>
      </c>
      <c r="I1035" s="19">
        <v>100</v>
      </c>
      <c r="J1035" s="6">
        <f>DATE(YEAR(MPT_Data[[#This Row],[Calendar Day]]),MONTH(MPT_Data[[#This Row],[Calendar Day]]),1)</f>
        <v>41395</v>
      </c>
      <c r="K1035" s="3">
        <f>DATE(YEAR(MPT_Data[[#This Row],[Calendar Day]]),1,1)</f>
        <v>41275</v>
      </c>
      <c r="L1035" s="5">
        <f>MPT_Data[[#This Row],[MIN]]/60/24</f>
        <v>5.895138888888888</v>
      </c>
      <c r="M1035" t="str">
        <f>VLOOKUP(LEFT(MPT_Data[[#This Row],[Object ID]],1),Lookup[#All],2,FALSE)</f>
        <v>Service Request</v>
      </c>
      <c r="N1035">
        <f>VLOOKUP("0"&amp;RIGHT(MPT_Data[[#This Row],[Processor Cost Center]],9),MAIN_Ref[[#All],[Cost Center]:[Site Name]],3,FALSE)</f>
        <v>0</v>
      </c>
      <c r="T1035" s="8"/>
      <c r="U1035"/>
    </row>
    <row r="1036" spans="2:21" x14ac:dyDescent="0.25">
      <c r="B1036" s="6" t="s">
        <v>32</v>
      </c>
      <c r="C1036" s="3" t="s">
        <v>19</v>
      </c>
      <c r="D1036" s="5" t="s">
        <v>1674</v>
      </c>
      <c r="E1036" s="19" t="s">
        <v>43</v>
      </c>
      <c r="F1036" s="25">
        <v>41427</v>
      </c>
      <c r="G1036" s="3" t="s">
        <v>2210</v>
      </c>
      <c r="H1036" s="5">
        <v>8297</v>
      </c>
      <c r="I1036" s="19">
        <v>100</v>
      </c>
      <c r="J1036" s="6">
        <f>DATE(YEAR(MPT_Data[[#This Row],[Calendar Day]]),MONTH(MPT_Data[[#This Row],[Calendar Day]]),1)</f>
        <v>41426</v>
      </c>
      <c r="K1036" s="3">
        <f>DATE(YEAR(MPT_Data[[#This Row],[Calendar Day]]),1,1)</f>
        <v>41275</v>
      </c>
      <c r="L1036" s="5">
        <f>MPT_Data[[#This Row],[MIN]]/60/24</f>
        <v>5.7618055555555552</v>
      </c>
      <c r="M1036" t="str">
        <f>VLOOKUP(LEFT(MPT_Data[[#This Row],[Object ID]],1),Lookup[#All],2,FALSE)</f>
        <v>Service Request</v>
      </c>
      <c r="N1036">
        <f>VLOOKUP("0"&amp;RIGHT(MPT_Data[[#This Row],[Processor Cost Center]],9),MAIN_Ref[[#All],[Cost Center]:[Site Name]],3,FALSE)</f>
        <v>0</v>
      </c>
      <c r="T1036" s="8"/>
      <c r="U1036"/>
    </row>
    <row r="1037" spans="2:21" x14ac:dyDescent="0.25">
      <c r="B1037" s="6" t="s">
        <v>32</v>
      </c>
      <c r="C1037" s="3" t="s">
        <v>19</v>
      </c>
      <c r="D1037" s="5" t="s">
        <v>1675</v>
      </c>
      <c r="E1037" s="19" t="s">
        <v>1676</v>
      </c>
      <c r="F1037" s="25">
        <v>41428</v>
      </c>
      <c r="G1037" s="3" t="s">
        <v>2209</v>
      </c>
      <c r="H1037" s="5">
        <v>1419</v>
      </c>
      <c r="I1037" s="19">
        <v>100</v>
      </c>
      <c r="J1037" s="6">
        <f>DATE(YEAR(MPT_Data[[#This Row],[Calendar Day]]),MONTH(MPT_Data[[#This Row],[Calendar Day]]),1)</f>
        <v>41426</v>
      </c>
      <c r="K1037" s="3">
        <f>DATE(YEAR(MPT_Data[[#This Row],[Calendar Day]]),1,1)</f>
        <v>41275</v>
      </c>
      <c r="L1037" s="5">
        <f>MPT_Data[[#This Row],[MIN]]/60/24</f>
        <v>0.98541666666666661</v>
      </c>
      <c r="M1037" t="str">
        <f>VLOOKUP(LEFT(MPT_Data[[#This Row],[Object ID]],1),Lookup[#All],2,FALSE)</f>
        <v>Service Request</v>
      </c>
      <c r="N1037">
        <f>VLOOKUP("0"&amp;RIGHT(MPT_Data[[#This Row],[Processor Cost Center]],9),MAIN_Ref[[#All],[Cost Center]:[Site Name]],3,FALSE)</f>
        <v>0</v>
      </c>
      <c r="T1037" s="8"/>
      <c r="U1037"/>
    </row>
    <row r="1038" spans="2:21" x14ac:dyDescent="0.25">
      <c r="B1038" s="6" t="s">
        <v>32</v>
      </c>
      <c r="C1038" s="3" t="s">
        <v>19</v>
      </c>
      <c r="D1038" s="5" t="s">
        <v>1677</v>
      </c>
      <c r="E1038" s="19" t="s">
        <v>1678</v>
      </c>
      <c r="F1038" s="25">
        <v>41401</v>
      </c>
      <c r="G1038" s="3" t="s">
        <v>2210</v>
      </c>
      <c r="H1038" s="5">
        <v>7176</v>
      </c>
      <c r="I1038" s="19">
        <v>100</v>
      </c>
      <c r="J1038" s="6">
        <f>DATE(YEAR(MPT_Data[[#This Row],[Calendar Day]]),MONTH(MPT_Data[[#This Row],[Calendar Day]]),1)</f>
        <v>41395</v>
      </c>
      <c r="K1038" s="3">
        <f>DATE(YEAR(MPT_Data[[#This Row],[Calendar Day]]),1,1)</f>
        <v>41275</v>
      </c>
      <c r="L1038" s="5">
        <f>MPT_Data[[#This Row],[MIN]]/60/24</f>
        <v>4.9833333333333334</v>
      </c>
      <c r="M1038" t="str">
        <f>VLOOKUP(LEFT(MPT_Data[[#This Row],[Object ID]],1),Lookup[#All],2,FALSE)</f>
        <v>Service Request</v>
      </c>
      <c r="N1038">
        <f>VLOOKUP("0"&amp;RIGHT(MPT_Data[[#This Row],[Processor Cost Center]],9),MAIN_Ref[[#All],[Cost Center]:[Site Name]],3,FALSE)</f>
        <v>0</v>
      </c>
      <c r="T1038" s="8"/>
      <c r="U1038"/>
    </row>
    <row r="1039" spans="2:21" x14ac:dyDescent="0.25">
      <c r="B1039" s="6" t="s">
        <v>32</v>
      </c>
      <c r="C1039" s="3" t="s">
        <v>19</v>
      </c>
      <c r="D1039" s="5" t="s">
        <v>1679</v>
      </c>
      <c r="E1039" s="19" t="s">
        <v>1680</v>
      </c>
      <c r="F1039" s="25">
        <v>41401</v>
      </c>
      <c r="G1039" s="3" t="s">
        <v>2210</v>
      </c>
      <c r="H1039" s="5">
        <v>62</v>
      </c>
      <c r="I1039" s="19">
        <v>100</v>
      </c>
      <c r="J1039" s="6">
        <f>DATE(YEAR(MPT_Data[[#This Row],[Calendar Day]]),MONTH(MPT_Data[[#This Row],[Calendar Day]]),1)</f>
        <v>41395</v>
      </c>
      <c r="K1039" s="3">
        <f>DATE(YEAR(MPT_Data[[#This Row],[Calendar Day]]),1,1)</f>
        <v>41275</v>
      </c>
      <c r="L1039" s="5">
        <f>MPT_Data[[#This Row],[MIN]]/60/24</f>
        <v>4.3055555555555562E-2</v>
      </c>
      <c r="M1039" t="str">
        <f>VLOOKUP(LEFT(MPT_Data[[#This Row],[Object ID]],1),Lookup[#All],2,FALSE)</f>
        <v>Service Request</v>
      </c>
      <c r="N1039">
        <f>VLOOKUP("0"&amp;RIGHT(MPT_Data[[#This Row],[Processor Cost Center]],9),MAIN_Ref[[#All],[Cost Center]:[Site Name]],3,FALSE)</f>
        <v>0</v>
      </c>
      <c r="T1039" s="8"/>
      <c r="U1039"/>
    </row>
    <row r="1040" spans="2:21" x14ac:dyDescent="0.25">
      <c r="B1040" s="6" t="s">
        <v>32</v>
      </c>
      <c r="C1040" s="3" t="s">
        <v>19</v>
      </c>
      <c r="D1040" s="5" t="s">
        <v>1681</v>
      </c>
      <c r="E1040" s="19" t="s">
        <v>1682</v>
      </c>
      <c r="F1040" s="25">
        <v>41421</v>
      </c>
      <c r="G1040" s="3" t="s">
        <v>2211</v>
      </c>
      <c r="H1040" s="5">
        <v>10187</v>
      </c>
      <c r="I1040" s="19">
        <v>100</v>
      </c>
      <c r="J1040" s="6">
        <f>DATE(YEAR(MPT_Data[[#This Row],[Calendar Day]]),MONTH(MPT_Data[[#This Row],[Calendar Day]]),1)</f>
        <v>41395</v>
      </c>
      <c r="K1040" s="3">
        <f>DATE(YEAR(MPT_Data[[#This Row],[Calendar Day]]),1,1)</f>
        <v>41275</v>
      </c>
      <c r="L1040" s="5">
        <f>MPT_Data[[#This Row],[MIN]]/60/24</f>
        <v>7.0743055555555552</v>
      </c>
      <c r="M1040" t="str">
        <f>VLOOKUP(LEFT(MPT_Data[[#This Row],[Object ID]],1),Lookup[#All],2,FALSE)</f>
        <v>Service Request</v>
      </c>
      <c r="N1040">
        <f>VLOOKUP("0"&amp;RIGHT(MPT_Data[[#This Row],[Processor Cost Center]],9),MAIN_Ref[[#All],[Cost Center]:[Site Name]],3,FALSE)</f>
        <v>0</v>
      </c>
      <c r="T1040" s="8"/>
      <c r="U1040"/>
    </row>
    <row r="1041" spans="2:21" x14ac:dyDescent="0.25">
      <c r="B1041" s="6" t="s">
        <v>32</v>
      </c>
      <c r="C1041" s="3" t="s">
        <v>19</v>
      </c>
      <c r="D1041" s="5" t="s">
        <v>1683</v>
      </c>
      <c r="E1041" s="19" t="s">
        <v>1684</v>
      </c>
      <c r="F1041" s="25">
        <v>41421</v>
      </c>
      <c r="G1041" s="3" t="s">
        <v>2209</v>
      </c>
      <c r="H1041" s="5">
        <v>2</v>
      </c>
      <c r="I1041" s="19">
        <v>100</v>
      </c>
      <c r="J1041" s="6">
        <f>DATE(YEAR(MPT_Data[[#This Row],[Calendar Day]]),MONTH(MPT_Data[[#This Row],[Calendar Day]]),1)</f>
        <v>41395</v>
      </c>
      <c r="K1041" s="3">
        <f>DATE(YEAR(MPT_Data[[#This Row],[Calendar Day]]),1,1)</f>
        <v>41275</v>
      </c>
      <c r="L1041" s="5">
        <f>MPT_Data[[#This Row],[MIN]]/60/24</f>
        <v>1.3888888888888889E-3</v>
      </c>
      <c r="M1041" t="str">
        <f>VLOOKUP(LEFT(MPT_Data[[#This Row],[Object ID]],1),Lookup[#All],2,FALSE)</f>
        <v>Service Request</v>
      </c>
      <c r="N1041">
        <f>VLOOKUP("0"&amp;RIGHT(MPT_Data[[#This Row],[Processor Cost Center]],9),MAIN_Ref[[#All],[Cost Center]:[Site Name]],3,FALSE)</f>
        <v>0</v>
      </c>
      <c r="T1041" s="8"/>
      <c r="U1041"/>
    </row>
    <row r="1042" spans="2:21" x14ac:dyDescent="0.25">
      <c r="B1042" s="6" t="s">
        <v>32</v>
      </c>
      <c r="C1042" s="3" t="s">
        <v>19</v>
      </c>
      <c r="D1042" s="5" t="s">
        <v>1685</v>
      </c>
      <c r="E1042" s="19" t="s">
        <v>1686</v>
      </c>
      <c r="F1042" s="25">
        <v>41414</v>
      </c>
      <c r="G1042" s="3" t="s">
        <v>2209</v>
      </c>
      <c r="H1042" s="5">
        <v>9912</v>
      </c>
      <c r="I1042" s="19">
        <v>100</v>
      </c>
      <c r="J1042" s="6">
        <f>DATE(YEAR(MPT_Data[[#This Row],[Calendar Day]]),MONTH(MPT_Data[[#This Row],[Calendar Day]]),1)</f>
        <v>41395</v>
      </c>
      <c r="K1042" s="3">
        <f>DATE(YEAR(MPT_Data[[#This Row],[Calendar Day]]),1,1)</f>
        <v>41275</v>
      </c>
      <c r="L1042" s="5">
        <f>MPT_Data[[#This Row],[MIN]]/60/24</f>
        <v>6.8833333333333329</v>
      </c>
      <c r="M1042" t="str">
        <f>VLOOKUP(LEFT(MPT_Data[[#This Row],[Object ID]],1),Lookup[#All],2,FALSE)</f>
        <v>Incident</v>
      </c>
      <c r="N1042">
        <f>VLOOKUP("0"&amp;RIGHT(MPT_Data[[#This Row],[Processor Cost Center]],9),MAIN_Ref[[#All],[Cost Center]:[Site Name]],3,FALSE)</f>
        <v>0</v>
      </c>
      <c r="T1042" s="8"/>
      <c r="U1042"/>
    </row>
    <row r="1043" spans="2:21" x14ac:dyDescent="0.25">
      <c r="B1043" s="6" t="s">
        <v>32</v>
      </c>
      <c r="C1043" s="3" t="s">
        <v>19</v>
      </c>
      <c r="D1043" s="5" t="s">
        <v>1687</v>
      </c>
      <c r="E1043" s="19" t="s">
        <v>1688</v>
      </c>
      <c r="F1043" s="25">
        <v>41404</v>
      </c>
      <c r="G1043" s="3" t="s">
        <v>2210</v>
      </c>
      <c r="H1043" s="5">
        <v>28997</v>
      </c>
      <c r="I1043" s="19">
        <v>100</v>
      </c>
      <c r="J1043" s="6">
        <f>DATE(YEAR(MPT_Data[[#This Row],[Calendar Day]]),MONTH(MPT_Data[[#This Row],[Calendar Day]]),1)</f>
        <v>41395</v>
      </c>
      <c r="K1043" s="3">
        <f>DATE(YEAR(MPT_Data[[#This Row],[Calendar Day]]),1,1)</f>
        <v>41275</v>
      </c>
      <c r="L1043" s="5">
        <f>MPT_Data[[#This Row],[MIN]]/60/24</f>
        <v>20.136805555555558</v>
      </c>
      <c r="M1043" t="str">
        <f>VLOOKUP(LEFT(MPT_Data[[#This Row],[Object ID]],1),Lookup[#All],2,FALSE)</f>
        <v>Incident</v>
      </c>
      <c r="N1043">
        <f>VLOOKUP("0"&amp;RIGHT(MPT_Data[[#This Row],[Processor Cost Center]],9),MAIN_Ref[[#All],[Cost Center]:[Site Name]],3,FALSE)</f>
        <v>0</v>
      </c>
      <c r="T1043" s="8"/>
      <c r="U1043"/>
    </row>
    <row r="1044" spans="2:21" x14ac:dyDescent="0.25">
      <c r="B1044" s="6" t="s">
        <v>32</v>
      </c>
      <c r="C1044" s="3" t="s">
        <v>19</v>
      </c>
      <c r="D1044" s="5" t="s">
        <v>1689</v>
      </c>
      <c r="E1044" s="19" t="s">
        <v>1690</v>
      </c>
      <c r="F1044" s="25">
        <v>41414</v>
      </c>
      <c r="G1044" s="3" t="s">
        <v>2210</v>
      </c>
      <c r="H1044" s="5">
        <v>13105</v>
      </c>
      <c r="I1044" s="19">
        <v>100</v>
      </c>
      <c r="J1044" s="6">
        <f>DATE(YEAR(MPT_Data[[#This Row],[Calendar Day]]),MONTH(MPT_Data[[#This Row],[Calendar Day]]),1)</f>
        <v>41395</v>
      </c>
      <c r="K1044" s="3">
        <f>DATE(YEAR(MPT_Data[[#This Row],[Calendar Day]]),1,1)</f>
        <v>41275</v>
      </c>
      <c r="L1044" s="5">
        <f>MPT_Data[[#This Row],[MIN]]/60/24</f>
        <v>9.1006944444444446</v>
      </c>
      <c r="M1044" t="str">
        <f>VLOOKUP(LEFT(MPT_Data[[#This Row],[Object ID]],1),Lookup[#All],2,FALSE)</f>
        <v>Incident</v>
      </c>
      <c r="N1044">
        <f>VLOOKUP("0"&amp;RIGHT(MPT_Data[[#This Row],[Processor Cost Center]],9),MAIN_Ref[[#All],[Cost Center]:[Site Name]],3,FALSE)</f>
        <v>0</v>
      </c>
      <c r="T1044" s="8"/>
      <c r="U1044"/>
    </row>
    <row r="1045" spans="2:21" x14ac:dyDescent="0.25">
      <c r="B1045" s="6" t="s">
        <v>32</v>
      </c>
      <c r="C1045" s="3" t="s">
        <v>19</v>
      </c>
      <c r="D1045" s="5" t="s">
        <v>1691</v>
      </c>
      <c r="E1045" s="19" t="s">
        <v>1692</v>
      </c>
      <c r="F1045" s="25">
        <v>41407</v>
      </c>
      <c r="G1045" s="3" t="s">
        <v>2207</v>
      </c>
      <c r="H1045" s="5">
        <v>17177</v>
      </c>
      <c r="I1045" s="19">
        <v>0</v>
      </c>
      <c r="J1045" s="6">
        <f>DATE(YEAR(MPT_Data[[#This Row],[Calendar Day]]),MONTH(MPT_Data[[#This Row],[Calendar Day]]),1)</f>
        <v>41395</v>
      </c>
      <c r="K1045" s="3">
        <f>DATE(YEAR(MPT_Data[[#This Row],[Calendar Day]]),1,1)</f>
        <v>41275</v>
      </c>
      <c r="L1045" s="5">
        <f>MPT_Data[[#This Row],[MIN]]/60/24</f>
        <v>11.928472222222224</v>
      </c>
      <c r="M1045" t="str">
        <f>VLOOKUP(LEFT(MPT_Data[[#This Row],[Object ID]],1),Lookup[#All],2,FALSE)</f>
        <v>Incident</v>
      </c>
      <c r="N1045">
        <f>VLOOKUP("0"&amp;RIGHT(MPT_Data[[#This Row],[Processor Cost Center]],9),MAIN_Ref[[#All],[Cost Center]:[Site Name]],3,FALSE)</f>
        <v>0</v>
      </c>
      <c r="T1045" s="8"/>
      <c r="U1045"/>
    </row>
    <row r="1046" spans="2:21" x14ac:dyDescent="0.25">
      <c r="B1046" s="6" t="s">
        <v>32</v>
      </c>
      <c r="C1046" s="3" t="s">
        <v>19</v>
      </c>
      <c r="D1046" s="5" t="s">
        <v>1693</v>
      </c>
      <c r="E1046" s="19" t="s">
        <v>1694</v>
      </c>
      <c r="F1046" s="25">
        <v>41418</v>
      </c>
      <c r="G1046" s="3" t="s">
        <v>2209</v>
      </c>
      <c r="H1046" s="5">
        <v>17895</v>
      </c>
      <c r="I1046" s="19">
        <v>100</v>
      </c>
      <c r="J1046" s="6">
        <f>DATE(YEAR(MPT_Data[[#This Row],[Calendar Day]]),MONTH(MPT_Data[[#This Row],[Calendar Day]]),1)</f>
        <v>41395</v>
      </c>
      <c r="K1046" s="3">
        <f>DATE(YEAR(MPT_Data[[#This Row],[Calendar Day]]),1,1)</f>
        <v>41275</v>
      </c>
      <c r="L1046" s="5">
        <f>MPT_Data[[#This Row],[MIN]]/60/24</f>
        <v>12.427083333333334</v>
      </c>
      <c r="M1046" t="str">
        <f>VLOOKUP(LEFT(MPT_Data[[#This Row],[Object ID]],1),Lookup[#All],2,FALSE)</f>
        <v>Incident</v>
      </c>
      <c r="N1046">
        <f>VLOOKUP("0"&amp;RIGHT(MPT_Data[[#This Row],[Processor Cost Center]],9),MAIN_Ref[[#All],[Cost Center]:[Site Name]],3,FALSE)</f>
        <v>0</v>
      </c>
      <c r="T1046" s="8"/>
      <c r="U1046"/>
    </row>
    <row r="1047" spans="2:21" x14ac:dyDescent="0.25">
      <c r="B1047" s="6" t="s">
        <v>32</v>
      </c>
      <c r="C1047" s="3" t="s">
        <v>19</v>
      </c>
      <c r="D1047" s="5" t="s">
        <v>1695</v>
      </c>
      <c r="E1047" s="19" t="s">
        <v>1696</v>
      </c>
      <c r="F1047" s="25">
        <v>41381</v>
      </c>
      <c r="G1047" s="3" t="s">
        <v>2209</v>
      </c>
      <c r="H1047" s="5">
        <v>2338</v>
      </c>
      <c r="I1047" s="19">
        <v>100</v>
      </c>
      <c r="J1047" s="6">
        <f>DATE(YEAR(MPT_Data[[#This Row],[Calendar Day]]),MONTH(MPT_Data[[#This Row],[Calendar Day]]),1)</f>
        <v>41365</v>
      </c>
      <c r="K1047" s="3">
        <f>DATE(YEAR(MPT_Data[[#This Row],[Calendar Day]]),1,1)</f>
        <v>41275</v>
      </c>
      <c r="L1047" s="5">
        <f>MPT_Data[[#This Row],[MIN]]/60/24</f>
        <v>1.6236111111111111</v>
      </c>
      <c r="M1047" t="str">
        <f>VLOOKUP(LEFT(MPT_Data[[#This Row],[Object ID]],1),Lookup[#All],2,FALSE)</f>
        <v>Incident</v>
      </c>
      <c r="N1047">
        <f>VLOOKUP("0"&amp;RIGHT(MPT_Data[[#This Row],[Processor Cost Center]],9),MAIN_Ref[[#All],[Cost Center]:[Site Name]],3,FALSE)</f>
        <v>0</v>
      </c>
      <c r="T1047" s="8"/>
      <c r="U1047"/>
    </row>
    <row r="1048" spans="2:21" x14ac:dyDescent="0.25">
      <c r="B1048" s="6" t="s">
        <v>32</v>
      </c>
      <c r="C1048" s="3" t="s">
        <v>19</v>
      </c>
      <c r="D1048" s="5" t="s">
        <v>1697</v>
      </c>
      <c r="E1048" s="19" t="s">
        <v>1698</v>
      </c>
      <c r="F1048" s="25">
        <v>41417</v>
      </c>
      <c r="G1048" s="3" t="s">
        <v>2211</v>
      </c>
      <c r="H1048" s="5">
        <v>41300</v>
      </c>
      <c r="I1048" s="19">
        <v>0</v>
      </c>
      <c r="J1048" s="6">
        <f>DATE(YEAR(MPT_Data[[#This Row],[Calendar Day]]),MONTH(MPT_Data[[#This Row],[Calendar Day]]),1)</f>
        <v>41395</v>
      </c>
      <c r="K1048" s="3">
        <f>DATE(YEAR(MPT_Data[[#This Row],[Calendar Day]]),1,1)</f>
        <v>41275</v>
      </c>
      <c r="L1048" s="5">
        <f>MPT_Data[[#This Row],[MIN]]/60/24</f>
        <v>28.680555555555557</v>
      </c>
      <c r="M1048" t="str">
        <f>VLOOKUP(LEFT(MPT_Data[[#This Row],[Object ID]],1),Lookup[#All],2,FALSE)</f>
        <v>Incident</v>
      </c>
      <c r="N1048">
        <f>VLOOKUP("0"&amp;RIGHT(MPT_Data[[#This Row],[Processor Cost Center]],9),MAIN_Ref[[#All],[Cost Center]:[Site Name]],3,FALSE)</f>
        <v>0</v>
      </c>
      <c r="T1048" s="8"/>
      <c r="U1048"/>
    </row>
    <row r="1049" spans="2:21" x14ac:dyDescent="0.25">
      <c r="B1049" s="6" t="s">
        <v>32</v>
      </c>
      <c r="C1049" s="3" t="s">
        <v>19</v>
      </c>
      <c r="D1049" s="5" t="s">
        <v>1699</v>
      </c>
      <c r="E1049" s="19" t="s">
        <v>1700</v>
      </c>
      <c r="F1049" s="25">
        <v>41410</v>
      </c>
      <c r="G1049" s="3" t="s">
        <v>2209</v>
      </c>
      <c r="H1049" s="5">
        <v>11844</v>
      </c>
      <c r="I1049" s="19">
        <v>100</v>
      </c>
      <c r="J1049" s="6">
        <f>DATE(YEAR(MPT_Data[[#This Row],[Calendar Day]]),MONTH(MPT_Data[[#This Row],[Calendar Day]]),1)</f>
        <v>41395</v>
      </c>
      <c r="K1049" s="3">
        <f>DATE(YEAR(MPT_Data[[#This Row],[Calendar Day]]),1,1)</f>
        <v>41275</v>
      </c>
      <c r="L1049" s="5">
        <f>MPT_Data[[#This Row],[MIN]]/60/24</f>
        <v>8.2249999999999996</v>
      </c>
      <c r="M1049" t="str">
        <f>VLOOKUP(LEFT(MPT_Data[[#This Row],[Object ID]],1),Lookup[#All],2,FALSE)</f>
        <v>Incident</v>
      </c>
      <c r="N1049">
        <f>VLOOKUP("0"&amp;RIGHT(MPT_Data[[#This Row],[Processor Cost Center]],9),MAIN_Ref[[#All],[Cost Center]:[Site Name]],3,FALSE)</f>
        <v>0</v>
      </c>
      <c r="T1049" s="8"/>
      <c r="U1049"/>
    </row>
    <row r="1050" spans="2:21" x14ac:dyDescent="0.25">
      <c r="B1050" s="6" t="s">
        <v>32</v>
      </c>
      <c r="C1050" s="3" t="s">
        <v>19</v>
      </c>
      <c r="D1050" s="5" t="s">
        <v>1701</v>
      </c>
      <c r="E1050" s="19" t="s">
        <v>1702</v>
      </c>
      <c r="F1050" s="25">
        <v>41422</v>
      </c>
      <c r="G1050" s="3" t="s">
        <v>2209</v>
      </c>
      <c r="H1050" s="5">
        <v>16156</v>
      </c>
      <c r="I1050" s="19">
        <v>100</v>
      </c>
      <c r="J1050" s="6">
        <f>DATE(YEAR(MPT_Data[[#This Row],[Calendar Day]]),MONTH(MPT_Data[[#This Row],[Calendar Day]]),1)</f>
        <v>41395</v>
      </c>
      <c r="K1050" s="3">
        <f>DATE(YEAR(MPT_Data[[#This Row],[Calendar Day]]),1,1)</f>
        <v>41275</v>
      </c>
      <c r="L1050" s="5">
        <f>MPT_Data[[#This Row],[MIN]]/60/24</f>
        <v>11.219444444444443</v>
      </c>
      <c r="M1050" t="str">
        <f>VLOOKUP(LEFT(MPT_Data[[#This Row],[Object ID]],1),Lookup[#All],2,FALSE)</f>
        <v>Incident</v>
      </c>
      <c r="N1050">
        <f>VLOOKUP("0"&amp;RIGHT(MPT_Data[[#This Row],[Processor Cost Center]],9),MAIN_Ref[[#All],[Cost Center]:[Site Name]],3,FALSE)</f>
        <v>0</v>
      </c>
      <c r="T1050" s="8"/>
      <c r="U1050"/>
    </row>
    <row r="1051" spans="2:21" x14ac:dyDescent="0.25">
      <c r="B1051" s="6" t="s">
        <v>32</v>
      </c>
      <c r="C1051" s="3" t="s">
        <v>19</v>
      </c>
      <c r="D1051" s="5" t="s">
        <v>1703</v>
      </c>
      <c r="E1051" s="19" t="s">
        <v>1704</v>
      </c>
      <c r="F1051" s="25">
        <v>41394</v>
      </c>
      <c r="G1051" s="3" t="s">
        <v>2209</v>
      </c>
      <c r="H1051" s="5">
        <v>10248</v>
      </c>
      <c r="I1051" s="19">
        <v>100</v>
      </c>
      <c r="J1051" s="6">
        <f>DATE(YEAR(MPT_Data[[#This Row],[Calendar Day]]),MONTH(MPT_Data[[#This Row],[Calendar Day]]),1)</f>
        <v>41365</v>
      </c>
      <c r="K1051" s="3">
        <f>DATE(YEAR(MPT_Data[[#This Row],[Calendar Day]]),1,1)</f>
        <v>41275</v>
      </c>
      <c r="L1051" s="5">
        <f>MPT_Data[[#This Row],[MIN]]/60/24</f>
        <v>7.1166666666666671</v>
      </c>
      <c r="M1051" t="str">
        <f>VLOOKUP(LEFT(MPT_Data[[#This Row],[Object ID]],1),Lookup[#All],2,FALSE)</f>
        <v>Incident</v>
      </c>
      <c r="N1051">
        <f>VLOOKUP("0"&amp;RIGHT(MPT_Data[[#This Row],[Processor Cost Center]],9),MAIN_Ref[[#All],[Cost Center]:[Site Name]],3,FALSE)</f>
        <v>0</v>
      </c>
      <c r="T1051" s="8"/>
      <c r="U1051"/>
    </row>
    <row r="1052" spans="2:21" x14ac:dyDescent="0.25">
      <c r="B1052" s="6" t="s">
        <v>32</v>
      </c>
      <c r="C1052" s="3" t="s">
        <v>19</v>
      </c>
      <c r="D1052" s="5" t="s">
        <v>1705</v>
      </c>
      <c r="E1052" s="19" t="s">
        <v>1706</v>
      </c>
      <c r="F1052" s="25">
        <v>41418</v>
      </c>
      <c r="G1052" s="3" t="s">
        <v>2210</v>
      </c>
      <c r="H1052" s="5">
        <v>385</v>
      </c>
      <c r="I1052" s="19">
        <v>100</v>
      </c>
      <c r="J1052" s="6">
        <f>DATE(YEAR(MPT_Data[[#This Row],[Calendar Day]]),MONTH(MPT_Data[[#This Row],[Calendar Day]]),1)</f>
        <v>41395</v>
      </c>
      <c r="K1052" s="3">
        <f>DATE(YEAR(MPT_Data[[#This Row],[Calendar Day]]),1,1)</f>
        <v>41275</v>
      </c>
      <c r="L1052" s="5">
        <f>MPT_Data[[#This Row],[MIN]]/60/24</f>
        <v>0.2673611111111111</v>
      </c>
      <c r="M1052" t="str">
        <f>VLOOKUP(LEFT(MPT_Data[[#This Row],[Object ID]],1),Lookup[#All],2,FALSE)</f>
        <v>Incident</v>
      </c>
      <c r="N1052">
        <f>VLOOKUP("0"&amp;RIGHT(MPT_Data[[#This Row],[Processor Cost Center]],9),MAIN_Ref[[#All],[Cost Center]:[Site Name]],3,FALSE)</f>
        <v>0</v>
      </c>
      <c r="T1052" s="8"/>
      <c r="U1052"/>
    </row>
    <row r="1053" spans="2:21" x14ac:dyDescent="0.25">
      <c r="B1053" s="6" t="s">
        <v>32</v>
      </c>
      <c r="C1053" s="3" t="s">
        <v>19</v>
      </c>
      <c r="D1053" s="5" t="s">
        <v>1707</v>
      </c>
      <c r="E1053" s="19" t="s">
        <v>1708</v>
      </c>
      <c r="F1053" s="25">
        <v>41407</v>
      </c>
      <c r="G1053" s="3" t="s">
        <v>2207</v>
      </c>
      <c r="H1053" s="5">
        <v>16020</v>
      </c>
      <c r="I1053" s="19">
        <v>0</v>
      </c>
      <c r="J1053" s="6">
        <f>DATE(YEAR(MPT_Data[[#This Row],[Calendar Day]]),MONTH(MPT_Data[[#This Row],[Calendar Day]]),1)</f>
        <v>41395</v>
      </c>
      <c r="K1053" s="3">
        <f>DATE(YEAR(MPT_Data[[#This Row],[Calendar Day]]),1,1)</f>
        <v>41275</v>
      </c>
      <c r="L1053" s="5">
        <f>MPT_Data[[#This Row],[MIN]]/60/24</f>
        <v>11.125</v>
      </c>
      <c r="M1053" t="str">
        <f>VLOOKUP(LEFT(MPT_Data[[#This Row],[Object ID]],1),Lookup[#All],2,FALSE)</f>
        <v>Incident</v>
      </c>
      <c r="N1053">
        <f>VLOOKUP("0"&amp;RIGHT(MPT_Data[[#This Row],[Processor Cost Center]],9),MAIN_Ref[[#All],[Cost Center]:[Site Name]],3,FALSE)</f>
        <v>0</v>
      </c>
      <c r="T1053" s="8"/>
      <c r="U1053"/>
    </row>
    <row r="1054" spans="2:21" x14ac:dyDescent="0.25">
      <c r="B1054" s="6" t="s">
        <v>32</v>
      </c>
      <c r="C1054" s="3" t="s">
        <v>19</v>
      </c>
      <c r="D1054" s="5" t="s">
        <v>1709</v>
      </c>
      <c r="E1054" s="19" t="s">
        <v>1710</v>
      </c>
      <c r="F1054" s="25">
        <v>41392</v>
      </c>
      <c r="G1054" s="3" t="s">
        <v>2210</v>
      </c>
      <c r="H1054" s="5">
        <v>-31192</v>
      </c>
      <c r="I1054" s="19">
        <v>100</v>
      </c>
      <c r="J1054" s="6">
        <f>DATE(YEAR(MPT_Data[[#This Row],[Calendar Day]]),MONTH(MPT_Data[[#This Row],[Calendar Day]]),1)</f>
        <v>41365</v>
      </c>
      <c r="K1054" s="3">
        <f>DATE(YEAR(MPT_Data[[#This Row],[Calendar Day]]),1,1)</f>
        <v>41275</v>
      </c>
      <c r="L1054" s="5">
        <f>MPT_Data[[#This Row],[MIN]]/60/24</f>
        <v>-21.661111111111111</v>
      </c>
      <c r="M1054" t="str">
        <f>VLOOKUP(LEFT(MPT_Data[[#This Row],[Object ID]],1),Lookup[#All],2,FALSE)</f>
        <v>Incident</v>
      </c>
      <c r="N1054">
        <f>VLOOKUP("0"&amp;RIGHT(MPT_Data[[#This Row],[Processor Cost Center]],9),MAIN_Ref[[#All],[Cost Center]:[Site Name]],3,FALSE)</f>
        <v>0</v>
      </c>
      <c r="T1054" s="8"/>
      <c r="U1054"/>
    </row>
    <row r="1055" spans="2:21" x14ac:dyDescent="0.25">
      <c r="B1055" s="6" t="s">
        <v>32</v>
      </c>
      <c r="C1055" s="3" t="s">
        <v>19</v>
      </c>
      <c r="D1055" s="5" t="s">
        <v>1711</v>
      </c>
      <c r="E1055" s="19" t="s">
        <v>1712</v>
      </c>
      <c r="F1055" s="25">
        <v>41408</v>
      </c>
      <c r="G1055" s="3" t="s">
        <v>2210</v>
      </c>
      <c r="H1055" s="5">
        <v>27540</v>
      </c>
      <c r="I1055" s="19">
        <v>0</v>
      </c>
      <c r="J1055" s="6">
        <f>DATE(YEAR(MPT_Data[[#This Row],[Calendar Day]]),MONTH(MPT_Data[[#This Row],[Calendar Day]]),1)</f>
        <v>41395</v>
      </c>
      <c r="K1055" s="3">
        <f>DATE(YEAR(MPT_Data[[#This Row],[Calendar Day]]),1,1)</f>
        <v>41275</v>
      </c>
      <c r="L1055" s="5">
        <f>MPT_Data[[#This Row],[MIN]]/60/24</f>
        <v>19.125</v>
      </c>
      <c r="M1055" t="str">
        <f>VLOOKUP(LEFT(MPT_Data[[#This Row],[Object ID]],1),Lookup[#All],2,FALSE)</f>
        <v>Incident</v>
      </c>
      <c r="N1055">
        <f>VLOOKUP("0"&amp;RIGHT(MPT_Data[[#This Row],[Processor Cost Center]],9),MAIN_Ref[[#All],[Cost Center]:[Site Name]],3,FALSE)</f>
        <v>0</v>
      </c>
      <c r="T1055" s="8"/>
      <c r="U1055"/>
    </row>
    <row r="1056" spans="2:21" x14ac:dyDescent="0.25">
      <c r="B1056" s="6" t="s">
        <v>32</v>
      </c>
      <c r="C1056" s="3" t="s">
        <v>19</v>
      </c>
      <c r="D1056" s="5" t="s">
        <v>1713</v>
      </c>
      <c r="E1056" s="19" t="s">
        <v>1714</v>
      </c>
      <c r="F1056" s="25">
        <v>41400</v>
      </c>
      <c r="G1056" s="3" t="s">
        <v>2209</v>
      </c>
      <c r="H1056" s="5">
        <v>6147</v>
      </c>
      <c r="I1056" s="19">
        <v>100</v>
      </c>
      <c r="J1056" s="6">
        <f>DATE(YEAR(MPT_Data[[#This Row],[Calendar Day]]),MONTH(MPT_Data[[#This Row],[Calendar Day]]),1)</f>
        <v>41395</v>
      </c>
      <c r="K1056" s="3">
        <f>DATE(YEAR(MPT_Data[[#This Row],[Calendar Day]]),1,1)</f>
        <v>41275</v>
      </c>
      <c r="L1056" s="5">
        <f>MPT_Data[[#This Row],[MIN]]/60/24</f>
        <v>4.2687499999999998</v>
      </c>
      <c r="M1056" t="str">
        <f>VLOOKUP(LEFT(MPT_Data[[#This Row],[Object ID]],1),Lookup[#All],2,FALSE)</f>
        <v>Incident</v>
      </c>
      <c r="N1056">
        <f>VLOOKUP("0"&amp;RIGHT(MPT_Data[[#This Row],[Processor Cost Center]],9),MAIN_Ref[[#All],[Cost Center]:[Site Name]],3,FALSE)</f>
        <v>0</v>
      </c>
      <c r="T1056" s="8"/>
      <c r="U1056"/>
    </row>
    <row r="1057" spans="2:21" x14ac:dyDescent="0.25">
      <c r="B1057" s="6" t="s">
        <v>32</v>
      </c>
      <c r="C1057" s="3" t="s">
        <v>19</v>
      </c>
      <c r="D1057" s="5" t="s">
        <v>1715</v>
      </c>
      <c r="E1057" s="19" t="s">
        <v>1716</v>
      </c>
      <c r="F1057" s="25">
        <v>41409</v>
      </c>
      <c r="G1057" s="3" t="s">
        <v>2209</v>
      </c>
      <c r="H1057" s="5">
        <v>14398</v>
      </c>
      <c r="I1057" s="19">
        <v>100</v>
      </c>
      <c r="J1057" s="6">
        <f>DATE(YEAR(MPT_Data[[#This Row],[Calendar Day]]),MONTH(MPT_Data[[#This Row],[Calendar Day]]),1)</f>
        <v>41395</v>
      </c>
      <c r="K1057" s="3">
        <f>DATE(YEAR(MPT_Data[[#This Row],[Calendar Day]]),1,1)</f>
        <v>41275</v>
      </c>
      <c r="L1057" s="5">
        <f>MPT_Data[[#This Row],[MIN]]/60/24</f>
        <v>9.9986111111111118</v>
      </c>
      <c r="M1057" t="str">
        <f>VLOOKUP(LEFT(MPT_Data[[#This Row],[Object ID]],1),Lookup[#All],2,FALSE)</f>
        <v>Incident</v>
      </c>
      <c r="N1057">
        <f>VLOOKUP("0"&amp;RIGHT(MPT_Data[[#This Row],[Processor Cost Center]],9),MAIN_Ref[[#All],[Cost Center]:[Site Name]],3,FALSE)</f>
        <v>0</v>
      </c>
      <c r="T1057" s="8"/>
      <c r="U1057"/>
    </row>
    <row r="1058" spans="2:21" x14ac:dyDescent="0.25">
      <c r="B1058" s="6" t="s">
        <v>32</v>
      </c>
      <c r="C1058" s="3" t="s">
        <v>19</v>
      </c>
      <c r="D1058" s="5" t="s">
        <v>1717</v>
      </c>
      <c r="E1058" s="19" t="s">
        <v>1718</v>
      </c>
      <c r="F1058" s="25">
        <v>41427</v>
      </c>
      <c r="G1058" s="3" t="s">
        <v>2207</v>
      </c>
      <c r="H1058" s="5">
        <v>2438</v>
      </c>
      <c r="I1058" s="19">
        <v>100</v>
      </c>
      <c r="J1058" s="6">
        <f>DATE(YEAR(MPT_Data[[#This Row],[Calendar Day]]),MONTH(MPT_Data[[#This Row],[Calendar Day]]),1)</f>
        <v>41426</v>
      </c>
      <c r="K1058" s="3">
        <f>DATE(YEAR(MPT_Data[[#This Row],[Calendar Day]]),1,1)</f>
        <v>41275</v>
      </c>
      <c r="L1058" s="5">
        <f>MPT_Data[[#This Row],[MIN]]/60/24</f>
        <v>1.6930555555555555</v>
      </c>
      <c r="M1058" t="str">
        <f>VLOOKUP(LEFT(MPT_Data[[#This Row],[Object ID]],1),Lookup[#All],2,FALSE)</f>
        <v>Incident</v>
      </c>
      <c r="N1058">
        <f>VLOOKUP("0"&amp;RIGHT(MPT_Data[[#This Row],[Processor Cost Center]],9),MAIN_Ref[[#All],[Cost Center]:[Site Name]],3,FALSE)</f>
        <v>0</v>
      </c>
      <c r="T1058" s="8"/>
      <c r="U1058"/>
    </row>
    <row r="1059" spans="2:21" x14ac:dyDescent="0.25">
      <c r="B1059" s="6" t="s">
        <v>32</v>
      </c>
      <c r="C1059" s="3" t="s">
        <v>19</v>
      </c>
      <c r="D1059" s="5" t="s">
        <v>1719</v>
      </c>
      <c r="E1059" s="19" t="s">
        <v>1720</v>
      </c>
      <c r="F1059" s="25">
        <v>41427</v>
      </c>
      <c r="G1059" s="3" t="s">
        <v>2211</v>
      </c>
      <c r="H1059" s="5">
        <v>2590</v>
      </c>
      <c r="I1059" s="19">
        <v>100</v>
      </c>
      <c r="J1059" s="6">
        <f>DATE(YEAR(MPT_Data[[#This Row],[Calendar Day]]),MONTH(MPT_Data[[#This Row],[Calendar Day]]),1)</f>
        <v>41426</v>
      </c>
      <c r="K1059" s="3">
        <f>DATE(YEAR(MPT_Data[[#This Row],[Calendar Day]]),1,1)</f>
        <v>41275</v>
      </c>
      <c r="L1059" s="5">
        <f>MPT_Data[[#This Row],[MIN]]/60/24</f>
        <v>1.7986111111111109</v>
      </c>
      <c r="M1059" t="str">
        <f>VLOOKUP(LEFT(MPT_Data[[#This Row],[Object ID]],1),Lookup[#All],2,FALSE)</f>
        <v>Incident</v>
      </c>
      <c r="N1059">
        <f>VLOOKUP("0"&amp;RIGHT(MPT_Data[[#This Row],[Processor Cost Center]],9),MAIN_Ref[[#All],[Cost Center]:[Site Name]],3,FALSE)</f>
        <v>0</v>
      </c>
      <c r="T1059" s="8"/>
      <c r="U1059"/>
    </row>
    <row r="1060" spans="2:21" x14ac:dyDescent="0.25">
      <c r="B1060" s="6" t="s">
        <v>32</v>
      </c>
      <c r="C1060" s="3" t="s">
        <v>19</v>
      </c>
      <c r="D1060" s="5" t="s">
        <v>1721</v>
      </c>
      <c r="E1060" s="19" t="s">
        <v>1722</v>
      </c>
      <c r="F1060" s="25">
        <v>41403</v>
      </c>
      <c r="G1060" s="3" t="s">
        <v>2209</v>
      </c>
      <c r="H1060" s="5">
        <v>2683</v>
      </c>
      <c r="I1060" s="19">
        <v>100</v>
      </c>
      <c r="J1060" s="6">
        <f>DATE(YEAR(MPT_Data[[#This Row],[Calendar Day]]),MONTH(MPT_Data[[#This Row],[Calendar Day]]),1)</f>
        <v>41395</v>
      </c>
      <c r="K1060" s="3">
        <f>DATE(YEAR(MPT_Data[[#This Row],[Calendar Day]]),1,1)</f>
        <v>41275</v>
      </c>
      <c r="L1060" s="5">
        <f>MPT_Data[[#This Row],[MIN]]/60/24</f>
        <v>1.8631944444444446</v>
      </c>
      <c r="M1060" t="str">
        <f>VLOOKUP(LEFT(MPT_Data[[#This Row],[Object ID]],1),Lookup[#All],2,FALSE)</f>
        <v>Incident</v>
      </c>
      <c r="N1060">
        <f>VLOOKUP("0"&amp;RIGHT(MPT_Data[[#This Row],[Processor Cost Center]],9),MAIN_Ref[[#All],[Cost Center]:[Site Name]],3,FALSE)</f>
        <v>0</v>
      </c>
      <c r="T1060" s="8"/>
      <c r="U1060"/>
    </row>
    <row r="1061" spans="2:21" x14ac:dyDescent="0.25">
      <c r="B1061" s="6" t="s">
        <v>32</v>
      </c>
      <c r="C1061" s="3" t="s">
        <v>19</v>
      </c>
      <c r="D1061" s="5" t="s">
        <v>1723</v>
      </c>
      <c r="E1061" s="19" t="s">
        <v>1724</v>
      </c>
      <c r="F1061" s="25">
        <v>41409</v>
      </c>
      <c r="G1061" s="3" t="s">
        <v>2209</v>
      </c>
      <c r="H1061" s="5">
        <v>214</v>
      </c>
      <c r="I1061" s="19">
        <v>100</v>
      </c>
      <c r="J1061" s="6">
        <f>DATE(YEAR(MPT_Data[[#This Row],[Calendar Day]]),MONTH(MPT_Data[[#This Row],[Calendar Day]]),1)</f>
        <v>41395</v>
      </c>
      <c r="K1061" s="3">
        <f>DATE(YEAR(MPT_Data[[#This Row],[Calendar Day]]),1,1)</f>
        <v>41275</v>
      </c>
      <c r="L1061" s="5">
        <f>MPT_Data[[#This Row],[MIN]]/60/24</f>
        <v>0.14861111111111111</v>
      </c>
      <c r="M1061" t="str">
        <f>VLOOKUP(LEFT(MPT_Data[[#This Row],[Object ID]],1),Lookup[#All],2,FALSE)</f>
        <v>Incident</v>
      </c>
      <c r="N1061">
        <f>VLOOKUP("0"&amp;RIGHT(MPT_Data[[#This Row],[Processor Cost Center]],9),MAIN_Ref[[#All],[Cost Center]:[Site Name]],3,FALSE)</f>
        <v>0</v>
      </c>
      <c r="T1061" s="8"/>
      <c r="U1061"/>
    </row>
    <row r="1062" spans="2:21" x14ac:dyDescent="0.25">
      <c r="B1062" s="6" t="s">
        <v>32</v>
      </c>
      <c r="C1062" s="3" t="s">
        <v>19</v>
      </c>
      <c r="D1062" s="5" t="s">
        <v>1725</v>
      </c>
      <c r="E1062" s="19" t="s">
        <v>1726</v>
      </c>
      <c r="F1062" s="25">
        <v>41424</v>
      </c>
      <c r="G1062" s="3" t="s">
        <v>2209</v>
      </c>
      <c r="H1062" s="5">
        <v>20009</v>
      </c>
      <c r="I1062" s="19">
        <v>100</v>
      </c>
      <c r="J1062" s="6">
        <f>DATE(YEAR(MPT_Data[[#This Row],[Calendar Day]]),MONTH(MPT_Data[[#This Row],[Calendar Day]]),1)</f>
        <v>41395</v>
      </c>
      <c r="K1062" s="3">
        <f>DATE(YEAR(MPT_Data[[#This Row],[Calendar Day]]),1,1)</f>
        <v>41275</v>
      </c>
      <c r="L1062" s="5">
        <f>MPT_Data[[#This Row],[MIN]]/60/24</f>
        <v>13.895138888888889</v>
      </c>
      <c r="M1062" t="str">
        <f>VLOOKUP(LEFT(MPT_Data[[#This Row],[Object ID]],1),Lookup[#All],2,FALSE)</f>
        <v>Incident</v>
      </c>
      <c r="N1062">
        <f>VLOOKUP("0"&amp;RIGHT(MPT_Data[[#This Row],[Processor Cost Center]],9),MAIN_Ref[[#All],[Cost Center]:[Site Name]],3,FALSE)</f>
        <v>0</v>
      </c>
      <c r="T1062" s="8"/>
      <c r="U1062"/>
    </row>
    <row r="1063" spans="2:21" x14ac:dyDescent="0.25">
      <c r="B1063" s="6" t="s">
        <v>32</v>
      </c>
      <c r="C1063" s="3" t="s">
        <v>19</v>
      </c>
      <c r="D1063" s="5" t="s">
        <v>1727</v>
      </c>
      <c r="E1063" s="19" t="s">
        <v>1728</v>
      </c>
      <c r="F1063" s="25">
        <v>41415</v>
      </c>
      <c r="G1063" s="3" t="s">
        <v>2209</v>
      </c>
      <c r="H1063" s="5">
        <v>5666</v>
      </c>
      <c r="I1063" s="19">
        <v>100</v>
      </c>
      <c r="J1063" s="6">
        <f>DATE(YEAR(MPT_Data[[#This Row],[Calendar Day]]),MONTH(MPT_Data[[#This Row],[Calendar Day]]),1)</f>
        <v>41395</v>
      </c>
      <c r="K1063" s="3">
        <f>DATE(YEAR(MPT_Data[[#This Row],[Calendar Day]]),1,1)</f>
        <v>41275</v>
      </c>
      <c r="L1063" s="5">
        <f>MPT_Data[[#This Row],[MIN]]/60/24</f>
        <v>3.9347222222222222</v>
      </c>
      <c r="M1063" t="str">
        <f>VLOOKUP(LEFT(MPT_Data[[#This Row],[Object ID]],1),Lookup[#All],2,FALSE)</f>
        <v>Incident</v>
      </c>
      <c r="N1063">
        <f>VLOOKUP("0"&amp;RIGHT(MPT_Data[[#This Row],[Processor Cost Center]],9),MAIN_Ref[[#All],[Cost Center]:[Site Name]],3,FALSE)</f>
        <v>0</v>
      </c>
      <c r="T1063" s="8"/>
      <c r="U1063"/>
    </row>
    <row r="1064" spans="2:21" x14ac:dyDescent="0.25">
      <c r="B1064" s="6" t="s">
        <v>32</v>
      </c>
      <c r="C1064" s="3" t="s">
        <v>19</v>
      </c>
      <c r="D1064" s="5" t="s">
        <v>1729</v>
      </c>
      <c r="E1064" s="19" t="s">
        <v>1730</v>
      </c>
      <c r="F1064" s="25">
        <v>41418</v>
      </c>
      <c r="G1064" s="3" t="s">
        <v>2209</v>
      </c>
      <c r="H1064" s="5">
        <v>4349</v>
      </c>
      <c r="I1064" s="19">
        <v>100</v>
      </c>
      <c r="J1064" s="6">
        <f>DATE(YEAR(MPT_Data[[#This Row],[Calendar Day]]),MONTH(MPT_Data[[#This Row],[Calendar Day]]),1)</f>
        <v>41395</v>
      </c>
      <c r="K1064" s="3">
        <f>DATE(YEAR(MPT_Data[[#This Row],[Calendar Day]]),1,1)</f>
        <v>41275</v>
      </c>
      <c r="L1064" s="5">
        <f>MPT_Data[[#This Row],[MIN]]/60/24</f>
        <v>3.0201388888888889</v>
      </c>
      <c r="M1064" t="str">
        <f>VLOOKUP(LEFT(MPT_Data[[#This Row],[Object ID]],1),Lookup[#All],2,FALSE)</f>
        <v>Incident</v>
      </c>
      <c r="N1064">
        <f>VLOOKUP("0"&amp;RIGHT(MPT_Data[[#This Row],[Processor Cost Center]],9),MAIN_Ref[[#All],[Cost Center]:[Site Name]],3,FALSE)</f>
        <v>0</v>
      </c>
      <c r="T1064" s="8"/>
      <c r="U1064"/>
    </row>
    <row r="1065" spans="2:21" x14ac:dyDescent="0.25">
      <c r="B1065" s="6" t="s">
        <v>32</v>
      </c>
      <c r="C1065" s="3" t="s">
        <v>19</v>
      </c>
      <c r="D1065" s="5" t="s">
        <v>1731</v>
      </c>
      <c r="E1065" s="19" t="s">
        <v>1732</v>
      </c>
      <c r="F1065" s="25">
        <v>41418</v>
      </c>
      <c r="G1065" s="3" t="s">
        <v>2208</v>
      </c>
      <c r="H1065" s="5">
        <v>1263</v>
      </c>
      <c r="I1065" s="19">
        <v>100</v>
      </c>
      <c r="J1065" s="6">
        <f>DATE(YEAR(MPT_Data[[#This Row],[Calendar Day]]),MONTH(MPT_Data[[#This Row],[Calendar Day]]),1)</f>
        <v>41395</v>
      </c>
      <c r="K1065" s="3">
        <f>DATE(YEAR(MPT_Data[[#This Row],[Calendar Day]]),1,1)</f>
        <v>41275</v>
      </c>
      <c r="L1065" s="5">
        <f>MPT_Data[[#This Row],[MIN]]/60/24</f>
        <v>0.87708333333333333</v>
      </c>
      <c r="M1065" t="str">
        <f>VLOOKUP(LEFT(MPT_Data[[#This Row],[Object ID]],1),Lookup[#All],2,FALSE)</f>
        <v>Incident</v>
      </c>
      <c r="N1065">
        <f>VLOOKUP("0"&amp;RIGHT(MPT_Data[[#This Row],[Processor Cost Center]],9),MAIN_Ref[[#All],[Cost Center]:[Site Name]],3,FALSE)</f>
        <v>0</v>
      </c>
      <c r="T1065" s="8"/>
      <c r="U1065"/>
    </row>
    <row r="1066" spans="2:21" x14ac:dyDescent="0.25">
      <c r="B1066" s="6" t="s">
        <v>32</v>
      </c>
      <c r="C1066" s="3" t="s">
        <v>19</v>
      </c>
      <c r="D1066" s="5" t="s">
        <v>1733</v>
      </c>
      <c r="E1066" s="19" t="s">
        <v>1734</v>
      </c>
      <c r="F1066" s="25">
        <v>41425</v>
      </c>
      <c r="G1066" s="3" t="s">
        <v>2209</v>
      </c>
      <c r="H1066" s="5">
        <v>462</v>
      </c>
      <c r="I1066" s="19">
        <v>100</v>
      </c>
      <c r="J1066" s="6">
        <f>DATE(YEAR(MPT_Data[[#This Row],[Calendar Day]]),MONTH(MPT_Data[[#This Row],[Calendar Day]]),1)</f>
        <v>41395</v>
      </c>
      <c r="K1066" s="3">
        <f>DATE(YEAR(MPT_Data[[#This Row],[Calendar Day]]),1,1)</f>
        <v>41275</v>
      </c>
      <c r="L1066" s="5">
        <f>MPT_Data[[#This Row],[MIN]]/60/24</f>
        <v>0.32083333333333336</v>
      </c>
      <c r="M1066" t="str">
        <f>VLOOKUP(LEFT(MPT_Data[[#This Row],[Object ID]],1),Lookup[#All],2,FALSE)</f>
        <v>Incident</v>
      </c>
      <c r="N1066">
        <f>VLOOKUP("0"&amp;RIGHT(MPT_Data[[#This Row],[Processor Cost Center]],9),MAIN_Ref[[#All],[Cost Center]:[Site Name]],3,FALSE)</f>
        <v>0</v>
      </c>
      <c r="T1066" s="8"/>
      <c r="U1066"/>
    </row>
    <row r="1067" spans="2:21" x14ac:dyDescent="0.25">
      <c r="B1067" s="6" t="s">
        <v>32</v>
      </c>
      <c r="C1067" s="3" t="s">
        <v>19</v>
      </c>
      <c r="D1067" s="5" t="s">
        <v>1735</v>
      </c>
      <c r="E1067" s="19" t="s">
        <v>1736</v>
      </c>
      <c r="F1067" s="25">
        <v>41424</v>
      </c>
      <c r="G1067" s="3" t="s">
        <v>2209</v>
      </c>
      <c r="H1067" s="5">
        <v>47</v>
      </c>
      <c r="I1067" s="19">
        <v>100</v>
      </c>
      <c r="J1067" s="6">
        <f>DATE(YEAR(MPT_Data[[#This Row],[Calendar Day]]),MONTH(MPT_Data[[#This Row],[Calendar Day]]),1)</f>
        <v>41395</v>
      </c>
      <c r="K1067" s="3">
        <f>DATE(YEAR(MPT_Data[[#This Row],[Calendar Day]]),1,1)</f>
        <v>41275</v>
      </c>
      <c r="L1067" s="5">
        <f>MPT_Data[[#This Row],[MIN]]/60/24</f>
        <v>3.2638888888888891E-2</v>
      </c>
      <c r="M1067" t="str">
        <f>VLOOKUP(LEFT(MPT_Data[[#This Row],[Object ID]],1),Lookup[#All],2,FALSE)</f>
        <v>Incident</v>
      </c>
      <c r="N1067">
        <f>VLOOKUP("0"&amp;RIGHT(MPT_Data[[#This Row],[Processor Cost Center]],9),MAIN_Ref[[#All],[Cost Center]:[Site Name]],3,FALSE)</f>
        <v>0</v>
      </c>
      <c r="T1067" s="8"/>
      <c r="U1067"/>
    </row>
    <row r="1068" spans="2:21" x14ac:dyDescent="0.25">
      <c r="B1068" s="6" t="s">
        <v>33</v>
      </c>
      <c r="C1068" s="3" t="s">
        <v>34</v>
      </c>
      <c r="D1068" s="5" t="s">
        <v>1737</v>
      </c>
      <c r="E1068" s="19" t="s">
        <v>1738</v>
      </c>
      <c r="F1068" s="25">
        <v>41428</v>
      </c>
      <c r="G1068" s="3" t="s">
        <v>2212</v>
      </c>
      <c r="H1068" s="5">
        <v>1291</v>
      </c>
      <c r="I1068" s="19">
        <v>100</v>
      </c>
      <c r="J1068" s="6">
        <f>DATE(YEAR(MPT_Data[[#This Row],[Calendar Day]]),MONTH(MPT_Data[[#This Row],[Calendar Day]]),1)</f>
        <v>41426</v>
      </c>
      <c r="K1068" s="3">
        <f>DATE(YEAR(MPT_Data[[#This Row],[Calendar Day]]),1,1)</f>
        <v>41275</v>
      </c>
      <c r="L1068" s="5">
        <f>MPT_Data[[#This Row],[MIN]]/60/24</f>
        <v>0.8965277777777777</v>
      </c>
      <c r="M1068" t="str">
        <f>VLOOKUP(LEFT(MPT_Data[[#This Row],[Object ID]],1),Lookup[#All],2,FALSE)</f>
        <v>Service Request</v>
      </c>
      <c r="N1068">
        <f>VLOOKUP("0"&amp;RIGHT(MPT_Data[[#This Row],[Processor Cost Center]],9),MAIN_Ref[[#All],[Cost Center]:[Site Name]],3,FALSE)</f>
        <v>0</v>
      </c>
      <c r="T1068" s="8"/>
      <c r="U1068"/>
    </row>
    <row r="1069" spans="2:21" x14ac:dyDescent="0.25">
      <c r="B1069" s="6" t="s">
        <v>33</v>
      </c>
      <c r="C1069" s="3" t="s">
        <v>34</v>
      </c>
      <c r="D1069" s="5" t="s">
        <v>1739</v>
      </c>
      <c r="E1069" s="19" t="s">
        <v>1740</v>
      </c>
      <c r="F1069" s="25">
        <v>41397</v>
      </c>
      <c r="G1069" s="3" t="s">
        <v>2212</v>
      </c>
      <c r="H1069" s="5">
        <v>75</v>
      </c>
      <c r="I1069" s="19">
        <v>100</v>
      </c>
      <c r="J1069" s="6">
        <f>DATE(YEAR(MPT_Data[[#This Row],[Calendar Day]]),MONTH(MPT_Data[[#This Row],[Calendar Day]]),1)</f>
        <v>41395</v>
      </c>
      <c r="K1069" s="3">
        <f>DATE(YEAR(MPT_Data[[#This Row],[Calendar Day]]),1,1)</f>
        <v>41275</v>
      </c>
      <c r="L1069" s="5">
        <f>MPT_Data[[#This Row],[MIN]]/60/24</f>
        <v>5.2083333333333336E-2</v>
      </c>
      <c r="M1069" t="str">
        <f>VLOOKUP(LEFT(MPT_Data[[#This Row],[Object ID]],1),Lookup[#All],2,FALSE)</f>
        <v>Service Request</v>
      </c>
      <c r="N1069">
        <f>VLOOKUP("0"&amp;RIGHT(MPT_Data[[#This Row],[Processor Cost Center]],9),MAIN_Ref[[#All],[Cost Center]:[Site Name]],3,FALSE)</f>
        <v>0</v>
      </c>
      <c r="T1069" s="8"/>
      <c r="U1069"/>
    </row>
    <row r="1070" spans="2:21" x14ac:dyDescent="0.25">
      <c r="B1070" s="6" t="s">
        <v>33</v>
      </c>
      <c r="C1070" s="3" t="s">
        <v>34</v>
      </c>
      <c r="D1070" s="5" t="s">
        <v>1741</v>
      </c>
      <c r="E1070" s="19" t="s">
        <v>1742</v>
      </c>
      <c r="F1070" s="25">
        <v>41428</v>
      </c>
      <c r="G1070" s="3" t="s">
        <v>2212</v>
      </c>
      <c r="H1070" s="5">
        <v>5</v>
      </c>
      <c r="I1070" s="19">
        <v>100</v>
      </c>
      <c r="J1070" s="6">
        <f>DATE(YEAR(MPT_Data[[#This Row],[Calendar Day]]),MONTH(MPT_Data[[#This Row],[Calendar Day]]),1)</f>
        <v>41426</v>
      </c>
      <c r="K1070" s="3">
        <f>DATE(YEAR(MPT_Data[[#This Row],[Calendar Day]]),1,1)</f>
        <v>41275</v>
      </c>
      <c r="L1070" s="5">
        <f>MPT_Data[[#This Row],[MIN]]/60/24</f>
        <v>3.472222222222222E-3</v>
      </c>
      <c r="M1070" t="str">
        <f>VLOOKUP(LEFT(MPT_Data[[#This Row],[Object ID]],1),Lookup[#All],2,FALSE)</f>
        <v>Service Request</v>
      </c>
      <c r="N1070">
        <f>VLOOKUP("0"&amp;RIGHT(MPT_Data[[#This Row],[Processor Cost Center]],9),MAIN_Ref[[#All],[Cost Center]:[Site Name]],3,FALSE)</f>
        <v>0</v>
      </c>
      <c r="T1070" s="8"/>
      <c r="U1070"/>
    </row>
    <row r="1071" spans="2:21" x14ac:dyDescent="0.25">
      <c r="B1071" s="6" t="s">
        <v>33</v>
      </c>
      <c r="C1071" s="3" t="s">
        <v>34</v>
      </c>
      <c r="D1071" s="5" t="s">
        <v>1743</v>
      </c>
      <c r="E1071" s="19" t="s">
        <v>1744</v>
      </c>
      <c r="F1071" s="25">
        <v>41403</v>
      </c>
      <c r="G1071" s="3" t="s">
        <v>2212</v>
      </c>
      <c r="H1071" s="5">
        <v>5</v>
      </c>
      <c r="I1071" s="19">
        <v>100</v>
      </c>
      <c r="J1071" s="6">
        <f>DATE(YEAR(MPT_Data[[#This Row],[Calendar Day]]),MONTH(MPT_Data[[#This Row],[Calendar Day]]),1)</f>
        <v>41395</v>
      </c>
      <c r="K1071" s="3">
        <f>DATE(YEAR(MPT_Data[[#This Row],[Calendar Day]]),1,1)</f>
        <v>41275</v>
      </c>
      <c r="L1071" s="5">
        <f>MPT_Data[[#This Row],[MIN]]/60/24</f>
        <v>3.472222222222222E-3</v>
      </c>
      <c r="M1071" t="str">
        <f>VLOOKUP(LEFT(MPT_Data[[#This Row],[Object ID]],1),Lookup[#All],2,FALSE)</f>
        <v>Service Request</v>
      </c>
      <c r="N1071">
        <f>VLOOKUP("0"&amp;RIGHT(MPT_Data[[#This Row],[Processor Cost Center]],9),MAIN_Ref[[#All],[Cost Center]:[Site Name]],3,FALSE)</f>
        <v>0</v>
      </c>
      <c r="T1071" s="8"/>
      <c r="U1071"/>
    </row>
    <row r="1072" spans="2:21" x14ac:dyDescent="0.25">
      <c r="B1072" s="6" t="s">
        <v>33</v>
      </c>
      <c r="C1072" s="3" t="s">
        <v>34</v>
      </c>
      <c r="D1072" s="5" t="s">
        <v>1745</v>
      </c>
      <c r="E1072" s="19" t="s">
        <v>1746</v>
      </c>
      <c r="F1072" s="25">
        <v>41409</v>
      </c>
      <c r="G1072" s="3" t="s">
        <v>2212</v>
      </c>
      <c r="H1072" s="5">
        <v>7166</v>
      </c>
      <c r="I1072" s="19">
        <v>100</v>
      </c>
      <c r="J1072" s="6">
        <f>DATE(YEAR(MPT_Data[[#This Row],[Calendar Day]]),MONTH(MPT_Data[[#This Row],[Calendar Day]]),1)</f>
        <v>41395</v>
      </c>
      <c r="K1072" s="3">
        <f>DATE(YEAR(MPT_Data[[#This Row],[Calendar Day]]),1,1)</f>
        <v>41275</v>
      </c>
      <c r="L1072" s="5">
        <f>MPT_Data[[#This Row],[MIN]]/60/24</f>
        <v>4.9763888888888888</v>
      </c>
      <c r="M1072" t="str">
        <f>VLOOKUP(LEFT(MPT_Data[[#This Row],[Object ID]],1),Lookup[#All],2,FALSE)</f>
        <v>Incident</v>
      </c>
      <c r="N1072">
        <f>VLOOKUP("0"&amp;RIGHT(MPT_Data[[#This Row],[Processor Cost Center]],9),MAIN_Ref[[#All],[Cost Center]:[Site Name]],3,FALSE)</f>
        <v>0</v>
      </c>
      <c r="T1072" s="8"/>
      <c r="U1072"/>
    </row>
    <row r="1073" spans="2:21" x14ac:dyDescent="0.25">
      <c r="B1073" s="6" t="s">
        <v>35</v>
      </c>
      <c r="C1073" s="3" t="s">
        <v>21</v>
      </c>
      <c r="D1073" s="5" t="s">
        <v>1747</v>
      </c>
      <c r="E1073" s="19" t="s">
        <v>1748</v>
      </c>
      <c r="F1073" s="25">
        <v>41360</v>
      </c>
      <c r="G1073" s="3" t="s">
        <v>2213</v>
      </c>
      <c r="H1073" s="5">
        <v>1432</v>
      </c>
      <c r="I1073" s="19">
        <v>100</v>
      </c>
      <c r="J1073" s="6">
        <f>DATE(YEAR(MPT_Data[[#This Row],[Calendar Day]]),MONTH(MPT_Data[[#This Row],[Calendar Day]]),1)</f>
        <v>41334</v>
      </c>
      <c r="K1073" s="3">
        <f>DATE(YEAR(MPT_Data[[#This Row],[Calendar Day]]),1,1)</f>
        <v>41275</v>
      </c>
      <c r="L1073" s="5">
        <f>MPT_Data[[#This Row],[MIN]]/60/24</f>
        <v>0.99444444444444446</v>
      </c>
      <c r="M1073" t="str">
        <f>VLOOKUP(LEFT(MPT_Data[[#This Row],[Object ID]],1),Lookup[#All],2,FALSE)</f>
        <v>Service Request</v>
      </c>
      <c r="N1073">
        <f>VLOOKUP("0"&amp;RIGHT(MPT_Data[[#This Row],[Processor Cost Center]],9),MAIN_Ref[[#All],[Cost Center]:[Site Name]],3,FALSE)</f>
        <v>0</v>
      </c>
      <c r="T1073" s="8"/>
      <c r="U1073"/>
    </row>
    <row r="1074" spans="2:21" x14ac:dyDescent="0.25">
      <c r="B1074" s="6" t="s">
        <v>35</v>
      </c>
      <c r="C1074" s="3" t="s">
        <v>21</v>
      </c>
      <c r="D1074" s="5" t="s">
        <v>1749</v>
      </c>
      <c r="E1074" s="19" t="s">
        <v>43</v>
      </c>
      <c r="F1074" s="25">
        <v>41414</v>
      </c>
      <c r="G1074" s="3" t="s">
        <v>2213</v>
      </c>
      <c r="H1074" s="5">
        <v>31670</v>
      </c>
      <c r="I1074" s="19">
        <v>100</v>
      </c>
      <c r="J1074" s="6">
        <f>DATE(YEAR(MPT_Data[[#This Row],[Calendar Day]]),MONTH(MPT_Data[[#This Row],[Calendar Day]]),1)</f>
        <v>41395</v>
      </c>
      <c r="K1074" s="3">
        <f>DATE(YEAR(MPT_Data[[#This Row],[Calendar Day]]),1,1)</f>
        <v>41275</v>
      </c>
      <c r="L1074" s="5">
        <f>MPT_Data[[#This Row],[MIN]]/60/24</f>
        <v>21.993055555555557</v>
      </c>
      <c r="M1074" t="str">
        <f>VLOOKUP(LEFT(MPT_Data[[#This Row],[Object ID]],1),Lookup[#All],2,FALSE)</f>
        <v>Service Request</v>
      </c>
      <c r="N1074">
        <f>VLOOKUP("0"&amp;RIGHT(MPT_Data[[#This Row],[Processor Cost Center]],9),MAIN_Ref[[#All],[Cost Center]:[Site Name]],3,FALSE)</f>
        <v>0</v>
      </c>
      <c r="T1074" s="8"/>
      <c r="U1074"/>
    </row>
    <row r="1075" spans="2:21" x14ac:dyDescent="0.25">
      <c r="B1075" s="6" t="s">
        <v>35</v>
      </c>
      <c r="C1075" s="3" t="s">
        <v>21</v>
      </c>
      <c r="D1075" s="5" t="s">
        <v>1750</v>
      </c>
      <c r="E1075" s="19" t="s">
        <v>43</v>
      </c>
      <c r="F1075" s="25">
        <v>41414</v>
      </c>
      <c r="G1075" s="3" t="s">
        <v>2213</v>
      </c>
      <c r="H1075" s="5">
        <v>33278</v>
      </c>
      <c r="I1075" s="19">
        <v>100</v>
      </c>
      <c r="J1075" s="6">
        <f>DATE(YEAR(MPT_Data[[#This Row],[Calendar Day]]),MONTH(MPT_Data[[#This Row],[Calendar Day]]),1)</f>
        <v>41395</v>
      </c>
      <c r="K1075" s="3">
        <f>DATE(YEAR(MPT_Data[[#This Row],[Calendar Day]]),1,1)</f>
        <v>41275</v>
      </c>
      <c r="L1075" s="5">
        <f>MPT_Data[[#This Row],[MIN]]/60/24</f>
        <v>23.109722222222221</v>
      </c>
      <c r="M1075" t="str">
        <f>VLOOKUP(LEFT(MPT_Data[[#This Row],[Object ID]],1),Lookup[#All],2,FALSE)</f>
        <v>Service Request</v>
      </c>
      <c r="N1075">
        <f>VLOOKUP("0"&amp;RIGHT(MPT_Data[[#This Row],[Processor Cost Center]],9),MAIN_Ref[[#All],[Cost Center]:[Site Name]],3,FALSE)</f>
        <v>0</v>
      </c>
      <c r="T1075" s="8"/>
      <c r="U1075"/>
    </row>
    <row r="1076" spans="2:21" x14ac:dyDescent="0.25">
      <c r="B1076" s="6" t="s">
        <v>35</v>
      </c>
      <c r="C1076" s="3" t="s">
        <v>21</v>
      </c>
      <c r="D1076" s="5" t="s">
        <v>1751</v>
      </c>
      <c r="E1076" s="19" t="s">
        <v>1600</v>
      </c>
      <c r="F1076" s="25">
        <v>41414</v>
      </c>
      <c r="G1076" s="3" t="s">
        <v>2213</v>
      </c>
      <c r="H1076" s="5">
        <v>33025</v>
      </c>
      <c r="I1076" s="19">
        <v>100</v>
      </c>
      <c r="J1076" s="6">
        <f>DATE(YEAR(MPT_Data[[#This Row],[Calendar Day]]),MONTH(MPT_Data[[#This Row],[Calendar Day]]),1)</f>
        <v>41395</v>
      </c>
      <c r="K1076" s="3">
        <f>DATE(YEAR(MPT_Data[[#This Row],[Calendar Day]]),1,1)</f>
        <v>41275</v>
      </c>
      <c r="L1076" s="5">
        <f>MPT_Data[[#This Row],[MIN]]/60/24</f>
        <v>22.934027777777775</v>
      </c>
      <c r="M1076" t="str">
        <f>VLOOKUP(LEFT(MPT_Data[[#This Row],[Object ID]],1),Lookup[#All],2,FALSE)</f>
        <v>Service Request</v>
      </c>
      <c r="N1076">
        <f>VLOOKUP("0"&amp;RIGHT(MPT_Data[[#This Row],[Processor Cost Center]],9),MAIN_Ref[[#All],[Cost Center]:[Site Name]],3,FALSE)</f>
        <v>0</v>
      </c>
      <c r="T1076" s="8"/>
      <c r="U1076"/>
    </row>
    <row r="1077" spans="2:21" x14ac:dyDescent="0.25">
      <c r="B1077" s="6" t="s">
        <v>35</v>
      </c>
      <c r="C1077" s="3" t="s">
        <v>21</v>
      </c>
      <c r="D1077" s="5" t="s">
        <v>1752</v>
      </c>
      <c r="E1077" s="19" t="s">
        <v>1600</v>
      </c>
      <c r="F1077" s="25">
        <v>41414</v>
      </c>
      <c r="G1077" s="3" t="s">
        <v>2213</v>
      </c>
      <c r="H1077" s="5">
        <v>33024</v>
      </c>
      <c r="I1077" s="19">
        <v>100</v>
      </c>
      <c r="J1077" s="6">
        <f>DATE(YEAR(MPT_Data[[#This Row],[Calendar Day]]),MONTH(MPT_Data[[#This Row],[Calendar Day]]),1)</f>
        <v>41395</v>
      </c>
      <c r="K1077" s="3">
        <f>DATE(YEAR(MPT_Data[[#This Row],[Calendar Day]]),1,1)</f>
        <v>41275</v>
      </c>
      <c r="L1077" s="5">
        <f>MPT_Data[[#This Row],[MIN]]/60/24</f>
        <v>22.933333333333334</v>
      </c>
      <c r="M1077" t="str">
        <f>VLOOKUP(LEFT(MPT_Data[[#This Row],[Object ID]],1),Lookup[#All],2,FALSE)</f>
        <v>Service Request</v>
      </c>
      <c r="N1077">
        <f>VLOOKUP("0"&amp;RIGHT(MPT_Data[[#This Row],[Processor Cost Center]],9),MAIN_Ref[[#All],[Cost Center]:[Site Name]],3,FALSE)</f>
        <v>0</v>
      </c>
      <c r="T1077" s="8"/>
      <c r="U1077"/>
    </row>
    <row r="1078" spans="2:21" x14ac:dyDescent="0.25">
      <c r="B1078" s="6" t="s">
        <v>35</v>
      </c>
      <c r="C1078" s="3" t="s">
        <v>21</v>
      </c>
      <c r="D1078" s="5" t="s">
        <v>1753</v>
      </c>
      <c r="E1078" s="19" t="s">
        <v>43</v>
      </c>
      <c r="F1078" s="25">
        <v>41414</v>
      </c>
      <c r="G1078" s="3" t="s">
        <v>2213</v>
      </c>
      <c r="H1078" s="5">
        <v>30535</v>
      </c>
      <c r="I1078" s="19">
        <v>100</v>
      </c>
      <c r="J1078" s="6">
        <f>DATE(YEAR(MPT_Data[[#This Row],[Calendar Day]]),MONTH(MPT_Data[[#This Row],[Calendar Day]]),1)</f>
        <v>41395</v>
      </c>
      <c r="K1078" s="3">
        <f>DATE(YEAR(MPT_Data[[#This Row],[Calendar Day]]),1,1)</f>
        <v>41275</v>
      </c>
      <c r="L1078" s="5">
        <f>MPT_Data[[#This Row],[MIN]]/60/24</f>
        <v>21.204861111111111</v>
      </c>
      <c r="M1078" t="str">
        <f>VLOOKUP(LEFT(MPT_Data[[#This Row],[Object ID]],1),Lookup[#All],2,FALSE)</f>
        <v>Service Request</v>
      </c>
      <c r="N1078">
        <f>VLOOKUP("0"&amp;RIGHT(MPT_Data[[#This Row],[Processor Cost Center]],9),MAIN_Ref[[#All],[Cost Center]:[Site Name]],3,FALSE)</f>
        <v>0</v>
      </c>
      <c r="T1078" s="8"/>
      <c r="U1078"/>
    </row>
    <row r="1079" spans="2:21" x14ac:dyDescent="0.25">
      <c r="B1079" s="6" t="s">
        <v>35</v>
      </c>
      <c r="C1079" s="3" t="s">
        <v>21</v>
      </c>
      <c r="D1079" s="5" t="s">
        <v>1754</v>
      </c>
      <c r="E1079" s="19" t="s">
        <v>43</v>
      </c>
      <c r="F1079" s="25">
        <v>41414</v>
      </c>
      <c r="G1079" s="3" t="s">
        <v>2213</v>
      </c>
      <c r="H1079" s="5">
        <v>30533</v>
      </c>
      <c r="I1079" s="19">
        <v>100</v>
      </c>
      <c r="J1079" s="6">
        <f>DATE(YEAR(MPT_Data[[#This Row],[Calendar Day]]),MONTH(MPT_Data[[#This Row],[Calendar Day]]),1)</f>
        <v>41395</v>
      </c>
      <c r="K1079" s="3">
        <f>DATE(YEAR(MPT_Data[[#This Row],[Calendar Day]]),1,1)</f>
        <v>41275</v>
      </c>
      <c r="L1079" s="5">
        <f>MPT_Data[[#This Row],[MIN]]/60/24</f>
        <v>21.203472222222221</v>
      </c>
      <c r="M1079" t="str">
        <f>VLOOKUP(LEFT(MPT_Data[[#This Row],[Object ID]],1),Lookup[#All],2,FALSE)</f>
        <v>Service Request</v>
      </c>
      <c r="N1079">
        <f>VLOOKUP("0"&amp;RIGHT(MPT_Data[[#This Row],[Processor Cost Center]],9),MAIN_Ref[[#All],[Cost Center]:[Site Name]],3,FALSE)</f>
        <v>0</v>
      </c>
      <c r="T1079" s="8"/>
      <c r="U1079"/>
    </row>
    <row r="1080" spans="2:21" x14ac:dyDescent="0.25">
      <c r="B1080" s="6" t="s">
        <v>35</v>
      </c>
      <c r="C1080" s="3" t="s">
        <v>21</v>
      </c>
      <c r="D1080" s="5" t="s">
        <v>1755</v>
      </c>
      <c r="E1080" s="19" t="s">
        <v>1600</v>
      </c>
      <c r="F1080" s="25">
        <v>41386</v>
      </c>
      <c r="G1080" s="3" t="s">
        <v>2213</v>
      </c>
      <c r="H1080" s="5">
        <v>30148</v>
      </c>
      <c r="I1080" s="19">
        <v>100</v>
      </c>
      <c r="J1080" s="6">
        <f>DATE(YEAR(MPT_Data[[#This Row],[Calendar Day]]),MONTH(MPT_Data[[#This Row],[Calendar Day]]),1)</f>
        <v>41365</v>
      </c>
      <c r="K1080" s="3">
        <f>DATE(YEAR(MPT_Data[[#This Row],[Calendar Day]]),1,1)</f>
        <v>41275</v>
      </c>
      <c r="L1080" s="5">
        <f>MPT_Data[[#This Row],[MIN]]/60/24</f>
        <v>20.93611111111111</v>
      </c>
      <c r="M1080" t="str">
        <f>VLOOKUP(LEFT(MPT_Data[[#This Row],[Object ID]],1),Lookup[#All],2,FALSE)</f>
        <v>Service Request</v>
      </c>
      <c r="N1080">
        <f>VLOOKUP("0"&amp;RIGHT(MPT_Data[[#This Row],[Processor Cost Center]],9),MAIN_Ref[[#All],[Cost Center]:[Site Name]],3,FALSE)</f>
        <v>0</v>
      </c>
      <c r="T1080" s="8"/>
      <c r="U1080"/>
    </row>
    <row r="1081" spans="2:21" x14ac:dyDescent="0.25">
      <c r="B1081" s="6" t="s">
        <v>35</v>
      </c>
      <c r="C1081" s="3" t="s">
        <v>21</v>
      </c>
      <c r="D1081" s="5" t="s">
        <v>1756</v>
      </c>
      <c r="E1081" s="19" t="s">
        <v>1600</v>
      </c>
      <c r="F1081" s="25">
        <v>41383</v>
      </c>
      <c r="G1081" s="3" t="s">
        <v>2213</v>
      </c>
      <c r="H1081" s="5">
        <v>30140</v>
      </c>
      <c r="I1081" s="19">
        <v>100</v>
      </c>
      <c r="J1081" s="6">
        <f>DATE(YEAR(MPT_Data[[#This Row],[Calendar Day]]),MONTH(MPT_Data[[#This Row],[Calendar Day]]),1)</f>
        <v>41365</v>
      </c>
      <c r="K1081" s="3">
        <f>DATE(YEAR(MPT_Data[[#This Row],[Calendar Day]]),1,1)</f>
        <v>41275</v>
      </c>
      <c r="L1081" s="5">
        <f>MPT_Data[[#This Row],[MIN]]/60/24</f>
        <v>20.930555555555554</v>
      </c>
      <c r="M1081" t="str">
        <f>VLOOKUP(LEFT(MPT_Data[[#This Row],[Object ID]],1),Lookup[#All],2,FALSE)</f>
        <v>Service Request</v>
      </c>
      <c r="N1081">
        <f>VLOOKUP("0"&amp;RIGHT(MPT_Data[[#This Row],[Processor Cost Center]],9),MAIN_Ref[[#All],[Cost Center]:[Site Name]],3,FALSE)</f>
        <v>0</v>
      </c>
      <c r="T1081" s="8"/>
      <c r="U1081"/>
    </row>
    <row r="1082" spans="2:21" x14ac:dyDescent="0.25">
      <c r="B1082" s="6" t="s">
        <v>35</v>
      </c>
      <c r="C1082" s="3" t="s">
        <v>21</v>
      </c>
      <c r="D1082" s="5" t="s">
        <v>1757</v>
      </c>
      <c r="E1082" s="19" t="s">
        <v>1600</v>
      </c>
      <c r="F1082" s="25">
        <v>41414</v>
      </c>
      <c r="G1082" s="3" t="s">
        <v>2213</v>
      </c>
      <c r="H1082" s="5">
        <v>26210</v>
      </c>
      <c r="I1082" s="19">
        <v>100</v>
      </c>
      <c r="J1082" s="6">
        <f>DATE(YEAR(MPT_Data[[#This Row],[Calendar Day]]),MONTH(MPT_Data[[#This Row],[Calendar Day]]),1)</f>
        <v>41395</v>
      </c>
      <c r="K1082" s="3">
        <f>DATE(YEAR(MPT_Data[[#This Row],[Calendar Day]]),1,1)</f>
        <v>41275</v>
      </c>
      <c r="L1082" s="5">
        <f>MPT_Data[[#This Row],[MIN]]/60/24</f>
        <v>18.201388888888889</v>
      </c>
      <c r="M1082" t="str">
        <f>VLOOKUP(LEFT(MPT_Data[[#This Row],[Object ID]],1),Lookup[#All],2,FALSE)</f>
        <v>Service Request</v>
      </c>
      <c r="N1082">
        <f>VLOOKUP("0"&amp;RIGHT(MPT_Data[[#This Row],[Processor Cost Center]],9),MAIN_Ref[[#All],[Cost Center]:[Site Name]],3,FALSE)</f>
        <v>0</v>
      </c>
      <c r="T1082" s="8"/>
      <c r="U1082"/>
    </row>
    <row r="1083" spans="2:21" x14ac:dyDescent="0.25">
      <c r="B1083" s="6" t="s">
        <v>35</v>
      </c>
      <c r="C1083" s="3" t="s">
        <v>21</v>
      </c>
      <c r="D1083" s="5" t="s">
        <v>1758</v>
      </c>
      <c r="E1083" s="19" t="s">
        <v>1600</v>
      </c>
      <c r="F1083" s="25">
        <v>41414</v>
      </c>
      <c r="G1083" s="3" t="s">
        <v>2213</v>
      </c>
      <c r="H1083" s="5">
        <v>26209</v>
      </c>
      <c r="I1083" s="19">
        <v>100</v>
      </c>
      <c r="J1083" s="6">
        <f>DATE(YEAR(MPT_Data[[#This Row],[Calendar Day]]),MONTH(MPT_Data[[#This Row],[Calendar Day]]),1)</f>
        <v>41395</v>
      </c>
      <c r="K1083" s="3">
        <f>DATE(YEAR(MPT_Data[[#This Row],[Calendar Day]]),1,1)</f>
        <v>41275</v>
      </c>
      <c r="L1083" s="5">
        <f>MPT_Data[[#This Row],[MIN]]/60/24</f>
        <v>18.200694444444444</v>
      </c>
      <c r="M1083" t="str">
        <f>VLOOKUP(LEFT(MPT_Data[[#This Row],[Object ID]],1),Lookup[#All],2,FALSE)</f>
        <v>Service Request</v>
      </c>
      <c r="N1083">
        <f>VLOOKUP("0"&amp;RIGHT(MPT_Data[[#This Row],[Processor Cost Center]],9),MAIN_Ref[[#All],[Cost Center]:[Site Name]],3,FALSE)</f>
        <v>0</v>
      </c>
      <c r="T1083" s="8"/>
      <c r="U1083"/>
    </row>
    <row r="1084" spans="2:21" x14ac:dyDescent="0.25">
      <c r="B1084" s="6" t="s">
        <v>35</v>
      </c>
      <c r="C1084" s="3" t="s">
        <v>21</v>
      </c>
      <c r="D1084" s="5" t="s">
        <v>1759</v>
      </c>
      <c r="E1084" s="19" t="s">
        <v>1760</v>
      </c>
      <c r="F1084" s="25">
        <v>41414</v>
      </c>
      <c r="G1084" s="3" t="s">
        <v>2213</v>
      </c>
      <c r="H1084" s="5">
        <v>25850</v>
      </c>
      <c r="I1084" s="19">
        <v>100</v>
      </c>
      <c r="J1084" s="6">
        <f>DATE(YEAR(MPT_Data[[#This Row],[Calendar Day]]),MONTH(MPT_Data[[#This Row],[Calendar Day]]),1)</f>
        <v>41395</v>
      </c>
      <c r="K1084" s="3">
        <f>DATE(YEAR(MPT_Data[[#This Row],[Calendar Day]]),1,1)</f>
        <v>41275</v>
      </c>
      <c r="L1084" s="5">
        <f>MPT_Data[[#This Row],[MIN]]/60/24</f>
        <v>17.951388888888889</v>
      </c>
      <c r="M1084" t="str">
        <f>VLOOKUP(LEFT(MPT_Data[[#This Row],[Object ID]],1),Lookup[#All],2,FALSE)</f>
        <v>Service Request</v>
      </c>
      <c r="N1084">
        <f>VLOOKUP("0"&amp;RIGHT(MPT_Data[[#This Row],[Processor Cost Center]],9),MAIN_Ref[[#All],[Cost Center]:[Site Name]],3,FALSE)</f>
        <v>0</v>
      </c>
      <c r="T1084" s="8"/>
      <c r="U1084"/>
    </row>
    <row r="1085" spans="2:21" x14ac:dyDescent="0.25">
      <c r="B1085" s="6" t="s">
        <v>35</v>
      </c>
      <c r="C1085" s="3" t="s">
        <v>21</v>
      </c>
      <c r="D1085" s="5" t="s">
        <v>1761</v>
      </c>
      <c r="E1085" s="19" t="s">
        <v>1600</v>
      </c>
      <c r="F1085" s="25">
        <v>41414</v>
      </c>
      <c r="G1085" s="3" t="s">
        <v>2213</v>
      </c>
      <c r="H1085" s="5">
        <v>25774</v>
      </c>
      <c r="I1085" s="19">
        <v>100</v>
      </c>
      <c r="J1085" s="6">
        <f>DATE(YEAR(MPT_Data[[#This Row],[Calendar Day]]),MONTH(MPT_Data[[#This Row],[Calendar Day]]),1)</f>
        <v>41395</v>
      </c>
      <c r="K1085" s="3">
        <f>DATE(YEAR(MPT_Data[[#This Row],[Calendar Day]]),1,1)</f>
        <v>41275</v>
      </c>
      <c r="L1085" s="5">
        <f>MPT_Data[[#This Row],[MIN]]/60/24</f>
        <v>17.898611111111112</v>
      </c>
      <c r="M1085" t="str">
        <f>VLOOKUP(LEFT(MPT_Data[[#This Row],[Object ID]],1),Lookup[#All],2,FALSE)</f>
        <v>Service Request</v>
      </c>
      <c r="N1085">
        <f>VLOOKUP("0"&amp;RIGHT(MPT_Data[[#This Row],[Processor Cost Center]],9),MAIN_Ref[[#All],[Cost Center]:[Site Name]],3,FALSE)</f>
        <v>0</v>
      </c>
      <c r="T1085" s="8"/>
      <c r="U1085"/>
    </row>
    <row r="1086" spans="2:21" x14ac:dyDescent="0.25">
      <c r="B1086" s="6" t="s">
        <v>35</v>
      </c>
      <c r="C1086" s="3" t="s">
        <v>21</v>
      </c>
      <c r="D1086" s="5" t="s">
        <v>1762</v>
      </c>
      <c r="E1086" s="19" t="s">
        <v>1600</v>
      </c>
      <c r="F1086" s="25">
        <v>41414</v>
      </c>
      <c r="G1086" s="3" t="s">
        <v>2213</v>
      </c>
      <c r="H1086" s="5">
        <v>25774</v>
      </c>
      <c r="I1086" s="19">
        <v>100</v>
      </c>
      <c r="J1086" s="6">
        <f>DATE(YEAR(MPT_Data[[#This Row],[Calendar Day]]),MONTH(MPT_Data[[#This Row],[Calendar Day]]),1)</f>
        <v>41395</v>
      </c>
      <c r="K1086" s="3">
        <f>DATE(YEAR(MPT_Data[[#This Row],[Calendar Day]]),1,1)</f>
        <v>41275</v>
      </c>
      <c r="L1086" s="5">
        <f>MPT_Data[[#This Row],[MIN]]/60/24</f>
        <v>17.898611111111112</v>
      </c>
      <c r="M1086" t="str">
        <f>VLOOKUP(LEFT(MPT_Data[[#This Row],[Object ID]],1),Lookup[#All],2,FALSE)</f>
        <v>Service Request</v>
      </c>
      <c r="N1086">
        <f>VLOOKUP("0"&amp;RIGHT(MPT_Data[[#This Row],[Processor Cost Center]],9),MAIN_Ref[[#All],[Cost Center]:[Site Name]],3,FALSE)</f>
        <v>0</v>
      </c>
      <c r="T1086" s="8"/>
      <c r="U1086"/>
    </row>
    <row r="1087" spans="2:21" x14ac:dyDescent="0.25">
      <c r="B1087" s="6" t="s">
        <v>35</v>
      </c>
      <c r="C1087" s="3" t="s">
        <v>21</v>
      </c>
      <c r="D1087" s="5" t="s">
        <v>1763</v>
      </c>
      <c r="E1087" s="19" t="s">
        <v>1764</v>
      </c>
      <c r="F1087" s="25">
        <v>41383</v>
      </c>
      <c r="G1087" s="3" t="s">
        <v>2214</v>
      </c>
      <c r="H1087" s="5">
        <v>24235</v>
      </c>
      <c r="I1087" s="19">
        <v>100</v>
      </c>
      <c r="J1087" s="6">
        <f>DATE(YEAR(MPT_Data[[#This Row],[Calendar Day]]),MONTH(MPT_Data[[#This Row],[Calendar Day]]),1)</f>
        <v>41365</v>
      </c>
      <c r="K1087" s="3">
        <f>DATE(YEAR(MPT_Data[[#This Row],[Calendar Day]]),1,1)</f>
        <v>41275</v>
      </c>
      <c r="L1087" s="5">
        <f>MPT_Data[[#This Row],[MIN]]/60/24</f>
        <v>16.829861111111111</v>
      </c>
      <c r="M1087" t="str">
        <f>VLOOKUP(LEFT(MPT_Data[[#This Row],[Object ID]],1),Lookup[#All],2,FALSE)</f>
        <v>Service Request</v>
      </c>
      <c r="N1087">
        <f>VLOOKUP("0"&amp;RIGHT(MPT_Data[[#This Row],[Processor Cost Center]],9),MAIN_Ref[[#All],[Cost Center]:[Site Name]],3,FALSE)</f>
        <v>0</v>
      </c>
      <c r="T1087" s="8"/>
      <c r="U1087"/>
    </row>
    <row r="1088" spans="2:21" x14ac:dyDescent="0.25">
      <c r="B1088" s="6" t="s">
        <v>35</v>
      </c>
      <c r="C1088" s="3" t="s">
        <v>21</v>
      </c>
      <c r="D1088" s="5" t="s">
        <v>1765</v>
      </c>
      <c r="E1088" s="19" t="s">
        <v>43</v>
      </c>
      <c r="F1088" s="25">
        <v>41386</v>
      </c>
      <c r="G1088" s="3" t="s">
        <v>2213</v>
      </c>
      <c r="H1088" s="5">
        <v>23126</v>
      </c>
      <c r="I1088" s="19">
        <v>100</v>
      </c>
      <c r="J1088" s="6">
        <f>DATE(YEAR(MPT_Data[[#This Row],[Calendar Day]]),MONTH(MPT_Data[[#This Row],[Calendar Day]]),1)</f>
        <v>41365</v>
      </c>
      <c r="K1088" s="3">
        <f>DATE(YEAR(MPT_Data[[#This Row],[Calendar Day]]),1,1)</f>
        <v>41275</v>
      </c>
      <c r="L1088" s="5">
        <f>MPT_Data[[#This Row],[MIN]]/60/24</f>
        <v>16.059722222222224</v>
      </c>
      <c r="M1088" t="str">
        <f>VLOOKUP(LEFT(MPT_Data[[#This Row],[Object ID]],1),Lookup[#All],2,FALSE)</f>
        <v>Service Request</v>
      </c>
      <c r="N1088">
        <f>VLOOKUP("0"&amp;RIGHT(MPT_Data[[#This Row],[Processor Cost Center]],9),MAIN_Ref[[#All],[Cost Center]:[Site Name]],3,FALSE)</f>
        <v>0</v>
      </c>
      <c r="T1088" s="8"/>
      <c r="U1088"/>
    </row>
    <row r="1089" spans="2:21" x14ac:dyDescent="0.25">
      <c r="B1089" s="6" t="s">
        <v>35</v>
      </c>
      <c r="C1089" s="3" t="s">
        <v>21</v>
      </c>
      <c r="D1089" s="5" t="s">
        <v>1766</v>
      </c>
      <c r="E1089" s="19" t="s">
        <v>1600</v>
      </c>
      <c r="F1089" s="25">
        <v>41414</v>
      </c>
      <c r="G1089" s="3" t="s">
        <v>2213</v>
      </c>
      <c r="H1089" s="5">
        <v>23283</v>
      </c>
      <c r="I1089" s="19">
        <v>100</v>
      </c>
      <c r="J1089" s="6">
        <f>DATE(YEAR(MPT_Data[[#This Row],[Calendar Day]]),MONTH(MPT_Data[[#This Row],[Calendar Day]]),1)</f>
        <v>41395</v>
      </c>
      <c r="K1089" s="3">
        <f>DATE(YEAR(MPT_Data[[#This Row],[Calendar Day]]),1,1)</f>
        <v>41275</v>
      </c>
      <c r="L1089" s="5">
        <f>MPT_Data[[#This Row],[MIN]]/60/24</f>
        <v>16.168749999999999</v>
      </c>
      <c r="M1089" t="str">
        <f>VLOOKUP(LEFT(MPT_Data[[#This Row],[Object ID]],1),Lookup[#All],2,FALSE)</f>
        <v>Service Request</v>
      </c>
      <c r="N1089">
        <f>VLOOKUP("0"&amp;RIGHT(MPT_Data[[#This Row],[Processor Cost Center]],9),MAIN_Ref[[#All],[Cost Center]:[Site Name]],3,FALSE)</f>
        <v>0</v>
      </c>
      <c r="T1089" s="8"/>
      <c r="U1089"/>
    </row>
    <row r="1090" spans="2:21" x14ac:dyDescent="0.25">
      <c r="B1090" s="6" t="s">
        <v>35</v>
      </c>
      <c r="C1090" s="3" t="s">
        <v>21</v>
      </c>
      <c r="D1090" s="5" t="s">
        <v>1767</v>
      </c>
      <c r="E1090" s="19" t="s">
        <v>1600</v>
      </c>
      <c r="F1090" s="25">
        <v>41414</v>
      </c>
      <c r="G1090" s="3" t="s">
        <v>2213</v>
      </c>
      <c r="H1090" s="5">
        <v>21673</v>
      </c>
      <c r="I1090" s="19">
        <v>100</v>
      </c>
      <c r="J1090" s="6">
        <f>DATE(YEAR(MPT_Data[[#This Row],[Calendar Day]]),MONTH(MPT_Data[[#This Row],[Calendar Day]]),1)</f>
        <v>41395</v>
      </c>
      <c r="K1090" s="3">
        <f>DATE(YEAR(MPT_Data[[#This Row],[Calendar Day]]),1,1)</f>
        <v>41275</v>
      </c>
      <c r="L1090" s="5">
        <f>MPT_Data[[#This Row],[MIN]]/60/24</f>
        <v>15.050694444444444</v>
      </c>
      <c r="M1090" t="str">
        <f>VLOOKUP(LEFT(MPT_Data[[#This Row],[Object ID]],1),Lookup[#All],2,FALSE)</f>
        <v>Service Request</v>
      </c>
      <c r="N1090">
        <f>VLOOKUP("0"&amp;RIGHT(MPT_Data[[#This Row],[Processor Cost Center]],9),MAIN_Ref[[#All],[Cost Center]:[Site Name]],3,FALSE)</f>
        <v>0</v>
      </c>
      <c r="T1090" s="8"/>
      <c r="U1090"/>
    </row>
    <row r="1091" spans="2:21" x14ac:dyDescent="0.25">
      <c r="B1091" s="6" t="s">
        <v>35</v>
      </c>
      <c r="C1091" s="3" t="s">
        <v>21</v>
      </c>
      <c r="D1091" s="5" t="s">
        <v>1768</v>
      </c>
      <c r="E1091" s="19" t="s">
        <v>43</v>
      </c>
      <c r="F1091" s="25">
        <v>41386</v>
      </c>
      <c r="G1091" s="3" t="s">
        <v>2213</v>
      </c>
      <c r="H1091" s="5">
        <v>23121</v>
      </c>
      <c r="I1091" s="19">
        <v>100</v>
      </c>
      <c r="J1091" s="6">
        <f>DATE(YEAR(MPT_Data[[#This Row],[Calendar Day]]),MONTH(MPT_Data[[#This Row],[Calendar Day]]),1)</f>
        <v>41365</v>
      </c>
      <c r="K1091" s="3">
        <f>DATE(YEAR(MPT_Data[[#This Row],[Calendar Day]]),1,1)</f>
        <v>41275</v>
      </c>
      <c r="L1091" s="5">
        <f>MPT_Data[[#This Row],[MIN]]/60/24</f>
        <v>16.056250000000002</v>
      </c>
      <c r="M1091" t="str">
        <f>VLOOKUP(LEFT(MPT_Data[[#This Row],[Object ID]],1),Lookup[#All],2,FALSE)</f>
        <v>Service Request</v>
      </c>
      <c r="N1091">
        <f>VLOOKUP("0"&amp;RIGHT(MPT_Data[[#This Row],[Processor Cost Center]],9),MAIN_Ref[[#All],[Cost Center]:[Site Name]],3,FALSE)</f>
        <v>0</v>
      </c>
      <c r="T1091" s="8"/>
      <c r="U1091"/>
    </row>
    <row r="1092" spans="2:21" x14ac:dyDescent="0.25">
      <c r="B1092" s="6" t="s">
        <v>35</v>
      </c>
      <c r="C1092" s="3" t="s">
        <v>21</v>
      </c>
      <c r="D1092" s="5" t="s">
        <v>1769</v>
      </c>
      <c r="E1092" s="19" t="s">
        <v>1770</v>
      </c>
      <c r="F1092" s="25">
        <v>41383</v>
      </c>
      <c r="G1092" s="3" t="s">
        <v>2213</v>
      </c>
      <c r="H1092" s="5">
        <v>21464</v>
      </c>
      <c r="I1092" s="19">
        <v>100</v>
      </c>
      <c r="J1092" s="6">
        <f>DATE(YEAR(MPT_Data[[#This Row],[Calendar Day]]),MONTH(MPT_Data[[#This Row],[Calendar Day]]),1)</f>
        <v>41365</v>
      </c>
      <c r="K1092" s="3">
        <f>DATE(YEAR(MPT_Data[[#This Row],[Calendar Day]]),1,1)</f>
        <v>41275</v>
      </c>
      <c r="L1092" s="5">
        <f>MPT_Data[[#This Row],[MIN]]/60/24</f>
        <v>14.905555555555557</v>
      </c>
      <c r="M1092" t="str">
        <f>VLOOKUP(LEFT(MPT_Data[[#This Row],[Object ID]],1),Lookup[#All],2,FALSE)</f>
        <v>Service Request</v>
      </c>
      <c r="N1092">
        <f>VLOOKUP("0"&amp;RIGHT(MPT_Data[[#This Row],[Processor Cost Center]],9),MAIN_Ref[[#All],[Cost Center]:[Site Name]],3,FALSE)</f>
        <v>0</v>
      </c>
      <c r="T1092" s="8"/>
      <c r="U1092"/>
    </row>
    <row r="1093" spans="2:21" x14ac:dyDescent="0.25">
      <c r="B1093" s="6" t="s">
        <v>35</v>
      </c>
      <c r="C1093" s="3" t="s">
        <v>21</v>
      </c>
      <c r="D1093" s="5" t="s">
        <v>1771</v>
      </c>
      <c r="E1093" s="19" t="s">
        <v>1772</v>
      </c>
      <c r="F1093" s="25">
        <v>41382</v>
      </c>
      <c r="G1093" s="3" t="s">
        <v>2213</v>
      </c>
      <c r="H1093" s="5">
        <v>12595</v>
      </c>
      <c r="I1093" s="19">
        <v>100</v>
      </c>
      <c r="J1093" s="6">
        <f>DATE(YEAR(MPT_Data[[#This Row],[Calendar Day]]),MONTH(MPT_Data[[#This Row],[Calendar Day]]),1)</f>
        <v>41365</v>
      </c>
      <c r="K1093" s="3">
        <f>DATE(YEAR(MPT_Data[[#This Row],[Calendar Day]]),1,1)</f>
        <v>41275</v>
      </c>
      <c r="L1093" s="5">
        <f>MPT_Data[[#This Row],[MIN]]/60/24</f>
        <v>8.7465277777777768</v>
      </c>
      <c r="M1093" t="str">
        <f>VLOOKUP(LEFT(MPT_Data[[#This Row],[Object ID]],1),Lookup[#All],2,FALSE)</f>
        <v>Service Request</v>
      </c>
      <c r="N1093">
        <f>VLOOKUP("0"&amp;RIGHT(MPT_Data[[#This Row],[Processor Cost Center]],9),MAIN_Ref[[#All],[Cost Center]:[Site Name]],3,FALSE)</f>
        <v>0</v>
      </c>
      <c r="T1093" s="8"/>
      <c r="U1093"/>
    </row>
    <row r="1094" spans="2:21" x14ac:dyDescent="0.25">
      <c r="B1094" s="6" t="s">
        <v>35</v>
      </c>
      <c r="C1094" s="3" t="s">
        <v>21</v>
      </c>
      <c r="D1094" s="5" t="s">
        <v>1773</v>
      </c>
      <c r="E1094" s="19" t="s">
        <v>1774</v>
      </c>
      <c r="F1094" s="25">
        <v>41414</v>
      </c>
      <c r="G1094" s="3" t="s">
        <v>2213</v>
      </c>
      <c r="H1094" s="5">
        <v>13259</v>
      </c>
      <c r="I1094" s="19">
        <v>100</v>
      </c>
      <c r="J1094" s="6">
        <f>DATE(YEAR(MPT_Data[[#This Row],[Calendar Day]]),MONTH(MPT_Data[[#This Row],[Calendar Day]]),1)</f>
        <v>41395</v>
      </c>
      <c r="K1094" s="3">
        <f>DATE(YEAR(MPT_Data[[#This Row],[Calendar Day]]),1,1)</f>
        <v>41275</v>
      </c>
      <c r="L1094" s="5">
        <f>MPT_Data[[#This Row],[MIN]]/60/24</f>
        <v>9.2076388888888889</v>
      </c>
      <c r="M1094" t="str">
        <f>VLOOKUP(LEFT(MPT_Data[[#This Row],[Object ID]],1),Lookup[#All],2,FALSE)</f>
        <v>Service Request</v>
      </c>
      <c r="N1094">
        <f>VLOOKUP("0"&amp;RIGHT(MPT_Data[[#This Row],[Processor Cost Center]],9),MAIN_Ref[[#All],[Cost Center]:[Site Name]],3,FALSE)</f>
        <v>0</v>
      </c>
      <c r="T1094" s="8"/>
      <c r="U1094"/>
    </row>
    <row r="1095" spans="2:21" x14ac:dyDescent="0.25">
      <c r="B1095" s="6" t="s">
        <v>35</v>
      </c>
      <c r="C1095" s="3" t="s">
        <v>21</v>
      </c>
      <c r="D1095" s="5" t="s">
        <v>1775</v>
      </c>
      <c r="E1095" s="19" t="s">
        <v>43</v>
      </c>
      <c r="F1095" s="25">
        <v>41383</v>
      </c>
      <c r="G1095" s="3" t="s">
        <v>2213</v>
      </c>
      <c r="H1095" s="5">
        <v>9984</v>
      </c>
      <c r="I1095" s="19">
        <v>100</v>
      </c>
      <c r="J1095" s="6">
        <f>DATE(YEAR(MPT_Data[[#This Row],[Calendar Day]]),MONTH(MPT_Data[[#This Row],[Calendar Day]]),1)</f>
        <v>41365</v>
      </c>
      <c r="K1095" s="3">
        <f>DATE(YEAR(MPT_Data[[#This Row],[Calendar Day]]),1,1)</f>
        <v>41275</v>
      </c>
      <c r="L1095" s="5">
        <f>MPT_Data[[#This Row],[MIN]]/60/24</f>
        <v>6.9333333333333336</v>
      </c>
      <c r="M1095" t="str">
        <f>VLOOKUP(LEFT(MPT_Data[[#This Row],[Object ID]],1),Lookup[#All],2,FALSE)</f>
        <v>Service Request</v>
      </c>
      <c r="N1095">
        <f>VLOOKUP("0"&amp;RIGHT(MPT_Data[[#This Row],[Processor Cost Center]],9),MAIN_Ref[[#All],[Cost Center]:[Site Name]],3,FALSE)</f>
        <v>0</v>
      </c>
      <c r="T1095" s="8"/>
      <c r="U1095"/>
    </row>
    <row r="1096" spans="2:21" x14ac:dyDescent="0.25">
      <c r="B1096" s="6" t="s">
        <v>35</v>
      </c>
      <c r="C1096" s="3" t="s">
        <v>21</v>
      </c>
      <c r="D1096" s="5" t="s">
        <v>1776</v>
      </c>
      <c r="E1096" s="19" t="s">
        <v>43</v>
      </c>
      <c r="F1096" s="25">
        <v>41383</v>
      </c>
      <c r="G1096" s="3" t="s">
        <v>2213</v>
      </c>
      <c r="H1096" s="5">
        <v>9983</v>
      </c>
      <c r="I1096" s="19">
        <v>100</v>
      </c>
      <c r="J1096" s="6">
        <f>DATE(YEAR(MPT_Data[[#This Row],[Calendar Day]]),MONTH(MPT_Data[[#This Row],[Calendar Day]]),1)</f>
        <v>41365</v>
      </c>
      <c r="K1096" s="3">
        <f>DATE(YEAR(MPT_Data[[#This Row],[Calendar Day]]),1,1)</f>
        <v>41275</v>
      </c>
      <c r="L1096" s="5">
        <f>MPT_Data[[#This Row],[MIN]]/60/24</f>
        <v>6.9326388888888886</v>
      </c>
      <c r="M1096" t="str">
        <f>VLOOKUP(LEFT(MPT_Data[[#This Row],[Object ID]],1),Lookup[#All],2,FALSE)</f>
        <v>Service Request</v>
      </c>
      <c r="N1096">
        <f>VLOOKUP("0"&amp;RIGHT(MPT_Data[[#This Row],[Processor Cost Center]],9),MAIN_Ref[[#All],[Cost Center]:[Site Name]],3,FALSE)</f>
        <v>0</v>
      </c>
      <c r="T1096" s="8"/>
      <c r="U1096"/>
    </row>
    <row r="1097" spans="2:21" x14ac:dyDescent="0.25">
      <c r="B1097" s="6" t="s">
        <v>35</v>
      </c>
      <c r="C1097" s="3" t="s">
        <v>21</v>
      </c>
      <c r="D1097" s="5" t="s">
        <v>1777</v>
      </c>
      <c r="E1097" s="19" t="s">
        <v>1778</v>
      </c>
      <c r="F1097" s="25">
        <v>41428</v>
      </c>
      <c r="G1097" s="3" t="s">
        <v>2213</v>
      </c>
      <c r="H1097" s="5">
        <v>10295</v>
      </c>
      <c r="I1097" s="19">
        <v>100</v>
      </c>
      <c r="J1097" s="6">
        <f>DATE(YEAR(MPT_Data[[#This Row],[Calendar Day]]),MONTH(MPT_Data[[#This Row],[Calendar Day]]),1)</f>
        <v>41426</v>
      </c>
      <c r="K1097" s="3">
        <f>DATE(YEAR(MPT_Data[[#This Row],[Calendar Day]]),1,1)</f>
        <v>41275</v>
      </c>
      <c r="L1097" s="5">
        <f>MPT_Data[[#This Row],[MIN]]/60/24</f>
        <v>7.1493055555555562</v>
      </c>
      <c r="M1097" t="str">
        <f>VLOOKUP(LEFT(MPT_Data[[#This Row],[Object ID]],1),Lookup[#All],2,FALSE)</f>
        <v>Service Request</v>
      </c>
      <c r="N1097">
        <f>VLOOKUP("0"&amp;RIGHT(MPT_Data[[#This Row],[Processor Cost Center]],9),MAIN_Ref[[#All],[Cost Center]:[Site Name]],3,FALSE)</f>
        <v>0</v>
      </c>
      <c r="T1097" s="8"/>
      <c r="U1097"/>
    </row>
    <row r="1098" spans="2:21" x14ac:dyDescent="0.25">
      <c r="B1098" s="6" t="s">
        <v>35</v>
      </c>
      <c r="C1098" s="3" t="s">
        <v>21</v>
      </c>
      <c r="D1098" s="5" t="s">
        <v>1779</v>
      </c>
      <c r="E1098" s="19" t="s">
        <v>1780</v>
      </c>
      <c r="F1098" s="25">
        <v>41382</v>
      </c>
      <c r="G1098" s="3" t="s">
        <v>2213</v>
      </c>
      <c r="H1098" s="5">
        <v>1603</v>
      </c>
      <c r="I1098" s="19">
        <v>100</v>
      </c>
      <c r="J1098" s="6">
        <f>DATE(YEAR(MPT_Data[[#This Row],[Calendar Day]]),MONTH(MPT_Data[[#This Row],[Calendar Day]]),1)</f>
        <v>41365</v>
      </c>
      <c r="K1098" s="3">
        <f>DATE(YEAR(MPT_Data[[#This Row],[Calendar Day]]),1,1)</f>
        <v>41275</v>
      </c>
      <c r="L1098" s="5">
        <f>MPT_Data[[#This Row],[MIN]]/60/24</f>
        <v>1.1131944444444444</v>
      </c>
      <c r="M1098" t="str">
        <f>VLOOKUP(LEFT(MPT_Data[[#This Row],[Object ID]],1),Lookup[#All],2,FALSE)</f>
        <v>Service Request</v>
      </c>
      <c r="N1098">
        <f>VLOOKUP("0"&amp;RIGHT(MPT_Data[[#This Row],[Processor Cost Center]],9),MAIN_Ref[[#All],[Cost Center]:[Site Name]],3,FALSE)</f>
        <v>0</v>
      </c>
      <c r="T1098" s="8"/>
      <c r="U1098"/>
    </row>
    <row r="1099" spans="2:21" x14ac:dyDescent="0.25">
      <c r="B1099" s="6" t="s">
        <v>35</v>
      </c>
      <c r="C1099" s="3" t="s">
        <v>21</v>
      </c>
      <c r="D1099" s="5" t="s">
        <v>1781</v>
      </c>
      <c r="E1099" s="19" t="s">
        <v>1782</v>
      </c>
      <c r="F1099" s="25">
        <v>41387</v>
      </c>
      <c r="G1099" s="3" t="s">
        <v>2213</v>
      </c>
      <c r="H1099" s="5">
        <v>1199</v>
      </c>
      <c r="I1099" s="19">
        <v>100</v>
      </c>
      <c r="J1099" s="6">
        <f>DATE(YEAR(MPT_Data[[#This Row],[Calendar Day]]),MONTH(MPT_Data[[#This Row],[Calendar Day]]),1)</f>
        <v>41365</v>
      </c>
      <c r="K1099" s="3">
        <f>DATE(YEAR(MPT_Data[[#This Row],[Calendar Day]]),1,1)</f>
        <v>41275</v>
      </c>
      <c r="L1099" s="5">
        <f>MPT_Data[[#This Row],[MIN]]/60/24</f>
        <v>0.83263888888888893</v>
      </c>
      <c r="M1099" t="str">
        <f>VLOOKUP(LEFT(MPT_Data[[#This Row],[Object ID]],1),Lookup[#All],2,FALSE)</f>
        <v>Service Request</v>
      </c>
      <c r="N1099">
        <f>VLOOKUP("0"&amp;RIGHT(MPT_Data[[#This Row],[Processor Cost Center]],9),MAIN_Ref[[#All],[Cost Center]:[Site Name]],3,FALSE)</f>
        <v>0</v>
      </c>
      <c r="T1099" s="8"/>
      <c r="U1099"/>
    </row>
    <row r="1100" spans="2:21" x14ac:dyDescent="0.25">
      <c r="B1100" s="6" t="s">
        <v>35</v>
      </c>
      <c r="C1100" s="3" t="s">
        <v>21</v>
      </c>
      <c r="D1100" s="5" t="s">
        <v>1783</v>
      </c>
      <c r="E1100" s="19" t="s">
        <v>1784</v>
      </c>
      <c r="F1100" s="25">
        <v>41383</v>
      </c>
      <c r="G1100" s="3" t="s">
        <v>2213</v>
      </c>
      <c r="H1100" s="5">
        <v>1590</v>
      </c>
      <c r="I1100" s="19">
        <v>100</v>
      </c>
      <c r="J1100" s="6">
        <f>DATE(YEAR(MPT_Data[[#This Row],[Calendar Day]]),MONTH(MPT_Data[[#This Row],[Calendar Day]]),1)</f>
        <v>41365</v>
      </c>
      <c r="K1100" s="3">
        <f>DATE(YEAR(MPT_Data[[#This Row],[Calendar Day]]),1,1)</f>
        <v>41275</v>
      </c>
      <c r="L1100" s="5">
        <f>MPT_Data[[#This Row],[MIN]]/60/24</f>
        <v>1.1041666666666667</v>
      </c>
      <c r="M1100" t="str">
        <f>VLOOKUP(LEFT(MPT_Data[[#This Row],[Object ID]],1),Lookup[#All],2,FALSE)</f>
        <v>Service Request</v>
      </c>
      <c r="N1100">
        <f>VLOOKUP("0"&amp;RIGHT(MPT_Data[[#This Row],[Processor Cost Center]],9),MAIN_Ref[[#All],[Cost Center]:[Site Name]],3,FALSE)</f>
        <v>0</v>
      </c>
      <c r="T1100" s="8"/>
      <c r="U1100"/>
    </row>
    <row r="1101" spans="2:21" x14ac:dyDescent="0.25">
      <c r="B1101" s="6" t="s">
        <v>35</v>
      </c>
      <c r="C1101" s="3" t="s">
        <v>21</v>
      </c>
      <c r="D1101" s="5" t="s">
        <v>1785</v>
      </c>
      <c r="E1101" s="19" t="s">
        <v>1786</v>
      </c>
      <c r="F1101" s="25">
        <v>41414</v>
      </c>
      <c r="G1101" s="3" t="s">
        <v>2213</v>
      </c>
      <c r="H1101" s="5">
        <v>1318</v>
      </c>
      <c r="I1101" s="19">
        <v>100</v>
      </c>
      <c r="J1101" s="6">
        <f>DATE(YEAR(MPT_Data[[#This Row],[Calendar Day]]),MONTH(MPT_Data[[#This Row],[Calendar Day]]),1)</f>
        <v>41395</v>
      </c>
      <c r="K1101" s="3">
        <f>DATE(YEAR(MPT_Data[[#This Row],[Calendar Day]]),1,1)</f>
        <v>41275</v>
      </c>
      <c r="L1101" s="5">
        <f>MPT_Data[[#This Row],[MIN]]/60/24</f>
        <v>0.91527777777777775</v>
      </c>
      <c r="M1101" t="str">
        <f>VLOOKUP(LEFT(MPT_Data[[#This Row],[Object ID]],1),Lookup[#All],2,FALSE)</f>
        <v>Service Request</v>
      </c>
      <c r="N1101">
        <f>VLOOKUP("0"&amp;RIGHT(MPT_Data[[#This Row],[Processor Cost Center]],9),MAIN_Ref[[#All],[Cost Center]:[Site Name]],3,FALSE)</f>
        <v>0</v>
      </c>
      <c r="T1101" s="8"/>
      <c r="U1101"/>
    </row>
    <row r="1102" spans="2:21" x14ac:dyDescent="0.25">
      <c r="B1102" s="6" t="s">
        <v>35</v>
      </c>
      <c r="C1102" s="3" t="s">
        <v>21</v>
      </c>
      <c r="D1102" s="5" t="s">
        <v>1787</v>
      </c>
      <c r="E1102" s="19" t="s">
        <v>43</v>
      </c>
      <c r="F1102" s="25">
        <v>41418</v>
      </c>
      <c r="G1102" s="3" t="s">
        <v>2213</v>
      </c>
      <c r="H1102" s="5">
        <v>237</v>
      </c>
      <c r="I1102" s="19">
        <v>100</v>
      </c>
      <c r="J1102" s="6">
        <f>DATE(YEAR(MPT_Data[[#This Row],[Calendar Day]]),MONTH(MPT_Data[[#This Row],[Calendar Day]]),1)</f>
        <v>41395</v>
      </c>
      <c r="K1102" s="3">
        <f>DATE(YEAR(MPT_Data[[#This Row],[Calendar Day]]),1,1)</f>
        <v>41275</v>
      </c>
      <c r="L1102" s="5">
        <f>MPT_Data[[#This Row],[MIN]]/60/24</f>
        <v>0.16458333333333333</v>
      </c>
      <c r="M1102" t="str">
        <f>VLOOKUP(LEFT(MPT_Data[[#This Row],[Object ID]],1),Lookup[#All],2,FALSE)</f>
        <v>Service Request</v>
      </c>
      <c r="N1102">
        <f>VLOOKUP("0"&amp;RIGHT(MPT_Data[[#This Row],[Processor Cost Center]],9),MAIN_Ref[[#All],[Cost Center]:[Site Name]],3,FALSE)</f>
        <v>0</v>
      </c>
      <c r="T1102" s="8"/>
      <c r="U1102"/>
    </row>
    <row r="1103" spans="2:21" x14ac:dyDescent="0.25">
      <c r="B1103" s="6" t="s">
        <v>35</v>
      </c>
      <c r="C1103" s="3" t="s">
        <v>21</v>
      </c>
      <c r="D1103" s="5" t="s">
        <v>1788</v>
      </c>
      <c r="E1103" s="19" t="s">
        <v>1789</v>
      </c>
      <c r="F1103" s="25">
        <v>41387</v>
      </c>
      <c r="G1103" s="3" t="s">
        <v>2213</v>
      </c>
      <c r="H1103" s="5">
        <v>1107</v>
      </c>
      <c r="I1103" s="19">
        <v>100</v>
      </c>
      <c r="J1103" s="6">
        <f>DATE(YEAR(MPT_Data[[#This Row],[Calendar Day]]),MONTH(MPT_Data[[#This Row],[Calendar Day]]),1)</f>
        <v>41365</v>
      </c>
      <c r="K1103" s="3">
        <f>DATE(YEAR(MPT_Data[[#This Row],[Calendar Day]]),1,1)</f>
        <v>41275</v>
      </c>
      <c r="L1103" s="5">
        <f>MPT_Data[[#This Row],[MIN]]/60/24</f>
        <v>0.76874999999999993</v>
      </c>
      <c r="M1103" t="str">
        <f>VLOOKUP(LEFT(MPT_Data[[#This Row],[Object ID]],1),Lookup[#All],2,FALSE)</f>
        <v>Service Request</v>
      </c>
      <c r="N1103">
        <f>VLOOKUP("0"&amp;RIGHT(MPT_Data[[#This Row],[Processor Cost Center]],9),MAIN_Ref[[#All],[Cost Center]:[Site Name]],3,FALSE)</f>
        <v>0</v>
      </c>
      <c r="T1103" s="8"/>
      <c r="U1103"/>
    </row>
    <row r="1104" spans="2:21" x14ac:dyDescent="0.25">
      <c r="B1104" s="6" t="s">
        <v>35</v>
      </c>
      <c r="C1104" s="3" t="s">
        <v>21</v>
      </c>
      <c r="D1104" s="5" t="s">
        <v>1790</v>
      </c>
      <c r="E1104" s="19" t="s">
        <v>43</v>
      </c>
      <c r="F1104" s="25">
        <v>41418</v>
      </c>
      <c r="G1104" s="3" t="s">
        <v>2213</v>
      </c>
      <c r="H1104" s="5">
        <v>237</v>
      </c>
      <c r="I1104" s="19">
        <v>100</v>
      </c>
      <c r="J1104" s="6">
        <f>DATE(YEAR(MPT_Data[[#This Row],[Calendar Day]]),MONTH(MPT_Data[[#This Row],[Calendar Day]]),1)</f>
        <v>41395</v>
      </c>
      <c r="K1104" s="3">
        <f>DATE(YEAR(MPT_Data[[#This Row],[Calendar Day]]),1,1)</f>
        <v>41275</v>
      </c>
      <c r="L1104" s="5">
        <f>MPT_Data[[#This Row],[MIN]]/60/24</f>
        <v>0.16458333333333333</v>
      </c>
      <c r="M1104" t="str">
        <f>VLOOKUP(LEFT(MPT_Data[[#This Row],[Object ID]],1),Lookup[#All],2,FALSE)</f>
        <v>Service Request</v>
      </c>
      <c r="N1104">
        <f>VLOOKUP("0"&amp;RIGHT(MPT_Data[[#This Row],[Processor Cost Center]],9),MAIN_Ref[[#All],[Cost Center]:[Site Name]],3,FALSE)</f>
        <v>0</v>
      </c>
      <c r="T1104" s="8"/>
      <c r="U1104"/>
    </row>
    <row r="1105" spans="2:21" x14ac:dyDescent="0.25">
      <c r="B1105" s="6" t="s">
        <v>35</v>
      </c>
      <c r="C1105" s="3" t="s">
        <v>21</v>
      </c>
      <c r="D1105" s="5" t="s">
        <v>1791</v>
      </c>
      <c r="E1105" s="19" t="s">
        <v>1792</v>
      </c>
      <c r="F1105" s="25">
        <v>41418</v>
      </c>
      <c r="G1105" s="3" t="s">
        <v>2213</v>
      </c>
      <c r="H1105" s="5">
        <v>15</v>
      </c>
      <c r="I1105" s="19">
        <v>100</v>
      </c>
      <c r="J1105" s="6">
        <f>DATE(YEAR(MPT_Data[[#This Row],[Calendar Day]]),MONTH(MPT_Data[[#This Row],[Calendar Day]]),1)</f>
        <v>41395</v>
      </c>
      <c r="K1105" s="3">
        <f>DATE(YEAR(MPT_Data[[#This Row],[Calendar Day]]),1,1)</f>
        <v>41275</v>
      </c>
      <c r="L1105" s="5">
        <f>MPT_Data[[#This Row],[MIN]]/60/24</f>
        <v>1.0416666666666666E-2</v>
      </c>
      <c r="M1105" t="str">
        <f>VLOOKUP(LEFT(MPT_Data[[#This Row],[Object ID]],1),Lookup[#All],2,FALSE)</f>
        <v>Service Request</v>
      </c>
      <c r="N1105">
        <f>VLOOKUP("0"&amp;RIGHT(MPT_Data[[#This Row],[Processor Cost Center]],9),MAIN_Ref[[#All],[Cost Center]:[Site Name]],3,FALSE)</f>
        <v>0</v>
      </c>
      <c r="T1105" s="8"/>
      <c r="U1105"/>
    </row>
    <row r="1106" spans="2:21" x14ac:dyDescent="0.25">
      <c r="B1106" s="6" t="s">
        <v>35</v>
      </c>
      <c r="C1106" s="3" t="s">
        <v>21</v>
      </c>
      <c r="D1106" s="5" t="s">
        <v>1793</v>
      </c>
      <c r="E1106" s="19" t="s">
        <v>1794</v>
      </c>
      <c r="F1106" s="25">
        <v>41420</v>
      </c>
      <c r="G1106" s="3" t="s">
        <v>2213</v>
      </c>
      <c r="H1106" s="5">
        <v>1083</v>
      </c>
      <c r="I1106" s="19">
        <v>100</v>
      </c>
      <c r="J1106" s="6">
        <f>DATE(YEAR(MPT_Data[[#This Row],[Calendar Day]]),MONTH(MPT_Data[[#This Row],[Calendar Day]]),1)</f>
        <v>41395</v>
      </c>
      <c r="K1106" s="3">
        <f>DATE(YEAR(MPT_Data[[#This Row],[Calendar Day]]),1,1)</f>
        <v>41275</v>
      </c>
      <c r="L1106" s="5">
        <f>MPT_Data[[#This Row],[MIN]]/60/24</f>
        <v>0.75208333333333333</v>
      </c>
      <c r="M1106" t="str">
        <f>VLOOKUP(LEFT(MPT_Data[[#This Row],[Object ID]],1),Lookup[#All],2,FALSE)</f>
        <v>Service Request</v>
      </c>
      <c r="N1106">
        <f>VLOOKUP("0"&amp;RIGHT(MPT_Data[[#This Row],[Processor Cost Center]],9),MAIN_Ref[[#All],[Cost Center]:[Site Name]],3,FALSE)</f>
        <v>0</v>
      </c>
      <c r="T1106" s="8"/>
      <c r="U1106"/>
    </row>
    <row r="1107" spans="2:21" x14ac:dyDescent="0.25">
      <c r="B1107" s="6" t="s">
        <v>35</v>
      </c>
      <c r="C1107" s="3" t="s">
        <v>21</v>
      </c>
      <c r="D1107" s="5" t="s">
        <v>1795</v>
      </c>
      <c r="E1107" s="19" t="s">
        <v>1794</v>
      </c>
      <c r="F1107" s="25">
        <v>41420</v>
      </c>
      <c r="G1107" s="3" t="s">
        <v>2213</v>
      </c>
      <c r="H1107" s="5">
        <v>1082</v>
      </c>
      <c r="I1107" s="19">
        <v>100</v>
      </c>
      <c r="J1107" s="6">
        <f>DATE(YEAR(MPT_Data[[#This Row],[Calendar Day]]),MONTH(MPT_Data[[#This Row],[Calendar Day]]),1)</f>
        <v>41395</v>
      </c>
      <c r="K1107" s="3">
        <f>DATE(YEAR(MPT_Data[[#This Row],[Calendar Day]]),1,1)</f>
        <v>41275</v>
      </c>
      <c r="L1107" s="5">
        <f>MPT_Data[[#This Row],[MIN]]/60/24</f>
        <v>0.75138888888888899</v>
      </c>
      <c r="M1107" t="str">
        <f>VLOOKUP(LEFT(MPT_Data[[#This Row],[Object ID]],1),Lookup[#All],2,FALSE)</f>
        <v>Service Request</v>
      </c>
      <c r="N1107">
        <f>VLOOKUP("0"&amp;RIGHT(MPT_Data[[#This Row],[Processor Cost Center]],9),MAIN_Ref[[#All],[Cost Center]:[Site Name]],3,FALSE)</f>
        <v>0</v>
      </c>
      <c r="T1107" s="8"/>
      <c r="U1107"/>
    </row>
    <row r="1108" spans="2:21" x14ac:dyDescent="0.25">
      <c r="B1108" s="6" t="s">
        <v>35</v>
      </c>
      <c r="C1108" s="3" t="s">
        <v>21</v>
      </c>
      <c r="D1108" s="5" t="s">
        <v>1796</v>
      </c>
      <c r="E1108" s="19" t="s">
        <v>1794</v>
      </c>
      <c r="F1108" s="25">
        <v>41420</v>
      </c>
      <c r="G1108" s="3" t="s">
        <v>2213</v>
      </c>
      <c r="H1108" s="5">
        <v>1075</v>
      </c>
      <c r="I1108" s="19">
        <v>100</v>
      </c>
      <c r="J1108" s="6">
        <f>DATE(YEAR(MPT_Data[[#This Row],[Calendar Day]]),MONTH(MPT_Data[[#This Row],[Calendar Day]]),1)</f>
        <v>41395</v>
      </c>
      <c r="K1108" s="3">
        <f>DATE(YEAR(MPT_Data[[#This Row],[Calendar Day]]),1,1)</f>
        <v>41275</v>
      </c>
      <c r="L1108" s="5">
        <f>MPT_Data[[#This Row],[MIN]]/60/24</f>
        <v>0.74652777777777779</v>
      </c>
      <c r="M1108" t="str">
        <f>VLOOKUP(LEFT(MPT_Data[[#This Row],[Object ID]],1),Lookup[#All],2,FALSE)</f>
        <v>Service Request</v>
      </c>
      <c r="N1108">
        <f>VLOOKUP("0"&amp;RIGHT(MPT_Data[[#This Row],[Processor Cost Center]],9),MAIN_Ref[[#All],[Cost Center]:[Site Name]],3,FALSE)</f>
        <v>0</v>
      </c>
      <c r="T1108" s="8"/>
      <c r="U1108"/>
    </row>
    <row r="1109" spans="2:21" x14ac:dyDescent="0.25">
      <c r="B1109" s="6" t="s">
        <v>35</v>
      </c>
      <c r="C1109" s="3" t="s">
        <v>21</v>
      </c>
      <c r="D1109" s="5" t="s">
        <v>1797</v>
      </c>
      <c r="E1109" s="19" t="s">
        <v>1794</v>
      </c>
      <c r="F1109" s="25">
        <v>41420</v>
      </c>
      <c r="G1109" s="3" t="s">
        <v>2213</v>
      </c>
      <c r="H1109" s="5">
        <v>1083</v>
      </c>
      <c r="I1109" s="19">
        <v>100</v>
      </c>
      <c r="J1109" s="6">
        <f>DATE(YEAR(MPT_Data[[#This Row],[Calendar Day]]),MONTH(MPT_Data[[#This Row],[Calendar Day]]),1)</f>
        <v>41395</v>
      </c>
      <c r="K1109" s="3">
        <f>DATE(YEAR(MPT_Data[[#This Row],[Calendar Day]]),1,1)</f>
        <v>41275</v>
      </c>
      <c r="L1109" s="5">
        <f>MPT_Data[[#This Row],[MIN]]/60/24</f>
        <v>0.75208333333333333</v>
      </c>
      <c r="M1109" t="str">
        <f>VLOOKUP(LEFT(MPT_Data[[#This Row],[Object ID]],1),Lookup[#All],2,FALSE)</f>
        <v>Service Request</v>
      </c>
      <c r="N1109">
        <f>VLOOKUP("0"&amp;RIGHT(MPT_Data[[#This Row],[Processor Cost Center]],9),MAIN_Ref[[#All],[Cost Center]:[Site Name]],3,FALSE)</f>
        <v>0</v>
      </c>
      <c r="T1109" s="8"/>
      <c r="U1109"/>
    </row>
    <row r="1110" spans="2:21" x14ac:dyDescent="0.25">
      <c r="B1110" s="6" t="s">
        <v>35</v>
      </c>
      <c r="C1110" s="3" t="s">
        <v>21</v>
      </c>
      <c r="D1110" s="5" t="s">
        <v>1798</v>
      </c>
      <c r="E1110" s="19" t="s">
        <v>1600</v>
      </c>
      <c r="F1110" s="25">
        <v>41420</v>
      </c>
      <c r="G1110" s="3" t="s">
        <v>2213</v>
      </c>
      <c r="H1110" s="5">
        <v>998</v>
      </c>
      <c r="I1110" s="19">
        <v>100</v>
      </c>
      <c r="J1110" s="6">
        <f>DATE(YEAR(MPT_Data[[#This Row],[Calendar Day]]),MONTH(MPT_Data[[#This Row],[Calendar Day]]),1)</f>
        <v>41395</v>
      </c>
      <c r="K1110" s="3">
        <f>DATE(YEAR(MPT_Data[[#This Row],[Calendar Day]]),1,1)</f>
        <v>41275</v>
      </c>
      <c r="L1110" s="5">
        <f>MPT_Data[[#This Row],[MIN]]/60/24</f>
        <v>0.69305555555555554</v>
      </c>
      <c r="M1110" t="str">
        <f>VLOOKUP(LEFT(MPT_Data[[#This Row],[Object ID]],1),Lookup[#All],2,FALSE)</f>
        <v>Service Request</v>
      </c>
      <c r="N1110">
        <f>VLOOKUP("0"&amp;RIGHT(MPT_Data[[#This Row],[Processor Cost Center]],9),MAIN_Ref[[#All],[Cost Center]:[Site Name]],3,FALSE)</f>
        <v>0</v>
      </c>
      <c r="T1110" s="8"/>
      <c r="U1110"/>
    </row>
    <row r="1111" spans="2:21" x14ac:dyDescent="0.25">
      <c r="B1111" s="6" t="s">
        <v>35</v>
      </c>
      <c r="C1111" s="3" t="s">
        <v>21</v>
      </c>
      <c r="D1111" s="5" t="s">
        <v>1799</v>
      </c>
      <c r="E1111" s="19" t="s">
        <v>1600</v>
      </c>
      <c r="F1111" s="25">
        <v>41420</v>
      </c>
      <c r="G1111" s="3" t="s">
        <v>2213</v>
      </c>
      <c r="H1111" s="5">
        <v>997</v>
      </c>
      <c r="I1111" s="19">
        <v>100</v>
      </c>
      <c r="J1111" s="6">
        <f>DATE(YEAR(MPT_Data[[#This Row],[Calendar Day]]),MONTH(MPT_Data[[#This Row],[Calendar Day]]),1)</f>
        <v>41395</v>
      </c>
      <c r="K1111" s="3">
        <f>DATE(YEAR(MPT_Data[[#This Row],[Calendar Day]]),1,1)</f>
        <v>41275</v>
      </c>
      <c r="L1111" s="5">
        <f>MPT_Data[[#This Row],[MIN]]/60/24</f>
        <v>0.69236111111111109</v>
      </c>
      <c r="M1111" t="str">
        <f>VLOOKUP(LEFT(MPT_Data[[#This Row],[Object ID]],1),Lookup[#All],2,FALSE)</f>
        <v>Service Request</v>
      </c>
      <c r="N1111">
        <f>VLOOKUP("0"&amp;RIGHT(MPT_Data[[#This Row],[Processor Cost Center]],9),MAIN_Ref[[#All],[Cost Center]:[Site Name]],3,FALSE)</f>
        <v>0</v>
      </c>
      <c r="T1111" s="8"/>
      <c r="U1111"/>
    </row>
    <row r="1112" spans="2:21" x14ac:dyDescent="0.25">
      <c r="B1112" s="6" t="s">
        <v>35</v>
      </c>
      <c r="C1112" s="3" t="s">
        <v>21</v>
      </c>
      <c r="D1112" s="5" t="s">
        <v>1800</v>
      </c>
      <c r="E1112" s="19" t="s">
        <v>1794</v>
      </c>
      <c r="F1112" s="25">
        <v>41420</v>
      </c>
      <c r="G1112" s="3" t="s">
        <v>2213</v>
      </c>
      <c r="H1112" s="5">
        <v>78</v>
      </c>
      <c r="I1112" s="19">
        <v>100</v>
      </c>
      <c r="J1112" s="6">
        <f>DATE(YEAR(MPT_Data[[#This Row],[Calendar Day]]),MONTH(MPT_Data[[#This Row],[Calendar Day]]),1)</f>
        <v>41395</v>
      </c>
      <c r="K1112" s="3">
        <f>DATE(YEAR(MPT_Data[[#This Row],[Calendar Day]]),1,1)</f>
        <v>41275</v>
      </c>
      <c r="L1112" s="5">
        <f>MPT_Data[[#This Row],[MIN]]/60/24</f>
        <v>5.4166666666666669E-2</v>
      </c>
      <c r="M1112" t="str">
        <f>VLOOKUP(LEFT(MPT_Data[[#This Row],[Object ID]],1),Lookup[#All],2,FALSE)</f>
        <v>Service Request</v>
      </c>
      <c r="N1112">
        <f>VLOOKUP("0"&amp;RIGHT(MPT_Data[[#This Row],[Processor Cost Center]],9),MAIN_Ref[[#All],[Cost Center]:[Site Name]],3,FALSE)</f>
        <v>0</v>
      </c>
      <c r="T1112" s="8"/>
      <c r="U1112"/>
    </row>
    <row r="1113" spans="2:21" x14ac:dyDescent="0.25">
      <c r="B1113" s="6" t="s">
        <v>35</v>
      </c>
      <c r="C1113" s="3" t="s">
        <v>21</v>
      </c>
      <c r="D1113" s="5" t="s">
        <v>1801</v>
      </c>
      <c r="E1113" s="19" t="s">
        <v>1794</v>
      </c>
      <c r="F1113" s="25">
        <v>41420</v>
      </c>
      <c r="G1113" s="3" t="s">
        <v>2213</v>
      </c>
      <c r="H1113" s="5">
        <v>88</v>
      </c>
      <c r="I1113" s="19">
        <v>100</v>
      </c>
      <c r="J1113" s="6">
        <f>DATE(YEAR(MPT_Data[[#This Row],[Calendar Day]]),MONTH(MPT_Data[[#This Row],[Calendar Day]]),1)</f>
        <v>41395</v>
      </c>
      <c r="K1113" s="3">
        <f>DATE(YEAR(MPT_Data[[#This Row],[Calendar Day]]),1,1)</f>
        <v>41275</v>
      </c>
      <c r="L1113" s="5">
        <f>MPT_Data[[#This Row],[MIN]]/60/24</f>
        <v>6.1111111111111109E-2</v>
      </c>
      <c r="M1113" t="str">
        <f>VLOOKUP(LEFT(MPT_Data[[#This Row],[Object ID]],1),Lookup[#All],2,FALSE)</f>
        <v>Service Request</v>
      </c>
      <c r="N1113">
        <f>VLOOKUP("0"&amp;RIGHT(MPT_Data[[#This Row],[Processor Cost Center]],9),MAIN_Ref[[#All],[Cost Center]:[Site Name]],3,FALSE)</f>
        <v>0</v>
      </c>
      <c r="T1113" s="8"/>
      <c r="U1113"/>
    </row>
    <row r="1114" spans="2:21" x14ac:dyDescent="0.25">
      <c r="B1114" s="6" t="s">
        <v>35</v>
      </c>
      <c r="C1114" s="3" t="s">
        <v>21</v>
      </c>
      <c r="D1114" s="5" t="s">
        <v>1802</v>
      </c>
      <c r="E1114" s="19" t="s">
        <v>1794</v>
      </c>
      <c r="F1114" s="25">
        <v>41420</v>
      </c>
      <c r="G1114" s="3" t="s">
        <v>2213</v>
      </c>
      <c r="H1114" s="5">
        <v>85</v>
      </c>
      <c r="I1114" s="19">
        <v>100</v>
      </c>
      <c r="J1114" s="6">
        <f>DATE(YEAR(MPT_Data[[#This Row],[Calendar Day]]),MONTH(MPT_Data[[#This Row],[Calendar Day]]),1)</f>
        <v>41395</v>
      </c>
      <c r="K1114" s="3">
        <f>DATE(YEAR(MPT_Data[[#This Row],[Calendar Day]]),1,1)</f>
        <v>41275</v>
      </c>
      <c r="L1114" s="5">
        <f>MPT_Data[[#This Row],[MIN]]/60/24</f>
        <v>5.9027777777777783E-2</v>
      </c>
      <c r="M1114" t="str">
        <f>VLOOKUP(LEFT(MPT_Data[[#This Row],[Object ID]],1),Lookup[#All],2,FALSE)</f>
        <v>Service Request</v>
      </c>
      <c r="N1114">
        <f>VLOOKUP("0"&amp;RIGHT(MPT_Data[[#This Row],[Processor Cost Center]],9),MAIN_Ref[[#All],[Cost Center]:[Site Name]],3,FALSE)</f>
        <v>0</v>
      </c>
      <c r="T1114" s="8"/>
      <c r="U1114"/>
    </row>
    <row r="1115" spans="2:21" x14ac:dyDescent="0.25">
      <c r="B1115" s="6" t="s">
        <v>35</v>
      </c>
      <c r="C1115" s="3" t="s">
        <v>21</v>
      </c>
      <c r="D1115" s="5" t="s">
        <v>1803</v>
      </c>
      <c r="E1115" s="19" t="s">
        <v>1794</v>
      </c>
      <c r="F1115" s="25">
        <v>41420</v>
      </c>
      <c r="G1115" s="3" t="s">
        <v>2213</v>
      </c>
      <c r="H1115" s="5">
        <v>87</v>
      </c>
      <c r="I1115" s="19">
        <v>100</v>
      </c>
      <c r="J1115" s="6">
        <f>DATE(YEAR(MPT_Data[[#This Row],[Calendar Day]]),MONTH(MPT_Data[[#This Row],[Calendar Day]]),1)</f>
        <v>41395</v>
      </c>
      <c r="K1115" s="3">
        <f>DATE(YEAR(MPT_Data[[#This Row],[Calendar Day]]),1,1)</f>
        <v>41275</v>
      </c>
      <c r="L1115" s="5">
        <f>MPT_Data[[#This Row],[MIN]]/60/24</f>
        <v>6.0416666666666667E-2</v>
      </c>
      <c r="M1115" t="str">
        <f>VLOOKUP(LEFT(MPT_Data[[#This Row],[Object ID]],1),Lookup[#All],2,FALSE)</f>
        <v>Service Request</v>
      </c>
      <c r="N1115">
        <f>VLOOKUP("0"&amp;RIGHT(MPT_Data[[#This Row],[Processor Cost Center]],9),MAIN_Ref[[#All],[Cost Center]:[Site Name]],3,FALSE)</f>
        <v>0</v>
      </c>
      <c r="T1115" s="8"/>
      <c r="U1115"/>
    </row>
    <row r="1116" spans="2:21" x14ac:dyDescent="0.25">
      <c r="B1116" s="6" t="s">
        <v>35</v>
      </c>
      <c r="C1116" s="3" t="s">
        <v>21</v>
      </c>
      <c r="D1116" s="5" t="s">
        <v>1804</v>
      </c>
      <c r="E1116" s="19" t="s">
        <v>1600</v>
      </c>
      <c r="F1116" s="25">
        <v>41421</v>
      </c>
      <c r="G1116" s="3" t="s">
        <v>2215</v>
      </c>
      <c r="H1116" s="5">
        <v>230</v>
      </c>
      <c r="I1116" s="19">
        <v>100</v>
      </c>
      <c r="J1116" s="6">
        <f>DATE(YEAR(MPT_Data[[#This Row],[Calendar Day]]),MONTH(MPT_Data[[#This Row],[Calendar Day]]),1)</f>
        <v>41395</v>
      </c>
      <c r="K1116" s="3">
        <f>DATE(YEAR(MPT_Data[[#This Row],[Calendar Day]]),1,1)</f>
        <v>41275</v>
      </c>
      <c r="L1116" s="5">
        <f>MPT_Data[[#This Row],[MIN]]/60/24</f>
        <v>0.15972222222222224</v>
      </c>
      <c r="M1116" t="str">
        <f>VLOOKUP(LEFT(MPT_Data[[#This Row],[Object ID]],1),Lookup[#All],2,FALSE)</f>
        <v>Service Request</v>
      </c>
      <c r="N1116">
        <f>VLOOKUP("0"&amp;RIGHT(MPT_Data[[#This Row],[Processor Cost Center]],9),MAIN_Ref[[#All],[Cost Center]:[Site Name]],3,FALSE)</f>
        <v>0</v>
      </c>
      <c r="T1116" s="8"/>
      <c r="U1116"/>
    </row>
    <row r="1117" spans="2:21" x14ac:dyDescent="0.25">
      <c r="B1117" s="6" t="s">
        <v>35</v>
      </c>
      <c r="C1117" s="3" t="s">
        <v>21</v>
      </c>
      <c r="D1117" s="5" t="s">
        <v>1805</v>
      </c>
      <c r="E1117" s="19" t="s">
        <v>1600</v>
      </c>
      <c r="F1117" s="25">
        <v>41421</v>
      </c>
      <c r="G1117" s="3" t="s">
        <v>2215</v>
      </c>
      <c r="H1117" s="5">
        <v>229</v>
      </c>
      <c r="I1117" s="19">
        <v>100</v>
      </c>
      <c r="J1117" s="6">
        <f>DATE(YEAR(MPT_Data[[#This Row],[Calendar Day]]),MONTH(MPT_Data[[#This Row],[Calendar Day]]),1)</f>
        <v>41395</v>
      </c>
      <c r="K1117" s="3">
        <f>DATE(YEAR(MPT_Data[[#This Row],[Calendar Day]]),1,1)</f>
        <v>41275</v>
      </c>
      <c r="L1117" s="5">
        <f>MPT_Data[[#This Row],[MIN]]/60/24</f>
        <v>0.1590277777777778</v>
      </c>
      <c r="M1117" t="str">
        <f>VLOOKUP(LEFT(MPT_Data[[#This Row],[Object ID]],1),Lookup[#All],2,FALSE)</f>
        <v>Service Request</v>
      </c>
      <c r="N1117">
        <f>VLOOKUP("0"&amp;RIGHT(MPT_Data[[#This Row],[Processor Cost Center]],9),MAIN_Ref[[#All],[Cost Center]:[Site Name]],3,FALSE)</f>
        <v>0</v>
      </c>
      <c r="T1117" s="8"/>
      <c r="U1117"/>
    </row>
    <row r="1118" spans="2:21" x14ac:dyDescent="0.25">
      <c r="B1118" s="6" t="s">
        <v>35</v>
      </c>
      <c r="C1118" s="3" t="s">
        <v>21</v>
      </c>
      <c r="D1118" s="5" t="s">
        <v>1806</v>
      </c>
      <c r="E1118" s="19" t="s">
        <v>1600</v>
      </c>
      <c r="F1118" s="25">
        <v>41421</v>
      </c>
      <c r="G1118" s="3" t="s">
        <v>2215</v>
      </c>
      <c r="H1118" s="5">
        <v>215</v>
      </c>
      <c r="I1118" s="19">
        <v>100</v>
      </c>
      <c r="J1118" s="6">
        <f>DATE(YEAR(MPT_Data[[#This Row],[Calendar Day]]),MONTH(MPT_Data[[#This Row],[Calendar Day]]),1)</f>
        <v>41395</v>
      </c>
      <c r="K1118" s="3">
        <f>DATE(YEAR(MPT_Data[[#This Row],[Calendar Day]]),1,1)</f>
        <v>41275</v>
      </c>
      <c r="L1118" s="5">
        <f>MPT_Data[[#This Row],[MIN]]/60/24</f>
        <v>0.14930555555555555</v>
      </c>
      <c r="M1118" t="str">
        <f>VLOOKUP(LEFT(MPT_Data[[#This Row],[Object ID]],1),Lookup[#All],2,FALSE)</f>
        <v>Service Request</v>
      </c>
      <c r="N1118">
        <f>VLOOKUP("0"&amp;RIGHT(MPT_Data[[#This Row],[Processor Cost Center]],9),MAIN_Ref[[#All],[Cost Center]:[Site Name]],3,FALSE)</f>
        <v>0</v>
      </c>
      <c r="T1118" s="8"/>
      <c r="U1118"/>
    </row>
    <row r="1119" spans="2:21" x14ac:dyDescent="0.25">
      <c r="B1119" s="6" t="s">
        <v>35</v>
      </c>
      <c r="C1119" s="3" t="s">
        <v>21</v>
      </c>
      <c r="D1119" s="5" t="s">
        <v>1807</v>
      </c>
      <c r="E1119" s="19" t="s">
        <v>1600</v>
      </c>
      <c r="F1119" s="25">
        <v>41421</v>
      </c>
      <c r="G1119" s="3" t="s">
        <v>2215</v>
      </c>
      <c r="H1119" s="5">
        <v>212</v>
      </c>
      <c r="I1119" s="19">
        <v>100</v>
      </c>
      <c r="J1119" s="6">
        <f>DATE(YEAR(MPT_Data[[#This Row],[Calendar Day]]),MONTH(MPT_Data[[#This Row],[Calendar Day]]),1)</f>
        <v>41395</v>
      </c>
      <c r="K1119" s="3">
        <f>DATE(YEAR(MPT_Data[[#This Row],[Calendar Day]]),1,1)</f>
        <v>41275</v>
      </c>
      <c r="L1119" s="5">
        <f>MPT_Data[[#This Row],[MIN]]/60/24</f>
        <v>0.14722222222222223</v>
      </c>
      <c r="M1119" t="str">
        <f>VLOOKUP(LEFT(MPT_Data[[#This Row],[Object ID]],1),Lookup[#All],2,FALSE)</f>
        <v>Service Request</v>
      </c>
      <c r="N1119">
        <f>VLOOKUP("0"&amp;RIGHT(MPT_Data[[#This Row],[Processor Cost Center]],9),MAIN_Ref[[#All],[Cost Center]:[Site Name]],3,FALSE)</f>
        <v>0</v>
      </c>
      <c r="T1119" s="8"/>
      <c r="U1119"/>
    </row>
    <row r="1120" spans="2:21" x14ac:dyDescent="0.25">
      <c r="B1120" s="6" t="s">
        <v>35</v>
      </c>
      <c r="C1120" s="3" t="s">
        <v>21</v>
      </c>
      <c r="D1120" s="5" t="s">
        <v>1808</v>
      </c>
      <c r="E1120" s="19" t="s">
        <v>1794</v>
      </c>
      <c r="F1120" s="25">
        <v>41421</v>
      </c>
      <c r="G1120" s="3" t="s">
        <v>2213</v>
      </c>
      <c r="H1120" s="5">
        <v>245</v>
      </c>
      <c r="I1120" s="19">
        <v>100</v>
      </c>
      <c r="J1120" s="6">
        <f>DATE(YEAR(MPT_Data[[#This Row],[Calendar Day]]),MONTH(MPT_Data[[#This Row],[Calendar Day]]),1)</f>
        <v>41395</v>
      </c>
      <c r="K1120" s="3">
        <f>DATE(YEAR(MPT_Data[[#This Row],[Calendar Day]]),1,1)</f>
        <v>41275</v>
      </c>
      <c r="L1120" s="5">
        <f>MPT_Data[[#This Row],[MIN]]/60/24</f>
        <v>0.17013888888888887</v>
      </c>
      <c r="M1120" t="str">
        <f>VLOOKUP(LEFT(MPT_Data[[#This Row],[Object ID]],1),Lookup[#All],2,FALSE)</f>
        <v>Service Request</v>
      </c>
      <c r="N1120">
        <f>VLOOKUP("0"&amp;RIGHT(MPT_Data[[#This Row],[Processor Cost Center]],9),MAIN_Ref[[#All],[Cost Center]:[Site Name]],3,FALSE)</f>
        <v>0</v>
      </c>
      <c r="T1120" s="8"/>
      <c r="U1120"/>
    </row>
    <row r="1121" spans="2:21" x14ac:dyDescent="0.25">
      <c r="B1121" s="6" t="s">
        <v>35</v>
      </c>
      <c r="C1121" s="3" t="s">
        <v>21</v>
      </c>
      <c r="D1121" s="5" t="s">
        <v>1809</v>
      </c>
      <c r="E1121" s="19" t="s">
        <v>1794</v>
      </c>
      <c r="F1121" s="25">
        <v>41421</v>
      </c>
      <c r="G1121" s="3" t="s">
        <v>2213</v>
      </c>
      <c r="H1121" s="5">
        <v>244</v>
      </c>
      <c r="I1121" s="19">
        <v>100</v>
      </c>
      <c r="J1121" s="6">
        <f>DATE(YEAR(MPT_Data[[#This Row],[Calendar Day]]),MONTH(MPT_Data[[#This Row],[Calendar Day]]),1)</f>
        <v>41395</v>
      </c>
      <c r="K1121" s="3">
        <f>DATE(YEAR(MPT_Data[[#This Row],[Calendar Day]]),1,1)</f>
        <v>41275</v>
      </c>
      <c r="L1121" s="5">
        <f>MPT_Data[[#This Row],[MIN]]/60/24</f>
        <v>0.16944444444444443</v>
      </c>
      <c r="M1121" t="str">
        <f>VLOOKUP(LEFT(MPT_Data[[#This Row],[Object ID]],1),Lookup[#All],2,FALSE)</f>
        <v>Service Request</v>
      </c>
      <c r="N1121">
        <f>VLOOKUP("0"&amp;RIGHT(MPT_Data[[#This Row],[Processor Cost Center]],9),MAIN_Ref[[#All],[Cost Center]:[Site Name]],3,FALSE)</f>
        <v>0</v>
      </c>
      <c r="T1121" s="8"/>
      <c r="U1121"/>
    </row>
    <row r="1122" spans="2:21" x14ac:dyDescent="0.25">
      <c r="B1122" s="6" t="s">
        <v>35</v>
      </c>
      <c r="C1122" s="3" t="s">
        <v>21</v>
      </c>
      <c r="D1122" s="5" t="s">
        <v>1810</v>
      </c>
      <c r="E1122" s="19" t="s">
        <v>1794</v>
      </c>
      <c r="F1122" s="25">
        <v>41421</v>
      </c>
      <c r="G1122" s="3" t="s">
        <v>2213</v>
      </c>
      <c r="H1122" s="5">
        <v>244</v>
      </c>
      <c r="I1122" s="19">
        <v>100</v>
      </c>
      <c r="J1122" s="6">
        <f>DATE(YEAR(MPT_Data[[#This Row],[Calendar Day]]),MONTH(MPT_Data[[#This Row],[Calendar Day]]),1)</f>
        <v>41395</v>
      </c>
      <c r="K1122" s="3">
        <f>DATE(YEAR(MPT_Data[[#This Row],[Calendar Day]]),1,1)</f>
        <v>41275</v>
      </c>
      <c r="L1122" s="5">
        <f>MPT_Data[[#This Row],[MIN]]/60/24</f>
        <v>0.16944444444444443</v>
      </c>
      <c r="M1122" t="str">
        <f>VLOOKUP(LEFT(MPT_Data[[#This Row],[Object ID]],1),Lookup[#All],2,FALSE)</f>
        <v>Service Request</v>
      </c>
      <c r="N1122">
        <f>VLOOKUP("0"&amp;RIGHT(MPT_Data[[#This Row],[Processor Cost Center]],9),MAIN_Ref[[#All],[Cost Center]:[Site Name]],3,FALSE)</f>
        <v>0</v>
      </c>
      <c r="T1122" s="8"/>
      <c r="U1122"/>
    </row>
    <row r="1123" spans="2:21" x14ac:dyDescent="0.25">
      <c r="B1123" s="6" t="s">
        <v>35</v>
      </c>
      <c r="C1123" s="3" t="s">
        <v>21</v>
      </c>
      <c r="D1123" s="5" t="s">
        <v>1811</v>
      </c>
      <c r="E1123" s="19" t="s">
        <v>1794</v>
      </c>
      <c r="F1123" s="25">
        <v>41421</v>
      </c>
      <c r="G1123" s="3" t="s">
        <v>2213</v>
      </c>
      <c r="H1123" s="5">
        <v>243</v>
      </c>
      <c r="I1123" s="19">
        <v>100</v>
      </c>
      <c r="J1123" s="6">
        <f>DATE(YEAR(MPT_Data[[#This Row],[Calendar Day]]),MONTH(MPT_Data[[#This Row],[Calendar Day]]),1)</f>
        <v>41395</v>
      </c>
      <c r="K1123" s="3">
        <f>DATE(YEAR(MPT_Data[[#This Row],[Calendar Day]]),1,1)</f>
        <v>41275</v>
      </c>
      <c r="L1123" s="5">
        <f>MPT_Data[[#This Row],[MIN]]/60/24</f>
        <v>0.16874999999999998</v>
      </c>
      <c r="M1123" t="str">
        <f>VLOOKUP(LEFT(MPT_Data[[#This Row],[Object ID]],1),Lookup[#All],2,FALSE)</f>
        <v>Service Request</v>
      </c>
      <c r="N1123">
        <f>VLOOKUP("0"&amp;RIGHT(MPT_Data[[#This Row],[Processor Cost Center]],9),MAIN_Ref[[#All],[Cost Center]:[Site Name]],3,FALSE)</f>
        <v>0</v>
      </c>
      <c r="T1123" s="8"/>
      <c r="U1123"/>
    </row>
    <row r="1124" spans="2:21" x14ac:dyDescent="0.25">
      <c r="B1124" s="6" t="s">
        <v>35</v>
      </c>
      <c r="C1124" s="3" t="s">
        <v>21</v>
      </c>
      <c r="D1124" s="5" t="s">
        <v>1812</v>
      </c>
      <c r="E1124" s="19" t="s">
        <v>1794</v>
      </c>
      <c r="F1124" s="25">
        <v>41421</v>
      </c>
      <c r="G1124" s="3" t="s">
        <v>2213</v>
      </c>
      <c r="H1124" s="5">
        <v>224</v>
      </c>
      <c r="I1124" s="19">
        <v>100</v>
      </c>
      <c r="J1124" s="6">
        <f>DATE(YEAR(MPT_Data[[#This Row],[Calendar Day]]),MONTH(MPT_Data[[#This Row],[Calendar Day]]),1)</f>
        <v>41395</v>
      </c>
      <c r="K1124" s="3">
        <f>DATE(YEAR(MPT_Data[[#This Row],[Calendar Day]]),1,1)</f>
        <v>41275</v>
      </c>
      <c r="L1124" s="5">
        <f>MPT_Data[[#This Row],[MIN]]/60/24</f>
        <v>0.15555555555555556</v>
      </c>
      <c r="M1124" t="str">
        <f>VLOOKUP(LEFT(MPT_Data[[#This Row],[Object ID]],1),Lookup[#All],2,FALSE)</f>
        <v>Service Request</v>
      </c>
      <c r="N1124">
        <f>VLOOKUP("0"&amp;RIGHT(MPT_Data[[#This Row],[Processor Cost Center]],9),MAIN_Ref[[#All],[Cost Center]:[Site Name]],3,FALSE)</f>
        <v>0</v>
      </c>
      <c r="T1124" s="8"/>
      <c r="U1124"/>
    </row>
    <row r="1125" spans="2:21" x14ac:dyDescent="0.25">
      <c r="B1125" s="6" t="s">
        <v>35</v>
      </c>
      <c r="C1125" s="3" t="s">
        <v>21</v>
      </c>
      <c r="D1125" s="5" t="s">
        <v>1813</v>
      </c>
      <c r="E1125" s="19" t="s">
        <v>1794</v>
      </c>
      <c r="F1125" s="25">
        <v>41421</v>
      </c>
      <c r="G1125" s="3" t="s">
        <v>2213</v>
      </c>
      <c r="H1125" s="5">
        <v>223</v>
      </c>
      <c r="I1125" s="19">
        <v>100</v>
      </c>
      <c r="J1125" s="6">
        <f>DATE(YEAR(MPT_Data[[#This Row],[Calendar Day]]),MONTH(MPT_Data[[#This Row],[Calendar Day]]),1)</f>
        <v>41395</v>
      </c>
      <c r="K1125" s="3">
        <f>DATE(YEAR(MPT_Data[[#This Row],[Calendar Day]]),1,1)</f>
        <v>41275</v>
      </c>
      <c r="L1125" s="5">
        <f>MPT_Data[[#This Row],[MIN]]/60/24</f>
        <v>0.15486111111111112</v>
      </c>
      <c r="M1125" t="str">
        <f>VLOOKUP(LEFT(MPT_Data[[#This Row],[Object ID]],1),Lookup[#All],2,FALSE)</f>
        <v>Service Request</v>
      </c>
      <c r="N1125">
        <f>VLOOKUP("0"&amp;RIGHT(MPT_Data[[#This Row],[Processor Cost Center]],9),MAIN_Ref[[#All],[Cost Center]:[Site Name]],3,FALSE)</f>
        <v>0</v>
      </c>
      <c r="T1125" s="8"/>
      <c r="U1125"/>
    </row>
    <row r="1126" spans="2:21" x14ac:dyDescent="0.25">
      <c r="B1126" s="6" t="s">
        <v>35</v>
      </c>
      <c r="C1126" s="3" t="s">
        <v>21</v>
      </c>
      <c r="D1126" s="5" t="s">
        <v>1814</v>
      </c>
      <c r="E1126" s="19" t="s">
        <v>1794</v>
      </c>
      <c r="F1126" s="25">
        <v>41421</v>
      </c>
      <c r="G1126" s="3" t="s">
        <v>2213</v>
      </c>
      <c r="H1126" s="5">
        <v>222</v>
      </c>
      <c r="I1126" s="19">
        <v>100</v>
      </c>
      <c r="J1126" s="6">
        <f>DATE(YEAR(MPT_Data[[#This Row],[Calendar Day]]),MONTH(MPT_Data[[#This Row],[Calendar Day]]),1)</f>
        <v>41395</v>
      </c>
      <c r="K1126" s="3">
        <f>DATE(YEAR(MPT_Data[[#This Row],[Calendar Day]]),1,1)</f>
        <v>41275</v>
      </c>
      <c r="L1126" s="5">
        <f>MPT_Data[[#This Row],[MIN]]/60/24</f>
        <v>0.15416666666666667</v>
      </c>
      <c r="M1126" t="str">
        <f>VLOOKUP(LEFT(MPT_Data[[#This Row],[Object ID]],1),Lookup[#All],2,FALSE)</f>
        <v>Service Request</v>
      </c>
      <c r="N1126">
        <f>VLOOKUP("0"&amp;RIGHT(MPT_Data[[#This Row],[Processor Cost Center]],9),MAIN_Ref[[#All],[Cost Center]:[Site Name]],3,FALSE)</f>
        <v>0</v>
      </c>
      <c r="T1126" s="8"/>
      <c r="U1126"/>
    </row>
    <row r="1127" spans="2:21" x14ac:dyDescent="0.25">
      <c r="B1127" s="6" t="s">
        <v>35</v>
      </c>
      <c r="C1127" s="3" t="s">
        <v>21</v>
      </c>
      <c r="D1127" s="5" t="s">
        <v>1815</v>
      </c>
      <c r="E1127" s="19" t="s">
        <v>1794</v>
      </c>
      <c r="F1127" s="25">
        <v>41421</v>
      </c>
      <c r="G1127" s="3" t="s">
        <v>2213</v>
      </c>
      <c r="H1127" s="5">
        <v>221</v>
      </c>
      <c r="I1127" s="19">
        <v>100</v>
      </c>
      <c r="J1127" s="6">
        <f>DATE(YEAR(MPT_Data[[#This Row],[Calendar Day]]),MONTH(MPT_Data[[#This Row],[Calendar Day]]),1)</f>
        <v>41395</v>
      </c>
      <c r="K1127" s="3">
        <f>DATE(YEAR(MPT_Data[[#This Row],[Calendar Day]]),1,1)</f>
        <v>41275</v>
      </c>
      <c r="L1127" s="5">
        <f>MPT_Data[[#This Row],[MIN]]/60/24</f>
        <v>0.1534722222222222</v>
      </c>
      <c r="M1127" t="str">
        <f>VLOOKUP(LEFT(MPT_Data[[#This Row],[Object ID]],1),Lookup[#All],2,FALSE)</f>
        <v>Service Request</v>
      </c>
      <c r="N1127">
        <f>VLOOKUP("0"&amp;RIGHT(MPT_Data[[#This Row],[Processor Cost Center]],9),MAIN_Ref[[#All],[Cost Center]:[Site Name]],3,FALSE)</f>
        <v>0</v>
      </c>
      <c r="T1127" s="8"/>
      <c r="U1127"/>
    </row>
    <row r="1128" spans="2:21" x14ac:dyDescent="0.25">
      <c r="B1128" s="6" t="s">
        <v>35</v>
      </c>
      <c r="C1128" s="3" t="s">
        <v>21</v>
      </c>
      <c r="D1128" s="5" t="s">
        <v>1816</v>
      </c>
      <c r="E1128" s="19" t="s">
        <v>1794</v>
      </c>
      <c r="F1128" s="25">
        <v>41424</v>
      </c>
      <c r="G1128" s="3" t="s">
        <v>2213</v>
      </c>
      <c r="H1128" s="5">
        <v>82</v>
      </c>
      <c r="I1128" s="19">
        <v>100</v>
      </c>
      <c r="J1128" s="6">
        <f>DATE(YEAR(MPT_Data[[#This Row],[Calendar Day]]),MONTH(MPT_Data[[#This Row],[Calendar Day]]),1)</f>
        <v>41395</v>
      </c>
      <c r="K1128" s="3">
        <f>DATE(YEAR(MPT_Data[[#This Row],[Calendar Day]]),1,1)</f>
        <v>41275</v>
      </c>
      <c r="L1128" s="5">
        <f>MPT_Data[[#This Row],[MIN]]/60/24</f>
        <v>5.6944444444444443E-2</v>
      </c>
      <c r="M1128" t="str">
        <f>VLOOKUP(LEFT(MPT_Data[[#This Row],[Object ID]],1),Lookup[#All],2,FALSE)</f>
        <v>Service Request</v>
      </c>
      <c r="N1128">
        <f>VLOOKUP("0"&amp;RIGHT(MPT_Data[[#This Row],[Processor Cost Center]],9),MAIN_Ref[[#All],[Cost Center]:[Site Name]],3,FALSE)</f>
        <v>0</v>
      </c>
      <c r="T1128" s="8"/>
      <c r="U1128"/>
    </row>
    <row r="1129" spans="2:21" x14ac:dyDescent="0.25">
      <c r="B1129" s="6" t="s">
        <v>35</v>
      </c>
      <c r="C1129" s="3" t="s">
        <v>21</v>
      </c>
      <c r="D1129" s="5" t="s">
        <v>1817</v>
      </c>
      <c r="E1129" s="19" t="s">
        <v>1794</v>
      </c>
      <c r="F1129" s="25">
        <v>41424</v>
      </c>
      <c r="G1129" s="3" t="s">
        <v>2213</v>
      </c>
      <c r="H1129" s="5">
        <v>81</v>
      </c>
      <c r="I1129" s="19">
        <v>100</v>
      </c>
      <c r="J1129" s="6">
        <f>DATE(YEAR(MPT_Data[[#This Row],[Calendar Day]]),MONTH(MPT_Data[[#This Row],[Calendar Day]]),1)</f>
        <v>41395</v>
      </c>
      <c r="K1129" s="3">
        <f>DATE(YEAR(MPT_Data[[#This Row],[Calendar Day]]),1,1)</f>
        <v>41275</v>
      </c>
      <c r="L1129" s="5">
        <f>MPT_Data[[#This Row],[MIN]]/60/24</f>
        <v>5.6250000000000001E-2</v>
      </c>
      <c r="M1129" t="str">
        <f>VLOOKUP(LEFT(MPT_Data[[#This Row],[Object ID]],1),Lookup[#All],2,FALSE)</f>
        <v>Service Request</v>
      </c>
      <c r="N1129">
        <f>VLOOKUP("0"&amp;RIGHT(MPT_Data[[#This Row],[Processor Cost Center]],9),MAIN_Ref[[#All],[Cost Center]:[Site Name]],3,FALSE)</f>
        <v>0</v>
      </c>
      <c r="T1129" s="8"/>
      <c r="U1129"/>
    </row>
    <row r="1130" spans="2:21" x14ac:dyDescent="0.25">
      <c r="B1130" s="6" t="s">
        <v>35</v>
      </c>
      <c r="C1130" s="3" t="s">
        <v>21</v>
      </c>
      <c r="D1130" s="5" t="s">
        <v>1818</v>
      </c>
      <c r="E1130" s="19" t="s">
        <v>1794</v>
      </c>
      <c r="F1130" s="25">
        <v>41424</v>
      </c>
      <c r="G1130" s="3" t="s">
        <v>2213</v>
      </c>
      <c r="H1130" s="5">
        <v>80</v>
      </c>
      <c r="I1130" s="19">
        <v>100</v>
      </c>
      <c r="J1130" s="6">
        <f>DATE(YEAR(MPT_Data[[#This Row],[Calendar Day]]),MONTH(MPT_Data[[#This Row],[Calendar Day]]),1)</f>
        <v>41395</v>
      </c>
      <c r="K1130" s="3">
        <f>DATE(YEAR(MPT_Data[[#This Row],[Calendar Day]]),1,1)</f>
        <v>41275</v>
      </c>
      <c r="L1130" s="5">
        <f>MPT_Data[[#This Row],[MIN]]/60/24</f>
        <v>5.5555555555555552E-2</v>
      </c>
      <c r="M1130" t="str">
        <f>VLOOKUP(LEFT(MPT_Data[[#This Row],[Object ID]],1),Lookup[#All],2,FALSE)</f>
        <v>Service Request</v>
      </c>
      <c r="N1130">
        <f>VLOOKUP("0"&amp;RIGHT(MPT_Data[[#This Row],[Processor Cost Center]],9),MAIN_Ref[[#All],[Cost Center]:[Site Name]],3,FALSE)</f>
        <v>0</v>
      </c>
      <c r="T1130" s="8"/>
      <c r="U1130"/>
    </row>
    <row r="1131" spans="2:21" x14ac:dyDescent="0.25">
      <c r="B1131" s="6" t="s">
        <v>35</v>
      </c>
      <c r="C1131" s="3" t="s">
        <v>21</v>
      </c>
      <c r="D1131" s="5" t="s">
        <v>1819</v>
      </c>
      <c r="E1131" s="19" t="s">
        <v>1794</v>
      </c>
      <c r="F1131" s="25">
        <v>41424</v>
      </c>
      <c r="G1131" s="3" t="s">
        <v>2213</v>
      </c>
      <c r="H1131" s="5">
        <v>79</v>
      </c>
      <c r="I1131" s="19">
        <v>100</v>
      </c>
      <c r="J1131" s="6">
        <f>DATE(YEAR(MPT_Data[[#This Row],[Calendar Day]]),MONTH(MPT_Data[[#This Row],[Calendar Day]]),1)</f>
        <v>41395</v>
      </c>
      <c r="K1131" s="3">
        <f>DATE(YEAR(MPT_Data[[#This Row],[Calendar Day]]),1,1)</f>
        <v>41275</v>
      </c>
      <c r="L1131" s="5">
        <f>MPT_Data[[#This Row],[MIN]]/60/24</f>
        <v>5.486111111111111E-2</v>
      </c>
      <c r="M1131" t="str">
        <f>VLOOKUP(LEFT(MPT_Data[[#This Row],[Object ID]],1),Lookup[#All],2,FALSE)</f>
        <v>Service Request</v>
      </c>
      <c r="N1131">
        <f>VLOOKUP("0"&amp;RIGHT(MPT_Data[[#This Row],[Processor Cost Center]],9),MAIN_Ref[[#All],[Cost Center]:[Site Name]],3,FALSE)</f>
        <v>0</v>
      </c>
      <c r="T1131" s="8"/>
      <c r="U1131"/>
    </row>
    <row r="1132" spans="2:21" x14ac:dyDescent="0.25">
      <c r="B1132" s="6" t="s">
        <v>35</v>
      </c>
      <c r="C1132" s="3" t="s">
        <v>21</v>
      </c>
      <c r="D1132" s="5" t="s">
        <v>1820</v>
      </c>
      <c r="E1132" s="19" t="s">
        <v>1794</v>
      </c>
      <c r="F1132" s="25">
        <v>41424</v>
      </c>
      <c r="G1132" s="3" t="s">
        <v>2213</v>
      </c>
      <c r="H1132" s="5">
        <v>70</v>
      </c>
      <c r="I1132" s="19">
        <v>100</v>
      </c>
      <c r="J1132" s="6">
        <f>DATE(YEAR(MPT_Data[[#This Row],[Calendar Day]]),MONTH(MPT_Data[[#This Row],[Calendar Day]]),1)</f>
        <v>41395</v>
      </c>
      <c r="K1132" s="3">
        <f>DATE(YEAR(MPT_Data[[#This Row],[Calendar Day]]),1,1)</f>
        <v>41275</v>
      </c>
      <c r="L1132" s="5">
        <f>MPT_Data[[#This Row],[MIN]]/60/24</f>
        <v>4.8611111111111112E-2</v>
      </c>
      <c r="M1132" t="str">
        <f>VLOOKUP(LEFT(MPT_Data[[#This Row],[Object ID]],1),Lookup[#All],2,FALSE)</f>
        <v>Service Request</v>
      </c>
      <c r="N1132">
        <f>VLOOKUP("0"&amp;RIGHT(MPT_Data[[#This Row],[Processor Cost Center]],9),MAIN_Ref[[#All],[Cost Center]:[Site Name]],3,FALSE)</f>
        <v>0</v>
      </c>
      <c r="T1132" s="8"/>
      <c r="U1132"/>
    </row>
    <row r="1133" spans="2:21" x14ac:dyDescent="0.25">
      <c r="B1133" s="6" t="s">
        <v>35</v>
      </c>
      <c r="C1133" s="3" t="s">
        <v>21</v>
      </c>
      <c r="D1133" s="5" t="s">
        <v>1821</v>
      </c>
      <c r="E1133" s="19" t="s">
        <v>1794</v>
      </c>
      <c r="F1133" s="25">
        <v>41424</v>
      </c>
      <c r="G1133" s="3" t="s">
        <v>2213</v>
      </c>
      <c r="H1133" s="5">
        <v>70</v>
      </c>
      <c r="I1133" s="19">
        <v>100</v>
      </c>
      <c r="J1133" s="6">
        <f>DATE(YEAR(MPT_Data[[#This Row],[Calendar Day]]),MONTH(MPT_Data[[#This Row],[Calendar Day]]),1)</f>
        <v>41395</v>
      </c>
      <c r="K1133" s="3">
        <f>DATE(YEAR(MPT_Data[[#This Row],[Calendar Day]]),1,1)</f>
        <v>41275</v>
      </c>
      <c r="L1133" s="5">
        <f>MPT_Data[[#This Row],[MIN]]/60/24</f>
        <v>4.8611111111111112E-2</v>
      </c>
      <c r="M1133" t="str">
        <f>VLOOKUP(LEFT(MPT_Data[[#This Row],[Object ID]],1),Lookup[#All],2,FALSE)</f>
        <v>Service Request</v>
      </c>
      <c r="N1133">
        <f>VLOOKUP("0"&amp;RIGHT(MPT_Data[[#This Row],[Processor Cost Center]],9),MAIN_Ref[[#All],[Cost Center]:[Site Name]],3,FALSE)</f>
        <v>0</v>
      </c>
      <c r="T1133" s="8"/>
      <c r="U1133"/>
    </row>
    <row r="1134" spans="2:21" x14ac:dyDescent="0.25">
      <c r="B1134" s="6" t="s">
        <v>35</v>
      </c>
      <c r="C1134" s="3" t="s">
        <v>21</v>
      </c>
      <c r="D1134" s="5" t="s">
        <v>1822</v>
      </c>
      <c r="E1134" s="19" t="s">
        <v>1794</v>
      </c>
      <c r="F1134" s="25">
        <v>41424</v>
      </c>
      <c r="G1134" s="3" t="s">
        <v>2213</v>
      </c>
      <c r="H1134" s="5">
        <v>70</v>
      </c>
      <c r="I1134" s="19">
        <v>100</v>
      </c>
      <c r="J1134" s="6">
        <f>DATE(YEAR(MPT_Data[[#This Row],[Calendar Day]]),MONTH(MPT_Data[[#This Row],[Calendar Day]]),1)</f>
        <v>41395</v>
      </c>
      <c r="K1134" s="3">
        <f>DATE(YEAR(MPT_Data[[#This Row],[Calendar Day]]),1,1)</f>
        <v>41275</v>
      </c>
      <c r="L1134" s="5">
        <f>MPT_Data[[#This Row],[MIN]]/60/24</f>
        <v>4.8611111111111112E-2</v>
      </c>
      <c r="M1134" t="str">
        <f>VLOOKUP(LEFT(MPT_Data[[#This Row],[Object ID]],1),Lookup[#All],2,FALSE)</f>
        <v>Service Request</v>
      </c>
      <c r="N1134">
        <f>VLOOKUP("0"&amp;RIGHT(MPT_Data[[#This Row],[Processor Cost Center]],9),MAIN_Ref[[#All],[Cost Center]:[Site Name]],3,FALSE)</f>
        <v>0</v>
      </c>
      <c r="T1134" s="8"/>
      <c r="U1134"/>
    </row>
    <row r="1135" spans="2:21" x14ac:dyDescent="0.25">
      <c r="B1135" s="6" t="s">
        <v>35</v>
      </c>
      <c r="C1135" s="3" t="s">
        <v>21</v>
      </c>
      <c r="D1135" s="5" t="s">
        <v>1823</v>
      </c>
      <c r="E1135" s="19" t="s">
        <v>1794</v>
      </c>
      <c r="F1135" s="25">
        <v>41424</v>
      </c>
      <c r="G1135" s="3" t="s">
        <v>2213</v>
      </c>
      <c r="H1135" s="5">
        <v>63</v>
      </c>
      <c r="I1135" s="19">
        <v>100</v>
      </c>
      <c r="J1135" s="6">
        <f>DATE(YEAR(MPT_Data[[#This Row],[Calendar Day]]),MONTH(MPT_Data[[#This Row],[Calendar Day]]),1)</f>
        <v>41395</v>
      </c>
      <c r="K1135" s="3">
        <f>DATE(YEAR(MPT_Data[[#This Row],[Calendar Day]]),1,1)</f>
        <v>41275</v>
      </c>
      <c r="L1135" s="5">
        <f>MPT_Data[[#This Row],[MIN]]/60/24</f>
        <v>4.3750000000000004E-2</v>
      </c>
      <c r="M1135" t="str">
        <f>VLOOKUP(LEFT(MPT_Data[[#This Row],[Object ID]],1),Lookup[#All],2,FALSE)</f>
        <v>Service Request</v>
      </c>
      <c r="N1135">
        <f>VLOOKUP("0"&amp;RIGHT(MPT_Data[[#This Row],[Processor Cost Center]],9),MAIN_Ref[[#All],[Cost Center]:[Site Name]],3,FALSE)</f>
        <v>0</v>
      </c>
      <c r="T1135" s="8"/>
      <c r="U1135"/>
    </row>
    <row r="1136" spans="2:21" x14ac:dyDescent="0.25">
      <c r="B1136" s="6" t="s">
        <v>35</v>
      </c>
      <c r="C1136" s="3" t="s">
        <v>21</v>
      </c>
      <c r="D1136" s="5" t="s">
        <v>1824</v>
      </c>
      <c r="E1136" s="19" t="s">
        <v>1825</v>
      </c>
      <c r="F1136" s="25">
        <v>41428</v>
      </c>
      <c r="G1136" s="3" t="s">
        <v>2214</v>
      </c>
      <c r="H1136" s="5">
        <v>3998</v>
      </c>
      <c r="I1136" s="19">
        <v>100</v>
      </c>
      <c r="J1136" s="6">
        <f>DATE(YEAR(MPT_Data[[#This Row],[Calendar Day]]),MONTH(MPT_Data[[#This Row],[Calendar Day]]),1)</f>
        <v>41426</v>
      </c>
      <c r="K1136" s="3">
        <f>DATE(YEAR(MPT_Data[[#This Row],[Calendar Day]]),1,1)</f>
        <v>41275</v>
      </c>
      <c r="L1136" s="5">
        <f>MPT_Data[[#This Row],[MIN]]/60/24</f>
        <v>2.776388888888889</v>
      </c>
      <c r="M1136" t="str">
        <f>VLOOKUP(LEFT(MPT_Data[[#This Row],[Object ID]],1),Lookup[#All],2,FALSE)</f>
        <v>Service Request</v>
      </c>
      <c r="N1136">
        <f>VLOOKUP("0"&amp;RIGHT(MPT_Data[[#This Row],[Processor Cost Center]],9),MAIN_Ref[[#All],[Cost Center]:[Site Name]],3,FALSE)</f>
        <v>0</v>
      </c>
      <c r="T1136" s="8"/>
      <c r="U1136"/>
    </row>
    <row r="1137" spans="2:21" x14ac:dyDescent="0.25">
      <c r="B1137" s="6" t="s">
        <v>35</v>
      </c>
      <c r="C1137" s="3" t="s">
        <v>21</v>
      </c>
      <c r="D1137" s="5" t="s">
        <v>1826</v>
      </c>
      <c r="E1137" s="19" t="s">
        <v>1794</v>
      </c>
      <c r="F1137" s="25">
        <v>41428</v>
      </c>
      <c r="G1137" s="3" t="s">
        <v>2213</v>
      </c>
      <c r="H1137" s="5">
        <v>214</v>
      </c>
      <c r="I1137" s="19">
        <v>100</v>
      </c>
      <c r="J1137" s="6">
        <f>DATE(YEAR(MPT_Data[[#This Row],[Calendar Day]]),MONTH(MPT_Data[[#This Row],[Calendar Day]]),1)</f>
        <v>41426</v>
      </c>
      <c r="K1137" s="3">
        <f>DATE(YEAR(MPT_Data[[#This Row],[Calendar Day]]),1,1)</f>
        <v>41275</v>
      </c>
      <c r="L1137" s="5">
        <f>MPT_Data[[#This Row],[MIN]]/60/24</f>
        <v>0.14861111111111111</v>
      </c>
      <c r="M1137" t="str">
        <f>VLOOKUP(LEFT(MPT_Data[[#This Row],[Object ID]],1),Lookup[#All],2,FALSE)</f>
        <v>Service Request</v>
      </c>
      <c r="N1137">
        <f>VLOOKUP("0"&amp;RIGHT(MPT_Data[[#This Row],[Processor Cost Center]],9),MAIN_Ref[[#All],[Cost Center]:[Site Name]],3,FALSE)</f>
        <v>0</v>
      </c>
      <c r="T1137" s="8"/>
      <c r="U1137"/>
    </row>
    <row r="1138" spans="2:21" x14ac:dyDescent="0.25">
      <c r="B1138" s="6" t="s">
        <v>35</v>
      </c>
      <c r="C1138" s="3" t="s">
        <v>21</v>
      </c>
      <c r="D1138" s="5" t="s">
        <v>1827</v>
      </c>
      <c r="E1138" s="19" t="s">
        <v>1794</v>
      </c>
      <c r="F1138" s="25">
        <v>41428</v>
      </c>
      <c r="G1138" s="3" t="s">
        <v>2213</v>
      </c>
      <c r="H1138" s="5">
        <v>213</v>
      </c>
      <c r="I1138" s="19">
        <v>100</v>
      </c>
      <c r="J1138" s="6">
        <f>DATE(YEAR(MPT_Data[[#This Row],[Calendar Day]]),MONTH(MPT_Data[[#This Row],[Calendar Day]]),1)</f>
        <v>41426</v>
      </c>
      <c r="K1138" s="3">
        <f>DATE(YEAR(MPT_Data[[#This Row],[Calendar Day]]),1,1)</f>
        <v>41275</v>
      </c>
      <c r="L1138" s="5">
        <f>MPT_Data[[#This Row],[MIN]]/60/24</f>
        <v>0.14791666666666667</v>
      </c>
      <c r="M1138" t="str">
        <f>VLOOKUP(LEFT(MPT_Data[[#This Row],[Object ID]],1),Lookup[#All],2,FALSE)</f>
        <v>Service Request</v>
      </c>
      <c r="N1138">
        <f>VLOOKUP("0"&amp;RIGHT(MPT_Data[[#This Row],[Processor Cost Center]],9),MAIN_Ref[[#All],[Cost Center]:[Site Name]],3,FALSE)</f>
        <v>0</v>
      </c>
      <c r="T1138" s="8"/>
      <c r="U1138"/>
    </row>
    <row r="1139" spans="2:21" x14ac:dyDescent="0.25">
      <c r="B1139" s="6" t="s">
        <v>35</v>
      </c>
      <c r="C1139" s="3" t="s">
        <v>21</v>
      </c>
      <c r="D1139" s="5" t="s">
        <v>1828</v>
      </c>
      <c r="E1139" s="19" t="s">
        <v>1829</v>
      </c>
      <c r="F1139" s="25">
        <v>41428</v>
      </c>
      <c r="G1139" s="3" t="s">
        <v>2215</v>
      </c>
      <c r="H1139" s="5">
        <v>1242</v>
      </c>
      <c r="I1139" s="19">
        <v>100</v>
      </c>
      <c r="J1139" s="6">
        <f>DATE(YEAR(MPT_Data[[#This Row],[Calendar Day]]),MONTH(MPT_Data[[#This Row],[Calendar Day]]),1)</f>
        <v>41426</v>
      </c>
      <c r="K1139" s="3">
        <f>DATE(YEAR(MPT_Data[[#This Row],[Calendar Day]]),1,1)</f>
        <v>41275</v>
      </c>
      <c r="L1139" s="5">
        <f>MPT_Data[[#This Row],[MIN]]/60/24</f>
        <v>0.86249999999999993</v>
      </c>
      <c r="M1139" t="str">
        <f>VLOOKUP(LEFT(MPT_Data[[#This Row],[Object ID]],1),Lookup[#All],2,FALSE)</f>
        <v>Service Request</v>
      </c>
      <c r="N1139">
        <f>VLOOKUP("0"&amp;RIGHT(MPT_Data[[#This Row],[Processor Cost Center]],9),MAIN_Ref[[#All],[Cost Center]:[Site Name]],3,FALSE)</f>
        <v>0</v>
      </c>
      <c r="T1139" s="8"/>
      <c r="U1139"/>
    </row>
    <row r="1140" spans="2:21" x14ac:dyDescent="0.25">
      <c r="B1140" s="6" t="s">
        <v>35</v>
      </c>
      <c r="C1140" s="3" t="s">
        <v>21</v>
      </c>
      <c r="D1140" s="5" t="s">
        <v>1830</v>
      </c>
      <c r="E1140" s="19" t="s">
        <v>1794</v>
      </c>
      <c r="F1140" s="25">
        <v>41428</v>
      </c>
      <c r="G1140" s="3" t="s">
        <v>2213</v>
      </c>
      <c r="H1140" s="5">
        <v>210</v>
      </c>
      <c r="I1140" s="19">
        <v>100</v>
      </c>
      <c r="J1140" s="6">
        <f>DATE(YEAR(MPT_Data[[#This Row],[Calendar Day]]),MONTH(MPT_Data[[#This Row],[Calendar Day]]),1)</f>
        <v>41426</v>
      </c>
      <c r="K1140" s="3">
        <f>DATE(YEAR(MPT_Data[[#This Row],[Calendar Day]]),1,1)</f>
        <v>41275</v>
      </c>
      <c r="L1140" s="5">
        <f>MPT_Data[[#This Row],[MIN]]/60/24</f>
        <v>0.14583333333333334</v>
      </c>
      <c r="M1140" t="str">
        <f>VLOOKUP(LEFT(MPT_Data[[#This Row],[Object ID]],1),Lookup[#All],2,FALSE)</f>
        <v>Service Request</v>
      </c>
      <c r="N1140">
        <f>VLOOKUP("0"&amp;RIGHT(MPT_Data[[#This Row],[Processor Cost Center]],9),MAIN_Ref[[#All],[Cost Center]:[Site Name]],3,FALSE)</f>
        <v>0</v>
      </c>
      <c r="T1140" s="8"/>
      <c r="U1140"/>
    </row>
    <row r="1141" spans="2:21" x14ac:dyDescent="0.25">
      <c r="B1141" s="6" t="s">
        <v>35</v>
      </c>
      <c r="C1141" s="3" t="s">
        <v>21</v>
      </c>
      <c r="D1141" s="5" t="s">
        <v>1831</v>
      </c>
      <c r="E1141" s="19" t="s">
        <v>1794</v>
      </c>
      <c r="F1141" s="25">
        <v>41428</v>
      </c>
      <c r="G1141" s="3" t="s">
        <v>2213</v>
      </c>
      <c r="H1141" s="5">
        <v>208</v>
      </c>
      <c r="I1141" s="19">
        <v>100</v>
      </c>
      <c r="J1141" s="6">
        <f>DATE(YEAR(MPT_Data[[#This Row],[Calendar Day]]),MONTH(MPT_Data[[#This Row],[Calendar Day]]),1)</f>
        <v>41426</v>
      </c>
      <c r="K1141" s="3">
        <f>DATE(YEAR(MPT_Data[[#This Row],[Calendar Day]]),1,1)</f>
        <v>41275</v>
      </c>
      <c r="L1141" s="5">
        <f>MPT_Data[[#This Row],[MIN]]/60/24</f>
        <v>0.14444444444444446</v>
      </c>
      <c r="M1141" t="str">
        <f>VLOOKUP(LEFT(MPT_Data[[#This Row],[Object ID]],1),Lookup[#All],2,FALSE)</f>
        <v>Service Request</v>
      </c>
      <c r="N1141">
        <f>VLOOKUP("0"&amp;RIGHT(MPT_Data[[#This Row],[Processor Cost Center]],9),MAIN_Ref[[#All],[Cost Center]:[Site Name]],3,FALSE)</f>
        <v>0</v>
      </c>
      <c r="T1141" s="8"/>
      <c r="U1141"/>
    </row>
    <row r="1142" spans="2:21" x14ac:dyDescent="0.25">
      <c r="B1142" s="6" t="s">
        <v>35</v>
      </c>
      <c r="C1142" s="3" t="s">
        <v>21</v>
      </c>
      <c r="D1142" s="5" t="s">
        <v>1832</v>
      </c>
      <c r="E1142" s="19" t="s">
        <v>1833</v>
      </c>
      <c r="F1142" s="25">
        <v>41404</v>
      </c>
      <c r="G1142" s="3" t="s">
        <v>2215</v>
      </c>
      <c r="H1142" s="5">
        <v>2488</v>
      </c>
      <c r="I1142" s="19">
        <v>100</v>
      </c>
      <c r="J1142" s="6">
        <f>DATE(YEAR(MPT_Data[[#This Row],[Calendar Day]]),MONTH(MPT_Data[[#This Row],[Calendar Day]]),1)</f>
        <v>41395</v>
      </c>
      <c r="K1142" s="3">
        <f>DATE(YEAR(MPT_Data[[#This Row],[Calendar Day]]),1,1)</f>
        <v>41275</v>
      </c>
      <c r="L1142" s="5">
        <f>MPT_Data[[#This Row],[MIN]]/60/24</f>
        <v>1.7277777777777779</v>
      </c>
      <c r="M1142" t="str">
        <f>VLOOKUP(LEFT(MPT_Data[[#This Row],[Object ID]],1),Lookup[#All],2,FALSE)</f>
        <v>Service Request</v>
      </c>
      <c r="N1142">
        <f>VLOOKUP("0"&amp;RIGHT(MPT_Data[[#This Row],[Processor Cost Center]],9),MAIN_Ref[[#All],[Cost Center]:[Site Name]],3,FALSE)</f>
        <v>0</v>
      </c>
      <c r="T1142" s="8"/>
      <c r="U1142"/>
    </row>
    <row r="1143" spans="2:21" x14ac:dyDescent="0.25">
      <c r="B1143" s="6" t="s">
        <v>35</v>
      </c>
      <c r="C1143" s="3" t="s">
        <v>21</v>
      </c>
      <c r="D1143" s="5" t="s">
        <v>1834</v>
      </c>
      <c r="E1143" s="19" t="s">
        <v>1600</v>
      </c>
      <c r="F1143" s="25">
        <v>41424</v>
      </c>
      <c r="G1143" s="3" t="s">
        <v>2215</v>
      </c>
      <c r="H1143" s="5">
        <v>1650</v>
      </c>
      <c r="I1143" s="19">
        <v>100</v>
      </c>
      <c r="J1143" s="6">
        <f>DATE(YEAR(MPT_Data[[#This Row],[Calendar Day]]),MONTH(MPT_Data[[#This Row],[Calendar Day]]),1)</f>
        <v>41395</v>
      </c>
      <c r="K1143" s="3">
        <f>DATE(YEAR(MPT_Data[[#This Row],[Calendar Day]]),1,1)</f>
        <v>41275</v>
      </c>
      <c r="L1143" s="5">
        <f>MPT_Data[[#This Row],[MIN]]/60/24</f>
        <v>1.1458333333333333</v>
      </c>
      <c r="M1143" t="str">
        <f>VLOOKUP(LEFT(MPT_Data[[#This Row],[Object ID]],1),Lookup[#All],2,FALSE)</f>
        <v>Service Request</v>
      </c>
      <c r="N1143">
        <f>VLOOKUP("0"&amp;RIGHT(MPT_Data[[#This Row],[Processor Cost Center]],9),MAIN_Ref[[#All],[Cost Center]:[Site Name]],3,FALSE)</f>
        <v>0</v>
      </c>
      <c r="T1143" s="8"/>
      <c r="U1143"/>
    </row>
    <row r="1144" spans="2:21" x14ac:dyDescent="0.25">
      <c r="B1144" s="6" t="s">
        <v>35</v>
      </c>
      <c r="C1144" s="3" t="s">
        <v>21</v>
      </c>
      <c r="D1144" s="5" t="s">
        <v>1835</v>
      </c>
      <c r="E1144" s="19" t="s">
        <v>1600</v>
      </c>
      <c r="F1144" s="25">
        <v>41426</v>
      </c>
      <c r="G1144" s="3" t="s">
        <v>2213</v>
      </c>
      <c r="H1144" s="5">
        <v>14018</v>
      </c>
      <c r="I1144" s="19">
        <v>100</v>
      </c>
      <c r="J1144" s="6">
        <f>DATE(YEAR(MPT_Data[[#This Row],[Calendar Day]]),MONTH(MPT_Data[[#This Row],[Calendar Day]]),1)</f>
        <v>41426</v>
      </c>
      <c r="K1144" s="3">
        <f>DATE(YEAR(MPT_Data[[#This Row],[Calendar Day]]),1,1)</f>
        <v>41275</v>
      </c>
      <c r="L1144" s="5">
        <f>MPT_Data[[#This Row],[MIN]]/60/24</f>
        <v>9.7347222222222225</v>
      </c>
      <c r="M1144" t="str">
        <f>VLOOKUP(LEFT(MPT_Data[[#This Row],[Object ID]],1),Lookup[#All],2,FALSE)</f>
        <v>Service Request</v>
      </c>
      <c r="N1144">
        <f>VLOOKUP("0"&amp;RIGHT(MPT_Data[[#This Row],[Processor Cost Center]],9),MAIN_Ref[[#All],[Cost Center]:[Site Name]],3,FALSE)</f>
        <v>0</v>
      </c>
      <c r="T1144" s="8"/>
      <c r="U1144"/>
    </row>
    <row r="1145" spans="2:21" x14ac:dyDescent="0.25">
      <c r="B1145" s="6" t="s">
        <v>35</v>
      </c>
      <c r="C1145" s="3" t="s">
        <v>21</v>
      </c>
      <c r="D1145" s="5" t="s">
        <v>1836</v>
      </c>
      <c r="E1145" s="19" t="s">
        <v>1837</v>
      </c>
      <c r="F1145" s="25">
        <v>41383</v>
      </c>
      <c r="G1145" s="3" t="s">
        <v>2213</v>
      </c>
      <c r="H1145" s="5">
        <v>33000</v>
      </c>
      <c r="I1145" s="19">
        <v>0</v>
      </c>
      <c r="J1145" s="6">
        <f>DATE(YEAR(MPT_Data[[#This Row],[Calendar Day]]),MONTH(MPT_Data[[#This Row],[Calendar Day]]),1)</f>
        <v>41365</v>
      </c>
      <c r="K1145" s="3">
        <f>DATE(YEAR(MPT_Data[[#This Row],[Calendar Day]]),1,1)</f>
        <v>41275</v>
      </c>
      <c r="L1145" s="5">
        <f>MPT_Data[[#This Row],[MIN]]/60/24</f>
        <v>22.916666666666668</v>
      </c>
      <c r="M1145" t="str">
        <f>VLOOKUP(LEFT(MPT_Data[[#This Row],[Object ID]],1),Lookup[#All],2,FALSE)</f>
        <v>Incident</v>
      </c>
      <c r="N1145">
        <f>VLOOKUP("0"&amp;RIGHT(MPT_Data[[#This Row],[Processor Cost Center]],9),MAIN_Ref[[#All],[Cost Center]:[Site Name]],3,FALSE)</f>
        <v>0</v>
      </c>
      <c r="T1145" s="8"/>
      <c r="U1145"/>
    </row>
    <row r="1146" spans="2:21" x14ac:dyDescent="0.25">
      <c r="B1146" s="6" t="s">
        <v>35</v>
      </c>
      <c r="C1146" s="3" t="s">
        <v>21</v>
      </c>
      <c r="D1146" s="5" t="s">
        <v>1838</v>
      </c>
      <c r="E1146" s="19" t="s">
        <v>1839</v>
      </c>
      <c r="F1146" s="25">
        <v>41414</v>
      </c>
      <c r="G1146" s="3" t="s">
        <v>2213</v>
      </c>
      <c r="H1146" s="5">
        <v>19518</v>
      </c>
      <c r="I1146" s="19">
        <v>100</v>
      </c>
      <c r="J1146" s="6">
        <f>DATE(YEAR(MPT_Data[[#This Row],[Calendar Day]]),MONTH(MPT_Data[[#This Row],[Calendar Day]]),1)</f>
        <v>41395</v>
      </c>
      <c r="K1146" s="3">
        <f>DATE(YEAR(MPT_Data[[#This Row],[Calendar Day]]),1,1)</f>
        <v>41275</v>
      </c>
      <c r="L1146" s="5">
        <f>MPT_Data[[#This Row],[MIN]]/60/24</f>
        <v>13.554166666666667</v>
      </c>
      <c r="M1146" t="str">
        <f>VLOOKUP(LEFT(MPT_Data[[#This Row],[Object ID]],1),Lookup[#All],2,FALSE)</f>
        <v>Incident</v>
      </c>
      <c r="N1146">
        <f>VLOOKUP("0"&amp;RIGHT(MPT_Data[[#This Row],[Processor Cost Center]],9),MAIN_Ref[[#All],[Cost Center]:[Site Name]],3,FALSE)</f>
        <v>0</v>
      </c>
      <c r="T1146" s="8"/>
      <c r="U1146"/>
    </row>
    <row r="1147" spans="2:21" x14ac:dyDescent="0.25">
      <c r="B1147" s="6" t="s">
        <v>35</v>
      </c>
      <c r="C1147" s="3" t="s">
        <v>21</v>
      </c>
      <c r="D1147" s="5" t="s">
        <v>1840</v>
      </c>
      <c r="E1147" s="19" t="s">
        <v>1841</v>
      </c>
      <c r="F1147" s="25">
        <v>41417</v>
      </c>
      <c r="G1147" s="3" t="s">
        <v>2213</v>
      </c>
      <c r="H1147" s="5">
        <v>37676</v>
      </c>
      <c r="I1147" s="19">
        <v>100</v>
      </c>
      <c r="J1147" s="6">
        <f>DATE(YEAR(MPT_Data[[#This Row],[Calendar Day]]),MONTH(MPT_Data[[#This Row],[Calendar Day]]),1)</f>
        <v>41395</v>
      </c>
      <c r="K1147" s="3">
        <f>DATE(YEAR(MPT_Data[[#This Row],[Calendar Day]]),1,1)</f>
        <v>41275</v>
      </c>
      <c r="L1147" s="5">
        <f>MPT_Data[[#This Row],[MIN]]/60/24</f>
        <v>26.163888888888888</v>
      </c>
      <c r="M1147" t="str">
        <f>VLOOKUP(LEFT(MPT_Data[[#This Row],[Object ID]],1),Lookup[#All],2,FALSE)</f>
        <v>Incident</v>
      </c>
      <c r="N1147">
        <f>VLOOKUP("0"&amp;RIGHT(MPT_Data[[#This Row],[Processor Cost Center]],9),MAIN_Ref[[#All],[Cost Center]:[Site Name]],3,FALSE)</f>
        <v>0</v>
      </c>
      <c r="T1147" s="8"/>
      <c r="U1147"/>
    </row>
    <row r="1148" spans="2:21" x14ac:dyDescent="0.25">
      <c r="B1148" s="6" t="s">
        <v>35</v>
      </c>
      <c r="C1148" s="3" t="s">
        <v>21</v>
      </c>
      <c r="D1148" s="5" t="s">
        <v>1842</v>
      </c>
      <c r="E1148" s="19" t="s">
        <v>1843</v>
      </c>
      <c r="F1148" s="25">
        <v>41419</v>
      </c>
      <c r="G1148" s="3" t="s">
        <v>2213</v>
      </c>
      <c r="H1148" s="5">
        <v>28560</v>
      </c>
      <c r="I1148" s="19">
        <v>100</v>
      </c>
      <c r="J1148" s="6">
        <f>DATE(YEAR(MPT_Data[[#This Row],[Calendar Day]]),MONTH(MPT_Data[[#This Row],[Calendar Day]]),1)</f>
        <v>41395</v>
      </c>
      <c r="K1148" s="3">
        <f>DATE(YEAR(MPT_Data[[#This Row],[Calendar Day]]),1,1)</f>
        <v>41275</v>
      </c>
      <c r="L1148" s="5">
        <f>MPT_Data[[#This Row],[MIN]]/60/24</f>
        <v>19.833333333333332</v>
      </c>
      <c r="M1148" t="str">
        <f>VLOOKUP(LEFT(MPT_Data[[#This Row],[Object ID]],1),Lookup[#All],2,FALSE)</f>
        <v>Incident</v>
      </c>
      <c r="N1148">
        <f>VLOOKUP("0"&amp;RIGHT(MPT_Data[[#This Row],[Processor Cost Center]],9),MAIN_Ref[[#All],[Cost Center]:[Site Name]],3,FALSE)</f>
        <v>0</v>
      </c>
      <c r="T1148" s="8"/>
      <c r="U1148"/>
    </row>
    <row r="1149" spans="2:21" x14ac:dyDescent="0.25">
      <c r="B1149" s="6" t="s">
        <v>35</v>
      </c>
      <c r="C1149" s="3" t="s">
        <v>21</v>
      </c>
      <c r="D1149" s="5" t="s">
        <v>1844</v>
      </c>
      <c r="E1149" s="19" t="s">
        <v>1845</v>
      </c>
      <c r="F1149" s="25">
        <v>41400</v>
      </c>
      <c r="G1149" s="3" t="s">
        <v>2213</v>
      </c>
      <c r="H1149" s="5">
        <v>37956</v>
      </c>
      <c r="I1149" s="19">
        <v>100</v>
      </c>
      <c r="J1149" s="6">
        <f>DATE(YEAR(MPT_Data[[#This Row],[Calendar Day]]),MONTH(MPT_Data[[#This Row],[Calendar Day]]),1)</f>
        <v>41395</v>
      </c>
      <c r="K1149" s="3">
        <f>DATE(YEAR(MPT_Data[[#This Row],[Calendar Day]]),1,1)</f>
        <v>41275</v>
      </c>
      <c r="L1149" s="5">
        <f>MPT_Data[[#This Row],[MIN]]/60/24</f>
        <v>26.358333333333334</v>
      </c>
      <c r="M1149" t="str">
        <f>VLOOKUP(LEFT(MPT_Data[[#This Row],[Object ID]],1),Lookup[#All],2,FALSE)</f>
        <v>Incident</v>
      </c>
      <c r="N1149">
        <f>VLOOKUP("0"&amp;RIGHT(MPT_Data[[#This Row],[Processor Cost Center]],9),MAIN_Ref[[#All],[Cost Center]:[Site Name]],3,FALSE)</f>
        <v>0</v>
      </c>
      <c r="T1149" s="8"/>
      <c r="U1149"/>
    </row>
    <row r="1150" spans="2:21" x14ac:dyDescent="0.25">
      <c r="B1150" s="6" t="s">
        <v>35</v>
      </c>
      <c r="C1150" s="3" t="s">
        <v>21</v>
      </c>
      <c r="D1150" s="5" t="s">
        <v>1846</v>
      </c>
      <c r="E1150" s="19" t="s">
        <v>1847</v>
      </c>
      <c r="F1150" s="25">
        <v>41404</v>
      </c>
      <c r="G1150" s="3" t="s">
        <v>2213</v>
      </c>
      <c r="H1150" s="5">
        <v>38970</v>
      </c>
      <c r="I1150" s="19">
        <v>0</v>
      </c>
      <c r="J1150" s="6">
        <f>DATE(YEAR(MPT_Data[[#This Row],[Calendar Day]]),MONTH(MPT_Data[[#This Row],[Calendar Day]]),1)</f>
        <v>41395</v>
      </c>
      <c r="K1150" s="3">
        <f>DATE(YEAR(MPT_Data[[#This Row],[Calendar Day]]),1,1)</f>
        <v>41275</v>
      </c>
      <c r="L1150" s="5">
        <f>MPT_Data[[#This Row],[MIN]]/60/24</f>
        <v>27.0625</v>
      </c>
      <c r="M1150" t="str">
        <f>VLOOKUP(LEFT(MPT_Data[[#This Row],[Object ID]],1),Lookup[#All],2,FALSE)</f>
        <v>Incident</v>
      </c>
      <c r="N1150">
        <f>VLOOKUP("0"&amp;RIGHT(MPT_Data[[#This Row],[Processor Cost Center]],9),MAIN_Ref[[#All],[Cost Center]:[Site Name]],3,FALSE)</f>
        <v>0</v>
      </c>
      <c r="T1150" s="8"/>
      <c r="U1150"/>
    </row>
    <row r="1151" spans="2:21" x14ac:dyDescent="0.25">
      <c r="B1151" s="6" t="s">
        <v>35</v>
      </c>
      <c r="C1151" s="3" t="s">
        <v>21</v>
      </c>
      <c r="D1151" s="5" t="s">
        <v>1848</v>
      </c>
      <c r="E1151" s="19" t="s">
        <v>1849</v>
      </c>
      <c r="F1151" s="25">
        <v>41419</v>
      </c>
      <c r="G1151" s="3" t="s">
        <v>2213</v>
      </c>
      <c r="H1151" s="5">
        <v>27372</v>
      </c>
      <c r="I1151" s="19">
        <v>100</v>
      </c>
      <c r="J1151" s="6">
        <f>DATE(YEAR(MPT_Data[[#This Row],[Calendar Day]]),MONTH(MPT_Data[[#This Row],[Calendar Day]]),1)</f>
        <v>41395</v>
      </c>
      <c r="K1151" s="3">
        <f>DATE(YEAR(MPT_Data[[#This Row],[Calendar Day]]),1,1)</f>
        <v>41275</v>
      </c>
      <c r="L1151" s="5">
        <f>MPT_Data[[#This Row],[MIN]]/60/24</f>
        <v>19.008333333333333</v>
      </c>
      <c r="M1151" t="str">
        <f>VLOOKUP(LEFT(MPT_Data[[#This Row],[Object ID]],1),Lookup[#All],2,FALSE)</f>
        <v>Incident</v>
      </c>
      <c r="N1151">
        <f>VLOOKUP("0"&amp;RIGHT(MPT_Data[[#This Row],[Processor Cost Center]],9),MAIN_Ref[[#All],[Cost Center]:[Site Name]],3,FALSE)</f>
        <v>0</v>
      </c>
      <c r="T1151" s="8"/>
      <c r="U1151"/>
    </row>
    <row r="1152" spans="2:21" x14ac:dyDescent="0.25">
      <c r="B1152" s="6" t="s">
        <v>35</v>
      </c>
      <c r="C1152" s="3" t="s">
        <v>21</v>
      </c>
      <c r="D1152" s="5" t="s">
        <v>1850</v>
      </c>
      <c r="E1152" s="19" t="s">
        <v>1851</v>
      </c>
      <c r="F1152" s="25">
        <v>41415</v>
      </c>
      <c r="G1152" s="3" t="s">
        <v>2213</v>
      </c>
      <c r="H1152" s="5">
        <v>29600</v>
      </c>
      <c r="I1152" s="19">
        <v>0</v>
      </c>
      <c r="J1152" s="6">
        <f>DATE(YEAR(MPT_Data[[#This Row],[Calendar Day]]),MONTH(MPT_Data[[#This Row],[Calendar Day]]),1)</f>
        <v>41395</v>
      </c>
      <c r="K1152" s="3">
        <f>DATE(YEAR(MPT_Data[[#This Row],[Calendar Day]]),1,1)</f>
        <v>41275</v>
      </c>
      <c r="L1152" s="5">
        <f>MPT_Data[[#This Row],[MIN]]/60/24</f>
        <v>20.555555555555554</v>
      </c>
      <c r="M1152" t="str">
        <f>VLOOKUP(LEFT(MPT_Data[[#This Row],[Object ID]],1),Lookup[#All],2,FALSE)</f>
        <v>Incident</v>
      </c>
      <c r="N1152">
        <f>VLOOKUP("0"&amp;RIGHT(MPT_Data[[#This Row],[Processor Cost Center]],9),MAIN_Ref[[#All],[Cost Center]:[Site Name]],3,FALSE)</f>
        <v>0</v>
      </c>
      <c r="T1152" s="8"/>
      <c r="U1152"/>
    </row>
    <row r="1153" spans="2:21" x14ac:dyDescent="0.25">
      <c r="B1153" s="6" t="s">
        <v>35</v>
      </c>
      <c r="C1153" s="3" t="s">
        <v>21</v>
      </c>
      <c r="D1153" s="5" t="s">
        <v>1852</v>
      </c>
      <c r="E1153" s="19" t="s">
        <v>1853</v>
      </c>
      <c r="F1153" s="25">
        <v>41418</v>
      </c>
      <c r="G1153" s="3" t="s">
        <v>2215</v>
      </c>
      <c r="H1153" s="5">
        <v>15849</v>
      </c>
      <c r="I1153" s="19">
        <v>100</v>
      </c>
      <c r="J1153" s="6">
        <f>DATE(YEAR(MPT_Data[[#This Row],[Calendar Day]]),MONTH(MPT_Data[[#This Row],[Calendar Day]]),1)</f>
        <v>41395</v>
      </c>
      <c r="K1153" s="3">
        <f>DATE(YEAR(MPT_Data[[#This Row],[Calendar Day]]),1,1)</f>
        <v>41275</v>
      </c>
      <c r="L1153" s="5">
        <f>MPT_Data[[#This Row],[MIN]]/60/24</f>
        <v>11.00625</v>
      </c>
      <c r="M1153" t="str">
        <f>VLOOKUP(LEFT(MPT_Data[[#This Row],[Object ID]],1),Lookup[#All],2,FALSE)</f>
        <v>Incident</v>
      </c>
      <c r="N1153">
        <f>VLOOKUP("0"&amp;RIGHT(MPT_Data[[#This Row],[Processor Cost Center]],9),MAIN_Ref[[#All],[Cost Center]:[Site Name]],3,FALSE)</f>
        <v>0</v>
      </c>
      <c r="T1153" s="8"/>
      <c r="U1153"/>
    </row>
    <row r="1154" spans="2:21" x14ac:dyDescent="0.25">
      <c r="B1154" s="6" t="s">
        <v>35</v>
      </c>
      <c r="C1154" s="3" t="s">
        <v>21</v>
      </c>
      <c r="D1154" s="5" t="s">
        <v>1854</v>
      </c>
      <c r="E1154" s="19" t="s">
        <v>1855</v>
      </c>
      <c r="F1154" s="25">
        <v>41414</v>
      </c>
      <c r="G1154" s="3" t="s">
        <v>2213</v>
      </c>
      <c r="H1154" s="5">
        <v>6107</v>
      </c>
      <c r="I1154" s="19">
        <v>100</v>
      </c>
      <c r="J1154" s="6">
        <f>DATE(YEAR(MPT_Data[[#This Row],[Calendar Day]]),MONTH(MPT_Data[[#This Row],[Calendar Day]]),1)</f>
        <v>41395</v>
      </c>
      <c r="K1154" s="3">
        <f>DATE(YEAR(MPT_Data[[#This Row],[Calendar Day]]),1,1)</f>
        <v>41275</v>
      </c>
      <c r="L1154" s="5">
        <f>MPT_Data[[#This Row],[MIN]]/60/24</f>
        <v>4.2409722222222221</v>
      </c>
      <c r="M1154" t="str">
        <f>VLOOKUP(LEFT(MPT_Data[[#This Row],[Object ID]],1),Lookup[#All],2,FALSE)</f>
        <v>Incident</v>
      </c>
      <c r="N1154">
        <f>VLOOKUP("0"&amp;RIGHT(MPT_Data[[#This Row],[Processor Cost Center]],9),MAIN_Ref[[#All],[Cost Center]:[Site Name]],3,FALSE)</f>
        <v>0</v>
      </c>
      <c r="T1154" s="8"/>
      <c r="U1154"/>
    </row>
    <row r="1155" spans="2:21" x14ac:dyDescent="0.25">
      <c r="B1155" s="6" t="s">
        <v>35</v>
      </c>
      <c r="C1155" s="3" t="s">
        <v>21</v>
      </c>
      <c r="D1155" s="5" t="s">
        <v>1856</v>
      </c>
      <c r="E1155" s="19" t="s">
        <v>1857</v>
      </c>
      <c r="F1155" s="25">
        <v>41418</v>
      </c>
      <c r="G1155" s="3" t="s">
        <v>2213</v>
      </c>
      <c r="H1155" s="5">
        <v>10732</v>
      </c>
      <c r="I1155" s="19">
        <v>100</v>
      </c>
      <c r="J1155" s="6">
        <f>DATE(YEAR(MPT_Data[[#This Row],[Calendar Day]]),MONTH(MPT_Data[[#This Row],[Calendar Day]]),1)</f>
        <v>41395</v>
      </c>
      <c r="K1155" s="3">
        <f>DATE(YEAR(MPT_Data[[#This Row],[Calendar Day]]),1,1)</f>
        <v>41275</v>
      </c>
      <c r="L1155" s="5">
        <f>MPT_Data[[#This Row],[MIN]]/60/24</f>
        <v>7.4527777777777784</v>
      </c>
      <c r="M1155" t="str">
        <f>VLOOKUP(LEFT(MPT_Data[[#This Row],[Object ID]],1),Lookup[#All],2,FALSE)</f>
        <v>Incident</v>
      </c>
      <c r="N1155">
        <f>VLOOKUP("0"&amp;RIGHT(MPT_Data[[#This Row],[Processor Cost Center]],9),MAIN_Ref[[#All],[Cost Center]:[Site Name]],3,FALSE)</f>
        <v>0</v>
      </c>
      <c r="T1155" s="8"/>
      <c r="U1155"/>
    </row>
    <row r="1156" spans="2:21" x14ac:dyDescent="0.25">
      <c r="B1156" s="6" t="s">
        <v>35</v>
      </c>
      <c r="C1156" s="3" t="s">
        <v>21</v>
      </c>
      <c r="D1156" s="5" t="s">
        <v>1858</v>
      </c>
      <c r="E1156" s="19" t="s">
        <v>1859</v>
      </c>
      <c r="F1156" s="25">
        <v>41419</v>
      </c>
      <c r="G1156" s="3" t="s">
        <v>2213</v>
      </c>
      <c r="H1156" s="5">
        <v>11330</v>
      </c>
      <c r="I1156" s="19">
        <v>100</v>
      </c>
      <c r="J1156" s="6">
        <f>DATE(YEAR(MPT_Data[[#This Row],[Calendar Day]]),MONTH(MPT_Data[[#This Row],[Calendar Day]]),1)</f>
        <v>41395</v>
      </c>
      <c r="K1156" s="3">
        <f>DATE(YEAR(MPT_Data[[#This Row],[Calendar Day]]),1,1)</f>
        <v>41275</v>
      </c>
      <c r="L1156" s="5">
        <f>MPT_Data[[#This Row],[MIN]]/60/24</f>
        <v>7.8680555555555562</v>
      </c>
      <c r="M1156" t="str">
        <f>VLOOKUP(LEFT(MPT_Data[[#This Row],[Object ID]],1),Lookup[#All],2,FALSE)</f>
        <v>Incident</v>
      </c>
      <c r="N1156">
        <f>VLOOKUP("0"&amp;RIGHT(MPT_Data[[#This Row],[Processor Cost Center]],9),MAIN_Ref[[#All],[Cost Center]:[Site Name]],3,FALSE)</f>
        <v>0</v>
      </c>
      <c r="T1156" s="8"/>
      <c r="U1156"/>
    </row>
    <row r="1157" spans="2:21" x14ac:dyDescent="0.25">
      <c r="B1157" s="6" t="s">
        <v>35</v>
      </c>
      <c r="C1157" s="3" t="s">
        <v>21</v>
      </c>
      <c r="D1157" s="5" t="s">
        <v>1860</v>
      </c>
      <c r="E1157" s="19" t="s">
        <v>1861</v>
      </c>
      <c r="F1157" s="25">
        <v>41389</v>
      </c>
      <c r="G1157" s="3" t="s">
        <v>2213</v>
      </c>
      <c r="H1157" s="5">
        <v>10144</v>
      </c>
      <c r="I1157" s="19">
        <v>0</v>
      </c>
      <c r="J1157" s="6">
        <f>DATE(YEAR(MPT_Data[[#This Row],[Calendar Day]]),MONTH(MPT_Data[[#This Row],[Calendar Day]]),1)</f>
        <v>41365</v>
      </c>
      <c r="K1157" s="3">
        <f>DATE(YEAR(MPT_Data[[#This Row],[Calendar Day]]),1,1)</f>
        <v>41275</v>
      </c>
      <c r="L1157" s="5">
        <f>MPT_Data[[#This Row],[MIN]]/60/24</f>
        <v>7.0444444444444443</v>
      </c>
      <c r="M1157" t="str">
        <f>VLOOKUP(LEFT(MPT_Data[[#This Row],[Object ID]],1),Lookup[#All],2,FALSE)</f>
        <v>Incident</v>
      </c>
      <c r="N1157">
        <f>VLOOKUP("0"&amp;RIGHT(MPT_Data[[#This Row],[Processor Cost Center]],9),MAIN_Ref[[#All],[Cost Center]:[Site Name]],3,FALSE)</f>
        <v>0</v>
      </c>
      <c r="T1157" s="8"/>
      <c r="U1157"/>
    </row>
    <row r="1158" spans="2:21" x14ac:dyDescent="0.25">
      <c r="B1158" s="6" t="s">
        <v>35</v>
      </c>
      <c r="C1158" s="3" t="s">
        <v>21</v>
      </c>
      <c r="D1158" s="5" t="s">
        <v>1862</v>
      </c>
      <c r="E1158" s="19" t="s">
        <v>1863</v>
      </c>
      <c r="F1158" s="25">
        <v>41388</v>
      </c>
      <c r="G1158" s="3" t="s">
        <v>2213</v>
      </c>
      <c r="H1158" s="5">
        <v>8784</v>
      </c>
      <c r="I1158" s="19">
        <v>0</v>
      </c>
      <c r="J1158" s="6">
        <f>DATE(YEAR(MPT_Data[[#This Row],[Calendar Day]]),MONTH(MPT_Data[[#This Row],[Calendar Day]]),1)</f>
        <v>41365</v>
      </c>
      <c r="K1158" s="3">
        <f>DATE(YEAR(MPT_Data[[#This Row],[Calendar Day]]),1,1)</f>
        <v>41275</v>
      </c>
      <c r="L1158" s="5">
        <f>MPT_Data[[#This Row],[MIN]]/60/24</f>
        <v>6.1000000000000005</v>
      </c>
      <c r="M1158" t="str">
        <f>VLOOKUP(LEFT(MPT_Data[[#This Row],[Object ID]],1),Lookup[#All],2,FALSE)</f>
        <v>Incident</v>
      </c>
      <c r="N1158">
        <f>VLOOKUP("0"&amp;RIGHT(MPT_Data[[#This Row],[Processor Cost Center]],9),MAIN_Ref[[#All],[Cost Center]:[Site Name]],3,FALSE)</f>
        <v>0</v>
      </c>
      <c r="T1158" s="8"/>
      <c r="U1158"/>
    </row>
    <row r="1159" spans="2:21" x14ac:dyDescent="0.25">
      <c r="B1159" s="6" t="s">
        <v>35</v>
      </c>
      <c r="C1159" s="3" t="s">
        <v>21</v>
      </c>
      <c r="D1159" s="5" t="s">
        <v>1864</v>
      </c>
      <c r="E1159" s="19" t="s">
        <v>1865</v>
      </c>
      <c r="F1159" s="25">
        <v>41403</v>
      </c>
      <c r="G1159" s="3" t="s">
        <v>2215</v>
      </c>
      <c r="H1159" s="5">
        <v>6848</v>
      </c>
      <c r="I1159" s="19">
        <v>100</v>
      </c>
      <c r="J1159" s="6">
        <f>DATE(YEAR(MPT_Data[[#This Row],[Calendar Day]]),MONTH(MPT_Data[[#This Row],[Calendar Day]]),1)</f>
        <v>41395</v>
      </c>
      <c r="K1159" s="3">
        <f>DATE(YEAR(MPT_Data[[#This Row],[Calendar Day]]),1,1)</f>
        <v>41275</v>
      </c>
      <c r="L1159" s="5">
        <f>MPT_Data[[#This Row],[MIN]]/60/24</f>
        <v>4.7555555555555555</v>
      </c>
      <c r="M1159" t="str">
        <f>VLOOKUP(LEFT(MPT_Data[[#This Row],[Object ID]],1),Lookup[#All],2,FALSE)</f>
        <v>Incident</v>
      </c>
      <c r="N1159">
        <f>VLOOKUP("0"&amp;RIGHT(MPT_Data[[#This Row],[Processor Cost Center]],9),MAIN_Ref[[#All],[Cost Center]:[Site Name]],3,FALSE)</f>
        <v>0</v>
      </c>
      <c r="T1159" s="8"/>
      <c r="U1159"/>
    </row>
    <row r="1160" spans="2:21" x14ac:dyDescent="0.25">
      <c r="B1160" s="6" t="s">
        <v>35</v>
      </c>
      <c r="C1160" s="3" t="s">
        <v>21</v>
      </c>
      <c r="D1160" s="5" t="s">
        <v>1866</v>
      </c>
      <c r="E1160" s="19" t="s">
        <v>1867</v>
      </c>
      <c r="F1160" s="25">
        <v>41389</v>
      </c>
      <c r="G1160" s="3" t="s">
        <v>2213</v>
      </c>
      <c r="H1160" s="5">
        <v>113</v>
      </c>
      <c r="I1160" s="19">
        <v>100</v>
      </c>
      <c r="J1160" s="6">
        <f>DATE(YEAR(MPT_Data[[#This Row],[Calendar Day]]),MONTH(MPT_Data[[#This Row],[Calendar Day]]),1)</f>
        <v>41365</v>
      </c>
      <c r="K1160" s="3">
        <f>DATE(YEAR(MPT_Data[[#This Row],[Calendar Day]]),1,1)</f>
        <v>41275</v>
      </c>
      <c r="L1160" s="5">
        <f>MPT_Data[[#This Row],[MIN]]/60/24</f>
        <v>7.8472222222222221E-2</v>
      </c>
      <c r="M1160" t="str">
        <f>VLOOKUP(LEFT(MPT_Data[[#This Row],[Object ID]],1),Lookup[#All],2,FALSE)</f>
        <v>Incident</v>
      </c>
      <c r="N1160">
        <f>VLOOKUP("0"&amp;RIGHT(MPT_Data[[#This Row],[Processor Cost Center]],9),MAIN_Ref[[#All],[Cost Center]:[Site Name]],3,FALSE)</f>
        <v>0</v>
      </c>
      <c r="T1160" s="8"/>
      <c r="U1160"/>
    </row>
    <row r="1161" spans="2:21" x14ac:dyDescent="0.25">
      <c r="B1161" s="6" t="s">
        <v>35</v>
      </c>
      <c r="C1161" s="3" t="s">
        <v>21</v>
      </c>
      <c r="D1161" s="5" t="s">
        <v>1868</v>
      </c>
      <c r="E1161" s="19" t="s">
        <v>1869</v>
      </c>
      <c r="F1161" s="25">
        <v>41419</v>
      </c>
      <c r="G1161" s="3" t="s">
        <v>2213</v>
      </c>
      <c r="H1161" s="5">
        <v>7</v>
      </c>
      <c r="I1161" s="19">
        <v>100</v>
      </c>
      <c r="J1161" s="6">
        <f>DATE(YEAR(MPT_Data[[#This Row],[Calendar Day]]),MONTH(MPT_Data[[#This Row],[Calendar Day]]),1)</f>
        <v>41395</v>
      </c>
      <c r="K1161" s="3">
        <f>DATE(YEAR(MPT_Data[[#This Row],[Calendar Day]]),1,1)</f>
        <v>41275</v>
      </c>
      <c r="L1161" s="5">
        <f>MPT_Data[[#This Row],[MIN]]/60/24</f>
        <v>4.8611111111111112E-3</v>
      </c>
      <c r="M1161" t="str">
        <f>VLOOKUP(LEFT(MPT_Data[[#This Row],[Object ID]],1),Lookup[#All],2,FALSE)</f>
        <v>Incident</v>
      </c>
      <c r="N1161">
        <f>VLOOKUP("0"&amp;RIGHT(MPT_Data[[#This Row],[Processor Cost Center]],9),MAIN_Ref[[#All],[Cost Center]:[Site Name]],3,FALSE)</f>
        <v>0</v>
      </c>
      <c r="T1161" s="8"/>
      <c r="U1161"/>
    </row>
    <row r="1162" spans="2:21" x14ac:dyDescent="0.25">
      <c r="B1162" s="6" t="s">
        <v>35</v>
      </c>
      <c r="C1162" s="3" t="s">
        <v>21</v>
      </c>
      <c r="D1162" s="5" t="s">
        <v>1870</v>
      </c>
      <c r="E1162" s="19" t="s">
        <v>1871</v>
      </c>
      <c r="F1162" s="25">
        <v>41428</v>
      </c>
      <c r="G1162" s="3" t="s">
        <v>2213</v>
      </c>
      <c r="H1162" s="5">
        <v>4599</v>
      </c>
      <c r="I1162" s="19">
        <v>100</v>
      </c>
      <c r="J1162" s="6">
        <f>DATE(YEAR(MPT_Data[[#This Row],[Calendar Day]]),MONTH(MPT_Data[[#This Row],[Calendar Day]]),1)</f>
        <v>41426</v>
      </c>
      <c r="K1162" s="3">
        <f>DATE(YEAR(MPT_Data[[#This Row],[Calendar Day]]),1,1)</f>
        <v>41275</v>
      </c>
      <c r="L1162" s="5">
        <f>MPT_Data[[#This Row],[MIN]]/60/24</f>
        <v>3.1937500000000001</v>
      </c>
      <c r="M1162" t="str">
        <f>VLOOKUP(LEFT(MPT_Data[[#This Row],[Object ID]],1),Lookup[#All],2,FALSE)</f>
        <v>Incident</v>
      </c>
      <c r="N1162">
        <f>VLOOKUP("0"&amp;RIGHT(MPT_Data[[#This Row],[Processor Cost Center]],9),MAIN_Ref[[#All],[Cost Center]:[Site Name]],3,FALSE)</f>
        <v>0</v>
      </c>
      <c r="T1162" s="8"/>
      <c r="U1162"/>
    </row>
    <row r="1163" spans="2:21" x14ac:dyDescent="0.25">
      <c r="B1163" s="6" t="s">
        <v>35</v>
      </c>
      <c r="C1163" s="3" t="s">
        <v>21</v>
      </c>
      <c r="D1163" s="5" t="s">
        <v>1872</v>
      </c>
      <c r="E1163" s="19" t="s">
        <v>1873</v>
      </c>
      <c r="F1163" s="25">
        <v>41400</v>
      </c>
      <c r="G1163" s="3" t="s">
        <v>2213</v>
      </c>
      <c r="H1163" s="5">
        <v>8816</v>
      </c>
      <c r="I1163" s="19">
        <v>100</v>
      </c>
      <c r="J1163" s="6">
        <f>DATE(YEAR(MPT_Data[[#This Row],[Calendar Day]]),MONTH(MPT_Data[[#This Row],[Calendar Day]]),1)</f>
        <v>41395</v>
      </c>
      <c r="K1163" s="3">
        <f>DATE(YEAR(MPT_Data[[#This Row],[Calendar Day]]),1,1)</f>
        <v>41275</v>
      </c>
      <c r="L1163" s="5">
        <f>MPT_Data[[#This Row],[MIN]]/60/24</f>
        <v>6.1222222222222227</v>
      </c>
      <c r="M1163" t="str">
        <f>VLOOKUP(LEFT(MPT_Data[[#This Row],[Object ID]],1),Lookup[#All],2,FALSE)</f>
        <v>Incident</v>
      </c>
      <c r="N1163">
        <f>VLOOKUP("0"&amp;RIGHT(MPT_Data[[#This Row],[Processor Cost Center]],9),MAIN_Ref[[#All],[Cost Center]:[Site Name]],3,FALSE)</f>
        <v>0</v>
      </c>
      <c r="T1163" s="8"/>
      <c r="U1163"/>
    </row>
    <row r="1164" spans="2:21" x14ac:dyDescent="0.25">
      <c r="B1164" s="6" t="s">
        <v>35</v>
      </c>
      <c r="C1164" s="3" t="s">
        <v>21</v>
      </c>
      <c r="D1164" s="5" t="s">
        <v>1874</v>
      </c>
      <c r="E1164" s="19" t="s">
        <v>1875</v>
      </c>
      <c r="F1164" s="25">
        <v>41427</v>
      </c>
      <c r="G1164" s="3" t="s">
        <v>2213</v>
      </c>
      <c r="H1164" s="5">
        <v>186</v>
      </c>
      <c r="I1164" s="19">
        <v>100</v>
      </c>
      <c r="J1164" s="6">
        <f>DATE(YEAR(MPT_Data[[#This Row],[Calendar Day]]),MONTH(MPT_Data[[#This Row],[Calendar Day]]),1)</f>
        <v>41426</v>
      </c>
      <c r="K1164" s="3">
        <f>DATE(YEAR(MPT_Data[[#This Row],[Calendar Day]]),1,1)</f>
        <v>41275</v>
      </c>
      <c r="L1164" s="5">
        <f>MPT_Data[[#This Row],[MIN]]/60/24</f>
        <v>0.12916666666666668</v>
      </c>
      <c r="M1164" t="str">
        <f>VLOOKUP(LEFT(MPT_Data[[#This Row],[Object ID]],1),Lookup[#All],2,FALSE)</f>
        <v>Incident</v>
      </c>
      <c r="N1164">
        <f>VLOOKUP("0"&amp;RIGHT(MPT_Data[[#This Row],[Processor Cost Center]],9),MAIN_Ref[[#All],[Cost Center]:[Site Name]],3,FALSE)</f>
        <v>0</v>
      </c>
      <c r="T1164" s="8"/>
      <c r="U1164"/>
    </row>
    <row r="1165" spans="2:21" x14ac:dyDescent="0.25">
      <c r="B1165" s="6" t="s">
        <v>35</v>
      </c>
      <c r="C1165" s="3" t="s">
        <v>21</v>
      </c>
      <c r="D1165" s="5" t="s">
        <v>1876</v>
      </c>
      <c r="E1165" s="19" t="s">
        <v>1877</v>
      </c>
      <c r="F1165" s="25">
        <v>41404</v>
      </c>
      <c r="G1165" s="3" t="s">
        <v>2213</v>
      </c>
      <c r="H1165" s="5">
        <v>9729</v>
      </c>
      <c r="I1165" s="19">
        <v>0</v>
      </c>
      <c r="J1165" s="6">
        <f>DATE(YEAR(MPT_Data[[#This Row],[Calendar Day]]),MONTH(MPT_Data[[#This Row],[Calendar Day]]),1)</f>
        <v>41395</v>
      </c>
      <c r="K1165" s="3">
        <f>DATE(YEAR(MPT_Data[[#This Row],[Calendar Day]]),1,1)</f>
        <v>41275</v>
      </c>
      <c r="L1165" s="5">
        <f>MPT_Data[[#This Row],[MIN]]/60/24</f>
        <v>6.7562500000000005</v>
      </c>
      <c r="M1165" t="str">
        <f>VLOOKUP(LEFT(MPT_Data[[#This Row],[Object ID]],1),Lookup[#All],2,FALSE)</f>
        <v>Incident</v>
      </c>
      <c r="N1165">
        <f>VLOOKUP("0"&amp;RIGHT(MPT_Data[[#This Row],[Processor Cost Center]],9),MAIN_Ref[[#All],[Cost Center]:[Site Name]],3,FALSE)</f>
        <v>0</v>
      </c>
      <c r="T1165" s="8"/>
      <c r="U1165"/>
    </row>
    <row r="1166" spans="2:21" x14ac:dyDescent="0.25">
      <c r="B1166" s="6" t="s">
        <v>35</v>
      </c>
      <c r="C1166" s="3" t="s">
        <v>21</v>
      </c>
      <c r="D1166" s="5" t="s">
        <v>1878</v>
      </c>
      <c r="E1166" s="19" t="s">
        <v>1879</v>
      </c>
      <c r="F1166" s="25">
        <v>41401</v>
      </c>
      <c r="G1166" s="3" t="s">
        <v>2213</v>
      </c>
      <c r="H1166" s="5">
        <v>122</v>
      </c>
      <c r="I1166" s="19">
        <v>100</v>
      </c>
      <c r="J1166" s="6">
        <f>DATE(YEAR(MPT_Data[[#This Row],[Calendar Day]]),MONTH(MPT_Data[[#This Row],[Calendar Day]]),1)</f>
        <v>41395</v>
      </c>
      <c r="K1166" s="3">
        <f>DATE(YEAR(MPT_Data[[#This Row],[Calendar Day]]),1,1)</f>
        <v>41275</v>
      </c>
      <c r="L1166" s="5">
        <f>MPT_Data[[#This Row],[MIN]]/60/24</f>
        <v>8.4722222222222213E-2</v>
      </c>
      <c r="M1166" t="str">
        <f>VLOOKUP(LEFT(MPT_Data[[#This Row],[Object ID]],1),Lookup[#All],2,FALSE)</f>
        <v>Incident</v>
      </c>
      <c r="N1166">
        <f>VLOOKUP("0"&amp;RIGHT(MPT_Data[[#This Row],[Processor Cost Center]],9),MAIN_Ref[[#All],[Cost Center]:[Site Name]],3,FALSE)</f>
        <v>0</v>
      </c>
      <c r="T1166" s="8"/>
      <c r="U1166"/>
    </row>
    <row r="1167" spans="2:21" x14ac:dyDescent="0.25">
      <c r="B1167" s="6" t="s">
        <v>35</v>
      </c>
      <c r="C1167" s="3" t="s">
        <v>21</v>
      </c>
      <c r="D1167" s="5" t="s">
        <v>1880</v>
      </c>
      <c r="E1167" s="19" t="s">
        <v>1881</v>
      </c>
      <c r="F1167" s="25">
        <v>41402</v>
      </c>
      <c r="G1167" s="3" t="s">
        <v>2215</v>
      </c>
      <c r="H1167" s="5">
        <v>1369</v>
      </c>
      <c r="I1167" s="19">
        <v>100</v>
      </c>
      <c r="J1167" s="6">
        <f>DATE(YEAR(MPT_Data[[#This Row],[Calendar Day]]),MONTH(MPT_Data[[#This Row],[Calendar Day]]),1)</f>
        <v>41395</v>
      </c>
      <c r="K1167" s="3">
        <f>DATE(YEAR(MPT_Data[[#This Row],[Calendar Day]]),1,1)</f>
        <v>41275</v>
      </c>
      <c r="L1167" s="5">
        <f>MPT_Data[[#This Row],[MIN]]/60/24</f>
        <v>0.9506944444444444</v>
      </c>
      <c r="M1167" t="str">
        <f>VLOOKUP(LEFT(MPT_Data[[#This Row],[Object ID]],1),Lookup[#All],2,FALSE)</f>
        <v>Incident</v>
      </c>
      <c r="N1167">
        <f>VLOOKUP("0"&amp;RIGHT(MPT_Data[[#This Row],[Processor Cost Center]],9),MAIN_Ref[[#All],[Cost Center]:[Site Name]],3,FALSE)</f>
        <v>0</v>
      </c>
      <c r="T1167" s="8"/>
      <c r="U1167"/>
    </row>
    <row r="1168" spans="2:21" x14ac:dyDescent="0.25">
      <c r="B1168" s="6" t="s">
        <v>35</v>
      </c>
      <c r="C1168" s="3" t="s">
        <v>21</v>
      </c>
      <c r="D1168" s="5" t="s">
        <v>1882</v>
      </c>
      <c r="E1168" s="19" t="s">
        <v>1883</v>
      </c>
      <c r="F1168" s="25">
        <v>41414</v>
      </c>
      <c r="G1168" s="3" t="s">
        <v>2215</v>
      </c>
      <c r="H1168" s="5">
        <v>4450</v>
      </c>
      <c r="I1168" s="19">
        <v>100</v>
      </c>
      <c r="J1168" s="6">
        <f>DATE(YEAR(MPT_Data[[#This Row],[Calendar Day]]),MONTH(MPT_Data[[#This Row],[Calendar Day]]),1)</f>
        <v>41395</v>
      </c>
      <c r="K1168" s="3">
        <f>DATE(YEAR(MPT_Data[[#This Row],[Calendar Day]]),1,1)</f>
        <v>41275</v>
      </c>
      <c r="L1168" s="5">
        <f>MPT_Data[[#This Row],[MIN]]/60/24</f>
        <v>3.0902777777777781</v>
      </c>
      <c r="M1168" t="str">
        <f>VLOOKUP(LEFT(MPT_Data[[#This Row],[Object ID]],1),Lookup[#All],2,FALSE)</f>
        <v>Incident</v>
      </c>
      <c r="N1168">
        <f>VLOOKUP("0"&amp;RIGHT(MPT_Data[[#This Row],[Processor Cost Center]],9),MAIN_Ref[[#All],[Cost Center]:[Site Name]],3,FALSE)</f>
        <v>0</v>
      </c>
      <c r="T1168" s="8"/>
      <c r="U1168"/>
    </row>
    <row r="1169" spans="2:21" x14ac:dyDescent="0.25">
      <c r="B1169" s="6" t="s">
        <v>35</v>
      </c>
      <c r="C1169" s="3" t="s">
        <v>21</v>
      </c>
      <c r="D1169" s="5" t="s">
        <v>1884</v>
      </c>
      <c r="E1169" s="19" t="s">
        <v>1885</v>
      </c>
      <c r="F1169" s="25">
        <v>41417</v>
      </c>
      <c r="G1169" s="3" t="s">
        <v>2213</v>
      </c>
      <c r="H1169" s="5">
        <v>1845</v>
      </c>
      <c r="I1169" s="19">
        <v>100</v>
      </c>
      <c r="J1169" s="6">
        <f>DATE(YEAR(MPT_Data[[#This Row],[Calendar Day]]),MONTH(MPT_Data[[#This Row],[Calendar Day]]),1)</f>
        <v>41395</v>
      </c>
      <c r="K1169" s="3">
        <f>DATE(YEAR(MPT_Data[[#This Row],[Calendar Day]]),1,1)</f>
        <v>41275</v>
      </c>
      <c r="L1169" s="5">
        <f>MPT_Data[[#This Row],[MIN]]/60/24</f>
        <v>1.28125</v>
      </c>
      <c r="M1169" t="str">
        <f>VLOOKUP(LEFT(MPT_Data[[#This Row],[Object ID]],1),Lookup[#All],2,FALSE)</f>
        <v>Incident</v>
      </c>
      <c r="N1169">
        <f>VLOOKUP("0"&amp;RIGHT(MPT_Data[[#This Row],[Processor Cost Center]],9),MAIN_Ref[[#All],[Cost Center]:[Site Name]],3,FALSE)</f>
        <v>0</v>
      </c>
      <c r="T1169" s="8"/>
      <c r="U1169"/>
    </row>
    <row r="1170" spans="2:21" x14ac:dyDescent="0.25">
      <c r="B1170" s="6" t="s">
        <v>36</v>
      </c>
      <c r="C1170" s="3" t="s">
        <v>37</v>
      </c>
      <c r="D1170" s="5" t="s">
        <v>1886</v>
      </c>
      <c r="E1170" s="19" t="s">
        <v>1887</v>
      </c>
      <c r="F1170" s="25">
        <v>41414</v>
      </c>
      <c r="G1170" s="3" t="s">
        <v>2216</v>
      </c>
      <c r="H1170" s="5">
        <v>2897</v>
      </c>
      <c r="I1170" s="19">
        <v>100</v>
      </c>
      <c r="J1170" s="6">
        <f>DATE(YEAR(MPT_Data[[#This Row],[Calendar Day]]),MONTH(MPT_Data[[#This Row],[Calendar Day]]),1)</f>
        <v>41395</v>
      </c>
      <c r="K1170" s="3">
        <f>DATE(YEAR(MPT_Data[[#This Row],[Calendar Day]]),1,1)</f>
        <v>41275</v>
      </c>
      <c r="L1170" s="5">
        <f>MPT_Data[[#This Row],[MIN]]/60/24</f>
        <v>2.0118055555555556</v>
      </c>
      <c r="M1170" t="str">
        <f>VLOOKUP(LEFT(MPT_Data[[#This Row],[Object ID]],1),Lookup[#All],2,FALSE)</f>
        <v>Service Request</v>
      </c>
      <c r="N1170">
        <f>VLOOKUP("0"&amp;RIGHT(MPT_Data[[#This Row],[Processor Cost Center]],9),MAIN_Ref[[#All],[Cost Center]:[Site Name]],3,FALSE)</f>
        <v>0</v>
      </c>
      <c r="T1170" s="8"/>
      <c r="U1170"/>
    </row>
    <row r="1171" spans="2:21" x14ac:dyDescent="0.25">
      <c r="B1171" s="6" t="s">
        <v>36</v>
      </c>
      <c r="C1171" s="3" t="s">
        <v>37</v>
      </c>
      <c r="D1171" s="5" t="s">
        <v>1888</v>
      </c>
      <c r="E1171" s="19" t="s">
        <v>1889</v>
      </c>
      <c r="F1171" s="25">
        <v>41414</v>
      </c>
      <c r="G1171" s="3" t="s">
        <v>2217</v>
      </c>
      <c r="H1171" s="5">
        <v>1672</v>
      </c>
      <c r="I1171" s="19">
        <v>100</v>
      </c>
      <c r="J1171" s="6">
        <f>DATE(YEAR(MPT_Data[[#This Row],[Calendar Day]]),MONTH(MPT_Data[[#This Row],[Calendar Day]]),1)</f>
        <v>41395</v>
      </c>
      <c r="K1171" s="3">
        <f>DATE(YEAR(MPT_Data[[#This Row],[Calendar Day]]),1,1)</f>
        <v>41275</v>
      </c>
      <c r="L1171" s="5">
        <f>MPT_Data[[#This Row],[MIN]]/60/24</f>
        <v>1.1611111111111112</v>
      </c>
      <c r="M1171" t="str">
        <f>VLOOKUP(LEFT(MPT_Data[[#This Row],[Object ID]],1),Lookup[#All],2,FALSE)</f>
        <v>Service Request</v>
      </c>
      <c r="N1171">
        <f>VLOOKUP("0"&amp;RIGHT(MPT_Data[[#This Row],[Processor Cost Center]],9),MAIN_Ref[[#All],[Cost Center]:[Site Name]],3,FALSE)</f>
        <v>0</v>
      </c>
      <c r="T1171" s="8"/>
      <c r="U1171"/>
    </row>
    <row r="1172" spans="2:21" x14ac:dyDescent="0.25">
      <c r="B1172" s="6" t="s">
        <v>36</v>
      </c>
      <c r="C1172" s="3" t="s">
        <v>37</v>
      </c>
      <c r="D1172" s="5" t="s">
        <v>1890</v>
      </c>
      <c r="E1172" s="19" t="s">
        <v>1891</v>
      </c>
      <c r="F1172" s="25">
        <v>41386</v>
      </c>
      <c r="G1172" s="3" t="s">
        <v>2216</v>
      </c>
      <c r="H1172" s="5">
        <v>9762</v>
      </c>
      <c r="I1172" s="19">
        <v>100</v>
      </c>
      <c r="J1172" s="6">
        <f>DATE(YEAR(MPT_Data[[#This Row],[Calendar Day]]),MONTH(MPT_Data[[#This Row],[Calendar Day]]),1)</f>
        <v>41365</v>
      </c>
      <c r="K1172" s="3">
        <f>DATE(YEAR(MPT_Data[[#This Row],[Calendar Day]]),1,1)</f>
        <v>41275</v>
      </c>
      <c r="L1172" s="5">
        <f>MPT_Data[[#This Row],[MIN]]/60/24</f>
        <v>6.7791666666666659</v>
      </c>
      <c r="M1172" t="str">
        <f>VLOOKUP(LEFT(MPT_Data[[#This Row],[Object ID]],1),Lookup[#All],2,FALSE)</f>
        <v>Service Request</v>
      </c>
      <c r="N1172">
        <f>VLOOKUP("0"&amp;RIGHT(MPT_Data[[#This Row],[Processor Cost Center]],9),MAIN_Ref[[#All],[Cost Center]:[Site Name]],3,FALSE)</f>
        <v>0</v>
      </c>
      <c r="T1172" s="8"/>
      <c r="U1172"/>
    </row>
    <row r="1173" spans="2:21" x14ac:dyDescent="0.25">
      <c r="B1173" s="6" t="s">
        <v>36</v>
      </c>
      <c r="C1173" s="3" t="s">
        <v>37</v>
      </c>
      <c r="D1173" s="5" t="s">
        <v>1892</v>
      </c>
      <c r="E1173" s="19" t="s">
        <v>1893</v>
      </c>
      <c r="F1173" s="25">
        <v>41380</v>
      </c>
      <c r="G1173" s="3" t="s">
        <v>2216</v>
      </c>
      <c r="H1173" s="5">
        <v>2</v>
      </c>
      <c r="I1173" s="19">
        <v>100</v>
      </c>
      <c r="J1173" s="6">
        <f>DATE(YEAR(MPT_Data[[#This Row],[Calendar Day]]),MONTH(MPT_Data[[#This Row],[Calendar Day]]),1)</f>
        <v>41365</v>
      </c>
      <c r="K1173" s="3">
        <f>DATE(YEAR(MPT_Data[[#This Row],[Calendar Day]]),1,1)</f>
        <v>41275</v>
      </c>
      <c r="L1173" s="5">
        <f>MPT_Data[[#This Row],[MIN]]/60/24</f>
        <v>1.3888888888888889E-3</v>
      </c>
      <c r="M1173" t="str">
        <f>VLOOKUP(LEFT(MPT_Data[[#This Row],[Object ID]],1),Lookup[#All],2,FALSE)</f>
        <v>Service Request</v>
      </c>
      <c r="N1173">
        <f>VLOOKUP("0"&amp;RIGHT(MPT_Data[[#This Row],[Processor Cost Center]],9),MAIN_Ref[[#All],[Cost Center]:[Site Name]],3,FALSE)</f>
        <v>0</v>
      </c>
      <c r="T1173" s="8"/>
      <c r="U1173"/>
    </row>
    <row r="1174" spans="2:21" x14ac:dyDescent="0.25">
      <c r="B1174" s="6" t="s">
        <v>36</v>
      </c>
      <c r="C1174" s="3" t="s">
        <v>37</v>
      </c>
      <c r="D1174" s="5" t="s">
        <v>1894</v>
      </c>
      <c r="E1174" s="19" t="s">
        <v>1895</v>
      </c>
      <c r="F1174" s="25">
        <v>41410</v>
      </c>
      <c r="G1174" s="3" t="s">
        <v>2217</v>
      </c>
      <c r="H1174" s="5">
        <v>34106</v>
      </c>
      <c r="I1174" s="19">
        <v>100</v>
      </c>
      <c r="J1174" s="6">
        <f>DATE(YEAR(MPT_Data[[#This Row],[Calendar Day]]),MONTH(MPT_Data[[#This Row],[Calendar Day]]),1)</f>
        <v>41395</v>
      </c>
      <c r="K1174" s="3">
        <f>DATE(YEAR(MPT_Data[[#This Row],[Calendar Day]]),1,1)</f>
        <v>41275</v>
      </c>
      <c r="L1174" s="5">
        <f>MPT_Data[[#This Row],[MIN]]/60/24</f>
        <v>23.68472222222222</v>
      </c>
      <c r="M1174" t="str">
        <f>VLOOKUP(LEFT(MPT_Data[[#This Row],[Object ID]],1),Lookup[#All],2,FALSE)</f>
        <v>Service Request</v>
      </c>
      <c r="N1174">
        <f>VLOOKUP("0"&amp;RIGHT(MPT_Data[[#This Row],[Processor Cost Center]],9),MAIN_Ref[[#All],[Cost Center]:[Site Name]],3,FALSE)</f>
        <v>0</v>
      </c>
      <c r="T1174" s="8"/>
      <c r="U1174"/>
    </row>
    <row r="1175" spans="2:21" x14ac:dyDescent="0.25">
      <c r="B1175" s="6" t="s">
        <v>36</v>
      </c>
      <c r="C1175" s="3" t="s">
        <v>37</v>
      </c>
      <c r="D1175" s="5" t="s">
        <v>1896</v>
      </c>
      <c r="E1175" s="19" t="s">
        <v>1897</v>
      </c>
      <c r="F1175" s="25">
        <v>41418</v>
      </c>
      <c r="G1175" s="3" t="s">
        <v>2217</v>
      </c>
      <c r="H1175" s="5">
        <v>5</v>
      </c>
      <c r="I1175" s="19">
        <v>100</v>
      </c>
      <c r="J1175" s="6">
        <f>DATE(YEAR(MPT_Data[[#This Row],[Calendar Day]]),MONTH(MPT_Data[[#This Row],[Calendar Day]]),1)</f>
        <v>41395</v>
      </c>
      <c r="K1175" s="3">
        <f>DATE(YEAR(MPT_Data[[#This Row],[Calendar Day]]),1,1)</f>
        <v>41275</v>
      </c>
      <c r="L1175" s="5">
        <f>MPT_Data[[#This Row],[MIN]]/60/24</f>
        <v>3.472222222222222E-3</v>
      </c>
      <c r="M1175" t="str">
        <f>VLOOKUP(LEFT(MPT_Data[[#This Row],[Object ID]],1),Lookup[#All],2,FALSE)</f>
        <v>Service Request</v>
      </c>
      <c r="N1175">
        <f>VLOOKUP("0"&amp;RIGHT(MPT_Data[[#This Row],[Processor Cost Center]],9),MAIN_Ref[[#All],[Cost Center]:[Site Name]],3,FALSE)</f>
        <v>0</v>
      </c>
      <c r="T1175" s="8"/>
      <c r="U1175"/>
    </row>
    <row r="1176" spans="2:21" x14ac:dyDescent="0.25">
      <c r="B1176" s="6" t="s">
        <v>36</v>
      </c>
      <c r="C1176" s="3" t="s">
        <v>37</v>
      </c>
      <c r="D1176" s="5" t="s">
        <v>1898</v>
      </c>
      <c r="E1176" s="19" t="s">
        <v>1899</v>
      </c>
      <c r="F1176" s="25">
        <v>41389</v>
      </c>
      <c r="G1176" s="3" t="s">
        <v>2218</v>
      </c>
      <c r="H1176" s="5">
        <v>61</v>
      </c>
      <c r="I1176" s="19">
        <v>100</v>
      </c>
      <c r="J1176" s="6">
        <f>DATE(YEAR(MPT_Data[[#This Row],[Calendar Day]]),MONTH(MPT_Data[[#This Row],[Calendar Day]]),1)</f>
        <v>41365</v>
      </c>
      <c r="K1176" s="3">
        <f>DATE(YEAR(MPT_Data[[#This Row],[Calendar Day]]),1,1)</f>
        <v>41275</v>
      </c>
      <c r="L1176" s="5">
        <f>MPT_Data[[#This Row],[MIN]]/60/24</f>
        <v>4.2361111111111106E-2</v>
      </c>
      <c r="M1176" t="str">
        <f>VLOOKUP(LEFT(MPT_Data[[#This Row],[Object ID]],1),Lookup[#All],2,FALSE)</f>
        <v>Service Request</v>
      </c>
      <c r="N1176">
        <f>VLOOKUP("0"&amp;RIGHT(MPT_Data[[#This Row],[Processor Cost Center]],9),MAIN_Ref[[#All],[Cost Center]:[Site Name]],3,FALSE)</f>
        <v>0</v>
      </c>
      <c r="T1176" s="8"/>
      <c r="U1176"/>
    </row>
    <row r="1177" spans="2:21" x14ac:dyDescent="0.25">
      <c r="B1177" s="6" t="s">
        <v>36</v>
      </c>
      <c r="C1177" s="3" t="s">
        <v>37</v>
      </c>
      <c r="D1177" s="5" t="s">
        <v>1900</v>
      </c>
      <c r="E1177" s="19" t="s">
        <v>1901</v>
      </c>
      <c r="F1177" s="25">
        <v>41389</v>
      </c>
      <c r="G1177" s="3" t="s">
        <v>2217</v>
      </c>
      <c r="H1177" s="5">
        <v>3</v>
      </c>
      <c r="I1177" s="19">
        <v>100</v>
      </c>
      <c r="J1177" s="6">
        <f>DATE(YEAR(MPT_Data[[#This Row],[Calendar Day]]),MONTH(MPT_Data[[#This Row],[Calendar Day]]),1)</f>
        <v>41365</v>
      </c>
      <c r="K1177" s="3">
        <f>DATE(YEAR(MPT_Data[[#This Row],[Calendar Day]]),1,1)</f>
        <v>41275</v>
      </c>
      <c r="L1177" s="5">
        <f>MPT_Data[[#This Row],[MIN]]/60/24</f>
        <v>2.0833333333333333E-3</v>
      </c>
      <c r="M1177" t="str">
        <f>VLOOKUP(LEFT(MPT_Data[[#This Row],[Object ID]],1),Lookup[#All],2,FALSE)</f>
        <v>Service Request</v>
      </c>
      <c r="N1177">
        <f>VLOOKUP("0"&amp;RIGHT(MPT_Data[[#This Row],[Processor Cost Center]],9),MAIN_Ref[[#All],[Cost Center]:[Site Name]],3,FALSE)</f>
        <v>0</v>
      </c>
      <c r="T1177" s="8"/>
      <c r="U1177"/>
    </row>
    <row r="1178" spans="2:21" x14ac:dyDescent="0.25">
      <c r="B1178" s="6" t="s">
        <v>36</v>
      </c>
      <c r="C1178" s="3" t="s">
        <v>37</v>
      </c>
      <c r="D1178" s="5" t="s">
        <v>1902</v>
      </c>
      <c r="E1178" s="19" t="s">
        <v>1903</v>
      </c>
      <c r="F1178" s="25">
        <v>41397</v>
      </c>
      <c r="G1178" s="3" t="s">
        <v>2217</v>
      </c>
      <c r="H1178" s="5">
        <v>5407</v>
      </c>
      <c r="I1178" s="19">
        <v>100</v>
      </c>
      <c r="J1178" s="6">
        <f>DATE(YEAR(MPT_Data[[#This Row],[Calendar Day]]),MONTH(MPT_Data[[#This Row],[Calendar Day]]),1)</f>
        <v>41395</v>
      </c>
      <c r="K1178" s="3">
        <f>DATE(YEAR(MPT_Data[[#This Row],[Calendar Day]]),1,1)</f>
        <v>41275</v>
      </c>
      <c r="L1178" s="5">
        <f>MPT_Data[[#This Row],[MIN]]/60/24</f>
        <v>3.754861111111111</v>
      </c>
      <c r="M1178" t="str">
        <f>VLOOKUP(LEFT(MPT_Data[[#This Row],[Object ID]],1),Lookup[#All],2,FALSE)</f>
        <v>Service Request</v>
      </c>
      <c r="N1178">
        <f>VLOOKUP("0"&amp;RIGHT(MPT_Data[[#This Row],[Processor Cost Center]],9),MAIN_Ref[[#All],[Cost Center]:[Site Name]],3,FALSE)</f>
        <v>0</v>
      </c>
      <c r="T1178" s="8"/>
      <c r="U1178"/>
    </row>
    <row r="1179" spans="2:21" x14ac:dyDescent="0.25">
      <c r="B1179" s="6" t="s">
        <v>36</v>
      </c>
      <c r="C1179" s="3" t="s">
        <v>37</v>
      </c>
      <c r="D1179" s="5" t="s">
        <v>1904</v>
      </c>
      <c r="E1179" s="19" t="s">
        <v>1905</v>
      </c>
      <c r="F1179" s="25">
        <v>41425</v>
      </c>
      <c r="G1179" s="3" t="s">
        <v>2219</v>
      </c>
      <c r="H1179" s="5">
        <v>5</v>
      </c>
      <c r="I1179" s="19">
        <v>100</v>
      </c>
      <c r="J1179" s="6">
        <f>DATE(YEAR(MPT_Data[[#This Row],[Calendar Day]]),MONTH(MPT_Data[[#This Row],[Calendar Day]]),1)</f>
        <v>41395</v>
      </c>
      <c r="K1179" s="3">
        <f>DATE(YEAR(MPT_Data[[#This Row],[Calendar Day]]),1,1)</f>
        <v>41275</v>
      </c>
      <c r="L1179" s="5">
        <f>MPT_Data[[#This Row],[MIN]]/60/24</f>
        <v>3.472222222222222E-3</v>
      </c>
      <c r="M1179" t="str">
        <f>VLOOKUP(LEFT(MPT_Data[[#This Row],[Object ID]],1),Lookup[#All],2,FALSE)</f>
        <v>Service Request</v>
      </c>
      <c r="N1179">
        <f>VLOOKUP("0"&amp;RIGHT(MPT_Data[[#This Row],[Processor Cost Center]],9),MAIN_Ref[[#All],[Cost Center]:[Site Name]],3,FALSE)</f>
        <v>0</v>
      </c>
      <c r="T1179" s="8"/>
      <c r="U1179"/>
    </row>
    <row r="1180" spans="2:21" x14ac:dyDescent="0.25">
      <c r="B1180" s="6" t="s">
        <v>36</v>
      </c>
      <c r="C1180" s="3" t="s">
        <v>37</v>
      </c>
      <c r="D1180" s="5" t="s">
        <v>1906</v>
      </c>
      <c r="E1180" s="19" t="s">
        <v>1907</v>
      </c>
      <c r="F1180" s="25">
        <v>41420</v>
      </c>
      <c r="G1180" s="3" t="s">
        <v>2219</v>
      </c>
      <c r="H1180" s="5">
        <v>4</v>
      </c>
      <c r="I1180" s="19">
        <v>100</v>
      </c>
      <c r="J1180" s="6">
        <f>DATE(YEAR(MPT_Data[[#This Row],[Calendar Day]]),MONTH(MPT_Data[[#This Row],[Calendar Day]]),1)</f>
        <v>41395</v>
      </c>
      <c r="K1180" s="3">
        <f>DATE(YEAR(MPT_Data[[#This Row],[Calendar Day]]),1,1)</f>
        <v>41275</v>
      </c>
      <c r="L1180" s="5">
        <f>MPT_Data[[#This Row],[MIN]]/60/24</f>
        <v>2.7777777777777779E-3</v>
      </c>
      <c r="M1180" t="str">
        <f>VLOOKUP(LEFT(MPT_Data[[#This Row],[Object ID]],1),Lookup[#All],2,FALSE)</f>
        <v>Service Request</v>
      </c>
      <c r="N1180">
        <f>VLOOKUP("0"&amp;RIGHT(MPT_Data[[#This Row],[Processor Cost Center]],9),MAIN_Ref[[#All],[Cost Center]:[Site Name]],3,FALSE)</f>
        <v>0</v>
      </c>
      <c r="T1180" s="8"/>
      <c r="U1180"/>
    </row>
    <row r="1181" spans="2:21" x14ac:dyDescent="0.25">
      <c r="B1181" s="6" t="s">
        <v>36</v>
      </c>
      <c r="C1181" s="3" t="s">
        <v>37</v>
      </c>
      <c r="D1181" s="5" t="s">
        <v>1908</v>
      </c>
      <c r="E1181" s="19" t="s">
        <v>1909</v>
      </c>
      <c r="F1181" s="25">
        <v>41390</v>
      </c>
      <c r="G1181" s="3" t="s">
        <v>2219</v>
      </c>
      <c r="H1181" s="5">
        <v>3</v>
      </c>
      <c r="I1181" s="19">
        <v>100</v>
      </c>
      <c r="J1181" s="6">
        <f>DATE(YEAR(MPT_Data[[#This Row],[Calendar Day]]),MONTH(MPT_Data[[#This Row],[Calendar Day]]),1)</f>
        <v>41365</v>
      </c>
      <c r="K1181" s="3">
        <f>DATE(YEAR(MPT_Data[[#This Row],[Calendar Day]]),1,1)</f>
        <v>41275</v>
      </c>
      <c r="L1181" s="5">
        <f>MPT_Data[[#This Row],[MIN]]/60/24</f>
        <v>2.0833333333333333E-3</v>
      </c>
      <c r="M1181" t="str">
        <f>VLOOKUP(LEFT(MPT_Data[[#This Row],[Object ID]],1),Lookup[#All],2,FALSE)</f>
        <v>Service Request</v>
      </c>
      <c r="N1181">
        <f>VLOOKUP("0"&amp;RIGHT(MPT_Data[[#This Row],[Processor Cost Center]],9),MAIN_Ref[[#All],[Cost Center]:[Site Name]],3,FALSE)</f>
        <v>0</v>
      </c>
      <c r="T1181" s="8"/>
      <c r="U1181"/>
    </row>
    <row r="1182" spans="2:21" x14ac:dyDescent="0.25">
      <c r="B1182" s="6" t="s">
        <v>36</v>
      </c>
      <c r="C1182" s="3" t="s">
        <v>37</v>
      </c>
      <c r="D1182" s="5" t="s">
        <v>1910</v>
      </c>
      <c r="E1182" s="19" t="s">
        <v>1911</v>
      </c>
      <c r="F1182" s="25">
        <v>41421</v>
      </c>
      <c r="G1182" s="3" t="s">
        <v>2219</v>
      </c>
      <c r="H1182" s="5">
        <v>3</v>
      </c>
      <c r="I1182" s="19">
        <v>100</v>
      </c>
      <c r="J1182" s="6">
        <f>DATE(YEAR(MPT_Data[[#This Row],[Calendar Day]]),MONTH(MPT_Data[[#This Row],[Calendar Day]]),1)</f>
        <v>41395</v>
      </c>
      <c r="K1182" s="3">
        <f>DATE(YEAR(MPT_Data[[#This Row],[Calendar Day]]),1,1)</f>
        <v>41275</v>
      </c>
      <c r="L1182" s="5">
        <f>MPT_Data[[#This Row],[MIN]]/60/24</f>
        <v>2.0833333333333333E-3</v>
      </c>
      <c r="M1182" t="str">
        <f>VLOOKUP(LEFT(MPT_Data[[#This Row],[Object ID]],1),Lookup[#All],2,FALSE)</f>
        <v>Service Request</v>
      </c>
      <c r="N1182">
        <f>VLOOKUP("0"&amp;RIGHT(MPT_Data[[#This Row],[Processor Cost Center]],9),MAIN_Ref[[#All],[Cost Center]:[Site Name]],3,FALSE)</f>
        <v>0</v>
      </c>
      <c r="T1182" s="8"/>
      <c r="U1182"/>
    </row>
    <row r="1183" spans="2:21" x14ac:dyDescent="0.25">
      <c r="B1183" s="6" t="s">
        <v>36</v>
      </c>
      <c r="C1183" s="3" t="s">
        <v>37</v>
      </c>
      <c r="D1183" s="5" t="s">
        <v>1912</v>
      </c>
      <c r="E1183" s="19" t="s">
        <v>1913</v>
      </c>
      <c r="F1183" s="25">
        <v>41427</v>
      </c>
      <c r="G1183" s="3" t="s">
        <v>2216</v>
      </c>
      <c r="H1183" s="5">
        <v>3</v>
      </c>
      <c r="I1183" s="19">
        <v>100</v>
      </c>
      <c r="J1183" s="6">
        <f>DATE(YEAR(MPT_Data[[#This Row],[Calendar Day]]),MONTH(MPT_Data[[#This Row],[Calendar Day]]),1)</f>
        <v>41426</v>
      </c>
      <c r="K1183" s="3">
        <f>DATE(YEAR(MPT_Data[[#This Row],[Calendar Day]]),1,1)</f>
        <v>41275</v>
      </c>
      <c r="L1183" s="5">
        <f>MPT_Data[[#This Row],[MIN]]/60/24</f>
        <v>2.0833333333333333E-3</v>
      </c>
      <c r="M1183" t="str">
        <f>VLOOKUP(LEFT(MPT_Data[[#This Row],[Object ID]],1),Lookup[#All],2,FALSE)</f>
        <v>Service Request</v>
      </c>
      <c r="N1183">
        <f>VLOOKUP("0"&amp;RIGHT(MPT_Data[[#This Row],[Processor Cost Center]],9),MAIN_Ref[[#All],[Cost Center]:[Site Name]],3,FALSE)</f>
        <v>0</v>
      </c>
      <c r="T1183" s="8"/>
      <c r="U1183"/>
    </row>
    <row r="1184" spans="2:21" x14ac:dyDescent="0.25">
      <c r="B1184" s="6" t="s">
        <v>36</v>
      </c>
      <c r="C1184" s="3" t="s">
        <v>37</v>
      </c>
      <c r="D1184" s="5" t="s">
        <v>1914</v>
      </c>
      <c r="E1184" s="19" t="s">
        <v>1915</v>
      </c>
      <c r="F1184" s="25">
        <v>41396</v>
      </c>
      <c r="G1184" s="3" t="s">
        <v>2216</v>
      </c>
      <c r="H1184" s="5">
        <v>3</v>
      </c>
      <c r="I1184" s="19">
        <v>100</v>
      </c>
      <c r="J1184" s="6">
        <f>DATE(YEAR(MPT_Data[[#This Row],[Calendar Day]]),MONTH(MPT_Data[[#This Row],[Calendar Day]]),1)</f>
        <v>41395</v>
      </c>
      <c r="K1184" s="3">
        <f>DATE(YEAR(MPT_Data[[#This Row],[Calendar Day]]),1,1)</f>
        <v>41275</v>
      </c>
      <c r="L1184" s="5">
        <f>MPT_Data[[#This Row],[MIN]]/60/24</f>
        <v>2.0833333333333333E-3</v>
      </c>
      <c r="M1184" t="str">
        <f>VLOOKUP(LEFT(MPT_Data[[#This Row],[Object ID]],1),Lookup[#All],2,FALSE)</f>
        <v>Service Request</v>
      </c>
      <c r="N1184">
        <f>VLOOKUP("0"&amp;RIGHT(MPT_Data[[#This Row],[Processor Cost Center]],9),MAIN_Ref[[#All],[Cost Center]:[Site Name]],3,FALSE)</f>
        <v>0</v>
      </c>
      <c r="T1184" s="8"/>
      <c r="U1184"/>
    </row>
    <row r="1185" spans="2:21" x14ac:dyDescent="0.25">
      <c r="B1185" s="6" t="s">
        <v>36</v>
      </c>
      <c r="C1185" s="3" t="s">
        <v>37</v>
      </c>
      <c r="D1185" s="5" t="s">
        <v>1916</v>
      </c>
      <c r="E1185" s="19" t="s">
        <v>1917</v>
      </c>
      <c r="F1185" s="25">
        <v>41427</v>
      </c>
      <c r="G1185" s="3" t="s">
        <v>2218</v>
      </c>
      <c r="H1185" s="5">
        <v>5</v>
      </c>
      <c r="I1185" s="19">
        <v>100</v>
      </c>
      <c r="J1185" s="6">
        <f>DATE(YEAR(MPT_Data[[#This Row],[Calendar Day]]),MONTH(MPT_Data[[#This Row],[Calendar Day]]),1)</f>
        <v>41426</v>
      </c>
      <c r="K1185" s="3">
        <f>DATE(YEAR(MPT_Data[[#This Row],[Calendar Day]]),1,1)</f>
        <v>41275</v>
      </c>
      <c r="L1185" s="5">
        <f>MPT_Data[[#This Row],[MIN]]/60/24</f>
        <v>3.472222222222222E-3</v>
      </c>
      <c r="M1185" t="str">
        <f>VLOOKUP(LEFT(MPT_Data[[#This Row],[Object ID]],1),Lookup[#All],2,FALSE)</f>
        <v>Service Request</v>
      </c>
      <c r="N1185">
        <f>VLOOKUP("0"&amp;RIGHT(MPT_Data[[#This Row],[Processor Cost Center]],9),MAIN_Ref[[#All],[Cost Center]:[Site Name]],3,FALSE)</f>
        <v>0</v>
      </c>
      <c r="T1185" s="8"/>
      <c r="U1185"/>
    </row>
    <row r="1186" spans="2:21" x14ac:dyDescent="0.25">
      <c r="B1186" s="6" t="s">
        <v>36</v>
      </c>
      <c r="C1186" s="3" t="s">
        <v>37</v>
      </c>
      <c r="D1186" s="5" t="s">
        <v>1918</v>
      </c>
      <c r="E1186" s="19" t="s">
        <v>1919</v>
      </c>
      <c r="F1186" s="25">
        <v>41427</v>
      </c>
      <c r="G1186" s="3" t="s">
        <v>2218</v>
      </c>
      <c r="H1186" s="5">
        <v>3</v>
      </c>
      <c r="I1186" s="19">
        <v>100</v>
      </c>
      <c r="J1186" s="6">
        <f>DATE(YEAR(MPT_Data[[#This Row],[Calendar Day]]),MONTH(MPT_Data[[#This Row],[Calendar Day]]),1)</f>
        <v>41426</v>
      </c>
      <c r="K1186" s="3">
        <f>DATE(YEAR(MPT_Data[[#This Row],[Calendar Day]]),1,1)</f>
        <v>41275</v>
      </c>
      <c r="L1186" s="5">
        <f>MPT_Data[[#This Row],[MIN]]/60/24</f>
        <v>2.0833333333333333E-3</v>
      </c>
      <c r="M1186" t="str">
        <f>VLOOKUP(LEFT(MPT_Data[[#This Row],[Object ID]],1),Lookup[#All],2,FALSE)</f>
        <v>Service Request</v>
      </c>
      <c r="N1186">
        <f>VLOOKUP("0"&amp;RIGHT(MPT_Data[[#This Row],[Processor Cost Center]],9),MAIN_Ref[[#All],[Cost Center]:[Site Name]],3,FALSE)</f>
        <v>0</v>
      </c>
      <c r="T1186" s="8"/>
      <c r="U1186"/>
    </row>
    <row r="1187" spans="2:21" x14ac:dyDescent="0.25">
      <c r="B1187" s="6" t="s">
        <v>36</v>
      </c>
      <c r="C1187" s="3" t="s">
        <v>37</v>
      </c>
      <c r="D1187" s="5" t="s">
        <v>1920</v>
      </c>
      <c r="E1187" s="19" t="s">
        <v>1921</v>
      </c>
      <c r="F1187" s="25">
        <v>41427</v>
      </c>
      <c r="G1187" s="3" t="s">
        <v>2216</v>
      </c>
      <c r="H1187" s="5">
        <v>3</v>
      </c>
      <c r="I1187" s="19">
        <v>100</v>
      </c>
      <c r="J1187" s="6">
        <f>DATE(YEAR(MPT_Data[[#This Row],[Calendar Day]]),MONTH(MPT_Data[[#This Row],[Calendar Day]]),1)</f>
        <v>41426</v>
      </c>
      <c r="K1187" s="3">
        <f>DATE(YEAR(MPT_Data[[#This Row],[Calendar Day]]),1,1)</f>
        <v>41275</v>
      </c>
      <c r="L1187" s="5">
        <f>MPT_Data[[#This Row],[MIN]]/60/24</f>
        <v>2.0833333333333333E-3</v>
      </c>
      <c r="M1187" t="str">
        <f>VLOOKUP(LEFT(MPT_Data[[#This Row],[Object ID]],1),Lookup[#All],2,FALSE)</f>
        <v>Service Request</v>
      </c>
      <c r="N1187">
        <f>VLOOKUP("0"&amp;RIGHT(MPT_Data[[#This Row],[Processor Cost Center]],9),MAIN_Ref[[#All],[Cost Center]:[Site Name]],3,FALSE)</f>
        <v>0</v>
      </c>
      <c r="T1187" s="8"/>
      <c r="U1187"/>
    </row>
    <row r="1188" spans="2:21" x14ac:dyDescent="0.25">
      <c r="B1188" s="6" t="s">
        <v>36</v>
      </c>
      <c r="C1188" s="3" t="s">
        <v>37</v>
      </c>
      <c r="D1188" s="5" t="s">
        <v>1922</v>
      </c>
      <c r="E1188" s="19" t="s">
        <v>1923</v>
      </c>
      <c r="F1188" s="25">
        <v>41428</v>
      </c>
      <c r="G1188" s="3" t="s">
        <v>2218</v>
      </c>
      <c r="H1188" s="5">
        <v>4</v>
      </c>
      <c r="I1188" s="19">
        <v>100</v>
      </c>
      <c r="J1188" s="6">
        <f>DATE(YEAR(MPT_Data[[#This Row],[Calendar Day]]),MONTH(MPT_Data[[#This Row],[Calendar Day]]),1)</f>
        <v>41426</v>
      </c>
      <c r="K1188" s="3">
        <f>DATE(YEAR(MPT_Data[[#This Row],[Calendar Day]]),1,1)</f>
        <v>41275</v>
      </c>
      <c r="L1188" s="5">
        <f>MPT_Data[[#This Row],[MIN]]/60/24</f>
        <v>2.7777777777777779E-3</v>
      </c>
      <c r="M1188" t="str">
        <f>VLOOKUP(LEFT(MPT_Data[[#This Row],[Object ID]],1),Lookup[#All],2,FALSE)</f>
        <v>Service Request</v>
      </c>
      <c r="N1188">
        <f>VLOOKUP("0"&amp;RIGHT(MPT_Data[[#This Row],[Processor Cost Center]],9),MAIN_Ref[[#All],[Cost Center]:[Site Name]],3,FALSE)</f>
        <v>0</v>
      </c>
      <c r="T1188" s="8"/>
      <c r="U1188"/>
    </row>
    <row r="1189" spans="2:21" x14ac:dyDescent="0.25">
      <c r="B1189" s="6" t="s">
        <v>36</v>
      </c>
      <c r="C1189" s="3" t="s">
        <v>37</v>
      </c>
      <c r="D1189" s="5" t="s">
        <v>1924</v>
      </c>
      <c r="E1189" s="19" t="s">
        <v>1923</v>
      </c>
      <c r="F1189" s="25">
        <v>41428</v>
      </c>
      <c r="G1189" s="3" t="s">
        <v>2218</v>
      </c>
      <c r="H1189" s="5">
        <v>4</v>
      </c>
      <c r="I1189" s="19">
        <v>100</v>
      </c>
      <c r="J1189" s="6">
        <f>DATE(YEAR(MPT_Data[[#This Row],[Calendar Day]]),MONTH(MPT_Data[[#This Row],[Calendar Day]]),1)</f>
        <v>41426</v>
      </c>
      <c r="K1189" s="3">
        <f>DATE(YEAR(MPT_Data[[#This Row],[Calendar Day]]),1,1)</f>
        <v>41275</v>
      </c>
      <c r="L1189" s="5">
        <f>MPT_Data[[#This Row],[MIN]]/60/24</f>
        <v>2.7777777777777779E-3</v>
      </c>
      <c r="M1189" t="str">
        <f>VLOOKUP(LEFT(MPT_Data[[#This Row],[Object ID]],1),Lookup[#All],2,FALSE)</f>
        <v>Service Request</v>
      </c>
      <c r="N1189">
        <f>VLOOKUP("0"&amp;RIGHT(MPT_Data[[#This Row],[Processor Cost Center]],9),MAIN_Ref[[#All],[Cost Center]:[Site Name]],3,FALSE)</f>
        <v>0</v>
      </c>
      <c r="T1189" s="8"/>
      <c r="U1189"/>
    </row>
    <row r="1190" spans="2:21" x14ac:dyDescent="0.25">
      <c r="B1190" s="6" t="s">
        <v>36</v>
      </c>
      <c r="C1190" s="3" t="s">
        <v>37</v>
      </c>
      <c r="D1190" s="5" t="s">
        <v>1925</v>
      </c>
      <c r="E1190" s="19" t="s">
        <v>1926</v>
      </c>
      <c r="F1190" s="25">
        <v>41428</v>
      </c>
      <c r="G1190" s="3" t="s">
        <v>2218</v>
      </c>
      <c r="H1190" s="5">
        <v>5</v>
      </c>
      <c r="I1190" s="19">
        <v>100</v>
      </c>
      <c r="J1190" s="6">
        <f>DATE(YEAR(MPT_Data[[#This Row],[Calendar Day]]),MONTH(MPT_Data[[#This Row],[Calendar Day]]),1)</f>
        <v>41426</v>
      </c>
      <c r="K1190" s="3">
        <f>DATE(YEAR(MPT_Data[[#This Row],[Calendar Day]]),1,1)</f>
        <v>41275</v>
      </c>
      <c r="L1190" s="5">
        <f>MPT_Data[[#This Row],[MIN]]/60/24</f>
        <v>3.472222222222222E-3</v>
      </c>
      <c r="M1190" t="str">
        <f>VLOOKUP(LEFT(MPT_Data[[#This Row],[Object ID]],1),Lookup[#All],2,FALSE)</f>
        <v>Service Request</v>
      </c>
      <c r="N1190">
        <f>VLOOKUP("0"&amp;RIGHT(MPT_Data[[#This Row],[Processor Cost Center]],9),MAIN_Ref[[#All],[Cost Center]:[Site Name]],3,FALSE)</f>
        <v>0</v>
      </c>
      <c r="T1190" s="8"/>
      <c r="U1190"/>
    </row>
    <row r="1191" spans="2:21" x14ac:dyDescent="0.25">
      <c r="B1191" s="6" t="s">
        <v>36</v>
      </c>
      <c r="C1191" s="3" t="s">
        <v>37</v>
      </c>
      <c r="D1191" s="5" t="s">
        <v>1927</v>
      </c>
      <c r="E1191" s="19" t="s">
        <v>1928</v>
      </c>
      <c r="F1191" s="25">
        <v>41428</v>
      </c>
      <c r="G1191" s="3" t="s">
        <v>2218</v>
      </c>
      <c r="H1191" s="5">
        <v>5</v>
      </c>
      <c r="I1191" s="19">
        <v>100</v>
      </c>
      <c r="J1191" s="6">
        <f>DATE(YEAR(MPT_Data[[#This Row],[Calendar Day]]),MONTH(MPT_Data[[#This Row],[Calendar Day]]),1)</f>
        <v>41426</v>
      </c>
      <c r="K1191" s="3">
        <f>DATE(YEAR(MPT_Data[[#This Row],[Calendar Day]]),1,1)</f>
        <v>41275</v>
      </c>
      <c r="L1191" s="5">
        <f>MPT_Data[[#This Row],[MIN]]/60/24</f>
        <v>3.472222222222222E-3</v>
      </c>
      <c r="M1191" t="str">
        <f>VLOOKUP(LEFT(MPT_Data[[#This Row],[Object ID]],1),Lookup[#All],2,FALSE)</f>
        <v>Service Request</v>
      </c>
      <c r="N1191">
        <f>VLOOKUP("0"&amp;RIGHT(MPT_Data[[#This Row],[Processor Cost Center]],9),MAIN_Ref[[#All],[Cost Center]:[Site Name]],3,FALSE)</f>
        <v>0</v>
      </c>
      <c r="T1191" s="8"/>
      <c r="U1191"/>
    </row>
    <row r="1192" spans="2:21" x14ac:dyDescent="0.25">
      <c r="B1192" s="6" t="s">
        <v>36</v>
      </c>
      <c r="C1192" s="3" t="s">
        <v>37</v>
      </c>
      <c r="D1192" s="5" t="s">
        <v>1929</v>
      </c>
      <c r="E1192" s="19" t="s">
        <v>1930</v>
      </c>
      <c r="F1192" s="25">
        <v>41402</v>
      </c>
      <c r="G1192" s="3" t="s">
        <v>2219</v>
      </c>
      <c r="H1192" s="5">
        <v>12</v>
      </c>
      <c r="I1192" s="19">
        <v>100</v>
      </c>
      <c r="J1192" s="6">
        <f>DATE(YEAR(MPT_Data[[#This Row],[Calendar Day]]),MONTH(MPT_Data[[#This Row],[Calendar Day]]),1)</f>
        <v>41395</v>
      </c>
      <c r="K1192" s="3">
        <f>DATE(YEAR(MPT_Data[[#This Row],[Calendar Day]]),1,1)</f>
        <v>41275</v>
      </c>
      <c r="L1192" s="5">
        <f>MPT_Data[[#This Row],[MIN]]/60/24</f>
        <v>8.3333333333333332E-3</v>
      </c>
      <c r="M1192" t="str">
        <f>VLOOKUP(LEFT(MPT_Data[[#This Row],[Object ID]],1),Lookup[#All],2,FALSE)</f>
        <v>Service Request</v>
      </c>
      <c r="N1192">
        <f>VLOOKUP("0"&amp;RIGHT(MPT_Data[[#This Row],[Processor Cost Center]],9),MAIN_Ref[[#All],[Cost Center]:[Site Name]],3,FALSE)</f>
        <v>0</v>
      </c>
      <c r="T1192" s="8"/>
      <c r="U1192"/>
    </row>
    <row r="1193" spans="2:21" x14ac:dyDescent="0.25">
      <c r="B1193" s="6" t="s">
        <v>36</v>
      </c>
      <c r="C1193" s="3" t="s">
        <v>37</v>
      </c>
      <c r="D1193" s="5" t="s">
        <v>1931</v>
      </c>
      <c r="E1193" s="19" t="s">
        <v>1932</v>
      </c>
      <c r="F1193" s="25">
        <v>41409</v>
      </c>
      <c r="G1193" s="3" t="s">
        <v>2217</v>
      </c>
      <c r="H1193" s="5">
        <v>2</v>
      </c>
      <c r="I1193" s="19">
        <v>100</v>
      </c>
      <c r="J1193" s="6">
        <f>DATE(YEAR(MPT_Data[[#This Row],[Calendar Day]]),MONTH(MPT_Data[[#This Row],[Calendar Day]]),1)</f>
        <v>41395</v>
      </c>
      <c r="K1193" s="3">
        <f>DATE(YEAR(MPT_Data[[#This Row],[Calendar Day]]),1,1)</f>
        <v>41275</v>
      </c>
      <c r="L1193" s="5">
        <f>MPT_Data[[#This Row],[MIN]]/60/24</f>
        <v>1.3888888888888889E-3</v>
      </c>
      <c r="M1193" t="str">
        <f>VLOOKUP(LEFT(MPT_Data[[#This Row],[Object ID]],1),Lookup[#All],2,FALSE)</f>
        <v>Service Request</v>
      </c>
      <c r="N1193">
        <f>VLOOKUP("0"&amp;RIGHT(MPT_Data[[#This Row],[Processor Cost Center]],9),MAIN_Ref[[#All],[Cost Center]:[Site Name]],3,FALSE)</f>
        <v>0</v>
      </c>
      <c r="T1193" s="8"/>
      <c r="U1193"/>
    </row>
    <row r="1194" spans="2:21" x14ac:dyDescent="0.25">
      <c r="B1194" s="6" t="s">
        <v>36</v>
      </c>
      <c r="C1194" s="3" t="s">
        <v>37</v>
      </c>
      <c r="D1194" s="5" t="s">
        <v>1933</v>
      </c>
      <c r="E1194" s="19" t="s">
        <v>1934</v>
      </c>
      <c r="F1194" s="25">
        <v>41410</v>
      </c>
      <c r="G1194" s="3" t="s">
        <v>2217</v>
      </c>
      <c r="H1194" s="5">
        <v>1</v>
      </c>
      <c r="I1194" s="19">
        <v>100</v>
      </c>
      <c r="J1194" s="6">
        <f>DATE(YEAR(MPT_Data[[#This Row],[Calendar Day]]),MONTH(MPT_Data[[#This Row],[Calendar Day]]),1)</f>
        <v>41395</v>
      </c>
      <c r="K1194" s="3">
        <f>DATE(YEAR(MPT_Data[[#This Row],[Calendar Day]]),1,1)</f>
        <v>41275</v>
      </c>
      <c r="L1194" s="5">
        <f>MPT_Data[[#This Row],[MIN]]/60/24</f>
        <v>6.9444444444444447E-4</v>
      </c>
      <c r="M1194" t="str">
        <f>VLOOKUP(LEFT(MPT_Data[[#This Row],[Object ID]],1),Lookup[#All],2,FALSE)</f>
        <v>Service Request</v>
      </c>
      <c r="N1194">
        <f>VLOOKUP("0"&amp;RIGHT(MPT_Data[[#This Row],[Processor Cost Center]],9),MAIN_Ref[[#All],[Cost Center]:[Site Name]],3,FALSE)</f>
        <v>0</v>
      </c>
      <c r="T1194" s="8"/>
      <c r="U1194"/>
    </row>
    <row r="1195" spans="2:21" x14ac:dyDescent="0.25">
      <c r="B1195" s="6" t="s">
        <v>36</v>
      </c>
      <c r="C1195" s="3" t="s">
        <v>37</v>
      </c>
      <c r="D1195" s="5" t="s">
        <v>1935</v>
      </c>
      <c r="E1195" s="19" t="s">
        <v>1936</v>
      </c>
      <c r="F1195" s="25">
        <v>41411</v>
      </c>
      <c r="G1195" s="3" t="s">
        <v>2217</v>
      </c>
      <c r="H1195" s="5">
        <v>1</v>
      </c>
      <c r="I1195" s="19">
        <v>100</v>
      </c>
      <c r="J1195" s="6">
        <f>DATE(YEAR(MPT_Data[[#This Row],[Calendar Day]]),MONTH(MPT_Data[[#This Row],[Calendar Day]]),1)</f>
        <v>41395</v>
      </c>
      <c r="K1195" s="3">
        <f>DATE(YEAR(MPT_Data[[#This Row],[Calendar Day]]),1,1)</f>
        <v>41275</v>
      </c>
      <c r="L1195" s="5">
        <f>MPT_Data[[#This Row],[MIN]]/60/24</f>
        <v>6.9444444444444447E-4</v>
      </c>
      <c r="M1195" t="str">
        <f>VLOOKUP(LEFT(MPT_Data[[#This Row],[Object ID]],1),Lookup[#All],2,FALSE)</f>
        <v>Service Request</v>
      </c>
      <c r="N1195">
        <f>VLOOKUP("0"&amp;RIGHT(MPT_Data[[#This Row],[Processor Cost Center]],9),MAIN_Ref[[#All],[Cost Center]:[Site Name]],3,FALSE)</f>
        <v>0</v>
      </c>
      <c r="T1195" s="8"/>
      <c r="U1195"/>
    </row>
    <row r="1196" spans="2:21" x14ac:dyDescent="0.25">
      <c r="B1196" s="6" t="s">
        <v>36</v>
      </c>
      <c r="C1196" s="3" t="s">
        <v>37</v>
      </c>
      <c r="D1196" s="5" t="s">
        <v>1937</v>
      </c>
      <c r="E1196" s="19" t="s">
        <v>1938</v>
      </c>
      <c r="F1196" s="25">
        <v>41416</v>
      </c>
      <c r="G1196" s="3" t="s">
        <v>2217</v>
      </c>
      <c r="H1196" s="5">
        <v>2</v>
      </c>
      <c r="I1196" s="19">
        <v>100</v>
      </c>
      <c r="J1196" s="6">
        <f>DATE(YEAR(MPT_Data[[#This Row],[Calendar Day]]),MONTH(MPT_Data[[#This Row],[Calendar Day]]),1)</f>
        <v>41395</v>
      </c>
      <c r="K1196" s="3">
        <f>DATE(YEAR(MPT_Data[[#This Row],[Calendar Day]]),1,1)</f>
        <v>41275</v>
      </c>
      <c r="L1196" s="5">
        <f>MPT_Data[[#This Row],[MIN]]/60/24</f>
        <v>1.3888888888888889E-3</v>
      </c>
      <c r="M1196" t="str">
        <f>VLOOKUP(LEFT(MPT_Data[[#This Row],[Object ID]],1),Lookup[#All],2,FALSE)</f>
        <v>Service Request</v>
      </c>
      <c r="N1196">
        <f>VLOOKUP("0"&amp;RIGHT(MPT_Data[[#This Row],[Processor Cost Center]],9),MAIN_Ref[[#All],[Cost Center]:[Site Name]],3,FALSE)</f>
        <v>0</v>
      </c>
      <c r="T1196" s="8"/>
      <c r="U1196"/>
    </row>
    <row r="1197" spans="2:21" x14ac:dyDescent="0.25">
      <c r="B1197" s="6" t="s">
        <v>36</v>
      </c>
      <c r="C1197" s="3" t="s">
        <v>37</v>
      </c>
      <c r="D1197" s="5" t="s">
        <v>1939</v>
      </c>
      <c r="E1197" s="19" t="s">
        <v>1940</v>
      </c>
      <c r="F1197" s="25">
        <v>41416</v>
      </c>
      <c r="G1197" s="3" t="s">
        <v>2217</v>
      </c>
      <c r="H1197" s="5">
        <v>1</v>
      </c>
      <c r="I1197" s="19">
        <v>100</v>
      </c>
      <c r="J1197" s="6">
        <f>DATE(YEAR(MPT_Data[[#This Row],[Calendar Day]]),MONTH(MPT_Data[[#This Row],[Calendar Day]]),1)</f>
        <v>41395</v>
      </c>
      <c r="K1197" s="3">
        <f>DATE(YEAR(MPT_Data[[#This Row],[Calendar Day]]),1,1)</f>
        <v>41275</v>
      </c>
      <c r="L1197" s="5">
        <f>MPT_Data[[#This Row],[MIN]]/60/24</f>
        <v>6.9444444444444447E-4</v>
      </c>
      <c r="M1197" t="str">
        <f>VLOOKUP(LEFT(MPT_Data[[#This Row],[Object ID]],1),Lookup[#All],2,FALSE)</f>
        <v>Service Request</v>
      </c>
      <c r="N1197">
        <f>VLOOKUP("0"&amp;RIGHT(MPT_Data[[#This Row],[Processor Cost Center]],9),MAIN_Ref[[#All],[Cost Center]:[Site Name]],3,FALSE)</f>
        <v>0</v>
      </c>
      <c r="T1197" s="8"/>
      <c r="U1197"/>
    </row>
    <row r="1198" spans="2:21" x14ac:dyDescent="0.25">
      <c r="B1198" s="6" t="s">
        <v>36</v>
      </c>
      <c r="C1198" s="3" t="s">
        <v>37</v>
      </c>
      <c r="D1198" s="5" t="s">
        <v>1941</v>
      </c>
      <c r="E1198" s="19" t="s">
        <v>1942</v>
      </c>
      <c r="F1198" s="25">
        <v>41416</v>
      </c>
      <c r="G1198" s="3" t="s">
        <v>2217</v>
      </c>
      <c r="H1198" s="5">
        <v>1</v>
      </c>
      <c r="I1198" s="19">
        <v>100</v>
      </c>
      <c r="J1198" s="6">
        <f>DATE(YEAR(MPT_Data[[#This Row],[Calendar Day]]),MONTH(MPT_Data[[#This Row],[Calendar Day]]),1)</f>
        <v>41395</v>
      </c>
      <c r="K1198" s="3">
        <f>DATE(YEAR(MPT_Data[[#This Row],[Calendar Day]]),1,1)</f>
        <v>41275</v>
      </c>
      <c r="L1198" s="5">
        <f>MPT_Data[[#This Row],[MIN]]/60/24</f>
        <v>6.9444444444444447E-4</v>
      </c>
      <c r="M1198" t="str">
        <f>VLOOKUP(LEFT(MPT_Data[[#This Row],[Object ID]],1),Lookup[#All],2,FALSE)</f>
        <v>Service Request</v>
      </c>
      <c r="N1198">
        <f>VLOOKUP("0"&amp;RIGHT(MPT_Data[[#This Row],[Processor Cost Center]],9),MAIN_Ref[[#All],[Cost Center]:[Site Name]],3,FALSE)</f>
        <v>0</v>
      </c>
      <c r="T1198" s="8"/>
      <c r="U1198"/>
    </row>
    <row r="1199" spans="2:21" x14ac:dyDescent="0.25">
      <c r="B1199" s="6" t="s">
        <v>36</v>
      </c>
      <c r="C1199" s="3" t="s">
        <v>37</v>
      </c>
      <c r="D1199" s="5" t="s">
        <v>1943</v>
      </c>
      <c r="E1199" s="19" t="s">
        <v>1944</v>
      </c>
      <c r="F1199" s="25">
        <v>41418</v>
      </c>
      <c r="G1199" s="3" t="s">
        <v>2217</v>
      </c>
      <c r="H1199" s="5">
        <v>1</v>
      </c>
      <c r="I1199" s="19">
        <v>100</v>
      </c>
      <c r="J1199" s="6">
        <f>DATE(YEAR(MPT_Data[[#This Row],[Calendar Day]]),MONTH(MPT_Data[[#This Row],[Calendar Day]]),1)</f>
        <v>41395</v>
      </c>
      <c r="K1199" s="3">
        <f>DATE(YEAR(MPT_Data[[#This Row],[Calendar Day]]),1,1)</f>
        <v>41275</v>
      </c>
      <c r="L1199" s="5">
        <f>MPT_Data[[#This Row],[MIN]]/60/24</f>
        <v>6.9444444444444447E-4</v>
      </c>
      <c r="M1199" t="str">
        <f>VLOOKUP(LEFT(MPT_Data[[#This Row],[Object ID]],1),Lookup[#All],2,FALSE)</f>
        <v>Service Request</v>
      </c>
      <c r="N1199">
        <f>VLOOKUP("0"&amp;RIGHT(MPT_Data[[#This Row],[Processor Cost Center]],9),MAIN_Ref[[#All],[Cost Center]:[Site Name]],3,FALSE)</f>
        <v>0</v>
      </c>
      <c r="T1199" s="8"/>
      <c r="U1199"/>
    </row>
    <row r="1200" spans="2:21" x14ac:dyDescent="0.25">
      <c r="B1200" s="6" t="s">
        <v>36</v>
      </c>
      <c r="C1200" s="3" t="s">
        <v>37</v>
      </c>
      <c r="D1200" s="5" t="s">
        <v>1945</v>
      </c>
      <c r="E1200" s="19" t="s">
        <v>1946</v>
      </c>
      <c r="F1200" s="25">
        <v>41424</v>
      </c>
      <c r="G1200" s="3" t="s">
        <v>2216</v>
      </c>
      <c r="H1200" s="5">
        <v>3</v>
      </c>
      <c r="I1200" s="19">
        <v>100</v>
      </c>
      <c r="J1200" s="6">
        <f>DATE(YEAR(MPT_Data[[#This Row],[Calendar Day]]),MONTH(MPT_Data[[#This Row],[Calendar Day]]),1)</f>
        <v>41395</v>
      </c>
      <c r="K1200" s="3">
        <f>DATE(YEAR(MPT_Data[[#This Row],[Calendar Day]]),1,1)</f>
        <v>41275</v>
      </c>
      <c r="L1200" s="5">
        <f>MPT_Data[[#This Row],[MIN]]/60/24</f>
        <v>2.0833333333333333E-3</v>
      </c>
      <c r="M1200" t="str">
        <f>VLOOKUP(LEFT(MPT_Data[[#This Row],[Object ID]],1),Lookup[#All],2,FALSE)</f>
        <v>Service Request</v>
      </c>
      <c r="N1200">
        <f>VLOOKUP("0"&amp;RIGHT(MPT_Data[[#This Row],[Processor Cost Center]],9),MAIN_Ref[[#All],[Cost Center]:[Site Name]],3,FALSE)</f>
        <v>0</v>
      </c>
      <c r="T1200" s="8"/>
      <c r="U1200"/>
    </row>
    <row r="1201" spans="2:21" x14ac:dyDescent="0.25">
      <c r="B1201" s="6" t="s">
        <v>36</v>
      </c>
      <c r="C1201" s="3" t="s">
        <v>37</v>
      </c>
      <c r="D1201" s="5" t="s">
        <v>1947</v>
      </c>
      <c r="E1201" s="19" t="s">
        <v>1948</v>
      </c>
      <c r="F1201" s="25">
        <v>41425</v>
      </c>
      <c r="G1201" s="3" t="s">
        <v>2216</v>
      </c>
      <c r="H1201" s="5">
        <v>4</v>
      </c>
      <c r="I1201" s="19">
        <v>100</v>
      </c>
      <c r="J1201" s="6">
        <f>DATE(YEAR(MPT_Data[[#This Row],[Calendar Day]]),MONTH(MPT_Data[[#This Row],[Calendar Day]]),1)</f>
        <v>41395</v>
      </c>
      <c r="K1201" s="3">
        <f>DATE(YEAR(MPT_Data[[#This Row],[Calendar Day]]),1,1)</f>
        <v>41275</v>
      </c>
      <c r="L1201" s="5">
        <f>MPT_Data[[#This Row],[MIN]]/60/24</f>
        <v>2.7777777777777779E-3</v>
      </c>
      <c r="M1201" t="str">
        <f>VLOOKUP(LEFT(MPT_Data[[#This Row],[Object ID]],1),Lookup[#All],2,FALSE)</f>
        <v>Service Request</v>
      </c>
      <c r="N1201">
        <f>VLOOKUP("0"&amp;RIGHT(MPT_Data[[#This Row],[Processor Cost Center]],9),MAIN_Ref[[#All],[Cost Center]:[Site Name]],3,FALSE)</f>
        <v>0</v>
      </c>
      <c r="T1201" s="8"/>
      <c r="U1201"/>
    </row>
    <row r="1202" spans="2:21" x14ac:dyDescent="0.25">
      <c r="B1202" s="6" t="s">
        <v>36</v>
      </c>
      <c r="C1202" s="3" t="s">
        <v>37</v>
      </c>
      <c r="D1202" s="5" t="s">
        <v>1949</v>
      </c>
      <c r="E1202" s="19" t="s">
        <v>1950</v>
      </c>
      <c r="F1202" s="25">
        <v>41373</v>
      </c>
      <c r="G1202" s="3" t="s">
        <v>2217</v>
      </c>
      <c r="H1202" s="5">
        <v>21467</v>
      </c>
      <c r="I1202" s="19">
        <v>100</v>
      </c>
      <c r="J1202" s="6">
        <f>DATE(YEAR(MPT_Data[[#This Row],[Calendar Day]]),MONTH(MPT_Data[[#This Row],[Calendar Day]]),1)</f>
        <v>41365</v>
      </c>
      <c r="K1202" s="3">
        <f>DATE(YEAR(MPT_Data[[#This Row],[Calendar Day]]),1,1)</f>
        <v>41275</v>
      </c>
      <c r="L1202" s="5">
        <f>MPT_Data[[#This Row],[MIN]]/60/24</f>
        <v>14.90763888888889</v>
      </c>
      <c r="M1202" t="str">
        <f>VLOOKUP(LEFT(MPT_Data[[#This Row],[Object ID]],1),Lookup[#All],2,FALSE)</f>
        <v>Incident</v>
      </c>
      <c r="N1202">
        <f>VLOOKUP("0"&amp;RIGHT(MPT_Data[[#This Row],[Processor Cost Center]],9),MAIN_Ref[[#All],[Cost Center]:[Site Name]],3,FALSE)</f>
        <v>0</v>
      </c>
      <c r="T1202" s="8"/>
      <c r="U1202"/>
    </row>
    <row r="1203" spans="2:21" x14ac:dyDescent="0.25">
      <c r="B1203" s="6" t="s">
        <v>36</v>
      </c>
      <c r="C1203" s="3" t="s">
        <v>37</v>
      </c>
      <c r="D1203" s="5" t="s">
        <v>1951</v>
      </c>
      <c r="E1203" s="19" t="s">
        <v>1952</v>
      </c>
      <c r="F1203" s="25">
        <v>41373</v>
      </c>
      <c r="G1203" s="3" t="s">
        <v>2216</v>
      </c>
      <c r="H1203" s="5">
        <v>21458</v>
      </c>
      <c r="I1203" s="19">
        <v>0</v>
      </c>
      <c r="J1203" s="6">
        <f>DATE(YEAR(MPT_Data[[#This Row],[Calendar Day]]),MONTH(MPT_Data[[#This Row],[Calendar Day]]),1)</f>
        <v>41365</v>
      </c>
      <c r="K1203" s="3">
        <f>DATE(YEAR(MPT_Data[[#This Row],[Calendar Day]]),1,1)</f>
        <v>41275</v>
      </c>
      <c r="L1203" s="5">
        <f>MPT_Data[[#This Row],[MIN]]/60/24</f>
        <v>14.901388888888889</v>
      </c>
      <c r="M1203" t="str">
        <f>VLOOKUP(LEFT(MPT_Data[[#This Row],[Object ID]],1),Lookup[#All],2,FALSE)</f>
        <v>Incident</v>
      </c>
      <c r="N1203">
        <f>VLOOKUP("0"&amp;RIGHT(MPT_Data[[#This Row],[Processor Cost Center]],9),MAIN_Ref[[#All],[Cost Center]:[Site Name]],3,FALSE)</f>
        <v>0</v>
      </c>
      <c r="T1203" s="8"/>
      <c r="U1203"/>
    </row>
    <row r="1204" spans="2:21" x14ac:dyDescent="0.25">
      <c r="B1204" s="6" t="s">
        <v>36</v>
      </c>
      <c r="C1204" s="3" t="s">
        <v>37</v>
      </c>
      <c r="D1204" s="5" t="s">
        <v>1953</v>
      </c>
      <c r="E1204" s="19" t="s">
        <v>1954</v>
      </c>
      <c r="F1204" s="25">
        <v>41392</v>
      </c>
      <c r="G1204" s="3" t="s">
        <v>2217</v>
      </c>
      <c r="H1204" s="5">
        <v>2867</v>
      </c>
      <c r="I1204" s="19">
        <v>100</v>
      </c>
      <c r="J1204" s="6">
        <f>DATE(YEAR(MPT_Data[[#This Row],[Calendar Day]]),MONTH(MPT_Data[[#This Row],[Calendar Day]]),1)</f>
        <v>41365</v>
      </c>
      <c r="K1204" s="3">
        <f>DATE(YEAR(MPT_Data[[#This Row],[Calendar Day]]),1,1)</f>
        <v>41275</v>
      </c>
      <c r="L1204" s="5">
        <f>MPT_Data[[#This Row],[MIN]]/60/24</f>
        <v>1.9909722222222221</v>
      </c>
      <c r="M1204" t="str">
        <f>VLOOKUP(LEFT(MPT_Data[[#This Row],[Object ID]],1),Lookup[#All],2,FALSE)</f>
        <v>Incident</v>
      </c>
      <c r="N1204">
        <f>VLOOKUP("0"&amp;RIGHT(MPT_Data[[#This Row],[Processor Cost Center]],9),MAIN_Ref[[#All],[Cost Center]:[Site Name]],3,FALSE)</f>
        <v>0</v>
      </c>
      <c r="T1204" s="8"/>
      <c r="U1204"/>
    </row>
    <row r="1205" spans="2:21" x14ac:dyDescent="0.25">
      <c r="B1205" s="6" t="s">
        <v>36</v>
      </c>
      <c r="C1205" s="3" t="s">
        <v>37</v>
      </c>
      <c r="D1205" s="5" t="s">
        <v>1955</v>
      </c>
      <c r="E1205" s="19" t="s">
        <v>1956</v>
      </c>
      <c r="F1205" s="25">
        <v>41414</v>
      </c>
      <c r="G1205" s="3" t="s">
        <v>2216</v>
      </c>
      <c r="H1205" s="5">
        <v>11594</v>
      </c>
      <c r="I1205" s="19">
        <v>100</v>
      </c>
      <c r="J1205" s="6">
        <f>DATE(YEAR(MPT_Data[[#This Row],[Calendar Day]]),MONTH(MPT_Data[[#This Row],[Calendar Day]]),1)</f>
        <v>41395</v>
      </c>
      <c r="K1205" s="3">
        <f>DATE(YEAR(MPT_Data[[#This Row],[Calendar Day]]),1,1)</f>
        <v>41275</v>
      </c>
      <c r="L1205" s="5">
        <f>MPT_Data[[#This Row],[MIN]]/60/24</f>
        <v>8.0513888888888889</v>
      </c>
      <c r="M1205" t="str">
        <f>VLOOKUP(LEFT(MPT_Data[[#This Row],[Object ID]],1),Lookup[#All],2,FALSE)</f>
        <v>Incident</v>
      </c>
      <c r="N1205">
        <f>VLOOKUP("0"&amp;RIGHT(MPT_Data[[#This Row],[Processor Cost Center]],9),MAIN_Ref[[#All],[Cost Center]:[Site Name]],3,FALSE)</f>
        <v>0</v>
      </c>
      <c r="T1205" s="8"/>
      <c r="U1205"/>
    </row>
    <row r="1206" spans="2:21" x14ac:dyDescent="0.25">
      <c r="B1206" s="6" t="s">
        <v>36</v>
      </c>
      <c r="C1206" s="3" t="s">
        <v>37</v>
      </c>
      <c r="D1206" s="5" t="s">
        <v>1957</v>
      </c>
      <c r="E1206" s="19" t="s">
        <v>1958</v>
      </c>
      <c r="F1206" s="25">
        <v>41369</v>
      </c>
      <c r="G1206" s="3" t="s">
        <v>2216</v>
      </c>
      <c r="H1206" s="5">
        <v>5809</v>
      </c>
      <c r="I1206" s="19">
        <v>100</v>
      </c>
      <c r="J1206" s="6">
        <f>DATE(YEAR(MPT_Data[[#This Row],[Calendar Day]]),MONTH(MPT_Data[[#This Row],[Calendar Day]]),1)</f>
        <v>41365</v>
      </c>
      <c r="K1206" s="3">
        <f>DATE(YEAR(MPT_Data[[#This Row],[Calendar Day]]),1,1)</f>
        <v>41275</v>
      </c>
      <c r="L1206" s="5">
        <f>MPT_Data[[#This Row],[MIN]]/60/24</f>
        <v>4.0340277777777773</v>
      </c>
      <c r="M1206" t="str">
        <f>VLOOKUP(LEFT(MPT_Data[[#This Row],[Object ID]],1),Lookup[#All],2,FALSE)</f>
        <v>Incident</v>
      </c>
      <c r="N1206">
        <f>VLOOKUP("0"&amp;RIGHT(MPT_Data[[#This Row],[Processor Cost Center]],9),MAIN_Ref[[#All],[Cost Center]:[Site Name]],3,FALSE)</f>
        <v>0</v>
      </c>
      <c r="T1206" s="8"/>
      <c r="U1206"/>
    </row>
    <row r="1207" spans="2:21" x14ac:dyDescent="0.25">
      <c r="B1207" s="6" t="s">
        <v>36</v>
      </c>
      <c r="C1207" s="3" t="s">
        <v>37</v>
      </c>
      <c r="D1207" s="5" t="s">
        <v>1959</v>
      </c>
      <c r="E1207" s="19" t="s">
        <v>1960</v>
      </c>
      <c r="F1207" s="25">
        <v>41414</v>
      </c>
      <c r="G1207" s="3" t="s">
        <v>2216</v>
      </c>
      <c r="H1207" s="5">
        <v>1499</v>
      </c>
      <c r="I1207" s="19">
        <v>100</v>
      </c>
      <c r="J1207" s="6">
        <f>DATE(YEAR(MPT_Data[[#This Row],[Calendar Day]]),MONTH(MPT_Data[[#This Row],[Calendar Day]]),1)</f>
        <v>41395</v>
      </c>
      <c r="K1207" s="3">
        <f>DATE(YEAR(MPT_Data[[#This Row],[Calendar Day]]),1,1)</f>
        <v>41275</v>
      </c>
      <c r="L1207" s="5">
        <f>MPT_Data[[#This Row],[MIN]]/60/24</f>
        <v>1.0409722222222222</v>
      </c>
      <c r="M1207" t="str">
        <f>VLOOKUP(LEFT(MPT_Data[[#This Row],[Object ID]],1),Lookup[#All],2,FALSE)</f>
        <v>Incident</v>
      </c>
      <c r="N1207">
        <f>VLOOKUP("0"&amp;RIGHT(MPT_Data[[#This Row],[Processor Cost Center]],9),MAIN_Ref[[#All],[Cost Center]:[Site Name]],3,FALSE)</f>
        <v>0</v>
      </c>
      <c r="T1207" s="8"/>
      <c r="U1207"/>
    </row>
    <row r="1208" spans="2:21" x14ac:dyDescent="0.25">
      <c r="B1208" s="6" t="s">
        <v>36</v>
      </c>
      <c r="C1208" s="3" t="s">
        <v>37</v>
      </c>
      <c r="D1208" s="5" t="s">
        <v>1961</v>
      </c>
      <c r="E1208" s="19" t="s">
        <v>1962</v>
      </c>
      <c r="F1208" s="25">
        <v>41407</v>
      </c>
      <c r="G1208" s="3" t="s">
        <v>2217</v>
      </c>
      <c r="H1208" s="5">
        <v>53234</v>
      </c>
      <c r="I1208" s="19">
        <v>0</v>
      </c>
      <c r="J1208" s="6">
        <f>DATE(YEAR(MPT_Data[[#This Row],[Calendar Day]]),MONTH(MPT_Data[[#This Row],[Calendar Day]]),1)</f>
        <v>41395</v>
      </c>
      <c r="K1208" s="3">
        <f>DATE(YEAR(MPT_Data[[#This Row],[Calendar Day]]),1,1)</f>
        <v>41275</v>
      </c>
      <c r="L1208" s="5">
        <f>MPT_Data[[#This Row],[MIN]]/60/24</f>
        <v>36.968055555555559</v>
      </c>
      <c r="M1208" t="str">
        <f>VLOOKUP(LEFT(MPT_Data[[#This Row],[Object ID]],1),Lookup[#All],2,FALSE)</f>
        <v>Incident</v>
      </c>
      <c r="N1208">
        <f>VLOOKUP("0"&amp;RIGHT(MPT_Data[[#This Row],[Processor Cost Center]],9),MAIN_Ref[[#All],[Cost Center]:[Site Name]],3,FALSE)</f>
        <v>0</v>
      </c>
      <c r="T1208" s="8"/>
      <c r="U1208"/>
    </row>
    <row r="1209" spans="2:21" x14ac:dyDescent="0.25">
      <c r="B1209" s="6" t="s">
        <v>36</v>
      </c>
      <c r="C1209" s="3" t="s">
        <v>37</v>
      </c>
      <c r="D1209" s="5" t="s">
        <v>1963</v>
      </c>
      <c r="E1209" s="19" t="s">
        <v>1964</v>
      </c>
      <c r="F1209" s="25">
        <v>41414</v>
      </c>
      <c r="G1209" s="3" t="s">
        <v>2216</v>
      </c>
      <c r="H1209" s="5">
        <v>1559</v>
      </c>
      <c r="I1209" s="19">
        <v>100</v>
      </c>
      <c r="J1209" s="6">
        <f>DATE(YEAR(MPT_Data[[#This Row],[Calendar Day]]),MONTH(MPT_Data[[#This Row],[Calendar Day]]),1)</f>
        <v>41395</v>
      </c>
      <c r="K1209" s="3">
        <f>DATE(YEAR(MPT_Data[[#This Row],[Calendar Day]]),1,1)</f>
        <v>41275</v>
      </c>
      <c r="L1209" s="5">
        <f>MPT_Data[[#This Row],[MIN]]/60/24</f>
        <v>1.0826388888888889</v>
      </c>
      <c r="M1209" t="str">
        <f>VLOOKUP(LEFT(MPT_Data[[#This Row],[Object ID]],1),Lookup[#All],2,FALSE)</f>
        <v>Incident</v>
      </c>
      <c r="N1209">
        <f>VLOOKUP("0"&amp;RIGHT(MPT_Data[[#This Row],[Processor Cost Center]],9),MAIN_Ref[[#All],[Cost Center]:[Site Name]],3,FALSE)</f>
        <v>0</v>
      </c>
      <c r="T1209" s="8"/>
      <c r="U1209"/>
    </row>
    <row r="1210" spans="2:21" x14ac:dyDescent="0.25">
      <c r="B1210" s="6" t="s">
        <v>36</v>
      </c>
      <c r="C1210" s="3" t="s">
        <v>37</v>
      </c>
      <c r="D1210" s="5" t="s">
        <v>1965</v>
      </c>
      <c r="E1210" s="19" t="s">
        <v>1966</v>
      </c>
      <c r="F1210" s="25">
        <v>41387</v>
      </c>
      <c r="G1210" s="3" t="s">
        <v>2219</v>
      </c>
      <c r="H1210" s="5">
        <v>21972</v>
      </c>
      <c r="I1210" s="19">
        <v>0</v>
      </c>
      <c r="J1210" s="6">
        <f>DATE(YEAR(MPT_Data[[#This Row],[Calendar Day]]),MONTH(MPT_Data[[#This Row],[Calendar Day]]),1)</f>
        <v>41365</v>
      </c>
      <c r="K1210" s="3">
        <f>DATE(YEAR(MPT_Data[[#This Row],[Calendar Day]]),1,1)</f>
        <v>41275</v>
      </c>
      <c r="L1210" s="5">
        <f>MPT_Data[[#This Row],[MIN]]/60/24</f>
        <v>15.258333333333333</v>
      </c>
      <c r="M1210" t="str">
        <f>VLOOKUP(LEFT(MPT_Data[[#This Row],[Object ID]],1),Lookup[#All],2,FALSE)</f>
        <v>Incident</v>
      </c>
      <c r="N1210">
        <f>VLOOKUP("0"&amp;RIGHT(MPT_Data[[#This Row],[Processor Cost Center]],9),MAIN_Ref[[#All],[Cost Center]:[Site Name]],3,FALSE)</f>
        <v>0</v>
      </c>
      <c r="T1210" s="8"/>
      <c r="U1210"/>
    </row>
    <row r="1211" spans="2:21" x14ac:dyDescent="0.25">
      <c r="B1211" s="6" t="s">
        <v>36</v>
      </c>
      <c r="C1211" s="3" t="s">
        <v>37</v>
      </c>
      <c r="D1211" s="5" t="s">
        <v>1967</v>
      </c>
      <c r="E1211" s="19" t="s">
        <v>1968</v>
      </c>
      <c r="F1211" s="25">
        <v>41417</v>
      </c>
      <c r="G1211" s="3" t="s">
        <v>2217</v>
      </c>
      <c r="H1211" s="5">
        <v>12816</v>
      </c>
      <c r="I1211" s="19">
        <v>100</v>
      </c>
      <c r="J1211" s="6">
        <f>DATE(YEAR(MPT_Data[[#This Row],[Calendar Day]]),MONTH(MPT_Data[[#This Row],[Calendar Day]]),1)</f>
        <v>41395</v>
      </c>
      <c r="K1211" s="3">
        <f>DATE(YEAR(MPT_Data[[#This Row],[Calendar Day]]),1,1)</f>
        <v>41275</v>
      </c>
      <c r="L1211" s="5">
        <f>MPT_Data[[#This Row],[MIN]]/60/24</f>
        <v>8.9</v>
      </c>
      <c r="M1211" t="str">
        <f>VLOOKUP(LEFT(MPT_Data[[#This Row],[Object ID]],1),Lookup[#All],2,FALSE)</f>
        <v>Incident</v>
      </c>
      <c r="N1211">
        <f>VLOOKUP("0"&amp;RIGHT(MPT_Data[[#This Row],[Processor Cost Center]],9),MAIN_Ref[[#All],[Cost Center]:[Site Name]],3,FALSE)</f>
        <v>0</v>
      </c>
      <c r="T1211" s="8"/>
      <c r="U1211"/>
    </row>
    <row r="1212" spans="2:21" x14ac:dyDescent="0.25">
      <c r="B1212" s="6" t="s">
        <v>36</v>
      </c>
      <c r="C1212" s="3" t="s">
        <v>37</v>
      </c>
      <c r="D1212" s="5" t="s">
        <v>1969</v>
      </c>
      <c r="E1212" s="19" t="s">
        <v>1970</v>
      </c>
      <c r="F1212" s="25">
        <v>41379</v>
      </c>
      <c r="G1212" s="3" t="s">
        <v>2217</v>
      </c>
      <c r="H1212" s="5">
        <v>6</v>
      </c>
      <c r="I1212" s="19">
        <v>100</v>
      </c>
      <c r="J1212" s="6">
        <f>DATE(YEAR(MPT_Data[[#This Row],[Calendar Day]]),MONTH(MPT_Data[[#This Row],[Calendar Day]]),1)</f>
        <v>41365</v>
      </c>
      <c r="K1212" s="3">
        <f>DATE(YEAR(MPT_Data[[#This Row],[Calendar Day]]),1,1)</f>
        <v>41275</v>
      </c>
      <c r="L1212" s="5">
        <f>MPT_Data[[#This Row],[MIN]]/60/24</f>
        <v>4.1666666666666666E-3</v>
      </c>
      <c r="M1212" t="str">
        <f>VLOOKUP(LEFT(MPT_Data[[#This Row],[Object ID]],1),Lookup[#All],2,FALSE)</f>
        <v>Incident</v>
      </c>
      <c r="N1212">
        <f>VLOOKUP("0"&amp;RIGHT(MPT_Data[[#This Row],[Processor Cost Center]],9),MAIN_Ref[[#All],[Cost Center]:[Site Name]],3,FALSE)</f>
        <v>0</v>
      </c>
      <c r="T1212" s="8"/>
      <c r="U1212"/>
    </row>
    <row r="1213" spans="2:21" x14ac:dyDescent="0.25">
      <c r="B1213" s="6" t="s">
        <v>36</v>
      </c>
      <c r="C1213" s="3" t="s">
        <v>37</v>
      </c>
      <c r="D1213" s="5" t="s">
        <v>1971</v>
      </c>
      <c r="E1213" s="19" t="s">
        <v>1972</v>
      </c>
      <c r="F1213" s="25">
        <v>41414</v>
      </c>
      <c r="G1213" s="3" t="s">
        <v>2216</v>
      </c>
      <c r="H1213" s="5">
        <v>8</v>
      </c>
      <c r="I1213" s="19">
        <v>100</v>
      </c>
      <c r="J1213" s="6">
        <f>DATE(YEAR(MPT_Data[[#This Row],[Calendar Day]]),MONTH(MPT_Data[[#This Row],[Calendar Day]]),1)</f>
        <v>41395</v>
      </c>
      <c r="K1213" s="3">
        <f>DATE(YEAR(MPT_Data[[#This Row],[Calendar Day]]),1,1)</f>
        <v>41275</v>
      </c>
      <c r="L1213" s="5">
        <f>MPT_Data[[#This Row],[MIN]]/60/24</f>
        <v>5.5555555555555558E-3</v>
      </c>
      <c r="M1213" t="str">
        <f>VLOOKUP(LEFT(MPT_Data[[#This Row],[Object ID]],1),Lookup[#All],2,FALSE)</f>
        <v>Incident</v>
      </c>
      <c r="N1213">
        <f>VLOOKUP("0"&amp;RIGHT(MPT_Data[[#This Row],[Processor Cost Center]],9),MAIN_Ref[[#All],[Cost Center]:[Site Name]],3,FALSE)</f>
        <v>0</v>
      </c>
      <c r="T1213" s="8"/>
      <c r="U1213"/>
    </row>
    <row r="1214" spans="2:21" x14ac:dyDescent="0.25">
      <c r="B1214" s="6" t="s">
        <v>36</v>
      </c>
      <c r="C1214" s="3" t="s">
        <v>37</v>
      </c>
      <c r="D1214" s="5" t="s">
        <v>1973</v>
      </c>
      <c r="E1214" s="19" t="s">
        <v>1974</v>
      </c>
      <c r="F1214" s="25">
        <v>41414</v>
      </c>
      <c r="G1214" s="3" t="s">
        <v>2216</v>
      </c>
      <c r="H1214" s="5">
        <v>4</v>
      </c>
      <c r="I1214" s="19">
        <v>100</v>
      </c>
      <c r="J1214" s="6">
        <f>DATE(YEAR(MPT_Data[[#This Row],[Calendar Day]]),MONTH(MPT_Data[[#This Row],[Calendar Day]]),1)</f>
        <v>41395</v>
      </c>
      <c r="K1214" s="3">
        <f>DATE(YEAR(MPT_Data[[#This Row],[Calendar Day]]),1,1)</f>
        <v>41275</v>
      </c>
      <c r="L1214" s="5">
        <f>MPT_Data[[#This Row],[MIN]]/60/24</f>
        <v>2.7777777777777779E-3</v>
      </c>
      <c r="M1214" t="str">
        <f>VLOOKUP(LEFT(MPT_Data[[#This Row],[Object ID]],1),Lookup[#All],2,FALSE)</f>
        <v>Incident</v>
      </c>
      <c r="N1214">
        <f>VLOOKUP("0"&amp;RIGHT(MPT_Data[[#This Row],[Processor Cost Center]],9),MAIN_Ref[[#All],[Cost Center]:[Site Name]],3,FALSE)</f>
        <v>0</v>
      </c>
      <c r="T1214" s="8"/>
      <c r="U1214"/>
    </row>
    <row r="1215" spans="2:21" x14ac:dyDescent="0.25">
      <c r="B1215" s="6" t="s">
        <v>36</v>
      </c>
      <c r="C1215" s="3" t="s">
        <v>37</v>
      </c>
      <c r="D1215" s="5" t="s">
        <v>1975</v>
      </c>
      <c r="E1215" s="19" t="s">
        <v>1976</v>
      </c>
      <c r="F1215" s="25">
        <v>41379</v>
      </c>
      <c r="G1215" s="3" t="s">
        <v>2216</v>
      </c>
      <c r="H1215" s="5">
        <v>3</v>
      </c>
      <c r="I1215" s="19">
        <v>100</v>
      </c>
      <c r="J1215" s="6">
        <f>DATE(YEAR(MPT_Data[[#This Row],[Calendar Day]]),MONTH(MPT_Data[[#This Row],[Calendar Day]]),1)</f>
        <v>41365</v>
      </c>
      <c r="K1215" s="3">
        <f>DATE(YEAR(MPT_Data[[#This Row],[Calendar Day]]),1,1)</f>
        <v>41275</v>
      </c>
      <c r="L1215" s="5">
        <f>MPT_Data[[#This Row],[MIN]]/60/24</f>
        <v>2.0833333333333333E-3</v>
      </c>
      <c r="M1215" t="str">
        <f>VLOOKUP(LEFT(MPT_Data[[#This Row],[Object ID]],1),Lookup[#All],2,FALSE)</f>
        <v>Incident</v>
      </c>
      <c r="N1215">
        <f>VLOOKUP("0"&amp;RIGHT(MPT_Data[[#This Row],[Processor Cost Center]],9),MAIN_Ref[[#All],[Cost Center]:[Site Name]],3,FALSE)</f>
        <v>0</v>
      </c>
      <c r="T1215" s="8"/>
      <c r="U1215"/>
    </row>
    <row r="1216" spans="2:21" x14ac:dyDescent="0.25">
      <c r="B1216" s="6" t="s">
        <v>36</v>
      </c>
      <c r="C1216" s="3" t="s">
        <v>37</v>
      </c>
      <c r="D1216" s="5" t="s">
        <v>1977</v>
      </c>
      <c r="E1216" s="19" t="s">
        <v>1978</v>
      </c>
      <c r="F1216" s="25">
        <v>41414</v>
      </c>
      <c r="G1216" s="3" t="s">
        <v>2216</v>
      </c>
      <c r="H1216" s="5">
        <v>6</v>
      </c>
      <c r="I1216" s="19">
        <v>100</v>
      </c>
      <c r="J1216" s="6">
        <f>DATE(YEAR(MPT_Data[[#This Row],[Calendar Day]]),MONTH(MPT_Data[[#This Row],[Calendar Day]]),1)</f>
        <v>41395</v>
      </c>
      <c r="K1216" s="3">
        <f>DATE(YEAR(MPT_Data[[#This Row],[Calendar Day]]),1,1)</f>
        <v>41275</v>
      </c>
      <c r="L1216" s="5">
        <f>MPT_Data[[#This Row],[MIN]]/60/24</f>
        <v>4.1666666666666666E-3</v>
      </c>
      <c r="M1216" t="str">
        <f>VLOOKUP(LEFT(MPT_Data[[#This Row],[Object ID]],1),Lookup[#All],2,FALSE)</f>
        <v>Incident</v>
      </c>
      <c r="N1216">
        <f>VLOOKUP("0"&amp;RIGHT(MPT_Data[[#This Row],[Processor Cost Center]],9),MAIN_Ref[[#All],[Cost Center]:[Site Name]],3,FALSE)</f>
        <v>0</v>
      </c>
      <c r="T1216" s="8"/>
      <c r="U1216"/>
    </row>
    <row r="1217" spans="2:21" x14ac:dyDescent="0.25">
      <c r="B1217" s="6" t="s">
        <v>36</v>
      </c>
      <c r="C1217" s="3" t="s">
        <v>37</v>
      </c>
      <c r="D1217" s="5" t="s">
        <v>1979</v>
      </c>
      <c r="E1217" s="19" t="s">
        <v>1980</v>
      </c>
      <c r="F1217" s="25">
        <v>41414</v>
      </c>
      <c r="G1217" s="3" t="s">
        <v>2216</v>
      </c>
      <c r="H1217" s="5">
        <v>4</v>
      </c>
      <c r="I1217" s="19">
        <v>100</v>
      </c>
      <c r="J1217" s="6">
        <f>DATE(YEAR(MPT_Data[[#This Row],[Calendar Day]]),MONTH(MPT_Data[[#This Row],[Calendar Day]]),1)</f>
        <v>41395</v>
      </c>
      <c r="K1217" s="3">
        <f>DATE(YEAR(MPT_Data[[#This Row],[Calendar Day]]),1,1)</f>
        <v>41275</v>
      </c>
      <c r="L1217" s="5">
        <f>MPT_Data[[#This Row],[MIN]]/60/24</f>
        <v>2.7777777777777779E-3</v>
      </c>
      <c r="M1217" t="str">
        <f>VLOOKUP(LEFT(MPT_Data[[#This Row],[Object ID]],1),Lookup[#All],2,FALSE)</f>
        <v>Incident</v>
      </c>
      <c r="N1217">
        <f>VLOOKUP("0"&amp;RIGHT(MPT_Data[[#This Row],[Processor Cost Center]],9),MAIN_Ref[[#All],[Cost Center]:[Site Name]],3,FALSE)</f>
        <v>0</v>
      </c>
      <c r="T1217" s="8"/>
      <c r="U1217"/>
    </row>
    <row r="1218" spans="2:21" x14ac:dyDescent="0.25">
      <c r="B1218" s="6" t="s">
        <v>36</v>
      </c>
      <c r="C1218" s="3" t="s">
        <v>37</v>
      </c>
      <c r="D1218" s="5" t="s">
        <v>1981</v>
      </c>
      <c r="E1218" s="19" t="s">
        <v>1982</v>
      </c>
      <c r="F1218" s="25">
        <v>41414</v>
      </c>
      <c r="G1218" s="3" t="s">
        <v>2216</v>
      </c>
      <c r="H1218" s="5">
        <v>6</v>
      </c>
      <c r="I1218" s="19">
        <v>100</v>
      </c>
      <c r="J1218" s="6">
        <f>DATE(YEAR(MPT_Data[[#This Row],[Calendar Day]]),MONTH(MPT_Data[[#This Row],[Calendar Day]]),1)</f>
        <v>41395</v>
      </c>
      <c r="K1218" s="3">
        <f>DATE(YEAR(MPT_Data[[#This Row],[Calendar Day]]),1,1)</f>
        <v>41275</v>
      </c>
      <c r="L1218" s="5">
        <f>MPT_Data[[#This Row],[MIN]]/60/24</f>
        <v>4.1666666666666666E-3</v>
      </c>
      <c r="M1218" t="str">
        <f>VLOOKUP(LEFT(MPT_Data[[#This Row],[Object ID]],1),Lookup[#All],2,FALSE)</f>
        <v>Incident</v>
      </c>
      <c r="N1218">
        <f>VLOOKUP("0"&amp;RIGHT(MPT_Data[[#This Row],[Processor Cost Center]],9),MAIN_Ref[[#All],[Cost Center]:[Site Name]],3,FALSE)</f>
        <v>0</v>
      </c>
      <c r="T1218" s="8"/>
      <c r="U1218"/>
    </row>
    <row r="1219" spans="2:21" x14ac:dyDescent="0.25">
      <c r="B1219" s="6" t="s">
        <v>36</v>
      </c>
      <c r="C1219" s="3" t="s">
        <v>37</v>
      </c>
      <c r="D1219" s="5" t="s">
        <v>1983</v>
      </c>
      <c r="E1219" s="19" t="s">
        <v>1984</v>
      </c>
      <c r="F1219" s="25">
        <v>41414</v>
      </c>
      <c r="G1219" s="3" t="s">
        <v>2216</v>
      </c>
      <c r="H1219" s="5">
        <v>3</v>
      </c>
      <c r="I1219" s="19">
        <v>100</v>
      </c>
      <c r="J1219" s="6">
        <f>DATE(YEAR(MPT_Data[[#This Row],[Calendar Day]]),MONTH(MPT_Data[[#This Row],[Calendar Day]]),1)</f>
        <v>41395</v>
      </c>
      <c r="K1219" s="3">
        <f>DATE(YEAR(MPT_Data[[#This Row],[Calendar Day]]),1,1)</f>
        <v>41275</v>
      </c>
      <c r="L1219" s="5">
        <f>MPT_Data[[#This Row],[MIN]]/60/24</f>
        <v>2.0833333333333333E-3</v>
      </c>
      <c r="M1219" t="str">
        <f>VLOOKUP(LEFT(MPT_Data[[#This Row],[Object ID]],1),Lookup[#All],2,FALSE)</f>
        <v>Incident</v>
      </c>
      <c r="N1219">
        <f>VLOOKUP("0"&amp;RIGHT(MPT_Data[[#This Row],[Processor Cost Center]],9),MAIN_Ref[[#All],[Cost Center]:[Site Name]],3,FALSE)</f>
        <v>0</v>
      </c>
      <c r="T1219" s="8"/>
      <c r="U1219"/>
    </row>
    <row r="1220" spans="2:21" x14ac:dyDescent="0.25">
      <c r="B1220" s="6" t="s">
        <v>36</v>
      </c>
      <c r="C1220" s="3" t="s">
        <v>37</v>
      </c>
      <c r="D1220" s="5" t="s">
        <v>1985</v>
      </c>
      <c r="E1220" s="19" t="s">
        <v>1986</v>
      </c>
      <c r="F1220" s="25">
        <v>41379</v>
      </c>
      <c r="G1220" s="3" t="s">
        <v>2216</v>
      </c>
      <c r="H1220" s="5">
        <v>3</v>
      </c>
      <c r="I1220" s="19">
        <v>100</v>
      </c>
      <c r="J1220" s="6">
        <f>DATE(YEAR(MPT_Data[[#This Row],[Calendar Day]]),MONTH(MPT_Data[[#This Row],[Calendar Day]]),1)</f>
        <v>41365</v>
      </c>
      <c r="K1220" s="3">
        <f>DATE(YEAR(MPT_Data[[#This Row],[Calendar Day]]),1,1)</f>
        <v>41275</v>
      </c>
      <c r="L1220" s="5">
        <f>MPT_Data[[#This Row],[MIN]]/60/24</f>
        <v>2.0833333333333333E-3</v>
      </c>
      <c r="M1220" t="str">
        <f>VLOOKUP(LEFT(MPT_Data[[#This Row],[Object ID]],1),Lookup[#All],2,FALSE)</f>
        <v>Incident</v>
      </c>
      <c r="N1220">
        <f>VLOOKUP("0"&amp;RIGHT(MPT_Data[[#This Row],[Processor Cost Center]],9),MAIN_Ref[[#All],[Cost Center]:[Site Name]],3,FALSE)</f>
        <v>0</v>
      </c>
      <c r="T1220" s="8"/>
      <c r="U1220"/>
    </row>
    <row r="1221" spans="2:21" x14ac:dyDescent="0.25">
      <c r="B1221" s="6" t="s">
        <v>36</v>
      </c>
      <c r="C1221" s="3" t="s">
        <v>37</v>
      </c>
      <c r="D1221" s="5" t="s">
        <v>1987</v>
      </c>
      <c r="E1221" s="19" t="s">
        <v>1988</v>
      </c>
      <c r="F1221" s="25">
        <v>41414</v>
      </c>
      <c r="G1221" s="3" t="s">
        <v>2216</v>
      </c>
      <c r="H1221" s="5">
        <v>2</v>
      </c>
      <c r="I1221" s="19">
        <v>100</v>
      </c>
      <c r="J1221" s="6">
        <f>DATE(YEAR(MPT_Data[[#This Row],[Calendar Day]]),MONTH(MPT_Data[[#This Row],[Calendar Day]]),1)</f>
        <v>41395</v>
      </c>
      <c r="K1221" s="3">
        <f>DATE(YEAR(MPT_Data[[#This Row],[Calendar Day]]),1,1)</f>
        <v>41275</v>
      </c>
      <c r="L1221" s="5">
        <f>MPT_Data[[#This Row],[MIN]]/60/24</f>
        <v>1.3888888888888889E-3</v>
      </c>
      <c r="M1221" t="str">
        <f>VLOOKUP(LEFT(MPT_Data[[#This Row],[Object ID]],1),Lookup[#All],2,FALSE)</f>
        <v>Incident</v>
      </c>
      <c r="N1221">
        <f>VLOOKUP("0"&amp;RIGHT(MPT_Data[[#This Row],[Processor Cost Center]],9),MAIN_Ref[[#All],[Cost Center]:[Site Name]],3,FALSE)</f>
        <v>0</v>
      </c>
      <c r="T1221" s="8"/>
      <c r="U1221"/>
    </row>
    <row r="1222" spans="2:21" x14ac:dyDescent="0.25">
      <c r="B1222" s="6" t="s">
        <v>36</v>
      </c>
      <c r="C1222" s="3" t="s">
        <v>37</v>
      </c>
      <c r="D1222" s="5" t="s">
        <v>1989</v>
      </c>
      <c r="E1222" s="19" t="s">
        <v>1990</v>
      </c>
      <c r="F1222" s="25">
        <v>41379</v>
      </c>
      <c r="G1222" s="3" t="s">
        <v>2216</v>
      </c>
      <c r="H1222" s="5">
        <v>5</v>
      </c>
      <c r="I1222" s="19">
        <v>100</v>
      </c>
      <c r="J1222" s="6">
        <f>DATE(YEAR(MPT_Data[[#This Row],[Calendar Day]]),MONTH(MPT_Data[[#This Row],[Calendar Day]]),1)</f>
        <v>41365</v>
      </c>
      <c r="K1222" s="3">
        <f>DATE(YEAR(MPT_Data[[#This Row],[Calendar Day]]),1,1)</f>
        <v>41275</v>
      </c>
      <c r="L1222" s="5">
        <f>MPT_Data[[#This Row],[MIN]]/60/24</f>
        <v>3.472222222222222E-3</v>
      </c>
      <c r="M1222" t="str">
        <f>VLOOKUP(LEFT(MPT_Data[[#This Row],[Object ID]],1),Lookup[#All],2,FALSE)</f>
        <v>Incident</v>
      </c>
      <c r="N1222">
        <f>VLOOKUP("0"&amp;RIGHT(MPT_Data[[#This Row],[Processor Cost Center]],9),MAIN_Ref[[#All],[Cost Center]:[Site Name]],3,FALSE)</f>
        <v>0</v>
      </c>
      <c r="T1222" s="8"/>
      <c r="U1222"/>
    </row>
    <row r="1223" spans="2:21" x14ac:dyDescent="0.25">
      <c r="B1223" s="6" t="s">
        <v>36</v>
      </c>
      <c r="C1223" s="3" t="s">
        <v>37</v>
      </c>
      <c r="D1223" s="5" t="s">
        <v>1991</v>
      </c>
      <c r="E1223" s="19" t="s">
        <v>1992</v>
      </c>
      <c r="F1223" s="25">
        <v>41379</v>
      </c>
      <c r="G1223" s="3" t="s">
        <v>2216</v>
      </c>
      <c r="H1223" s="5">
        <v>3</v>
      </c>
      <c r="I1223" s="19">
        <v>100</v>
      </c>
      <c r="J1223" s="6">
        <f>DATE(YEAR(MPT_Data[[#This Row],[Calendar Day]]),MONTH(MPT_Data[[#This Row],[Calendar Day]]),1)</f>
        <v>41365</v>
      </c>
      <c r="K1223" s="3">
        <f>DATE(YEAR(MPT_Data[[#This Row],[Calendar Day]]),1,1)</f>
        <v>41275</v>
      </c>
      <c r="L1223" s="5">
        <f>MPT_Data[[#This Row],[MIN]]/60/24</f>
        <v>2.0833333333333333E-3</v>
      </c>
      <c r="M1223" t="str">
        <f>VLOOKUP(LEFT(MPT_Data[[#This Row],[Object ID]],1),Lookup[#All],2,FALSE)</f>
        <v>Incident</v>
      </c>
      <c r="N1223">
        <f>VLOOKUP("0"&amp;RIGHT(MPT_Data[[#This Row],[Processor Cost Center]],9),MAIN_Ref[[#All],[Cost Center]:[Site Name]],3,FALSE)</f>
        <v>0</v>
      </c>
      <c r="T1223" s="8"/>
      <c r="U1223"/>
    </row>
    <row r="1224" spans="2:21" x14ac:dyDescent="0.25">
      <c r="B1224" s="6" t="s">
        <v>36</v>
      </c>
      <c r="C1224" s="3" t="s">
        <v>37</v>
      </c>
      <c r="D1224" s="5" t="s">
        <v>1993</v>
      </c>
      <c r="E1224" s="19" t="s">
        <v>1994</v>
      </c>
      <c r="F1224" s="25">
        <v>41379</v>
      </c>
      <c r="G1224" s="3" t="s">
        <v>2216</v>
      </c>
      <c r="H1224" s="5">
        <v>2</v>
      </c>
      <c r="I1224" s="19">
        <v>100</v>
      </c>
      <c r="J1224" s="6">
        <f>DATE(YEAR(MPT_Data[[#This Row],[Calendar Day]]),MONTH(MPT_Data[[#This Row],[Calendar Day]]),1)</f>
        <v>41365</v>
      </c>
      <c r="K1224" s="3">
        <f>DATE(YEAR(MPT_Data[[#This Row],[Calendar Day]]),1,1)</f>
        <v>41275</v>
      </c>
      <c r="L1224" s="5">
        <f>MPT_Data[[#This Row],[MIN]]/60/24</f>
        <v>1.3888888888888889E-3</v>
      </c>
      <c r="M1224" t="str">
        <f>VLOOKUP(LEFT(MPT_Data[[#This Row],[Object ID]],1),Lookup[#All],2,FALSE)</f>
        <v>Incident</v>
      </c>
      <c r="N1224">
        <f>VLOOKUP("0"&amp;RIGHT(MPT_Data[[#This Row],[Processor Cost Center]],9),MAIN_Ref[[#All],[Cost Center]:[Site Name]],3,FALSE)</f>
        <v>0</v>
      </c>
      <c r="T1224" s="8"/>
      <c r="U1224"/>
    </row>
    <row r="1225" spans="2:21" x14ac:dyDescent="0.25">
      <c r="B1225" s="6" t="s">
        <v>36</v>
      </c>
      <c r="C1225" s="3" t="s">
        <v>37</v>
      </c>
      <c r="D1225" s="5" t="s">
        <v>1995</v>
      </c>
      <c r="E1225" s="19" t="s">
        <v>1996</v>
      </c>
      <c r="F1225" s="25">
        <v>41379</v>
      </c>
      <c r="G1225" s="3" t="s">
        <v>2216</v>
      </c>
      <c r="H1225" s="5">
        <v>1</v>
      </c>
      <c r="I1225" s="19">
        <v>100</v>
      </c>
      <c r="J1225" s="6">
        <f>DATE(YEAR(MPT_Data[[#This Row],[Calendar Day]]),MONTH(MPT_Data[[#This Row],[Calendar Day]]),1)</f>
        <v>41365</v>
      </c>
      <c r="K1225" s="3">
        <f>DATE(YEAR(MPT_Data[[#This Row],[Calendar Day]]),1,1)</f>
        <v>41275</v>
      </c>
      <c r="L1225" s="5">
        <f>MPT_Data[[#This Row],[MIN]]/60/24</f>
        <v>6.9444444444444447E-4</v>
      </c>
      <c r="M1225" t="str">
        <f>VLOOKUP(LEFT(MPT_Data[[#This Row],[Object ID]],1),Lookup[#All],2,FALSE)</f>
        <v>Incident</v>
      </c>
      <c r="N1225">
        <f>VLOOKUP("0"&amp;RIGHT(MPT_Data[[#This Row],[Processor Cost Center]],9),MAIN_Ref[[#All],[Cost Center]:[Site Name]],3,FALSE)</f>
        <v>0</v>
      </c>
      <c r="T1225" s="8"/>
      <c r="U1225"/>
    </row>
    <row r="1226" spans="2:21" x14ac:dyDescent="0.25">
      <c r="B1226" s="6" t="s">
        <v>36</v>
      </c>
      <c r="C1226" s="3" t="s">
        <v>37</v>
      </c>
      <c r="D1226" s="5" t="s">
        <v>1997</v>
      </c>
      <c r="E1226" s="19" t="s">
        <v>888</v>
      </c>
      <c r="F1226" s="25">
        <v>41379</v>
      </c>
      <c r="G1226" s="3" t="s">
        <v>2216</v>
      </c>
      <c r="H1226" s="5">
        <v>2</v>
      </c>
      <c r="I1226" s="19">
        <v>100</v>
      </c>
      <c r="J1226" s="6">
        <f>DATE(YEAR(MPT_Data[[#This Row],[Calendar Day]]),MONTH(MPT_Data[[#This Row],[Calendar Day]]),1)</f>
        <v>41365</v>
      </c>
      <c r="K1226" s="3">
        <f>DATE(YEAR(MPT_Data[[#This Row],[Calendar Day]]),1,1)</f>
        <v>41275</v>
      </c>
      <c r="L1226" s="5">
        <f>MPT_Data[[#This Row],[MIN]]/60/24</f>
        <v>1.3888888888888889E-3</v>
      </c>
      <c r="M1226" t="str">
        <f>VLOOKUP(LEFT(MPT_Data[[#This Row],[Object ID]],1),Lookup[#All],2,FALSE)</f>
        <v>Incident</v>
      </c>
      <c r="N1226">
        <f>VLOOKUP("0"&amp;RIGHT(MPT_Data[[#This Row],[Processor Cost Center]],9),MAIN_Ref[[#All],[Cost Center]:[Site Name]],3,FALSE)</f>
        <v>0</v>
      </c>
      <c r="T1226" s="8"/>
      <c r="U1226"/>
    </row>
    <row r="1227" spans="2:21" x14ac:dyDescent="0.25">
      <c r="B1227" s="6" t="s">
        <v>36</v>
      </c>
      <c r="C1227" s="3" t="s">
        <v>37</v>
      </c>
      <c r="D1227" s="5" t="s">
        <v>1998</v>
      </c>
      <c r="E1227" s="19" t="s">
        <v>1999</v>
      </c>
      <c r="F1227" s="25">
        <v>41414</v>
      </c>
      <c r="G1227" s="3" t="s">
        <v>2216</v>
      </c>
      <c r="H1227" s="5">
        <v>2</v>
      </c>
      <c r="I1227" s="19">
        <v>100</v>
      </c>
      <c r="J1227" s="6">
        <f>DATE(YEAR(MPT_Data[[#This Row],[Calendar Day]]),MONTH(MPT_Data[[#This Row],[Calendar Day]]),1)</f>
        <v>41395</v>
      </c>
      <c r="K1227" s="3">
        <f>DATE(YEAR(MPT_Data[[#This Row],[Calendar Day]]),1,1)</f>
        <v>41275</v>
      </c>
      <c r="L1227" s="5">
        <f>MPT_Data[[#This Row],[MIN]]/60/24</f>
        <v>1.3888888888888889E-3</v>
      </c>
      <c r="M1227" t="str">
        <f>VLOOKUP(LEFT(MPT_Data[[#This Row],[Object ID]],1),Lookup[#All],2,FALSE)</f>
        <v>Incident</v>
      </c>
      <c r="N1227">
        <f>VLOOKUP("0"&amp;RIGHT(MPT_Data[[#This Row],[Processor Cost Center]],9),MAIN_Ref[[#All],[Cost Center]:[Site Name]],3,FALSE)</f>
        <v>0</v>
      </c>
      <c r="T1227" s="8"/>
      <c r="U1227"/>
    </row>
    <row r="1228" spans="2:21" x14ac:dyDescent="0.25">
      <c r="B1228" s="6" t="s">
        <v>36</v>
      </c>
      <c r="C1228" s="3" t="s">
        <v>37</v>
      </c>
      <c r="D1228" s="5" t="s">
        <v>2000</v>
      </c>
      <c r="E1228" s="19" t="s">
        <v>2001</v>
      </c>
      <c r="F1228" s="25">
        <v>41414</v>
      </c>
      <c r="G1228" s="3" t="s">
        <v>2216</v>
      </c>
      <c r="H1228" s="5">
        <v>2</v>
      </c>
      <c r="I1228" s="19">
        <v>100</v>
      </c>
      <c r="J1228" s="6">
        <f>DATE(YEAR(MPT_Data[[#This Row],[Calendar Day]]),MONTH(MPT_Data[[#This Row],[Calendar Day]]),1)</f>
        <v>41395</v>
      </c>
      <c r="K1228" s="3">
        <f>DATE(YEAR(MPT_Data[[#This Row],[Calendar Day]]),1,1)</f>
        <v>41275</v>
      </c>
      <c r="L1228" s="5">
        <f>MPT_Data[[#This Row],[MIN]]/60/24</f>
        <v>1.3888888888888889E-3</v>
      </c>
      <c r="M1228" t="str">
        <f>VLOOKUP(LEFT(MPT_Data[[#This Row],[Object ID]],1),Lookup[#All],2,FALSE)</f>
        <v>Incident</v>
      </c>
      <c r="N1228">
        <f>VLOOKUP("0"&amp;RIGHT(MPT_Data[[#This Row],[Processor Cost Center]],9),MAIN_Ref[[#All],[Cost Center]:[Site Name]],3,FALSE)</f>
        <v>0</v>
      </c>
      <c r="T1228" s="8"/>
      <c r="U1228"/>
    </row>
    <row r="1229" spans="2:21" x14ac:dyDescent="0.25">
      <c r="B1229" s="6" t="s">
        <v>36</v>
      </c>
      <c r="C1229" s="3" t="s">
        <v>37</v>
      </c>
      <c r="D1229" s="5" t="s">
        <v>2002</v>
      </c>
      <c r="E1229" s="19" t="s">
        <v>2003</v>
      </c>
      <c r="F1229" s="25">
        <v>41414</v>
      </c>
      <c r="G1229" s="3" t="s">
        <v>2216</v>
      </c>
      <c r="H1229" s="5">
        <v>1</v>
      </c>
      <c r="I1229" s="19">
        <v>100</v>
      </c>
      <c r="J1229" s="6">
        <f>DATE(YEAR(MPT_Data[[#This Row],[Calendar Day]]),MONTH(MPT_Data[[#This Row],[Calendar Day]]),1)</f>
        <v>41395</v>
      </c>
      <c r="K1229" s="3">
        <f>DATE(YEAR(MPT_Data[[#This Row],[Calendar Day]]),1,1)</f>
        <v>41275</v>
      </c>
      <c r="L1229" s="5">
        <f>MPT_Data[[#This Row],[MIN]]/60/24</f>
        <v>6.9444444444444447E-4</v>
      </c>
      <c r="M1229" t="str">
        <f>VLOOKUP(LEFT(MPT_Data[[#This Row],[Object ID]],1),Lookup[#All],2,FALSE)</f>
        <v>Incident</v>
      </c>
      <c r="N1229">
        <f>VLOOKUP("0"&amp;RIGHT(MPT_Data[[#This Row],[Processor Cost Center]],9),MAIN_Ref[[#All],[Cost Center]:[Site Name]],3,FALSE)</f>
        <v>0</v>
      </c>
      <c r="T1229" s="8"/>
      <c r="U1229"/>
    </row>
    <row r="1230" spans="2:21" x14ac:dyDescent="0.25">
      <c r="B1230" s="6" t="s">
        <v>36</v>
      </c>
      <c r="C1230" s="3" t="s">
        <v>37</v>
      </c>
      <c r="D1230" s="5" t="s">
        <v>2004</v>
      </c>
      <c r="E1230" s="19" t="s">
        <v>2005</v>
      </c>
      <c r="F1230" s="25">
        <v>41379</v>
      </c>
      <c r="G1230" s="3" t="s">
        <v>2216</v>
      </c>
      <c r="H1230" s="5">
        <v>1</v>
      </c>
      <c r="I1230" s="19">
        <v>100</v>
      </c>
      <c r="J1230" s="6">
        <f>DATE(YEAR(MPT_Data[[#This Row],[Calendar Day]]),MONTH(MPT_Data[[#This Row],[Calendar Day]]),1)</f>
        <v>41365</v>
      </c>
      <c r="K1230" s="3">
        <f>DATE(YEAR(MPT_Data[[#This Row],[Calendar Day]]),1,1)</f>
        <v>41275</v>
      </c>
      <c r="L1230" s="5">
        <f>MPT_Data[[#This Row],[MIN]]/60/24</f>
        <v>6.9444444444444447E-4</v>
      </c>
      <c r="M1230" t="str">
        <f>VLOOKUP(LEFT(MPT_Data[[#This Row],[Object ID]],1),Lookup[#All],2,FALSE)</f>
        <v>Incident</v>
      </c>
      <c r="N1230">
        <f>VLOOKUP("0"&amp;RIGHT(MPT_Data[[#This Row],[Processor Cost Center]],9),MAIN_Ref[[#All],[Cost Center]:[Site Name]],3,FALSE)</f>
        <v>0</v>
      </c>
      <c r="T1230" s="8"/>
      <c r="U1230"/>
    </row>
    <row r="1231" spans="2:21" x14ac:dyDescent="0.25">
      <c r="B1231" s="6" t="s">
        <v>36</v>
      </c>
      <c r="C1231" s="3" t="s">
        <v>37</v>
      </c>
      <c r="D1231" s="5" t="s">
        <v>2006</v>
      </c>
      <c r="E1231" s="19" t="s">
        <v>2007</v>
      </c>
      <c r="F1231" s="25">
        <v>41414</v>
      </c>
      <c r="G1231" s="3" t="s">
        <v>2216</v>
      </c>
      <c r="H1231" s="5">
        <v>2</v>
      </c>
      <c r="I1231" s="19">
        <v>100</v>
      </c>
      <c r="J1231" s="6">
        <f>DATE(YEAR(MPT_Data[[#This Row],[Calendar Day]]),MONTH(MPT_Data[[#This Row],[Calendar Day]]),1)</f>
        <v>41395</v>
      </c>
      <c r="K1231" s="3">
        <f>DATE(YEAR(MPT_Data[[#This Row],[Calendar Day]]),1,1)</f>
        <v>41275</v>
      </c>
      <c r="L1231" s="5">
        <f>MPT_Data[[#This Row],[MIN]]/60/24</f>
        <v>1.3888888888888889E-3</v>
      </c>
      <c r="M1231" t="str">
        <f>VLOOKUP(LEFT(MPT_Data[[#This Row],[Object ID]],1),Lookup[#All],2,FALSE)</f>
        <v>Incident</v>
      </c>
      <c r="N1231">
        <f>VLOOKUP("0"&amp;RIGHT(MPT_Data[[#This Row],[Processor Cost Center]],9),MAIN_Ref[[#All],[Cost Center]:[Site Name]],3,FALSE)</f>
        <v>0</v>
      </c>
      <c r="T1231" s="8"/>
      <c r="U1231"/>
    </row>
    <row r="1232" spans="2:21" x14ac:dyDescent="0.25">
      <c r="B1232" s="6" t="s">
        <v>36</v>
      </c>
      <c r="C1232" s="3" t="s">
        <v>37</v>
      </c>
      <c r="D1232" s="5" t="s">
        <v>2008</v>
      </c>
      <c r="E1232" s="19" t="s">
        <v>2009</v>
      </c>
      <c r="F1232" s="25">
        <v>41379</v>
      </c>
      <c r="G1232" s="3" t="s">
        <v>2216</v>
      </c>
      <c r="H1232" s="5">
        <v>2</v>
      </c>
      <c r="I1232" s="19">
        <v>100</v>
      </c>
      <c r="J1232" s="6">
        <f>DATE(YEAR(MPT_Data[[#This Row],[Calendar Day]]),MONTH(MPT_Data[[#This Row],[Calendar Day]]),1)</f>
        <v>41365</v>
      </c>
      <c r="K1232" s="3">
        <f>DATE(YEAR(MPT_Data[[#This Row],[Calendar Day]]),1,1)</f>
        <v>41275</v>
      </c>
      <c r="L1232" s="5">
        <f>MPT_Data[[#This Row],[MIN]]/60/24</f>
        <v>1.3888888888888889E-3</v>
      </c>
      <c r="M1232" t="str">
        <f>VLOOKUP(LEFT(MPT_Data[[#This Row],[Object ID]],1),Lookup[#All],2,FALSE)</f>
        <v>Incident</v>
      </c>
      <c r="N1232">
        <f>VLOOKUP("0"&amp;RIGHT(MPT_Data[[#This Row],[Processor Cost Center]],9),MAIN_Ref[[#All],[Cost Center]:[Site Name]],3,FALSE)</f>
        <v>0</v>
      </c>
      <c r="T1232" s="8"/>
      <c r="U1232"/>
    </row>
    <row r="1233" spans="2:21" x14ac:dyDescent="0.25">
      <c r="B1233" s="6" t="s">
        <v>36</v>
      </c>
      <c r="C1233" s="3" t="s">
        <v>37</v>
      </c>
      <c r="D1233" s="5" t="s">
        <v>2010</v>
      </c>
      <c r="E1233" s="19" t="s">
        <v>2011</v>
      </c>
      <c r="F1233" s="25">
        <v>41379</v>
      </c>
      <c r="G1233" s="3" t="s">
        <v>2216</v>
      </c>
      <c r="H1233" s="5">
        <v>2</v>
      </c>
      <c r="I1233" s="19">
        <v>100</v>
      </c>
      <c r="J1233" s="6">
        <f>DATE(YEAR(MPT_Data[[#This Row],[Calendar Day]]),MONTH(MPT_Data[[#This Row],[Calendar Day]]),1)</f>
        <v>41365</v>
      </c>
      <c r="K1233" s="3">
        <f>DATE(YEAR(MPT_Data[[#This Row],[Calendar Day]]),1,1)</f>
        <v>41275</v>
      </c>
      <c r="L1233" s="5">
        <f>MPT_Data[[#This Row],[MIN]]/60/24</f>
        <v>1.3888888888888889E-3</v>
      </c>
      <c r="M1233" t="str">
        <f>VLOOKUP(LEFT(MPT_Data[[#This Row],[Object ID]],1),Lookup[#All],2,FALSE)</f>
        <v>Incident</v>
      </c>
      <c r="N1233">
        <f>VLOOKUP("0"&amp;RIGHT(MPT_Data[[#This Row],[Processor Cost Center]],9),MAIN_Ref[[#All],[Cost Center]:[Site Name]],3,FALSE)</f>
        <v>0</v>
      </c>
      <c r="T1233" s="8"/>
      <c r="U1233"/>
    </row>
    <row r="1234" spans="2:21" x14ac:dyDescent="0.25">
      <c r="B1234" s="6" t="s">
        <v>36</v>
      </c>
      <c r="C1234" s="3" t="s">
        <v>37</v>
      </c>
      <c r="D1234" s="5" t="s">
        <v>2012</v>
      </c>
      <c r="E1234" s="19" t="s">
        <v>2013</v>
      </c>
      <c r="F1234" s="25">
        <v>41414</v>
      </c>
      <c r="G1234" s="3" t="s">
        <v>2216</v>
      </c>
      <c r="H1234" s="5">
        <v>2</v>
      </c>
      <c r="I1234" s="19">
        <v>100</v>
      </c>
      <c r="J1234" s="6">
        <f>DATE(YEAR(MPT_Data[[#This Row],[Calendar Day]]),MONTH(MPT_Data[[#This Row],[Calendar Day]]),1)</f>
        <v>41395</v>
      </c>
      <c r="K1234" s="3">
        <f>DATE(YEAR(MPT_Data[[#This Row],[Calendar Day]]),1,1)</f>
        <v>41275</v>
      </c>
      <c r="L1234" s="5">
        <f>MPT_Data[[#This Row],[MIN]]/60/24</f>
        <v>1.3888888888888889E-3</v>
      </c>
      <c r="M1234" t="str">
        <f>VLOOKUP(LEFT(MPT_Data[[#This Row],[Object ID]],1),Lookup[#All],2,FALSE)</f>
        <v>Incident</v>
      </c>
      <c r="N1234">
        <f>VLOOKUP("0"&amp;RIGHT(MPT_Data[[#This Row],[Processor Cost Center]],9),MAIN_Ref[[#All],[Cost Center]:[Site Name]],3,FALSE)</f>
        <v>0</v>
      </c>
      <c r="T1234" s="8"/>
      <c r="U1234"/>
    </row>
    <row r="1235" spans="2:21" x14ac:dyDescent="0.25">
      <c r="B1235" s="6" t="s">
        <v>36</v>
      </c>
      <c r="C1235" s="3" t="s">
        <v>37</v>
      </c>
      <c r="D1235" s="5" t="s">
        <v>2014</v>
      </c>
      <c r="E1235" s="19" t="s">
        <v>2015</v>
      </c>
      <c r="F1235" s="25">
        <v>41414</v>
      </c>
      <c r="G1235" s="3" t="s">
        <v>2216</v>
      </c>
      <c r="H1235" s="5">
        <v>1</v>
      </c>
      <c r="I1235" s="19">
        <v>100</v>
      </c>
      <c r="J1235" s="6">
        <f>DATE(YEAR(MPT_Data[[#This Row],[Calendar Day]]),MONTH(MPT_Data[[#This Row],[Calendar Day]]),1)</f>
        <v>41395</v>
      </c>
      <c r="K1235" s="3">
        <f>DATE(YEAR(MPT_Data[[#This Row],[Calendar Day]]),1,1)</f>
        <v>41275</v>
      </c>
      <c r="L1235" s="5">
        <f>MPT_Data[[#This Row],[MIN]]/60/24</f>
        <v>6.9444444444444447E-4</v>
      </c>
      <c r="M1235" t="str">
        <f>VLOOKUP(LEFT(MPT_Data[[#This Row],[Object ID]],1),Lookup[#All],2,FALSE)</f>
        <v>Incident</v>
      </c>
      <c r="N1235">
        <f>VLOOKUP("0"&amp;RIGHT(MPT_Data[[#This Row],[Processor Cost Center]],9),MAIN_Ref[[#All],[Cost Center]:[Site Name]],3,FALSE)</f>
        <v>0</v>
      </c>
      <c r="T1235" s="8"/>
      <c r="U1235"/>
    </row>
    <row r="1236" spans="2:21" x14ac:dyDescent="0.25">
      <c r="B1236" s="6" t="s">
        <v>36</v>
      </c>
      <c r="C1236" s="3" t="s">
        <v>37</v>
      </c>
      <c r="D1236" s="5" t="s">
        <v>2016</v>
      </c>
      <c r="E1236" s="19" t="s">
        <v>2017</v>
      </c>
      <c r="F1236" s="25">
        <v>41379</v>
      </c>
      <c r="G1236" s="3" t="s">
        <v>2216</v>
      </c>
      <c r="H1236" s="5">
        <v>2</v>
      </c>
      <c r="I1236" s="19">
        <v>100</v>
      </c>
      <c r="J1236" s="6">
        <f>DATE(YEAR(MPT_Data[[#This Row],[Calendar Day]]),MONTH(MPT_Data[[#This Row],[Calendar Day]]),1)</f>
        <v>41365</v>
      </c>
      <c r="K1236" s="3">
        <f>DATE(YEAR(MPT_Data[[#This Row],[Calendar Day]]),1,1)</f>
        <v>41275</v>
      </c>
      <c r="L1236" s="5">
        <f>MPT_Data[[#This Row],[MIN]]/60/24</f>
        <v>1.3888888888888889E-3</v>
      </c>
      <c r="M1236" t="str">
        <f>VLOOKUP(LEFT(MPT_Data[[#This Row],[Object ID]],1),Lookup[#All],2,FALSE)</f>
        <v>Incident</v>
      </c>
      <c r="N1236">
        <f>VLOOKUP("0"&amp;RIGHT(MPT_Data[[#This Row],[Processor Cost Center]],9),MAIN_Ref[[#All],[Cost Center]:[Site Name]],3,FALSE)</f>
        <v>0</v>
      </c>
      <c r="T1236" s="8"/>
      <c r="U1236"/>
    </row>
    <row r="1237" spans="2:21" x14ac:dyDescent="0.25">
      <c r="B1237" s="6" t="s">
        <v>36</v>
      </c>
      <c r="C1237" s="3" t="s">
        <v>37</v>
      </c>
      <c r="D1237" s="5" t="s">
        <v>2018</v>
      </c>
      <c r="E1237" s="19" t="s">
        <v>2019</v>
      </c>
      <c r="F1237" s="25">
        <v>41380</v>
      </c>
      <c r="G1237" s="3" t="s">
        <v>2216</v>
      </c>
      <c r="H1237" s="5">
        <v>2</v>
      </c>
      <c r="I1237" s="19">
        <v>100</v>
      </c>
      <c r="J1237" s="6">
        <f>DATE(YEAR(MPT_Data[[#This Row],[Calendar Day]]),MONTH(MPT_Data[[#This Row],[Calendar Day]]),1)</f>
        <v>41365</v>
      </c>
      <c r="K1237" s="3">
        <f>DATE(YEAR(MPT_Data[[#This Row],[Calendar Day]]),1,1)</f>
        <v>41275</v>
      </c>
      <c r="L1237" s="5">
        <f>MPT_Data[[#This Row],[MIN]]/60/24</f>
        <v>1.3888888888888889E-3</v>
      </c>
      <c r="M1237" t="str">
        <f>VLOOKUP(LEFT(MPT_Data[[#This Row],[Object ID]],1),Lookup[#All],2,FALSE)</f>
        <v>Incident</v>
      </c>
      <c r="N1237">
        <f>VLOOKUP("0"&amp;RIGHT(MPT_Data[[#This Row],[Processor Cost Center]],9),MAIN_Ref[[#All],[Cost Center]:[Site Name]],3,FALSE)</f>
        <v>0</v>
      </c>
      <c r="T1237" s="8"/>
      <c r="U1237"/>
    </row>
    <row r="1238" spans="2:21" x14ac:dyDescent="0.25">
      <c r="B1238" s="6" t="s">
        <v>36</v>
      </c>
      <c r="C1238" s="3" t="s">
        <v>37</v>
      </c>
      <c r="D1238" s="5" t="s">
        <v>2020</v>
      </c>
      <c r="E1238" s="19" t="s">
        <v>2021</v>
      </c>
      <c r="F1238" s="25">
        <v>41414</v>
      </c>
      <c r="G1238" s="3" t="s">
        <v>2216</v>
      </c>
      <c r="H1238" s="5">
        <v>1</v>
      </c>
      <c r="I1238" s="19">
        <v>100</v>
      </c>
      <c r="J1238" s="6">
        <f>DATE(YEAR(MPT_Data[[#This Row],[Calendar Day]]),MONTH(MPT_Data[[#This Row],[Calendar Day]]),1)</f>
        <v>41395</v>
      </c>
      <c r="K1238" s="3">
        <f>DATE(YEAR(MPT_Data[[#This Row],[Calendar Day]]),1,1)</f>
        <v>41275</v>
      </c>
      <c r="L1238" s="5">
        <f>MPT_Data[[#This Row],[MIN]]/60/24</f>
        <v>6.9444444444444447E-4</v>
      </c>
      <c r="M1238" t="str">
        <f>VLOOKUP(LEFT(MPT_Data[[#This Row],[Object ID]],1),Lookup[#All],2,FALSE)</f>
        <v>Incident</v>
      </c>
      <c r="N1238">
        <f>VLOOKUP("0"&amp;RIGHT(MPT_Data[[#This Row],[Processor Cost Center]],9),MAIN_Ref[[#All],[Cost Center]:[Site Name]],3,FALSE)</f>
        <v>0</v>
      </c>
      <c r="T1238" s="8"/>
      <c r="U1238"/>
    </row>
    <row r="1239" spans="2:21" x14ac:dyDescent="0.25">
      <c r="B1239" s="6" t="s">
        <v>36</v>
      </c>
      <c r="C1239" s="3" t="s">
        <v>37</v>
      </c>
      <c r="D1239" s="5" t="s">
        <v>2022</v>
      </c>
      <c r="E1239" s="19" t="s">
        <v>2023</v>
      </c>
      <c r="F1239" s="25">
        <v>41379</v>
      </c>
      <c r="G1239" s="3" t="s">
        <v>2216</v>
      </c>
      <c r="H1239" s="5">
        <v>2</v>
      </c>
      <c r="I1239" s="19">
        <v>100</v>
      </c>
      <c r="J1239" s="6">
        <f>DATE(YEAR(MPT_Data[[#This Row],[Calendar Day]]),MONTH(MPT_Data[[#This Row],[Calendar Day]]),1)</f>
        <v>41365</v>
      </c>
      <c r="K1239" s="3">
        <f>DATE(YEAR(MPT_Data[[#This Row],[Calendar Day]]),1,1)</f>
        <v>41275</v>
      </c>
      <c r="L1239" s="5">
        <f>MPT_Data[[#This Row],[MIN]]/60/24</f>
        <v>1.3888888888888889E-3</v>
      </c>
      <c r="M1239" t="str">
        <f>VLOOKUP(LEFT(MPT_Data[[#This Row],[Object ID]],1),Lookup[#All],2,FALSE)</f>
        <v>Incident</v>
      </c>
      <c r="N1239">
        <f>VLOOKUP("0"&amp;RIGHT(MPT_Data[[#This Row],[Processor Cost Center]],9),MAIN_Ref[[#All],[Cost Center]:[Site Name]],3,FALSE)</f>
        <v>0</v>
      </c>
      <c r="T1239" s="8"/>
      <c r="U1239"/>
    </row>
    <row r="1240" spans="2:21" x14ac:dyDescent="0.25">
      <c r="B1240" s="6" t="s">
        <v>36</v>
      </c>
      <c r="C1240" s="3" t="s">
        <v>37</v>
      </c>
      <c r="D1240" s="5" t="s">
        <v>2024</v>
      </c>
      <c r="E1240" s="19" t="s">
        <v>2025</v>
      </c>
      <c r="F1240" s="25">
        <v>41414</v>
      </c>
      <c r="G1240" s="3" t="s">
        <v>2216</v>
      </c>
      <c r="H1240" s="5">
        <v>954</v>
      </c>
      <c r="I1240" s="19">
        <v>100</v>
      </c>
      <c r="J1240" s="6">
        <f>DATE(YEAR(MPT_Data[[#This Row],[Calendar Day]]),MONTH(MPT_Data[[#This Row],[Calendar Day]]),1)</f>
        <v>41395</v>
      </c>
      <c r="K1240" s="3">
        <f>DATE(YEAR(MPT_Data[[#This Row],[Calendar Day]]),1,1)</f>
        <v>41275</v>
      </c>
      <c r="L1240" s="5">
        <f>MPT_Data[[#This Row],[MIN]]/60/24</f>
        <v>0.66249999999999998</v>
      </c>
      <c r="M1240" t="str">
        <f>VLOOKUP(LEFT(MPT_Data[[#This Row],[Object ID]],1),Lookup[#All],2,FALSE)</f>
        <v>Incident</v>
      </c>
      <c r="N1240">
        <f>VLOOKUP("0"&amp;RIGHT(MPT_Data[[#This Row],[Processor Cost Center]],9),MAIN_Ref[[#All],[Cost Center]:[Site Name]],3,FALSE)</f>
        <v>0</v>
      </c>
      <c r="T1240" s="8"/>
      <c r="U1240"/>
    </row>
    <row r="1241" spans="2:21" x14ac:dyDescent="0.25">
      <c r="B1241" s="6" t="s">
        <v>36</v>
      </c>
      <c r="C1241" s="3" t="s">
        <v>37</v>
      </c>
      <c r="D1241" s="5" t="s">
        <v>2026</v>
      </c>
      <c r="E1241" s="19" t="s">
        <v>2027</v>
      </c>
      <c r="F1241" s="25">
        <v>41380</v>
      </c>
      <c r="G1241" s="3" t="s">
        <v>2216</v>
      </c>
      <c r="H1241" s="5">
        <v>11</v>
      </c>
      <c r="I1241" s="19">
        <v>100</v>
      </c>
      <c r="J1241" s="6">
        <f>DATE(YEAR(MPT_Data[[#This Row],[Calendar Day]]),MONTH(MPT_Data[[#This Row],[Calendar Day]]),1)</f>
        <v>41365</v>
      </c>
      <c r="K1241" s="3">
        <f>DATE(YEAR(MPT_Data[[#This Row],[Calendar Day]]),1,1)</f>
        <v>41275</v>
      </c>
      <c r="L1241" s="5">
        <f>MPT_Data[[#This Row],[MIN]]/60/24</f>
        <v>7.6388888888888886E-3</v>
      </c>
      <c r="M1241" t="str">
        <f>VLOOKUP(LEFT(MPT_Data[[#This Row],[Object ID]],1),Lookup[#All],2,FALSE)</f>
        <v>Incident</v>
      </c>
      <c r="N1241">
        <f>VLOOKUP("0"&amp;RIGHT(MPT_Data[[#This Row],[Processor Cost Center]],9),MAIN_Ref[[#All],[Cost Center]:[Site Name]],3,FALSE)</f>
        <v>0</v>
      </c>
      <c r="T1241" s="8"/>
      <c r="U1241"/>
    </row>
    <row r="1242" spans="2:21" x14ac:dyDescent="0.25">
      <c r="B1242" s="6" t="s">
        <v>36</v>
      </c>
      <c r="C1242" s="3" t="s">
        <v>37</v>
      </c>
      <c r="D1242" s="5" t="s">
        <v>2028</v>
      </c>
      <c r="E1242" s="19" t="s">
        <v>2029</v>
      </c>
      <c r="F1242" s="25">
        <v>41414</v>
      </c>
      <c r="G1242" s="3" t="s">
        <v>2217</v>
      </c>
      <c r="H1242" s="5">
        <v>3</v>
      </c>
      <c r="I1242" s="19">
        <v>100</v>
      </c>
      <c r="J1242" s="6">
        <f>DATE(YEAR(MPT_Data[[#This Row],[Calendar Day]]),MONTH(MPT_Data[[#This Row],[Calendar Day]]),1)</f>
        <v>41395</v>
      </c>
      <c r="K1242" s="3">
        <f>DATE(YEAR(MPT_Data[[#This Row],[Calendar Day]]),1,1)</f>
        <v>41275</v>
      </c>
      <c r="L1242" s="5">
        <f>MPT_Data[[#This Row],[MIN]]/60/24</f>
        <v>2.0833333333333333E-3</v>
      </c>
      <c r="M1242" t="str">
        <f>VLOOKUP(LEFT(MPT_Data[[#This Row],[Object ID]],1),Lookup[#All],2,FALSE)</f>
        <v>Incident</v>
      </c>
      <c r="N1242">
        <f>VLOOKUP("0"&amp;RIGHT(MPT_Data[[#This Row],[Processor Cost Center]],9),MAIN_Ref[[#All],[Cost Center]:[Site Name]],3,FALSE)</f>
        <v>0</v>
      </c>
      <c r="T1242" s="8"/>
      <c r="U1242"/>
    </row>
    <row r="1243" spans="2:21" x14ac:dyDescent="0.25">
      <c r="B1243" s="6" t="s">
        <v>36</v>
      </c>
      <c r="C1243" s="3" t="s">
        <v>37</v>
      </c>
      <c r="D1243" s="5" t="s">
        <v>2030</v>
      </c>
      <c r="E1243" s="19" t="s">
        <v>2029</v>
      </c>
      <c r="F1243" s="25">
        <v>41414</v>
      </c>
      <c r="G1243" s="3" t="s">
        <v>2217</v>
      </c>
      <c r="H1243" s="5">
        <v>2</v>
      </c>
      <c r="I1243" s="19">
        <v>100</v>
      </c>
      <c r="J1243" s="6">
        <f>DATE(YEAR(MPT_Data[[#This Row],[Calendar Day]]),MONTH(MPT_Data[[#This Row],[Calendar Day]]),1)</f>
        <v>41395</v>
      </c>
      <c r="K1243" s="3">
        <f>DATE(YEAR(MPT_Data[[#This Row],[Calendar Day]]),1,1)</f>
        <v>41275</v>
      </c>
      <c r="L1243" s="5">
        <f>MPT_Data[[#This Row],[MIN]]/60/24</f>
        <v>1.3888888888888889E-3</v>
      </c>
      <c r="M1243" t="str">
        <f>VLOOKUP(LEFT(MPT_Data[[#This Row],[Object ID]],1),Lookup[#All],2,FALSE)</f>
        <v>Incident</v>
      </c>
      <c r="N1243">
        <f>VLOOKUP("0"&amp;RIGHT(MPT_Data[[#This Row],[Processor Cost Center]],9),MAIN_Ref[[#All],[Cost Center]:[Site Name]],3,FALSE)</f>
        <v>0</v>
      </c>
      <c r="T1243" s="8"/>
      <c r="U1243"/>
    </row>
    <row r="1244" spans="2:21" x14ac:dyDescent="0.25">
      <c r="B1244" s="6" t="s">
        <v>36</v>
      </c>
      <c r="C1244" s="3" t="s">
        <v>37</v>
      </c>
      <c r="D1244" s="5" t="s">
        <v>2031</v>
      </c>
      <c r="E1244" s="19" t="s">
        <v>2032</v>
      </c>
      <c r="F1244" s="25">
        <v>41380</v>
      </c>
      <c r="G1244" s="3" t="s">
        <v>2216</v>
      </c>
      <c r="H1244" s="5">
        <v>3</v>
      </c>
      <c r="I1244" s="19">
        <v>100</v>
      </c>
      <c r="J1244" s="6">
        <f>DATE(YEAR(MPT_Data[[#This Row],[Calendar Day]]),MONTH(MPT_Data[[#This Row],[Calendar Day]]),1)</f>
        <v>41365</v>
      </c>
      <c r="K1244" s="3">
        <f>DATE(YEAR(MPT_Data[[#This Row],[Calendar Day]]),1,1)</f>
        <v>41275</v>
      </c>
      <c r="L1244" s="5">
        <f>MPT_Data[[#This Row],[MIN]]/60/24</f>
        <v>2.0833333333333333E-3</v>
      </c>
      <c r="M1244" t="str">
        <f>VLOOKUP(LEFT(MPT_Data[[#This Row],[Object ID]],1),Lookup[#All],2,FALSE)</f>
        <v>Incident</v>
      </c>
      <c r="N1244">
        <f>VLOOKUP("0"&amp;RIGHT(MPT_Data[[#This Row],[Processor Cost Center]],9),MAIN_Ref[[#All],[Cost Center]:[Site Name]],3,FALSE)</f>
        <v>0</v>
      </c>
      <c r="T1244" s="8"/>
      <c r="U1244"/>
    </row>
    <row r="1245" spans="2:21" x14ac:dyDescent="0.25">
      <c r="B1245" s="6" t="s">
        <v>36</v>
      </c>
      <c r="C1245" s="3" t="s">
        <v>37</v>
      </c>
      <c r="D1245" s="5" t="s">
        <v>2033</v>
      </c>
      <c r="E1245" s="19" t="s">
        <v>2034</v>
      </c>
      <c r="F1245" s="25">
        <v>41380</v>
      </c>
      <c r="G1245" s="3" t="s">
        <v>2217</v>
      </c>
      <c r="H1245" s="5">
        <v>5</v>
      </c>
      <c r="I1245" s="19">
        <v>100</v>
      </c>
      <c r="J1245" s="6">
        <f>DATE(YEAR(MPT_Data[[#This Row],[Calendar Day]]),MONTH(MPT_Data[[#This Row],[Calendar Day]]),1)</f>
        <v>41365</v>
      </c>
      <c r="K1245" s="3">
        <f>DATE(YEAR(MPT_Data[[#This Row],[Calendar Day]]),1,1)</f>
        <v>41275</v>
      </c>
      <c r="L1245" s="5">
        <f>MPT_Data[[#This Row],[MIN]]/60/24</f>
        <v>3.472222222222222E-3</v>
      </c>
      <c r="M1245" t="str">
        <f>VLOOKUP(LEFT(MPT_Data[[#This Row],[Object ID]],1),Lookup[#All],2,FALSE)</f>
        <v>Incident</v>
      </c>
      <c r="N1245">
        <f>VLOOKUP("0"&amp;RIGHT(MPT_Data[[#This Row],[Processor Cost Center]],9),MAIN_Ref[[#All],[Cost Center]:[Site Name]],3,FALSE)</f>
        <v>0</v>
      </c>
      <c r="T1245" s="8"/>
      <c r="U1245"/>
    </row>
    <row r="1246" spans="2:21" x14ac:dyDescent="0.25">
      <c r="B1246" s="6" t="s">
        <v>36</v>
      </c>
      <c r="C1246" s="3" t="s">
        <v>37</v>
      </c>
      <c r="D1246" s="5" t="s">
        <v>2035</v>
      </c>
      <c r="E1246" s="19" t="s">
        <v>2036</v>
      </c>
      <c r="F1246" s="25">
        <v>41380</v>
      </c>
      <c r="G1246" s="3" t="s">
        <v>2217</v>
      </c>
      <c r="H1246" s="5">
        <v>4</v>
      </c>
      <c r="I1246" s="19">
        <v>100</v>
      </c>
      <c r="J1246" s="6">
        <f>DATE(YEAR(MPT_Data[[#This Row],[Calendar Day]]),MONTH(MPT_Data[[#This Row],[Calendar Day]]),1)</f>
        <v>41365</v>
      </c>
      <c r="K1246" s="3">
        <f>DATE(YEAR(MPT_Data[[#This Row],[Calendar Day]]),1,1)</f>
        <v>41275</v>
      </c>
      <c r="L1246" s="5">
        <f>MPT_Data[[#This Row],[MIN]]/60/24</f>
        <v>2.7777777777777779E-3</v>
      </c>
      <c r="M1246" t="str">
        <f>VLOOKUP(LEFT(MPT_Data[[#This Row],[Object ID]],1),Lookup[#All],2,FALSE)</f>
        <v>Incident</v>
      </c>
      <c r="N1246">
        <f>VLOOKUP("0"&amp;RIGHT(MPT_Data[[#This Row],[Processor Cost Center]],9),MAIN_Ref[[#All],[Cost Center]:[Site Name]],3,FALSE)</f>
        <v>0</v>
      </c>
      <c r="T1246" s="8"/>
      <c r="U1246"/>
    </row>
    <row r="1247" spans="2:21" x14ac:dyDescent="0.25">
      <c r="B1247" s="6" t="s">
        <v>36</v>
      </c>
      <c r="C1247" s="3" t="s">
        <v>37</v>
      </c>
      <c r="D1247" s="5" t="s">
        <v>2037</v>
      </c>
      <c r="E1247" s="19" t="s">
        <v>2038</v>
      </c>
      <c r="F1247" s="25">
        <v>41380</v>
      </c>
      <c r="G1247" s="3" t="s">
        <v>2217</v>
      </c>
      <c r="H1247" s="5">
        <v>6</v>
      </c>
      <c r="I1247" s="19">
        <v>100</v>
      </c>
      <c r="J1247" s="6">
        <f>DATE(YEAR(MPT_Data[[#This Row],[Calendar Day]]),MONTH(MPT_Data[[#This Row],[Calendar Day]]),1)</f>
        <v>41365</v>
      </c>
      <c r="K1247" s="3">
        <f>DATE(YEAR(MPT_Data[[#This Row],[Calendar Day]]),1,1)</f>
        <v>41275</v>
      </c>
      <c r="L1247" s="5">
        <f>MPT_Data[[#This Row],[MIN]]/60/24</f>
        <v>4.1666666666666666E-3</v>
      </c>
      <c r="M1247" t="str">
        <f>VLOOKUP(LEFT(MPT_Data[[#This Row],[Object ID]],1),Lookup[#All],2,FALSE)</f>
        <v>Incident</v>
      </c>
      <c r="N1247">
        <f>VLOOKUP("0"&amp;RIGHT(MPT_Data[[#This Row],[Processor Cost Center]],9),MAIN_Ref[[#All],[Cost Center]:[Site Name]],3,FALSE)</f>
        <v>0</v>
      </c>
      <c r="T1247" s="8"/>
      <c r="U1247"/>
    </row>
    <row r="1248" spans="2:21" x14ac:dyDescent="0.25">
      <c r="B1248" s="6" t="s">
        <v>36</v>
      </c>
      <c r="C1248" s="3" t="s">
        <v>37</v>
      </c>
      <c r="D1248" s="5" t="s">
        <v>2039</v>
      </c>
      <c r="E1248" s="19" t="s">
        <v>2040</v>
      </c>
      <c r="F1248" s="25">
        <v>41414</v>
      </c>
      <c r="G1248" s="3" t="s">
        <v>2217</v>
      </c>
      <c r="H1248" s="5">
        <v>2</v>
      </c>
      <c r="I1248" s="19">
        <v>100</v>
      </c>
      <c r="J1248" s="6">
        <f>DATE(YEAR(MPT_Data[[#This Row],[Calendar Day]]),MONTH(MPT_Data[[#This Row],[Calendar Day]]),1)</f>
        <v>41395</v>
      </c>
      <c r="K1248" s="3">
        <f>DATE(YEAR(MPT_Data[[#This Row],[Calendar Day]]),1,1)</f>
        <v>41275</v>
      </c>
      <c r="L1248" s="5">
        <f>MPT_Data[[#This Row],[MIN]]/60/24</f>
        <v>1.3888888888888889E-3</v>
      </c>
      <c r="M1248" t="str">
        <f>VLOOKUP(LEFT(MPT_Data[[#This Row],[Object ID]],1),Lookup[#All],2,FALSE)</f>
        <v>Incident</v>
      </c>
      <c r="N1248">
        <f>VLOOKUP("0"&amp;RIGHT(MPT_Data[[#This Row],[Processor Cost Center]],9),MAIN_Ref[[#All],[Cost Center]:[Site Name]],3,FALSE)</f>
        <v>0</v>
      </c>
      <c r="T1248" s="8"/>
      <c r="U1248"/>
    </row>
    <row r="1249" spans="2:21" x14ac:dyDescent="0.25">
      <c r="B1249" s="6" t="s">
        <v>36</v>
      </c>
      <c r="C1249" s="3" t="s">
        <v>37</v>
      </c>
      <c r="D1249" s="5" t="s">
        <v>2041</v>
      </c>
      <c r="E1249" s="19" t="s">
        <v>2042</v>
      </c>
      <c r="F1249" s="25">
        <v>41414</v>
      </c>
      <c r="G1249" s="3" t="s">
        <v>2217</v>
      </c>
      <c r="H1249" s="5">
        <v>1</v>
      </c>
      <c r="I1249" s="19">
        <v>100</v>
      </c>
      <c r="J1249" s="6">
        <f>DATE(YEAR(MPT_Data[[#This Row],[Calendar Day]]),MONTH(MPT_Data[[#This Row],[Calendar Day]]),1)</f>
        <v>41395</v>
      </c>
      <c r="K1249" s="3">
        <f>DATE(YEAR(MPT_Data[[#This Row],[Calendar Day]]),1,1)</f>
        <v>41275</v>
      </c>
      <c r="L1249" s="5">
        <f>MPT_Data[[#This Row],[MIN]]/60/24</f>
        <v>6.9444444444444447E-4</v>
      </c>
      <c r="M1249" t="str">
        <f>VLOOKUP(LEFT(MPT_Data[[#This Row],[Object ID]],1),Lookup[#All],2,FALSE)</f>
        <v>Incident</v>
      </c>
      <c r="N1249">
        <f>VLOOKUP("0"&amp;RIGHT(MPT_Data[[#This Row],[Processor Cost Center]],9),MAIN_Ref[[#All],[Cost Center]:[Site Name]],3,FALSE)</f>
        <v>0</v>
      </c>
      <c r="T1249" s="8"/>
      <c r="U1249"/>
    </row>
    <row r="1250" spans="2:21" x14ac:dyDescent="0.25">
      <c r="B1250" s="6" t="s">
        <v>36</v>
      </c>
      <c r="C1250" s="3" t="s">
        <v>37</v>
      </c>
      <c r="D1250" s="5" t="s">
        <v>2043</v>
      </c>
      <c r="E1250" s="19" t="s">
        <v>2044</v>
      </c>
      <c r="F1250" s="25">
        <v>41380</v>
      </c>
      <c r="G1250" s="3" t="s">
        <v>2216</v>
      </c>
      <c r="H1250" s="5">
        <v>2</v>
      </c>
      <c r="I1250" s="19">
        <v>100</v>
      </c>
      <c r="J1250" s="6">
        <f>DATE(YEAR(MPT_Data[[#This Row],[Calendar Day]]),MONTH(MPT_Data[[#This Row],[Calendar Day]]),1)</f>
        <v>41365</v>
      </c>
      <c r="K1250" s="3">
        <f>DATE(YEAR(MPT_Data[[#This Row],[Calendar Day]]),1,1)</f>
        <v>41275</v>
      </c>
      <c r="L1250" s="5">
        <f>MPT_Data[[#This Row],[MIN]]/60/24</f>
        <v>1.3888888888888889E-3</v>
      </c>
      <c r="M1250" t="str">
        <f>VLOOKUP(LEFT(MPT_Data[[#This Row],[Object ID]],1),Lookup[#All],2,FALSE)</f>
        <v>Incident</v>
      </c>
      <c r="N1250">
        <f>VLOOKUP("0"&amp;RIGHT(MPT_Data[[#This Row],[Processor Cost Center]],9),MAIN_Ref[[#All],[Cost Center]:[Site Name]],3,FALSE)</f>
        <v>0</v>
      </c>
      <c r="T1250" s="8"/>
      <c r="U1250"/>
    </row>
    <row r="1251" spans="2:21" x14ac:dyDescent="0.25">
      <c r="B1251" s="6" t="s">
        <v>36</v>
      </c>
      <c r="C1251" s="3" t="s">
        <v>37</v>
      </c>
      <c r="D1251" s="5" t="s">
        <v>2045</v>
      </c>
      <c r="E1251" s="19" t="s">
        <v>2046</v>
      </c>
      <c r="F1251" s="25">
        <v>41380</v>
      </c>
      <c r="G1251" s="3" t="s">
        <v>2216</v>
      </c>
      <c r="H1251" s="5">
        <v>2</v>
      </c>
      <c r="I1251" s="19">
        <v>100</v>
      </c>
      <c r="J1251" s="6">
        <f>DATE(YEAR(MPT_Data[[#This Row],[Calendar Day]]),MONTH(MPT_Data[[#This Row],[Calendar Day]]),1)</f>
        <v>41365</v>
      </c>
      <c r="K1251" s="3">
        <f>DATE(YEAR(MPT_Data[[#This Row],[Calendar Day]]),1,1)</f>
        <v>41275</v>
      </c>
      <c r="L1251" s="5">
        <f>MPT_Data[[#This Row],[MIN]]/60/24</f>
        <v>1.3888888888888889E-3</v>
      </c>
      <c r="M1251" t="str">
        <f>VLOOKUP(LEFT(MPT_Data[[#This Row],[Object ID]],1),Lookup[#All],2,FALSE)</f>
        <v>Incident</v>
      </c>
      <c r="N1251">
        <f>VLOOKUP("0"&amp;RIGHT(MPT_Data[[#This Row],[Processor Cost Center]],9),MAIN_Ref[[#All],[Cost Center]:[Site Name]],3,FALSE)</f>
        <v>0</v>
      </c>
      <c r="T1251" s="8"/>
      <c r="U1251"/>
    </row>
    <row r="1252" spans="2:21" x14ac:dyDescent="0.25">
      <c r="B1252" s="6" t="s">
        <v>36</v>
      </c>
      <c r="C1252" s="3" t="s">
        <v>37</v>
      </c>
      <c r="D1252" s="5" t="s">
        <v>2047</v>
      </c>
      <c r="E1252" s="19" t="s">
        <v>2048</v>
      </c>
      <c r="F1252" s="25">
        <v>41380</v>
      </c>
      <c r="G1252" s="3" t="s">
        <v>2216</v>
      </c>
      <c r="H1252" s="5">
        <v>5</v>
      </c>
      <c r="I1252" s="19">
        <v>100</v>
      </c>
      <c r="J1252" s="6">
        <f>DATE(YEAR(MPT_Data[[#This Row],[Calendar Day]]),MONTH(MPT_Data[[#This Row],[Calendar Day]]),1)</f>
        <v>41365</v>
      </c>
      <c r="K1252" s="3">
        <f>DATE(YEAR(MPT_Data[[#This Row],[Calendar Day]]),1,1)</f>
        <v>41275</v>
      </c>
      <c r="L1252" s="5">
        <f>MPT_Data[[#This Row],[MIN]]/60/24</f>
        <v>3.472222222222222E-3</v>
      </c>
      <c r="M1252" t="str">
        <f>VLOOKUP(LEFT(MPT_Data[[#This Row],[Object ID]],1),Lookup[#All],2,FALSE)</f>
        <v>Incident</v>
      </c>
      <c r="N1252">
        <f>VLOOKUP("0"&amp;RIGHT(MPT_Data[[#This Row],[Processor Cost Center]],9),MAIN_Ref[[#All],[Cost Center]:[Site Name]],3,FALSE)</f>
        <v>0</v>
      </c>
      <c r="T1252" s="8"/>
      <c r="U1252"/>
    </row>
    <row r="1253" spans="2:21" x14ac:dyDescent="0.25">
      <c r="B1253" s="6" t="s">
        <v>36</v>
      </c>
      <c r="C1253" s="3" t="s">
        <v>37</v>
      </c>
      <c r="D1253" s="5" t="s">
        <v>2049</v>
      </c>
      <c r="E1253" s="19" t="s">
        <v>2050</v>
      </c>
      <c r="F1253" s="25">
        <v>41381</v>
      </c>
      <c r="G1253" s="3" t="s">
        <v>2216</v>
      </c>
      <c r="H1253" s="5">
        <v>3</v>
      </c>
      <c r="I1253" s="19">
        <v>100</v>
      </c>
      <c r="J1253" s="6">
        <f>DATE(YEAR(MPT_Data[[#This Row],[Calendar Day]]),MONTH(MPT_Data[[#This Row],[Calendar Day]]),1)</f>
        <v>41365</v>
      </c>
      <c r="K1253" s="3">
        <f>DATE(YEAR(MPT_Data[[#This Row],[Calendar Day]]),1,1)</f>
        <v>41275</v>
      </c>
      <c r="L1253" s="5">
        <f>MPT_Data[[#This Row],[MIN]]/60/24</f>
        <v>2.0833333333333333E-3</v>
      </c>
      <c r="M1253" t="str">
        <f>VLOOKUP(LEFT(MPT_Data[[#This Row],[Object ID]],1),Lookup[#All],2,FALSE)</f>
        <v>Incident</v>
      </c>
      <c r="N1253">
        <f>VLOOKUP("0"&amp;RIGHT(MPT_Data[[#This Row],[Processor Cost Center]],9),MAIN_Ref[[#All],[Cost Center]:[Site Name]],3,FALSE)</f>
        <v>0</v>
      </c>
      <c r="T1253" s="8"/>
      <c r="U1253"/>
    </row>
    <row r="1254" spans="2:21" x14ac:dyDescent="0.25">
      <c r="B1254" s="6" t="s">
        <v>36</v>
      </c>
      <c r="C1254" s="3" t="s">
        <v>37</v>
      </c>
      <c r="D1254" s="5" t="s">
        <v>2051</v>
      </c>
      <c r="E1254" s="19" t="s">
        <v>2052</v>
      </c>
      <c r="F1254" s="25">
        <v>41381</v>
      </c>
      <c r="G1254" s="3" t="s">
        <v>2216</v>
      </c>
      <c r="H1254" s="5">
        <v>2</v>
      </c>
      <c r="I1254" s="19">
        <v>100</v>
      </c>
      <c r="J1254" s="6">
        <f>DATE(YEAR(MPT_Data[[#This Row],[Calendar Day]]),MONTH(MPT_Data[[#This Row],[Calendar Day]]),1)</f>
        <v>41365</v>
      </c>
      <c r="K1254" s="3">
        <f>DATE(YEAR(MPT_Data[[#This Row],[Calendar Day]]),1,1)</f>
        <v>41275</v>
      </c>
      <c r="L1254" s="5">
        <f>MPT_Data[[#This Row],[MIN]]/60/24</f>
        <v>1.3888888888888889E-3</v>
      </c>
      <c r="M1254" t="str">
        <f>VLOOKUP(LEFT(MPT_Data[[#This Row],[Object ID]],1),Lookup[#All],2,FALSE)</f>
        <v>Incident</v>
      </c>
      <c r="N1254">
        <f>VLOOKUP("0"&amp;RIGHT(MPT_Data[[#This Row],[Processor Cost Center]],9),MAIN_Ref[[#All],[Cost Center]:[Site Name]],3,FALSE)</f>
        <v>0</v>
      </c>
      <c r="T1254" s="8"/>
      <c r="U1254"/>
    </row>
    <row r="1255" spans="2:21" x14ac:dyDescent="0.25">
      <c r="B1255" s="6" t="s">
        <v>36</v>
      </c>
      <c r="C1255" s="3" t="s">
        <v>37</v>
      </c>
      <c r="D1255" s="5" t="s">
        <v>2053</v>
      </c>
      <c r="E1255" s="19" t="s">
        <v>2054</v>
      </c>
      <c r="F1255" s="25">
        <v>41383</v>
      </c>
      <c r="G1255" s="3" t="s">
        <v>2217</v>
      </c>
      <c r="H1255" s="5">
        <v>1172</v>
      </c>
      <c r="I1255" s="19">
        <v>100</v>
      </c>
      <c r="J1255" s="6">
        <f>DATE(YEAR(MPT_Data[[#This Row],[Calendar Day]]),MONTH(MPT_Data[[#This Row],[Calendar Day]]),1)</f>
        <v>41365</v>
      </c>
      <c r="K1255" s="3">
        <f>DATE(YEAR(MPT_Data[[#This Row],[Calendar Day]]),1,1)</f>
        <v>41275</v>
      </c>
      <c r="L1255" s="5">
        <f>MPT_Data[[#This Row],[MIN]]/60/24</f>
        <v>0.81388888888888899</v>
      </c>
      <c r="M1255" t="str">
        <f>VLOOKUP(LEFT(MPT_Data[[#This Row],[Object ID]],1),Lookup[#All],2,FALSE)</f>
        <v>Incident</v>
      </c>
      <c r="N1255">
        <f>VLOOKUP("0"&amp;RIGHT(MPT_Data[[#This Row],[Processor Cost Center]],9),MAIN_Ref[[#All],[Cost Center]:[Site Name]],3,FALSE)</f>
        <v>0</v>
      </c>
      <c r="T1255" s="8"/>
      <c r="U1255"/>
    </row>
    <row r="1256" spans="2:21" x14ac:dyDescent="0.25">
      <c r="B1256" s="6" t="s">
        <v>36</v>
      </c>
      <c r="C1256" s="3" t="s">
        <v>37</v>
      </c>
      <c r="D1256" s="5" t="s">
        <v>2055</v>
      </c>
      <c r="E1256" s="19" t="s">
        <v>2056</v>
      </c>
      <c r="F1256" s="25">
        <v>41414</v>
      </c>
      <c r="G1256" s="3" t="s">
        <v>2217</v>
      </c>
      <c r="H1256" s="5">
        <v>13</v>
      </c>
      <c r="I1256" s="19">
        <v>100</v>
      </c>
      <c r="J1256" s="6">
        <f>DATE(YEAR(MPT_Data[[#This Row],[Calendar Day]]),MONTH(MPT_Data[[#This Row],[Calendar Day]]),1)</f>
        <v>41395</v>
      </c>
      <c r="K1256" s="3">
        <f>DATE(YEAR(MPT_Data[[#This Row],[Calendar Day]]),1,1)</f>
        <v>41275</v>
      </c>
      <c r="L1256" s="5">
        <f>MPT_Data[[#This Row],[MIN]]/60/24</f>
        <v>9.0277777777777787E-3</v>
      </c>
      <c r="M1256" t="str">
        <f>VLOOKUP(LEFT(MPT_Data[[#This Row],[Object ID]],1),Lookup[#All],2,FALSE)</f>
        <v>Incident</v>
      </c>
      <c r="N1256">
        <f>VLOOKUP("0"&amp;RIGHT(MPT_Data[[#This Row],[Processor Cost Center]],9),MAIN_Ref[[#All],[Cost Center]:[Site Name]],3,FALSE)</f>
        <v>0</v>
      </c>
      <c r="T1256" s="8"/>
      <c r="U1256"/>
    </row>
    <row r="1257" spans="2:21" x14ac:dyDescent="0.25">
      <c r="B1257" s="6" t="s">
        <v>36</v>
      </c>
      <c r="C1257" s="3" t="s">
        <v>37</v>
      </c>
      <c r="D1257" s="5" t="s">
        <v>2057</v>
      </c>
      <c r="E1257" s="19" t="s">
        <v>2058</v>
      </c>
      <c r="F1257" s="25">
        <v>41383</v>
      </c>
      <c r="G1257" s="3" t="s">
        <v>2216</v>
      </c>
      <c r="H1257" s="5">
        <v>92</v>
      </c>
      <c r="I1257" s="19">
        <v>100</v>
      </c>
      <c r="J1257" s="6">
        <f>DATE(YEAR(MPT_Data[[#This Row],[Calendar Day]]),MONTH(MPT_Data[[#This Row],[Calendar Day]]),1)</f>
        <v>41365</v>
      </c>
      <c r="K1257" s="3">
        <f>DATE(YEAR(MPT_Data[[#This Row],[Calendar Day]]),1,1)</f>
        <v>41275</v>
      </c>
      <c r="L1257" s="5">
        <f>MPT_Data[[#This Row],[MIN]]/60/24</f>
        <v>6.3888888888888898E-2</v>
      </c>
      <c r="M1257" t="str">
        <f>VLOOKUP(LEFT(MPT_Data[[#This Row],[Object ID]],1),Lookup[#All],2,FALSE)</f>
        <v>Incident</v>
      </c>
      <c r="N1257">
        <f>VLOOKUP("0"&amp;RIGHT(MPT_Data[[#This Row],[Processor Cost Center]],9),MAIN_Ref[[#All],[Cost Center]:[Site Name]],3,FALSE)</f>
        <v>0</v>
      </c>
      <c r="T1257" s="8"/>
      <c r="U1257"/>
    </row>
    <row r="1258" spans="2:21" x14ac:dyDescent="0.25">
      <c r="B1258" s="6" t="s">
        <v>36</v>
      </c>
      <c r="C1258" s="3" t="s">
        <v>37</v>
      </c>
      <c r="D1258" s="5" t="s">
        <v>2059</v>
      </c>
      <c r="E1258" s="19" t="s">
        <v>2060</v>
      </c>
      <c r="F1258" s="25">
        <v>41414</v>
      </c>
      <c r="G1258" s="3" t="s">
        <v>2216</v>
      </c>
      <c r="H1258" s="5">
        <v>2</v>
      </c>
      <c r="I1258" s="19">
        <v>100</v>
      </c>
      <c r="J1258" s="6">
        <f>DATE(YEAR(MPT_Data[[#This Row],[Calendar Day]]),MONTH(MPT_Data[[#This Row],[Calendar Day]]),1)</f>
        <v>41395</v>
      </c>
      <c r="K1258" s="3">
        <f>DATE(YEAR(MPT_Data[[#This Row],[Calendar Day]]),1,1)</f>
        <v>41275</v>
      </c>
      <c r="L1258" s="5">
        <f>MPT_Data[[#This Row],[MIN]]/60/24</f>
        <v>1.3888888888888889E-3</v>
      </c>
      <c r="M1258" t="str">
        <f>VLOOKUP(LEFT(MPT_Data[[#This Row],[Object ID]],1),Lookup[#All],2,FALSE)</f>
        <v>Incident</v>
      </c>
      <c r="N1258">
        <f>VLOOKUP("0"&amp;RIGHT(MPT_Data[[#This Row],[Processor Cost Center]],9),MAIN_Ref[[#All],[Cost Center]:[Site Name]],3,FALSE)</f>
        <v>0</v>
      </c>
      <c r="T1258" s="8"/>
      <c r="U1258"/>
    </row>
    <row r="1259" spans="2:21" x14ac:dyDescent="0.25">
      <c r="B1259" s="6" t="s">
        <v>36</v>
      </c>
      <c r="C1259" s="3" t="s">
        <v>37</v>
      </c>
      <c r="D1259" s="5" t="s">
        <v>2061</v>
      </c>
      <c r="E1259" s="19" t="s">
        <v>2062</v>
      </c>
      <c r="F1259" s="25">
        <v>41386</v>
      </c>
      <c r="G1259" s="3" t="s">
        <v>2217</v>
      </c>
      <c r="H1259" s="5">
        <v>558</v>
      </c>
      <c r="I1259" s="19">
        <v>100</v>
      </c>
      <c r="J1259" s="6">
        <f>DATE(YEAR(MPT_Data[[#This Row],[Calendar Day]]),MONTH(MPT_Data[[#This Row],[Calendar Day]]),1)</f>
        <v>41365</v>
      </c>
      <c r="K1259" s="3">
        <f>DATE(YEAR(MPT_Data[[#This Row],[Calendar Day]]),1,1)</f>
        <v>41275</v>
      </c>
      <c r="L1259" s="5">
        <f>MPT_Data[[#This Row],[MIN]]/60/24</f>
        <v>0.38750000000000001</v>
      </c>
      <c r="M1259" t="str">
        <f>VLOOKUP(LEFT(MPT_Data[[#This Row],[Object ID]],1),Lookup[#All],2,FALSE)</f>
        <v>Incident</v>
      </c>
      <c r="N1259">
        <f>VLOOKUP("0"&amp;RIGHT(MPT_Data[[#This Row],[Processor Cost Center]],9),MAIN_Ref[[#All],[Cost Center]:[Site Name]],3,FALSE)</f>
        <v>0</v>
      </c>
      <c r="T1259" s="8"/>
      <c r="U1259"/>
    </row>
    <row r="1260" spans="2:21" x14ac:dyDescent="0.25">
      <c r="B1260" s="6" t="s">
        <v>36</v>
      </c>
      <c r="C1260" s="3" t="s">
        <v>37</v>
      </c>
      <c r="D1260" s="5" t="s">
        <v>2063</v>
      </c>
      <c r="E1260" s="19" t="s">
        <v>2064</v>
      </c>
      <c r="F1260" s="25">
        <v>41414</v>
      </c>
      <c r="G1260" s="3" t="s">
        <v>2216</v>
      </c>
      <c r="H1260" s="5">
        <v>220</v>
      </c>
      <c r="I1260" s="19">
        <v>100</v>
      </c>
      <c r="J1260" s="6">
        <f>DATE(YEAR(MPT_Data[[#This Row],[Calendar Day]]),MONTH(MPT_Data[[#This Row],[Calendar Day]]),1)</f>
        <v>41395</v>
      </c>
      <c r="K1260" s="3">
        <f>DATE(YEAR(MPT_Data[[#This Row],[Calendar Day]]),1,1)</f>
        <v>41275</v>
      </c>
      <c r="L1260" s="5">
        <f>MPT_Data[[#This Row],[MIN]]/60/24</f>
        <v>0.15277777777777776</v>
      </c>
      <c r="M1260" t="str">
        <f>VLOOKUP(LEFT(MPT_Data[[#This Row],[Object ID]],1),Lookup[#All],2,FALSE)</f>
        <v>Incident</v>
      </c>
      <c r="N1260">
        <f>VLOOKUP("0"&amp;RIGHT(MPT_Data[[#This Row],[Processor Cost Center]],9),MAIN_Ref[[#All],[Cost Center]:[Site Name]],3,FALSE)</f>
        <v>0</v>
      </c>
      <c r="T1260" s="8"/>
      <c r="U1260"/>
    </row>
    <row r="1261" spans="2:21" x14ac:dyDescent="0.25">
      <c r="B1261" s="6" t="s">
        <v>36</v>
      </c>
      <c r="C1261" s="3" t="s">
        <v>37</v>
      </c>
      <c r="D1261" s="5" t="s">
        <v>2065</v>
      </c>
      <c r="E1261" s="19" t="s">
        <v>2066</v>
      </c>
      <c r="F1261" s="25">
        <v>41417</v>
      </c>
      <c r="G1261" s="3" t="s">
        <v>2216</v>
      </c>
      <c r="H1261" s="5">
        <v>2</v>
      </c>
      <c r="I1261" s="19">
        <v>100</v>
      </c>
      <c r="J1261" s="6">
        <f>DATE(YEAR(MPT_Data[[#This Row],[Calendar Day]]),MONTH(MPT_Data[[#This Row],[Calendar Day]]),1)</f>
        <v>41395</v>
      </c>
      <c r="K1261" s="3">
        <f>DATE(YEAR(MPT_Data[[#This Row],[Calendar Day]]),1,1)</f>
        <v>41275</v>
      </c>
      <c r="L1261" s="5">
        <f>MPT_Data[[#This Row],[MIN]]/60/24</f>
        <v>1.3888888888888889E-3</v>
      </c>
      <c r="M1261" t="str">
        <f>VLOOKUP(LEFT(MPT_Data[[#This Row],[Object ID]],1),Lookup[#All],2,FALSE)</f>
        <v>Incident</v>
      </c>
      <c r="N1261">
        <f>VLOOKUP("0"&amp;RIGHT(MPT_Data[[#This Row],[Processor Cost Center]],9),MAIN_Ref[[#All],[Cost Center]:[Site Name]],3,FALSE)</f>
        <v>0</v>
      </c>
      <c r="T1261" s="8"/>
      <c r="U1261"/>
    </row>
    <row r="1262" spans="2:21" x14ac:dyDescent="0.25">
      <c r="B1262" s="6" t="s">
        <v>36</v>
      </c>
      <c r="C1262" s="3" t="s">
        <v>37</v>
      </c>
      <c r="D1262" s="5" t="s">
        <v>2067</v>
      </c>
      <c r="E1262" s="19" t="s">
        <v>2068</v>
      </c>
      <c r="F1262" s="25">
        <v>41417</v>
      </c>
      <c r="G1262" s="3" t="s">
        <v>2216</v>
      </c>
      <c r="H1262" s="5">
        <v>3</v>
      </c>
      <c r="I1262" s="19">
        <v>100</v>
      </c>
      <c r="J1262" s="6">
        <f>DATE(YEAR(MPT_Data[[#This Row],[Calendar Day]]),MONTH(MPT_Data[[#This Row],[Calendar Day]]),1)</f>
        <v>41395</v>
      </c>
      <c r="K1262" s="3">
        <f>DATE(YEAR(MPT_Data[[#This Row],[Calendar Day]]),1,1)</f>
        <v>41275</v>
      </c>
      <c r="L1262" s="5">
        <f>MPT_Data[[#This Row],[MIN]]/60/24</f>
        <v>2.0833333333333333E-3</v>
      </c>
      <c r="M1262" t="str">
        <f>VLOOKUP(LEFT(MPT_Data[[#This Row],[Object ID]],1),Lookup[#All],2,FALSE)</f>
        <v>Incident</v>
      </c>
      <c r="N1262">
        <f>VLOOKUP("0"&amp;RIGHT(MPT_Data[[#This Row],[Processor Cost Center]],9),MAIN_Ref[[#All],[Cost Center]:[Site Name]],3,FALSE)</f>
        <v>0</v>
      </c>
      <c r="T1262" s="8"/>
      <c r="U1262"/>
    </row>
    <row r="1263" spans="2:21" x14ac:dyDescent="0.25">
      <c r="B1263" s="6" t="s">
        <v>36</v>
      </c>
      <c r="C1263" s="3" t="s">
        <v>37</v>
      </c>
      <c r="D1263" s="5" t="s">
        <v>2069</v>
      </c>
      <c r="E1263" s="19" t="s">
        <v>2070</v>
      </c>
      <c r="F1263" s="25">
        <v>41417</v>
      </c>
      <c r="G1263" s="3" t="s">
        <v>2216</v>
      </c>
      <c r="H1263" s="5">
        <v>2</v>
      </c>
      <c r="I1263" s="19">
        <v>100</v>
      </c>
      <c r="J1263" s="6">
        <f>DATE(YEAR(MPT_Data[[#This Row],[Calendar Day]]),MONTH(MPT_Data[[#This Row],[Calendar Day]]),1)</f>
        <v>41395</v>
      </c>
      <c r="K1263" s="3">
        <f>DATE(YEAR(MPT_Data[[#This Row],[Calendar Day]]),1,1)</f>
        <v>41275</v>
      </c>
      <c r="L1263" s="5">
        <f>MPT_Data[[#This Row],[MIN]]/60/24</f>
        <v>1.3888888888888889E-3</v>
      </c>
      <c r="M1263" t="str">
        <f>VLOOKUP(LEFT(MPT_Data[[#This Row],[Object ID]],1),Lookup[#All],2,FALSE)</f>
        <v>Incident</v>
      </c>
      <c r="N1263">
        <f>VLOOKUP("0"&amp;RIGHT(MPT_Data[[#This Row],[Processor Cost Center]],9),MAIN_Ref[[#All],[Cost Center]:[Site Name]],3,FALSE)</f>
        <v>0</v>
      </c>
      <c r="T1263" s="8"/>
      <c r="U1263"/>
    </row>
    <row r="1264" spans="2:21" x14ac:dyDescent="0.25">
      <c r="B1264" s="6" t="s">
        <v>36</v>
      </c>
      <c r="C1264" s="3" t="s">
        <v>37</v>
      </c>
      <c r="D1264" s="5" t="s">
        <v>2071</v>
      </c>
      <c r="E1264" s="19" t="s">
        <v>2072</v>
      </c>
      <c r="F1264" s="25">
        <v>41386</v>
      </c>
      <c r="G1264" s="3" t="s">
        <v>2216</v>
      </c>
      <c r="H1264" s="5">
        <v>3</v>
      </c>
      <c r="I1264" s="19">
        <v>100</v>
      </c>
      <c r="J1264" s="6">
        <f>DATE(YEAR(MPT_Data[[#This Row],[Calendar Day]]),MONTH(MPT_Data[[#This Row],[Calendar Day]]),1)</f>
        <v>41365</v>
      </c>
      <c r="K1264" s="3">
        <f>DATE(YEAR(MPT_Data[[#This Row],[Calendar Day]]),1,1)</f>
        <v>41275</v>
      </c>
      <c r="L1264" s="5">
        <f>MPT_Data[[#This Row],[MIN]]/60/24</f>
        <v>2.0833333333333333E-3</v>
      </c>
      <c r="M1264" t="str">
        <f>VLOOKUP(LEFT(MPT_Data[[#This Row],[Object ID]],1),Lookup[#All],2,FALSE)</f>
        <v>Incident</v>
      </c>
      <c r="N1264">
        <f>VLOOKUP("0"&amp;RIGHT(MPT_Data[[#This Row],[Processor Cost Center]],9),MAIN_Ref[[#All],[Cost Center]:[Site Name]],3,FALSE)</f>
        <v>0</v>
      </c>
      <c r="T1264" s="8"/>
      <c r="U1264"/>
    </row>
    <row r="1265" spans="2:21" x14ac:dyDescent="0.25">
      <c r="B1265" s="6" t="s">
        <v>36</v>
      </c>
      <c r="C1265" s="3" t="s">
        <v>37</v>
      </c>
      <c r="D1265" s="5" t="s">
        <v>2073</v>
      </c>
      <c r="E1265" s="19" t="s">
        <v>2074</v>
      </c>
      <c r="F1265" s="25">
        <v>41426</v>
      </c>
      <c r="G1265" s="3" t="s">
        <v>2219</v>
      </c>
      <c r="H1265" s="5">
        <v>56068</v>
      </c>
      <c r="I1265" s="19">
        <v>0</v>
      </c>
      <c r="J1265" s="6">
        <f>DATE(YEAR(MPT_Data[[#This Row],[Calendar Day]]),MONTH(MPT_Data[[#This Row],[Calendar Day]]),1)</f>
        <v>41426</v>
      </c>
      <c r="K1265" s="3">
        <f>DATE(YEAR(MPT_Data[[#This Row],[Calendar Day]]),1,1)</f>
        <v>41275</v>
      </c>
      <c r="L1265" s="5">
        <f>MPT_Data[[#This Row],[MIN]]/60/24</f>
        <v>38.93611111111111</v>
      </c>
      <c r="M1265" t="str">
        <f>VLOOKUP(LEFT(MPT_Data[[#This Row],[Object ID]],1),Lookup[#All],2,FALSE)</f>
        <v>Incident</v>
      </c>
      <c r="N1265">
        <f>VLOOKUP("0"&amp;RIGHT(MPT_Data[[#This Row],[Processor Cost Center]],9),MAIN_Ref[[#All],[Cost Center]:[Site Name]],3,FALSE)</f>
        <v>0</v>
      </c>
      <c r="T1265" s="8"/>
      <c r="U1265"/>
    </row>
    <row r="1266" spans="2:21" x14ac:dyDescent="0.25">
      <c r="B1266" s="6" t="s">
        <v>36</v>
      </c>
      <c r="C1266" s="3" t="s">
        <v>37</v>
      </c>
      <c r="D1266" s="5" t="s">
        <v>2075</v>
      </c>
      <c r="E1266" s="19" t="s">
        <v>2076</v>
      </c>
      <c r="F1266" s="25">
        <v>41419</v>
      </c>
      <c r="G1266" s="3" t="s">
        <v>2216</v>
      </c>
      <c r="H1266" s="5">
        <v>4</v>
      </c>
      <c r="I1266" s="19">
        <v>100</v>
      </c>
      <c r="J1266" s="6">
        <f>DATE(YEAR(MPT_Data[[#This Row],[Calendar Day]]),MONTH(MPT_Data[[#This Row],[Calendar Day]]),1)</f>
        <v>41395</v>
      </c>
      <c r="K1266" s="3">
        <f>DATE(YEAR(MPT_Data[[#This Row],[Calendar Day]]),1,1)</f>
        <v>41275</v>
      </c>
      <c r="L1266" s="5">
        <f>MPT_Data[[#This Row],[MIN]]/60/24</f>
        <v>2.7777777777777779E-3</v>
      </c>
      <c r="M1266" t="str">
        <f>VLOOKUP(LEFT(MPT_Data[[#This Row],[Object ID]],1),Lookup[#All],2,FALSE)</f>
        <v>Incident</v>
      </c>
      <c r="N1266">
        <f>VLOOKUP("0"&amp;RIGHT(MPT_Data[[#This Row],[Processor Cost Center]],9),MAIN_Ref[[#All],[Cost Center]:[Site Name]],3,FALSE)</f>
        <v>0</v>
      </c>
      <c r="T1266" s="8"/>
      <c r="U1266"/>
    </row>
    <row r="1267" spans="2:21" x14ac:dyDescent="0.25">
      <c r="B1267" s="6" t="s">
        <v>36</v>
      </c>
      <c r="C1267" s="3" t="s">
        <v>37</v>
      </c>
      <c r="D1267" s="5" t="s">
        <v>2077</v>
      </c>
      <c r="E1267" s="19" t="s">
        <v>2076</v>
      </c>
      <c r="F1267" s="25">
        <v>41419</v>
      </c>
      <c r="G1267" s="3" t="s">
        <v>2216</v>
      </c>
      <c r="H1267" s="5">
        <v>2</v>
      </c>
      <c r="I1267" s="19">
        <v>100</v>
      </c>
      <c r="J1267" s="6">
        <f>DATE(YEAR(MPT_Data[[#This Row],[Calendar Day]]),MONTH(MPT_Data[[#This Row],[Calendar Day]]),1)</f>
        <v>41395</v>
      </c>
      <c r="K1267" s="3">
        <f>DATE(YEAR(MPT_Data[[#This Row],[Calendar Day]]),1,1)</f>
        <v>41275</v>
      </c>
      <c r="L1267" s="5">
        <f>MPT_Data[[#This Row],[MIN]]/60/24</f>
        <v>1.3888888888888889E-3</v>
      </c>
      <c r="M1267" t="str">
        <f>VLOOKUP(LEFT(MPT_Data[[#This Row],[Object ID]],1),Lookup[#All],2,FALSE)</f>
        <v>Incident</v>
      </c>
      <c r="N1267">
        <f>VLOOKUP("0"&amp;RIGHT(MPT_Data[[#This Row],[Processor Cost Center]],9),MAIN_Ref[[#All],[Cost Center]:[Site Name]],3,FALSE)</f>
        <v>0</v>
      </c>
      <c r="T1267" s="8"/>
      <c r="U1267"/>
    </row>
    <row r="1268" spans="2:21" x14ac:dyDescent="0.25">
      <c r="B1268" s="6" t="s">
        <v>36</v>
      </c>
      <c r="C1268" s="3" t="s">
        <v>37</v>
      </c>
      <c r="D1268" s="5" t="s">
        <v>2078</v>
      </c>
      <c r="E1268" s="19" t="s">
        <v>2079</v>
      </c>
      <c r="F1268" s="25">
        <v>41388</v>
      </c>
      <c r="G1268" s="3" t="s">
        <v>2216</v>
      </c>
      <c r="H1268" s="5">
        <v>4</v>
      </c>
      <c r="I1268" s="19">
        <v>100</v>
      </c>
      <c r="J1268" s="6">
        <f>DATE(YEAR(MPT_Data[[#This Row],[Calendar Day]]),MONTH(MPT_Data[[#This Row],[Calendar Day]]),1)</f>
        <v>41365</v>
      </c>
      <c r="K1268" s="3">
        <f>DATE(YEAR(MPT_Data[[#This Row],[Calendar Day]]),1,1)</f>
        <v>41275</v>
      </c>
      <c r="L1268" s="5">
        <f>MPT_Data[[#This Row],[MIN]]/60/24</f>
        <v>2.7777777777777779E-3</v>
      </c>
      <c r="M1268" t="str">
        <f>VLOOKUP(LEFT(MPT_Data[[#This Row],[Object ID]],1),Lookup[#All],2,FALSE)</f>
        <v>Incident</v>
      </c>
      <c r="N1268">
        <f>VLOOKUP("0"&amp;RIGHT(MPT_Data[[#This Row],[Processor Cost Center]],9),MAIN_Ref[[#All],[Cost Center]:[Site Name]],3,FALSE)</f>
        <v>0</v>
      </c>
      <c r="T1268" s="8"/>
      <c r="U1268"/>
    </row>
    <row r="1269" spans="2:21" x14ac:dyDescent="0.25">
      <c r="B1269" s="6" t="s">
        <v>36</v>
      </c>
      <c r="C1269" s="3" t="s">
        <v>37</v>
      </c>
      <c r="D1269" s="5" t="s">
        <v>2080</v>
      </c>
      <c r="E1269" s="19" t="s">
        <v>2081</v>
      </c>
      <c r="F1269" s="25">
        <v>41419</v>
      </c>
      <c r="G1269" s="3" t="s">
        <v>2219</v>
      </c>
      <c r="H1269" s="5">
        <v>4</v>
      </c>
      <c r="I1269" s="19">
        <v>100</v>
      </c>
      <c r="J1269" s="6">
        <f>DATE(YEAR(MPT_Data[[#This Row],[Calendar Day]]),MONTH(MPT_Data[[#This Row],[Calendar Day]]),1)</f>
        <v>41395</v>
      </c>
      <c r="K1269" s="3">
        <f>DATE(YEAR(MPT_Data[[#This Row],[Calendar Day]]),1,1)</f>
        <v>41275</v>
      </c>
      <c r="L1269" s="5">
        <f>MPT_Data[[#This Row],[MIN]]/60/24</f>
        <v>2.7777777777777779E-3</v>
      </c>
      <c r="M1269" t="str">
        <f>VLOOKUP(LEFT(MPT_Data[[#This Row],[Object ID]],1),Lookup[#All],2,FALSE)</f>
        <v>Incident</v>
      </c>
      <c r="N1269">
        <f>VLOOKUP("0"&amp;RIGHT(MPT_Data[[#This Row],[Processor Cost Center]],9),MAIN_Ref[[#All],[Cost Center]:[Site Name]],3,FALSE)</f>
        <v>0</v>
      </c>
      <c r="T1269" s="8"/>
      <c r="U1269"/>
    </row>
    <row r="1270" spans="2:21" x14ac:dyDescent="0.25">
      <c r="B1270" s="6" t="s">
        <v>36</v>
      </c>
      <c r="C1270" s="3" t="s">
        <v>37</v>
      </c>
      <c r="D1270" s="5" t="s">
        <v>2082</v>
      </c>
      <c r="E1270" s="19" t="s">
        <v>2083</v>
      </c>
      <c r="F1270" s="25">
        <v>41393</v>
      </c>
      <c r="G1270" s="3" t="s">
        <v>2217</v>
      </c>
      <c r="H1270" s="5">
        <v>2</v>
      </c>
      <c r="I1270" s="19">
        <v>100</v>
      </c>
      <c r="J1270" s="6">
        <f>DATE(YEAR(MPT_Data[[#This Row],[Calendar Day]]),MONTH(MPT_Data[[#This Row],[Calendar Day]]),1)</f>
        <v>41365</v>
      </c>
      <c r="K1270" s="3">
        <f>DATE(YEAR(MPT_Data[[#This Row],[Calendar Day]]),1,1)</f>
        <v>41275</v>
      </c>
      <c r="L1270" s="5">
        <f>MPT_Data[[#This Row],[MIN]]/60/24</f>
        <v>1.3888888888888889E-3</v>
      </c>
      <c r="M1270" t="str">
        <f>VLOOKUP(LEFT(MPT_Data[[#This Row],[Object ID]],1),Lookup[#All],2,FALSE)</f>
        <v>Incident</v>
      </c>
      <c r="N1270">
        <f>VLOOKUP("0"&amp;RIGHT(MPT_Data[[#This Row],[Processor Cost Center]],9),MAIN_Ref[[#All],[Cost Center]:[Site Name]],3,FALSE)</f>
        <v>0</v>
      </c>
      <c r="T1270" s="8"/>
      <c r="U1270"/>
    </row>
    <row r="1271" spans="2:21" x14ac:dyDescent="0.25">
      <c r="B1271" s="6" t="s">
        <v>36</v>
      </c>
      <c r="C1271" s="3" t="s">
        <v>37</v>
      </c>
      <c r="D1271" s="5" t="s">
        <v>2084</v>
      </c>
      <c r="E1271" s="19" t="s">
        <v>2085</v>
      </c>
      <c r="F1271" s="25">
        <v>41389</v>
      </c>
      <c r="G1271" s="3" t="s">
        <v>2217</v>
      </c>
      <c r="H1271" s="5">
        <v>2</v>
      </c>
      <c r="I1271" s="19">
        <v>100</v>
      </c>
      <c r="J1271" s="6">
        <f>DATE(YEAR(MPT_Data[[#This Row],[Calendar Day]]),MONTH(MPT_Data[[#This Row],[Calendar Day]]),1)</f>
        <v>41365</v>
      </c>
      <c r="K1271" s="3">
        <f>DATE(YEAR(MPT_Data[[#This Row],[Calendar Day]]),1,1)</f>
        <v>41275</v>
      </c>
      <c r="L1271" s="5">
        <f>MPT_Data[[#This Row],[MIN]]/60/24</f>
        <v>1.3888888888888889E-3</v>
      </c>
      <c r="M1271" t="str">
        <f>VLOOKUP(LEFT(MPT_Data[[#This Row],[Object ID]],1),Lookup[#All],2,FALSE)</f>
        <v>Incident</v>
      </c>
      <c r="N1271">
        <f>VLOOKUP("0"&amp;RIGHT(MPT_Data[[#This Row],[Processor Cost Center]],9),MAIN_Ref[[#All],[Cost Center]:[Site Name]],3,FALSE)</f>
        <v>0</v>
      </c>
      <c r="T1271" s="8"/>
      <c r="U1271"/>
    </row>
    <row r="1272" spans="2:21" x14ac:dyDescent="0.25">
      <c r="B1272" s="6" t="s">
        <v>36</v>
      </c>
      <c r="C1272" s="3" t="s">
        <v>37</v>
      </c>
      <c r="D1272" s="5" t="s">
        <v>2086</v>
      </c>
      <c r="E1272" s="19" t="s">
        <v>2087</v>
      </c>
      <c r="F1272" s="25">
        <v>41395</v>
      </c>
      <c r="G1272" s="3" t="s">
        <v>2216</v>
      </c>
      <c r="H1272" s="5">
        <v>222</v>
      </c>
      <c r="I1272" s="19">
        <v>100</v>
      </c>
      <c r="J1272" s="6">
        <f>DATE(YEAR(MPT_Data[[#This Row],[Calendar Day]]),MONTH(MPT_Data[[#This Row],[Calendar Day]]),1)</f>
        <v>41395</v>
      </c>
      <c r="K1272" s="3">
        <f>DATE(YEAR(MPT_Data[[#This Row],[Calendar Day]]),1,1)</f>
        <v>41275</v>
      </c>
      <c r="L1272" s="5">
        <f>MPT_Data[[#This Row],[MIN]]/60/24</f>
        <v>0.15416666666666667</v>
      </c>
      <c r="M1272" t="str">
        <f>VLOOKUP(LEFT(MPT_Data[[#This Row],[Object ID]],1),Lookup[#All],2,FALSE)</f>
        <v>Incident</v>
      </c>
      <c r="N1272">
        <f>VLOOKUP("0"&amp;RIGHT(MPT_Data[[#This Row],[Processor Cost Center]],9),MAIN_Ref[[#All],[Cost Center]:[Site Name]],3,FALSE)</f>
        <v>0</v>
      </c>
      <c r="T1272" s="8"/>
      <c r="U1272"/>
    </row>
    <row r="1273" spans="2:21" x14ac:dyDescent="0.25">
      <c r="B1273" s="6" t="s">
        <v>36</v>
      </c>
      <c r="C1273" s="3" t="s">
        <v>37</v>
      </c>
      <c r="D1273" s="5" t="s">
        <v>2088</v>
      </c>
      <c r="E1273" s="19" t="s">
        <v>2089</v>
      </c>
      <c r="F1273" s="25">
        <v>41420</v>
      </c>
      <c r="G1273" s="3" t="s">
        <v>2217</v>
      </c>
      <c r="H1273" s="5">
        <v>2</v>
      </c>
      <c r="I1273" s="19">
        <v>100</v>
      </c>
      <c r="J1273" s="6">
        <f>DATE(YEAR(MPT_Data[[#This Row],[Calendar Day]]),MONTH(MPT_Data[[#This Row],[Calendar Day]]),1)</f>
        <v>41395</v>
      </c>
      <c r="K1273" s="3">
        <f>DATE(YEAR(MPT_Data[[#This Row],[Calendar Day]]),1,1)</f>
        <v>41275</v>
      </c>
      <c r="L1273" s="5">
        <f>MPT_Data[[#This Row],[MIN]]/60/24</f>
        <v>1.3888888888888889E-3</v>
      </c>
      <c r="M1273" t="str">
        <f>VLOOKUP(LEFT(MPT_Data[[#This Row],[Object ID]],1),Lookup[#All],2,FALSE)</f>
        <v>Incident</v>
      </c>
      <c r="N1273">
        <f>VLOOKUP("0"&amp;RIGHT(MPT_Data[[#This Row],[Processor Cost Center]],9),MAIN_Ref[[#All],[Cost Center]:[Site Name]],3,FALSE)</f>
        <v>0</v>
      </c>
      <c r="T1273" s="8"/>
      <c r="U1273"/>
    </row>
    <row r="1274" spans="2:21" x14ac:dyDescent="0.25">
      <c r="B1274" s="6" t="s">
        <v>36</v>
      </c>
      <c r="C1274" s="3" t="s">
        <v>37</v>
      </c>
      <c r="D1274" s="5" t="s">
        <v>2090</v>
      </c>
      <c r="E1274" s="19" t="s">
        <v>2091</v>
      </c>
      <c r="F1274" s="25">
        <v>41420</v>
      </c>
      <c r="G1274" s="3" t="s">
        <v>2217</v>
      </c>
      <c r="H1274" s="5">
        <v>2</v>
      </c>
      <c r="I1274" s="19">
        <v>100</v>
      </c>
      <c r="J1274" s="6">
        <f>DATE(YEAR(MPT_Data[[#This Row],[Calendar Day]]),MONTH(MPT_Data[[#This Row],[Calendar Day]]),1)</f>
        <v>41395</v>
      </c>
      <c r="K1274" s="3">
        <f>DATE(YEAR(MPT_Data[[#This Row],[Calendar Day]]),1,1)</f>
        <v>41275</v>
      </c>
      <c r="L1274" s="5">
        <f>MPT_Data[[#This Row],[MIN]]/60/24</f>
        <v>1.3888888888888889E-3</v>
      </c>
      <c r="M1274" t="str">
        <f>VLOOKUP(LEFT(MPT_Data[[#This Row],[Object ID]],1),Lookup[#All],2,FALSE)</f>
        <v>Incident</v>
      </c>
      <c r="N1274">
        <f>VLOOKUP("0"&amp;RIGHT(MPT_Data[[#This Row],[Processor Cost Center]],9),MAIN_Ref[[#All],[Cost Center]:[Site Name]],3,FALSE)</f>
        <v>0</v>
      </c>
      <c r="T1274" s="8"/>
      <c r="U1274"/>
    </row>
    <row r="1275" spans="2:21" x14ac:dyDescent="0.25">
      <c r="B1275" s="6" t="s">
        <v>36</v>
      </c>
      <c r="C1275" s="3" t="s">
        <v>37</v>
      </c>
      <c r="D1275" s="5" t="s">
        <v>2092</v>
      </c>
      <c r="E1275" s="19" t="s">
        <v>2093</v>
      </c>
      <c r="F1275" s="25">
        <v>41391</v>
      </c>
      <c r="G1275" s="3" t="s">
        <v>2216</v>
      </c>
      <c r="H1275" s="5">
        <v>1185</v>
      </c>
      <c r="I1275" s="19">
        <v>100</v>
      </c>
      <c r="J1275" s="6">
        <f>DATE(YEAR(MPT_Data[[#This Row],[Calendar Day]]),MONTH(MPT_Data[[#This Row],[Calendar Day]]),1)</f>
        <v>41365</v>
      </c>
      <c r="K1275" s="3">
        <f>DATE(YEAR(MPT_Data[[#This Row],[Calendar Day]]),1,1)</f>
        <v>41275</v>
      </c>
      <c r="L1275" s="5">
        <f>MPT_Data[[#This Row],[MIN]]/60/24</f>
        <v>0.82291666666666663</v>
      </c>
      <c r="M1275" t="str">
        <f>VLOOKUP(LEFT(MPT_Data[[#This Row],[Object ID]],1),Lookup[#All],2,FALSE)</f>
        <v>Incident</v>
      </c>
      <c r="N1275">
        <f>VLOOKUP("0"&amp;RIGHT(MPT_Data[[#This Row],[Processor Cost Center]],9),MAIN_Ref[[#All],[Cost Center]:[Site Name]],3,FALSE)</f>
        <v>0</v>
      </c>
      <c r="T1275" s="8"/>
      <c r="U1275"/>
    </row>
    <row r="1276" spans="2:21" x14ac:dyDescent="0.25">
      <c r="B1276" s="6" t="s">
        <v>36</v>
      </c>
      <c r="C1276" s="3" t="s">
        <v>37</v>
      </c>
      <c r="D1276" s="5" t="s">
        <v>2094</v>
      </c>
      <c r="E1276" s="19" t="s">
        <v>2095</v>
      </c>
      <c r="F1276" s="25">
        <v>41390</v>
      </c>
      <c r="G1276" s="3" t="s">
        <v>2216</v>
      </c>
      <c r="H1276" s="5">
        <v>4</v>
      </c>
      <c r="I1276" s="19">
        <v>100</v>
      </c>
      <c r="J1276" s="6">
        <f>DATE(YEAR(MPT_Data[[#This Row],[Calendar Day]]),MONTH(MPT_Data[[#This Row],[Calendar Day]]),1)</f>
        <v>41365</v>
      </c>
      <c r="K1276" s="3">
        <f>DATE(YEAR(MPT_Data[[#This Row],[Calendar Day]]),1,1)</f>
        <v>41275</v>
      </c>
      <c r="L1276" s="5">
        <f>MPT_Data[[#This Row],[MIN]]/60/24</f>
        <v>2.7777777777777779E-3</v>
      </c>
      <c r="M1276" t="str">
        <f>VLOOKUP(LEFT(MPT_Data[[#This Row],[Object ID]],1),Lookup[#All],2,FALSE)</f>
        <v>Incident</v>
      </c>
      <c r="N1276">
        <f>VLOOKUP("0"&amp;RIGHT(MPT_Data[[#This Row],[Processor Cost Center]],9),MAIN_Ref[[#All],[Cost Center]:[Site Name]],3,FALSE)</f>
        <v>0</v>
      </c>
      <c r="T1276" s="8"/>
      <c r="U1276"/>
    </row>
    <row r="1277" spans="2:21" x14ac:dyDescent="0.25">
      <c r="B1277" s="6" t="s">
        <v>36</v>
      </c>
      <c r="C1277" s="3" t="s">
        <v>37</v>
      </c>
      <c r="D1277" s="5" t="s">
        <v>2096</v>
      </c>
      <c r="E1277" s="19" t="s">
        <v>2097</v>
      </c>
      <c r="F1277" s="25">
        <v>41389</v>
      </c>
      <c r="G1277" s="3" t="s">
        <v>2216</v>
      </c>
      <c r="H1277" s="5">
        <v>3</v>
      </c>
      <c r="I1277" s="19">
        <v>100</v>
      </c>
      <c r="J1277" s="6">
        <f>DATE(YEAR(MPT_Data[[#This Row],[Calendar Day]]),MONTH(MPT_Data[[#This Row],[Calendar Day]]),1)</f>
        <v>41365</v>
      </c>
      <c r="K1277" s="3">
        <f>DATE(YEAR(MPT_Data[[#This Row],[Calendar Day]]),1,1)</f>
        <v>41275</v>
      </c>
      <c r="L1277" s="5">
        <f>MPT_Data[[#This Row],[MIN]]/60/24</f>
        <v>2.0833333333333333E-3</v>
      </c>
      <c r="M1277" t="str">
        <f>VLOOKUP(LEFT(MPT_Data[[#This Row],[Object ID]],1),Lookup[#All],2,FALSE)</f>
        <v>Incident</v>
      </c>
      <c r="N1277">
        <f>VLOOKUP("0"&amp;RIGHT(MPT_Data[[#This Row],[Processor Cost Center]],9),MAIN_Ref[[#All],[Cost Center]:[Site Name]],3,FALSE)</f>
        <v>0</v>
      </c>
      <c r="T1277" s="8"/>
      <c r="U1277"/>
    </row>
    <row r="1278" spans="2:21" x14ac:dyDescent="0.25">
      <c r="B1278" s="6" t="s">
        <v>36</v>
      </c>
      <c r="C1278" s="3" t="s">
        <v>37</v>
      </c>
      <c r="D1278" s="5" t="s">
        <v>2098</v>
      </c>
      <c r="E1278" s="19" t="s">
        <v>2099</v>
      </c>
      <c r="F1278" s="25">
        <v>41390</v>
      </c>
      <c r="G1278" s="3" t="s">
        <v>2216</v>
      </c>
      <c r="H1278" s="5">
        <v>10</v>
      </c>
      <c r="I1278" s="19">
        <v>100</v>
      </c>
      <c r="J1278" s="6">
        <f>DATE(YEAR(MPT_Data[[#This Row],[Calendar Day]]),MONTH(MPT_Data[[#This Row],[Calendar Day]]),1)</f>
        <v>41365</v>
      </c>
      <c r="K1278" s="3">
        <f>DATE(YEAR(MPT_Data[[#This Row],[Calendar Day]]),1,1)</f>
        <v>41275</v>
      </c>
      <c r="L1278" s="5">
        <f>MPT_Data[[#This Row],[MIN]]/60/24</f>
        <v>6.9444444444444441E-3</v>
      </c>
      <c r="M1278" t="str">
        <f>VLOOKUP(LEFT(MPT_Data[[#This Row],[Object ID]],1),Lookup[#All],2,FALSE)</f>
        <v>Incident</v>
      </c>
      <c r="N1278">
        <f>VLOOKUP("0"&amp;RIGHT(MPT_Data[[#This Row],[Processor Cost Center]],9),MAIN_Ref[[#All],[Cost Center]:[Site Name]],3,FALSE)</f>
        <v>0</v>
      </c>
      <c r="T1278" s="8"/>
      <c r="U1278"/>
    </row>
    <row r="1279" spans="2:21" x14ac:dyDescent="0.25">
      <c r="B1279" s="6" t="s">
        <v>36</v>
      </c>
      <c r="C1279" s="3" t="s">
        <v>37</v>
      </c>
      <c r="D1279" s="5" t="s">
        <v>2100</v>
      </c>
      <c r="E1279" s="19" t="s">
        <v>2101</v>
      </c>
      <c r="F1279" s="25">
        <v>41391</v>
      </c>
      <c r="G1279" s="3" t="s">
        <v>2216</v>
      </c>
      <c r="H1279" s="5">
        <v>0</v>
      </c>
      <c r="I1279" s="19" t="s">
        <v>1051</v>
      </c>
      <c r="J1279" s="6">
        <f>DATE(YEAR(MPT_Data[[#This Row],[Calendar Day]]),MONTH(MPT_Data[[#This Row],[Calendar Day]]),1)</f>
        <v>41365</v>
      </c>
      <c r="K1279" s="3">
        <f>DATE(YEAR(MPT_Data[[#This Row],[Calendar Day]]),1,1)</f>
        <v>41275</v>
      </c>
      <c r="L1279" s="5">
        <f>MPT_Data[[#This Row],[MIN]]/60/24</f>
        <v>0</v>
      </c>
      <c r="M1279" t="str">
        <f>VLOOKUP(LEFT(MPT_Data[[#This Row],[Object ID]],1),Lookup[#All],2,FALSE)</f>
        <v>Incident</v>
      </c>
      <c r="N1279">
        <f>VLOOKUP("0"&amp;RIGHT(MPT_Data[[#This Row],[Processor Cost Center]],9),MAIN_Ref[[#All],[Cost Center]:[Site Name]],3,FALSE)</f>
        <v>0</v>
      </c>
      <c r="T1279" s="8"/>
      <c r="U1279"/>
    </row>
    <row r="1280" spans="2:21" x14ac:dyDescent="0.25">
      <c r="B1280" s="6" t="s">
        <v>36</v>
      </c>
      <c r="C1280" s="3" t="s">
        <v>37</v>
      </c>
      <c r="D1280" s="5" t="s">
        <v>2100</v>
      </c>
      <c r="E1280" s="19" t="s">
        <v>2101</v>
      </c>
      <c r="F1280" s="25">
        <v>41396</v>
      </c>
      <c r="G1280" s="3" t="s">
        <v>2216</v>
      </c>
      <c r="H1280" s="5">
        <v>3916</v>
      </c>
      <c r="I1280" s="19">
        <v>100</v>
      </c>
      <c r="J1280" s="6">
        <f>DATE(YEAR(MPT_Data[[#This Row],[Calendar Day]]),MONTH(MPT_Data[[#This Row],[Calendar Day]]),1)</f>
        <v>41395</v>
      </c>
      <c r="K1280" s="3">
        <f>DATE(YEAR(MPT_Data[[#This Row],[Calendar Day]]),1,1)</f>
        <v>41275</v>
      </c>
      <c r="L1280" s="5">
        <f>MPT_Data[[#This Row],[MIN]]/60/24</f>
        <v>2.7194444444444446</v>
      </c>
      <c r="M1280" t="str">
        <f>VLOOKUP(LEFT(MPT_Data[[#This Row],[Object ID]],1),Lookup[#All],2,FALSE)</f>
        <v>Incident</v>
      </c>
      <c r="N1280">
        <f>VLOOKUP("0"&amp;RIGHT(MPT_Data[[#This Row],[Processor Cost Center]],9),MAIN_Ref[[#All],[Cost Center]:[Site Name]],3,FALSE)</f>
        <v>0</v>
      </c>
      <c r="T1280" s="8"/>
      <c r="U1280"/>
    </row>
    <row r="1281" spans="2:21" x14ac:dyDescent="0.25">
      <c r="B1281" s="6" t="s">
        <v>36</v>
      </c>
      <c r="C1281" s="3" t="s">
        <v>37</v>
      </c>
      <c r="D1281" s="5" t="s">
        <v>2102</v>
      </c>
      <c r="E1281" s="19" t="s">
        <v>2103</v>
      </c>
      <c r="F1281" s="25">
        <v>41390</v>
      </c>
      <c r="G1281" s="3" t="s">
        <v>2216</v>
      </c>
      <c r="H1281" s="5">
        <v>1</v>
      </c>
      <c r="I1281" s="19">
        <v>100</v>
      </c>
      <c r="J1281" s="6">
        <f>DATE(YEAR(MPT_Data[[#This Row],[Calendar Day]]),MONTH(MPT_Data[[#This Row],[Calendar Day]]),1)</f>
        <v>41365</v>
      </c>
      <c r="K1281" s="3">
        <f>DATE(YEAR(MPT_Data[[#This Row],[Calendar Day]]),1,1)</f>
        <v>41275</v>
      </c>
      <c r="L1281" s="5">
        <f>MPT_Data[[#This Row],[MIN]]/60/24</f>
        <v>6.9444444444444447E-4</v>
      </c>
      <c r="M1281" t="str">
        <f>VLOOKUP(LEFT(MPT_Data[[#This Row],[Object ID]],1),Lookup[#All],2,FALSE)</f>
        <v>Incident</v>
      </c>
      <c r="N1281">
        <f>VLOOKUP("0"&amp;RIGHT(MPT_Data[[#This Row],[Processor Cost Center]],9),MAIN_Ref[[#All],[Cost Center]:[Site Name]],3,FALSE)</f>
        <v>0</v>
      </c>
      <c r="T1281" s="8"/>
      <c r="U1281"/>
    </row>
    <row r="1282" spans="2:21" x14ac:dyDescent="0.25">
      <c r="B1282" s="6" t="s">
        <v>36</v>
      </c>
      <c r="C1282" s="3" t="s">
        <v>37</v>
      </c>
      <c r="D1282" s="5" t="s">
        <v>2104</v>
      </c>
      <c r="E1282" s="19" t="s">
        <v>2105</v>
      </c>
      <c r="F1282" s="25">
        <v>41426</v>
      </c>
      <c r="G1282" s="3" t="s">
        <v>2217</v>
      </c>
      <c r="H1282" s="5">
        <v>7262</v>
      </c>
      <c r="I1282" s="19">
        <v>100</v>
      </c>
      <c r="J1282" s="6">
        <f>DATE(YEAR(MPT_Data[[#This Row],[Calendar Day]]),MONTH(MPT_Data[[#This Row],[Calendar Day]]),1)</f>
        <v>41426</v>
      </c>
      <c r="K1282" s="3">
        <f>DATE(YEAR(MPT_Data[[#This Row],[Calendar Day]]),1,1)</f>
        <v>41275</v>
      </c>
      <c r="L1282" s="5">
        <f>MPT_Data[[#This Row],[MIN]]/60/24</f>
        <v>5.0430555555555552</v>
      </c>
      <c r="M1282" t="str">
        <f>VLOOKUP(LEFT(MPT_Data[[#This Row],[Object ID]],1),Lookup[#All],2,FALSE)</f>
        <v>Incident</v>
      </c>
      <c r="N1282">
        <f>VLOOKUP("0"&amp;RIGHT(MPT_Data[[#This Row],[Processor Cost Center]],9),MAIN_Ref[[#All],[Cost Center]:[Site Name]],3,FALSE)</f>
        <v>0</v>
      </c>
      <c r="T1282" s="8"/>
      <c r="U1282"/>
    </row>
    <row r="1283" spans="2:21" x14ac:dyDescent="0.25">
      <c r="B1283" s="6" t="s">
        <v>36</v>
      </c>
      <c r="C1283" s="3" t="s">
        <v>37</v>
      </c>
      <c r="D1283" s="5" t="s">
        <v>2106</v>
      </c>
      <c r="E1283" s="19" t="s">
        <v>2107</v>
      </c>
      <c r="F1283" s="25">
        <v>41424</v>
      </c>
      <c r="G1283" s="3" t="s">
        <v>2217</v>
      </c>
      <c r="H1283" s="5">
        <v>2</v>
      </c>
      <c r="I1283" s="19">
        <v>100</v>
      </c>
      <c r="J1283" s="6">
        <f>DATE(YEAR(MPT_Data[[#This Row],[Calendar Day]]),MONTH(MPT_Data[[#This Row],[Calendar Day]]),1)</f>
        <v>41395</v>
      </c>
      <c r="K1283" s="3">
        <f>DATE(YEAR(MPT_Data[[#This Row],[Calendar Day]]),1,1)</f>
        <v>41275</v>
      </c>
      <c r="L1283" s="5">
        <f>MPT_Data[[#This Row],[MIN]]/60/24</f>
        <v>1.3888888888888889E-3</v>
      </c>
      <c r="M1283" t="str">
        <f>VLOOKUP(LEFT(MPT_Data[[#This Row],[Object ID]],1),Lookup[#All],2,FALSE)</f>
        <v>Incident</v>
      </c>
      <c r="N1283">
        <f>VLOOKUP("0"&amp;RIGHT(MPT_Data[[#This Row],[Processor Cost Center]],9),MAIN_Ref[[#All],[Cost Center]:[Site Name]],3,FALSE)</f>
        <v>0</v>
      </c>
      <c r="T1283" s="8"/>
      <c r="U1283"/>
    </row>
    <row r="1284" spans="2:21" x14ac:dyDescent="0.25">
      <c r="B1284" s="6" t="s">
        <v>36</v>
      </c>
      <c r="C1284" s="3" t="s">
        <v>37</v>
      </c>
      <c r="D1284" s="5" t="s">
        <v>2108</v>
      </c>
      <c r="E1284" s="19" t="s">
        <v>2109</v>
      </c>
      <c r="F1284" s="25">
        <v>41394</v>
      </c>
      <c r="G1284" s="3" t="s">
        <v>2216</v>
      </c>
      <c r="H1284" s="5">
        <v>3</v>
      </c>
      <c r="I1284" s="19">
        <v>100</v>
      </c>
      <c r="J1284" s="6">
        <f>DATE(YEAR(MPT_Data[[#This Row],[Calendar Day]]),MONTH(MPT_Data[[#This Row],[Calendar Day]]),1)</f>
        <v>41365</v>
      </c>
      <c r="K1284" s="3">
        <f>DATE(YEAR(MPT_Data[[#This Row],[Calendar Day]]),1,1)</f>
        <v>41275</v>
      </c>
      <c r="L1284" s="5">
        <f>MPT_Data[[#This Row],[MIN]]/60/24</f>
        <v>2.0833333333333333E-3</v>
      </c>
      <c r="M1284" t="str">
        <f>VLOOKUP(LEFT(MPT_Data[[#This Row],[Object ID]],1),Lookup[#All],2,FALSE)</f>
        <v>Incident</v>
      </c>
      <c r="N1284">
        <f>VLOOKUP("0"&amp;RIGHT(MPT_Data[[#This Row],[Processor Cost Center]],9),MAIN_Ref[[#All],[Cost Center]:[Site Name]],3,FALSE)</f>
        <v>0</v>
      </c>
      <c r="T1284" s="8"/>
      <c r="U1284"/>
    </row>
    <row r="1285" spans="2:21" x14ac:dyDescent="0.25">
      <c r="B1285" s="6" t="s">
        <v>36</v>
      </c>
      <c r="C1285" s="3" t="s">
        <v>37</v>
      </c>
      <c r="D1285" s="5" t="s">
        <v>2110</v>
      </c>
      <c r="E1285" s="19" t="s">
        <v>2111</v>
      </c>
      <c r="F1285" s="25">
        <v>41425</v>
      </c>
      <c r="G1285" s="3" t="s">
        <v>2216</v>
      </c>
      <c r="H1285" s="5">
        <v>1322</v>
      </c>
      <c r="I1285" s="19">
        <v>100</v>
      </c>
      <c r="J1285" s="6">
        <f>DATE(YEAR(MPT_Data[[#This Row],[Calendar Day]]),MONTH(MPT_Data[[#This Row],[Calendar Day]]),1)</f>
        <v>41395</v>
      </c>
      <c r="K1285" s="3">
        <f>DATE(YEAR(MPT_Data[[#This Row],[Calendar Day]]),1,1)</f>
        <v>41275</v>
      </c>
      <c r="L1285" s="5">
        <f>MPT_Data[[#This Row],[MIN]]/60/24</f>
        <v>0.91805555555555562</v>
      </c>
      <c r="M1285" t="str">
        <f>VLOOKUP(LEFT(MPT_Data[[#This Row],[Object ID]],1),Lookup[#All],2,FALSE)</f>
        <v>Incident</v>
      </c>
      <c r="N1285">
        <f>VLOOKUP("0"&amp;RIGHT(MPT_Data[[#This Row],[Processor Cost Center]],9),MAIN_Ref[[#All],[Cost Center]:[Site Name]],3,FALSE)</f>
        <v>0</v>
      </c>
      <c r="T1285" s="8"/>
      <c r="U1285"/>
    </row>
    <row r="1286" spans="2:21" x14ac:dyDescent="0.25">
      <c r="B1286" s="6" t="s">
        <v>36</v>
      </c>
      <c r="C1286" s="3" t="s">
        <v>37</v>
      </c>
      <c r="D1286" s="5" t="s">
        <v>2112</v>
      </c>
      <c r="E1286" s="19" t="s">
        <v>1980</v>
      </c>
      <c r="F1286" s="25">
        <v>41394</v>
      </c>
      <c r="G1286" s="3" t="s">
        <v>2216</v>
      </c>
      <c r="H1286" s="5">
        <v>3</v>
      </c>
      <c r="I1286" s="19">
        <v>100</v>
      </c>
      <c r="J1286" s="6">
        <f>DATE(YEAR(MPT_Data[[#This Row],[Calendar Day]]),MONTH(MPT_Data[[#This Row],[Calendar Day]]),1)</f>
        <v>41365</v>
      </c>
      <c r="K1286" s="3">
        <f>DATE(YEAR(MPT_Data[[#This Row],[Calendar Day]]),1,1)</f>
        <v>41275</v>
      </c>
      <c r="L1286" s="5">
        <f>MPT_Data[[#This Row],[MIN]]/60/24</f>
        <v>2.0833333333333333E-3</v>
      </c>
      <c r="M1286" t="str">
        <f>VLOOKUP(LEFT(MPT_Data[[#This Row],[Object ID]],1),Lookup[#All],2,FALSE)</f>
        <v>Incident</v>
      </c>
      <c r="N1286">
        <f>VLOOKUP("0"&amp;RIGHT(MPT_Data[[#This Row],[Processor Cost Center]],9),MAIN_Ref[[#All],[Cost Center]:[Site Name]],3,FALSE)</f>
        <v>0</v>
      </c>
      <c r="T1286" s="8"/>
      <c r="U1286"/>
    </row>
    <row r="1287" spans="2:21" x14ac:dyDescent="0.25">
      <c r="B1287" s="6" t="s">
        <v>36</v>
      </c>
      <c r="C1287" s="3" t="s">
        <v>37</v>
      </c>
      <c r="D1287" s="5" t="s">
        <v>2113</v>
      </c>
      <c r="E1287" s="19" t="s">
        <v>2114</v>
      </c>
      <c r="F1287" s="25">
        <v>41425</v>
      </c>
      <c r="G1287" s="3" t="s">
        <v>2217</v>
      </c>
      <c r="H1287" s="5">
        <v>3</v>
      </c>
      <c r="I1287" s="19">
        <v>100</v>
      </c>
      <c r="J1287" s="6">
        <f>DATE(YEAR(MPT_Data[[#This Row],[Calendar Day]]),MONTH(MPT_Data[[#This Row],[Calendar Day]]),1)</f>
        <v>41395</v>
      </c>
      <c r="K1287" s="3">
        <f>DATE(YEAR(MPT_Data[[#This Row],[Calendar Day]]),1,1)</f>
        <v>41275</v>
      </c>
      <c r="L1287" s="5">
        <f>MPT_Data[[#This Row],[MIN]]/60/24</f>
        <v>2.0833333333333333E-3</v>
      </c>
      <c r="M1287" t="str">
        <f>VLOOKUP(LEFT(MPT_Data[[#This Row],[Object ID]],1),Lookup[#All],2,FALSE)</f>
        <v>Incident</v>
      </c>
      <c r="N1287">
        <f>VLOOKUP("0"&amp;RIGHT(MPT_Data[[#This Row],[Processor Cost Center]],9),MAIN_Ref[[#All],[Cost Center]:[Site Name]],3,FALSE)</f>
        <v>0</v>
      </c>
      <c r="T1287" s="8"/>
      <c r="U1287"/>
    </row>
    <row r="1288" spans="2:21" x14ac:dyDescent="0.25">
      <c r="B1288" s="6" t="s">
        <v>36</v>
      </c>
      <c r="C1288" s="3" t="s">
        <v>37</v>
      </c>
      <c r="D1288" s="5" t="s">
        <v>2115</v>
      </c>
      <c r="E1288" s="19" t="s">
        <v>2116</v>
      </c>
      <c r="F1288" s="25">
        <v>41416</v>
      </c>
      <c r="G1288" s="3" t="s">
        <v>2218</v>
      </c>
      <c r="H1288" s="5">
        <v>31723</v>
      </c>
      <c r="I1288" s="19">
        <v>0</v>
      </c>
      <c r="J1288" s="6">
        <f>DATE(YEAR(MPT_Data[[#This Row],[Calendar Day]]),MONTH(MPT_Data[[#This Row],[Calendar Day]]),1)</f>
        <v>41395</v>
      </c>
      <c r="K1288" s="3">
        <f>DATE(YEAR(MPT_Data[[#This Row],[Calendar Day]]),1,1)</f>
        <v>41275</v>
      </c>
      <c r="L1288" s="5">
        <f>MPT_Data[[#This Row],[MIN]]/60/24</f>
        <v>22.029861111111114</v>
      </c>
      <c r="M1288" t="str">
        <f>VLOOKUP(LEFT(MPT_Data[[#This Row],[Object ID]],1),Lookup[#All],2,FALSE)</f>
        <v>Incident</v>
      </c>
      <c r="N1288">
        <f>VLOOKUP("0"&amp;RIGHT(MPT_Data[[#This Row],[Processor Cost Center]],9),MAIN_Ref[[#All],[Cost Center]:[Site Name]],3,FALSE)</f>
        <v>0</v>
      </c>
      <c r="T1288" s="8"/>
      <c r="U1288"/>
    </row>
    <row r="1289" spans="2:21" x14ac:dyDescent="0.25">
      <c r="B1289" s="6" t="s">
        <v>36</v>
      </c>
      <c r="C1289" s="3" t="s">
        <v>37</v>
      </c>
      <c r="D1289" s="5" t="s">
        <v>2117</v>
      </c>
      <c r="E1289" s="19" t="s">
        <v>888</v>
      </c>
      <c r="F1289" s="25">
        <v>41426</v>
      </c>
      <c r="G1289" s="3" t="s">
        <v>2216</v>
      </c>
      <c r="H1289" s="5">
        <v>4</v>
      </c>
      <c r="I1289" s="19">
        <v>100</v>
      </c>
      <c r="J1289" s="6">
        <f>DATE(YEAR(MPT_Data[[#This Row],[Calendar Day]]),MONTH(MPT_Data[[#This Row],[Calendar Day]]),1)</f>
        <v>41426</v>
      </c>
      <c r="K1289" s="3">
        <f>DATE(YEAR(MPT_Data[[#This Row],[Calendar Day]]),1,1)</f>
        <v>41275</v>
      </c>
      <c r="L1289" s="5">
        <f>MPT_Data[[#This Row],[MIN]]/60/24</f>
        <v>2.7777777777777779E-3</v>
      </c>
      <c r="M1289" t="str">
        <f>VLOOKUP(LEFT(MPT_Data[[#This Row],[Object ID]],1),Lookup[#All],2,FALSE)</f>
        <v>Incident</v>
      </c>
      <c r="N1289">
        <f>VLOOKUP("0"&amp;RIGHT(MPT_Data[[#This Row],[Processor Cost Center]],9),MAIN_Ref[[#All],[Cost Center]:[Site Name]],3,FALSE)</f>
        <v>0</v>
      </c>
      <c r="T1289" s="8"/>
      <c r="U1289"/>
    </row>
    <row r="1290" spans="2:21" x14ac:dyDescent="0.25">
      <c r="B1290" s="6" t="s">
        <v>36</v>
      </c>
      <c r="C1290" s="3" t="s">
        <v>37</v>
      </c>
      <c r="D1290" s="5" t="s">
        <v>2118</v>
      </c>
      <c r="E1290" s="19" t="s">
        <v>2119</v>
      </c>
      <c r="F1290" s="25">
        <v>41428</v>
      </c>
      <c r="G1290" s="3" t="s">
        <v>2216</v>
      </c>
      <c r="H1290" s="5">
        <v>3</v>
      </c>
      <c r="I1290" s="19">
        <v>100</v>
      </c>
      <c r="J1290" s="6">
        <f>DATE(YEAR(MPT_Data[[#This Row],[Calendar Day]]),MONTH(MPT_Data[[#This Row],[Calendar Day]]),1)</f>
        <v>41426</v>
      </c>
      <c r="K1290" s="3">
        <f>DATE(YEAR(MPT_Data[[#This Row],[Calendar Day]]),1,1)</f>
        <v>41275</v>
      </c>
      <c r="L1290" s="5">
        <f>MPT_Data[[#This Row],[MIN]]/60/24</f>
        <v>2.0833333333333333E-3</v>
      </c>
      <c r="M1290" t="str">
        <f>VLOOKUP(LEFT(MPT_Data[[#This Row],[Object ID]],1),Lookup[#All],2,FALSE)</f>
        <v>Incident</v>
      </c>
      <c r="N1290">
        <f>VLOOKUP("0"&amp;RIGHT(MPT_Data[[#This Row],[Processor Cost Center]],9),MAIN_Ref[[#All],[Cost Center]:[Site Name]],3,FALSE)</f>
        <v>0</v>
      </c>
      <c r="T1290" s="8"/>
      <c r="U1290"/>
    </row>
    <row r="1291" spans="2:21" x14ac:dyDescent="0.25">
      <c r="B1291" s="6" t="s">
        <v>36</v>
      </c>
      <c r="C1291" s="3" t="s">
        <v>37</v>
      </c>
      <c r="D1291" s="5" t="s">
        <v>2120</v>
      </c>
      <c r="E1291" s="19" t="s">
        <v>2121</v>
      </c>
      <c r="F1291" s="25">
        <v>41428</v>
      </c>
      <c r="G1291" s="3" t="s">
        <v>2216</v>
      </c>
      <c r="H1291" s="5">
        <v>7</v>
      </c>
      <c r="I1291" s="19">
        <v>100</v>
      </c>
      <c r="J1291" s="6">
        <f>DATE(YEAR(MPT_Data[[#This Row],[Calendar Day]]),MONTH(MPT_Data[[#This Row],[Calendar Day]]),1)</f>
        <v>41426</v>
      </c>
      <c r="K1291" s="3">
        <f>DATE(YEAR(MPT_Data[[#This Row],[Calendar Day]]),1,1)</f>
        <v>41275</v>
      </c>
      <c r="L1291" s="5">
        <f>MPT_Data[[#This Row],[MIN]]/60/24</f>
        <v>4.8611111111111112E-3</v>
      </c>
      <c r="M1291" t="str">
        <f>VLOOKUP(LEFT(MPT_Data[[#This Row],[Object ID]],1),Lookup[#All],2,FALSE)</f>
        <v>Incident</v>
      </c>
      <c r="N1291">
        <f>VLOOKUP("0"&amp;RIGHT(MPT_Data[[#This Row],[Processor Cost Center]],9),MAIN_Ref[[#All],[Cost Center]:[Site Name]],3,FALSE)</f>
        <v>0</v>
      </c>
      <c r="T1291" s="8"/>
      <c r="U1291"/>
    </row>
    <row r="1292" spans="2:21" x14ac:dyDescent="0.25">
      <c r="B1292" s="6" t="s">
        <v>36</v>
      </c>
      <c r="C1292" s="3" t="s">
        <v>37</v>
      </c>
      <c r="D1292" s="5" t="s">
        <v>2122</v>
      </c>
      <c r="E1292" s="19" t="s">
        <v>2123</v>
      </c>
      <c r="F1292" s="25">
        <v>41397</v>
      </c>
      <c r="G1292" s="3" t="s">
        <v>2216</v>
      </c>
      <c r="H1292" s="5">
        <v>2</v>
      </c>
      <c r="I1292" s="19">
        <v>100</v>
      </c>
      <c r="J1292" s="6">
        <f>DATE(YEAR(MPT_Data[[#This Row],[Calendar Day]]),MONTH(MPT_Data[[#This Row],[Calendar Day]]),1)</f>
        <v>41395</v>
      </c>
      <c r="K1292" s="3">
        <f>DATE(YEAR(MPT_Data[[#This Row],[Calendar Day]]),1,1)</f>
        <v>41275</v>
      </c>
      <c r="L1292" s="5">
        <f>MPT_Data[[#This Row],[MIN]]/60/24</f>
        <v>1.3888888888888889E-3</v>
      </c>
      <c r="M1292" t="str">
        <f>VLOOKUP(LEFT(MPT_Data[[#This Row],[Object ID]],1),Lookup[#All],2,FALSE)</f>
        <v>Incident</v>
      </c>
      <c r="N1292">
        <f>VLOOKUP("0"&amp;RIGHT(MPT_Data[[#This Row],[Processor Cost Center]],9),MAIN_Ref[[#All],[Cost Center]:[Site Name]],3,FALSE)</f>
        <v>0</v>
      </c>
      <c r="T1292" s="8"/>
      <c r="U1292"/>
    </row>
    <row r="1293" spans="2:21" x14ac:dyDescent="0.25">
      <c r="B1293" s="6" t="s">
        <v>36</v>
      </c>
      <c r="C1293" s="3" t="s">
        <v>37</v>
      </c>
      <c r="D1293" s="5" t="s">
        <v>2124</v>
      </c>
      <c r="E1293" s="19" t="s">
        <v>1974</v>
      </c>
      <c r="F1293" s="25">
        <v>41400</v>
      </c>
      <c r="G1293" s="3" t="s">
        <v>2216</v>
      </c>
      <c r="H1293" s="5">
        <v>2</v>
      </c>
      <c r="I1293" s="19">
        <v>100</v>
      </c>
      <c r="J1293" s="6">
        <f>DATE(YEAR(MPT_Data[[#This Row],[Calendar Day]]),MONTH(MPT_Data[[#This Row],[Calendar Day]]),1)</f>
        <v>41395</v>
      </c>
      <c r="K1293" s="3">
        <f>DATE(YEAR(MPT_Data[[#This Row],[Calendar Day]]),1,1)</f>
        <v>41275</v>
      </c>
      <c r="L1293" s="5">
        <f>MPT_Data[[#This Row],[MIN]]/60/24</f>
        <v>1.3888888888888889E-3</v>
      </c>
      <c r="M1293" t="str">
        <f>VLOOKUP(LEFT(MPT_Data[[#This Row],[Object ID]],1),Lookup[#All],2,FALSE)</f>
        <v>Incident</v>
      </c>
      <c r="N1293">
        <f>VLOOKUP("0"&amp;RIGHT(MPT_Data[[#This Row],[Processor Cost Center]],9),MAIN_Ref[[#All],[Cost Center]:[Site Name]],3,FALSE)</f>
        <v>0</v>
      </c>
      <c r="T1293" s="8"/>
      <c r="U1293"/>
    </row>
    <row r="1294" spans="2:21" x14ac:dyDescent="0.25">
      <c r="B1294" s="6" t="s">
        <v>36</v>
      </c>
      <c r="C1294" s="3" t="s">
        <v>37</v>
      </c>
      <c r="D1294" s="5" t="s">
        <v>2125</v>
      </c>
      <c r="E1294" s="19" t="s">
        <v>2126</v>
      </c>
      <c r="F1294" s="25">
        <v>41400</v>
      </c>
      <c r="G1294" s="3" t="s">
        <v>2216</v>
      </c>
      <c r="H1294" s="5">
        <v>2</v>
      </c>
      <c r="I1294" s="19">
        <v>100</v>
      </c>
      <c r="J1294" s="6">
        <f>DATE(YEAR(MPT_Data[[#This Row],[Calendar Day]]),MONTH(MPT_Data[[#This Row],[Calendar Day]]),1)</f>
        <v>41395</v>
      </c>
      <c r="K1294" s="3">
        <f>DATE(YEAR(MPT_Data[[#This Row],[Calendar Day]]),1,1)</f>
        <v>41275</v>
      </c>
      <c r="L1294" s="5">
        <f>MPT_Data[[#This Row],[MIN]]/60/24</f>
        <v>1.3888888888888889E-3</v>
      </c>
      <c r="M1294" t="str">
        <f>VLOOKUP(LEFT(MPT_Data[[#This Row],[Object ID]],1),Lookup[#All],2,FALSE)</f>
        <v>Incident</v>
      </c>
      <c r="N1294">
        <f>VLOOKUP("0"&amp;RIGHT(MPT_Data[[#This Row],[Processor Cost Center]],9),MAIN_Ref[[#All],[Cost Center]:[Site Name]],3,FALSE)</f>
        <v>0</v>
      </c>
      <c r="T1294" s="8"/>
      <c r="U1294"/>
    </row>
    <row r="1295" spans="2:21" x14ac:dyDescent="0.25">
      <c r="B1295" s="6" t="s">
        <v>36</v>
      </c>
      <c r="C1295" s="3" t="s">
        <v>37</v>
      </c>
      <c r="D1295" s="5" t="s">
        <v>2127</v>
      </c>
      <c r="E1295" s="19" t="s">
        <v>2128</v>
      </c>
      <c r="F1295" s="25">
        <v>41401</v>
      </c>
      <c r="G1295" s="3" t="s">
        <v>2216</v>
      </c>
      <c r="H1295" s="5">
        <v>3</v>
      </c>
      <c r="I1295" s="19">
        <v>100</v>
      </c>
      <c r="J1295" s="6">
        <f>DATE(YEAR(MPT_Data[[#This Row],[Calendar Day]]),MONTH(MPT_Data[[#This Row],[Calendar Day]]),1)</f>
        <v>41395</v>
      </c>
      <c r="K1295" s="3">
        <f>DATE(YEAR(MPT_Data[[#This Row],[Calendar Day]]),1,1)</f>
        <v>41275</v>
      </c>
      <c r="L1295" s="5">
        <f>MPT_Data[[#This Row],[MIN]]/60/24</f>
        <v>2.0833333333333333E-3</v>
      </c>
      <c r="M1295" t="str">
        <f>VLOOKUP(LEFT(MPT_Data[[#This Row],[Object ID]],1),Lookup[#All],2,FALSE)</f>
        <v>Incident</v>
      </c>
      <c r="N1295">
        <f>VLOOKUP("0"&amp;RIGHT(MPT_Data[[#This Row],[Processor Cost Center]],9),MAIN_Ref[[#All],[Cost Center]:[Site Name]],3,FALSE)</f>
        <v>0</v>
      </c>
      <c r="T1295" s="8"/>
      <c r="U1295"/>
    </row>
    <row r="1296" spans="2:21" x14ac:dyDescent="0.25">
      <c r="B1296" s="6" t="s">
        <v>36</v>
      </c>
      <c r="C1296" s="3" t="s">
        <v>37</v>
      </c>
      <c r="D1296" s="5" t="s">
        <v>2129</v>
      </c>
      <c r="E1296" s="19" t="s">
        <v>2130</v>
      </c>
      <c r="F1296" s="25">
        <v>41401</v>
      </c>
      <c r="G1296" s="3" t="s">
        <v>2217</v>
      </c>
      <c r="H1296" s="5">
        <v>4</v>
      </c>
      <c r="I1296" s="19">
        <v>100</v>
      </c>
      <c r="J1296" s="6">
        <f>DATE(YEAR(MPT_Data[[#This Row],[Calendar Day]]),MONTH(MPT_Data[[#This Row],[Calendar Day]]),1)</f>
        <v>41395</v>
      </c>
      <c r="K1296" s="3">
        <f>DATE(YEAR(MPT_Data[[#This Row],[Calendar Day]]),1,1)</f>
        <v>41275</v>
      </c>
      <c r="L1296" s="5">
        <f>MPT_Data[[#This Row],[MIN]]/60/24</f>
        <v>2.7777777777777779E-3</v>
      </c>
      <c r="M1296" t="str">
        <f>VLOOKUP(LEFT(MPT_Data[[#This Row],[Object ID]],1),Lookup[#All],2,FALSE)</f>
        <v>Incident</v>
      </c>
      <c r="N1296">
        <f>VLOOKUP("0"&amp;RIGHT(MPT_Data[[#This Row],[Processor Cost Center]],9),MAIN_Ref[[#All],[Cost Center]:[Site Name]],3,FALSE)</f>
        <v>0</v>
      </c>
      <c r="T1296" s="8"/>
      <c r="U1296"/>
    </row>
    <row r="1297" spans="2:21" x14ac:dyDescent="0.25">
      <c r="B1297" s="6" t="s">
        <v>36</v>
      </c>
      <c r="C1297" s="3" t="s">
        <v>37</v>
      </c>
      <c r="D1297" s="5" t="s">
        <v>2131</v>
      </c>
      <c r="E1297" s="19" t="s">
        <v>2132</v>
      </c>
      <c r="F1297" s="25">
        <v>41403</v>
      </c>
      <c r="G1297" s="3" t="s">
        <v>2217</v>
      </c>
      <c r="H1297" s="5">
        <v>2</v>
      </c>
      <c r="I1297" s="19">
        <v>100</v>
      </c>
      <c r="J1297" s="6">
        <f>DATE(YEAR(MPT_Data[[#This Row],[Calendar Day]]),MONTH(MPT_Data[[#This Row],[Calendar Day]]),1)</f>
        <v>41395</v>
      </c>
      <c r="K1297" s="3">
        <f>DATE(YEAR(MPT_Data[[#This Row],[Calendar Day]]),1,1)</f>
        <v>41275</v>
      </c>
      <c r="L1297" s="5">
        <f>MPT_Data[[#This Row],[MIN]]/60/24</f>
        <v>1.3888888888888889E-3</v>
      </c>
      <c r="M1297" t="str">
        <f>VLOOKUP(LEFT(MPT_Data[[#This Row],[Object ID]],1),Lookup[#All],2,FALSE)</f>
        <v>Incident</v>
      </c>
      <c r="N1297">
        <f>VLOOKUP("0"&amp;RIGHT(MPT_Data[[#This Row],[Processor Cost Center]],9),MAIN_Ref[[#All],[Cost Center]:[Site Name]],3,FALSE)</f>
        <v>0</v>
      </c>
      <c r="T1297" s="8"/>
      <c r="U1297"/>
    </row>
    <row r="1298" spans="2:21" x14ac:dyDescent="0.25">
      <c r="B1298" s="6" t="s">
        <v>36</v>
      </c>
      <c r="C1298" s="3" t="s">
        <v>37</v>
      </c>
      <c r="D1298" s="5" t="s">
        <v>2133</v>
      </c>
      <c r="E1298" s="19" t="s">
        <v>2134</v>
      </c>
      <c r="F1298" s="25">
        <v>41408</v>
      </c>
      <c r="G1298" s="3" t="s">
        <v>2217</v>
      </c>
      <c r="H1298" s="5">
        <v>5695</v>
      </c>
      <c r="I1298" s="19">
        <v>100</v>
      </c>
      <c r="J1298" s="6">
        <f>DATE(YEAR(MPT_Data[[#This Row],[Calendar Day]]),MONTH(MPT_Data[[#This Row],[Calendar Day]]),1)</f>
        <v>41395</v>
      </c>
      <c r="K1298" s="3">
        <f>DATE(YEAR(MPT_Data[[#This Row],[Calendar Day]]),1,1)</f>
        <v>41275</v>
      </c>
      <c r="L1298" s="5">
        <f>MPT_Data[[#This Row],[MIN]]/60/24</f>
        <v>3.9548611111111112</v>
      </c>
      <c r="M1298" t="str">
        <f>VLOOKUP(LEFT(MPT_Data[[#This Row],[Object ID]],1),Lookup[#All],2,FALSE)</f>
        <v>Incident</v>
      </c>
      <c r="N1298">
        <f>VLOOKUP("0"&amp;RIGHT(MPT_Data[[#This Row],[Processor Cost Center]],9),MAIN_Ref[[#All],[Cost Center]:[Site Name]],3,FALSE)</f>
        <v>0</v>
      </c>
      <c r="T1298" s="8"/>
      <c r="U1298"/>
    </row>
    <row r="1299" spans="2:21" x14ac:dyDescent="0.25">
      <c r="B1299" s="6" t="s">
        <v>36</v>
      </c>
      <c r="C1299" s="3" t="s">
        <v>37</v>
      </c>
      <c r="D1299" s="5" t="s">
        <v>2135</v>
      </c>
      <c r="E1299" s="19" t="s">
        <v>2136</v>
      </c>
      <c r="F1299" s="25">
        <v>41404</v>
      </c>
      <c r="G1299" s="3" t="s">
        <v>2217</v>
      </c>
      <c r="H1299" s="5">
        <v>362</v>
      </c>
      <c r="I1299" s="19">
        <v>100</v>
      </c>
      <c r="J1299" s="6">
        <f>DATE(YEAR(MPT_Data[[#This Row],[Calendar Day]]),MONTH(MPT_Data[[#This Row],[Calendar Day]]),1)</f>
        <v>41395</v>
      </c>
      <c r="K1299" s="3">
        <f>DATE(YEAR(MPT_Data[[#This Row],[Calendar Day]]),1,1)</f>
        <v>41275</v>
      </c>
      <c r="L1299" s="5">
        <f>MPT_Data[[#This Row],[MIN]]/60/24</f>
        <v>0.25138888888888888</v>
      </c>
      <c r="M1299" t="str">
        <f>VLOOKUP(LEFT(MPT_Data[[#This Row],[Object ID]],1),Lookup[#All],2,FALSE)</f>
        <v>Incident</v>
      </c>
      <c r="N1299">
        <f>VLOOKUP("0"&amp;RIGHT(MPT_Data[[#This Row],[Processor Cost Center]],9),MAIN_Ref[[#All],[Cost Center]:[Site Name]],3,FALSE)</f>
        <v>0</v>
      </c>
      <c r="T1299" s="8"/>
      <c r="U1299"/>
    </row>
    <row r="1300" spans="2:21" x14ac:dyDescent="0.25">
      <c r="B1300" s="6" t="s">
        <v>36</v>
      </c>
      <c r="C1300" s="3" t="s">
        <v>37</v>
      </c>
      <c r="D1300" s="5" t="s">
        <v>2137</v>
      </c>
      <c r="E1300" s="19" t="s">
        <v>2138</v>
      </c>
      <c r="F1300" s="25">
        <v>41411</v>
      </c>
      <c r="G1300" s="3" t="s">
        <v>2217</v>
      </c>
      <c r="H1300" s="5">
        <v>3</v>
      </c>
      <c r="I1300" s="19">
        <v>100</v>
      </c>
      <c r="J1300" s="6">
        <f>DATE(YEAR(MPT_Data[[#This Row],[Calendar Day]]),MONTH(MPT_Data[[#This Row],[Calendar Day]]),1)</f>
        <v>41395</v>
      </c>
      <c r="K1300" s="3">
        <f>DATE(YEAR(MPT_Data[[#This Row],[Calendar Day]]),1,1)</f>
        <v>41275</v>
      </c>
      <c r="L1300" s="5">
        <f>MPT_Data[[#This Row],[MIN]]/60/24</f>
        <v>2.0833333333333333E-3</v>
      </c>
      <c r="M1300" t="str">
        <f>VLOOKUP(LEFT(MPT_Data[[#This Row],[Object ID]],1),Lookup[#All],2,FALSE)</f>
        <v>Incident</v>
      </c>
      <c r="N1300">
        <f>VLOOKUP("0"&amp;RIGHT(MPT_Data[[#This Row],[Processor Cost Center]],9),MAIN_Ref[[#All],[Cost Center]:[Site Name]],3,FALSE)</f>
        <v>0</v>
      </c>
      <c r="T1300" s="8"/>
      <c r="U1300"/>
    </row>
    <row r="1301" spans="2:21" x14ac:dyDescent="0.25">
      <c r="B1301" s="6" t="s">
        <v>36</v>
      </c>
      <c r="C1301" s="3" t="s">
        <v>37</v>
      </c>
      <c r="D1301" s="5" t="s">
        <v>2139</v>
      </c>
      <c r="E1301" s="19" t="s">
        <v>2140</v>
      </c>
      <c r="F1301" s="25">
        <v>41411</v>
      </c>
      <c r="G1301" s="3" t="s">
        <v>2217</v>
      </c>
      <c r="H1301" s="5">
        <v>2</v>
      </c>
      <c r="I1301" s="19">
        <v>100</v>
      </c>
      <c r="J1301" s="6">
        <f>DATE(YEAR(MPT_Data[[#This Row],[Calendar Day]]),MONTH(MPT_Data[[#This Row],[Calendar Day]]),1)</f>
        <v>41395</v>
      </c>
      <c r="K1301" s="3">
        <f>DATE(YEAR(MPT_Data[[#This Row],[Calendar Day]]),1,1)</f>
        <v>41275</v>
      </c>
      <c r="L1301" s="5">
        <f>MPT_Data[[#This Row],[MIN]]/60/24</f>
        <v>1.3888888888888889E-3</v>
      </c>
      <c r="M1301" t="str">
        <f>VLOOKUP(LEFT(MPT_Data[[#This Row],[Object ID]],1),Lookup[#All],2,FALSE)</f>
        <v>Incident</v>
      </c>
      <c r="N1301">
        <f>VLOOKUP("0"&amp;RIGHT(MPT_Data[[#This Row],[Processor Cost Center]],9),MAIN_Ref[[#All],[Cost Center]:[Site Name]],3,FALSE)</f>
        <v>0</v>
      </c>
      <c r="T1301" s="8"/>
      <c r="U1301"/>
    </row>
    <row r="1302" spans="2:21" x14ac:dyDescent="0.25">
      <c r="B1302" s="6" t="s">
        <v>36</v>
      </c>
      <c r="C1302" s="3" t="s">
        <v>37</v>
      </c>
      <c r="D1302" s="5" t="s">
        <v>2141</v>
      </c>
      <c r="E1302" s="19" t="s">
        <v>2142</v>
      </c>
      <c r="F1302" s="25">
        <v>41411</v>
      </c>
      <c r="G1302" s="3" t="s">
        <v>2217</v>
      </c>
      <c r="H1302" s="5">
        <v>2</v>
      </c>
      <c r="I1302" s="19">
        <v>100</v>
      </c>
      <c r="J1302" s="6">
        <f>DATE(YEAR(MPT_Data[[#This Row],[Calendar Day]]),MONTH(MPT_Data[[#This Row],[Calendar Day]]),1)</f>
        <v>41395</v>
      </c>
      <c r="K1302" s="3">
        <f>DATE(YEAR(MPT_Data[[#This Row],[Calendar Day]]),1,1)</f>
        <v>41275</v>
      </c>
      <c r="L1302" s="5">
        <f>MPT_Data[[#This Row],[MIN]]/60/24</f>
        <v>1.3888888888888889E-3</v>
      </c>
      <c r="M1302" t="str">
        <f>VLOOKUP(LEFT(MPT_Data[[#This Row],[Object ID]],1),Lookup[#All],2,FALSE)</f>
        <v>Incident</v>
      </c>
      <c r="N1302">
        <f>VLOOKUP("0"&amp;RIGHT(MPT_Data[[#This Row],[Processor Cost Center]],9),MAIN_Ref[[#All],[Cost Center]:[Site Name]],3,FALSE)</f>
        <v>0</v>
      </c>
      <c r="T1302" s="8"/>
      <c r="U1302"/>
    </row>
    <row r="1303" spans="2:21" x14ac:dyDescent="0.25">
      <c r="B1303" s="6" t="s">
        <v>36</v>
      </c>
      <c r="C1303" s="3" t="s">
        <v>37</v>
      </c>
      <c r="D1303" s="5" t="s">
        <v>2143</v>
      </c>
      <c r="E1303" s="19" t="s">
        <v>2144</v>
      </c>
      <c r="F1303" s="25">
        <v>41416</v>
      </c>
      <c r="G1303" s="3" t="s">
        <v>2216</v>
      </c>
      <c r="H1303" s="5">
        <v>2945</v>
      </c>
      <c r="I1303" s="19">
        <v>100</v>
      </c>
      <c r="J1303" s="6">
        <f>DATE(YEAR(MPT_Data[[#This Row],[Calendar Day]]),MONTH(MPT_Data[[#This Row],[Calendar Day]]),1)</f>
        <v>41395</v>
      </c>
      <c r="K1303" s="3">
        <f>DATE(YEAR(MPT_Data[[#This Row],[Calendar Day]]),1,1)</f>
        <v>41275</v>
      </c>
      <c r="L1303" s="5">
        <f>MPT_Data[[#This Row],[MIN]]/60/24</f>
        <v>2.0451388888888888</v>
      </c>
      <c r="M1303" t="str">
        <f>VLOOKUP(LEFT(MPT_Data[[#This Row],[Object ID]],1),Lookup[#All],2,FALSE)</f>
        <v>Incident</v>
      </c>
      <c r="N1303">
        <f>VLOOKUP("0"&amp;RIGHT(MPT_Data[[#This Row],[Processor Cost Center]],9),MAIN_Ref[[#All],[Cost Center]:[Site Name]],3,FALSE)</f>
        <v>0</v>
      </c>
      <c r="T1303" s="8"/>
      <c r="U1303"/>
    </row>
    <row r="1304" spans="2:21" x14ac:dyDescent="0.25">
      <c r="B1304" s="6" t="s">
        <v>36</v>
      </c>
      <c r="C1304" s="3" t="s">
        <v>37</v>
      </c>
      <c r="D1304" s="5" t="s">
        <v>2145</v>
      </c>
      <c r="E1304" s="19" t="s">
        <v>2146</v>
      </c>
      <c r="F1304" s="25">
        <v>41423</v>
      </c>
      <c r="G1304" s="3" t="s">
        <v>2216</v>
      </c>
      <c r="H1304" s="5">
        <v>9803</v>
      </c>
      <c r="I1304" s="19">
        <v>100</v>
      </c>
      <c r="J1304" s="6">
        <f>DATE(YEAR(MPT_Data[[#This Row],[Calendar Day]]),MONTH(MPT_Data[[#This Row],[Calendar Day]]),1)</f>
        <v>41395</v>
      </c>
      <c r="K1304" s="3">
        <f>DATE(YEAR(MPT_Data[[#This Row],[Calendar Day]]),1,1)</f>
        <v>41275</v>
      </c>
      <c r="L1304" s="5">
        <f>MPT_Data[[#This Row],[MIN]]/60/24</f>
        <v>6.8076388888888886</v>
      </c>
      <c r="M1304" t="str">
        <f>VLOOKUP(LEFT(MPT_Data[[#This Row],[Object ID]],1),Lookup[#All],2,FALSE)</f>
        <v>Incident</v>
      </c>
      <c r="N1304">
        <f>VLOOKUP("0"&amp;RIGHT(MPT_Data[[#This Row],[Processor Cost Center]],9),MAIN_Ref[[#All],[Cost Center]:[Site Name]],3,FALSE)</f>
        <v>0</v>
      </c>
      <c r="T1304" s="8"/>
      <c r="U1304"/>
    </row>
    <row r="1305" spans="2:21" x14ac:dyDescent="0.25">
      <c r="B1305" s="6" t="s">
        <v>36</v>
      </c>
      <c r="C1305" s="3" t="s">
        <v>37</v>
      </c>
      <c r="D1305" s="5" t="s">
        <v>2147</v>
      </c>
      <c r="E1305" s="19" t="s">
        <v>2148</v>
      </c>
      <c r="F1305" s="25">
        <v>41416</v>
      </c>
      <c r="G1305" s="3" t="s">
        <v>2217</v>
      </c>
      <c r="H1305" s="5">
        <v>2</v>
      </c>
      <c r="I1305" s="19">
        <v>100</v>
      </c>
      <c r="J1305" s="6">
        <f>DATE(YEAR(MPT_Data[[#This Row],[Calendar Day]]),MONTH(MPT_Data[[#This Row],[Calendar Day]]),1)</f>
        <v>41395</v>
      </c>
      <c r="K1305" s="3">
        <f>DATE(YEAR(MPT_Data[[#This Row],[Calendar Day]]),1,1)</f>
        <v>41275</v>
      </c>
      <c r="L1305" s="5">
        <f>MPT_Data[[#This Row],[MIN]]/60/24</f>
        <v>1.3888888888888889E-3</v>
      </c>
      <c r="M1305" t="str">
        <f>VLOOKUP(LEFT(MPT_Data[[#This Row],[Object ID]],1),Lookup[#All],2,FALSE)</f>
        <v>Incident</v>
      </c>
      <c r="N1305">
        <f>VLOOKUP("0"&amp;RIGHT(MPT_Data[[#This Row],[Processor Cost Center]],9),MAIN_Ref[[#All],[Cost Center]:[Site Name]],3,FALSE)</f>
        <v>0</v>
      </c>
      <c r="T1305" s="8"/>
      <c r="U1305"/>
    </row>
    <row r="1306" spans="2:21" x14ac:dyDescent="0.25">
      <c r="B1306" s="6" t="s">
        <v>36</v>
      </c>
      <c r="C1306" s="3" t="s">
        <v>37</v>
      </c>
      <c r="D1306" s="5" t="s">
        <v>2149</v>
      </c>
      <c r="E1306" s="19" t="s">
        <v>2150</v>
      </c>
      <c r="F1306" s="25">
        <v>41416</v>
      </c>
      <c r="G1306" s="3" t="s">
        <v>2216</v>
      </c>
      <c r="H1306" s="5">
        <v>10</v>
      </c>
      <c r="I1306" s="19">
        <v>100</v>
      </c>
      <c r="J1306" s="6">
        <f>DATE(YEAR(MPT_Data[[#This Row],[Calendar Day]]),MONTH(MPT_Data[[#This Row],[Calendar Day]]),1)</f>
        <v>41395</v>
      </c>
      <c r="K1306" s="3">
        <f>DATE(YEAR(MPT_Data[[#This Row],[Calendar Day]]),1,1)</f>
        <v>41275</v>
      </c>
      <c r="L1306" s="5">
        <f>MPT_Data[[#This Row],[MIN]]/60/24</f>
        <v>6.9444444444444441E-3</v>
      </c>
      <c r="M1306" t="str">
        <f>VLOOKUP(LEFT(MPT_Data[[#This Row],[Object ID]],1),Lookup[#All],2,FALSE)</f>
        <v>Incident</v>
      </c>
      <c r="N1306">
        <f>VLOOKUP("0"&amp;RIGHT(MPT_Data[[#This Row],[Processor Cost Center]],9),MAIN_Ref[[#All],[Cost Center]:[Site Name]],3,FALSE)</f>
        <v>0</v>
      </c>
      <c r="T1306" s="8"/>
      <c r="U1306"/>
    </row>
    <row r="1307" spans="2:21" x14ac:dyDescent="0.25">
      <c r="B1307" s="6" t="s">
        <v>36</v>
      </c>
      <c r="C1307" s="3" t="s">
        <v>37</v>
      </c>
      <c r="D1307" s="5" t="s">
        <v>2151</v>
      </c>
      <c r="E1307" s="19" t="s">
        <v>2152</v>
      </c>
      <c r="F1307" s="25">
        <v>41418</v>
      </c>
      <c r="G1307" s="3" t="s">
        <v>2217</v>
      </c>
      <c r="H1307" s="5">
        <v>2</v>
      </c>
      <c r="I1307" s="19">
        <v>100</v>
      </c>
      <c r="J1307" s="6">
        <f>DATE(YEAR(MPT_Data[[#This Row],[Calendar Day]]),MONTH(MPT_Data[[#This Row],[Calendar Day]]),1)</f>
        <v>41395</v>
      </c>
      <c r="K1307" s="3">
        <f>DATE(YEAR(MPT_Data[[#This Row],[Calendar Day]]),1,1)</f>
        <v>41275</v>
      </c>
      <c r="L1307" s="5">
        <f>MPT_Data[[#This Row],[MIN]]/60/24</f>
        <v>1.3888888888888889E-3</v>
      </c>
      <c r="M1307" t="str">
        <f>VLOOKUP(LEFT(MPT_Data[[#This Row],[Object ID]],1),Lookup[#All],2,FALSE)</f>
        <v>Incident</v>
      </c>
      <c r="N1307">
        <f>VLOOKUP("0"&amp;RIGHT(MPT_Data[[#This Row],[Processor Cost Center]],9),MAIN_Ref[[#All],[Cost Center]:[Site Name]],3,FALSE)</f>
        <v>0</v>
      </c>
      <c r="T1307" s="8"/>
      <c r="U1307"/>
    </row>
    <row r="1308" spans="2:21" x14ac:dyDescent="0.25">
      <c r="B1308" s="6" t="s">
        <v>36</v>
      </c>
      <c r="C1308" s="3" t="s">
        <v>37</v>
      </c>
      <c r="D1308" s="5" t="s">
        <v>2153</v>
      </c>
      <c r="E1308" s="19" t="s">
        <v>2154</v>
      </c>
      <c r="F1308" s="25">
        <v>41422</v>
      </c>
      <c r="G1308" s="3" t="s">
        <v>2216</v>
      </c>
      <c r="H1308" s="5">
        <v>1460</v>
      </c>
      <c r="I1308" s="19">
        <v>100</v>
      </c>
      <c r="J1308" s="6">
        <f>DATE(YEAR(MPT_Data[[#This Row],[Calendar Day]]),MONTH(MPT_Data[[#This Row],[Calendar Day]]),1)</f>
        <v>41395</v>
      </c>
      <c r="K1308" s="3">
        <f>DATE(YEAR(MPT_Data[[#This Row],[Calendar Day]]),1,1)</f>
        <v>41275</v>
      </c>
      <c r="L1308" s="5">
        <f>MPT_Data[[#This Row],[MIN]]/60/24</f>
        <v>1.0138888888888888</v>
      </c>
      <c r="M1308" t="str">
        <f>VLOOKUP(LEFT(MPT_Data[[#This Row],[Object ID]],1),Lookup[#All],2,FALSE)</f>
        <v>Incident</v>
      </c>
      <c r="N1308">
        <f>VLOOKUP("0"&amp;RIGHT(MPT_Data[[#This Row],[Processor Cost Center]],9),MAIN_Ref[[#All],[Cost Center]:[Site Name]],3,FALSE)</f>
        <v>0</v>
      </c>
      <c r="T1308" s="8"/>
      <c r="U1308"/>
    </row>
    <row r="1309" spans="2:21" x14ac:dyDescent="0.25">
      <c r="B1309" s="6" t="s">
        <v>36</v>
      </c>
      <c r="C1309" s="3" t="s">
        <v>37</v>
      </c>
      <c r="D1309" s="5" t="s">
        <v>2155</v>
      </c>
      <c r="E1309" s="19" t="s">
        <v>2156</v>
      </c>
      <c r="F1309" s="25">
        <v>41425</v>
      </c>
      <c r="G1309" s="3" t="s">
        <v>2219</v>
      </c>
      <c r="H1309" s="5">
        <v>2797</v>
      </c>
      <c r="I1309" s="19">
        <v>100</v>
      </c>
      <c r="J1309" s="6">
        <f>DATE(YEAR(MPT_Data[[#This Row],[Calendar Day]]),MONTH(MPT_Data[[#This Row],[Calendar Day]]),1)</f>
        <v>41395</v>
      </c>
      <c r="K1309" s="3">
        <f>DATE(YEAR(MPT_Data[[#This Row],[Calendar Day]]),1,1)</f>
        <v>41275</v>
      </c>
      <c r="L1309" s="5">
        <f>MPT_Data[[#This Row],[MIN]]/60/24</f>
        <v>1.9423611111111112</v>
      </c>
      <c r="M1309" t="str">
        <f>VLOOKUP(LEFT(MPT_Data[[#This Row],[Object ID]],1),Lookup[#All],2,FALSE)</f>
        <v>Incident</v>
      </c>
      <c r="N1309">
        <f>VLOOKUP("0"&amp;RIGHT(MPT_Data[[#This Row],[Processor Cost Center]],9),MAIN_Ref[[#All],[Cost Center]:[Site Name]],3,FALSE)</f>
        <v>0</v>
      </c>
      <c r="T1309" s="8"/>
      <c r="U1309"/>
    </row>
    <row r="1310" spans="2:21" x14ac:dyDescent="0.25">
      <c r="B1310" s="6" t="s">
        <v>36</v>
      </c>
      <c r="C1310" s="3" t="s">
        <v>37</v>
      </c>
      <c r="D1310" s="5" t="s">
        <v>2157</v>
      </c>
      <c r="E1310" s="19" t="s">
        <v>2158</v>
      </c>
      <c r="F1310" s="25">
        <v>41424</v>
      </c>
      <c r="G1310" s="3" t="s">
        <v>2216</v>
      </c>
      <c r="H1310" s="5">
        <v>4</v>
      </c>
      <c r="I1310" s="19">
        <v>100</v>
      </c>
      <c r="J1310" s="6">
        <f>DATE(YEAR(MPT_Data[[#This Row],[Calendar Day]]),MONTH(MPT_Data[[#This Row],[Calendar Day]]),1)</f>
        <v>41395</v>
      </c>
      <c r="K1310" s="3">
        <f>DATE(YEAR(MPT_Data[[#This Row],[Calendar Day]]),1,1)</f>
        <v>41275</v>
      </c>
      <c r="L1310" s="5">
        <f>MPT_Data[[#This Row],[MIN]]/60/24</f>
        <v>2.7777777777777779E-3</v>
      </c>
      <c r="M1310" t="str">
        <f>VLOOKUP(LEFT(MPT_Data[[#This Row],[Object ID]],1),Lookup[#All],2,FALSE)</f>
        <v>Incident</v>
      </c>
      <c r="N1310">
        <f>VLOOKUP("0"&amp;RIGHT(MPT_Data[[#This Row],[Processor Cost Center]],9),MAIN_Ref[[#All],[Cost Center]:[Site Name]],3,FALSE)</f>
        <v>0</v>
      </c>
      <c r="T1310" s="8"/>
      <c r="U1310"/>
    </row>
    <row r="1311" spans="2:21" x14ac:dyDescent="0.25">
      <c r="B1311" s="6" t="s">
        <v>36</v>
      </c>
      <c r="C1311" s="3" t="s">
        <v>37</v>
      </c>
      <c r="D1311" s="5" t="s">
        <v>2159</v>
      </c>
      <c r="E1311" s="19" t="s">
        <v>2160</v>
      </c>
      <c r="F1311" s="25">
        <v>41423</v>
      </c>
      <c r="G1311" s="3" t="s">
        <v>2216</v>
      </c>
      <c r="H1311" s="5">
        <v>2</v>
      </c>
      <c r="I1311" s="19">
        <v>100</v>
      </c>
      <c r="J1311" s="6">
        <f>DATE(YEAR(MPT_Data[[#This Row],[Calendar Day]]),MONTH(MPT_Data[[#This Row],[Calendar Day]]),1)</f>
        <v>41395</v>
      </c>
      <c r="K1311" s="3">
        <f>DATE(YEAR(MPT_Data[[#This Row],[Calendar Day]]),1,1)</f>
        <v>41275</v>
      </c>
      <c r="L1311" s="5">
        <f>MPT_Data[[#This Row],[MIN]]/60/24</f>
        <v>1.3888888888888889E-3</v>
      </c>
      <c r="M1311" t="str">
        <f>VLOOKUP(LEFT(MPT_Data[[#This Row],[Object ID]],1),Lookup[#All],2,FALSE)</f>
        <v>Incident</v>
      </c>
      <c r="N1311">
        <f>VLOOKUP("0"&amp;RIGHT(MPT_Data[[#This Row],[Processor Cost Center]],9),MAIN_Ref[[#All],[Cost Center]:[Site Name]],3,FALSE)</f>
        <v>0</v>
      </c>
      <c r="T1311" s="8"/>
      <c r="U1311"/>
    </row>
    <row r="1312" spans="2:21" x14ac:dyDescent="0.25">
      <c r="B1312" s="6" t="s">
        <v>36</v>
      </c>
      <c r="C1312" s="3" t="s">
        <v>37</v>
      </c>
      <c r="D1312" s="5" t="s">
        <v>2161</v>
      </c>
      <c r="E1312" s="19" t="s">
        <v>2162</v>
      </c>
      <c r="F1312" s="25">
        <v>41424</v>
      </c>
      <c r="G1312" s="3" t="s">
        <v>2216</v>
      </c>
      <c r="H1312" s="5">
        <v>6</v>
      </c>
      <c r="I1312" s="19">
        <v>100</v>
      </c>
      <c r="J1312" s="6">
        <f>DATE(YEAR(MPT_Data[[#This Row],[Calendar Day]]),MONTH(MPT_Data[[#This Row],[Calendar Day]]),1)</f>
        <v>41395</v>
      </c>
      <c r="K1312" s="3">
        <f>DATE(YEAR(MPT_Data[[#This Row],[Calendar Day]]),1,1)</f>
        <v>41275</v>
      </c>
      <c r="L1312" s="5">
        <f>MPT_Data[[#This Row],[MIN]]/60/24</f>
        <v>4.1666666666666666E-3</v>
      </c>
      <c r="M1312" t="str">
        <f>VLOOKUP(LEFT(MPT_Data[[#This Row],[Object ID]],1),Lookup[#All],2,FALSE)</f>
        <v>Incident</v>
      </c>
      <c r="N1312">
        <f>VLOOKUP("0"&amp;RIGHT(MPT_Data[[#This Row],[Processor Cost Center]],9),MAIN_Ref[[#All],[Cost Center]:[Site Name]],3,FALSE)</f>
        <v>0</v>
      </c>
      <c r="T1312" s="8"/>
      <c r="U1312"/>
    </row>
    <row r="1313" spans="2:21" x14ac:dyDescent="0.25">
      <c r="B1313" s="6" t="s">
        <v>36</v>
      </c>
      <c r="C1313" s="3" t="s">
        <v>37</v>
      </c>
      <c r="D1313" s="5" t="s">
        <v>2163</v>
      </c>
      <c r="E1313" s="19" t="s">
        <v>2164</v>
      </c>
      <c r="F1313" s="25">
        <v>41424</v>
      </c>
      <c r="G1313" s="3" t="s">
        <v>2216</v>
      </c>
      <c r="H1313" s="5">
        <v>1</v>
      </c>
      <c r="I1313" s="19">
        <v>100</v>
      </c>
      <c r="J1313" s="6">
        <f>DATE(YEAR(MPT_Data[[#This Row],[Calendar Day]]),MONTH(MPT_Data[[#This Row],[Calendar Day]]),1)</f>
        <v>41395</v>
      </c>
      <c r="K1313" s="3">
        <f>DATE(YEAR(MPT_Data[[#This Row],[Calendar Day]]),1,1)</f>
        <v>41275</v>
      </c>
      <c r="L1313" s="5">
        <f>MPT_Data[[#This Row],[MIN]]/60/24</f>
        <v>6.9444444444444447E-4</v>
      </c>
      <c r="M1313" t="str">
        <f>VLOOKUP(LEFT(MPT_Data[[#This Row],[Object ID]],1),Lookup[#All],2,FALSE)</f>
        <v>Incident</v>
      </c>
      <c r="N1313">
        <f>VLOOKUP("0"&amp;RIGHT(MPT_Data[[#This Row],[Processor Cost Center]],9),MAIN_Ref[[#All],[Cost Center]:[Site Name]],3,FALSE)</f>
        <v>0</v>
      </c>
      <c r="T1313" s="8"/>
      <c r="U1313"/>
    </row>
  </sheetData>
  <mergeCells count="9">
    <mergeCell ref="B132:I132"/>
    <mergeCell ref="J132:M132"/>
    <mergeCell ref="C5:J5"/>
    <mergeCell ref="K5:K7"/>
    <mergeCell ref="L5:L7"/>
    <mergeCell ref="C6:D6"/>
    <mergeCell ref="E6:F6"/>
    <mergeCell ref="G6:H6"/>
    <mergeCell ref="I6:J6"/>
  </mergeCells>
  <pageMargins left="0.7" right="0.7" top="0.75" bottom="0.75" header="0.3" footer="0.3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P3611"/>
  <sheetViews>
    <sheetView tabSelected="1" topLeftCell="A7" zoomScaleNormal="100" workbookViewId="0">
      <selection activeCell="J28" sqref="J28"/>
    </sheetView>
  </sheetViews>
  <sheetFormatPr defaultRowHeight="15" x14ac:dyDescent="0.25"/>
  <cols>
    <col min="2" max="9" width="21.140625" customWidth="1"/>
    <col min="10" max="10" width="21.140625" hidden="1" customWidth="1"/>
    <col min="11" max="15" width="21.140625" customWidth="1"/>
    <col min="16" max="16" width="21.140625" style="37" customWidth="1"/>
    <col min="17" max="176" width="21.140625" customWidth="1"/>
    <col min="177" max="177" width="21.140625" bestFit="1" customWidth="1"/>
    <col min="178" max="191" width="21.140625" customWidth="1"/>
    <col min="192" max="192" width="21.140625" bestFit="1" customWidth="1"/>
    <col min="193" max="194" width="21.140625" customWidth="1"/>
    <col min="195" max="195" width="21.140625" bestFit="1" customWidth="1"/>
    <col min="196" max="257" width="21.140625" customWidth="1"/>
    <col min="258" max="258" width="21.140625" bestFit="1" customWidth="1"/>
    <col min="259" max="266" width="21.140625" customWidth="1"/>
    <col min="267" max="267" width="21.140625" bestFit="1" customWidth="1"/>
    <col min="268" max="269" width="21.140625" customWidth="1"/>
    <col min="270" max="270" width="21.140625" bestFit="1" customWidth="1"/>
    <col min="271" max="296" width="21.140625" customWidth="1"/>
    <col min="297" max="297" width="21.140625" bestFit="1" customWidth="1"/>
    <col min="298" max="335" width="21.140625" customWidth="1"/>
    <col min="336" max="336" width="21.140625" bestFit="1" customWidth="1"/>
    <col min="337" max="403" width="21.140625" customWidth="1"/>
    <col min="404" max="404" width="26.28515625" customWidth="1"/>
    <col min="405" max="405" width="22.7109375" customWidth="1"/>
    <col min="406" max="407" width="22.28515625" customWidth="1"/>
    <col min="408" max="408" width="21.140625" customWidth="1"/>
    <col min="409" max="409" width="17.7109375" customWidth="1"/>
    <col min="410" max="410" width="17.28515625" customWidth="1"/>
    <col min="411" max="411" width="21.140625" customWidth="1"/>
    <col min="412" max="412" width="17.7109375" customWidth="1"/>
    <col min="413" max="413" width="17.28515625" customWidth="1"/>
    <col min="414" max="414" width="21.140625" customWidth="1"/>
    <col min="415" max="415" width="17.7109375" customWidth="1"/>
    <col min="416" max="416" width="17.28515625" customWidth="1"/>
    <col min="417" max="417" width="21.140625" customWidth="1"/>
    <col min="418" max="418" width="17.7109375" customWidth="1"/>
    <col min="419" max="419" width="17.28515625" customWidth="1"/>
    <col min="420" max="420" width="21.140625" customWidth="1"/>
    <col min="421" max="421" width="17.7109375" customWidth="1"/>
    <col min="422" max="422" width="17.28515625" customWidth="1"/>
    <col min="423" max="423" width="21.140625" customWidth="1"/>
    <col min="424" max="424" width="17.7109375" customWidth="1"/>
    <col min="425" max="425" width="17.28515625" customWidth="1"/>
    <col min="426" max="426" width="21.140625" customWidth="1"/>
    <col min="427" max="427" width="17.7109375" customWidth="1"/>
    <col min="428" max="428" width="17.28515625" customWidth="1"/>
    <col min="429" max="429" width="21.140625" customWidth="1"/>
    <col min="430" max="430" width="17.7109375" customWidth="1"/>
    <col min="431" max="431" width="17.28515625" customWidth="1"/>
    <col min="432" max="432" width="21.140625" customWidth="1"/>
    <col min="433" max="433" width="17.7109375" customWidth="1"/>
    <col min="434" max="434" width="17.28515625" customWidth="1"/>
    <col min="435" max="435" width="21.140625" customWidth="1"/>
    <col min="436" max="436" width="17.7109375" customWidth="1"/>
    <col min="437" max="437" width="17.28515625" customWidth="1"/>
    <col min="438" max="438" width="21.140625" bestFit="1" customWidth="1"/>
    <col min="439" max="439" width="17.7109375" customWidth="1"/>
    <col min="440" max="440" width="17.28515625" customWidth="1"/>
    <col min="441" max="441" width="21.140625" customWidth="1"/>
    <col min="442" max="442" width="17.7109375" customWidth="1"/>
    <col min="443" max="443" width="17.28515625" customWidth="1"/>
    <col min="444" max="444" width="21.140625" customWidth="1"/>
    <col min="445" max="445" width="17.7109375" customWidth="1"/>
    <col min="446" max="446" width="17.28515625" customWidth="1"/>
    <col min="447" max="447" width="21.140625" customWidth="1"/>
    <col min="448" max="448" width="17.7109375" customWidth="1"/>
    <col min="449" max="449" width="17.28515625" customWidth="1"/>
    <col min="450" max="450" width="21.140625" customWidth="1"/>
    <col min="451" max="451" width="17.7109375" customWidth="1"/>
    <col min="452" max="452" width="17.28515625" customWidth="1"/>
    <col min="453" max="453" width="21.140625" customWidth="1"/>
    <col min="454" max="454" width="17.7109375" customWidth="1"/>
    <col min="455" max="455" width="17.28515625" customWidth="1"/>
    <col min="456" max="456" width="21.140625" customWidth="1"/>
    <col min="457" max="457" width="17.7109375" customWidth="1"/>
    <col min="458" max="458" width="17.28515625" customWidth="1"/>
    <col min="459" max="459" width="21.140625" customWidth="1"/>
    <col min="460" max="460" width="17.7109375" customWidth="1"/>
    <col min="461" max="461" width="17.28515625" customWidth="1"/>
    <col min="462" max="462" width="26.28515625" customWidth="1"/>
    <col min="463" max="463" width="22.7109375" customWidth="1"/>
    <col min="464" max="464" width="22.28515625" bestFit="1" customWidth="1"/>
    <col min="465" max="469" width="9.7109375" customWidth="1"/>
    <col min="470" max="470" width="8.7109375" customWidth="1"/>
    <col min="471" max="477" width="9.7109375" customWidth="1"/>
    <col min="478" max="478" width="21" bestFit="1" customWidth="1"/>
    <col min="479" max="479" width="14.7109375" customWidth="1"/>
    <col min="480" max="480" width="13.140625" customWidth="1"/>
    <col min="481" max="481" width="8.7109375" customWidth="1"/>
    <col min="482" max="482" width="16.28515625" customWidth="1"/>
    <col min="483" max="483" width="17.85546875" customWidth="1"/>
    <col min="484" max="484" width="9.7109375" customWidth="1"/>
    <col min="485" max="485" width="21" customWidth="1"/>
    <col min="486" max="486" width="13.7109375" customWidth="1"/>
    <col min="487" max="487" width="17.85546875" customWidth="1"/>
    <col min="488" max="488" width="21" customWidth="1"/>
    <col min="489" max="489" width="13.7109375" customWidth="1"/>
    <col min="490" max="490" width="13.140625" customWidth="1"/>
    <col min="491" max="491" width="16.28515625" customWidth="1"/>
    <col min="492" max="492" width="17.85546875" customWidth="1"/>
    <col min="493" max="493" width="9.7109375" customWidth="1"/>
    <col min="494" max="494" width="8.7109375" customWidth="1"/>
    <col min="495" max="495" width="21" customWidth="1"/>
    <col min="496" max="496" width="13.7109375" customWidth="1"/>
    <col min="497" max="497" width="11.28515625" customWidth="1"/>
    <col min="498" max="498" width="21" customWidth="1"/>
    <col min="499" max="499" width="14.7109375" customWidth="1"/>
    <col min="500" max="500" width="17.85546875" customWidth="1"/>
    <col min="501" max="501" width="21" customWidth="1"/>
    <col min="502" max="502" width="13.7109375" customWidth="1"/>
    <col min="503" max="503" width="17.85546875" bestFit="1" customWidth="1"/>
    <col min="504" max="504" width="21" bestFit="1" customWidth="1"/>
    <col min="505" max="505" width="14.7109375" customWidth="1"/>
    <col min="506" max="506" width="17.85546875" customWidth="1"/>
    <col min="507" max="507" width="21" bestFit="1" customWidth="1"/>
    <col min="508" max="508" width="14.7109375" customWidth="1"/>
    <col min="509" max="509" width="17.85546875" customWidth="1"/>
    <col min="510" max="510" width="21" bestFit="1" customWidth="1"/>
    <col min="511" max="511" width="14.7109375" customWidth="1"/>
    <col min="512" max="512" width="17.85546875" customWidth="1"/>
    <col min="513" max="513" width="21" customWidth="1"/>
    <col min="514" max="514" width="14.7109375" bestFit="1" customWidth="1"/>
    <col min="515" max="515" width="17.85546875" customWidth="1"/>
    <col min="516" max="516" width="21" customWidth="1"/>
    <col min="517" max="517" width="14.7109375" bestFit="1" customWidth="1"/>
    <col min="518" max="518" width="14.7109375" customWidth="1"/>
    <col min="519" max="519" width="17.85546875" customWidth="1"/>
    <col min="520" max="520" width="21" customWidth="1"/>
    <col min="521" max="521" width="5.85546875" customWidth="1"/>
    <col min="522" max="522" width="17.85546875" customWidth="1"/>
    <col min="523" max="523" width="21" bestFit="1" customWidth="1"/>
    <col min="524" max="524" width="14.7109375" customWidth="1"/>
    <col min="525" max="525" width="17.85546875" customWidth="1"/>
    <col min="526" max="526" width="21" customWidth="1"/>
    <col min="527" max="527" width="14.7109375" customWidth="1"/>
    <col min="528" max="528" width="17.85546875" customWidth="1"/>
    <col min="529" max="529" width="21" bestFit="1" customWidth="1"/>
    <col min="530" max="530" width="14.7109375" customWidth="1"/>
    <col min="531" max="531" width="17.85546875" bestFit="1" customWidth="1"/>
    <col min="532" max="532" width="21" customWidth="1"/>
    <col min="533" max="533" width="14.7109375" customWidth="1"/>
    <col min="534" max="534" width="17.85546875" customWidth="1"/>
    <col min="535" max="535" width="21" customWidth="1"/>
    <col min="536" max="536" width="14.7109375" bestFit="1" customWidth="1"/>
    <col min="537" max="537" width="17.85546875" customWidth="1"/>
    <col min="538" max="538" width="21" customWidth="1"/>
    <col min="539" max="539" width="14.7109375" customWidth="1"/>
    <col min="540" max="540" width="17.85546875" bestFit="1" customWidth="1"/>
    <col min="541" max="541" width="9.7109375" customWidth="1"/>
    <col min="542" max="542" width="21" bestFit="1" customWidth="1"/>
    <col min="543" max="544" width="14.7109375" customWidth="1"/>
    <col min="545" max="545" width="17.85546875" bestFit="1" customWidth="1"/>
    <col min="546" max="546" width="21" customWidth="1"/>
    <col min="547" max="547" width="14.7109375" customWidth="1"/>
    <col min="548" max="548" width="17.85546875" customWidth="1"/>
    <col min="549" max="549" width="21" bestFit="1" customWidth="1"/>
    <col min="550" max="550" width="14.7109375" bestFit="1" customWidth="1"/>
    <col min="551" max="551" width="17.85546875" bestFit="1" customWidth="1"/>
    <col min="552" max="552" width="21" customWidth="1"/>
    <col min="553" max="553" width="14.7109375" customWidth="1"/>
    <col min="554" max="554" width="17.85546875" bestFit="1" customWidth="1"/>
    <col min="555" max="555" width="21" customWidth="1"/>
    <col min="556" max="556" width="14.7109375" customWidth="1"/>
    <col min="557" max="557" width="17.85546875" bestFit="1" customWidth="1"/>
    <col min="558" max="558" width="21" customWidth="1"/>
    <col min="559" max="560" width="14.7109375" customWidth="1"/>
    <col min="561" max="561" width="17.85546875" customWidth="1"/>
    <col min="562" max="562" width="21" customWidth="1"/>
    <col min="563" max="563" width="5.85546875" customWidth="1"/>
    <col min="564" max="564" width="17.85546875" customWidth="1"/>
    <col min="565" max="565" width="21" customWidth="1"/>
    <col min="566" max="566" width="14.7109375" customWidth="1"/>
    <col min="567" max="567" width="17.85546875" customWidth="1"/>
    <col min="568" max="568" width="21" bestFit="1" customWidth="1"/>
    <col min="569" max="569" width="13.7109375" customWidth="1"/>
    <col min="570" max="570" width="17.85546875" customWidth="1"/>
    <col min="571" max="571" width="21" customWidth="1"/>
    <col min="572" max="572" width="14.7109375" customWidth="1"/>
    <col min="573" max="573" width="17.85546875" customWidth="1"/>
    <col min="574" max="574" width="21" customWidth="1"/>
    <col min="575" max="575" width="14.7109375" customWidth="1"/>
    <col min="576" max="576" width="17.85546875" customWidth="1"/>
    <col min="577" max="577" width="21" bestFit="1" customWidth="1"/>
    <col min="578" max="578" width="14.7109375" customWidth="1"/>
    <col min="579" max="579" width="17.85546875" customWidth="1"/>
    <col min="580" max="580" width="9.7109375" customWidth="1"/>
    <col min="581" max="581" width="21" customWidth="1"/>
    <col min="582" max="582" width="14.7109375" customWidth="1"/>
    <col min="583" max="583" width="17.85546875" customWidth="1"/>
    <col min="584" max="584" width="21" customWidth="1"/>
    <col min="585" max="585" width="14.7109375" customWidth="1"/>
    <col min="586" max="586" width="17.85546875" customWidth="1"/>
    <col min="587" max="587" width="21" customWidth="1"/>
    <col min="588" max="588" width="13.7109375" customWidth="1"/>
    <col min="589" max="589" width="14.7109375" customWidth="1"/>
    <col min="590" max="590" width="17.85546875" customWidth="1"/>
    <col min="591" max="595" width="9.7109375" customWidth="1"/>
    <col min="596" max="596" width="21" customWidth="1"/>
    <col min="597" max="597" width="5.85546875" customWidth="1"/>
    <col min="598" max="598" width="17.85546875" customWidth="1"/>
    <col min="599" max="599" width="21" customWidth="1"/>
    <col min="600" max="600" width="14.7109375" customWidth="1"/>
    <col min="601" max="601" width="17.85546875" customWidth="1"/>
    <col min="602" max="602" width="21" customWidth="1"/>
    <col min="603" max="603" width="14.7109375" customWidth="1"/>
    <col min="604" max="604" width="17.85546875" customWidth="1"/>
    <col min="605" max="605" width="21" customWidth="1"/>
    <col min="606" max="606" width="14.7109375" customWidth="1"/>
    <col min="607" max="607" width="17.85546875" bestFit="1" customWidth="1"/>
    <col min="608" max="608" width="21" bestFit="1" customWidth="1"/>
    <col min="609" max="609" width="14.7109375" customWidth="1"/>
    <col min="610" max="610" width="17.85546875" customWidth="1"/>
    <col min="611" max="611" width="21" customWidth="1"/>
    <col min="612" max="612" width="14.7109375" customWidth="1"/>
    <col min="613" max="613" width="17.85546875" customWidth="1"/>
    <col min="614" max="614" width="21" customWidth="1"/>
    <col min="615" max="615" width="14.7109375" customWidth="1"/>
    <col min="616" max="616" width="17.85546875" customWidth="1"/>
    <col min="617" max="617" width="21" customWidth="1"/>
    <col min="618" max="618" width="13.7109375" customWidth="1"/>
    <col min="619" max="619" width="14.7109375" customWidth="1"/>
    <col min="620" max="620" width="17.85546875" customWidth="1"/>
    <col min="621" max="621" width="9.7109375" customWidth="1"/>
    <col min="622" max="622" width="21" customWidth="1"/>
    <col min="623" max="623" width="5.85546875" customWidth="1"/>
    <col min="624" max="624" width="17.85546875" customWidth="1"/>
    <col min="625" max="625" width="21" bestFit="1" customWidth="1"/>
    <col min="626" max="626" width="14.7109375" customWidth="1"/>
    <col min="627" max="627" width="17.85546875" customWidth="1"/>
    <col min="628" max="628" width="9.7109375" customWidth="1"/>
    <col min="629" max="629" width="21" bestFit="1" customWidth="1"/>
    <col min="630" max="630" width="14.7109375" bestFit="1" customWidth="1"/>
    <col min="631" max="631" width="17.85546875" customWidth="1"/>
    <col min="632" max="632" width="21" customWidth="1"/>
    <col min="633" max="633" width="14.7109375" bestFit="1" customWidth="1"/>
    <col min="634" max="634" width="17.85546875" bestFit="1" customWidth="1"/>
    <col min="635" max="635" width="21" bestFit="1" customWidth="1"/>
    <col min="636" max="636" width="14.7109375" customWidth="1"/>
    <col min="637" max="637" width="17.85546875" customWidth="1"/>
    <col min="638" max="638" width="21" customWidth="1"/>
    <col min="639" max="639" width="14.7109375" customWidth="1"/>
    <col min="640" max="640" width="17.85546875" customWidth="1"/>
    <col min="641" max="641" width="21" customWidth="1"/>
    <col min="642" max="642" width="14.7109375" customWidth="1"/>
    <col min="643" max="643" width="17.85546875" customWidth="1"/>
    <col min="644" max="644" width="21" bestFit="1" customWidth="1"/>
    <col min="645" max="645" width="14.7109375" customWidth="1"/>
    <col min="646" max="646" width="17.85546875" bestFit="1" customWidth="1"/>
    <col min="647" max="647" width="21" bestFit="1" customWidth="1"/>
    <col min="648" max="648" width="14.7109375" customWidth="1"/>
    <col min="649" max="649" width="17.85546875" customWidth="1"/>
    <col min="650" max="650" width="21" bestFit="1" customWidth="1"/>
    <col min="651" max="651" width="14.7109375" customWidth="1"/>
    <col min="652" max="652" width="17.85546875" customWidth="1"/>
    <col min="653" max="653" width="21" customWidth="1"/>
    <col min="654" max="655" width="14.7109375" customWidth="1"/>
    <col min="656" max="656" width="17.85546875" customWidth="1"/>
    <col min="657" max="657" width="21" customWidth="1"/>
    <col min="658" max="658" width="5.85546875" customWidth="1"/>
    <col min="659" max="659" width="17.85546875" customWidth="1"/>
    <col min="660" max="660" width="21" bestFit="1" customWidth="1"/>
    <col min="661" max="661" width="14.7109375" customWidth="1"/>
    <col min="662" max="662" width="17.85546875" bestFit="1" customWidth="1"/>
    <col min="663" max="663" width="9.7109375" customWidth="1"/>
    <col min="664" max="664" width="21" bestFit="1" customWidth="1"/>
    <col min="665" max="665" width="14.7109375" customWidth="1"/>
    <col min="666" max="666" width="17.85546875" customWidth="1"/>
    <col min="667" max="667" width="9.7109375" customWidth="1"/>
    <col min="668" max="668" width="21" bestFit="1" customWidth="1"/>
    <col min="669" max="669" width="14.7109375" customWidth="1"/>
    <col min="670" max="670" width="17.85546875" customWidth="1"/>
    <col min="671" max="671" width="21" customWidth="1"/>
    <col min="672" max="672" width="13.7109375" customWidth="1"/>
    <col min="673" max="673" width="17.85546875" customWidth="1"/>
    <col min="674" max="674" width="21" customWidth="1"/>
    <col min="675" max="675" width="14.7109375" customWidth="1"/>
    <col min="676" max="676" width="17.85546875" customWidth="1"/>
    <col min="677" max="677" width="21" customWidth="1"/>
    <col min="678" max="678" width="14.7109375" customWidth="1"/>
    <col min="679" max="679" width="17.85546875" customWidth="1"/>
    <col min="680" max="680" width="21" bestFit="1" customWidth="1"/>
    <col min="681" max="681" width="14.7109375" bestFit="1" customWidth="1"/>
    <col min="682" max="682" width="17.85546875" bestFit="1" customWidth="1"/>
    <col min="683" max="683" width="21" customWidth="1"/>
    <col min="684" max="684" width="14.7109375" customWidth="1"/>
    <col min="685" max="685" width="17.85546875" customWidth="1"/>
    <col min="686" max="686" width="21" customWidth="1"/>
    <col min="687" max="687" width="14.7109375" customWidth="1"/>
    <col min="688" max="688" width="17.85546875" customWidth="1"/>
    <col min="689" max="689" width="21" bestFit="1" customWidth="1"/>
    <col min="690" max="690" width="14.7109375" customWidth="1"/>
    <col min="691" max="691" width="17.85546875" customWidth="1"/>
    <col min="692" max="692" width="21" customWidth="1"/>
    <col min="693" max="693" width="14.7109375" customWidth="1"/>
    <col min="694" max="694" width="17.85546875" customWidth="1"/>
    <col min="695" max="697" width="8.7109375" customWidth="1"/>
    <col min="698" max="698" width="21" customWidth="1"/>
    <col min="699" max="699" width="14.7109375" customWidth="1"/>
    <col min="700" max="700" width="17.85546875" customWidth="1"/>
    <col min="701" max="703" width="9.7109375" customWidth="1"/>
    <col min="704" max="704" width="21" bestFit="1" customWidth="1"/>
    <col min="705" max="706" width="14.7109375" customWidth="1"/>
    <col min="707" max="707" width="17.85546875" customWidth="1"/>
    <col min="708" max="708" width="9.7109375" customWidth="1"/>
    <col min="709" max="709" width="21" customWidth="1"/>
    <col min="710" max="710" width="5.85546875" customWidth="1"/>
    <col min="711" max="711" width="17.85546875" customWidth="1"/>
    <col min="712" max="712" width="21" bestFit="1" customWidth="1"/>
    <col min="713" max="713" width="14.7109375" customWidth="1"/>
    <col min="714" max="714" width="17.85546875" customWidth="1"/>
    <col min="715" max="715" width="21" bestFit="1" customWidth="1"/>
    <col min="716" max="716" width="13.7109375" customWidth="1"/>
    <col min="717" max="717" width="17.85546875" bestFit="1" customWidth="1"/>
    <col min="718" max="718" width="21" customWidth="1"/>
    <col min="719" max="719" width="14.7109375" customWidth="1"/>
    <col min="720" max="720" width="17.85546875" customWidth="1"/>
    <col min="721" max="721" width="21" bestFit="1" customWidth="1"/>
    <col min="722" max="722" width="14.7109375" customWidth="1"/>
    <col min="723" max="723" width="17.85546875" customWidth="1"/>
    <col min="724" max="724" width="21" bestFit="1" customWidth="1"/>
    <col min="725" max="725" width="14.7109375" customWidth="1"/>
    <col min="726" max="726" width="17.85546875" bestFit="1" customWidth="1"/>
    <col min="727" max="727" width="21" customWidth="1"/>
    <col min="728" max="728" width="14.7109375" customWidth="1"/>
    <col min="729" max="729" width="17.85546875" customWidth="1"/>
    <col min="730" max="730" width="9.7109375" customWidth="1"/>
    <col min="731" max="731" width="21" customWidth="1"/>
    <col min="732" max="733" width="14.7109375" customWidth="1"/>
    <col min="734" max="734" width="17.85546875" bestFit="1" customWidth="1"/>
    <col min="735" max="736" width="9.7109375" customWidth="1"/>
    <col min="737" max="737" width="21" customWidth="1"/>
    <col min="738" max="738" width="5.85546875" customWidth="1"/>
    <col min="739" max="739" width="17.85546875" bestFit="1" customWidth="1"/>
    <col min="740" max="740" width="21" bestFit="1" customWidth="1"/>
    <col min="741" max="741" width="14.7109375" customWidth="1"/>
    <col min="742" max="742" width="17.85546875" bestFit="1" customWidth="1"/>
    <col min="743" max="743" width="21" customWidth="1"/>
    <col min="744" max="744" width="14.7109375" customWidth="1"/>
    <col min="745" max="745" width="17.85546875" bestFit="1" customWidth="1"/>
    <col min="746" max="746" width="9.7109375" customWidth="1"/>
    <col min="747" max="747" width="21" bestFit="1" customWidth="1"/>
    <col min="748" max="748" width="14.7109375" bestFit="1" customWidth="1"/>
    <col min="749" max="749" width="17.85546875" customWidth="1"/>
    <col min="750" max="750" width="9.7109375" customWidth="1"/>
    <col min="751" max="751" width="21" bestFit="1" customWidth="1"/>
    <col min="752" max="752" width="14.7109375" customWidth="1"/>
    <col min="753" max="753" width="17.85546875" customWidth="1"/>
    <col min="754" max="754" width="21" customWidth="1"/>
    <col min="755" max="755" width="13.7109375" customWidth="1"/>
    <col min="756" max="756" width="17.85546875" customWidth="1"/>
    <col min="757" max="757" width="21" bestFit="1" customWidth="1"/>
    <col min="758" max="758" width="13.7109375" customWidth="1"/>
    <col min="759" max="759" width="17.85546875" customWidth="1"/>
    <col min="760" max="760" width="21" customWidth="1"/>
    <col min="761" max="761" width="14.7109375" bestFit="1" customWidth="1"/>
    <col min="762" max="762" width="17.85546875" bestFit="1" customWidth="1"/>
    <col min="763" max="763" width="21" customWidth="1"/>
    <col min="764" max="764" width="14.7109375" customWidth="1"/>
    <col min="765" max="765" width="17.85546875" customWidth="1"/>
    <col min="766" max="766" width="21" bestFit="1" customWidth="1"/>
    <col min="767" max="767" width="14.7109375" customWidth="1"/>
    <col min="768" max="768" width="13.140625" customWidth="1"/>
    <col min="769" max="769" width="16.28515625" customWidth="1"/>
    <col min="770" max="770" width="17.85546875" customWidth="1"/>
    <col min="771" max="771" width="21" bestFit="1" customWidth="1"/>
    <col min="772" max="772" width="14.7109375" customWidth="1"/>
    <col min="773" max="773" width="17.85546875" bestFit="1" customWidth="1"/>
    <col min="774" max="774" width="9.7109375" customWidth="1"/>
    <col min="775" max="775" width="21" bestFit="1" customWidth="1"/>
    <col min="776" max="777" width="14.7109375" customWidth="1"/>
    <col min="778" max="778" width="17.85546875" bestFit="1" customWidth="1"/>
    <col min="779" max="779" width="21" bestFit="1" customWidth="1"/>
    <col min="780" max="780" width="14.7109375" customWidth="1"/>
    <col min="781" max="781" width="17.85546875" bestFit="1" customWidth="1"/>
    <col min="782" max="782" width="21" customWidth="1"/>
    <col min="783" max="784" width="14.7109375" bestFit="1" customWidth="1"/>
    <col min="785" max="785" width="13.140625" customWidth="1"/>
    <col min="786" max="786" width="16.28515625" bestFit="1" customWidth="1"/>
    <col min="787" max="787" width="17.85546875" customWidth="1"/>
    <col min="788" max="790" width="9.7109375" customWidth="1"/>
    <col min="791" max="791" width="21" customWidth="1"/>
    <col min="792" max="792" width="5.85546875" customWidth="1"/>
    <col min="793" max="793" width="17.85546875" customWidth="1"/>
    <col min="794" max="794" width="21" customWidth="1"/>
    <col min="795" max="795" width="13.7109375" customWidth="1"/>
    <col min="796" max="796" width="17.85546875" customWidth="1"/>
    <col min="797" max="797" width="21" bestFit="1" customWidth="1"/>
    <col min="798" max="798" width="13.7109375" customWidth="1"/>
    <col min="799" max="799" width="17.85546875" bestFit="1" customWidth="1"/>
    <col min="800" max="800" width="21" customWidth="1"/>
    <col min="801" max="801" width="14.7109375" customWidth="1"/>
    <col min="802" max="802" width="17.85546875" bestFit="1" customWidth="1"/>
    <col min="803" max="803" width="21" customWidth="1"/>
    <col min="804" max="804" width="14.7109375" bestFit="1" customWidth="1"/>
    <col min="805" max="805" width="17.85546875" bestFit="1" customWidth="1"/>
    <col min="806" max="806" width="21" bestFit="1" customWidth="1"/>
    <col min="807" max="807" width="14.7109375" customWidth="1"/>
    <col min="808" max="808" width="13.140625" customWidth="1"/>
    <col min="809" max="809" width="16.28515625" bestFit="1" customWidth="1"/>
    <col min="810" max="810" width="17.85546875" customWidth="1"/>
    <col min="811" max="811" width="21" customWidth="1"/>
    <col min="812" max="812" width="14.7109375" bestFit="1" customWidth="1"/>
    <col min="813" max="813" width="14.7109375" customWidth="1"/>
    <col min="814" max="814" width="17.85546875" customWidth="1"/>
    <col min="815" max="815" width="21" customWidth="1"/>
    <col min="816" max="816" width="5.85546875" customWidth="1"/>
    <col min="817" max="817" width="17.85546875" bestFit="1" customWidth="1"/>
    <col min="818" max="818" width="21" bestFit="1" customWidth="1"/>
    <col min="819" max="819" width="14.7109375" customWidth="1"/>
    <col min="820" max="820" width="17.85546875" customWidth="1"/>
    <col min="821" max="821" width="21" customWidth="1"/>
    <col min="822" max="822" width="14.7109375" customWidth="1"/>
    <col min="823" max="823" width="17.85546875" customWidth="1"/>
    <col min="824" max="824" width="9.7109375" customWidth="1"/>
    <col min="825" max="825" width="21" customWidth="1"/>
    <col min="826" max="826" width="14.7109375" bestFit="1" customWidth="1"/>
    <col min="827" max="827" width="17.85546875" customWidth="1"/>
    <col min="828" max="828" width="21" customWidth="1"/>
    <col min="829" max="829" width="14.7109375" customWidth="1"/>
    <col min="830" max="830" width="17.85546875" customWidth="1"/>
    <col min="831" max="831" width="21" bestFit="1" customWidth="1"/>
    <col min="832" max="832" width="14.7109375" customWidth="1"/>
    <col min="833" max="833" width="13.140625" customWidth="1"/>
    <col min="834" max="834" width="16.28515625" customWidth="1"/>
    <col min="835" max="835" width="17.85546875" bestFit="1" customWidth="1"/>
    <col min="836" max="836" width="8.7109375" customWidth="1"/>
    <col min="837" max="837" width="9.7109375" customWidth="1"/>
    <col min="838" max="838" width="21" customWidth="1"/>
    <col min="839" max="839" width="14.7109375" bestFit="1" customWidth="1"/>
    <col min="840" max="840" width="17.85546875" bestFit="1" customWidth="1"/>
    <col min="841" max="841" width="8.7109375" customWidth="1"/>
    <col min="842" max="842" width="21" bestFit="1" customWidth="1"/>
    <col min="843" max="843" width="14.7109375" customWidth="1"/>
    <col min="844" max="844" width="17.85546875" customWidth="1"/>
    <col min="845" max="845" width="21" bestFit="1" customWidth="1"/>
    <col min="846" max="846" width="14.7109375" customWidth="1"/>
    <col min="847" max="847" width="14.7109375" bestFit="1" customWidth="1"/>
    <col min="848" max="848" width="13.140625" customWidth="1"/>
    <col min="849" max="849" width="16.28515625" bestFit="1" customWidth="1"/>
    <col min="850" max="850" width="17.85546875" customWidth="1"/>
    <col min="851" max="853" width="9.7109375" customWidth="1"/>
    <col min="854" max="854" width="21" customWidth="1"/>
    <col min="855" max="855" width="5.85546875" customWidth="1"/>
    <col min="856" max="856" width="17.85546875" customWidth="1"/>
    <col min="857" max="857" width="21" customWidth="1"/>
    <col min="858" max="858" width="14.7109375" customWidth="1"/>
    <col min="859" max="859" width="17.85546875" bestFit="1" customWidth="1"/>
    <col min="860" max="860" width="8.7109375" customWidth="1"/>
    <col min="861" max="861" width="9.7109375" customWidth="1"/>
    <col min="862" max="862" width="21" customWidth="1"/>
    <col min="863" max="863" width="14.7109375" customWidth="1"/>
    <col min="864" max="864" width="17.85546875" bestFit="1" customWidth="1"/>
    <col min="865" max="865" width="21" customWidth="1"/>
    <col min="866" max="866" width="13.7109375" customWidth="1"/>
    <col min="867" max="867" width="14.7109375" bestFit="1" customWidth="1"/>
    <col min="868" max="868" width="17.85546875" customWidth="1"/>
    <col min="869" max="870" width="9.7109375" customWidth="1"/>
    <col min="871" max="871" width="21" bestFit="1" customWidth="1"/>
    <col min="872" max="872" width="5.85546875" customWidth="1"/>
    <col min="873" max="873" width="17.85546875" customWidth="1"/>
    <col min="874" max="874" width="21" bestFit="1" customWidth="1"/>
    <col min="875" max="875" width="14.7109375" customWidth="1"/>
    <col min="876" max="876" width="17.85546875" bestFit="1" customWidth="1"/>
    <col min="877" max="877" width="21" customWidth="1"/>
    <col min="878" max="878" width="13.7109375" customWidth="1"/>
    <col min="879" max="879" width="13.140625" customWidth="1"/>
    <col min="880" max="880" width="16.28515625" bestFit="1" customWidth="1"/>
    <col min="881" max="881" width="14.7109375" customWidth="1"/>
    <col min="882" max="882" width="17.85546875" bestFit="1" customWidth="1"/>
    <col min="883" max="883" width="21" bestFit="1" customWidth="1"/>
    <col min="884" max="884" width="14.7109375" customWidth="1"/>
    <col min="885" max="885" width="13.140625" customWidth="1"/>
    <col min="886" max="886" width="16.28515625" customWidth="1"/>
    <col min="887" max="887" width="17.85546875" bestFit="1" customWidth="1"/>
    <col min="888" max="888" width="21" customWidth="1"/>
    <col min="889" max="889" width="14.7109375" customWidth="1"/>
    <col min="890" max="890" width="17.85546875" customWidth="1"/>
    <col min="891" max="892" width="8.7109375" customWidth="1"/>
    <col min="893" max="894" width="9.7109375" customWidth="1"/>
    <col min="895" max="895" width="21" bestFit="1" customWidth="1"/>
    <col min="896" max="896" width="14.7109375" customWidth="1"/>
    <col min="897" max="897" width="17.85546875" customWidth="1"/>
    <col min="898" max="898" width="21" bestFit="1" customWidth="1"/>
    <col min="899" max="899" width="13.7109375" customWidth="1"/>
    <col min="900" max="900" width="14.7109375" customWidth="1"/>
    <col min="901" max="901" width="13.140625" customWidth="1"/>
    <col min="902" max="902" width="16.28515625" bestFit="1" customWidth="1"/>
    <col min="903" max="903" width="17.85546875" bestFit="1" customWidth="1"/>
    <col min="904" max="904" width="9.7109375" customWidth="1"/>
    <col min="905" max="905" width="21" bestFit="1" customWidth="1"/>
    <col min="906" max="906" width="5.85546875" customWidth="1"/>
    <col min="907" max="907" width="17.85546875" customWidth="1"/>
    <col min="908" max="908" width="21" customWidth="1"/>
    <col min="909" max="909" width="14.7109375" customWidth="1"/>
    <col min="910" max="910" width="17.85546875" bestFit="1" customWidth="1"/>
    <col min="911" max="911" width="21" customWidth="1"/>
    <col min="912" max="912" width="13.7109375" customWidth="1"/>
    <col min="913" max="913" width="17.85546875" bestFit="1" customWidth="1"/>
    <col min="914" max="914" width="21" bestFit="1" customWidth="1"/>
    <col min="915" max="915" width="13.7109375" customWidth="1"/>
    <col min="916" max="916" width="17.85546875" bestFit="1" customWidth="1"/>
    <col min="917" max="917" width="21" customWidth="1"/>
    <col min="918" max="918" width="14.7109375" customWidth="1"/>
    <col min="919" max="919" width="17.85546875" bestFit="1" customWidth="1"/>
    <col min="920" max="920" width="21" customWidth="1"/>
    <col min="921" max="921" width="14.7109375" customWidth="1"/>
    <col min="922" max="922" width="13.140625" customWidth="1"/>
    <col min="923" max="923" width="16.28515625" bestFit="1" customWidth="1"/>
    <col min="924" max="924" width="17.85546875" bestFit="1" customWidth="1"/>
    <col min="925" max="926" width="8.7109375" customWidth="1"/>
    <col min="927" max="927" width="9.7109375" customWidth="1"/>
    <col min="928" max="928" width="21" bestFit="1" customWidth="1"/>
    <col min="929" max="929" width="14.7109375" bestFit="1" customWidth="1"/>
    <col min="930" max="930" width="17.85546875" bestFit="1" customWidth="1"/>
    <col min="931" max="931" width="21" bestFit="1" customWidth="1"/>
    <col min="932" max="932" width="14.7109375" bestFit="1" customWidth="1"/>
    <col min="933" max="933" width="17.85546875" customWidth="1"/>
    <col min="934" max="934" width="21" bestFit="1" customWidth="1"/>
    <col min="935" max="936" width="14.7109375" customWidth="1"/>
    <col min="937" max="937" width="17.85546875" bestFit="1" customWidth="1"/>
    <col min="938" max="938" width="21" customWidth="1"/>
    <col min="939" max="940" width="14.7109375" customWidth="1"/>
    <col min="941" max="941" width="17.85546875" bestFit="1" customWidth="1"/>
    <col min="942" max="943" width="9.7109375" customWidth="1"/>
    <col min="944" max="944" width="21" customWidth="1"/>
    <col min="945" max="945" width="5.85546875" customWidth="1"/>
    <col min="946" max="946" width="13.140625" customWidth="1"/>
    <col min="947" max="947" width="16.28515625" customWidth="1"/>
    <col min="948" max="948" width="17.85546875" bestFit="1" customWidth="1"/>
    <col min="949" max="949" width="21" customWidth="1"/>
    <col min="950" max="950" width="13.7109375" customWidth="1"/>
    <col min="951" max="951" width="13.140625" customWidth="1"/>
    <col min="952" max="952" width="16.28515625" bestFit="1" customWidth="1"/>
    <col min="953" max="953" width="17.85546875" customWidth="1"/>
    <col min="954" max="954" width="21" bestFit="1" customWidth="1"/>
    <col min="955" max="955" width="13.7109375" customWidth="1"/>
    <col min="956" max="956" width="17.85546875" bestFit="1" customWidth="1"/>
    <col min="957" max="957" width="21" bestFit="1" customWidth="1"/>
    <col min="958" max="958" width="13.7109375" customWidth="1"/>
    <col min="959" max="959" width="17.85546875" customWidth="1"/>
    <col min="960" max="960" width="21" bestFit="1" customWidth="1"/>
    <col min="961" max="961" width="14.7109375" customWidth="1"/>
    <col min="962" max="962" width="17.85546875" customWidth="1"/>
    <col min="963" max="963" width="21" bestFit="1" customWidth="1"/>
    <col min="964" max="964" width="14.7109375" customWidth="1"/>
    <col min="965" max="965" width="17.85546875" bestFit="1" customWidth="1"/>
    <col min="966" max="966" width="21" customWidth="1"/>
    <col min="967" max="967" width="14.7109375" customWidth="1"/>
    <col min="968" max="968" width="13.140625" customWidth="1"/>
    <col min="969" max="969" width="16.28515625" customWidth="1"/>
    <col min="970" max="970" width="17.85546875" bestFit="1" customWidth="1"/>
    <col min="971" max="972" width="8.7109375" customWidth="1"/>
    <col min="973" max="973" width="9.7109375" customWidth="1"/>
    <col min="974" max="974" width="21" bestFit="1" customWidth="1"/>
    <col min="975" max="975" width="14.7109375" bestFit="1" customWidth="1"/>
    <col min="976" max="976" width="13.7109375" customWidth="1"/>
    <col min="977" max="977" width="17.85546875" bestFit="1" customWidth="1"/>
    <col min="978" max="979" width="9.7109375" customWidth="1"/>
    <col min="980" max="980" width="21" bestFit="1" customWidth="1"/>
    <col min="981" max="981" width="5.85546875" customWidth="1"/>
    <col min="982" max="982" width="17.85546875" bestFit="1" customWidth="1"/>
    <col min="983" max="983" width="21" customWidth="1"/>
    <col min="984" max="984" width="13.7109375" customWidth="1"/>
    <col min="985" max="985" width="13.140625" customWidth="1"/>
    <col min="986" max="986" width="16.28515625" bestFit="1" customWidth="1"/>
    <col min="987" max="987" width="17.85546875" customWidth="1"/>
    <col min="988" max="988" width="21" bestFit="1" customWidth="1"/>
    <col min="989" max="989" width="13.7109375" customWidth="1"/>
    <col min="990" max="990" width="17.85546875" bestFit="1" customWidth="1"/>
    <col min="991" max="991" width="21" customWidth="1"/>
    <col min="992" max="992" width="13.7109375" customWidth="1"/>
    <col min="993" max="993" width="17.85546875" bestFit="1" customWidth="1"/>
    <col min="994" max="994" width="21" bestFit="1" customWidth="1"/>
    <col min="995" max="995" width="13.7109375" customWidth="1"/>
    <col min="996" max="996" width="17.85546875" customWidth="1"/>
    <col min="997" max="997" width="21" bestFit="1" customWidth="1"/>
    <col min="998" max="998" width="14.7109375" customWidth="1"/>
    <col min="999" max="999" width="13.140625" customWidth="1"/>
    <col min="1000" max="1000" width="16.28515625" customWidth="1"/>
    <col min="1001" max="1001" width="17.85546875" customWidth="1"/>
    <col min="1002" max="1005" width="8.7109375" customWidth="1"/>
    <col min="1006" max="1008" width="9.7109375" customWidth="1"/>
    <col min="1009" max="1009" width="21" bestFit="1" customWidth="1"/>
    <col min="1010" max="1010" width="14.7109375" customWidth="1"/>
    <col min="1011" max="1011" width="17.85546875" bestFit="1" customWidth="1"/>
    <col min="1012" max="1012" width="21" bestFit="1" customWidth="1"/>
    <col min="1013" max="1013" width="14.7109375" customWidth="1"/>
    <col min="1014" max="1014" width="13.7109375" customWidth="1"/>
    <col min="1015" max="1015" width="17.85546875" customWidth="1"/>
    <col min="1016" max="1016" width="9.7109375" customWidth="1"/>
    <col min="1017" max="1017" width="21" bestFit="1" customWidth="1"/>
    <col min="1018" max="1018" width="5.85546875" customWidth="1"/>
    <col min="1019" max="1019" width="13.140625" customWidth="1"/>
    <col min="1020" max="1020" width="16.28515625" bestFit="1" customWidth="1"/>
    <col min="1021" max="1021" width="13.7109375" customWidth="1"/>
    <col min="1022" max="1022" width="13.140625" customWidth="1"/>
    <col min="1023" max="1023" width="16.28515625" customWidth="1"/>
    <col min="1024" max="1024" width="13.7109375" customWidth="1"/>
    <col min="1025" max="1025" width="17.85546875" customWidth="1"/>
    <col min="1026" max="1026" width="21" bestFit="1" customWidth="1"/>
    <col min="1027" max="1027" width="13.7109375" customWidth="1"/>
    <col min="1028" max="1028" width="17.85546875" bestFit="1" customWidth="1"/>
    <col min="1029" max="1029" width="21" bestFit="1" customWidth="1"/>
    <col min="1030" max="1030" width="14.7109375" bestFit="1" customWidth="1"/>
    <col min="1031" max="1031" width="17.85546875" bestFit="1" customWidth="1"/>
    <col min="1032" max="1032" width="21" customWidth="1"/>
    <col min="1033" max="1033" width="14.7109375" customWidth="1"/>
    <col min="1034" max="1034" width="13.140625" customWidth="1"/>
    <col min="1035" max="1035" width="16.28515625" bestFit="1" customWidth="1"/>
    <col min="1036" max="1036" width="17.85546875" customWidth="1"/>
    <col min="1037" max="1038" width="8.7109375" customWidth="1"/>
    <col min="1039" max="1039" width="9.7109375" customWidth="1"/>
    <col min="1040" max="1040" width="21" bestFit="1" customWidth="1"/>
    <col min="1041" max="1041" width="14.7109375" customWidth="1"/>
    <col min="1042" max="1042" width="13.7109375" bestFit="1" customWidth="1"/>
    <col min="1043" max="1043" width="13.140625" customWidth="1"/>
    <col min="1044" max="1044" width="16.28515625" bestFit="1" customWidth="1"/>
    <col min="1045" max="1045" width="17.85546875" customWidth="1"/>
    <col min="1046" max="1046" width="21" customWidth="1"/>
    <col min="1047" max="1047" width="13.7109375" customWidth="1"/>
    <col min="1048" max="1048" width="17.85546875" customWidth="1"/>
    <col min="1049" max="1049" width="8.7109375" customWidth="1"/>
    <col min="1050" max="1050" width="21" customWidth="1"/>
    <col min="1051" max="1051" width="13.7109375" customWidth="1"/>
    <col min="1052" max="1052" width="17.85546875" customWidth="1"/>
    <col min="1053" max="1053" width="21" bestFit="1" customWidth="1"/>
    <col min="1054" max="1054" width="13.7109375" customWidth="1"/>
    <col min="1055" max="1055" width="13.140625" customWidth="1"/>
    <col min="1056" max="1056" width="16.28515625" bestFit="1" customWidth="1"/>
    <col min="1057" max="1057" width="14.7109375" customWidth="1"/>
    <col min="1058" max="1058" width="13.140625" customWidth="1"/>
    <col min="1059" max="1059" width="16.28515625" customWidth="1"/>
    <col min="1060" max="1060" width="17.85546875" customWidth="1"/>
    <col min="1061" max="1063" width="9.7109375" customWidth="1"/>
    <col min="1064" max="1064" width="21" bestFit="1" customWidth="1"/>
    <col min="1065" max="1065" width="14.7109375" customWidth="1"/>
    <col min="1066" max="1066" width="17.85546875" customWidth="1"/>
    <col min="1067" max="1067" width="21" customWidth="1"/>
    <col min="1068" max="1069" width="13.7109375" customWidth="1"/>
    <col min="1070" max="1070" width="17.85546875" customWidth="1"/>
    <col min="1071" max="1071" width="9.7109375" customWidth="1"/>
    <col min="1072" max="1072" width="21" bestFit="1" customWidth="1"/>
    <col min="1073" max="1073" width="5.85546875" customWidth="1"/>
    <col min="1074" max="1074" width="17.85546875" customWidth="1"/>
    <col min="1075" max="1075" width="21" bestFit="1" customWidth="1"/>
    <col min="1076" max="1076" width="13.7109375" customWidth="1"/>
    <col min="1077" max="1077" width="17.85546875" bestFit="1" customWidth="1"/>
    <col min="1078" max="1078" width="21" customWidth="1"/>
    <col min="1079" max="1079" width="13.7109375" customWidth="1"/>
    <col min="1080" max="1080" width="13.140625" customWidth="1"/>
    <col min="1081" max="1081" width="9.7109375" customWidth="1"/>
    <col min="1082" max="1082" width="16.28515625" customWidth="1"/>
    <col min="1083" max="1083" width="17.85546875" bestFit="1" customWidth="1"/>
    <col min="1084" max="1084" width="8.7109375" customWidth="1"/>
    <col min="1085" max="1086" width="9.7109375" customWidth="1"/>
    <col min="1087" max="1087" width="21" bestFit="1" customWidth="1"/>
    <col min="1088" max="1088" width="14.7109375" customWidth="1"/>
    <col min="1089" max="1089" width="17.85546875" customWidth="1"/>
    <col min="1090" max="1090" width="21" customWidth="1"/>
    <col min="1091" max="1091" width="14.7109375" customWidth="1"/>
    <col min="1092" max="1092" width="13.7109375" customWidth="1"/>
    <col min="1093" max="1093" width="17.85546875" customWidth="1"/>
    <col min="1094" max="1094" width="9.7109375" customWidth="1"/>
    <col min="1095" max="1095" width="21" customWidth="1"/>
    <col min="1096" max="1096" width="5.85546875" customWidth="1"/>
    <col min="1097" max="1097" width="17.85546875" customWidth="1"/>
    <col min="1098" max="1098" width="21" customWidth="1"/>
    <col min="1099" max="1099" width="13.7109375" customWidth="1"/>
    <col min="1100" max="1100" width="17.85546875" customWidth="1"/>
    <col min="1101" max="1101" width="21" bestFit="1" customWidth="1"/>
    <col min="1102" max="1102" width="14.7109375" customWidth="1"/>
    <col min="1103" max="1103" width="17.85546875" bestFit="1" customWidth="1"/>
    <col min="1104" max="1104" width="21" customWidth="1"/>
    <col min="1105" max="1105" width="14.7109375" customWidth="1"/>
    <col min="1106" max="1106" width="17.85546875" bestFit="1" customWidth="1"/>
    <col min="1107" max="1107" width="21" bestFit="1" customWidth="1"/>
    <col min="1108" max="1108" width="14.7109375" customWidth="1"/>
    <col min="1109" max="1109" width="13.7109375" customWidth="1"/>
    <col min="1110" max="1110" width="17.85546875" customWidth="1"/>
    <col min="1111" max="1111" width="9.7109375" customWidth="1"/>
    <col min="1112" max="1112" width="21" customWidth="1"/>
    <col min="1113" max="1113" width="5.85546875" customWidth="1"/>
    <col min="1114" max="1114" width="13.140625" customWidth="1"/>
    <col min="1115" max="1115" width="16.28515625" customWidth="1"/>
    <col min="1116" max="1116" width="17.85546875" bestFit="1" customWidth="1"/>
    <col min="1117" max="1122" width="9.7109375" customWidth="1"/>
    <col min="1123" max="1123" width="21" bestFit="1" customWidth="1"/>
    <col min="1124" max="1124" width="14.7109375" customWidth="1"/>
    <col min="1125" max="1125" width="17.85546875" bestFit="1" customWidth="1"/>
    <col min="1126" max="1126" width="21" customWidth="1"/>
    <col min="1127" max="1127" width="14.7109375" customWidth="1"/>
    <col min="1128" max="1128" width="17.85546875" customWidth="1"/>
    <col min="1129" max="1129" width="21" bestFit="1" customWidth="1"/>
    <col min="1130" max="1130" width="14.7109375" customWidth="1"/>
    <col min="1131" max="1131" width="13.7109375" customWidth="1"/>
    <col min="1132" max="1132" width="17.85546875" customWidth="1"/>
    <col min="1133" max="1133" width="9.7109375" customWidth="1"/>
    <col min="1134" max="1134" width="21" customWidth="1"/>
    <col min="1135" max="1135" width="5.85546875" customWidth="1"/>
    <col min="1136" max="1136" width="13.140625" customWidth="1"/>
    <col min="1137" max="1137" width="16.28515625" customWidth="1"/>
    <col min="1138" max="1138" width="17.85546875" bestFit="1" customWidth="1"/>
    <col min="1139" max="1139" width="21" customWidth="1"/>
    <col min="1140" max="1140" width="13.7109375" customWidth="1"/>
    <col min="1141" max="1141" width="13.140625" customWidth="1"/>
    <col min="1142" max="1142" width="9.7109375" customWidth="1"/>
    <col min="1143" max="1143" width="16.28515625" customWidth="1"/>
    <col min="1144" max="1144" width="17.85546875" customWidth="1"/>
    <col min="1145" max="1145" width="21" customWidth="1"/>
    <col min="1146" max="1146" width="14.7109375" customWidth="1"/>
    <col min="1147" max="1147" width="17.85546875" bestFit="1" customWidth="1"/>
    <col min="1148" max="1148" width="21" customWidth="1"/>
    <col min="1149" max="1149" width="14.7109375" customWidth="1"/>
    <col min="1150" max="1150" width="17.85546875" customWidth="1"/>
    <col min="1151" max="1151" width="21" customWidth="1"/>
    <col min="1152" max="1152" width="14.7109375" customWidth="1"/>
    <col min="1153" max="1153" width="17.85546875" bestFit="1" customWidth="1"/>
    <col min="1154" max="1154" width="21" bestFit="1" customWidth="1"/>
    <col min="1155" max="1155" width="14.7109375" customWidth="1"/>
    <col min="1156" max="1156" width="13.140625" customWidth="1"/>
    <col min="1157" max="1158" width="9.7109375" customWidth="1"/>
    <col min="1159" max="1159" width="16.28515625" customWidth="1"/>
    <col min="1160" max="1160" width="17.85546875" customWidth="1"/>
    <col min="1161" max="1164" width="9.7109375" customWidth="1"/>
    <col min="1165" max="1165" width="21" customWidth="1"/>
    <col min="1166" max="1166" width="14.7109375" customWidth="1"/>
    <col min="1167" max="1167" width="13.7109375" customWidth="1"/>
    <col min="1168" max="1168" width="17.85546875" customWidth="1"/>
    <col min="1169" max="1169" width="9.7109375" customWidth="1"/>
    <col min="1170" max="1170" width="21" customWidth="1"/>
    <col min="1171" max="1171" width="5.85546875" customWidth="1"/>
    <col min="1172" max="1172" width="13.140625" customWidth="1"/>
    <col min="1173" max="1173" width="16.28515625" bestFit="1" customWidth="1"/>
    <col min="1174" max="1174" width="17.85546875" customWidth="1"/>
    <col min="1175" max="1175" width="21" customWidth="1"/>
    <col min="1176" max="1176" width="14.7109375" customWidth="1"/>
    <col min="1177" max="1177" width="17.85546875" customWidth="1"/>
    <col min="1178" max="1178" width="21" customWidth="1"/>
    <col min="1179" max="1179" width="13.7109375" customWidth="1"/>
    <col min="1180" max="1180" width="13.140625" customWidth="1"/>
    <col min="1181" max="1181" width="16.28515625" bestFit="1" customWidth="1"/>
    <col min="1182" max="1182" width="14.7109375" customWidth="1"/>
    <col min="1183" max="1183" width="17.85546875" bestFit="1" customWidth="1"/>
    <col min="1184" max="1185" width="9.7109375" customWidth="1"/>
    <col min="1186" max="1186" width="21" customWidth="1"/>
    <col min="1187" max="1187" width="14.7109375" customWidth="1"/>
    <col min="1188" max="1188" width="17.85546875" customWidth="1"/>
    <col min="1189" max="1189" width="21" customWidth="1"/>
    <col min="1190" max="1190" width="14.7109375" customWidth="1"/>
    <col min="1191" max="1191" width="13.140625" customWidth="1"/>
    <col min="1192" max="1192" width="16.28515625" customWidth="1"/>
    <col min="1193" max="1194" width="14.7109375" customWidth="1"/>
    <col min="1195" max="1195" width="17.85546875" customWidth="1"/>
    <col min="1196" max="1196" width="9.7109375" customWidth="1"/>
    <col min="1197" max="1197" width="21" customWidth="1"/>
    <col min="1198" max="1198" width="5.85546875" customWidth="1"/>
    <col min="1199" max="1199" width="13.140625" customWidth="1"/>
    <col min="1200" max="1200" width="16.28515625" customWidth="1"/>
    <col min="1201" max="1201" width="14.7109375" customWidth="1"/>
    <col min="1202" max="1202" width="13.140625" customWidth="1"/>
    <col min="1203" max="1203" width="16.28515625" customWidth="1"/>
    <col min="1204" max="1204" width="17.85546875" customWidth="1"/>
    <col min="1205" max="1205" width="21" bestFit="1" customWidth="1"/>
    <col min="1206" max="1206" width="14.7109375" customWidth="1"/>
    <col min="1207" max="1207" width="13.140625" customWidth="1"/>
    <col min="1208" max="1208" width="16.28515625" bestFit="1" customWidth="1"/>
    <col min="1209" max="1209" width="17.85546875" customWidth="1"/>
    <col min="1210" max="1211" width="9.7109375" customWidth="1"/>
    <col min="1212" max="1212" width="21" bestFit="1" customWidth="1"/>
    <col min="1213" max="1213" width="14.7109375" bestFit="1" customWidth="1"/>
    <col min="1214" max="1214" width="17.85546875" customWidth="1"/>
    <col min="1215" max="1215" width="21" customWidth="1"/>
    <col min="1216" max="1216" width="14.7109375" customWidth="1"/>
    <col min="1217" max="1217" width="14.7109375" bestFit="1" customWidth="1"/>
    <col min="1218" max="1218" width="13.140625" customWidth="1"/>
    <col min="1219" max="1219" width="16.28515625" customWidth="1"/>
    <col min="1220" max="1220" width="17.85546875" bestFit="1" customWidth="1"/>
    <col min="1221" max="1221" width="21" bestFit="1" customWidth="1"/>
    <col min="1222" max="1222" width="5.85546875" customWidth="1"/>
    <col min="1223" max="1223" width="17.85546875" bestFit="1" customWidth="1"/>
    <col min="1224" max="1224" width="21" bestFit="1" customWidth="1"/>
    <col min="1225" max="1225" width="14.7109375" customWidth="1"/>
    <col min="1226" max="1226" width="17.85546875" customWidth="1"/>
    <col min="1227" max="1227" width="21" bestFit="1" customWidth="1"/>
    <col min="1228" max="1228" width="14.7109375" customWidth="1"/>
    <col min="1229" max="1229" width="17.85546875" customWidth="1"/>
    <col min="1230" max="1230" width="21" bestFit="1" customWidth="1"/>
    <col min="1231" max="1231" width="14.7109375" customWidth="1"/>
    <col min="1232" max="1232" width="13.140625" customWidth="1"/>
    <col min="1233" max="1233" width="9.7109375" customWidth="1"/>
    <col min="1234" max="1234" width="16.28515625" customWidth="1"/>
    <col min="1235" max="1235" width="17.85546875" customWidth="1"/>
    <col min="1236" max="1238" width="9.7109375" customWidth="1"/>
    <col min="1239" max="1239" width="21" customWidth="1"/>
    <col min="1240" max="1240" width="14.7109375" customWidth="1"/>
    <col min="1241" max="1241" width="17.85546875" customWidth="1"/>
    <col min="1242" max="1242" width="21" customWidth="1"/>
    <col min="1243" max="1244" width="14.7109375" customWidth="1"/>
    <col min="1245" max="1245" width="17.85546875" customWidth="1"/>
    <col min="1246" max="1246" width="21" customWidth="1"/>
    <col min="1247" max="1247" width="14.7109375" bestFit="1" customWidth="1"/>
    <col min="1248" max="1248" width="17.85546875" bestFit="1" customWidth="1"/>
    <col min="1249" max="1249" width="21" bestFit="1" customWidth="1"/>
    <col min="1250" max="1251" width="14.7109375" customWidth="1"/>
    <col min="1252" max="1252" width="13.140625" customWidth="1"/>
    <col min="1253" max="1253" width="16.28515625" bestFit="1" customWidth="1"/>
    <col min="1254" max="1254" width="17.85546875" customWidth="1"/>
    <col min="1255" max="1255" width="9.7109375" customWidth="1"/>
    <col min="1256" max="1256" width="21" bestFit="1" customWidth="1"/>
    <col min="1257" max="1257" width="5.85546875" customWidth="1"/>
    <col min="1258" max="1258" width="17.85546875" bestFit="1" customWidth="1"/>
    <col min="1259" max="1259" width="21" customWidth="1"/>
    <col min="1260" max="1260" width="14.7109375" customWidth="1"/>
    <col min="1261" max="1261" width="17.85546875" bestFit="1" customWidth="1"/>
    <col min="1262" max="1262" width="21" bestFit="1" customWidth="1"/>
    <col min="1263" max="1263" width="14.7109375" customWidth="1"/>
    <col min="1264" max="1264" width="17.85546875" customWidth="1"/>
    <col min="1265" max="1265" width="21" customWidth="1"/>
    <col min="1266" max="1266" width="13.7109375" customWidth="1"/>
    <col min="1267" max="1267" width="13.140625" customWidth="1"/>
    <col min="1268" max="1268" width="16.28515625" bestFit="1" customWidth="1"/>
    <col min="1269" max="1269" width="14.7109375" customWidth="1"/>
    <col min="1270" max="1270" width="13.140625" customWidth="1"/>
    <col min="1271" max="1271" width="16.28515625" bestFit="1" customWidth="1"/>
    <col min="1272" max="1272" width="17.85546875" customWidth="1"/>
    <col min="1273" max="1274" width="9.7109375" customWidth="1"/>
    <col min="1275" max="1275" width="21" bestFit="1" customWidth="1"/>
    <col min="1276" max="1276" width="14.7109375" bestFit="1" customWidth="1"/>
    <col min="1277" max="1277" width="17.85546875" bestFit="1" customWidth="1"/>
    <col min="1278" max="1278" width="21" bestFit="1" customWidth="1"/>
    <col min="1279" max="1279" width="14.7109375" customWidth="1"/>
    <col min="1280" max="1280" width="17.85546875" bestFit="1" customWidth="1"/>
    <col min="1281" max="1281" width="21" bestFit="1" customWidth="1"/>
    <col min="1282" max="1282" width="14.7109375" customWidth="1"/>
    <col min="1283" max="1283" width="17.85546875" customWidth="1"/>
    <col min="1284" max="1284" width="21" bestFit="1" customWidth="1"/>
    <col min="1285" max="1285" width="14.7109375" customWidth="1"/>
    <col min="1286" max="1286" width="17.85546875" bestFit="1" customWidth="1"/>
    <col min="1287" max="1287" width="21" customWidth="1"/>
    <col min="1288" max="1289" width="14.7109375" customWidth="1"/>
    <col min="1290" max="1290" width="13.140625" customWidth="1"/>
    <col min="1291" max="1291" width="16.28515625" bestFit="1" customWidth="1"/>
    <col min="1292" max="1292" width="17.85546875" customWidth="1"/>
    <col min="1293" max="1294" width="8.7109375" customWidth="1"/>
    <col min="1295" max="1298" width="9.7109375" customWidth="1"/>
    <col min="1299" max="1299" width="21" customWidth="1"/>
    <col min="1300" max="1300" width="5.85546875" customWidth="1"/>
    <col min="1301" max="1301" width="13.140625" customWidth="1"/>
    <col min="1302" max="1302" width="16.28515625" bestFit="1" customWidth="1"/>
    <col min="1303" max="1303" width="14.7109375" bestFit="1" customWidth="1"/>
    <col min="1304" max="1304" width="17.85546875" customWidth="1"/>
    <col min="1305" max="1305" width="21" customWidth="1"/>
    <col min="1306" max="1306" width="13.7109375" customWidth="1"/>
    <col min="1307" max="1307" width="13.140625" customWidth="1"/>
    <col min="1308" max="1308" width="16.28515625" customWidth="1"/>
    <col min="1309" max="1309" width="17.85546875" customWidth="1"/>
    <col min="1310" max="1310" width="9.7109375" customWidth="1"/>
    <col min="1311" max="1311" width="21" customWidth="1"/>
    <col min="1312" max="1312" width="14.7109375" customWidth="1"/>
    <col min="1313" max="1313" width="17.85546875" customWidth="1"/>
    <col min="1314" max="1314" width="21" bestFit="1" customWidth="1"/>
    <col min="1315" max="1315" width="14.7109375" customWidth="1"/>
    <col min="1316" max="1316" width="17.85546875" customWidth="1"/>
    <col min="1317" max="1317" width="21" bestFit="1" customWidth="1"/>
    <col min="1318" max="1318" width="14.7109375" bestFit="1" customWidth="1"/>
    <col min="1319" max="1319" width="17.85546875" customWidth="1"/>
    <col min="1320" max="1320" width="21" customWidth="1"/>
    <col min="1321" max="1321" width="14.7109375" bestFit="1" customWidth="1"/>
    <col min="1322" max="1322" width="13.140625" customWidth="1"/>
    <col min="1323" max="1323" width="16.28515625" customWidth="1"/>
    <col min="1324" max="1324" width="13.7109375" customWidth="1"/>
    <col min="1325" max="1325" width="14.7109375" customWidth="1"/>
    <col min="1326" max="1326" width="17.85546875" bestFit="1" customWidth="1"/>
    <col min="1327" max="1328" width="9.7109375" customWidth="1"/>
    <col min="1329" max="1329" width="21" customWidth="1"/>
    <col min="1330" max="1330" width="5.85546875" customWidth="1"/>
    <col min="1331" max="1331" width="17.85546875" bestFit="1" customWidth="1"/>
    <col min="1332" max="1332" width="21" customWidth="1"/>
    <col min="1333" max="1333" width="14.7109375" bestFit="1" customWidth="1"/>
    <col min="1334" max="1334" width="17.85546875" bestFit="1" customWidth="1"/>
    <col min="1335" max="1335" width="9.7109375" customWidth="1"/>
    <col min="1336" max="1336" width="21" bestFit="1" customWidth="1"/>
    <col min="1337" max="1337" width="14.7109375" customWidth="1"/>
    <col min="1338" max="1338" width="17.85546875" customWidth="1"/>
    <col min="1339" max="1339" width="21" bestFit="1" customWidth="1"/>
    <col min="1340" max="1340" width="14.7109375" customWidth="1"/>
    <col min="1341" max="1341" width="17.85546875" customWidth="1"/>
    <col min="1342" max="1342" width="21" bestFit="1" customWidth="1"/>
    <col min="1343" max="1343" width="14.7109375" customWidth="1"/>
    <col min="1344" max="1344" width="13.140625" customWidth="1"/>
    <col min="1345" max="1345" width="16.28515625" customWidth="1"/>
    <col min="1346" max="1346" width="17.85546875" bestFit="1" customWidth="1"/>
    <col min="1347" max="1348" width="9.7109375" customWidth="1"/>
    <col min="1349" max="1349" width="21" bestFit="1" customWidth="1"/>
    <col min="1350" max="1350" width="14.7109375" bestFit="1" customWidth="1"/>
    <col min="1351" max="1351" width="17.85546875" customWidth="1"/>
    <col min="1352" max="1352" width="21" bestFit="1" customWidth="1"/>
    <col min="1353" max="1353" width="13.7109375" customWidth="1"/>
    <col min="1354" max="1354" width="14.7109375" customWidth="1"/>
    <col min="1355" max="1355" width="17.85546875" bestFit="1" customWidth="1"/>
    <col min="1356" max="1358" width="9.7109375" customWidth="1"/>
    <col min="1359" max="1359" width="21" bestFit="1" customWidth="1"/>
    <col min="1360" max="1360" width="5.85546875" customWidth="1"/>
    <col min="1361" max="1361" width="13.140625" customWidth="1"/>
    <col min="1362" max="1362" width="16.28515625" bestFit="1" customWidth="1"/>
    <col min="1363" max="1363" width="17.85546875" customWidth="1"/>
    <col min="1364" max="1364" width="21" bestFit="1" customWidth="1"/>
    <col min="1365" max="1365" width="14.7109375" customWidth="1"/>
    <col min="1366" max="1366" width="13.140625" customWidth="1"/>
    <col min="1367" max="1367" width="16.28515625" bestFit="1" customWidth="1"/>
    <col min="1368" max="1368" width="17.85546875" customWidth="1"/>
    <col min="1369" max="1369" width="21" customWidth="1"/>
    <col min="1370" max="1370" width="14.7109375" bestFit="1" customWidth="1"/>
    <col min="1371" max="1371" width="17.85546875" customWidth="1"/>
    <col min="1372" max="1372" width="21" customWidth="1"/>
    <col min="1373" max="1374" width="14.7109375" customWidth="1"/>
    <col min="1375" max="1375" width="13.140625" customWidth="1"/>
    <col min="1376" max="1376" width="16.28515625" bestFit="1" customWidth="1"/>
    <col min="1377" max="1377" width="17.85546875" customWidth="1"/>
    <col min="1378" max="1378" width="9.7109375" customWidth="1"/>
    <col min="1379" max="1379" width="8.7109375" customWidth="1"/>
    <col min="1380" max="1380" width="21" customWidth="1"/>
    <col min="1381" max="1381" width="5.85546875" customWidth="1"/>
    <col min="1382" max="1382" width="13.140625" customWidth="1"/>
    <col min="1383" max="1383" width="16.28515625" customWidth="1"/>
    <col min="1384" max="1384" width="17.85546875" customWidth="1"/>
    <col min="1385" max="1385" width="21" bestFit="1" customWidth="1"/>
    <col min="1386" max="1386" width="14.7109375" customWidth="1"/>
    <col min="1387" max="1387" width="17.85546875" customWidth="1"/>
    <col min="1388" max="1388" width="21" customWidth="1"/>
    <col min="1389" max="1389" width="14.7109375" customWidth="1"/>
    <col min="1390" max="1390" width="13.140625" customWidth="1"/>
    <col min="1391" max="1391" width="16.28515625" bestFit="1" customWidth="1"/>
    <col min="1392" max="1392" width="14.7109375" customWidth="1"/>
    <col min="1393" max="1393" width="17.85546875" bestFit="1" customWidth="1"/>
    <col min="1394" max="1394" width="21" bestFit="1" customWidth="1"/>
    <col min="1395" max="1395" width="13.7109375" customWidth="1"/>
    <col min="1396" max="1396" width="17.85546875" customWidth="1"/>
    <col min="1397" max="1397" width="21" customWidth="1"/>
    <col min="1398" max="1398" width="14.7109375" bestFit="1" customWidth="1"/>
    <col min="1399" max="1399" width="13.140625" customWidth="1"/>
    <col min="1400" max="1400" width="16.28515625" bestFit="1" customWidth="1"/>
    <col min="1401" max="1401" width="17.85546875" customWidth="1"/>
    <col min="1402" max="1402" width="21" customWidth="1"/>
    <col min="1403" max="1403" width="14.7109375" bestFit="1" customWidth="1"/>
    <col min="1404" max="1404" width="17.85546875" bestFit="1" customWidth="1"/>
    <col min="1405" max="1405" width="21" bestFit="1" customWidth="1"/>
    <col min="1406" max="1406" width="14.7109375" customWidth="1"/>
    <col min="1407" max="1407" width="17.85546875" bestFit="1" customWidth="1"/>
    <col min="1408" max="1408" width="21" bestFit="1" customWidth="1"/>
    <col min="1409" max="1409" width="13.7109375" customWidth="1"/>
    <col min="1410" max="1410" width="14.7109375" bestFit="1" customWidth="1"/>
    <col min="1411" max="1411" width="17.85546875" bestFit="1" customWidth="1"/>
    <col min="1412" max="1412" width="21" customWidth="1"/>
    <col min="1413" max="1413" width="5.85546875" customWidth="1"/>
    <col min="1414" max="1414" width="13.140625" customWidth="1"/>
    <col min="1415" max="1415" width="16.28515625" bestFit="1" customWidth="1"/>
    <col min="1416" max="1416" width="14.7109375" bestFit="1" customWidth="1"/>
    <col min="1417" max="1417" width="17.85546875" bestFit="1" customWidth="1"/>
    <col min="1418" max="1418" width="21" customWidth="1"/>
    <col min="1419" max="1419" width="14.7109375" bestFit="1" customWidth="1"/>
    <col min="1420" max="1420" width="14.7109375" customWidth="1"/>
    <col min="1421" max="1421" width="17.85546875" bestFit="1" customWidth="1"/>
    <col min="1422" max="1422" width="21" bestFit="1" customWidth="1"/>
    <col min="1423" max="1423" width="5.85546875" customWidth="1"/>
    <col min="1424" max="1424" width="14.7109375" customWidth="1"/>
    <col min="1425" max="1425" width="13.140625" customWidth="1"/>
    <col min="1426" max="1426" width="16.28515625" bestFit="1" customWidth="1"/>
    <col min="1427" max="1427" width="17.85546875" bestFit="1" customWidth="1"/>
    <col min="1428" max="1429" width="9.7109375" customWidth="1"/>
    <col min="1430" max="1430" width="21" customWidth="1"/>
    <col min="1431" max="1431" width="5.85546875" customWidth="1"/>
    <col min="1432" max="1432" width="17.85546875" bestFit="1" customWidth="1"/>
    <col min="1433" max="1433" width="21" bestFit="1" customWidth="1"/>
    <col min="1434" max="1434" width="14.7109375" customWidth="1"/>
    <col min="1435" max="1435" width="17.85546875" bestFit="1" customWidth="1"/>
    <col min="1436" max="1436" width="21" bestFit="1" customWidth="1"/>
    <col min="1437" max="1437" width="13.7109375" customWidth="1"/>
    <col min="1438" max="1438" width="17.85546875" bestFit="1" customWidth="1"/>
    <col min="1439" max="1439" width="9.7109375" customWidth="1"/>
    <col min="1440" max="1440" width="21" bestFit="1" customWidth="1"/>
    <col min="1441" max="1441" width="14.7109375" bestFit="1" customWidth="1"/>
    <col min="1442" max="1442" width="17.85546875" bestFit="1" customWidth="1"/>
    <col min="1443" max="1443" width="9.7109375" customWidth="1"/>
    <col min="1444" max="1444" width="8.7109375" customWidth="1"/>
    <col min="1445" max="1445" width="21" bestFit="1" customWidth="1"/>
    <col min="1446" max="1446" width="14.7109375" customWidth="1"/>
    <col min="1447" max="1447" width="13.140625" customWidth="1"/>
    <col min="1448" max="1448" width="16.28515625" bestFit="1" customWidth="1"/>
    <col min="1449" max="1449" width="17.85546875" customWidth="1"/>
    <col min="1450" max="1450" width="21" bestFit="1" customWidth="1"/>
    <col min="1451" max="1451" width="14.7109375" customWidth="1"/>
    <col min="1452" max="1452" width="17.85546875" bestFit="1" customWidth="1"/>
    <col min="1453" max="1453" width="21" customWidth="1"/>
    <col min="1454" max="1454" width="14.7109375" bestFit="1" customWidth="1"/>
    <col min="1455" max="1455" width="17.85546875" bestFit="1" customWidth="1"/>
    <col min="1456" max="1456" width="21" customWidth="1"/>
    <col min="1457" max="1457" width="14.7109375" customWidth="1"/>
    <col min="1458" max="1458" width="17.85546875" bestFit="1" customWidth="1"/>
    <col min="1459" max="1459" width="21" bestFit="1" customWidth="1"/>
    <col min="1460" max="1460" width="14.7109375" bestFit="1" customWidth="1"/>
    <col min="1461" max="1461" width="17.85546875" bestFit="1" customWidth="1"/>
    <col min="1462" max="1462" width="9.7109375" customWidth="1"/>
    <col min="1463" max="1463" width="21" customWidth="1"/>
    <col min="1464" max="1465" width="14.7109375" customWidth="1"/>
    <col min="1466" max="1466" width="13.140625" customWidth="1"/>
    <col min="1467" max="1467" width="16.28515625" bestFit="1" customWidth="1"/>
    <col min="1468" max="1468" width="17.85546875" bestFit="1" customWidth="1"/>
    <col min="1469" max="1470" width="9.7109375" customWidth="1"/>
    <col min="1471" max="1471" width="21" bestFit="1" customWidth="1"/>
    <col min="1472" max="1472" width="5.85546875" customWidth="1"/>
    <col min="1473" max="1473" width="13.140625" customWidth="1"/>
    <col min="1474" max="1474" width="16.28515625" bestFit="1" customWidth="1"/>
    <col min="1475" max="1475" width="17.85546875" bestFit="1" customWidth="1"/>
    <col min="1476" max="1476" width="21" bestFit="1" customWidth="1"/>
    <col min="1477" max="1477" width="14.7109375" bestFit="1" customWidth="1"/>
    <col min="1478" max="1478" width="13.140625" customWidth="1"/>
    <col min="1479" max="1479" width="9.7109375" customWidth="1"/>
    <col min="1480" max="1480" width="16.28515625" bestFit="1" customWidth="1"/>
    <col min="1481" max="1481" width="17.85546875" bestFit="1" customWidth="1"/>
    <col min="1482" max="1482" width="9.7109375" customWidth="1"/>
    <col min="1483" max="1483" width="21" bestFit="1" customWidth="1"/>
    <col min="1484" max="1484" width="14.7109375" customWidth="1"/>
    <col min="1485" max="1485" width="13.140625" bestFit="1" customWidth="1"/>
    <col min="1486" max="1486" width="16.28515625" customWidth="1"/>
    <col min="1487" max="1487" width="14.7109375" customWidth="1"/>
    <col min="1488" max="1488" width="13.140625" customWidth="1"/>
    <col min="1489" max="1489" width="16.28515625" bestFit="1" customWidth="1"/>
    <col min="1490" max="1490" width="13.7109375" customWidth="1"/>
    <col min="1491" max="1491" width="17.85546875" bestFit="1" customWidth="1"/>
    <col min="1492" max="1492" width="21" customWidth="1"/>
    <col min="1493" max="1493" width="13.7109375" customWidth="1"/>
    <col min="1494" max="1494" width="17.85546875" bestFit="1" customWidth="1"/>
    <col min="1495" max="1495" width="21" bestFit="1" customWidth="1"/>
    <col min="1496" max="1496" width="14.7109375" customWidth="1"/>
    <col min="1497" max="1497" width="13.140625" customWidth="1"/>
    <col min="1498" max="1498" width="16.28515625" bestFit="1" customWidth="1"/>
    <col min="1499" max="1499" width="14.7109375" bestFit="1" customWidth="1"/>
    <col min="1500" max="1500" width="17.85546875" customWidth="1"/>
    <col min="1501" max="1501" width="21" bestFit="1" customWidth="1"/>
    <col min="1502" max="1502" width="14.7109375" customWidth="1"/>
    <col min="1503" max="1503" width="13.140625" customWidth="1"/>
    <col min="1504" max="1504" width="16.28515625" customWidth="1"/>
    <col min="1505" max="1505" width="17.85546875" bestFit="1" customWidth="1"/>
    <col min="1506" max="1506" width="21" bestFit="1" customWidth="1"/>
    <col min="1507" max="1507" width="14.7109375" bestFit="1" customWidth="1"/>
    <col min="1508" max="1508" width="13.140625" customWidth="1"/>
    <col min="1509" max="1509" width="16.28515625" bestFit="1" customWidth="1"/>
    <col min="1510" max="1510" width="17.85546875" bestFit="1" customWidth="1"/>
    <col min="1511" max="1511" width="21" bestFit="1" customWidth="1"/>
    <col min="1512" max="1512" width="14.7109375" customWidth="1"/>
    <col min="1513" max="1513" width="17.85546875" bestFit="1" customWidth="1"/>
    <col min="1514" max="1514" width="21" customWidth="1"/>
    <col min="1515" max="1515" width="14.7109375" customWidth="1"/>
    <col min="1516" max="1516" width="13.140625" customWidth="1"/>
    <col min="1517" max="1517" width="16.28515625" bestFit="1" customWidth="1"/>
    <col min="1518" max="1518" width="14.7109375" customWidth="1"/>
    <col min="1519" max="1519" width="13.140625" customWidth="1"/>
    <col min="1520" max="1520" width="16.28515625" bestFit="1" customWidth="1"/>
    <col min="1521" max="1521" width="17.85546875" bestFit="1" customWidth="1"/>
    <col min="1522" max="1522" width="21" bestFit="1" customWidth="1"/>
    <col min="1523" max="1523" width="13.7109375" customWidth="1"/>
    <col min="1524" max="1524" width="14.7109375" customWidth="1"/>
    <col min="1525" max="1525" width="13.140625" customWidth="1"/>
    <col min="1526" max="1526" width="16.28515625" bestFit="1" customWidth="1"/>
    <col min="1527" max="1527" width="17.85546875" bestFit="1" customWidth="1"/>
    <col min="1528" max="1529" width="8.7109375" customWidth="1"/>
    <col min="1530" max="1531" width="9.7109375" customWidth="1"/>
    <col min="1532" max="1532" width="21" customWidth="1"/>
    <col min="1533" max="1533" width="5.85546875" customWidth="1"/>
    <col min="1534" max="1534" width="13.140625" customWidth="1"/>
    <col min="1535" max="1535" width="16.28515625" bestFit="1" customWidth="1"/>
    <col min="1536" max="1536" width="14.7109375" bestFit="1" customWidth="1"/>
    <col min="1537" max="1537" width="17.85546875" bestFit="1" customWidth="1"/>
    <col min="1538" max="1538" width="21" bestFit="1" customWidth="1"/>
    <col min="1539" max="1539" width="14.7109375" customWidth="1"/>
    <col min="1540" max="1540" width="13.140625" customWidth="1"/>
    <col min="1541" max="1541" width="16.28515625" customWidth="1"/>
    <col min="1542" max="1542" width="14.7109375" customWidth="1"/>
    <col min="1543" max="1543" width="13.140625" customWidth="1"/>
    <col min="1544" max="1544" width="16.28515625" customWidth="1"/>
    <col min="1545" max="1545" width="14.7109375" bestFit="1" customWidth="1"/>
    <col min="1546" max="1546" width="13.140625" customWidth="1"/>
    <col min="1547" max="1547" width="16.28515625" customWidth="1"/>
    <col min="1548" max="1548" width="17.85546875" bestFit="1" customWidth="1"/>
    <col min="1549" max="1549" width="21" bestFit="1" customWidth="1"/>
    <col min="1550" max="1550" width="14.7109375" customWidth="1"/>
    <col min="1551" max="1551" width="13.140625" customWidth="1"/>
    <col min="1552" max="1552" width="16.28515625" customWidth="1"/>
    <col min="1553" max="1553" width="17.85546875" customWidth="1"/>
    <col min="1554" max="1554" width="21" bestFit="1" customWidth="1"/>
    <col min="1555" max="1555" width="14.7109375" bestFit="1" customWidth="1"/>
    <col min="1556" max="1556" width="17.85546875" bestFit="1" customWidth="1"/>
    <col min="1557" max="1557" width="21" bestFit="1" customWidth="1"/>
    <col min="1558" max="1558" width="13.7109375" customWidth="1"/>
    <col min="1559" max="1559" width="14.7109375" bestFit="1" customWidth="1"/>
    <col min="1560" max="1560" width="13.140625" customWidth="1"/>
    <col min="1561" max="1561" width="8.7109375" customWidth="1"/>
    <col min="1562" max="1562" width="16.28515625" bestFit="1" customWidth="1"/>
    <col min="1563" max="1563" width="17.85546875" customWidth="1"/>
    <col min="1564" max="1565" width="9.7109375" customWidth="1"/>
    <col min="1566" max="1566" width="21" bestFit="1" customWidth="1"/>
    <col min="1567" max="1567" width="5.85546875" customWidth="1"/>
    <col min="1568" max="1568" width="17.85546875" bestFit="1" customWidth="1"/>
    <col min="1569" max="1569" width="21" bestFit="1" customWidth="1"/>
    <col min="1570" max="1570" width="14.7109375" bestFit="1" customWidth="1"/>
    <col min="1571" max="1571" width="13.140625" customWidth="1"/>
    <col min="1572" max="1572" width="16.28515625" bestFit="1" customWidth="1"/>
    <col min="1573" max="1573" width="14.7109375" bestFit="1" customWidth="1"/>
    <col min="1574" max="1574" width="17.85546875" bestFit="1" customWidth="1"/>
    <col min="1575" max="1575" width="21" customWidth="1"/>
    <col min="1576" max="1576" width="13.7109375" customWidth="1"/>
    <col min="1577" max="1577" width="13.140625" customWidth="1"/>
    <col min="1578" max="1578" width="16.28515625" bestFit="1" customWidth="1"/>
    <col min="1579" max="1579" width="17.85546875" bestFit="1" customWidth="1"/>
    <col min="1580" max="1580" width="21" customWidth="1"/>
    <col min="1581" max="1581" width="14.7109375" bestFit="1" customWidth="1"/>
    <col min="1582" max="1582" width="17.85546875" bestFit="1" customWidth="1"/>
    <col min="1583" max="1583" width="21" bestFit="1" customWidth="1"/>
    <col min="1584" max="1584" width="14.7109375" bestFit="1" customWidth="1"/>
    <col min="1585" max="1585" width="13.140625" bestFit="1" customWidth="1"/>
    <col min="1586" max="1586" width="16.28515625" customWidth="1"/>
    <col min="1587" max="1587" width="14.7109375" customWidth="1"/>
    <col min="1588" max="1588" width="17.85546875" customWidth="1"/>
    <col min="1589" max="1589" width="21" customWidth="1"/>
    <col min="1590" max="1590" width="14.7109375" customWidth="1"/>
    <col min="1591" max="1591" width="17.85546875" bestFit="1" customWidth="1"/>
    <col min="1592" max="1592" width="21" bestFit="1" customWidth="1"/>
    <col min="1593" max="1593" width="13.7109375" customWidth="1"/>
    <col min="1594" max="1594" width="17.85546875" bestFit="1" customWidth="1"/>
    <col min="1595" max="1595" width="21" bestFit="1" customWidth="1"/>
    <col min="1596" max="1596" width="13.7109375" customWidth="1"/>
    <col min="1597" max="1597" width="14.7109375" customWidth="1"/>
    <col min="1598" max="1598" width="13.140625" customWidth="1"/>
    <col min="1599" max="1599" width="9.7109375" customWidth="1"/>
    <col min="1600" max="1600" width="16.28515625" bestFit="1" customWidth="1"/>
    <col min="1601" max="1601" width="17.85546875" bestFit="1" customWidth="1"/>
    <col min="1602" max="1602" width="8.7109375" customWidth="1"/>
    <col min="1603" max="1607" width="9.7109375" customWidth="1"/>
    <col min="1608" max="1608" width="21" bestFit="1" customWidth="1"/>
    <col min="1609" max="1609" width="5.85546875" customWidth="1"/>
    <col min="1610" max="1610" width="17.85546875" bestFit="1" customWidth="1"/>
    <col min="1611" max="1611" width="21" bestFit="1" customWidth="1"/>
    <col min="1612" max="1612" width="14.7109375" customWidth="1"/>
    <col min="1613" max="1613" width="17.85546875" bestFit="1" customWidth="1"/>
    <col min="1614" max="1614" width="21" bestFit="1" customWidth="1"/>
    <col min="1615" max="1615" width="14.7109375" bestFit="1" customWidth="1"/>
    <col min="1616" max="1616" width="17.85546875" bestFit="1" customWidth="1"/>
    <col min="1617" max="1617" width="21" bestFit="1" customWidth="1"/>
    <col min="1618" max="1618" width="14.7109375" bestFit="1" customWidth="1"/>
    <col min="1619" max="1619" width="13.140625" customWidth="1"/>
    <col min="1620" max="1620" width="16.28515625" bestFit="1" customWidth="1"/>
    <col min="1621" max="1621" width="17.85546875" bestFit="1" customWidth="1"/>
    <col min="1622" max="1622" width="21" bestFit="1" customWidth="1"/>
    <col min="1623" max="1623" width="13.7109375" customWidth="1"/>
    <col min="1624" max="1624" width="17.85546875" bestFit="1" customWidth="1"/>
    <col min="1625" max="1625" width="21" bestFit="1" customWidth="1"/>
    <col min="1626" max="1626" width="13.7109375" customWidth="1"/>
    <col min="1627" max="1627" width="17.85546875" bestFit="1" customWidth="1"/>
    <col min="1628" max="1628" width="21" bestFit="1" customWidth="1"/>
    <col min="1629" max="1629" width="13.7109375" customWidth="1"/>
    <col min="1630" max="1630" width="17.85546875" bestFit="1" customWidth="1"/>
    <col min="1631" max="1631" width="21" customWidth="1"/>
    <col min="1632" max="1632" width="14.7109375" customWidth="1"/>
    <col min="1633" max="1633" width="17.85546875" bestFit="1" customWidth="1"/>
    <col min="1634" max="1634" width="21" bestFit="1" customWidth="1"/>
    <col min="1635" max="1635" width="14.7109375" bestFit="1" customWidth="1"/>
    <col min="1636" max="1636" width="13.140625" customWidth="1"/>
    <col min="1637" max="1637" width="16.28515625" bestFit="1" customWidth="1"/>
    <col min="1638" max="1638" width="17.85546875" bestFit="1" customWidth="1"/>
    <col min="1639" max="1639" width="21" bestFit="1" customWidth="1"/>
    <col min="1640" max="1640" width="14.7109375" bestFit="1" customWidth="1"/>
    <col min="1641" max="1641" width="13.140625" customWidth="1"/>
    <col min="1642" max="1642" width="16.28515625" customWidth="1"/>
    <col min="1643" max="1643" width="17.85546875" bestFit="1" customWidth="1"/>
    <col min="1644" max="1644" width="21" bestFit="1" customWidth="1"/>
    <col min="1645" max="1645" width="14.7109375" bestFit="1" customWidth="1"/>
    <col min="1646" max="1646" width="17.85546875" bestFit="1" customWidth="1"/>
    <col min="1647" max="1647" width="21" bestFit="1" customWidth="1"/>
    <col min="1648" max="1648" width="14.7109375" bestFit="1" customWidth="1"/>
    <col min="1649" max="1649" width="17.85546875" bestFit="1" customWidth="1"/>
    <col min="1650" max="1650" width="21" bestFit="1" customWidth="1"/>
    <col min="1651" max="1651" width="13.7109375" customWidth="1"/>
    <col min="1652" max="1652" width="17.85546875" bestFit="1" customWidth="1"/>
    <col min="1653" max="1653" width="21" customWidth="1"/>
    <col min="1654" max="1654" width="13.7109375" customWidth="1"/>
    <col min="1655" max="1655" width="14.7109375" bestFit="1" customWidth="1"/>
    <col min="1656" max="1656" width="17.85546875" bestFit="1" customWidth="1"/>
    <col min="1657" max="1658" width="9.7109375" customWidth="1"/>
    <col min="1659" max="1659" width="21" bestFit="1" customWidth="1"/>
    <col min="1660" max="1660" width="5.85546875" customWidth="1"/>
    <col min="1661" max="1661" width="13.140625" customWidth="1"/>
    <col min="1662" max="1662" width="16.28515625" bestFit="1" customWidth="1"/>
    <col min="1663" max="1663" width="13.7109375" customWidth="1"/>
    <col min="1664" max="1664" width="17.85546875" bestFit="1" customWidth="1"/>
    <col min="1665" max="1665" width="21" bestFit="1" customWidth="1"/>
    <col min="1666" max="1666" width="13.7109375" customWidth="1"/>
    <col min="1667" max="1667" width="17.85546875" bestFit="1" customWidth="1"/>
    <col min="1668" max="1668" width="21" customWidth="1"/>
    <col min="1669" max="1669" width="14.7109375" bestFit="1" customWidth="1"/>
    <col min="1670" max="1670" width="17.85546875" bestFit="1" customWidth="1"/>
    <col min="1671" max="1671" width="21" bestFit="1" customWidth="1"/>
    <col min="1672" max="1672" width="14.7109375" bestFit="1" customWidth="1"/>
    <col min="1673" max="1673" width="14.7109375" customWidth="1"/>
    <col min="1674" max="1674" width="17.85546875" bestFit="1" customWidth="1"/>
    <col min="1675" max="1678" width="9.7109375" customWidth="1"/>
    <col min="1679" max="1679" width="21" bestFit="1" customWidth="1"/>
    <col min="1680" max="1680" width="5.85546875" customWidth="1"/>
    <col min="1681" max="1681" width="17.85546875" bestFit="1" customWidth="1"/>
    <col min="1682" max="1682" width="21" bestFit="1" customWidth="1"/>
    <col min="1683" max="1683" width="14.7109375" bestFit="1" customWidth="1"/>
    <col min="1684" max="1684" width="17.85546875" bestFit="1" customWidth="1"/>
    <col min="1685" max="1685" width="21" bestFit="1" customWidth="1"/>
    <col min="1686" max="1686" width="13.7109375" bestFit="1" customWidth="1"/>
    <col min="1687" max="1687" width="17.85546875" bestFit="1" customWidth="1"/>
    <col min="1688" max="1688" width="9.7109375" customWidth="1"/>
    <col min="1689" max="1689" width="21" bestFit="1" customWidth="1"/>
    <col min="1690" max="1690" width="14.7109375" bestFit="1" customWidth="1"/>
    <col min="1691" max="1691" width="17.85546875" bestFit="1" customWidth="1"/>
    <col min="1692" max="1692" width="21" bestFit="1" customWidth="1"/>
    <col min="1693" max="1693" width="14.7109375" bestFit="1" customWidth="1"/>
    <col min="1694" max="1694" width="13.140625" bestFit="1" customWidth="1"/>
    <col min="1695" max="1695" width="16.28515625" bestFit="1" customWidth="1"/>
    <col min="1696" max="1696" width="13.7109375" customWidth="1"/>
    <col min="1697" max="1697" width="17.85546875" bestFit="1" customWidth="1"/>
    <col min="1698" max="1698" width="21" bestFit="1" customWidth="1"/>
    <col min="1699" max="1699" width="13.7109375" customWidth="1"/>
    <col min="1700" max="1700" width="14.7109375" customWidth="1"/>
    <col min="1701" max="1701" width="13.140625" customWidth="1"/>
    <col min="1702" max="1702" width="16.28515625" bestFit="1" customWidth="1"/>
    <col min="1703" max="1703" width="17.85546875" bestFit="1" customWidth="1"/>
    <col min="1704" max="1705" width="8.7109375" customWidth="1"/>
    <col min="1706" max="1710" width="9.7109375" customWidth="1"/>
    <col min="1711" max="1711" width="21" bestFit="1" customWidth="1"/>
    <col min="1712" max="1712" width="5.85546875" customWidth="1"/>
    <col min="1713" max="1713" width="13.140625" customWidth="1"/>
    <col min="1714" max="1714" width="16.28515625" bestFit="1" customWidth="1"/>
    <col min="1715" max="1715" width="17.85546875" bestFit="1" customWidth="1"/>
    <col min="1716" max="1716" width="21" bestFit="1" customWidth="1"/>
    <col min="1717" max="1717" width="14.7109375" bestFit="1" customWidth="1"/>
    <col min="1718" max="1718" width="13.140625" customWidth="1"/>
    <col min="1719" max="1719" width="16.28515625" bestFit="1" customWidth="1"/>
    <col min="1720" max="1720" width="17.85546875" bestFit="1" customWidth="1"/>
    <col min="1721" max="1721" width="21" bestFit="1" customWidth="1"/>
    <col min="1722" max="1722" width="13.7109375" customWidth="1"/>
    <col min="1723" max="1723" width="17.85546875" bestFit="1" customWidth="1"/>
    <col min="1724" max="1724" width="8.7109375" customWidth="1"/>
    <col min="1725" max="1725" width="21" bestFit="1" customWidth="1"/>
    <col min="1726" max="1726" width="13.7109375" customWidth="1"/>
    <col min="1727" max="1727" width="17.85546875" bestFit="1" customWidth="1"/>
    <col min="1728" max="1728" width="21" bestFit="1" customWidth="1"/>
    <col min="1729" max="1729" width="14.7109375" bestFit="1" customWidth="1"/>
    <col min="1730" max="1730" width="17.85546875" bestFit="1" customWidth="1"/>
    <col min="1731" max="1731" width="21" bestFit="1" customWidth="1"/>
    <col min="1732" max="1732" width="14.7109375" bestFit="1" customWidth="1"/>
    <col min="1733" max="1733" width="17.85546875" bestFit="1" customWidth="1"/>
    <col min="1734" max="1734" width="21" bestFit="1" customWidth="1"/>
    <col min="1735" max="1735" width="14.7109375" customWidth="1"/>
    <col min="1736" max="1736" width="13.140625" customWidth="1"/>
    <col min="1737" max="1737" width="16.28515625" bestFit="1" customWidth="1"/>
    <col min="1738" max="1738" width="17.85546875" bestFit="1" customWidth="1"/>
    <col min="1739" max="1739" width="21" bestFit="1" customWidth="1"/>
    <col min="1740" max="1740" width="14.7109375" bestFit="1" customWidth="1"/>
    <col min="1741" max="1741" width="13.140625" customWidth="1"/>
    <col min="1742" max="1742" width="16.28515625" bestFit="1" customWidth="1"/>
    <col min="1743" max="1743" width="13.7109375" bestFit="1" customWidth="1"/>
    <col min="1744" max="1744" width="13.140625" customWidth="1"/>
    <col min="1745" max="1745" width="16.28515625" customWidth="1"/>
    <col min="1746" max="1746" width="13.7109375" customWidth="1"/>
    <col min="1747" max="1747" width="14.7109375" customWidth="1"/>
    <col min="1748" max="1748" width="13.140625" customWidth="1"/>
    <col min="1749" max="1749" width="9.7109375" customWidth="1"/>
    <col min="1750" max="1750" width="16.28515625" bestFit="1" customWidth="1"/>
    <col min="1751" max="1751" width="17.85546875" bestFit="1" customWidth="1"/>
    <col min="1752" max="1753" width="8.7109375" customWidth="1"/>
    <col min="1754" max="1756" width="9.7109375" customWidth="1"/>
    <col min="1757" max="1757" width="21" bestFit="1" customWidth="1"/>
    <col min="1758" max="1758" width="5.85546875" customWidth="1"/>
    <col min="1759" max="1759" width="13.140625" customWidth="1"/>
    <col min="1760" max="1760" width="16.28515625" bestFit="1" customWidth="1"/>
    <col min="1761" max="1761" width="17.85546875" bestFit="1" customWidth="1"/>
    <col min="1762" max="1762" width="21" bestFit="1" customWidth="1"/>
    <col min="1763" max="1763" width="13.7109375" bestFit="1" customWidth="1"/>
    <col min="1764" max="1764" width="17.85546875" bestFit="1" customWidth="1"/>
    <col min="1765" max="1765" width="21" bestFit="1" customWidth="1"/>
    <col min="1766" max="1766" width="13.7109375" bestFit="1" customWidth="1"/>
    <col min="1767" max="1767" width="17.85546875" bestFit="1" customWidth="1"/>
    <col min="1768" max="1768" width="21" bestFit="1" customWidth="1"/>
    <col min="1769" max="1769" width="13.7109375" customWidth="1"/>
    <col min="1770" max="1770" width="17.85546875" bestFit="1" customWidth="1"/>
    <col min="1771" max="1771" width="21" bestFit="1" customWidth="1"/>
    <col min="1772" max="1772" width="14.7109375" customWidth="1"/>
    <col min="1773" max="1773" width="17.85546875" bestFit="1" customWidth="1"/>
    <col min="1774" max="1774" width="21" customWidth="1"/>
    <col min="1775" max="1775" width="14.7109375" bestFit="1" customWidth="1"/>
    <col min="1776" max="1776" width="17.85546875" bestFit="1" customWidth="1"/>
    <col min="1777" max="1777" width="21" bestFit="1" customWidth="1"/>
    <col min="1778" max="1778" width="14.7109375" customWidth="1"/>
    <col min="1779" max="1779" width="17.85546875" bestFit="1" customWidth="1"/>
    <col min="1780" max="1780" width="21" bestFit="1" customWidth="1"/>
    <col min="1781" max="1781" width="14.7109375" customWidth="1"/>
    <col min="1782" max="1782" width="13.140625" customWidth="1"/>
    <col min="1783" max="1783" width="16.28515625" bestFit="1" customWidth="1"/>
    <col min="1784" max="1784" width="17.85546875" bestFit="1" customWidth="1"/>
    <col min="1785" max="1785" width="21" bestFit="1" customWidth="1"/>
    <col min="1786" max="1786" width="13.7109375" customWidth="1"/>
    <col min="1787" max="1787" width="17.85546875" bestFit="1" customWidth="1"/>
    <col min="1788" max="1788" width="21" bestFit="1" customWidth="1"/>
    <col min="1789" max="1789" width="13.7109375" bestFit="1" customWidth="1"/>
    <col min="1790" max="1790" width="17.85546875" bestFit="1" customWidth="1"/>
    <col min="1791" max="1791" width="21" bestFit="1" customWidth="1"/>
    <col min="1792" max="1793" width="13.7109375" customWidth="1"/>
    <col min="1794" max="1794" width="17.85546875" bestFit="1" customWidth="1"/>
    <col min="1795" max="1795" width="9.7109375" customWidth="1"/>
    <col min="1796" max="1796" width="21" bestFit="1" customWidth="1"/>
    <col min="1797" max="1797" width="5.85546875" customWidth="1"/>
    <col min="1798" max="1798" width="17.85546875" customWidth="1"/>
    <col min="1799" max="1799" width="21" bestFit="1" customWidth="1"/>
    <col min="1800" max="1800" width="13.7109375" customWidth="1"/>
    <col min="1801" max="1801" width="17.85546875" bestFit="1" customWidth="1"/>
    <col min="1802" max="1802" width="21" bestFit="1" customWidth="1"/>
    <col min="1803" max="1803" width="13.7109375" bestFit="1" customWidth="1"/>
    <col min="1804" max="1804" width="17.85546875" bestFit="1" customWidth="1"/>
    <col min="1805" max="1805" width="21" bestFit="1" customWidth="1"/>
    <col min="1806" max="1806" width="13.7109375" customWidth="1"/>
    <col min="1807" max="1807" width="17.85546875" bestFit="1" customWidth="1"/>
    <col min="1808" max="1808" width="21" bestFit="1" customWidth="1"/>
    <col min="1809" max="1809" width="14.7109375" bestFit="1" customWidth="1"/>
    <col min="1810" max="1810" width="17.85546875" bestFit="1" customWidth="1"/>
    <col min="1811" max="1811" width="21" bestFit="1" customWidth="1"/>
    <col min="1812" max="1812" width="13.7109375" customWidth="1"/>
    <col min="1813" max="1813" width="17.85546875" bestFit="1" customWidth="1"/>
    <col min="1814" max="1814" width="21" bestFit="1" customWidth="1"/>
    <col min="1815" max="1815" width="13.7109375" bestFit="1" customWidth="1"/>
    <col min="1816" max="1816" width="13.7109375" customWidth="1"/>
    <col min="1817" max="1817" width="13.140625" customWidth="1"/>
    <col min="1818" max="1818" width="16.28515625" bestFit="1" customWidth="1"/>
    <col min="1819" max="1819" width="17.85546875" bestFit="1" customWidth="1"/>
    <col min="1820" max="1821" width="8.7109375" customWidth="1"/>
    <col min="1822" max="1823" width="9.7109375" customWidth="1"/>
    <col min="1824" max="1824" width="21" bestFit="1" customWidth="1"/>
    <col min="1825" max="1825" width="5.85546875" customWidth="1"/>
    <col min="1826" max="1826" width="13.140625" customWidth="1"/>
    <col min="1827" max="1827" width="16.28515625" bestFit="1" customWidth="1"/>
    <col min="1828" max="1828" width="17.85546875" bestFit="1" customWidth="1"/>
    <col min="1829" max="1829" width="21" bestFit="1" customWidth="1"/>
    <col min="1830" max="1830" width="13.7109375" customWidth="1"/>
    <col min="1831" max="1831" width="17.85546875" bestFit="1" customWidth="1"/>
    <col min="1832" max="1832" width="21" bestFit="1" customWidth="1"/>
    <col min="1833" max="1833" width="13.7109375" customWidth="1"/>
    <col min="1834" max="1834" width="13.140625" customWidth="1"/>
    <col min="1835" max="1835" width="16.28515625" bestFit="1" customWidth="1"/>
    <col min="1836" max="1836" width="13.7109375" customWidth="1"/>
    <col min="1837" max="1837" width="17.85546875" bestFit="1" customWidth="1"/>
    <col min="1838" max="1838" width="21" customWidth="1"/>
    <col min="1839" max="1839" width="13.7109375" bestFit="1" customWidth="1"/>
    <col min="1840" max="1840" width="13.140625" customWidth="1"/>
    <col min="1841" max="1841" width="16.28515625" bestFit="1" customWidth="1"/>
    <col min="1842" max="1842" width="17.85546875" bestFit="1" customWidth="1"/>
    <col min="1843" max="1843" width="21" bestFit="1" customWidth="1"/>
    <col min="1844" max="1844" width="13.7109375" customWidth="1"/>
    <col min="1845" max="1845" width="13.7109375" bestFit="1" customWidth="1"/>
    <col min="1846" max="1846" width="13.140625" customWidth="1"/>
    <col min="1847" max="1847" width="16.28515625" bestFit="1" customWidth="1"/>
    <col min="1848" max="1848" width="17.85546875" bestFit="1" customWidth="1"/>
    <col min="1849" max="1849" width="9.7109375" customWidth="1"/>
    <col min="1850" max="1850" width="21" bestFit="1" customWidth="1"/>
    <col min="1851" max="1851" width="5.85546875" customWidth="1"/>
    <col min="1852" max="1852" width="13.7109375" customWidth="1"/>
    <col min="1853" max="1853" width="13.140625" customWidth="1"/>
    <col min="1854" max="1854" width="8.7109375" customWidth="1"/>
    <col min="1855" max="1855" width="16.28515625" bestFit="1" customWidth="1"/>
    <col min="1856" max="1856" width="17.85546875" bestFit="1" customWidth="1"/>
    <col min="1857" max="1858" width="8.7109375" customWidth="1"/>
    <col min="1859" max="1859" width="9.7109375" customWidth="1"/>
    <col min="1860" max="1860" width="21" bestFit="1" customWidth="1"/>
    <col min="1861" max="1861" width="5.85546875" customWidth="1"/>
    <col min="1862" max="1862" width="17.85546875" bestFit="1" customWidth="1"/>
    <col min="1863" max="1863" width="21" bestFit="1" customWidth="1"/>
    <col min="1864" max="1864" width="13.7109375" customWidth="1"/>
    <col min="1865" max="1865" width="13.140625" bestFit="1" customWidth="1"/>
    <col min="1866" max="1866" width="16.28515625" bestFit="1" customWidth="1"/>
    <col min="1867" max="1867" width="14.7109375" bestFit="1" customWidth="1"/>
    <col min="1868" max="1868" width="13.140625" bestFit="1" customWidth="1"/>
    <col min="1869" max="1869" width="16.28515625" bestFit="1" customWidth="1"/>
    <col min="1870" max="1870" width="14.7109375" bestFit="1" customWidth="1"/>
    <col min="1871" max="1871" width="13.140625" customWidth="1"/>
    <col min="1872" max="1872" width="16.28515625" bestFit="1" customWidth="1"/>
    <col min="1873" max="1873" width="14.7109375" bestFit="1" customWidth="1"/>
    <col min="1874" max="1874" width="17.85546875" bestFit="1" customWidth="1"/>
    <col min="1875" max="1875" width="21" bestFit="1" customWidth="1"/>
    <col min="1876" max="1876" width="14.7109375" bestFit="1" customWidth="1"/>
    <col min="1877" max="1877" width="13.7109375" customWidth="1"/>
    <col min="1878" max="1878" width="13.140625" customWidth="1"/>
    <col min="1879" max="1879" width="16.28515625" bestFit="1" customWidth="1"/>
    <col min="1880" max="1880" width="17.85546875" bestFit="1" customWidth="1"/>
    <col min="1881" max="1881" width="8.7109375" customWidth="1"/>
    <col min="1882" max="1884" width="9.7109375" customWidth="1"/>
    <col min="1885" max="1885" width="21" bestFit="1" customWidth="1"/>
    <col min="1886" max="1886" width="5.85546875" customWidth="1"/>
    <col min="1887" max="1887" width="13.140625" customWidth="1"/>
    <col min="1888" max="1888" width="16.28515625" bestFit="1" customWidth="1"/>
    <col min="1889" max="1889" width="17.85546875" bestFit="1" customWidth="1"/>
    <col min="1890" max="1890" width="21" bestFit="1" customWidth="1"/>
    <col min="1891" max="1891" width="13.7109375" bestFit="1" customWidth="1"/>
    <col min="1892" max="1892" width="17.85546875" bestFit="1" customWidth="1"/>
    <col min="1893" max="1893" width="21" bestFit="1" customWidth="1"/>
    <col min="1894" max="1894" width="13.7109375" bestFit="1" customWidth="1"/>
    <col min="1895" max="1895" width="17.85546875" bestFit="1" customWidth="1"/>
    <col min="1896" max="1896" width="21" bestFit="1" customWidth="1"/>
    <col min="1897" max="1897" width="13.7109375" bestFit="1" customWidth="1"/>
    <col min="1898" max="1898" width="17.85546875" bestFit="1" customWidth="1"/>
    <col min="1899" max="1899" width="9.7109375" customWidth="1"/>
    <col min="1900" max="1900" width="21" bestFit="1" customWidth="1"/>
    <col min="1901" max="1901" width="14.7109375" customWidth="1"/>
    <col min="1902" max="1902" width="17.85546875" customWidth="1"/>
    <col min="1903" max="1903" width="21" bestFit="1" customWidth="1"/>
    <col min="1904" max="1905" width="13.7109375" customWidth="1"/>
    <col min="1906" max="1906" width="13.140625" customWidth="1"/>
    <col min="1907" max="1907" width="16.28515625" bestFit="1" customWidth="1"/>
    <col min="1908" max="1908" width="17.85546875" bestFit="1" customWidth="1"/>
    <col min="1909" max="1909" width="8.7109375" customWidth="1"/>
    <col min="1910" max="1911" width="9.7109375" customWidth="1"/>
    <col min="1912" max="1912" width="21" bestFit="1" customWidth="1"/>
    <col min="1913" max="1913" width="5.85546875" customWidth="1"/>
    <col min="1914" max="1914" width="17.85546875" bestFit="1" customWidth="1"/>
    <col min="1915" max="1915" width="21" bestFit="1" customWidth="1"/>
    <col min="1916" max="1916" width="13.7109375" bestFit="1" customWidth="1"/>
    <col min="1917" max="1917" width="17.85546875" bestFit="1" customWidth="1"/>
    <col min="1918" max="1918" width="21" bestFit="1" customWidth="1"/>
    <col min="1919" max="1919" width="13.7109375" bestFit="1" customWidth="1"/>
    <col min="1920" max="1920" width="17.85546875" bestFit="1" customWidth="1"/>
    <col min="1921" max="1921" width="21" bestFit="1" customWidth="1"/>
    <col min="1922" max="1922" width="14.7109375" bestFit="1" customWidth="1"/>
    <col min="1923" max="1923" width="13.140625" customWidth="1"/>
    <col min="1924" max="1924" width="16.28515625" bestFit="1" customWidth="1"/>
    <col min="1925" max="1925" width="14.7109375" customWidth="1"/>
    <col min="1926" max="1926" width="17.85546875" bestFit="1" customWidth="1"/>
    <col min="1927" max="1927" width="21" bestFit="1" customWidth="1"/>
    <col min="1928" max="1928" width="14.7109375" bestFit="1" customWidth="1"/>
    <col min="1929" max="1929" width="13.7109375" customWidth="1"/>
    <col min="1930" max="1930" width="13.140625" customWidth="1"/>
    <col min="1931" max="1931" width="16.28515625" bestFit="1" customWidth="1"/>
    <col min="1932" max="1932" width="17.85546875" bestFit="1" customWidth="1"/>
    <col min="1933" max="1938" width="9.7109375" customWidth="1"/>
    <col min="1939" max="1939" width="21" bestFit="1" customWidth="1"/>
    <col min="1940" max="1940" width="5.85546875" customWidth="1"/>
    <col min="1941" max="1941" width="13.140625" customWidth="1"/>
    <col min="1942" max="1942" width="16.28515625" bestFit="1" customWidth="1"/>
    <col min="1943" max="1943" width="17.85546875" bestFit="1" customWidth="1"/>
    <col min="1944" max="1944" width="21" bestFit="1" customWidth="1"/>
    <col min="1945" max="1945" width="13.7109375" customWidth="1"/>
    <col min="1946" max="1946" width="17.85546875" customWidth="1"/>
    <col min="1947" max="1947" width="9.7109375" customWidth="1"/>
    <col min="1948" max="1948" width="21" bestFit="1" customWidth="1"/>
    <col min="1949" max="1949" width="14.7109375" customWidth="1"/>
    <col min="1950" max="1950" width="17.85546875" bestFit="1" customWidth="1"/>
    <col min="1951" max="1951" width="21" bestFit="1" customWidth="1"/>
    <col min="1952" max="1952" width="14.7109375" bestFit="1" customWidth="1"/>
    <col min="1953" max="1953" width="13.140625" bestFit="1" customWidth="1"/>
    <col min="1954" max="1954" width="16.28515625" bestFit="1" customWidth="1"/>
    <col min="1955" max="1955" width="14.7109375" customWidth="1"/>
    <col min="1956" max="1956" width="13.7109375" customWidth="1"/>
    <col min="1957" max="1957" width="13.140625" customWidth="1"/>
    <col min="1958" max="1959" width="9.7109375" customWidth="1"/>
    <col min="1960" max="1960" width="16.28515625" bestFit="1" customWidth="1"/>
    <col min="1961" max="1961" width="17.85546875" bestFit="1" customWidth="1"/>
    <col min="1962" max="1966" width="9.7109375" customWidth="1"/>
    <col min="1967" max="1967" width="21" bestFit="1" customWidth="1"/>
    <col min="1968" max="1968" width="5.85546875" customWidth="1"/>
    <col min="1969" max="1969" width="13.140625" customWidth="1"/>
    <col min="1970" max="1970" width="16.28515625" bestFit="1" customWidth="1"/>
    <col min="1971" max="1971" width="14.7109375" bestFit="1" customWidth="1"/>
    <col min="1972" max="1972" width="17.85546875" bestFit="1" customWidth="1"/>
    <col min="1973" max="1973" width="21" bestFit="1" customWidth="1"/>
    <col min="1974" max="1974" width="14.7109375" bestFit="1" customWidth="1"/>
    <col min="1975" max="1975" width="13.140625" customWidth="1"/>
    <col min="1976" max="1976" width="16.28515625" bestFit="1" customWidth="1"/>
    <col min="1977" max="1977" width="14.7109375" customWidth="1"/>
    <col min="1978" max="1978" width="17.85546875" bestFit="1" customWidth="1"/>
    <col min="1979" max="1979" width="21" bestFit="1" customWidth="1"/>
    <col min="1980" max="1980" width="14.7109375" bestFit="1" customWidth="1"/>
    <col min="1981" max="1981" width="17.85546875" customWidth="1"/>
    <col min="1982" max="1982" width="21" bestFit="1" customWidth="1"/>
    <col min="1983" max="1983" width="14.7109375" bestFit="1" customWidth="1"/>
    <col min="1984" max="1984" width="17.85546875" bestFit="1" customWidth="1"/>
    <col min="1985" max="1985" width="21" bestFit="1" customWidth="1"/>
    <col min="1986" max="1986" width="14.7109375" bestFit="1" customWidth="1"/>
    <col min="1987" max="1987" width="14.7109375" customWidth="1"/>
    <col min="1988" max="1988" width="13.140625" customWidth="1"/>
    <col min="1989" max="1989" width="16.28515625" bestFit="1" customWidth="1"/>
    <col min="1990" max="1990" width="17.85546875" bestFit="1" customWidth="1"/>
    <col min="1991" max="1991" width="21" bestFit="1" customWidth="1"/>
    <col min="1992" max="1992" width="5.85546875" customWidth="1"/>
    <col min="1993" max="1993" width="14.7109375" customWidth="1"/>
    <col min="1994" max="1994" width="17.85546875" bestFit="1" customWidth="1"/>
    <col min="1995" max="1998" width="9.7109375" customWidth="1"/>
    <col min="1999" max="1999" width="21" bestFit="1" customWidth="1"/>
    <col min="2000" max="2000" width="5.85546875" customWidth="1"/>
    <col min="2001" max="2001" width="17.85546875" customWidth="1"/>
    <col min="2002" max="2002" width="21" bestFit="1" customWidth="1"/>
    <col min="2003" max="2003" width="14.7109375" bestFit="1" customWidth="1"/>
    <col min="2004" max="2004" width="17.85546875" bestFit="1" customWidth="1"/>
    <col min="2005" max="2005" width="21" bestFit="1" customWidth="1"/>
    <col min="2006" max="2006" width="14.7109375" customWidth="1"/>
    <col min="2007" max="2007" width="13.140625" customWidth="1"/>
    <col min="2008" max="2008" width="16.28515625" bestFit="1" customWidth="1"/>
    <col min="2009" max="2009" width="17.85546875" bestFit="1" customWidth="1"/>
    <col min="2010" max="2010" width="21" bestFit="1" customWidth="1"/>
    <col min="2011" max="2012" width="14.7109375" bestFit="1" customWidth="1"/>
    <col min="2013" max="2013" width="17.85546875" bestFit="1" customWidth="1"/>
    <col min="2014" max="2017" width="9.7109375" customWidth="1"/>
    <col min="2018" max="2018" width="21" bestFit="1" customWidth="1"/>
    <col min="2019" max="2019" width="5.85546875" customWidth="1"/>
    <col min="2020" max="2020" width="17.85546875" bestFit="1" customWidth="1"/>
    <col min="2021" max="2021" width="21" customWidth="1"/>
    <col min="2022" max="2022" width="14.7109375" bestFit="1" customWidth="1"/>
    <col min="2023" max="2023" width="13.140625" customWidth="1"/>
    <col min="2024" max="2024" width="9.7109375" customWidth="1"/>
    <col min="2025" max="2025" width="16.28515625" bestFit="1" customWidth="1"/>
    <col min="2026" max="2026" width="14.7109375" customWidth="1"/>
    <col min="2027" max="2027" width="17.85546875" bestFit="1" customWidth="1"/>
    <col min="2028" max="2028" width="21" bestFit="1" customWidth="1"/>
    <col min="2029" max="2029" width="14.7109375" customWidth="1"/>
    <col min="2030" max="2030" width="17.85546875" bestFit="1" customWidth="1"/>
    <col min="2031" max="2031" width="21" bestFit="1" customWidth="1"/>
    <col min="2032" max="2032" width="14.7109375" customWidth="1"/>
    <col min="2033" max="2033" width="14.7109375" bestFit="1" customWidth="1"/>
    <col min="2034" max="2034" width="13.140625" customWidth="1"/>
    <col min="2035" max="2035" width="16.28515625" bestFit="1" customWidth="1"/>
    <col min="2036" max="2036" width="17.85546875" bestFit="1" customWidth="1"/>
    <col min="2037" max="2046" width="9.7109375" customWidth="1"/>
    <col min="2047" max="2047" width="21" bestFit="1" customWidth="1"/>
    <col min="2048" max="2048" width="5.85546875" customWidth="1"/>
    <col min="2049" max="2049" width="13.140625" bestFit="1" customWidth="1"/>
    <col min="2050" max="2050" width="16.28515625" bestFit="1" customWidth="1"/>
    <col min="2051" max="2051" width="17.85546875" customWidth="1"/>
    <col min="2052" max="2052" width="21" bestFit="1" customWidth="1"/>
    <col min="2053" max="2053" width="14.7109375" bestFit="1" customWidth="1"/>
    <col min="2054" max="2054" width="13.140625" customWidth="1"/>
    <col min="2055" max="2055" width="16.28515625" bestFit="1" customWidth="1"/>
    <col min="2056" max="2056" width="17.85546875" bestFit="1" customWidth="1"/>
    <col min="2057" max="2057" width="9.7109375" customWidth="1"/>
    <col min="2058" max="2058" width="21" bestFit="1" customWidth="1"/>
    <col min="2059" max="2059" width="14.7109375" bestFit="1" customWidth="1"/>
    <col min="2060" max="2060" width="17.85546875" bestFit="1" customWidth="1"/>
    <col min="2061" max="2061" width="21" bestFit="1" customWidth="1"/>
    <col min="2062" max="2062" width="14.7109375" bestFit="1" customWidth="1"/>
    <col min="2063" max="2063" width="17.85546875" bestFit="1" customWidth="1"/>
    <col min="2064" max="2064" width="21" bestFit="1" customWidth="1"/>
    <col min="2065" max="2065" width="14.7109375" customWidth="1"/>
    <col min="2066" max="2066" width="14.7109375" bestFit="1" customWidth="1"/>
    <col min="2067" max="2067" width="13.140625" customWidth="1"/>
    <col min="2068" max="2068" width="16.28515625" bestFit="1" customWidth="1"/>
    <col min="2069" max="2069" width="17.85546875" bestFit="1" customWidth="1"/>
    <col min="2070" max="2074" width="9.7109375" customWidth="1"/>
    <col min="2075" max="2075" width="8.7109375" customWidth="1"/>
    <col min="2076" max="2076" width="21" bestFit="1" customWidth="1"/>
    <col min="2077" max="2077" width="5.85546875" customWidth="1"/>
    <col min="2078" max="2078" width="13.140625" customWidth="1"/>
    <col min="2079" max="2079" width="16.28515625" bestFit="1" customWidth="1"/>
    <col min="2080" max="2080" width="14.7109375" bestFit="1" customWidth="1"/>
    <col min="2081" max="2081" width="17.85546875" bestFit="1" customWidth="1"/>
    <col min="2082" max="2082" width="9.7109375" customWidth="1"/>
    <col min="2083" max="2083" width="21" customWidth="1"/>
    <col min="2084" max="2084" width="14.7109375" bestFit="1" customWidth="1"/>
    <col min="2085" max="2085" width="13.140625" customWidth="1"/>
    <col min="2086" max="2086" width="16.28515625" bestFit="1" customWidth="1"/>
    <col min="2087" max="2087" width="14.7109375" bestFit="1" customWidth="1"/>
    <col min="2088" max="2088" width="17.85546875" bestFit="1" customWidth="1"/>
    <col min="2089" max="2089" width="21" customWidth="1"/>
    <col min="2090" max="2090" width="14.7109375" customWidth="1"/>
    <col min="2091" max="2091" width="14.7109375" bestFit="1" customWidth="1"/>
    <col min="2092" max="2092" width="13.140625" customWidth="1"/>
    <col min="2093" max="2093" width="16.28515625" bestFit="1" customWidth="1"/>
    <col min="2094" max="2094" width="17.85546875" bestFit="1" customWidth="1"/>
    <col min="2095" max="2099" width="9.7109375" customWidth="1"/>
    <col min="2100" max="2100" width="8.7109375" customWidth="1"/>
    <col min="2101" max="2101" width="21" customWidth="1"/>
    <col min="2102" max="2102" width="5.85546875" customWidth="1"/>
    <col min="2103" max="2103" width="17.85546875" bestFit="1" customWidth="1"/>
    <col min="2104" max="2104" width="21" bestFit="1" customWidth="1"/>
    <col min="2105" max="2105" width="14.7109375" customWidth="1"/>
    <col min="2106" max="2106" width="13.140625" customWidth="1"/>
    <col min="2107" max="2107" width="9.7109375" customWidth="1"/>
    <col min="2108" max="2108" width="16.28515625" bestFit="1" customWidth="1"/>
    <col min="2109" max="2109" width="14.7109375" bestFit="1" customWidth="1"/>
    <col min="2110" max="2110" width="17.85546875" bestFit="1" customWidth="1"/>
    <col min="2111" max="2111" width="21" bestFit="1" customWidth="1"/>
    <col min="2112" max="2112" width="14.7109375" customWidth="1"/>
    <col min="2113" max="2113" width="17.85546875" bestFit="1" customWidth="1"/>
    <col min="2114" max="2114" width="21" bestFit="1" customWidth="1"/>
    <col min="2115" max="2115" width="14.7109375" bestFit="1" customWidth="1"/>
    <col min="2116" max="2116" width="17.85546875" customWidth="1"/>
    <col min="2117" max="2117" width="9.7109375" customWidth="1"/>
    <col min="2118" max="2118" width="21" bestFit="1" customWidth="1"/>
    <col min="2119" max="2119" width="14.7109375" bestFit="1" customWidth="1"/>
    <col min="2120" max="2120" width="17.85546875" bestFit="1" customWidth="1"/>
    <col min="2121" max="2121" width="21" bestFit="1" customWidth="1"/>
    <col min="2122" max="2123" width="14.7109375" bestFit="1" customWidth="1"/>
    <col min="2124" max="2124" width="17.85546875" bestFit="1" customWidth="1"/>
    <col min="2125" max="2125" width="9.7109375" customWidth="1"/>
    <col min="2126" max="2126" width="21" bestFit="1" customWidth="1"/>
    <col min="2127" max="2127" width="5.85546875" customWidth="1"/>
    <col min="2128" max="2128" width="17.85546875" bestFit="1" customWidth="1"/>
    <col min="2129" max="2129" width="21" bestFit="1" customWidth="1"/>
    <col min="2130" max="2130" width="14.7109375" bestFit="1" customWidth="1"/>
    <col min="2131" max="2131" width="17.85546875" bestFit="1" customWidth="1"/>
    <col min="2132" max="2132" width="21" bestFit="1" customWidth="1"/>
    <col min="2133" max="2134" width="14.7109375" bestFit="1" customWidth="1"/>
    <col min="2135" max="2135" width="17.85546875" bestFit="1" customWidth="1"/>
    <col min="2136" max="2136" width="21" bestFit="1" customWidth="1"/>
    <col min="2137" max="2137" width="5.85546875" customWidth="1"/>
    <col min="2138" max="2138" width="14.7109375" bestFit="1" customWidth="1"/>
    <col min="2139" max="2139" width="17.85546875" customWidth="1"/>
    <col min="2140" max="2144" width="9.7109375" customWidth="1"/>
    <col min="2145" max="2145" width="8.7109375" customWidth="1"/>
    <col min="2146" max="2146" width="21" bestFit="1" customWidth="1"/>
    <col min="2147" max="2147" width="5.85546875" customWidth="1"/>
    <col min="2148" max="2148" width="17.85546875" bestFit="1" customWidth="1"/>
    <col min="2149" max="2149" width="21" bestFit="1" customWidth="1"/>
    <col min="2150" max="2150" width="14.7109375" bestFit="1" customWidth="1"/>
    <col min="2151" max="2151" width="13.140625" customWidth="1"/>
    <col min="2152" max="2152" width="16.28515625" bestFit="1" customWidth="1"/>
    <col min="2153" max="2153" width="17.85546875" bestFit="1" customWidth="1"/>
    <col min="2154" max="2154" width="21" bestFit="1" customWidth="1"/>
    <col min="2155" max="2155" width="14.7109375" customWidth="1"/>
    <col min="2156" max="2156" width="17.85546875" bestFit="1" customWidth="1"/>
    <col min="2157" max="2157" width="21" bestFit="1" customWidth="1"/>
    <col min="2158" max="2158" width="14.7109375" bestFit="1" customWidth="1"/>
    <col min="2159" max="2159" width="13.140625" customWidth="1"/>
    <col min="2160" max="2160" width="16.28515625" bestFit="1" customWidth="1"/>
    <col min="2161" max="2161" width="14.7109375" bestFit="1" customWidth="1"/>
    <col min="2162" max="2162" width="17.85546875" bestFit="1" customWidth="1"/>
    <col min="2163" max="2163" width="21" bestFit="1" customWidth="1"/>
    <col min="2164" max="2164" width="14.7109375" bestFit="1" customWidth="1"/>
    <col min="2165" max="2165" width="17.85546875" bestFit="1" customWidth="1"/>
    <col min="2166" max="2166" width="21" bestFit="1" customWidth="1"/>
    <col min="2167" max="2167" width="14.7109375" customWidth="1"/>
    <col min="2168" max="2168" width="14.7109375" bestFit="1" customWidth="1"/>
    <col min="2169" max="2169" width="13.140625" customWidth="1"/>
    <col min="2170" max="2170" width="9.7109375" customWidth="1"/>
    <col min="2171" max="2171" width="16.28515625" bestFit="1" customWidth="1"/>
    <col min="2172" max="2172" width="17.85546875" bestFit="1" customWidth="1"/>
    <col min="2173" max="2178" width="9.7109375" customWidth="1"/>
    <col min="2179" max="2179" width="8.7109375" customWidth="1"/>
    <col min="2180" max="2180" width="21" bestFit="1" customWidth="1"/>
    <col min="2181" max="2181" width="5.85546875" customWidth="1"/>
    <col min="2182" max="2182" width="17.85546875" bestFit="1" customWidth="1"/>
    <col min="2183" max="2183" width="9.7109375" customWidth="1"/>
    <col min="2184" max="2184" width="21" bestFit="1" customWidth="1"/>
    <col min="2185" max="2185" width="14.7109375" customWidth="1"/>
    <col min="2186" max="2186" width="17.85546875" bestFit="1" customWidth="1"/>
    <col min="2187" max="2187" width="21" bestFit="1" customWidth="1"/>
    <col min="2188" max="2188" width="14.7109375" bestFit="1" customWidth="1"/>
    <col min="2189" max="2189" width="14.7109375" customWidth="1"/>
    <col min="2190" max="2190" width="13.140625" customWidth="1"/>
    <col min="2191" max="2193" width="9.7109375" customWidth="1"/>
    <col min="2194" max="2194" width="16.28515625" bestFit="1" customWidth="1"/>
    <col min="2195" max="2195" width="17.85546875" bestFit="1" customWidth="1"/>
    <col min="2196" max="2199" width="9.7109375" customWidth="1"/>
    <col min="2200" max="2200" width="21" bestFit="1" customWidth="1"/>
    <col min="2201" max="2201" width="5.85546875" customWidth="1"/>
    <col min="2202" max="2202" width="17.85546875" bestFit="1" customWidth="1"/>
    <col min="2203" max="2203" width="21" bestFit="1" customWidth="1"/>
    <col min="2204" max="2204" width="14.7109375" customWidth="1"/>
    <col min="2205" max="2205" width="17.85546875" bestFit="1" customWidth="1"/>
    <col min="2206" max="2206" width="8.7109375" customWidth="1"/>
    <col min="2207" max="2207" width="21" bestFit="1" customWidth="1"/>
    <col min="2208" max="2208" width="13.7109375" customWidth="1"/>
    <col min="2209" max="2209" width="14.7109375" bestFit="1" customWidth="1"/>
    <col min="2210" max="2210" width="13.140625" customWidth="1"/>
    <col min="2211" max="2211" width="9.7109375" customWidth="1"/>
    <col min="2212" max="2212" width="16.28515625" customWidth="1"/>
    <col min="2213" max="2213" width="17.85546875" bestFit="1" customWidth="1"/>
    <col min="2214" max="2219" width="9.7109375" customWidth="1"/>
    <col min="2220" max="2220" width="8.7109375" customWidth="1"/>
    <col min="2221" max="2221" width="21" bestFit="1" customWidth="1"/>
    <col min="2222" max="2222" width="5.85546875" customWidth="1"/>
    <col min="2223" max="2223" width="13.140625" customWidth="1"/>
    <col min="2224" max="2224" width="16.28515625" bestFit="1" customWidth="1"/>
    <col min="2225" max="2225" width="17.85546875" bestFit="1" customWidth="1"/>
    <col min="2226" max="2226" width="21" bestFit="1" customWidth="1"/>
    <col min="2227" max="2227" width="14.7109375" bestFit="1" customWidth="1"/>
    <col min="2228" max="2228" width="13.140625" customWidth="1"/>
    <col min="2229" max="2229" width="16.28515625" bestFit="1" customWidth="1"/>
    <col min="2230" max="2230" width="17.85546875" bestFit="1" customWidth="1"/>
    <col min="2231" max="2231" width="21" customWidth="1"/>
    <col min="2232" max="2232" width="14.7109375" bestFit="1" customWidth="1"/>
    <col min="2233" max="2233" width="17.85546875" bestFit="1" customWidth="1"/>
    <col min="2234" max="2234" width="21" bestFit="1" customWidth="1"/>
    <col min="2235" max="2235" width="14.7109375" customWidth="1"/>
    <col min="2236" max="2236" width="17.85546875" bestFit="1" customWidth="1"/>
    <col min="2237" max="2237" width="21" bestFit="1" customWidth="1"/>
    <col min="2238" max="2238" width="14.7109375" bestFit="1" customWidth="1"/>
    <col min="2239" max="2239" width="14.7109375" customWidth="1"/>
    <col min="2240" max="2240" width="13.140625" customWidth="1"/>
    <col min="2241" max="2241" width="16.28515625" bestFit="1" customWidth="1"/>
    <col min="2242" max="2242" width="17.85546875" bestFit="1" customWidth="1"/>
    <col min="2243" max="2245" width="9.7109375" customWidth="1"/>
    <col min="2246" max="2246" width="8.7109375" customWidth="1"/>
    <col min="2247" max="2247" width="21" bestFit="1" customWidth="1"/>
    <col min="2248" max="2248" width="5.85546875" customWidth="1"/>
    <col min="2249" max="2249" width="13.140625" customWidth="1"/>
    <col min="2250" max="2250" width="16.28515625" bestFit="1" customWidth="1"/>
    <col min="2251" max="2251" width="14.7109375" customWidth="1"/>
    <col min="2252" max="2252" width="13.140625" customWidth="1"/>
    <col min="2253" max="2253" width="16.28515625" bestFit="1" customWidth="1"/>
    <col min="2254" max="2254" width="14.7109375" bestFit="1" customWidth="1"/>
    <col min="2255" max="2255" width="17.85546875" bestFit="1" customWidth="1"/>
    <col min="2256" max="2256" width="21" bestFit="1" customWidth="1"/>
    <col min="2257" max="2257" width="14.7109375" customWidth="1"/>
    <col min="2258" max="2258" width="14.7109375" bestFit="1" customWidth="1"/>
    <col min="2259" max="2259" width="17.85546875" bestFit="1" customWidth="1"/>
    <col min="2260" max="2260" width="21" bestFit="1" customWidth="1"/>
    <col min="2261" max="2261" width="5.85546875" customWidth="1"/>
    <col min="2262" max="2262" width="14.7109375" customWidth="1"/>
    <col min="2263" max="2263" width="17.85546875" bestFit="1" customWidth="1"/>
    <col min="2264" max="2264" width="21" bestFit="1" customWidth="1"/>
    <col min="2265" max="2265" width="5.85546875" customWidth="1"/>
    <col min="2266" max="2266" width="14.7109375" customWidth="1"/>
    <col min="2267" max="2267" width="13.140625" customWidth="1"/>
    <col min="2268" max="2269" width="9.7109375" customWidth="1"/>
    <col min="2270" max="2270" width="16.28515625" bestFit="1" customWidth="1"/>
    <col min="2271" max="2271" width="17.85546875" bestFit="1" customWidth="1"/>
    <col min="2272" max="2275" width="9.7109375" customWidth="1"/>
    <col min="2276" max="2277" width="8.7109375" customWidth="1"/>
    <col min="2278" max="2278" width="21" bestFit="1" customWidth="1"/>
    <col min="2279" max="2279" width="5.85546875" customWidth="1"/>
    <col min="2280" max="2280" width="17.85546875" bestFit="1" customWidth="1"/>
    <col min="2281" max="2281" width="21" bestFit="1" customWidth="1"/>
    <col min="2282" max="2282" width="14.7109375" bestFit="1" customWidth="1"/>
    <col min="2283" max="2283" width="13.140625" customWidth="1"/>
    <col min="2284" max="2284" width="16.28515625" bestFit="1" customWidth="1"/>
    <col min="2285" max="2285" width="14.7109375" customWidth="1"/>
    <col min="2286" max="2286" width="14.7109375" bestFit="1" customWidth="1"/>
    <col min="2287" max="2287" width="13.140625" customWidth="1"/>
    <col min="2288" max="2288" width="9.7109375" customWidth="1"/>
    <col min="2289" max="2289" width="16.28515625" bestFit="1" customWidth="1"/>
    <col min="2290" max="2290" width="17.85546875" bestFit="1" customWidth="1"/>
    <col min="2291" max="2293" width="9.7109375" customWidth="1"/>
    <col min="2294" max="2294" width="21" bestFit="1" customWidth="1"/>
    <col min="2295" max="2295" width="5.85546875" customWidth="1"/>
    <col min="2296" max="2296" width="13.140625" customWidth="1"/>
    <col min="2297" max="2297" width="16.28515625" bestFit="1" customWidth="1"/>
    <col min="2298" max="2298" width="17.85546875" bestFit="1" customWidth="1"/>
    <col min="2299" max="2299" width="21" bestFit="1" customWidth="1"/>
    <col min="2300" max="2300" width="14.7109375" customWidth="1"/>
    <col min="2301" max="2301" width="13.140625" customWidth="1"/>
    <col min="2302" max="2302" width="16.28515625" bestFit="1" customWidth="1"/>
    <col min="2303" max="2303" width="17.85546875" bestFit="1" customWidth="1"/>
    <col min="2304" max="2304" width="21" customWidth="1"/>
    <col min="2305" max="2305" width="14.7109375" customWidth="1"/>
    <col min="2306" max="2306" width="17.85546875" bestFit="1" customWidth="1"/>
    <col min="2307" max="2307" width="21" bestFit="1" customWidth="1"/>
    <col min="2308" max="2308" width="14.7109375" customWidth="1"/>
    <col min="2309" max="2309" width="14.7109375" bestFit="1" customWidth="1"/>
    <col min="2310" max="2310" width="13.140625" customWidth="1"/>
    <col min="2311" max="2311" width="9.7109375" customWidth="1"/>
    <col min="2312" max="2312" width="16.28515625" bestFit="1" customWidth="1"/>
    <col min="2313" max="2313" width="17.85546875" customWidth="1"/>
    <col min="2314" max="2314" width="9.7109375" customWidth="1"/>
    <col min="2315" max="2316" width="8.7109375" customWidth="1"/>
    <col min="2317" max="2317" width="21" customWidth="1"/>
    <col min="2318" max="2318" width="5.85546875" customWidth="1"/>
    <col min="2319" max="2319" width="13.140625" customWidth="1"/>
    <col min="2320" max="2320" width="16.28515625" bestFit="1" customWidth="1"/>
    <col min="2321" max="2321" width="17.85546875" bestFit="1" customWidth="1"/>
    <col min="2322" max="2322" width="21" bestFit="1" customWidth="1"/>
    <col min="2323" max="2323" width="14.7109375" bestFit="1" customWidth="1"/>
    <col min="2324" max="2324" width="13.140625" customWidth="1"/>
    <col min="2325" max="2325" width="9.7109375" customWidth="1"/>
    <col min="2326" max="2326" width="16.28515625" bestFit="1" customWidth="1"/>
    <col min="2327" max="2327" width="14.7109375" bestFit="1" customWidth="1"/>
    <col min="2328" max="2328" width="14.7109375" customWidth="1"/>
    <col min="2329" max="2329" width="13.140625" customWidth="1"/>
    <col min="2330" max="2331" width="8.7109375" customWidth="1"/>
    <col min="2332" max="2332" width="16.28515625" bestFit="1" customWidth="1"/>
    <col min="2333" max="2333" width="17.85546875" bestFit="1" customWidth="1"/>
    <col min="2334" max="2334" width="9.7109375" customWidth="1"/>
    <col min="2335" max="2336" width="8.7109375" customWidth="1"/>
    <col min="2337" max="2337" width="21" bestFit="1" customWidth="1"/>
    <col min="2338" max="2338" width="5.85546875" customWidth="1"/>
    <col min="2339" max="2339" width="13.140625" customWidth="1"/>
    <col min="2340" max="2340" width="16.28515625" bestFit="1" customWidth="1"/>
    <col min="2341" max="2341" width="17.85546875" bestFit="1" customWidth="1"/>
    <col min="2342" max="2342" width="21" customWidth="1"/>
    <col min="2343" max="2343" width="14.7109375" bestFit="1" customWidth="1"/>
    <col min="2344" max="2344" width="13.140625" customWidth="1"/>
    <col min="2345" max="2345" width="16.28515625" bestFit="1" customWidth="1"/>
    <col min="2346" max="2346" width="17.85546875" bestFit="1" customWidth="1"/>
    <col min="2347" max="2347" width="21" bestFit="1" customWidth="1"/>
    <col min="2348" max="2348" width="13.7109375" customWidth="1"/>
    <col min="2349" max="2349" width="17.85546875" bestFit="1" customWidth="1"/>
    <col min="2350" max="2350" width="21" bestFit="1" customWidth="1"/>
    <col min="2351" max="2351" width="13.7109375" customWidth="1"/>
    <col min="2352" max="2352" width="14.7109375" customWidth="1"/>
    <col min="2353" max="2353" width="13.140625" bestFit="1" customWidth="1"/>
    <col min="2354" max="2354" width="16.28515625" bestFit="1" customWidth="1"/>
    <col min="2355" max="2355" width="17.85546875" bestFit="1" customWidth="1"/>
    <col min="2356" max="2356" width="21" bestFit="1" customWidth="1"/>
    <col min="2357" max="2357" width="5.85546875" customWidth="1"/>
    <col min="2358" max="2358" width="13.7109375" customWidth="1"/>
    <col min="2359" max="2359" width="11.28515625" customWidth="1"/>
    <col min="2360" max="2360" width="11.5703125" bestFit="1" customWidth="1"/>
    <col min="2361" max="2361" width="16" bestFit="1" customWidth="1"/>
    <col min="2362" max="2362" width="14.7109375" bestFit="1" customWidth="1"/>
    <col min="2363" max="2363" width="16" bestFit="1" customWidth="1"/>
    <col min="2364" max="2364" width="14.7109375" bestFit="1" customWidth="1"/>
    <col min="2365" max="2365" width="16" bestFit="1" customWidth="1"/>
    <col min="2366" max="2366" width="14.7109375" bestFit="1" customWidth="1"/>
    <col min="2367" max="2367" width="16" bestFit="1" customWidth="1"/>
    <col min="2368" max="2368" width="13.7109375" bestFit="1" customWidth="1"/>
    <col min="2369" max="2369" width="5.85546875" customWidth="1"/>
    <col min="2370" max="2370" width="16" bestFit="1" customWidth="1"/>
    <col min="2371" max="2371" width="5.85546875" customWidth="1"/>
    <col min="2372" max="2372" width="16" bestFit="1" customWidth="1"/>
    <col min="2373" max="2374" width="14.7109375" bestFit="1" customWidth="1"/>
    <col min="2375" max="2375" width="16" bestFit="1" customWidth="1"/>
    <col min="2376" max="2378" width="14.7109375" bestFit="1" customWidth="1"/>
    <col min="2379" max="2379" width="11.5703125" bestFit="1" customWidth="1"/>
    <col min="2380" max="2380" width="16" bestFit="1" customWidth="1"/>
    <col min="2381" max="2381" width="14.7109375" bestFit="1" customWidth="1"/>
    <col min="2382" max="2382" width="11.5703125" bestFit="1" customWidth="1"/>
    <col min="2383" max="2383" width="16" bestFit="1" customWidth="1"/>
    <col min="2384" max="2384" width="14.7109375" bestFit="1" customWidth="1"/>
    <col min="2385" max="2385" width="11.5703125" bestFit="1" customWidth="1"/>
    <col min="2386" max="2386" width="16" bestFit="1" customWidth="1"/>
    <col min="2387" max="2387" width="14.7109375" bestFit="1" customWidth="1"/>
    <col min="2388" max="2388" width="16" bestFit="1" customWidth="1"/>
    <col min="2389" max="2389" width="14.7109375" bestFit="1" customWidth="1"/>
    <col min="2390" max="2390" width="16" bestFit="1" customWidth="1"/>
    <col min="2391" max="2391" width="14.7109375" bestFit="1" customWidth="1"/>
    <col min="2392" max="2392" width="11.5703125" bestFit="1" customWidth="1"/>
    <col min="2393" max="2393" width="14.7109375" bestFit="1" customWidth="1"/>
    <col min="2394" max="2394" width="5.85546875" customWidth="1"/>
    <col min="2395" max="2395" width="16" bestFit="1" customWidth="1"/>
    <col min="2396" max="2397" width="14.7109375" bestFit="1" customWidth="1"/>
    <col min="2398" max="2398" width="16" bestFit="1" customWidth="1"/>
    <col min="2399" max="2399" width="14.7109375" bestFit="1" customWidth="1"/>
    <col min="2400" max="2400" width="16" bestFit="1" customWidth="1"/>
    <col min="2401" max="2402" width="13.7109375" bestFit="1" customWidth="1"/>
    <col min="2403" max="2403" width="14.7109375" bestFit="1" customWidth="1"/>
    <col min="2404" max="2404" width="16" bestFit="1" customWidth="1"/>
    <col min="2405" max="2405" width="5.85546875" customWidth="1"/>
    <col min="2406" max="2406" width="11.5703125" bestFit="1" customWidth="1"/>
    <col min="2407" max="2407" width="16" bestFit="1" customWidth="1"/>
    <col min="2408" max="2408" width="14.7109375" bestFit="1" customWidth="1"/>
    <col min="2409" max="2409" width="11.5703125" bestFit="1" customWidth="1"/>
    <col min="2410" max="2410" width="16" bestFit="1" customWidth="1"/>
    <col min="2411" max="2411" width="14.7109375" bestFit="1" customWidth="1"/>
    <col min="2412" max="2412" width="16" bestFit="1" customWidth="1"/>
    <col min="2413" max="2413" width="14.7109375" bestFit="1" customWidth="1"/>
    <col min="2414" max="2414" width="16" bestFit="1" customWidth="1"/>
    <col min="2415" max="2415" width="14.7109375" bestFit="1" customWidth="1"/>
    <col min="2416" max="2416" width="16" bestFit="1" customWidth="1"/>
    <col min="2417" max="2417" width="14.7109375" bestFit="1" customWidth="1"/>
    <col min="2418" max="2418" width="16" bestFit="1" customWidth="1"/>
    <col min="2419" max="2419" width="14.7109375" bestFit="1" customWidth="1"/>
    <col min="2420" max="2420" width="16" bestFit="1" customWidth="1"/>
    <col min="2421" max="2421" width="13.7109375" bestFit="1" customWidth="1"/>
    <col min="2422" max="2422" width="5.85546875" customWidth="1"/>
    <col min="2423" max="2423" width="11.5703125" bestFit="1" customWidth="1"/>
    <col min="2424" max="2424" width="16" bestFit="1" customWidth="1"/>
    <col min="2425" max="2426" width="14.7109375" bestFit="1" customWidth="1"/>
    <col min="2427" max="2427" width="16" bestFit="1" customWidth="1"/>
    <col min="2428" max="2428" width="14.7109375" bestFit="1" customWidth="1"/>
    <col min="2429" max="2429" width="11.5703125" bestFit="1" customWidth="1"/>
    <col min="2430" max="2431" width="14.7109375" bestFit="1" customWidth="1"/>
    <col min="2432" max="2432" width="16" bestFit="1" customWidth="1"/>
    <col min="2433" max="2434" width="14.7109375" bestFit="1" customWidth="1"/>
    <col min="2435" max="2435" width="16" bestFit="1" customWidth="1"/>
    <col min="2436" max="2438" width="14.7109375" bestFit="1" customWidth="1"/>
    <col min="2439" max="2439" width="16" bestFit="1" customWidth="1"/>
    <col min="2440" max="2440" width="5.85546875" customWidth="1"/>
    <col min="2441" max="2441" width="16" bestFit="1" customWidth="1"/>
    <col min="2442" max="2442" width="14.7109375" bestFit="1" customWidth="1"/>
    <col min="2443" max="2443" width="16" bestFit="1" customWidth="1"/>
    <col min="2444" max="2444" width="14.7109375" bestFit="1" customWidth="1"/>
    <col min="2445" max="2445" width="16" bestFit="1" customWidth="1"/>
    <col min="2446" max="2446" width="14.7109375" bestFit="1" customWidth="1"/>
    <col min="2447" max="2447" width="16" bestFit="1" customWidth="1"/>
    <col min="2448" max="2448" width="13.7109375" bestFit="1" customWidth="1"/>
    <col min="2449" max="2449" width="11.28515625" bestFit="1" customWidth="1"/>
    <col min="2450" max="2450" width="13.7109375" bestFit="1" customWidth="1"/>
    <col min="2451" max="2451" width="5.85546875" customWidth="1"/>
    <col min="2452" max="2452" width="11.5703125" bestFit="1" customWidth="1"/>
    <col min="2453" max="2454" width="14.7109375" bestFit="1" customWidth="1"/>
    <col min="2455" max="2455" width="11.5703125" bestFit="1" customWidth="1"/>
    <col min="2456" max="2457" width="14.7109375" bestFit="1" customWidth="1"/>
    <col min="2458" max="2458" width="16" bestFit="1" customWidth="1"/>
    <col min="2459" max="2461" width="14.7109375" bestFit="1" customWidth="1"/>
    <col min="2462" max="2462" width="16" bestFit="1" customWidth="1"/>
    <col min="2463" max="2463" width="14.7109375" bestFit="1" customWidth="1"/>
    <col min="2464" max="2464" width="5.85546875" customWidth="1"/>
    <col min="2465" max="2465" width="14.7109375" bestFit="1" customWidth="1"/>
    <col min="2466" max="2466" width="16" bestFit="1" customWidth="1"/>
    <col min="2467" max="2467" width="14.7109375" bestFit="1" customWidth="1"/>
    <col min="2468" max="2468" width="5.85546875" customWidth="1"/>
    <col min="2469" max="2469" width="14.7109375" bestFit="1" customWidth="1"/>
    <col min="2470" max="2470" width="11.5703125" bestFit="1" customWidth="1"/>
    <col min="2471" max="2471" width="16" bestFit="1" customWidth="1"/>
    <col min="2472" max="2472" width="5.85546875" customWidth="1"/>
    <col min="2473" max="2473" width="11.5703125" bestFit="1" customWidth="1"/>
    <col min="2474" max="2474" width="16" bestFit="1" customWidth="1"/>
    <col min="2475" max="2475" width="14.7109375" bestFit="1" customWidth="1"/>
    <col min="2476" max="2476" width="11.5703125" bestFit="1" customWidth="1"/>
    <col min="2477" max="2477" width="16" bestFit="1" customWidth="1"/>
    <col min="2478" max="2478" width="14.7109375" bestFit="1" customWidth="1"/>
    <col min="2479" max="2479" width="16" bestFit="1" customWidth="1"/>
    <col min="2480" max="2480" width="14.7109375" bestFit="1" customWidth="1"/>
    <col min="2481" max="2481" width="16" bestFit="1" customWidth="1"/>
    <col min="2482" max="2482" width="14.7109375" bestFit="1" customWidth="1"/>
    <col min="2483" max="2483" width="16" bestFit="1" customWidth="1"/>
    <col min="2484" max="2484" width="13.7109375" bestFit="1" customWidth="1"/>
    <col min="2485" max="2485" width="16" bestFit="1" customWidth="1"/>
    <col min="2486" max="2486" width="13.7109375" bestFit="1" customWidth="1"/>
    <col min="2487" max="2487" width="5.85546875" customWidth="1"/>
    <col min="2488" max="2488" width="16" bestFit="1" customWidth="1"/>
    <col min="2489" max="2490" width="14.7109375" bestFit="1" customWidth="1"/>
    <col min="2491" max="2491" width="11.5703125" bestFit="1" customWidth="1"/>
    <col min="2492" max="2494" width="14.7109375" bestFit="1" customWidth="1"/>
    <col min="2495" max="2495" width="16" bestFit="1" customWidth="1"/>
    <col min="2496" max="2496" width="5.85546875" customWidth="1"/>
    <col min="2497" max="2497" width="11.5703125" bestFit="1" customWidth="1"/>
    <col min="2498" max="2498" width="16" bestFit="1" customWidth="1"/>
    <col min="2499" max="2499" width="14.7109375" bestFit="1" customWidth="1"/>
    <col min="2500" max="2500" width="11.5703125" bestFit="1" customWidth="1"/>
    <col min="2501" max="2501" width="16" bestFit="1" customWidth="1"/>
    <col min="2502" max="2502" width="14.7109375" bestFit="1" customWidth="1"/>
    <col min="2503" max="2503" width="16" bestFit="1" customWidth="1"/>
    <col min="2504" max="2504" width="14.7109375" bestFit="1" customWidth="1"/>
    <col min="2505" max="2505" width="5.85546875" customWidth="1"/>
    <col min="2506" max="2506" width="11.5703125" bestFit="1" customWidth="1"/>
    <col min="2507" max="2507" width="16" bestFit="1" customWidth="1"/>
    <col min="2508" max="2509" width="14.7109375" bestFit="1" customWidth="1"/>
    <col min="2510" max="2510" width="11.5703125" bestFit="1" customWidth="1"/>
    <col min="2511" max="2511" width="14.7109375" bestFit="1" customWidth="1"/>
    <col min="2512" max="2512" width="16" bestFit="1" customWidth="1"/>
    <col min="2513" max="2514" width="14.7109375" bestFit="1" customWidth="1"/>
    <col min="2515" max="2515" width="16" bestFit="1" customWidth="1"/>
    <col min="2516" max="2518" width="14.7109375" bestFit="1" customWidth="1"/>
    <col min="2519" max="2519" width="16" bestFit="1" customWidth="1"/>
    <col min="2520" max="2520" width="5.85546875" customWidth="1"/>
    <col min="2521" max="2521" width="11.5703125" bestFit="1" customWidth="1"/>
    <col min="2522" max="2522" width="16" bestFit="1" customWidth="1"/>
    <col min="2523" max="2523" width="14.7109375" bestFit="1" customWidth="1"/>
    <col min="2524" max="2524" width="11.5703125" bestFit="1" customWidth="1"/>
    <col min="2525" max="2525" width="14.7109375" bestFit="1" customWidth="1"/>
    <col min="2526" max="2526" width="16" bestFit="1" customWidth="1"/>
    <col min="2527" max="2527" width="13.7109375" bestFit="1" customWidth="1"/>
    <col min="2528" max="2528" width="16" bestFit="1" customWidth="1"/>
    <col min="2529" max="2529" width="13.7109375" bestFit="1" customWidth="1"/>
    <col min="2530" max="2530" width="5.85546875" customWidth="1"/>
    <col min="2531" max="2531" width="11.5703125" bestFit="1" customWidth="1"/>
    <col min="2532" max="2532" width="16" bestFit="1" customWidth="1"/>
    <col min="2533" max="2534" width="14.7109375" bestFit="1" customWidth="1"/>
    <col min="2535" max="2535" width="11.5703125" bestFit="1" customWidth="1"/>
    <col min="2536" max="2536" width="14.7109375" bestFit="1" customWidth="1"/>
    <col min="2537" max="2537" width="11.5703125" bestFit="1" customWidth="1"/>
    <col min="2538" max="2540" width="14.7109375" bestFit="1" customWidth="1"/>
    <col min="2541" max="2541" width="16" bestFit="1" customWidth="1"/>
    <col min="2542" max="2542" width="5.85546875" customWidth="1"/>
    <col min="2543" max="2543" width="11.5703125" bestFit="1" customWidth="1"/>
    <col min="2544" max="2544" width="16" bestFit="1" customWidth="1"/>
    <col min="2545" max="2545" width="14.7109375" bestFit="1" customWidth="1"/>
    <col min="2546" max="2546" width="11.28515625" bestFit="1" customWidth="1"/>
    <col min="2547" max="2547" width="16" bestFit="1" customWidth="1"/>
    <col min="2548" max="2548" width="13.7109375" bestFit="1" customWidth="1"/>
    <col min="2549" max="2549" width="16" bestFit="1" customWidth="1"/>
    <col min="2550" max="2550" width="13.7109375" bestFit="1" customWidth="1"/>
    <col min="2551" max="2551" width="11.28515625" bestFit="1" customWidth="1"/>
    <col min="2552" max="2552" width="13.7109375" bestFit="1" customWidth="1"/>
    <col min="2553" max="2553" width="5.85546875" customWidth="1"/>
    <col min="2554" max="2554" width="11.5703125" bestFit="1" customWidth="1"/>
    <col min="2555" max="2555" width="16" bestFit="1" customWidth="1"/>
    <col min="2556" max="2557" width="14.7109375" bestFit="1" customWidth="1"/>
    <col min="2558" max="2558" width="16" bestFit="1" customWidth="1"/>
    <col min="2559" max="2559" width="14.7109375" bestFit="1" customWidth="1"/>
    <col min="2560" max="2560" width="11.28515625" bestFit="1" customWidth="1"/>
    <col min="2561" max="2562" width="13.7109375" bestFit="1" customWidth="1"/>
    <col min="2563" max="2563" width="16" bestFit="1" customWidth="1"/>
    <col min="2564" max="2564" width="14.7109375" bestFit="1" customWidth="1"/>
    <col min="2565" max="2565" width="13.7109375" bestFit="1" customWidth="1"/>
    <col min="2566" max="2566" width="14.7109375" bestFit="1" customWidth="1"/>
    <col min="2567" max="2567" width="11.28515625" bestFit="1" customWidth="1"/>
    <col min="2568" max="2568" width="16" bestFit="1" customWidth="1"/>
    <col min="2569" max="2569" width="13.7109375" bestFit="1" customWidth="1"/>
    <col min="2570" max="2570" width="5.85546875" customWidth="1"/>
    <col min="2571" max="2571" width="13.7109375" bestFit="1" customWidth="1"/>
    <col min="2572" max="2572" width="11.28515625" bestFit="1" customWidth="1"/>
  </cols>
  <sheetData>
    <row r="1" spans="2:23" x14ac:dyDescent="0.25">
      <c r="W1" s="26"/>
    </row>
    <row r="3" spans="2:23" x14ac:dyDescent="0.25">
      <c r="B3" s="9" t="s">
        <v>28</v>
      </c>
      <c r="C3" s="37" t="s">
        <v>2176</v>
      </c>
      <c r="P3"/>
    </row>
    <row r="4" spans="2:23" x14ac:dyDescent="0.25">
      <c r="P4"/>
    </row>
    <row r="5" spans="2:23" x14ac:dyDescent="0.25">
      <c r="B5" s="15"/>
      <c r="C5" s="17" t="s">
        <v>2170</v>
      </c>
      <c r="D5" s="15"/>
      <c r="E5" s="15"/>
      <c r="F5" s="15"/>
      <c r="G5" s="15"/>
      <c r="H5" s="15"/>
      <c r="I5" s="15"/>
      <c r="J5" s="15"/>
      <c r="K5" s="15"/>
      <c r="P5"/>
    </row>
    <row r="6" spans="2:23" ht="30" x14ac:dyDescent="0.25">
      <c r="B6" s="15"/>
      <c r="C6" s="39" t="s">
        <v>13720</v>
      </c>
      <c r="D6" s="38"/>
      <c r="E6" s="39" t="s">
        <v>13722</v>
      </c>
      <c r="F6" s="38"/>
      <c r="G6" s="39" t="s">
        <v>13724</v>
      </c>
      <c r="H6" s="38"/>
      <c r="I6" s="39" t="s">
        <v>13721</v>
      </c>
      <c r="J6" s="39" t="s">
        <v>13723</v>
      </c>
      <c r="K6" s="39" t="s">
        <v>13725</v>
      </c>
      <c r="P6"/>
    </row>
    <row r="7" spans="2:23" x14ac:dyDescent="0.25">
      <c r="B7" s="17" t="s">
        <v>2168</v>
      </c>
      <c r="C7" s="16" t="s">
        <v>18</v>
      </c>
      <c r="D7" s="16" t="s">
        <v>17</v>
      </c>
      <c r="E7" s="16" t="s">
        <v>18</v>
      </c>
      <c r="F7" s="16" t="s">
        <v>17</v>
      </c>
      <c r="G7" s="16" t="s">
        <v>18</v>
      </c>
      <c r="H7" s="16" t="s">
        <v>17</v>
      </c>
      <c r="I7" s="38"/>
      <c r="J7" s="38"/>
      <c r="K7" s="38"/>
      <c r="P7"/>
    </row>
    <row r="8" spans="2:23" x14ac:dyDescent="0.25">
      <c r="B8" s="20">
        <v>40909</v>
      </c>
      <c r="C8" s="12"/>
      <c r="D8" s="12"/>
      <c r="E8" s="12"/>
      <c r="F8" s="12"/>
      <c r="G8" s="12"/>
      <c r="H8" s="12"/>
      <c r="I8" s="12"/>
      <c r="J8" s="12"/>
      <c r="K8" s="12"/>
      <c r="P8"/>
    </row>
    <row r="9" spans="2:23" x14ac:dyDescent="0.25">
      <c r="B9" s="21">
        <v>41122</v>
      </c>
      <c r="C9" s="12"/>
      <c r="D9" s="12">
        <v>1</v>
      </c>
      <c r="E9" s="12"/>
      <c r="F9" s="12">
        <v>1</v>
      </c>
      <c r="G9" s="12"/>
      <c r="H9" s="12">
        <v>1</v>
      </c>
      <c r="I9" s="12">
        <v>1</v>
      </c>
      <c r="J9" s="12">
        <v>1</v>
      </c>
      <c r="K9" s="12">
        <v>1</v>
      </c>
      <c r="P9"/>
    </row>
    <row r="10" spans="2:23" x14ac:dyDescent="0.25">
      <c r="B10" s="21">
        <v>41153</v>
      </c>
      <c r="C10" s="12"/>
      <c r="D10" s="12">
        <v>5</v>
      </c>
      <c r="E10" s="12"/>
      <c r="F10" s="12">
        <v>5</v>
      </c>
      <c r="G10" s="12"/>
      <c r="H10" s="12">
        <v>5</v>
      </c>
      <c r="I10" s="12">
        <v>5</v>
      </c>
      <c r="J10" s="12">
        <v>5</v>
      </c>
      <c r="K10" s="12">
        <v>5</v>
      </c>
      <c r="P10"/>
    </row>
    <row r="11" spans="2:23" x14ac:dyDescent="0.25">
      <c r="B11" s="21">
        <v>41183</v>
      </c>
      <c r="C11" s="12"/>
      <c r="D11" s="12">
        <v>6</v>
      </c>
      <c r="E11" s="12"/>
      <c r="F11" s="12">
        <v>5</v>
      </c>
      <c r="G11" s="12"/>
      <c r="H11" s="12">
        <v>6</v>
      </c>
      <c r="I11" s="12">
        <v>6</v>
      </c>
      <c r="J11" s="12">
        <v>5</v>
      </c>
      <c r="K11" s="12">
        <v>6</v>
      </c>
      <c r="P11"/>
    </row>
    <row r="12" spans="2:23" x14ac:dyDescent="0.25">
      <c r="B12" s="21">
        <v>41214</v>
      </c>
      <c r="C12" s="12"/>
      <c r="D12" s="12">
        <v>1</v>
      </c>
      <c r="E12" s="12"/>
      <c r="F12" s="12">
        <v>1</v>
      </c>
      <c r="G12" s="12"/>
      <c r="H12" s="12">
        <v>1</v>
      </c>
      <c r="I12" s="12">
        <v>1</v>
      </c>
      <c r="J12" s="12">
        <v>1</v>
      </c>
      <c r="K12" s="12">
        <v>1</v>
      </c>
      <c r="P12"/>
    </row>
    <row r="13" spans="2:23" x14ac:dyDescent="0.25">
      <c r="B13" s="21">
        <v>41244</v>
      </c>
      <c r="C13" s="12"/>
      <c r="D13" s="12">
        <v>1</v>
      </c>
      <c r="E13" s="12"/>
      <c r="F13" s="12">
        <v>1</v>
      </c>
      <c r="G13" s="12"/>
      <c r="H13" s="12">
        <v>1</v>
      </c>
      <c r="I13" s="12">
        <v>1</v>
      </c>
      <c r="J13" s="12">
        <v>1</v>
      </c>
      <c r="K13" s="12">
        <v>1</v>
      </c>
      <c r="P13"/>
    </row>
    <row r="14" spans="2:23" x14ac:dyDescent="0.25">
      <c r="B14" s="20">
        <v>41275</v>
      </c>
      <c r="C14" s="12"/>
      <c r="D14" s="12"/>
      <c r="E14" s="12"/>
      <c r="F14" s="12"/>
      <c r="G14" s="12"/>
      <c r="H14" s="12"/>
      <c r="I14" s="12"/>
      <c r="J14" s="12"/>
      <c r="K14" s="12"/>
      <c r="P14"/>
    </row>
    <row r="15" spans="2:23" x14ac:dyDescent="0.25">
      <c r="B15" s="21">
        <v>41275</v>
      </c>
      <c r="C15" s="12"/>
      <c r="D15" s="12">
        <v>25</v>
      </c>
      <c r="E15" s="12"/>
      <c r="F15" s="12">
        <v>24</v>
      </c>
      <c r="G15" s="12"/>
      <c r="H15" s="12">
        <v>24</v>
      </c>
      <c r="I15" s="12">
        <v>25</v>
      </c>
      <c r="J15" s="12">
        <v>24</v>
      </c>
      <c r="K15" s="12">
        <v>24</v>
      </c>
      <c r="P15"/>
    </row>
    <row r="16" spans="2:23" x14ac:dyDescent="0.25">
      <c r="B16" s="21">
        <v>41306</v>
      </c>
      <c r="C16" s="12">
        <v>1</v>
      </c>
      <c r="D16" s="12">
        <v>291</v>
      </c>
      <c r="E16" s="12">
        <v>1</v>
      </c>
      <c r="F16" s="12">
        <v>289</v>
      </c>
      <c r="G16" s="12">
        <v>1</v>
      </c>
      <c r="H16" s="12">
        <v>288</v>
      </c>
      <c r="I16" s="12">
        <v>292</v>
      </c>
      <c r="J16" s="12">
        <v>290</v>
      </c>
      <c r="K16" s="12">
        <v>289</v>
      </c>
      <c r="P16"/>
    </row>
    <row r="17" spans="2:16" x14ac:dyDescent="0.25">
      <c r="B17" s="21">
        <v>41334</v>
      </c>
      <c r="C17" s="12">
        <v>10</v>
      </c>
      <c r="D17" s="12">
        <v>526</v>
      </c>
      <c r="E17" s="12">
        <v>10</v>
      </c>
      <c r="F17" s="12">
        <v>514</v>
      </c>
      <c r="G17" s="12">
        <v>7</v>
      </c>
      <c r="H17" s="12">
        <v>485</v>
      </c>
      <c r="I17" s="12">
        <v>536</v>
      </c>
      <c r="J17" s="12">
        <v>524</v>
      </c>
      <c r="K17" s="12">
        <v>492</v>
      </c>
      <c r="P17"/>
    </row>
    <row r="18" spans="2:16" x14ac:dyDescent="0.25">
      <c r="B18" s="21">
        <v>41365</v>
      </c>
      <c r="C18" s="12">
        <v>102</v>
      </c>
      <c r="D18" s="12">
        <v>539</v>
      </c>
      <c r="E18" s="12">
        <v>99</v>
      </c>
      <c r="F18" s="12">
        <v>519</v>
      </c>
      <c r="G18" s="12">
        <v>88</v>
      </c>
      <c r="H18" s="12">
        <v>438</v>
      </c>
      <c r="I18" s="12">
        <v>641</v>
      </c>
      <c r="J18" s="12">
        <v>618</v>
      </c>
      <c r="K18" s="12">
        <v>526</v>
      </c>
      <c r="P18"/>
    </row>
    <row r="19" spans="2:16" x14ac:dyDescent="0.25">
      <c r="B19" s="21">
        <v>41395</v>
      </c>
      <c r="C19" s="12">
        <v>119</v>
      </c>
      <c r="D19" s="12">
        <v>580</v>
      </c>
      <c r="E19" s="12">
        <v>115</v>
      </c>
      <c r="F19" s="12">
        <v>519</v>
      </c>
      <c r="G19" s="12">
        <v>49</v>
      </c>
      <c r="H19" s="12">
        <v>161</v>
      </c>
      <c r="I19" s="12">
        <v>699</v>
      </c>
      <c r="J19" s="12">
        <v>634</v>
      </c>
      <c r="K19" s="12">
        <v>210</v>
      </c>
      <c r="P19"/>
    </row>
    <row r="20" spans="2:16" x14ac:dyDescent="0.25">
      <c r="B20" s="21">
        <v>41426</v>
      </c>
      <c r="C20" s="12">
        <v>1</v>
      </c>
      <c r="D20" s="12">
        <v>3</v>
      </c>
      <c r="E20" s="12">
        <v>1</v>
      </c>
      <c r="F20" s="12">
        <v>3</v>
      </c>
      <c r="G20" s="12">
        <v>0</v>
      </c>
      <c r="H20" s="12">
        <v>0</v>
      </c>
      <c r="I20" s="12">
        <v>4</v>
      </c>
      <c r="J20" s="12">
        <v>4</v>
      </c>
      <c r="K20" s="12">
        <v>0</v>
      </c>
      <c r="P20"/>
    </row>
    <row r="21" spans="2:16" x14ac:dyDescent="0.25">
      <c r="B21" s="20" t="s">
        <v>2169</v>
      </c>
      <c r="C21" s="12">
        <v>233</v>
      </c>
      <c r="D21" s="12">
        <v>1978</v>
      </c>
      <c r="E21" s="12">
        <v>226</v>
      </c>
      <c r="F21" s="12">
        <v>1881</v>
      </c>
      <c r="G21" s="12">
        <v>145</v>
      </c>
      <c r="H21" s="12">
        <v>1410</v>
      </c>
      <c r="I21" s="12">
        <v>2211</v>
      </c>
      <c r="J21" s="12">
        <v>2107</v>
      </c>
      <c r="K21" s="12">
        <v>1555</v>
      </c>
      <c r="P21"/>
    </row>
    <row r="22" spans="2:16" x14ac:dyDescent="0.25">
      <c r="P22"/>
    </row>
    <row r="23" spans="2:16" x14ac:dyDescent="0.25">
      <c r="P23"/>
    </row>
    <row r="24" spans="2:16" x14ac:dyDescent="0.25">
      <c r="P24"/>
    </row>
    <row r="25" spans="2:16" x14ac:dyDescent="0.25">
      <c r="P25"/>
    </row>
    <row r="26" spans="2:16" x14ac:dyDescent="0.25">
      <c r="P26"/>
    </row>
    <row r="27" spans="2:16" x14ac:dyDescent="0.25">
      <c r="P27"/>
    </row>
    <row r="28" spans="2:16" x14ac:dyDescent="0.25">
      <c r="P28"/>
    </row>
    <row r="29" spans="2:16" x14ac:dyDescent="0.25">
      <c r="P29"/>
    </row>
    <row r="30" spans="2:16" x14ac:dyDescent="0.25">
      <c r="P30"/>
    </row>
    <row r="31" spans="2:16" x14ac:dyDescent="0.25">
      <c r="P31"/>
    </row>
    <row r="32" spans="2:16" x14ac:dyDescent="0.25">
      <c r="P32"/>
    </row>
    <row r="33" spans="2:406" x14ac:dyDescent="0.25">
      <c r="P33"/>
    </row>
    <row r="34" spans="2:406" x14ac:dyDescent="0.25">
      <c r="P34"/>
    </row>
    <row r="35" spans="2:406" x14ac:dyDescent="0.25">
      <c r="P35"/>
    </row>
    <row r="36" spans="2:406" x14ac:dyDescent="0.25">
      <c r="P36"/>
    </row>
    <row r="37" spans="2:406" x14ac:dyDescent="0.25">
      <c r="P37"/>
    </row>
    <row r="38" spans="2:406" x14ac:dyDescent="0.25">
      <c r="B38" s="9" t="s">
        <v>28</v>
      </c>
      <c r="C38" s="37" t="s">
        <v>2176</v>
      </c>
      <c r="P38"/>
    </row>
    <row r="39" spans="2:406" x14ac:dyDescent="0.25">
      <c r="P39"/>
    </row>
    <row r="40" spans="2:406" x14ac:dyDescent="0.25">
      <c r="B40" s="9" t="s">
        <v>2170</v>
      </c>
      <c r="P40"/>
    </row>
    <row r="41" spans="2:406" x14ac:dyDescent="0.25">
      <c r="B41" s="36">
        <v>41129</v>
      </c>
      <c r="E41" s="36">
        <v>41156</v>
      </c>
      <c r="H41" s="36">
        <v>41165</v>
      </c>
      <c r="K41" s="36">
        <v>41166</v>
      </c>
      <c r="N41" s="36">
        <v>41176</v>
      </c>
      <c r="P41"/>
      <c r="Q41" s="36">
        <v>41178</v>
      </c>
      <c r="T41" s="36">
        <v>41186</v>
      </c>
      <c r="W41" s="36">
        <v>41197</v>
      </c>
      <c r="Z41" s="36">
        <v>41205</v>
      </c>
      <c r="AC41" s="36">
        <v>41207</v>
      </c>
      <c r="AF41" s="36">
        <v>41213</v>
      </c>
      <c r="AI41" s="36">
        <v>41218</v>
      </c>
      <c r="AL41" s="36">
        <v>41250</v>
      </c>
      <c r="AO41" s="36">
        <v>41278</v>
      </c>
      <c r="AR41" s="36">
        <v>41282</v>
      </c>
      <c r="AU41" s="36">
        <v>41284</v>
      </c>
      <c r="AX41" s="36">
        <v>41289</v>
      </c>
      <c r="BA41" s="36">
        <v>41290</v>
      </c>
      <c r="BD41" s="36">
        <v>41291</v>
      </c>
      <c r="BG41" s="36">
        <v>41292</v>
      </c>
      <c r="BJ41" s="36">
        <v>41293</v>
      </c>
      <c r="BM41" s="36">
        <v>41296</v>
      </c>
      <c r="BP41" s="36">
        <v>41297</v>
      </c>
      <c r="BS41" s="36">
        <v>41298</v>
      </c>
      <c r="BV41" s="36">
        <v>41302</v>
      </c>
      <c r="BY41" s="36">
        <v>41303</v>
      </c>
      <c r="CB41" s="36">
        <v>41304</v>
      </c>
      <c r="CE41" s="36">
        <v>41305</v>
      </c>
      <c r="CH41" s="36">
        <v>41306</v>
      </c>
      <c r="CK41" s="36">
        <v>41307</v>
      </c>
      <c r="CN41" s="36">
        <v>41309</v>
      </c>
      <c r="CQ41" s="36">
        <v>41310</v>
      </c>
      <c r="CT41" s="36">
        <v>41311</v>
      </c>
      <c r="CW41" s="36">
        <v>41312</v>
      </c>
      <c r="CZ41" s="36">
        <v>41313</v>
      </c>
      <c r="DC41" s="36">
        <v>41316</v>
      </c>
      <c r="DF41" s="36">
        <v>41317</v>
      </c>
      <c r="DI41" s="36">
        <v>41318</v>
      </c>
      <c r="DL41" s="36">
        <v>41319</v>
      </c>
      <c r="DO41" s="36">
        <v>41320</v>
      </c>
      <c r="DR41" s="36">
        <v>41321</v>
      </c>
      <c r="DU41" s="36">
        <v>41322</v>
      </c>
      <c r="DX41" s="36">
        <v>41323</v>
      </c>
      <c r="EA41" s="36">
        <v>41324</v>
      </c>
      <c r="ED41" s="36">
        <v>41325</v>
      </c>
      <c r="EG41" s="36">
        <v>41326</v>
      </c>
      <c r="EJ41" s="36">
        <v>41327</v>
      </c>
      <c r="EM41" s="36">
        <v>41328</v>
      </c>
      <c r="EP41" s="36">
        <v>41330</v>
      </c>
      <c r="ES41" s="36">
        <v>41331</v>
      </c>
      <c r="EV41" s="36">
        <v>41332</v>
      </c>
      <c r="EY41" s="36">
        <v>41333</v>
      </c>
      <c r="FB41" s="36">
        <v>41334</v>
      </c>
      <c r="FE41" s="36">
        <v>41335</v>
      </c>
      <c r="FH41" s="36">
        <v>41336</v>
      </c>
      <c r="FK41" s="36">
        <v>41337</v>
      </c>
      <c r="FN41" s="36">
        <v>41338</v>
      </c>
      <c r="FQ41" s="36">
        <v>41339</v>
      </c>
      <c r="FT41" s="36">
        <v>41340</v>
      </c>
      <c r="FW41" s="36">
        <v>41341</v>
      </c>
      <c r="FZ41" s="36">
        <v>41342</v>
      </c>
      <c r="GC41" s="36">
        <v>41344</v>
      </c>
      <c r="GF41" s="36">
        <v>41345</v>
      </c>
      <c r="GI41" s="36">
        <v>41346</v>
      </c>
      <c r="GL41" s="36">
        <v>41347</v>
      </c>
      <c r="GO41" s="36">
        <v>41348</v>
      </c>
      <c r="GR41" s="36">
        <v>41351</v>
      </c>
      <c r="GU41" s="36">
        <v>41352</v>
      </c>
      <c r="GX41" s="36">
        <v>41353</v>
      </c>
      <c r="HA41" s="36">
        <v>41354</v>
      </c>
      <c r="HD41" s="36">
        <v>41355</v>
      </c>
      <c r="HG41" s="36">
        <v>41356</v>
      </c>
      <c r="HJ41" s="36">
        <v>41358</v>
      </c>
      <c r="HM41" s="36">
        <v>41359</v>
      </c>
      <c r="HP41" s="36">
        <v>41360</v>
      </c>
      <c r="HS41" s="36">
        <v>41361</v>
      </c>
      <c r="HV41" s="36">
        <v>41362</v>
      </c>
      <c r="HY41" s="36">
        <v>41363</v>
      </c>
      <c r="IB41" s="36">
        <v>41365</v>
      </c>
      <c r="IE41" s="36">
        <v>41366</v>
      </c>
      <c r="IH41" s="36">
        <v>41367</v>
      </c>
      <c r="IK41" s="36">
        <v>41368</v>
      </c>
      <c r="IN41" s="36">
        <v>41369</v>
      </c>
      <c r="IQ41" s="36">
        <v>41370</v>
      </c>
      <c r="IT41" s="36">
        <v>41372</v>
      </c>
      <c r="IW41" s="36">
        <v>41373</v>
      </c>
      <c r="IZ41" s="36">
        <v>41374</v>
      </c>
      <c r="JC41" s="36">
        <v>41375</v>
      </c>
      <c r="JF41" s="36">
        <v>41376</v>
      </c>
      <c r="JI41" s="36">
        <v>41377</v>
      </c>
      <c r="JL41" s="36">
        <v>41379</v>
      </c>
      <c r="JO41" s="36">
        <v>41380</v>
      </c>
      <c r="JR41" s="36">
        <v>41381</v>
      </c>
      <c r="JU41" s="36">
        <v>41382</v>
      </c>
      <c r="JX41" s="36">
        <v>41383</v>
      </c>
      <c r="KA41" s="36">
        <v>41384</v>
      </c>
      <c r="KD41" s="36">
        <v>41385</v>
      </c>
      <c r="KG41" s="36">
        <v>41386</v>
      </c>
      <c r="KJ41" s="36">
        <v>41387</v>
      </c>
      <c r="KM41" s="36">
        <v>41388</v>
      </c>
      <c r="KP41" s="36">
        <v>41389</v>
      </c>
      <c r="KS41" s="36">
        <v>41390</v>
      </c>
      <c r="KV41" s="36">
        <v>41391</v>
      </c>
      <c r="KY41" s="36">
        <v>41393</v>
      </c>
      <c r="LB41" s="36">
        <v>41394</v>
      </c>
      <c r="LE41" s="36">
        <v>41395</v>
      </c>
      <c r="LH41" s="36">
        <v>41396</v>
      </c>
      <c r="LK41" s="36">
        <v>41397</v>
      </c>
      <c r="LN41" s="36">
        <v>41398</v>
      </c>
      <c r="LQ41" s="36">
        <v>41400</v>
      </c>
      <c r="LT41" s="36">
        <v>41401</v>
      </c>
      <c r="LW41" s="36">
        <v>41402</v>
      </c>
      <c r="LZ41" s="36">
        <v>41403</v>
      </c>
      <c r="MC41" s="36">
        <v>41404</v>
      </c>
      <c r="MF41" s="36">
        <v>41405</v>
      </c>
      <c r="MI41" s="36">
        <v>41407</v>
      </c>
      <c r="ML41" s="36">
        <v>41408</v>
      </c>
      <c r="MO41" s="36">
        <v>41409</v>
      </c>
      <c r="MR41" s="36">
        <v>41410</v>
      </c>
      <c r="MU41" s="36">
        <v>41411</v>
      </c>
      <c r="MX41" s="36">
        <v>41412</v>
      </c>
      <c r="NA41" s="36">
        <v>41413</v>
      </c>
      <c r="ND41" s="36">
        <v>41414</v>
      </c>
      <c r="NG41" s="36">
        <v>41415</v>
      </c>
      <c r="NJ41" s="36">
        <v>41416</v>
      </c>
      <c r="NM41" s="36">
        <v>41417</v>
      </c>
      <c r="NP41" s="36">
        <v>41418</v>
      </c>
      <c r="NS41" s="36">
        <v>41419</v>
      </c>
      <c r="NV41" s="36">
        <v>41421</v>
      </c>
      <c r="NY41" s="36">
        <v>41422</v>
      </c>
      <c r="OB41" s="36">
        <v>41423</v>
      </c>
      <c r="OE41" s="36">
        <v>41424</v>
      </c>
      <c r="OH41" s="36">
        <v>41425</v>
      </c>
      <c r="OK41" s="36">
        <v>41426</v>
      </c>
      <c r="ON41" s="36" t="s">
        <v>13713</v>
      </c>
      <c r="OO41" s="36" t="s">
        <v>13717</v>
      </c>
      <c r="OP41" s="36" t="s">
        <v>13719</v>
      </c>
    </row>
    <row r="42" spans="2:406" x14ac:dyDescent="0.25">
      <c r="B42" s="37" t="s">
        <v>13714</v>
      </c>
      <c r="C42" s="37" t="s">
        <v>13716</v>
      </c>
      <c r="D42" s="37" t="s">
        <v>13718</v>
      </c>
      <c r="E42" s="37" t="s">
        <v>13714</v>
      </c>
      <c r="F42" s="37" t="s">
        <v>13716</v>
      </c>
      <c r="G42" s="37" t="s">
        <v>13718</v>
      </c>
      <c r="H42" s="37" t="s">
        <v>13714</v>
      </c>
      <c r="I42" s="37" t="s">
        <v>13716</v>
      </c>
      <c r="J42" s="37" t="s">
        <v>13718</v>
      </c>
      <c r="K42" s="37" t="s">
        <v>13714</v>
      </c>
      <c r="L42" s="37" t="s">
        <v>13716</v>
      </c>
      <c r="M42" s="37" t="s">
        <v>13718</v>
      </c>
      <c r="N42" s="37" t="s">
        <v>13714</v>
      </c>
      <c r="O42" s="37" t="s">
        <v>13716</v>
      </c>
      <c r="P42" s="37" t="s">
        <v>13718</v>
      </c>
      <c r="Q42" s="37" t="s">
        <v>13714</v>
      </c>
      <c r="R42" s="37" t="s">
        <v>13716</v>
      </c>
      <c r="S42" s="37" t="s">
        <v>13718</v>
      </c>
      <c r="T42" s="37" t="s">
        <v>13714</v>
      </c>
      <c r="U42" s="37" t="s">
        <v>13716</v>
      </c>
      <c r="V42" s="37" t="s">
        <v>13718</v>
      </c>
      <c r="W42" s="37" t="s">
        <v>13714</v>
      </c>
      <c r="X42" s="37" t="s">
        <v>13716</v>
      </c>
      <c r="Y42" s="37" t="s">
        <v>13718</v>
      </c>
      <c r="Z42" s="37" t="s">
        <v>13714</v>
      </c>
      <c r="AA42" s="37" t="s">
        <v>13716</v>
      </c>
      <c r="AB42" s="37" t="s">
        <v>13718</v>
      </c>
      <c r="AC42" s="37" t="s">
        <v>13714</v>
      </c>
      <c r="AD42" s="37" t="s">
        <v>13716</v>
      </c>
      <c r="AE42" s="37" t="s">
        <v>13718</v>
      </c>
      <c r="AF42" s="37" t="s">
        <v>13714</v>
      </c>
      <c r="AG42" s="37" t="s">
        <v>13716</v>
      </c>
      <c r="AH42" s="37" t="s">
        <v>13718</v>
      </c>
      <c r="AI42" s="37" t="s">
        <v>13714</v>
      </c>
      <c r="AJ42" s="37" t="s">
        <v>13716</v>
      </c>
      <c r="AK42" s="37" t="s">
        <v>13718</v>
      </c>
      <c r="AL42" s="37" t="s">
        <v>13714</v>
      </c>
      <c r="AM42" s="37" t="s">
        <v>13716</v>
      </c>
      <c r="AN42" s="37" t="s">
        <v>13718</v>
      </c>
      <c r="AO42" s="37" t="s">
        <v>13714</v>
      </c>
      <c r="AP42" s="37" t="s">
        <v>13716</v>
      </c>
      <c r="AQ42" s="37" t="s">
        <v>13718</v>
      </c>
      <c r="AR42" s="37" t="s">
        <v>13714</v>
      </c>
      <c r="AS42" s="37" t="s">
        <v>13716</v>
      </c>
      <c r="AT42" s="37" t="s">
        <v>13718</v>
      </c>
      <c r="AU42" s="37" t="s">
        <v>13714</v>
      </c>
      <c r="AV42" s="37" t="s">
        <v>13716</v>
      </c>
      <c r="AW42" s="37" t="s">
        <v>13718</v>
      </c>
      <c r="AX42" s="37" t="s">
        <v>13714</v>
      </c>
      <c r="AY42" s="37" t="s">
        <v>13716</v>
      </c>
      <c r="AZ42" s="37" t="s">
        <v>13718</v>
      </c>
      <c r="BA42" s="37" t="s">
        <v>13714</v>
      </c>
      <c r="BB42" s="37" t="s">
        <v>13716</v>
      </c>
      <c r="BC42" s="37" t="s">
        <v>13718</v>
      </c>
      <c r="BD42" s="37" t="s">
        <v>13714</v>
      </c>
      <c r="BE42" s="37" t="s">
        <v>13716</v>
      </c>
      <c r="BF42" s="37" t="s">
        <v>13718</v>
      </c>
      <c r="BG42" s="37" t="s">
        <v>13714</v>
      </c>
      <c r="BH42" s="37" t="s">
        <v>13716</v>
      </c>
      <c r="BI42" s="37" t="s">
        <v>13718</v>
      </c>
      <c r="BJ42" s="37" t="s">
        <v>13714</v>
      </c>
      <c r="BK42" s="37" t="s">
        <v>13716</v>
      </c>
      <c r="BL42" s="37" t="s">
        <v>13718</v>
      </c>
      <c r="BM42" s="37" t="s">
        <v>13714</v>
      </c>
      <c r="BN42" s="37" t="s">
        <v>13716</v>
      </c>
      <c r="BO42" s="37" t="s">
        <v>13718</v>
      </c>
      <c r="BP42" s="37" t="s">
        <v>13714</v>
      </c>
      <c r="BQ42" s="37" t="s">
        <v>13716</v>
      </c>
      <c r="BR42" s="37" t="s">
        <v>13718</v>
      </c>
      <c r="BS42" s="37" t="s">
        <v>13714</v>
      </c>
      <c r="BT42" s="37" t="s">
        <v>13716</v>
      </c>
      <c r="BU42" s="37" t="s">
        <v>13718</v>
      </c>
      <c r="BV42" s="37" t="s">
        <v>13714</v>
      </c>
      <c r="BW42" s="37" t="s">
        <v>13716</v>
      </c>
      <c r="BX42" s="37" t="s">
        <v>13718</v>
      </c>
      <c r="BY42" s="37" t="s">
        <v>13714</v>
      </c>
      <c r="BZ42" s="37" t="s">
        <v>13716</v>
      </c>
      <c r="CA42" s="37" t="s">
        <v>13718</v>
      </c>
      <c r="CB42" s="37" t="s">
        <v>13714</v>
      </c>
      <c r="CC42" s="37" t="s">
        <v>13716</v>
      </c>
      <c r="CD42" s="37" t="s">
        <v>13718</v>
      </c>
      <c r="CE42" s="37" t="s">
        <v>13714</v>
      </c>
      <c r="CF42" s="37" t="s">
        <v>13716</v>
      </c>
      <c r="CG42" s="37" t="s">
        <v>13718</v>
      </c>
      <c r="CH42" s="37" t="s">
        <v>13714</v>
      </c>
      <c r="CI42" s="37" t="s">
        <v>13716</v>
      </c>
      <c r="CJ42" s="37" t="s">
        <v>13718</v>
      </c>
      <c r="CK42" s="37" t="s">
        <v>13714</v>
      </c>
      <c r="CL42" s="37" t="s">
        <v>13716</v>
      </c>
      <c r="CM42" s="37" t="s">
        <v>13718</v>
      </c>
      <c r="CN42" s="37" t="s">
        <v>13714</v>
      </c>
      <c r="CO42" s="37" t="s">
        <v>13716</v>
      </c>
      <c r="CP42" s="37" t="s">
        <v>13718</v>
      </c>
      <c r="CQ42" s="37" t="s">
        <v>13714</v>
      </c>
      <c r="CR42" s="37" t="s">
        <v>13716</v>
      </c>
      <c r="CS42" s="37" t="s">
        <v>13718</v>
      </c>
      <c r="CT42" s="37" t="s">
        <v>13714</v>
      </c>
      <c r="CU42" s="37" t="s">
        <v>13716</v>
      </c>
      <c r="CV42" s="37" t="s">
        <v>13718</v>
      </c>
      <c r="CW42" s="37" t="s">
        <v>13714</v>
      </c>
      <c r="CX42" s="37" t="s">
        <v>13716</v>
      </c>
      <c r="CY42" s="37" t="s">
        <v>13718</v>
      </c>
      <c r="CZ42" s="37" t="s">
        <v>13714</v>
      </c>
      <c r="DA42" s="37" t="s">
        <v>13716</v>
      </c>
      <c r="DB42" s="37" t="s">
        <v>13718</v>
      </c>
      <c r="DC42" s="37" t="s">
        <v>13714</v>
      </c>
      <c r="DD42" s="37" t="s">
        <v>13716</v>
      </c>
      <c r="DE42" s="37" t="s">
        <v>13718</v>
      </c>
      <c r="DF42" s="37" t="s">
        <v>13714</v>
      </c>
      <c r="DG42" s="37" t="s">
        <v>13716</v>
      </c>
      <c r="DH42" s="37" t="s">
        <v>13718</v>
      </c>
      <c r="DI42" s="37" t="s">
        <v>13714</v>
      </c>
      <c r="DJ42" s="37" t="s">
        <v>13716</v>
      </c>
      <c r="DK42" s="37" t="s">
        <v>13718</v>
      </c>
      <c r="DL42" s="37" t="s">
        <v>13714</v>
      </c>
      <c r="DM42" s="37" t="s">
        <v>13716</v>
      </c>
      <c r="DN42" s="37" t="s">
        <v>13718</v>
      </c>
      <c r="DO42" s="37" t="s">
        <v>13714</v>
      </c>
      <c r="DP42" s="37" t="s">
        <v>13716</v>
      </c>
      <c r="DQ42" s="37" t="s">
        <v>13718</v>
      </c>
      <c r="DR42" s="37" t="s">
        <v>13714</v>
      </c>
      <c r="DS42" s="37" t="s">
        <v>13716</v>
      </c>
      <c r="DT42" s="37" t="s">
        <v>13718</v>
      </c>
      <c r="DU42" s="37" t="s">
        <v>13714</v>
      </c>
      <c r="DV42" s="37" t="s">
        <v>13716</v>
      </c>
      <c r="DW42" s="37" t="s">
        <v>13718</v>
      </c>
      <c r="DX42" s="37" t="s">
        <v>13714</v>
      </c>
      <c r="DY42" s="37" t="s">
        <v>13716</v>
      </c>
      <c r="DZ42" s="37" t="s">
        <v>13718</v>
      </c>
      <c r="EA42" s="37" t="s">
        <v>13714</v>
      </c>
      <c r="EB42" s="37" t="s">
        <v>13716</v>
      </c>
      <c r="EC42" s="37" t="s">
        <v>13718</v>
      </c>
      <c r="ED42" s="37" t="s">
        <v>13714</v>
      </c>
      <c r="EE42" s="37" t="s">
        <v>13716</v>
      </c>
      <c r="EF42" s="37" t="s">
        <v>13718</v>
      </c>
      <c r="EG42" s="37" t="s">
        <v>13714</v>
      </c>
      <c r="EH42" s="37" t="s">
        <v>13716</v>
      </c>
      <c r="EI42" s="37" t="s">
        <v>13718</v>
      </c>
      <c r="EJ42" s="37" t="s">
        <v>13714</v>
      </c>
      <c r="EK42" s="37" t="s">
        <v>13716</v>
      </c>
      <c r="EL42" s="37" t="s">
        <v>13718</v>
      </c>
      <c r="EM42" s="37" t="s">
        <v>13714</v>
      </c>
      <c r="EN42" s="37" t="s">
        <v>13716</v>
      </c>
      <c r="EO42" s="37" t="s">
        <v>13718</v>
      </c>
      <c r="EP42" s="37" t="s">
        <v>13714</v>
      </c>
      <c r="EQ42" s="37" t="s">
        <v>13716</v>
      </c>
      <c r="ER42" s="37" t="s">
        <v>13718</v>
      </c>
      <c r="ES42" s="37" t="s">
        <v>13714</v>
      </c>
      <c r="ET42" s="37" t="s">
        <v>13716</v>
      </c>
      <c r="EU42" s="37" t="s">
        <v>13718</v>
      </c>
      <c r="EV42" s="37" t="s">
        <v>13714</v>
      </c>
      <c r="EW42" s="37" t="s">
        <v>13716</v>
      </c>
      <c r="EX42" s="37" t="s">
        <v>13718</v>
      </c>
      <c r="EY42" s="37" t="s">
        <v>13714</v>
      </c>
      <c r="EZ42" s="37" t="s">
        <v>13716</v>
      </c>
      <c r="FA42" s="37" t="s">
        <v>13718</v>
      </c>
      <c r="FB42" s="37" t="s">
        <v>13714</v>
      </c>
      <c r="FC42" s="37" t="s">
        <v>13716</v>
      </c>
      <c r="FD42" s="37" t="s">
        <v>13718</v>
      </c>
      <c r="FE42" s="37" t="s">
        <v>13714</v>
      </c>
      <c r="FF42" s="37" t="s">
        <v>13716</v>
      </c>
      <c r="FG42" s="37" t="s">
        <v>13718</v>
      </c>
      <c r="FH42" s="37" t="s">
        <v>13714</v>
      </c>
      <c r="FI42" s="37" t="s">
        <v>13716</v>
      </c>
      <c r="FJ42" s="37" t="s">
        <v>13718</v>
      </c>
      <c r="FK42" s="37" t="s">
        <v>13714</v>
      </c>
      <c r="FL42" s="37" t="s">
        <v>13716</v>
      </c>
      <c r="FM42" s="37" t="s">
        <v>13718</v>
      </c>
      <c r="FN42" s="37" t="s">
        <v>13714</v>
      </c>
      <c r="FO42" s="37" t="s">
        <v>13716</v>
      </c>
      <c r="FP42" s="37" t="s">
        <v>13718</v>
      </c>
      <c r="FQ42" s="37" t="s">
        <v>13714</v>
      </c>
      <c r="FR42" s="37" t="s">
        <v>13716</v>
      </c>
      <c r="FS42" s="37" t="s">
        <v>13718</v>
      </c>
      <c r="FT42" s="37" t="s">
        <v>13714</v>
      </c>
      <c r="FU42" s="37" t="s">
        <v>13716</v>
      </c>
      <c r="FV42" s="37" t="s">
        <v>13718</v>
      </c>
      <c r="FW42" s="37" t="s">
        <v>13714</v>
      </c>
      <c r="FX42" s="37" t="s">
        <v>13716</v>
      </c>
      <c r="FY42" s="37" t="s">
        <v>13718</v>
      </c>
      <c r="FZ42" s="37" t="s">
        <v>13714</v>
      </c>
      <c r="GA42" s="37" t="s">
        <v>13716</v>
      </c>
      <c r="GB42" s="37" t="s">
        <v>13718</v>
      </c>
      <c r="GC42" s="37" t="s">
        <v>13714</v>
      </c>
      <c r="GD42" s="37" t="s">
        <v>13716</v>
      </c>
      <c r="GE42" s="37" t="s">
        <v>13718</v>
      </c>
      <c r="GF42" s="37" t="s">
        <v>13714</v>
      </c>
      <c r="GG42" s="37" t="s">
        <v>13716</v>
      </c>
      <c r="GH42" s="37" t="s">
        <v>13718</v>
      </c>
      <c r="GI42" s="37" t="s">
        <v>13714</v>
      </c>
      <c r="GJ42" s="37" t="s">
        <v>13716</v>
      </c>
      <c r="GK42" s="37" t="s">
        <v>13718</v>
      </c>
      <c r="GL42" s="37" t="s">
        <v>13714</v>
      </c>
      <c r="GM42" s="37" t="s">
        <v>13716</v>
      </c>
      <c r="GN42" s="37" t="s">
        <v>13718</v>
      </c>
      <c r="GO42" s="37" t="s">
        <v>13714</v>
      </c>
      <c r="GP42" s="37" t="s">
        <v>13716</v>
      </c>
      <c r="GQ42" s="37" t="s">
        <v>13718</v>
      </c>
      <c r="GR42" s="37" t="s">
        <v>13714</v>
      </c>
      <c r="GS42" s="37" t="s">
        <v>13716</v>
      </c>
      <c r="GT42" s="37" t="s">
        <v>13718</v>
      </c>
      <c r="GU42" s="37" t="s">
        <v>13714</v>
      </c>
      <c r="GV42" s="37" t="s">
        <v>13716</v>
      </c>
      <c r="GW42" s="37" t="s">
        <v>13718</v>
      </c>
      <c r="GX42" s="37" t="s">
        <v>13714</v>
      </c>
      <c r="GY42" s="37" t="s">
        <v>13716</v>
      </c>
      <c r="GZ42" s="37" t="s">
        <v>13718</v>
      </c>
      <c r="HA42" s="37" t="s">
        <v>13714</v>
      </c>
      <c r="HB42" s="37" t="s">
        <v>13716</v>
      </c>
      <c r="HC42" s="37" t="s">
        <v>13718</v>
      </c>
      <c r="HD42" s="37" t="s">
        <v>13714</v>
      </c>
      <c r="HE42" s="37" t="s">
        <v>13716</v>
      </c>
      <c r="HF42" s="37" t="s">
        <v>13718</v>
      </c>
      <c r="HG42" s="37" t="s">
        <v>13714</v>
      </c>
      <c r="HH42" s="37" t="s">
        <v>13716</v>
      </c>
      <c r="HI42" s="37" t="s">
        <v>13718</v>
      </c>
      <c r="HJ42" s="37" t="s">
        <v>13714</v>
      </c>
      <c r="HK42" s="37" t="s">
        <v>13716</v>
      </c>
      <c r="HL42" s="37" t="s">
        <v>13718</v>
      </c>
      <c r="HM42" s="37" t="s">
        <v>13714</v>
      </c>
      <c r="HN42" s="37" t="s">
        <v>13716</v>
      </c>
      <c r="HO42" s="37" t="s">
        <v>13718</v>
      </c>
      <c r="HP42" s="37" t="s">
        <v>13714</v>
      </c>
      <c r="HQ42" s="37" t="s">
        <v>13716</v>
      </c>
      <c r="HR42" s="37" t="s">
        <v>13718</v>
      </c>
      <c r="HS42" s="37" t="s">
        <v>13714</v>
      </c>
      <c r="HT42" s="37" t="s">
        <v>13716</v>
      </c>
      <c r="HU42" s="37" t="s">
        <v>13718</v>
      </c>
      <c r="HV42" s="37" t="s">
        <v>13714</v>
      </c>
      <c r="HW42" s="37" t="s">
        <v>13716</v>
      </c>
      <c r="HX42" s="37" t="s">
        <v>13718</v>
      </c>
      <c r="HY42" s="37" t="s">
        <v>13714</v>
      </c>
      <c r="HZ42" s="37" t="s">
        <v>13716</v>
      </c>
      <c r="IA42" s="37" t="s">
        <v>13718</v>
      </c>
      <c r="IB42" s="37" t="s">
        <v>13714</v>
      </c>
      <c r="IC42" s="37" t="s">
        <v>13716</v>
      </c>
      <c r="ID42" s="37" t="s">
        <v>13718</v>
      </c>
      <c r="IE42" s="37" t="s">
        <v>13714</v>
      </c>
      <c r="IF42" s="37" t="s">
        <v>13716</v>
      </c>
      <c r="IG42" s="37" t="s">
        <v>13718</v>
      </c>
      <c r="IH42" s="37" t="s">
        <v>13714</v>
      </c>
      <c r="II42" s="37" t="s">
        <v>13716</v>
      </c>
      <c r="IJ42" s="37" t="s">
        <v>13718</v>
      </c>
      <c r="IK42" s="37" t="s">
        <v>13714</v>
      </c>
      <c r="IL42" s="37" t="s">
        <v>13716</v>
      </c>
      <c r="IM42" s="37" t="s">
        <v>13718</v>
      </c>
      <c r="IN42" s="37" t="s">
        <v>13714</v>
      </c>
      <c r="IO42" s="37" t="s">
        <v>13716</v>
      </c>
      <c r="IP42" s="37" t="s">
        <v>13718</v>
      </c>
      <c r="IQ42" s="37" t="s">
        <v>13714</v>
      </c>
      <c r="IR42" s="37" t="s">
        <v>13716</v>
      </c>
      <c r="IS42" s="37" t="s">
        <v>13718</v>
      </c>
      <c r="IT42" s="37" t="s">
        <v>13714</v>
      </c>
      <c r="IU42" s="37" t="s">
        <v>13716</v>
      </c>
      <c r="IV42" s="37" t="s">
        <v>13718</v>
      </c>
      <c r="IW42" s="37" t="s">
        <v>13714</v>
      </c>
      <c r="IX42" s="37" t="s">
        <v>13716</v>
      </c>
      <c r="IY42" s="37" t="s">
        <v>13718</v>
      </c>
      <c r="IZ42" s="37" t="s">
        <v>13714</v>
      </c>
      <c r="JA42" s="37" t="s">
        <v>13716</v>
      </c>
      <c r="JB42" s="37" t="s">
        <v>13718</v>
      </c>
      <c r="JC42" s="37" t="s">
        <v>13714</v>
      </c>
      <c r="JD42" s="37" t="s">
        <v>13716</v>
      </c>
      <c r="JE42" s="37" t="s">
        <v>13718</v>
      </c>
      <c r="JF42" s="37" t="s">
        <v>13714</v>
      </c>
      <c r="JG42" s="37" t="s">
        <v>13716</v>
      </c>
      <c r="JH42" s="37" t="s">
        <v>13718</v>
      </c>
      <c r="JI42" s="37" t="s">
        <v>13714</v>
      </c>
      <c r="JJ42" s="37" t="s">
        <v>13716</v>
      </c>
      <c r="JK42" s="37" t="s">
        <v>13718</v>
      </c>
      <c r="JL42" s="37" t="s">
        <v>13714</v>
      </c>
      <c r="JM42" s="37" t="s">
        <v>13716</v>
      </c>
      <c r="JN42" s="37" t="s">
        <v>13718</v>
      </c>
      <c r="JO42" s="37" t="s">
        <v>13714</v>
      </c>
      <c r="JP42" s="37" t="s">
        <v>13716</v>
      </c>
      <c r="JQ42" s="37" t="s">
        <v>13718</v>
      </c>
      <c r="JR42" s="37" t="s">
        <v>13714</v>
      </c>
      <c r="JS42" s="37" t="s">
        <v>13716</v>
      </c>
      <c r="JT42" s="37" t="s">
        <v>13718</v>
      </c>
      <c r="JU42" s="37" t="s">
        <v>13714</v>
      </c>
      <c r="JV42" s="37" t="s">
        <v>13716</v>
      </c>
      <c r="JW42" s="37" t="s">
        <v>13718</v>
      </c>
      <c r="JX42" s="37" t="s">
        <v>13714</v>
      </c>
      <c r="JY42" s="37" t="s">
        <v>13716</v>
      </c>
      <c r="JZ42" s="37" t="s">
        <v>13718</v>
      </c>
      <c r="KA42" s="37" t="s">
        <v>13714</v>
      </c>
      <c r="KB42" s="37" t="s">
        <v>13716</v>
      </c>
      <c r="KC42" s="37" t="s">
        <v>13718</v>
      </c>
      <c r="KD42" s="37" t="s">
        <v>13714</v>
      </c>
      <c r="KE42" s="37" t="s">
        <v>13716</v>
      </c>
      <c r="KF42" s="37" t="s">
        <v>13718</v>
      </c>
      <c r="KG42" s="37" t="s">
        <v>13714</v>
      </c>
      <c r="KH42" s="37" t="s">
        <v>13716</v>
      </c>
      <c r="KI42" s="37" t="s">
        <v>13718</v>
      </c>
      <c r="KJ42" s="37" t="s">
        <v>13714</v>
      </c>
      <c r="KK42" s="37" t="s">
        <v>13716</v>
      </c>
      <c r="KL42" s="37" t="s">
        <v>13718</v>
      </c>
      <c r="KM42" s="37" t="s">
        <v>13714</v>
      </c>
      <c r="KN42" s="37" t="s">
        <v>13716</v>
      </c>
      <c r="KO42" s="37" t="s">
        <v>13718</v>
      </c>
      <c r="KP42" s="37" t="s">
        <v>13714</v>
      </c>
      <c r="KQ42" s="37" t="s">
        <v>13716</v>
      </c>
      <c r="KR42" s="37" t="s">
        <v>13718</v>
      </c>
      <c r="KS42" s="37" t="s">
        <v>13714</v>
      </c>
      <c r="KT42" s="37" t="s">
        <v>13716</v>
      </c>
      <c r="KU42" s="37" t="s">
        <v>13718</v>
      </c>
      <c r="KV42" s="37" t="s">
        <v>13714</v>
      </c>
      <c r="KW42" s="37" t="s">
        <v>13716</v>
      </c>
      <c r="KX42" s="37" t="s">
        <v>13718</v>
      </c>
      <c r="KY42" s="37" t="s">
        <v>13714</v>
      </c>
      <c r="KZ42" s="37" t="s">
        <v>13716</v>
      </c>
      <c r="LA42" s="37" t="s">
        <v>13718</v>
      </c>
      <c r="LB42" s="37" t="s">
        <v>13714</v>
      </c>
      <c r="LC42" s="37" t="s">
        <v>13716</v>
      </c>
      <c r="LD42" s="37" t="s">
        <v>13718</v>
      </c>
      <c r="LE42" s="37" t="s">
        <v>13714</v>
      </c>
      <c r="LF42" s="37" t="s">
        <v>13716</v>
      </c>
      <c r="LG42" s="37" t="s">
        <v>13718</v>
      </c>
      <c r="LH42" s="37" t="s">
        <v>13714</v>
      </c>
      <c r="LI42" s="37" t="s">
        <v>13716</v>
      </c>
      <c r="LJ42" s="37" t="s">
        <v>13718</v>
      </c>
      <c r="LK42" s="37" t="s">
        <v>13714</v>
      </c>
      <c r="LL42" s="37" t="s">
        <v>13716</v>
      </c>
      <c r="LM42" s="37" t="s">
        <v>13718</v>
      </c>
      <c r="LN42" s="37" t="s">
        <v>13714</v>
      </c>
      <c r="LO42" s="37" t="s">
        <v>13716</v>
      </c>
      <c r="LP42" s="37" t="s">
        <v>13718</v>
      </c>
      <c r="LQ42" s="37" t="s">
        <v>13714</v>
      </c>
      <c r="LR42" s="37" t="s">
        <v>13716</v>
      </c>
      <c r="LS42" s="37" t="s">
        <v>13718</v>
      </c>
      <c r="LT42" s="37" t="s">
        <v>13714</v>
      </c>
      <c r="LU42" s="37" t="s">
        <v>13716</v>
      </c>
      <c r="LV42" s="37" t="s">
        <v>13718</v>
      </c>
      <c r="LW42" s="37" t="s">
        <v>13714</v>
      </c>
      <c r="LX42" s="37" t="s">
        <v>13716</v>
      </c>
      <c r="LY42" s="37" t="s">
        <v>13718</v>
      </c>
      <c r="LZ42" s="37" t="s">
        <v>13714</v>
      </c>
      <c r="MA42" s="37" t="s">
        <v>13716</v>
      </c>
      <c r="MB42" s="37" t="s">
        <v>13718</v>
      </c>
      <c r="MC42" s="37" t="s">
        <v>13714</v>
      </c>
      <c r="MD42" s="37" t="s">
        <v>13716</v>
      </c>
      <c r="ME42" s="37" t="s">
        <v>13718</v>
      </c>
      <c r="MF42" s="37" t="s">
        <v>13714</v>
      </c>
      <c r="MG42" s="37" t="s">
        <v>13716</v>
      </c>
      <c r="MH42" s="37" t="s">
        <v>13718</v>
      </c>
      <c r="MI42" s="37" t="s">
        <v>13714</v>
      </c>
      <c r="MJ42" s="37" t="s">
        <v>13716</v>
      </c>
      <c r="MK42" s="37" t="s">
        <v>13718</v>
      </c>
      <c r="ML42" s="37" t="s">
        <v>13714</v>
      </c>
      <c r="MM42" s="37" t="s">
        <v>13716</v>
      </c>
      <c r="MN42" s="37" t="s">
        <v>13718</v>
      </c>
      <c r="MO42" s="37" t="s">
        <v>13714</v>
      </c>
      <c r="MP42" s="37" t="s">
        <v>13716</v>
      </c>
      <c r="MQ42" s="37" t="s">
        <v>13718</v>
      </c>
      <c r="MR42" s="37" t="s">
        <v>13714</v>
      </c>
      <c r="MS42" s="37" t="s">
        <v>13716</v>
      </c>
      <c r="MT42" s="37" t="s">
        <v>13718</v>
      </c>
      <c r="MU42" s="37" t="s">
        <v>13714</v>
      </c>
      <c r="MV42" s="37" t="s">
        <v>13716</v>
      </c>
      <c r="MW42" s="37" t="s">
        <v>13718</v>
      </c>
      <c r="MX42" s="37" t="s">
        <v>13714</v>
      </c>
      <c r="MY42" s="37" t="s">
        <v>13716</v>
      </c>
      <c r="MZ42" s="37" t="s">
        <v>13718</v>
      </c>
      <c r="NA42" s="37" t="s">
        <v>13714</v>
      </c>
      <c r="NB42" s="37" t="s">
        <v>13716</v>
      </c>
      <c r="NC42" s="37" t="s">
        <v>13718</v>
      </c>
      <c r="ND42" s="37" t="s">
        <v>13714</v>
      </c>
      <c r="NE42" s="37" t="s">
        <v>13716</v>
      </c>
      <c r="NF42" s="37" t="s">
        <v>13718</v>
      </c>
      <c r="NG42" s="37" t="s">
        <v>13714</v>
      </c>
      <c r="NH42" s="37" t="s">
        <v>13716</v>
      </c>
      <c r="NI42" s="37" t="s">
        <v>13718</v>
      </c>
      <c r="NJ42" s="37" t="s">
        <v>13714</v>
      </c>
      <c r="NK42" s="37" t="s">
        <v>13716</v>
      </c>
      <c r="NL42" s="37" t="s">
        <v>13718</v>
      </c>
      <c r="NM42" s="37" t="s">
        <v>13714</v>
      </c>
      <c r="NN42" s="37" t="s">
        <v>13716</v>
      </c>
      <c r="NO42" s="37" t="s">
        <v>13718</v>
      </c>
      <c r="NP42" s="37" t="s">
        <v>13714</v>
      </c>
      <c r="NQ42" s="37" t="s">
        <v>13716</v>
      </c>
      <c r="NR42" s="37" t="s">
        <v>13718</v>
      </c>
      <c r="NS42" s="37" t="s">
        <v>13714</v>
      </c>
      <c r="NT42" s="37" t="s">
        <v>13716</v>
      </c>
      <c r="NU42" s="37" t="s">
        <v>13718</v>
      </c>
      <c r="NV42" s="37" t="s">
        <v>13714</v>
      </c>
      <c r="NW42" s="37" t="s">
        <v>13716</v>
      </c>
      <c r="NX42" s="37" t="s">
        <v>13718</v>
      </c>
      <c r="NY42" s="37" t="s">
        <v>13714</v>
      </c>
      <c r="NZ42" s="37" t="s">
        <v>13716</v>
      </c>
      <c r="OA42" s="37" t="s">
        <v>13718</v>
      </c>
      <c r="OB42" s="37" t="s">
        <v>13714</v>
      </c>
      <c r="OC42" s="37" t="s">
        <v>13716</v>
      </c>
      <c r="OD42" s="37" t="s">
        <v>13718</v>
      </c>
      <c r="OE42" s="37" t="s">
        <v>13714</v>
      </c>
      <c r="OF42" s="37" t="s">
        <v>13716</v>
      </c>
      <c r="OG42" s="37" t="s">
        <v>13718</v>
      </c>
      <c r="OH42" s="37" t="s">
        <v>13714</v>
      </c>
      <c r="OI42" s="37" t="s">
        <v>13716</v>
      </c>
      <c r="OJ42" s="37" t="s">
        <v>13718</v>
      </c>
      <c r="OK42" s="37" t="s">
        <v>13714</v>
      </c>
      <c r="OL42" s="37" t="s">
        <v>13716</v>
      </c>
      <c r="OM42" s="37" t="s">
        <v>13718</v>
      </c>
    </row>
    <row r="43" spans="2:406" x14ac:dyDescent="0.25">
      <c r="B43" s="12">
        <v>1</v>
      </c>
      <c r="C43" s="12">
        <v>1</v>
      </c>
      <c r="D43" s="12">
        <v>1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>
        <v>1</v>
      </c>
      <c r="Q43" s="12">
        <v>1</v>
      </c>
      <c r="R43" s="12">
        <v>1</v>
      </c>
      <c r="S43" s="12">
        <v>1</v>
      </c>
      <c r="T43" s="12">
        <v>1</v>
      </c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1</v>
      </c>
      <c r="AA43" s="12">
        <v>1</v>
      </c>
      <c r="AB43" s="12">
        <v>1</v>
      </c>
      <c r="AC43" s="12">
        <v>1</v>
      </c>
      <c r="AD43" s="12">
        <v>1</v>
      </c>
      <c r="AE43" s="12">
        <v>1</v>
      </c>
      <c r="AF43" s="12">
        <v>2</v>
      </c>
      <c r="AG43" s="12">
        <v>1</v>
      </c>
      <c r="AH43" s="12">
        <v>2</v>
      </c>
      <c r="AI43" s="12">
        <v>1</v>
      </c>
      <c r="AJ43" s="12">
        <v>1</v>
      </c>
      <c r="AK43" s="12">
        <v>1</v>
      </c>
      <c r="AL43" s="12">
        <v>1</v>
      </c>
      <c r="AM43" s="12">
        <v>1</v>
      </c>
      <c r="AN43" s="12">
        <v>1</v>
      </c>
      <c r="AO43" s="12">
        <v>2</v>
      </c>
      <c r="AP43" s="12">
        <v>2</v>
      </c>
      <c r="AQ43" s="12">
        <v>2</v>
      </c>
      <c r="AR43" s="12">
        <v>1</v>
      </c>
      <c r="AS43" s="12">
        <v>1</v>
      </c>
      <c r="AT43" s="12">
        <v>1</v>
      </c>
      <c r="AU43" s="12">
        <v>1</v>
      </c>
      <c r="AV43" s="12">
        <v>0</v>
      </c>
      <c r="AW43" s="12">
        <v>1</v>
      </c>
      <c r="AX43" s="12">
        <v>1</v>
      </c>
      <c r="AY43" s="12">
        <v>1</v>
      </c>
      <c r="AZ43" s="12">
        <v>1</v>
      </c>
      <c r="BA43" s="12">
        <v>1</v>
      </c>
      <c r="BB43" s="12">
        <v>1</v>
      </c>
      <c r="BC43" s="12">
        <v>1</v>
      </c>
      <c r="BD43" s="12">
        <v>1</v>
      </c>
      <c r="BE43" s="12">
        <v>1</v>
      </c>
      <c r="BF43" s="12">
        <v>1</v>
      </c>
      <c r="BG43" s="12">
        <v>1</v>
      </c>
      <c r="BH43" s="12">
        <v>1</v>
      </c>
      <c r="BI43" s="12">
        <v>1</v>
      </c>
      <c r="BJ43" s="12">
        <v>1</v>
      </c>
      <c r="BK43" s="12">
        <v>1</v>
      </c>
      <c r="BL43" s="12">
        <v>1</v>
      </c>
      <c r="BM43" s="12">
        <v>3</v>
      </c>
      <c r="BN43" s="12">
        <v>3</v>
      </c>
      <c r="BO43" s="12">
        <v>3</v>
      </c>
      <c r="BP43" s="12">
        <v>2</v>
      </c>
      <c r="BQ43" s="12">
        <v>2</v>
      </c>
      <c r="BR43" s="12">
        <v>2</v>
      </c>
      <c r="BS43" s="12">
        <v>1</v>
      </c>
      <c r="BT43" s="12">
        <v>1</v>
      </c>
      <c r="BU43" s="12">
        <v>1</v>
      </c>
      <c r="BV43" s="12">
        <v>2</v>
      </c>
      <c r="BW43" s="12">
        <v>2</v>
      </c>
      <c r="BX43" s="12">
        <v>1</v>
      </c>
      <c r="BY43" s="12">
        <v>2</v>
      </c>
      <c r="BZ43" s="12">
        <v>2</v>
      </c>
      <c r="CA43" s="12">
        <v>2</v>
      </c>
      <c r="CB43" s="12">
        <v>3</v>
      </c>
      <c r="CC43" s="12">
        <v>3</v>
      </c>
      <c r="CD43" s="12">
        <v>3</v>
      </c>
      <c r="CE43" s="12">
        <v>3</v>
      </c>
      <c r="CF43" s="12">
        <v>3</v>
      </c>
      <c r="CG43" s="12">
        <v>3</v>
      </c>
      <c r="CH43" s="12">
        <v>1</v>
      </c>
      <c r="CI43" s="12">
        <v>1</v>
      </c>
      <c r="CJ43" s="12">
        <v>1</v>
      </c>
      <c r="CK43" s="12">
        <v>1</v>
      </c>
      <c r="CL43" s="12">
        <v>1</v>
      </c>
      <c r="CM43" s="12">
        <v>1</v>
      </c>
      <c r="CN43" s="12">
        <v>1</v>
      </c>
      <c r="CO43" s="12">
        <v>1</v>
      </c>
      <c r="CP43" s="12">
        <v>1</v>
      </c>
      <c r="CQ43" s="12">
        <v>3</v>
      </c>
      <c r="CR43" s="12">
        <v>3</v>
      </c>
      <c r="CS43" s="12">
        <v>3</v>
      </c>
      <c r="CT43" s="12">
        <v>2</v>
      </c>
      <c r="CU43" s="12">
        <v>2</v>
      </c>
      <c r="CV43" s="12">
        <v>2</v>
      </c>
      <c r="CW43" s="12">
        <v>4</v>
      </c>
      <c r="CX43" s="12">
        <v>4</v>
      </c>
      <c r="CY43" s="12">
        <v>4</v>
      </c>
      <c r="CZ43" s="12">
        <v>5</v>
      </c>
      <c r="DA43" s="12">
        <v>5</v>
      </c>
      <c r="DB43" s="12">
        <v>5</v>
      </c>
      <c r="DC43" s="12">
        <v>2</v>
      </c>
      <c r="DD43" s="12">
        <v>2</v>
      </c>
      <c r="DE43" s="12">
        <v>2</v>
      </c>
      <c r="DF43" s="12">
        <v>7</v>
      </c>
      <c r="DG43" s="12">
        <v>7</v>
      </c>
      <c r="DH43" s="12">
        <v>7</v>
      </c>
      <c r="DI43" s="12">
        <v>8</v>
      </c>
      <c r="DJ43" s="12">
        <v>8</v>
      </c>
      <c r="DK43" s="12">
        <v>8</v>
      </c>
      <c r="DL43" s="12">
        <v>9</v>
      </c>
      <c r="DM43" s="12">
        <v>9</v>
      </c>
      <c r="DN43" s="12">
        <v>8</v>
      </c>
      <c r="DO43" s="12">
        <v>13</v>
      </c>
      <c r="DP43" s="12">
        <v>13</v>
      </c>
      <c r="DQ43" s="12">
        <v>12</v>
      </c>
      <c r="DR43" s="12">
        <v>2</v>
      </c>
      <c r="DS43" s="12">
        <v>2</v>
      </c>
      <c r="DT43" s="12">
        <v>2</v>
      </c>
      <c r="DU43" s="12">
        <v>1</v>
      </c>
      <c r="DV43" s="12">
        <v>0</v>
      </c>
      <c r="DW43" s="12">
        <v>1</v>
      </c>
      <c r="DX43" s="12">
        <v>14</v>
      </c>
      <c r="DY43" s="12">
        <v>14</v>
      </c>
      <c r="DZ43" s="12">
        <v>14</v>
      </c>
      <c r="EA43" s="12">
        <v>30</v>
      </c>
      <c r="EB43" s="12">
        <v>30</v>
      </c>
      <c r="EC43" s="12">
        <v>30</v>
      </c>
      <c r="ED43" s="12">
        <v>22</v>
      </c>
      <c r="EE43" s="12">
        <v>22</v>
      </c>
      <c r="EF43" s="12">
        <v>22</v>
      </c>
      <c r="EG43" s="12">
        <v>25</v>
      </c>
      <c r="EH43" s="12">
        <v>25</v>
      </c>
      <c r="EI43" s="12">
        <v>25</v>
      </c>
      <c r="EJ43" s="12">
        <v>24</v>
      </c>
      <c r="EK43" s="12">
        <v>24</v>
      </c>
      <c r="EL43" s="12">
        <v>23</v>
      </c>
      <c r="EM43" s="12">
        <v>3</v>
      </c>
      <c r="EN43" s="12">
        <v>3</v>
      </c>
      <c r="EO43" s="12">
        <v>3</v>
      </c>
      <c r="EP43" s="12">
        <v>21</v>
      </c>
      <c r="EQ43" s="12">
        <v>21</v>
      </c>
      <c r="ER43" s="12">
        <v>21</v>
      </c>
      <c r="ES43" s="12">
        <v>23</v>
      </c>
      <c r="ET43" s="12">
        <v>23</v>
      </c>
      <c r="EU43" s="12">
        <v>23</v>
      </c>
      <c r="EV43" s="12">
        <v>34</v>
      </c>
      <c r="EW43" s="12">
        <v>34</v>
      </c>
      <c r="EX43" s="12">
        <v>34</v>
      </c>
      <c r="EY43" s="12">
        <v>37</v>
      </c>
      <c r="EZ43" s="12">
        <v>36</v>
      </c>
      <c r="FA43" s="12">
        <v>37</v>
      </c>
      <c r="FB43" s="12">
        <v>19</v>
      </c>
      <c r="FC43" s="12">
        <v>19</v>
      </c>
      <c r="FD43" s="12">
        <v>18</v>
      </c>
      <c r="FE43" s="12">
        <v>5</v>
      </c>
      <c r="FF43" s="12">
        <v>5</v>
      </c>
      <c r="FG43" s="12">
        <v>5</v>
      </c>
      <c r="FH43" s="12">
        <v>1</v>
      </c>
      <c r="FI43" s="12">
        <v>1</v>
      </c>
      <c r="FJ43" s="12">
        <v>1</v>
      </c>
      <c r="FK43" s="12">
        <v>22</v>
      </c>
      <c r="FL43" s="12">
        <v>21</v>
      </c>
      <c r="FM43" s="12">
        <v>22</v>
      </c>
      <c r="FN43" s="12">
        <v>23</v>
      </c>
      <c r="FO43" s="12">
        <v>22</v>
      </c>
      <c r="FP43" s="12">
        <v>23</v>
      </c>
      <c r="FQ43" s="12">
        <v>25</v>
      </c>
      <c r="FR43" s="12">
        <v>25</v>
      </c>
      <c r="FS43" s="12">
        <v>25</v>
      </c>
      <c r="FT43" s="12">
        <v>33</v>
      </c>
      <c r="FU43" s="12">
        <v>33</v>
      </c>
      <c r="FV43" s="12">
        <v>32</v>
      </c>
      <c r="FW43" s="12">
        <v>17</v>
      </c>
      <c r="FX43" s="12">
        <v>16</v>
      </c>
      <c r="FY43" s="12">
        <v>16</v>
      </c>
      <c r="FZ43" s="12">
        <v>8</v>
      </c>
      <c r="GA43" s="12">
        <v>7</v>
      </c>
      <c r="GB43" s="12">
        <v>7</v>
      </c>
      <c r="GC43" s="12">
        <v>18</v>
      </c>
      <c r="GD43" s="12">
        <v>18</v>
      </c>
      <c r="GE43" s="12">
        <v>18</v>
      </c>
      <c r="GF43" s="12">
        <v>35</v>
      </c>
      <c r="GG43" s="12">
        <v>34</v>
      </c>
      <c r="GH43" s="12">
        <v>33</v>
      </c>
      <c r="GI43" s="12">
        <v>18</v>
      </c>
      <c r="GJ43" s="12">
        <v>18</v>
      </c>
      <c r="GK43" s="12">
        <v>17</v>
      </c>
      <c r="GL43" s="12">
        <v>14</v>
      </c>
      <c r="GM43" s="12">
        <v>14</v>
      </c>
      <c r="GN43" s="12">
        <v>14</v>
      </c>
      <c r="GO43" s="12">
        <v>29</v>
      </c>
      <c r="GP43" s="12">
        <v>28</v>
      </c>
      <c r="GQ43" s="12">
        <v>28</v>
      </c>
      <c r="GR43" s="12">
        <v>22</v>
      </c>
      <c r="GS43" s="12">
        <v>21</v>
      </c>
      <c r="GT43" s="12">
        <v>16</v>
      </c>
      <c r="GU43" s="12">
        <v>29</v>
      </c>
      <c r="GV43" s="12">
        <v>27</v>
      </c>
      <c r="GW43" s="12">
        <v>26</v>
      </c>
      <c r="GX43" s="12">
        <v>40</v>
      </c>
      <c r="GY43" s="12">
        <v>40</v>
      </c>
      <c r="GZ43" s="12">
        <v>39</v>
      </c>
      <c r="HA43" s="12">
        <v>20</v>
      </c>
      <c r="HB43" s="12">
        <v>19</v>
      </c>
      <c r="HC43" s="12">
        <v>18</v>
      </c>
      <c r="HD43" s="12">
        <v>37</v>
      </c>
      <c r="HE43" s="12">
        <v>35</v>
      </c>
      <c r="HF43" s="12">
        <v>34</v>
      </c>
      <c r="HG43" s="12">
        <v>3</v>
      </c>
      <c r="HH43" s="12">
        <v>3</v>
      </c>
      <c r="HI43" s="12">
        <v>3</v>
      </c>
      <c r="HJ43" s="12">
        <v>18</v>
      </c>
      <c r="HK43" s="12">
        <v>18</v>
      </c>
      <c r="HL43" s="12">
        <v>9</v>
      </c>
      <c r="HM43" s="12">
        <v>18</v>
      </c>
      <c r="HN43" s="12">
        <v>18</v>
      </c>
      <c r="HO43" s="12">
        <v>17</v>
      </c>
      <c r="HP43" s="12">
        <v>11</v>
      </c>
      <c r="HQ43" s="12">
        <v>11</v>
      </c>
      <c r="HR43" s="12">
        <v>6</v>
      </c>
      <c r="HS43" s="12">
        <v>21</v>
      </c>
      <c r="HT43" s="12">
        <v>21</v>
      </c>
      <c r="HU43" s="12">
        <v>18</v>
      </c>
      <c r="HV43" s="12">
        <v>49</v>
      </c>
      <c r="HW43" s="12">
        <v>49</v>
      </c>
      <c r="HX43" s="12">
        <v>46</v>
      </c>
      <c r="HY43" s="12">
        <v>1</v>
      </c>
      <c r="HZ43" s="12">
        <v>1</v>
      </c>
      <c r="IA43" s="12">
        <v>1</v>
      </c>
      <c r="IB43" s="12">
        <v>19</v>
      </c>
      <c r="IC43" s="12">
        <v>17</v>
      </c>
      <c r="ID43" s="12">
        <v>16</v>
      </c>
      <c r="IE43" s="12">
        <v>66</v>
      </c>
      <c r="IF43" s="12">
        <v>66</v>
      </c>
      <c r="IG43" s="12">
        <v>62</v>
      </c>
      <c r="IH43" s="12">
        <v>18</v>
      </c>
      <c r="II43" s="12">
        <v>18</v>
      </c>
      <c r="IJ43" s="12">
        <v>16</v>
      </c>
      <c r="IK43" s="12">
        <v>18</v>
      </c>
      <c r="IL43" s="12">
        <v>18</v>
      </c>
      <c r="IM43" s="12">
        <v>18</v>
      </c>
      <c r="IN43" s="12">
        <v>21</v>
      </c>
      <c r="IO43" s="12">
        <v>21</v>
      </c>
      <c r="IP43" s="12">
        <v>19</v>
      </c>
      <c r="IQ43" s="12">
        <v>11</v>
      </c>
      <c r="IR43" s="12">
        <v>10</v>
      </c>
      <c r="IS43" s="12">
        <v>9</v>
      </c>
      <c r="IT43" s="12">
        <v>19</v>
      </c>
      <c r="IU43" s="12">
        <v>19</v>
      </c>
      <c r="IV43" s="12">
        <v>17</v>
      </c>
      <c r="IW43" s="12">
        <v>28</v>
      </c>
      <c r="IX43" s="12">
        <v>27</v>
      </c>
      <c r="IY43" s="12">
        <v>25</v>
      </c>
      <c r="IZ43" s="12">
        <v>14</v>
      </c>
      <c r="JA43" s="12">
        <v>13</v>
      </c>
      <c r="JB43" s="12">
        <v>12</v>
      </c>
      <c r="JC43" s="12">
        <v>23</v>
      </c>
      <c r="JD43" s="12">
        <v>23</v>
      </c>
      <c r="JE43" s="12">
        <v>20</v>
      </c>
      <c r="JF43" s="12">
        <v>16</v>
      </c>
      <c r="JG43" s="12">
        <v>16</v>
      </c>
      <c r="JH43" s="12">
        <v>14</v>
      </c>
      <c r="JI43" s="12">
        <v>5</v>
      </c>
      <c r="JJ43" s="12">
        <v>5</v>
      </c>
      <c r="JK43" s="12">
        <v>5</v>
      </c>
      <c r="JL43" s="12">
        <v>31</v>
      </c>
      <c r="JM43" s="12">
        <v>30</v>
      </c>
      <c r="JN43" s="12">
        <v>28</v>
      </c>
      <c r="JO43" s="12">
        <v>33</v>
      </c>
      <c r="JP43" s="12">
        <v>31</v>
      </c>
      <c r="JQ43" s="12">
        <v>24</v>
      </c>
      <c r="JR43" s="12">
        <v>20</v>
      </c>
      <c r="JS43" s="12">
        <v>20</v>
      </c>
      <c r="JT43" s="12">
        <v>17</v>
      </c>
      <c r="JU43" s="12">
        <v>22</v>
      </c>
      <c r="JV43" s="12">
        <v>21</v>
      </c>
      <c r="JW43" s="12">
        <v>18</v>
      </c>
      <c r="JX43" s="12">
        <v>21</v>
      </c>
      <c r="JY43" s="12">
        <v>20</v>
      </c>
      <c r="JZ43" s="12">
        <v>17</v>
      </c>
      <c r="KA43" s="12">
        <v>3</v>
      </c>
      <c r="KB43" s="12">
        <v>3</v>
      </c>
      <c r="KC43" s="12">
        <v>2</v>
      </c>
      <c r="KD43" s="12">
        <v>1</v>
      </c>
      <c r="KE43" s="12">
        <v>1</v>
      </c>
      <c r="KF43" s="12">
        <v>0</v>
      </c>
      <c r="KG43" s="12">
        <v>26</v>
      </c>
      <c r="KH43" s="12">
        <v>25</v>
      </c>
      <c r="KI43" s="12">
        <v>22</v>
      </c>
      <c r="KJ43" s="12">
        <v>50</v>
      </c>
      <c r="KK43" s="12">
        <v>49</v>
      </c>
      <c r="KL43" s="12">
        <v>43</v>
      </c>
      <c r="KM43" s="12">
        <v>30</v>
      </c>
      <c r="KN43" s="12">
        <v>24</v>
      </c>
      <c r="KO43" s="12">
        <v>19</v>
      </c>
      <c r="KP43" s="12">
        <v>36</v>
      </c>
      <c r="KQ43" s="12">
        <v>33</v>
      </c>
      <c r="KR43" s="12">
        <v>26</v>
      </c>
      <c r="KS43" s="12">
        <v>50</v>
      </c>
      <c r="KT43" s="12">
        <v>49</v>
      </c>
      <c r="KU43" s="12">
        <v>39</v>
      </c>
      <c r="KV43" s="12">
        <v>8</v>
      </c>
      <c r="KW43" s="12">
        <v>8</v>
      </c>
      <c r="KX43" s="12">
        <v>5</v>
      </c>
      <c r="KY43" s="12">
        <v>13</v>
      </c>
      <c r="KZ43" s="12">
        <v>13</v>
      </c>
      <c r="LA43" s="12">
        <v>7</v>
      </c>
      <c r="LB43" s="12">
        <v>39</v>
      </c>
      <c r="LC43" s="12">
        <v>38</v>
      </c>
      <c r="LD43" s="12">
        <v>26</v>
      </c>
      <c r="LE43" s="12">
        <v>52</v>
      </c>
      <c r="LF43" s="12">
        <v>51</v>
      </c>
      <c r="LG43" s="12">
        <v>43</v>
      </c>
      <c r="LH43" s="12">
        <v>15</v>
      </c>
      <c r="LI43" s="12">
        <v>15</v>
      </c>
      <c r="LJ43" s="12">
        <v>13</v>
      </c>
      <c r="LK43" s="12">
        <v>34</v>
      </c>
      <c r="LL43" s="12">
        <v>33</v>
      </c>
      <c r="LM43" s="12">
        <v>26</v>
      </c>
      <c r="LN43" s="12">
        <v>3</v>
      </c>
      <c r="LO43" s="12">
        <v>3</v>
      </c>
      <c r="LP43" s="12">
        <v>0</v>
      </c>
      <c r="LQ43" s="12">
        <v>11</v>
      </c>
      <c r="LR43" s="12">
        <v>10</v>
      </c>
      <c r="LS43" s="12">
        <v>5</v>
      </c>
      <c r="LT43" s="12">
        <v>34</v>
      </c>
      <c r="LU43" s="12">
        <v>34</v>
      </c>
      <c r="LV43" s="12">
        <v>7</v>
      </c>
      <c r="LW43" s="12">
        <v>24</v>
      </c>
      <c r="LX43" s="12">
        <v>23</v>
      </c>
      <c r="LY43" s="12">
        <v>7</v>
      </c>
      <c r="LZ43" s="12">
        <v>25</v>
      </c>
      <c r="MA43" s="12">
        <v>24</v>
      </c>
      <c r="MB43" s="12">
        <v>8</v>
      </c>
      <c r="MC43" s="12">
        <v>37</v>
      </c>
      <c r="MD43" s="12">
        <v>36</v>
      </c>
      <c r="ME43" s="12">
        <v>7</v>
      </c>
      <c r="MF43" s="12">
        <v>5</v>
      </c>
      <c r="MG43" s="12">
        <v>5</v>
      </c>
      <c r="MH43" s="12">
        <v>0</v>
      </c>
      <c r="MI43" s="12">
        <v>14</v>
      </c>
      <c r="MJ43" s="12">
        <v>13</v>
      </c>
      <c r="MK43" s="12">
        <v>4</v>
      </c>
      <c r="ML43" s="12">
        <v>20</v>
      </c>
      <c r="MM43" s="12">
        <v>19</v>
      </c>
      <c r="MN43" s="12">
        <v>8</v>
      </c>
      <c r="MO43" s="12">
        <v>43</v>
      </c>
      <c r="MP43" s="12">
        <v>41</v>
      </c>
      <c r="MQ43" s="12">
        <v>14</v>
      </c>
      <c r="MR43" s="12">
        <v>25</v>
      </c>
      <c r="MS43" s="12">
        <v>22</v>
      </c>
      <c r="MT43" s="12">
        <v>6</v>
      </c>
      <c r="MU43" s="12">
        <v>26</v>
      </c>
      <c r="MV43" s="12">
        <v>23</v>
      </c>
      <c r="MW43" s="12">
        <v>9</v>
      </c>
      <c r="MX43" s="12">
        <v>4</v>
      </c>
      <c r="MY43" s="12">
        <v>4</v>
      </c>
      <c r="MZ43" s="12">
        <v>2</v>
      </c>
      <c r="NA43" s="12">
        <v>1</v>
      </c>
      <c r="NB43" s="12">
        <v>0</v>
      </c>
      <c r="NC43" s="12">
        <v>0</v>
      </c>
      <c r="ND43" s="12">
        <v>28</v>
      </c>
      <c r="NE43" s="12">
        <v>25</v>
      </c>
      <c r="NF43" s="12">
        <v>7</v>
      </c>
      <c r="NG43" s="12">
        <v>33</v>
      </c>
      <c r="NH43" s="12">
        <v>30</v>
      </c>
      <c r="NI43" s="12">
        <v>5</v>
      </c>
      <c r="NJ43" s="12">
        <v>43</v>
      </c>
      <c r="NK43" s="12">
        <v>43</v>
      </c>
      <c r="NL43" s="12">
        <v>3</v>
      </c>
      <c r="NM43" s="12">
        <v>52</v>
      </c>
      <c r="NN43" s="12">
        <v>48</v>
      </c>
      <c r="NO43" s="12">
        <v>10</v>
      </c>
      <c r="NP43" s="12">
        <v>19</v>
      </c>
      <c r="NQ43" s="12">
        <v>16</v>
      </c>
      <c r="NR43" s="12">
        <v>4</v>
      </c>
      <c r="NS43" s="12">
        <v>1</v>
      </c>
      <c r="NT43" s="12">
        <v>1</v>
      </c>
      <c r="NU43" s="12">
        <v>0</v>
      </c>
      <c r="NV43" s="12">
        <v>1</v>
      </c>
      <c r="NW43" s="12">
        <v>1</v>
      </c>
      <c r="NX43" s="12">
        <v>0</v>
      </c>
      <c r="NY43" s="12">
        <v>39</v>
      </c>
      <c r="NZ43" s="12">
        <v>26</v>
      </c>
      <c r="OA43" s="12">
        <v>2</v>
      </c>
      <c r="OB43" s="12">
        <v>36</v>
      </c>
      <c r="OC43" s="12">
        <v>27</v>
      </c>
      <c r="OD43" s="12">
        <v>8</v>
      </c>
      <c r="OE43" s="12">
        <v>37</v>
      </c>
      <c r="OF43" s="12">
        <v>31</v>
      </c>
      <c r="OG43" s="12">
        <v>5</v>
      </c>
      <c r="OH43" s="12">
        <v>37</v>
      </c>
      <c r="OI43" s="12">
        <v>30</v>
      </c>
      <c r="OJ43" s="12">
        <v>7</v>
      </c>
      <c r="OK43" s="12">
        <v>4</v>
      </c>
      <c r="OL43" s="12">
        <v>4</v>
      </c>
      <c r="OM43" s="12">
        <v>0</v>
      </c>
      <c r="ON43" s="12">
        <v>2211</v>
      </c>
      <c r="OO43" s="12">
        <v>2107</v>
      </c>
      <c r="OP43" s="12">
        <v>1555</v>
      </c>
    </row>
    <row r="44" spans="2:406" x14ac:dyDescent="0.25">
      <c r="P44"/>
    </row>
    <row r="45" spans="2:406" x14ac:dyDescent="0.25">
      <c r="P45"/>
    </row>
    <row r="46" spans="2:406" x14ac:dyDescent="0.25">
      <c r="P46"/>
    </row>
    <row r="47" spans="2:406" x14ac:dyDescent="0.25">
      <c r="P47"/>
    </row>
    <row r="48" spans="2:406" x14ac:dyDescent="0.25">
      <c r="P48"/>
    </row>
    <row r="49" spans="16:16" x14ac:dyDescent="0.25">
      <c r="P49"/>
    </row>
    <row r="50" spans="16:16" x14ac:dyDescent="0.25">
      <c r="P50"/>
    </row>
    <row r="51" spans="16:16" x14ac:dyDescent="0.25">
      <c r="P51"/>
    </row>
    <row r="52" spans="16:16" x14ac:dyDescent="0.25">
      <c r="P52"/>
    </row>
    <row r="53" spans="16:16" x14ac:dyDescent="0.25">
      <c r="P53"/>
    </row>
    <row r="54" spans="16:16" x14ac:dyDescent="0.25">
      <c r="P54"/>
    </row>
    <row r="55" spans="16:16" x14ac:dyDescent="0.25">
      <c r="P55"/>
    </row>
    <row r="56" spans="16:16" x14ac:dyDescent="0.25">
      <c r="P56"/>
    </row>
    <row r="57" spans="16:16" x14ac:dyDescent="0.25">
      <c r="P57"/>
    </row>
    <row r="58" spans="16:16" x14ac:dyDescent="0.25">
      <c r="P58"/>
    </row>
    <row r="59" spans="16:16" x14ac:dyDescent="0.25">
      <c r="P59"/>
    </row>
    <row r="60" spans="16:16" x14ac:dyDescent="0.25">
      <c r="P60"/>
    </row>
    <row r="61" spans="16:16" x14ac:dyDescent="0.25">
      <c r="P61"/>
    </row>
    <row r="62" spans="16:16" x14ac:dyDescent="0.25">
      <c r="P62"/>
    </row>
    <row r="63" spans="16:16" x14ac:dyDescent="0.25">
      <c r="P63"/>
    </row>
    <row r="64" spans="16:16" x14ac:dyDescent="0.25">
      <c r="P64"/>
    </row>
    <row r="65" spans="16:16" x14ac:dyDescent="0.25">
      <c r="P65"/>
    </row>
    <row r="66" spans="16:16" x14ac:dyDescent="0.25">
      <c r="P66"/>
    </row>
    <row r="67" spans="16:16" x14ac:dyDescent="0.25">
      <c r="P67"/>
    </row>
    <row r="68" spans="16:16" x14ac:dyDescent="0.25">
      <c r="P68"/>
    </row>
    <row r="69" spans="16:16" x14ac:dyDescent="0.25">
      <c r="P69"/>
    </row>
    <row r="70" spans="16:16" x14ac:dyDescent="0.25">
      <c r="P70"/>
    </row>
    <row r="71" spans="16:16" x14ac:dyDescent="0.25">
      <c r="P71"/>
    </row>
    <row r="72" spans="16:16" x14ac:dyDescent="0.25">
      <c r="P72"/>
    </row>
    <row r="73" spans="16:16" x14ac:dyDescent="0.25">
      <c r="P73"/>
    </row>
    <row r="74" spans="16:16" x14ac:dyDescent="0.25">
      <c r="P74"/>
    </row>
    <row r="75" spans="16:16" x14ac:dyDescent="0.25">
      <c r="P75"/>
    </row>
    <row r="76" spans="16:16" x14ac:dyDescent="0.25">
      <c r="P76"/>
    </row>
    <row r="77" spans="16:16" x14ac:dyDescent="0.25">
      <c r="P77"/>
    </row>
    <row r="78" spans="16:16" x14ac:dyDescent="0.25">
      <c r="P78"/>
    </row>
    <row r="79" spans="16:16" x14ac:dyDescent="0.25">
      <c r="P79"/>
    </row>
    <row r="80" spans="16:16" x14ac:dyDescent="0.25">
      <c r="P80"/>
    </row>
    <row r="81" spans="16:16" x14ac:dyDescent="0.25">
      <c r="P81"/>
    </row>
    <row r="82" spans="16:16" x14ac:dyDescent="0.25">
      <c r="P82"/>
    </row>
    <row r="83" spans="16:16" x14ac:dyDescent="0.25">
      <c r="P83"/>
    </row>
    <row r="84" spans="16:16" x14ac:dyDescent="0.25">
      <c r="P84"/>
    </row>
    <row r="85" spans="16:16" x14ac:dyDescent="0.25">
      <c r="P85"/>
    </row>
    <row r="86" spans="16:16" x14ac:dyDescent="0.25">
      <c r="P86"/>
    </row>
    <row r="87" spans="16:16" x14ac:dyDescent="0.25">
      <c r="P87"/>
    </row>
    <row r="88" spans="16:16" x14ac:dyDescent="0.25">
      <c r="P88"/>
    </row>
    <row r="89" spans="16:16" x14ac:dyDescent="0.25">
      <c r="P89"/>
    </row>
    <row r="90" spans="16:16" x14ac:dyDescent="0.25">
      <c r="P90"/>
    </row>
    <row r="91" spans="16:16" x14ac:dyDescent="0.25">
      <c r="P91"/>
    </row>
    <row r="92" spans="16:16" x14ac:dyDescent="0.25">
      <c r="P92"/>
    </row>
    <row r="93" spans="16:16" x14ac:dyDescent="0.25">
      <c r="P93"/>
    </row>
    <row r="94" spans="16:16" x14ac:dyDescent="0.25">
      <c r="P94"/>
    </row>
    <row r="95" spans="16:16" x14ac:dyDescent="0.25">
      <c r="P95"/>
    </row>
    <row r="96" spans="16:16" x14ac:dyDescent="0.25">
      <c r="P96"/>
    </row>
    <row r="97" spans="2:68" x14ac:dyDescent="0.25">
      <c r="P97"/>
    </row>
    <row r="98" spans="2:68" x14ac:dyDescent="0.25">
      <c r="P98"/>
    </row>
    <row r="99" spans="2:68" s="24" customFormat="1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</row>
    <row r="100" spans="2:68" s="24" customFormat="1" ht="21" x14ac:dyDescent="0.35">
      <c r="B100" s="32" t="str">
        <f>"Incoming Ticket Data from "&amp;HYPERLINK("https://opp.wdf.sap.corp:443/irj/servlet/prt/portal/prtroot/pcd!3aportal_content!2fcom.sap.pct!2fplatform_add_ons!2fcom.sap.ip.bi!2fiViews!2fcom.sap.ip.bi.bex?BOOKMARK=EZT8UCSBDKU7SI1L3P71WOS7O","here")</f>
        <v>Incoming Ticket Data from here</v>
      </c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 t="s">
        <v>2185</v>
      </c>
      <c r="N100" s="32"/>
      <c r="O100" s="32"/>
      <c r="P100" s="32"/>
    </row>
    <row r="102" spans="2:68" x14ac:dyDescent="0.25">
      <c r="B102" s="24" t="s">
        <v>28</v>
      </c>
      <c r="C102" s="24" t="s">
        <v>5</v>
      </c>
      <c r="D102" s="24" t="s">
        <v>2184</v>
      </c>
      <c r="E102" s="24" t="s">
        <v>39</v>
      </c>
      <c r="F102" s="24" t="s">
        <v>2175</v>
      </c>
      <c r="G102" s="24" t="s">
        <v>12700</v>
      </c>
      <c r="H102" s="24" t="s">
        <v>2227</v>
      </c>
      <c r="I102" s="24" t="s">
        <v>12699</v>
      </c>
      <c r="J102" s="24" t="s">
        <v>10593</v>
      </c>
      <c r="K102" s="24" t="s">
        <v>10594</v>
      </c>
      <c r="L102" s="24" t="s">
        <v>10595</v>
      </c>
      <c r="M102" t="s">
        <v>2171</v>
      </c>
      <c r="N102" t="s">
        <v>12701</v>
      </c>
      <c r="O102" s="36" t="s">
        <v>12702</v>
      </c>
      <c r="P102" s="36" t="s">
        <v>13709</v>
      </c>
      <c r="Q102" t="s">
        <v>13710</v>
      </c>
      <c r="R102" s="37" t="s">
        <v>13726</v>
      </c>
      <c r="S102" t="s">
        <v>13711</v>
      </c>
      <c r="T102" t="s">
        <v>13712</v>
      </c>
      <c r="U102" t="s">
        <v>13715</v>
      </c>
      <c r="V102" t="s">
        <v>10597</v>
      </c>
      <c r="X102" t="s">
        <v>39</v>
      </c>
      <c r="Y102" t="s">
        <v>13708</v>
      </c>
      <c r="AA102" t="s">
        <v>39</v>
      </c>
      <c r="AB102" t="s">
        <v>12703</v>
      </c>
    </row>
    <row r="103" spans="2:68" x14ac:dyDescent="0.25">
      <c r="B103" s="24" t="s">
        <v>30</v>
      </c>
      <c r="C103" s="24" t="s">
        <v>17</v>
      </c>
      <c r="D103" s="24" t="s">
        <v>2203</v>
      </c>
      <c r="E103" s="24" t="s">
        <v>559</v>
      </c>
      <c r="F103" s="24" t="s">
        <v>560</v>
      </c>
      <c r="G103" s="36">
        <v>41380</v>
      </c>
      <c r="H103" s="36">
        <v>41380</v>
      </c>
      <c r="I103" s="12">
        <v>3</v>
      </c>
      <c r="J103" s="12">
        <v>3</v>
      </c>
      <c r="K103" s="12">
        <v>3</v>
      </c>
      <c r="L103" s="24" t="s">
        <v>10597</v>
      </c>
      <c r="M103" t="str">
        <f>VLOOKUP(LEFT(Incoming_Data[[#This Row],[Object ID]],1),Lookup[#All],2,FALSE)</f>
        <v>Service Request</v>
      </c>
      <c r="N103" s="36">
        <f>IFERROR(VLOOKUP(Incoming_Data[[#This Row],[Object ID]],SP_Data[#All],2,FALSE),"")</f>
        <v>41388</v>
      </c>
      <c r="O103" s="36">
        <f>IFERROR(VLOOKUP(Incoming_Data[[#This Row],[Object ID]],Finalized_Data[#All],2,FALSE),"")</f>
        <v>41419</v>
      </c>
      <c r="P1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" s="6">
        <f>IFERROR(DATE(YEAR(Incoming_Data[[#This Row],[Incoming Day]]),MONTH(Incoming_Data[[#This Row],[Incoming Day]]),1),"")</f>
        <v>41365</v>
      </c>
      <c r="R103" s="3">
        <f>DATE(YEAR(Incoming_Data[[#This Row],[Incoming Day]]),1,1)</f>
        <v>41275</v>
      </c>
      <c r="S103" s="6">
        <f>IFERROR(DATE(YEAR(Incoming_Data[[#This Row],[Completed Day]]),MONTH(Incoming_Data[[#This Row],[Completed Day]]),1),"")</f>
        <v>41365</v>
      </c>
      <c r="T103" s="6">
        <f>IFERROR(DATE(YEAR(Incoming_Data[[#This Row],[Confirmed Day]]),MONTH(Incoming_Data[[#This Row],[Confirmed Day]]),1),"")</f>
        <v>41395</v>
      </c>
      <c r="U103" s="12">
        <f>IF(ISNUMBER(Incoming_Data[[#This Row],[Completed Day]]),1,0)</f>
        <v>1</v>
      </c>
      <c r="V103" s="12">
        <f>IF(ISNUMBER(Incoming_Data[[#This Row],[Confirmed Day]]),1,0)</f>
        <v>1</v>
      </c>
      <c r="X103" t="s">
        <v>10578</v>
      </c>
      <c r="Y103" s="36">
        <v>41367</v>
      </c>
      <c r="AA103" t="s">
        <v>10578</v>
      </c>
      <c r="AB103" s="36">
        <v>41367</v>
      </c>
    </row>
    <row r="104" spans="2:68" x14ac:dyDescent="0.25">
      <c r="B104" s="24" t="s">
        <v>30</v>
      </c>
      <c r="C104" s="24" t="s">
        <v>17</v>
      </c>
      <c r="D104" s="24" t="s">
        <v>2203</v>
      </c>
      <c r="E104" s="24" t="s">
        <v>10598</v>
      </c>
      <c r="F104" s="24" t="s">
        <v>409</v>
      </c>
      <c r="G104" s="36">
        <v>41408</v>
      </c>
      <c r="H104" s="36">
        <v>41408</v>
      </c>
      <c r="I104" s="12">
        <v>3</v>
      </c>
      <c r="J104" s="12">
        <v>3</v>
      </c>
      <c r="K104" s="12">
        <v>3</v>
      </c>
      <c r="L104" s="24" t="s">
        <v>10599</v>
      </c>
      <c r="M104" t="str">
        <f>VLOOKUP(LEFT(Incoming_Data[[#This Row],[Object ID]],1),Lookup[#All],2,FALSE)</f>
        <v>Service Request</v>
      </c>
      <c r="N104" s="36">
        <f>IFERROR(VLOOKUP(Incoming_Data[[#This Row],[Object ID]],SP_Data[#All],2,FALSE),"")</f>
        <v>41408</v>
      </c>
      <c r="O104" s="36" t="str">
        <f>IFERROR(VLOOKUP(Incoming_Data[[#This Row],[Object ID]],Finalized_Data[#All],2,FALSE),"")</f>
        <v/>
      </c>
      <c r="P1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" s="6">
        <f>IFERROR(DATE(YEAR(Incoming_Data[[#This Row],[Incoming Day]]),MONTH(Incoming_Data[[#This Row],[Incoming Day]]),1),"")</f>
        <v>41395</v>
      </c>
      <c r="R104" s="3">
        <f>DATE(YEAR(Incoming_Data[[#This Row],[Incoming Day]]),1,1)</f>
        <v>41275</v>
      </c>
      <c r="S104" s="6">
        <f>IFERROR(DATE(YEAR(Incoming_Data[[#This Row],[Completed Day]]),MONTH(Incoming_Data[[#This Row],[Completed Day]]),1),"")</f>
        <v>41395</v>
      </c>
      <c r="T104" s="6" t="str">
        <f>IFERROR(DATE(YEAR(Incoming_Data[[#This Row],[Confirmed Day]]),MONTH(Incoming_Data[[#This Row],[Confirmed Day]]),1),"")</f>
        <v/>
      </c>
      <c r="U104" s="12">
        <f>IF(ISNUMBER(Incoming_Data[[#This Row],[Completed Day]]),1,0)</f>
        <v>1</v>
      </c>
      <c r="V104" s="12">
        <f>IF(ISNUMBER(Incoming_Data[[#This Row],[Confirmed Day]]),1,0)</f>
        <v>0</v>
      </c>
      <c r="X104" t="s">
        <v>10566</v>
      </c>
      <c r="Y104" s="36">
        <v>41354</v>
      </c>
      <c r="AA104" t="s">
        <v>10566</v>
      </c>
      <c r="AB104" s="36">
        <v>41385</v>
      </c>
    </row>
    <row r="105" spans="2:68" x14ac:dyDescent="0.25">
      <c r="B105" s="24" t="s">
        <v>30</v>
      </c>
      <c r="C105" s="24" t="s">
        <v>17</v>
      </c>
      <c r="D105" s="24" t="s">
        <v>2203</v>
      </c>
      <c r="E105" s="24" t="s">
        <v>10600</v>
      </c>
      <c r="F105" s="24" t="s">
        <v>10601</v>
      </c>
      <c r="G105" s="36">
        <v>41424</v>
      </c>
      <c r="H105" s="36">
        <v>41424</v>
      </c>
      <c r="I105" s="12">
        <v>3</v>
      </c>
      <c r="J105" s="12">
        <v>3</v>
      </c>
      <c r="K105" s="12">
        <v>3</v>
      </c>
      <c r="L105" s="24" t="s">
        <v>10602</v>
      </c>
      <c r="M105" t="str">
        <f>VLOOKUP(LEFT(Incoming_Data[[#This Row],[Object ID]],1),Lookup[#All],2,FALSE)</f>
        <v>Service Request</v>
      </c>
      <c r="N105" s="36" t="str">
        <f>IFERROR(VLOOKUP(Incoming_Data[[#This Row],[Object ID]],SP_Data[#All],2,FALSE),"")</f>
        <v/>
      </c>
      <c r="O105" s="36" t="str">
        <f>IFERROR(VLOOKUP(Incoming_Data[[#This Row],[Object ID]],Finalized_Data[#All],2,FALSE),"")</f>
        <v/>
      </c>
      <c r="P1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" s="6">
        <f>IFERROR(DATE(YEAR(Incoming_Data[[#This Row],[Incoming Day]]),MONTH(Incoming_Data[[#This Row],[Incoming Day]]),1),"")</f>
        <v>41395</v>
      </c>
      <c r="R105" s="3">
        <f>DATE(YEAR(Incoming_Data[[#This Row],[Incoming Day]]),1,1)</f>
        <v>41275</v>
      </c>
      <c r="S105" s="6" t="str">
        <f>IFERROR(DATE(YEAR(Incoming_Data[[#This Row],[Completed Day]]),MONTH(Incoming_Data[[#This Row],[Completed Day]]),1),"")</f>
        <v/>
      </c>
      <c r="T105" s="6" t="str">
        <f>IFERROR(DATE(YEAR(Incoming_Data[[#This Row],[Confirmed Day]]),MONTH(Incoming_Data[[#This Row],[Confirmed Day]]),1),"")</f>
        <v/>
      </c>
      <c r="U105" s="12">
        <f>IF(ISNUMBER(Incoming_Data[[#This Row],[Completed Day]]),1,0)</f>
        <v>0</v>
      </c>
      <c r="V105" s="12">
        <f>IF(ISNUMBER(Incoming_Data[[#This Row],[Confirmed Day]]),1,0)</f>
        <v>0</v>
      </c>
      <c r="X105" t="s">
        <v>10574</v>
      </c>
      <c r="Y105" s="36">
        <v>41402</v>
      </c>
      <c r="AA105" t="s">
        <v>10574</v>
      </c>
      <c r="AB105" s="36">
        <v>41402</v>
      </c>
    </row>
    <row r="106" spans="2:68" x14ac:dyDescent="0.25">
      <c r="B106" s="24" t="s">
        <v>30</v>
      </c>
      <c r="C106" s="24" t="s">
        <v>17</v>
      </c>
      <c r="D106" s="24" t="s">
        <v>2194</v>
      </c>
      <c r="E106" s="24" t="s">
        <v>103</v>
      </c>
      <c r="F106" s="24" t="s">
        <v>104</v>
      </c>
      <c r="G106" s="36">
        <v>41362</v>
      </c>
      <c r="H106" s="36">
        <v>41361</v>
      </c>
      <c r="I106" s="12">
        <v>2</v>
      </c>
      <c r="J106" s="12">
        <v>3</v>
      </c>
      <c r="K106" s="12">
        <v>3</v>
      </c>
      <c r="L106" s="24" t="s">
        <v>10597</v>
      </c>
      <c r="M106" t="str">
        <f>VLOOKUP(LEFT(Incoming_Data[[#This Row],[Object ID]],1),Lookup[#All],2,FALSE)</f>
        <v>Service Request</v>
      </c>
      <c r="N106" s="36">
        <f>IFERROR(VLOOKUP(Incoming_Data[[#This Row],[Object ID]],SP_Data[#All],2,FALSE),"")</f>
        <v>41362</v>
      </c>
      <c r="O106" s="36">
        <f>IFERROR(VLOOKUP(Incoming_Data[[#This Row],[Object ID]],Finalized_Data[#All],2,FALSE),"")</f>
        <v>41362</v>
      </c>
      <c r="P1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" s="6">
        <f>IFERROR(DATE(YEAR(Incoming_Data[[#This Row],[Incoming Day]]),MONTH(Incoming_Data[[#This Row],[Incoming Day]]),1),"")</f>
        <v>41334</v>
      </c>
      <c r="R106" s="3">
        <f>DATE(YEAR(Incoming_Data[[#This Row],[Incoming Day]]),1,1)</f>
        <v>41275</v>
      </c>
      <c r="S106" s="6">
        <f>IFERROR(DATE(YEAR(Incoming_Data[[#This Row],[Completed Day]]),MONTH(Incoming_Data[[#This Row],[Completed Day]]),1),"")</f>
        <v>41334</v>
      </c>
      <c r="T106" s="6">
        <f>IFERROR(DATE(YEAR(Incoming_Data[[#This Row],[Confirmed Day]]),MONTH(Incoming_Data[[#This Row],[Confirmed Day]]),1),"")</f>
        <v>41334</v>
      </c>
      <c r="U106" s="12">
        <f>IF(ISNUMBER(Incoming_Data[[#This Row],[Completed Day]]),1,0)</f>
        <v>1</v>
      </c>
      <c r="V106" s="12">
        <f>IF(ISNUMBER(Incoming_Data[[#This Row],[Confirmed Day]]),1,0)</f>
        <v>1</v>
      </c>
      <c r="X106" t="s">
        <v>10559</v>
      </c>
      <c r="Y106" s="36">
        <v>41362</v>
      </c>
      <c r="AA106" t="s">
        <v>10559</v>
      </c>
      <c r="AB106" s="36">
        <v>41393</v>
      </c>
    </row>
    <row r="107" spans="2:68" x14ac:dyDescent="0.25">
      <c r="B107" s="24" t="s">
        <v>30</v>
      </c>
      <c r="C107" s="24" t="s">
        <v>17</v>
      </c>
      <c r="D107" s="24" t="s">
        <v>2194</v>
      </c>
      <c r="E107" s="24" t="s">
        <v>105</v>
      </c>
      <c r="F107" s="24" t="s">
        <v>106</v>
      </c>
      <c r="G107" s="36">
        <v>41362</v>
      </c>
      <c r="H107" s="36">
        <v>41361</v>
      </c>
      <c r="I107" s="12">
        <v>3</v>
      </c>
      <c r="J107" s="12">
        <v>4</v>
      </c>
      <c r="K107" s="12">
        <v>4</v>
      </c>
      <c r="L107" s="24" t="s">
        <v>10597</v>
      </c>
      <c r="M107" t="str">
        <f>VLOOKUP(LEFT(Incoming_Data[[#This Row],[Object ID]],1),Lookup[#All],2,FALSE)</f>
        <v>Service Request</v>
      </c>
      <c r="N107" s="36">
        <f>IFERROR(VLOOKUP(Incoming_Data[[#This Row],[Object ID]],SP_Data[#All],2,FALSE),"")</f>
        <v>41362</v>
      </c>
      <c r="O107" s="36">
        <f>IFERROR(VLOOKUP(Incoming_Data[[#This Row],[Object ID]],Finalized_Data[#All],2,FALSE),"")</f>
        <v>41393</v>
      </c>
      <c r="P1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" s="6">
        <f>IFERROR(DATE(YEAR(Incoming_Data[[#This Row],[Incoming Day]]),MONTH(Incoming_Data[[#This Row],[Incoming Day]]),1),"")</f>
        <v>41334</v>
      </c>
      <c r="R107" s="3">
        <f>DATE(YEAR(Incoming_Data[[#This Row],[Incoming Day]]),1,1)</f>
        <v>41275</v>
      </c>
      <c r="S107" s="6">
        <f>IFERROR(DATE(YEAR(Incoming_Data[[#This Row],[Completed Day]]),MONTH(Incoming_Data[[#This Row],[Completed Day]]),1),"")</f>
        <v>41334</v>
      </c>
      <c r="T107" s="6">
        <f>IFERROR(DATE(YEAR(Incoming_Data[[#This Row],[Confirmed Day]]),MONTH(Incoming_Data[[#This Row],[Confirmed Day]]),1),"")</f>
        <v>41365</v>
      </c>
      <c r="U107" s="12">
        <f>IF(ISNUMBER(Incoming_Data[[#This Row],[Completed Day]]),1,0)</f>
        <v>1</v>
      </c>
      <c r="V107" s="12">
        <f>IF(ISNUMBER(Incoming_Data[[#This Row],[Confirmed Day]]),1,0)</f>
        <v>1</v>
      </c>
      <c r="X107" t="s">
        <v>10570</v>
      </c>
      <c r="Y107" s="36">
        <v>41381</v>
      </c>
      <c r="AA107" t="s">
        <v>10570</v>
      </c>
      <c r="AB107" s="36">
        <v>41414</v>
      </c>
    </row>
    <row r="108" spans="2:68" x14ac:dyDescent="0.25">
      <c r="B108" s="24" t="s">
        <v>30</v>
      </c>
      <c r="C108" s="24" t="s">
        <v>17</v>
      </c>
      <c r="D108" s="24" t="s">
        <v>2194</v>
      </c>
      <c r="E108" s="24" t="s">
        <v>107</v>
      </c>
      <c r="F108" s="24" t="s">
        <v>108</v>
      </c>
      <c r="G108" s="36">
        <v>41362</v>
      </c>
      <c r="H108" s="36">
        <v>41361</v>
      </c>
      <c r="I108" s="12">
        <v>3</v>
      </c>
      <c r="J108" s="12">
        <v>3</v>
      </c>
      <c r="K108" s="12">
        <v>4</v>
      </c>
      <c r="L108" s="24" t="s">
        <v>10597</v>
      </c>
      <c r="M108" t="str">
        <f>VLOOKUP(LEFT(Incoming_Data[[#This Row],[Object ID]],1),Lookup[#All],2,FALSE)</f>
        <v>Service Request</v>
      </c>
      <c r="N108" s="36">
        <f>IFERROR(VLOOKUP(Incoming_Data[[#This Row],[Object ID]],SP_Data[#All],2,FALSE),"")</f>
        <v>41362</v>
      </c>
      <c r="O108" s="36">
        <f>IFERROR(VLOOKUP(Incoming_Data[[#This Row],[Object ID]],Finalized_Data[#All],2,FALSE),"")</f>
        <v>41362</v>
      </c>
      <c r="P1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" s="6">
        <f>IFERROR(DATE(YEAR(Incoming_Data[[#This Row],[Incoming Day]]),MONTH(Incoming_Data[[#This Row],[Incoming Day]]),1),"")</f>
        <v>41334</v>
      </c>
      <c r="R108" s="3">
        <f>DATE(YEAR(Incoming_Data[[#This Row],[Incoming Day]]),1,1)</f>
        <v>41275</v>
      </c>
      <c r="S108" s="6">
        <f>IFERROR(DATE(YEAR(Incoming_Data[[#This Row],[Completed Day]]),MONTH(Incoming_Data[[#This Row],[Completed Day]]),1),"")</f>
        <v>41334</v>
      </c>
      <c r="T108" s="6">
        <f>IFERROR(DATE(YEAR(Incoming_Data[[#This Row],[Confirmed Day]]),MONTH(Incoming_Data[[#This Row],[Confirmed Day]]),1),"")</f>
        <v>41334</v>
      </c>
      <c r="U108" s="12">
        <f>IF(ISNUMBER(Incoming_Data[[#This Row],[Completed Day]]),1,0)</f>
        <v>1</v>
      </c>
      <c r="V108" s="12">
        <f>IF(ISNUMBER(Incoming_Data[[#This Row],[Confirmed Day]]),1,0)</f>
        <v>1</v>
      </c>
      <c r="X108" t="s">
        <v>10555</v>
      </c>
      <c r="Y108" s="36">
        <v>41369</v>
      </c>
      <c r="AA108" t="s">
        <v>10555</v>
      </c>
      <c r="AB108" s="36">
        <v>41414</v>
      </c>
    </row>
    <row r="109" spans="2:68" x14ac:dyDescent="0.25">
      <c r="B109" s="24" t="s">
        <v>30</v>
      </c>
      <c r="C109" s="24" t="s">
        <v>17</v>
      </c>
      <c r="D109" s="24" t="s">
        <v>2194</v>
      </c>
      <c r="E109" s="24" t="s">
        <v>151</v>
      </c>
      <c r="F109" s="24" t="s">
        <v>152</v>
      </c>
      <c r="G109" s="36">
        <v>41362</v>
      </c>
      <c r="H109" s="36">
        <v>41362</v>
      </c>
      <c r="I109" s="12">
        <v>3</v>
      </c>
      <c r="J109" s="12">
        <v>3</v>
      </c>
      <c r="K109" s="12">
        <v>3</v>
      </c>
      <c r="L109" s="24" t="s">
        <v>10597</v>
      </c>
      <c r="M109" t="str">
        <f>VLOOKUP(LEFT(Incoming_Data[[#This Row],[Object ID]],1),Lookup[#All],2,FALSE)</f>
        <v>Service Request</v>
      </c>
      <c r="N109" s="36">
        <f>IFERROR(VLOOKUP(Incoming_Data[[#This Row],[Object ID]],SP_Data[#All],2,FALSE),"")</f>
        <v>41362</v>
      </c>
      <c r="O109" s="36">
        <f>IFERROR(VLOOKUP(Incoming_Data[[#This Row],[Object ID]],Finalized_Data[#All],2,FALSE),"")</f>
        <v>41393</v>
      </c>
      <c r="P1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" s="6">
        <f>IFERROR(DATE(YEAR(Incoming_Data[[#This Row],[Incoming Day]]),MONTH(Incoming_Data[[#This Row],[Incoming Day]]),1),"")</f>
        <v>41334</v>
      </c>
      <c r="R109" s="3">
        <f>DATE(YEAR(Incoming_Data[[#This Row],[Incoming Day]]),1,1)</f>
        <v>41275</v>
      </c>
      <c r="S109" s="6">
        <f>IFERROR(DATE(YEAR(Incoming_Data[[#This Row],[Completed Day]]),MONTH(Incoming_Data[[#This Row],[Completed Day]]),1),"")</f>
        <v>41334</v>
      </c>
      <c r="T109" s="6">
        <f>IFERROR(DATE(YEAR(Incoming_Data[[#This Row],[Confirmed Day]]),MONTH(Incoming_Data[[#This Row],[Confirmed Day]]),1),"")</f>
        <v>41365</v>
      </c>
      <c r="U109" s="12">
        <f>IF(ISNUMBER(Incoming_Data[[#This Row],[Completed Day]]),1,0)</f>
        <v>1</v>
      </c>
      <c r="V109" s="12">
        <f>IF(ISNUMBER(Incoming_Data[[#This Row],[Confirmed Day]]),1,0)</f>
        <v>1</v>
      </c>
      <c r="X109" t="s">
        <v>10541</v>
      </c>
      <c r="Y109" s="36">
        <v>41386</v>
      </c>
      <c r="AA109" t="s">
        <v>10541</v>
      </c>
      <c r="AB109" s="36">
        <v>41386</v>
      </c>
    </row>
    <row r="110" spans="2:68" x14ac:dyDescent="0.25">
      <c r="B110" s="24" t="s">
        <v>30</v>
      </c>
      <c r="C110" s="24" t="s">
        <v>17</v>
      </c>
      <c r="D110" s="24" t="s">
        <v>2194</v>
      </c>
      <c r="E110" s="24" t="s">
        <v>153</v>
      </c>
      <c r="F110" s="24" t="s">
        <v>154</v>
      </c>
      <c r="G110" s="36">
        <v>41362</v>
      </c>
      <c r="H110" s="36">
        <v>41362</v>
      </c>
      <c r="I110" s="12">
        <v>4</v>
      </c>
      <c r="J110" s="12">
        <v>4</v>
      </c>
      <c r="K110" s="12">
        <v>4</v>
      </c>
      <c r="L110" s="24" t="s">
        <v>10597</v>
      </c>
      <c r="M110" t="str">
        <f>VLOOKUP(LEFT(Incoming_Data[[#This Row],[Object ID]],1),Lookup[#All],2,FALSE)</f>
        <v>Service Request</v>
      </c>
      <c r="N110" s="36">
        <f>IFERROR(VLOOKUP(Incoming_Data[[#This Row],[Object ID]],SP_Data[#All],2,FALSE),"")</f>
        <v>41362</v>
      </c>
      <c r="O110" s="36">
        <f>IFERROR(VLOOKUP(Incoming_Data[[#This Row],[Object ID]],Finalized_Data[#All],2,FALSE),"")</f>
        <v>41362</v>
      </c>
      <c r="P1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" s="6">
        <f>IFERROR(DATE(YEAR(Incoming_Data[[#This Row],[Incoming Day]]),MONTH(Incoming_Data[[#This Row],[Incoming Day]]),1),"")</f>
        <v>41334</v>
      </c>
      <c r="R110" s="3">
        <f>DATE(YEAR(Incoming_Data[[#This Row],[Incoming Day]]),1,1)</f>
        <v>41275</v>
      </c>
      <c r="S110" s="6">
        <f>IFERROR(DATE(YEAR(Incoming_Data[[#This Row],[Completed Day]]),MONTH(Incoming_Data[[#This Row],[Completed Day]]),1),"")</f>
        <v>41334</v>
      </c>
      <c r="T110" s="6">
        <f>IFERROR(DATE(YEAR(Incoming_Data[[#This Row],[Confirmed Day]]),MONTH(Incoming_Data[[#This Row],[Confirmed Day]]),1),"")</f>
        <v>41334</v>
      </c>
      <c r="U110" s="12">
        <f>IF(ISNUMBER(Incoming_Data[[#This Row],[Completed Day]]),1,0)</f>
        <v>1</v>
      </c>
      <c r="V110" s="12">
        <f>IF(ISNUMBER(Incoming_Data[[#This Row],[Confirmed Day]]),1,0)</f>
        <v>1</v>
      </c>
      <c r="X110" t="s">
        <v>10545</v>
      </c>
      <c r="Y110" s="36">
        <v>41352</v>
      </c>
      <c r="AA110" t="s">
        <v>10545</v>
      </c>
      <c r="AB110" s="36">
        <v>41383</v>
      </c>
    </row>
    <row r="111" spans="2:68" x14ac:dyDescent="0.25">
      <c r="B111" s="24" t="s">
        <v>30</v>
      </c>
      <c r="C111" s="24" t="s">
        <v>17</v>
      </c>
      <c r="D111" s="24" t="s">
        <v>2194</v>
      </c>
      <c r="E111" s="24" t="s">
        <v>155</v>
      </c>
      <c r="F111" s="24" t="s">
        <v>156</v>
      </c>
      <c r="G111" s="36">
        <v>41362</v>
      </c>
      <c r="H111" s="36">
        <v>41362</v>
      </c>
      <c r="I111" s="12">
        <v>4</v>
      </c>
      <c r="J111" s="12">
        <v>4</v>
      </c>
      <c r="K111" s="12">
        <v>4</v>
      </c>
      <c r="L111" s="24" t="s">
        <v>10597</v>
      </c>
      <c r="M111" t="str">
        <f>VLOOKUP(LEFT(Incoming_Data[[#This Row],[Object ID]],1),Lookup[#All],2,FALSE)</f>
        <v>Service Request</v>
      </c>
      <c r="N111" s="36">
        <f>IFERROR(VLOOKUP(Incoming_Data[[#This Row],[Object ID]],SP_Data[#All],2,FALSE),"")</f>
        <v>41362</v>
      </c>
      <c r="O111" s="36">
        <f>IFERROR(VLOOKUP(Incoming_Data[[#This Row],[Object ID]],Finalized_Data[#All],2,FALSE),"")</f>
        <v>41362</v>
      </c>
      <c r="P1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" s="6">
        <f>IFERROR(DATE(YEAR(Incoming_Data[[#This Row],[Incoming Day]]),MONTH(Incoming_Data[[#This Row],[Incoming Day]]),1),"")</f>
        <v>41334</v>
      </c>
      <c r="R111" s="3">
        <f>DATE(YEAR(Incoming_Data[[#This Row],[Incoming Day]]),1,1)</f>
        <v>41275</v>
      </c>
      <c r="S111" s="6">
        <f>IFERROR(DATE(YEAR(Incoming_Data[[#This Row],[Completed Day]]),MONTH(Incoming_Data[[#This Row],[Completed Day]]),1),"")</f>
        <v>41334</v>
      </c>
      <c r="T111" s="6">
        <f>IFERROR(DATE(YEAR(Incoming_Data[[#This Row],[Confirmed Day]]),MONTH(Incoming_Data[[#This Row],[Confirmed Day]]),1),"")</f>
        <v>41334</v>
      </c>
      <c r="U111" s="12">
        <f>IF(ISNUMBER(Incoming_Data[[#This Row],[Completed Day]]),1,0)</f>
        <v>1</v>
      </c>
      <c r="V111" s="12">
        <f>IF(ISNUMBER(Incoming_Data[[#This Row],[Confirmed Day]]),1,0)</f>
        <v>1</v>
      </c>
      <c r="X111" t="s">
        <v>10536</v>
      </c>
      <c r="Y111" s="36">
        <v>41410</v>
      </c>
      <c r="AA111" t="s">
        <v>10536</v>
      </c>
      <c r="AB111" s="36">
        <v>41411</v>
      </c>
    </row>
    <row r="112" spans="2:68" x14ac:dyDescent="0.25">
      <c r="B112" s="24" t="s">
        <v>30</v>
      </c>
      <c r="C112" s="24" t="s">
        <v>17</v>
      </c>
      <c r="D112" s="24" t="s">
        <v>2194</v>
      </c>
      <c r="E112" s="24" t="s">
        <v>157</v>
      </c>
      <c r="F112" s="24" t="s">
        <v>158</v>
      </c>
      <c r="G112" s="36">
        <v>41362</v>
      </c>
      <c r="H112" s="36">
        <v>41362</v>
      </c>
      <c r="I112" s="12">
        <v>4</v>
      </c>
      <c r="J112" s="12">
        <v>4</v>
      </c>
      <c r="K112" s="12">
        <v>4</v>
      </c>
      <c r="L112" s="24" t="s">
        <v>10597</v>
      </c>
      <c r="M112" t="str">
        <f>VLOOKUP(LEFT(Incoming_Data[[#This Row],[Object ID]],1),Lookup[#All],2,FALSE)</f>
        <v>Service Request</v>
      </c>
      <c r="N112" s="36">
        <f>IFERROR(VLOOKUP(Incoming_Data[[#This Row],[Object ID]],SP_Data[#All],2,FALSE),"")</f>
        <v>41362</v>
      </c>
      <c r="O112" s="36">
        <f>IFERROR(VLOOKUP(Incoming_Data[[#This Row],[Object ID]],Finalized_Data[#All],2,FALSE),"")</f>
        <v>41362</v>
      </c>
      <c r="P1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" s="6">
        <f>IFERROR(DATE(YEAR(Incoming_Data[[#This Row],[Incoming Day]]),MONTH(Incoming_Data[[#This Row],[Incoming Day]]),1),"")</f>
        <v>41334</v>
      </c>
      <c r="R112" s="3">
        <f>DATE(YEAR(Incoming_Data[[#This Row],[Incoming Day]]),1,1)</f>
        <v>41275</v>
      </c>
      <c r="S112" s="6">
        <f>IFERROR(DATE(YEAR(Incoming_Data[[#This Row],[Completed Day]]),MONTH(Incoming_Data[[#This Row],[Completed Day]]),1),"")</f>
        <v>41334</v>
      </c>
      <c r="T112" s="6">
        <f>IFERROR(DATE(YEAR(Incoming_Data[[#This Row],[Confirmed Day]]),MONTH(Incoming_Data[[#This Row],[Confirmed Day]]),1),"")</f>
        <v>41334</v>
      </c>
      <c r="U112" s="12">
        <f>IF(ISNUMBER(Incoming_Data[[#This Row],[Completed Day]]),1,0)</f>
        <v>1</v>
      </c>
      <c r="V112" s="12">
        <f>IF(ISNUMBER(Incoming_Data[[#This Row],[Confirmed Day]]),1,0)</f>
        <v>1</v>
      </c>
      <c r="X112" t="s">
        <v>10508</v>
      </c>
      <c r="Y112" s="36">
        <v>41352</v>
      </c>
      <c r="AA112" t="s">
        <v>10508</v>
      </c>
      <c r="AB112" s="36">
        <v>41383</v>
      </c>
    </row>
    <row r="113" spans="2:28" x14ac:dyDescent="0.25">
      <c r="B113" s="24" t="s">
        <v>30</v>
      </c>
      <c r="C113" s="24" t="s">
        <v>17</v>
      </c>
      <c r="D113" s="24" t="s">
        <v>2194</v>
      </c>
      <c r="E113" s="24" t="s">
        <v>159</v>
      </c>
      <c r="F113" s="24" t="s">
        <v>160</v>
      </c>
      <c r="G113" s="36">
        <v>41362</v>
      </c>
      <c r="H113" s="36">
        <v>41362</v>
      </c>
      <c r="I113" s="12">
        <v>4</v>
      </c>
      <c r="J113" s="12">
        <v>4</v>
      </c>
      <c r="K113" s="12">
        <v>4</v>
      </c>
      <c r="L113" s="24" t="s">
        <v>10597</v>
      </c>
      <c r="M113" t="str">
        <f>VLOOKUP(LEFT(Incoming_Data[[#This Row],[Object ID]],1),Lookup[#All],2,FALSE)</f>
        <v>Service Request</v>
      </c>
      <c r="N113" s="36">
        <f>IFERROR(VLOOKUP(Incoming_Data[[#This Row],[Object ID]],SP_Data[#All],2,FALSE),"")</f>
        <v>41362</v>
      </c>
      <c r="O113" s="36">
        <f>IFERROR(VLOOKUP(Incoming_Data[[#This Row],[Object ID]],Finalized_Data[#All],2,FALSE),"")</f>
        <v>41393</v>
      </c>
      <c r="P1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" s="6">
        <f>IFERROR(DATE(YEAR(Incoming_Data[[#This Row],[Incoming Day]]),MONTH(Incoming_Data[[#This Row],[Incoming Day]]),1),"")</f>
        <v>41334</v>
      </c>
      <c r="R113" s="3">
        <f>DATE(YEAR(Incoming_Data[[#This Row],[Incoming Day]]),1,1)</f>
        <v>41275</v>
      </c>
      <c r="S113" s="6">
        <f>IFERROR(DATE(YEAR(Incoming_Data[[#This Row],[Completed Day]]),MONTH(Incoming_Data[[#This Row],[Completed Day]]),1),"")</f>
        <v>41334</v>
      </c>
      <c r="T113" s="6">
        <f>IFERROR(DATE(YEAR(Incoming_Data[[#This Row],[Confirmed Day]]),MONTH(Incoming_Data[[#This Row],[Confirmed Day]]),1),"")</f>
        <v>41365</v>
      </c>
      <c r="U113" s="12">
        <f>IF(ISNUMBER(Incoming_Data[[#This Row],[Completed Day]]),1,0)</f>
        <v>1</v>
      </c>
      <c r="V113" s="12">
        <f>IF(ISNUMBER(Incoming_Data[[#This Row],[Confirmed Day]]),1,0)</f>
        <v>1</v>
      </c>
      <c r="X113" t="s">
        <v>10498</v>
      </c>
      <c r="Y113" s="36">
        <v>41352</v>
      </c>
      <c r="AA113" t="s">
        <v>10498</v>
      </c>
      <c r="AB113" s="36">
        <v>41383</v>
      </c>
    </row>
    <row r="114" spans="2:28" x14ac:dyDescent="0.25">
      <c r="B114" s="24" t="s">
        <v>30</v>
      </c>
      <c r="C114" s="24" t="s">
        <v>17</v>
      </c>
      <c r="D114" s="24" t="s">
        <v>2194</v>
      </c>
      <c r="E114" s="24" t="s">
        <v>168</v>
      </c>
      <c r="F114" s="24" t="s">
        <v>169</v>
      </c>
      <c r="G114" s="36">
        <v>41362</v>
      </c>
      <c r="H114" s="36">
        <v>41362</v>
      </c>
      <c r="I114" s="12">
        <v>2</v>
      </c>
      <c r="J114" s="12">
        <v>3</v>
      </c>
      <c r="K114" s="12">
        <v>3</v>
      </c>
      <c r="L114" s="24" t="s">
        <v>10597</v>
      </c>
      <c r="M114" t="str">
        <f>VLOOKUP(LEFT(Incoming_Data[[#This Row],[Object ID]],1),Lookup[#All],2,FALSE)</f>
        <v>Service Request</v>
      </c>
      <c r="N114" s="36">
        <f>IFERROR(VLOOKUP(Incoming_Data[[#This Row],[Object ID]],SP_Data[#All],2,FALSE),"")</f>
        <v>41362</v>
      </c>
      <c r="O114" s="36">
        <f>IFERROR(VLOOKUP(Incoming_Data[[#This Row],[Object ID]],Finalized_Data[#All],2,FALSE),"")</f>
        <v>41362</v>
      </c>
      <c r="P1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" s="6">
        <f>IFERROR(DATE(YEAR(Incoming_Data[[#This Row],[Incoming Day]]),MONTH(Incoming_Data[[#This Row],[Incoming Day]]),1),"")</f>
        <v>41334</v>
      </c>
      <c r="R114" s="3">
        <f>DATE(YEAR(Incoming_Data[[#This Row],[Incoming Day]]),1,1)</f>
        <v>41275</v>
      </c>
      <c r="S114" s="6">
        <f>IFERROR(DATE(YEAR(Incoming_Data[[#This Row],[Completed Day]]),MONTH(Incoming_Data[[#This Row],[Completed Day]]),1),"")</f>
        <v>41334</v>
      </c>
      <c r="T114" s="6">
        <f>IFERROR(DATE(YEAR(Incoming_Data[[#This Row],[Confirmed Day]]),MONTH(Incoming_Data[[#This Row],[Confirmed Day]]),1),"")</f>
        <v>41334</v>
      </c>
      <c r="U114" s="12">
        <f>IF(ISNUMBER(Incoming_Data[[#This Row],[Completed Day]]),1,0)</f>
        <v>1</v>
      </c>
      <c r="V114" s="12">
        <f>IF(ISNUMBER(Incoming_Data[[#This Row],[Confirmed Day]]),1,0)</f>
        <v>1</v>
      </c>
      <c r="X114" t="s">
        <v>10503</v>
      </c>
      <c r="Y114" s="36">
        <v>41386</v>
      </c>
      <c r="AA114" t="s">
        <v>10503</v>
      </c>
      <c r="AB114" s="36">
        <v>41417</v>
      </c>
    </row>
    <row r="115" spans="2:28" x14ac:dyDescent="0.25">
      <c r="B115" s="24" t="s">
        <v>30</v>
      </c>
      <c r="C115" s="24" t="s">
        <v>17</v>
      </c>
      <c r="D115" s="24" t="s">
        <v>2194</v>
      </c>
      <c r="E115" s="24" t="s">
        <v>170</v>
      </c>
      <c r="F115" s="24" t="s">
        <v>171</v>
      </c>
      <c r="G115" s="36">
        <v>41362</v>
      </c>
      <c r="H115" s="36">
        <v>41362</v>
      </c>
      <c r="I115" s="12">
        <v>3</v>
      </c>
      <c r="J115" s="12">
        <v>4</v>
      </c>
      <c r="K115" s="12">
        <v>4</v>
      </c>
      <c r="L115" s="24" t="s">
        <v>10597</v>
      </c>
      <c r="M115" t="str">
        <f>VLOOKUP(LEFT(Incoming_Data[[#This Row],[Object ID]],1),Lookup[#All],2,FALSE)</f>
        <v>Service Request</v>
      </c>
      <c r="N115" s="36">
        <f>IFERROR(VLOOKUP(Incoming_Data[[#This Row],[Object ID]],SP_Data[#All],2,FALSE),"")</f>
        <v>41362</v>
      </c>
      <c r="O115" s="36">
        <f>IFERROR(VLOOKUP(Incoming_Data[[#This Row],[Object ID]],Finalized_Data[#All],2,FALSE),"")</f>
        <v>41393</v>
      </c>
      <c r="P1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" s="6">
        <f>IFERROR(DATE(YEAR(Incoming_Data[[#This Row],[Incoming Day]]),MONTH(Incoming_Data[[#This Row],[Incoming Day]]),1),"")</f>
        <v>41334</v>
      </c>
      <c r="R115" s="3">
        <f>DATE(YEAR(Incoming_Data[[#This Row],[Incoming Day]]),1,1)</f>
        <v>41275</v>
      </c>
      <c r="S115" s="6">
        <f>IFERROR(DATE(YEAR(Incoming_Data[[#This Row],[Completed Day]]),MONTH(Incoming_Data[[#This Row],[Completed Day]]),1),"")</f>
        <v>41334</v>
      </c>
      <c r="T115" s="6">
        <f>IFERROR(DATE(YEAR(Incoming_Data[[#This Row],[Confirmed Day]]),MONTH(Incoming_Data[[#This Row],[Confirmed Day]]),1),"")</f>
        <v>41365</v>
      </c>
      <c r="U115" s="12">
        <f>IF(ISNUMBER(Incoming_Data[[#This Row],[Completed Day]]),1,0)</f>
        <v>1</v>
      </c>
      <c r="V115" s="12">
        <f>IF(ISNUMBER(Incoming_Data[[#This Row],[Confirmed Day]]),1,0)</f>
        <v>1</v>
      </c>
      <c r="X115" t="s">
        <v>10489</v>
      </c>
      <c r="Y115" s="36">
        <v>41362</v>
      </c>
      <c r="AA115" t="s">
        <v>10489</v>
      </c>
      <c r="AB115" s="36">
        <v>41393</v>
      </c>
    </row>
    <row r="116" spans="2:28" x14ac:dyDescent="0.25">
      <c r="B116" s="24" t="s">
        <v>30</v>
      </c>
      <c r="C116" s="24" t="s">
        <v>17</v>
      </c>
      <c r="D116" s="24" t="s">
        <v>2194</v>
      </c>
      <c r="E116" s="24" t="s">
        <v>172</v>
      </c>
      <c r="F116" s="24" t="s">
        <v>173</v>
      </c>
      <c r="G116" s="36">
        <v>41362</v>
      </c>
      <c r="H116" s="36">
        <v>41362</v>
      </c>
      <c r="I116" s="12">
        <v>2</v>
      </c>
      <c r="J116" s="12">
        <v>3</v>
      </c>
      <c r="K116" s="12">
        <v>3</v>
      </c>
      <c r="L116" s="24" t="s">
        <v>10597</v>
      </c>
      <c r="M116" t="str">
        <f>VLOOKUP(LEFT(Incoming_Data[[#This Row],[Object ID]],1),Lookup[#All],2,FALSE)</f>
        <v>Service Request</v>
      </c>
      <c r="N116" s="36">
        <f>IFERROR(VLOOKUP(Incoming_Data[[#This Row],[Object ID]],SP_Data[#All],2,FALSE),"")</f>
        <v>41362</v>
      </c>
      <c r="O116" s="36">
        <f>IFERROR(VLOOKUP(Incoming_Data[[#This Row],[Object ID]],Finalized_Data[#All],2,FALSE),"")</f>
        <v>41393</v>
      </c>
      <c r="P1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" s="6">
        <f>IFERROR(DATE(YEAR(Incoming_Data[[#This Row],[Incoming Day]]),MONTH(Incoming_Data[[#This Row],[Incoming Day]]),1),"")</f>
        <v>41334</v>
      </c>
      <c r="R116" s="3">
        <f>DATE(YEAR(Incoming_Data[[#This Row],[Incoming Day]]),1,1)</f>
        <v>41275</v>
      </c>
      <c r="S116" s="6">
        <f>IFERROR(DATE(YEAR(Incoming_Data[[#This Row],[Completed Day]]),MONTH(Incoming_Data[[#This Row],[Completed Day]]),1),"")</f>
        <v>41334</v>
      </c>
      <c r="T116" s="6">
        <f>IFERROR(DATE(YEAR(Incoming_Data[[#This Row],[Confirmed Day]]),MONTH(Incoming_Data[[#This Row],[Confirmed Day]]),1),"")</f>
        <v>41365</v>
      </c>
      <c r="U116" s="12">
        <f>IF(ISNUMBER(Incoming_Data[[#This Row],[Completed Day]]),1,0)</f>
        <v>1</v>
      </c>
      <c r="V116" s="12">
        <f>IF(ISNUMBER(Incoming_Data[[#This Row],[Confirmed Day]]),1,0)</f>
        <v>1</v>
      </c>
      <c r="X116" t="s">
        <v>10493</v>
      </c>
      <c r="Y116" s="36">
        <v>41352</v>
      </c>
      <c r="AA116" t="s">
        <v>10493</v>
      </c>
      <c r="AB116" s="36">
        <v>41383</v>
      </c>
    </row>
    <row r="117" spans="2:28" x14ac:dyDescent="0.25">
      <c r="B117" s="24" t="s">
        <v>30</v>
      </c>
      <c r="C117" s="24" t="s">
        <v>17</v>
      </c>
      <c r="D117" s="24" t="s">
        <v>2194</v>
      </c>
      <c r="E117" s="24" t="s">
        <v>195</v>
      </c>
      <c r="F117" s="24" t="s">
        <v>196</v>
      </c>
      <c r="G117" s="36">
        <v>41365</v>
      </c>
      <c r="H117" s="36">
        <v>41365</v>
      </c>
      <c r="I117" s="12">
        <v>2</v>
      </c>
      <c r="J117" s="12">
        <v>3</v>
      </c>
      <c r="K117" s="12">
        <v>3</v>
      </c>
      <c r="L117" s="24" t="s">
        <v>10597</v>
      </c>
      <c r="M117" t="str">
        <f>VLOOKUP(LEFT(Incoming_Data[[#This Row],[Object ID]],1),Lookup[#All],2,FALSE)</f>
        <v>Service Request</v>
      </c>
      <c r="N117" s="36">
        <f>IFERROR(VLOOKUP(Incoming_Data[[#This Row],[Object ID]],SP_Data[#All],2,FALSE),"")</f>
        <v>41365</v>
      </c>
      <c r="O117" s="36">
        <f>IFERROR(VLOOKUP(Incoming_Data[[#This Row],[Object ID]],Finalized_Data[#All],2,FALSE),"")</f>
        <v>41414</v>
      </c>
      <c r="P1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" s="6">
        <f>IFERROR(DATE(YEAR(Incoming_Data[[#This Row],[Incoming Day]]),MONTH(Incoming_Data[[#This Row],[Incoming Day]]),1),"")</f>
        <v>41365</v>
      </c>
      <c r="R117" s="3">
        <f>DATE(YEAR(Incoming_Data[[#This Row],[Incoming Day]]),1,1)</f>
        <v>41275</v>
      </c>
      <c r="S117" s="6">
        <f>IFERROR(DATE(YEAR(Incoming_Data[[#This Row],[Completed Day]]),MONTH(Incoming_Data[[#This Row],[Completed Day]]),1),"")</f>
        <v>41365</v>
      </c>
      <c r="T117" s="6">
        <f>IFERROR(DATE(YEAR(Incoming_Data[[#This Row],[Confirmed Day]]),MONTH(Incoming_Data[[#This Row],[Confirmed Day]]),1),"")</f>
        <v>41395</v>
      </c>
      <c r="U117" s="12">
        <f>IF(ISNUMBER(Incoming_Data[[#This Row],[Completed Day]]),1,0)</f>
        <v>1</v>
      </c>
      <c r="V117" s="12">
        <f>IF(ISNUMBER(Incoming_Data[[#This Row],[Confirmed Day]]),1,0)</f>
        <v>1</v>
      </c>
      <c r="X117" t="s">
        <v>10471</v>
      </c>
      <c r="Y117" s="36">
        <v>41352</v>
      </c>
      <c r="AA117" t="s">
        <v>10471</v>
      </c>
      <c r="AB117" s="36">
        <v>41383</v>
      </c>
    </row>
    <row r="118" spans="2:28" x14ac:dyDescent="0.25">
      <c r="B118" s="24" t="s">
        <v>30</v>
      </c>
      <c r="C118" s="24" t="s">
        <v>17</v>
      </c>
      <c r="D118" s="24" t="s">
        <v>2194</v>
      </c>
      <c r="E118" s="24" t="s">
        <v>197</v>
      </c>
      <c r="F118" s="24" t="s">
        <v>198</v>
      </c>
      <c r="G118" s="36">
        <v>41365</v>
      </c>
      <c r="H118" s="36">
        <v>41365</v>
      </c>
      <c r="I118" s="12">
        <v>2</v>
      </c>
      <c r="J118" s="12">
        <v>3</v>
      </c>
      <c r="K118" s="12">
        <v>3</v>
      </c>
      <c r="L118" s="24" t="s">
        <v>10597</v>
      </c>
      <c r="M118" t="str">
        <f>VLOOKUP(LEFT(Incoming_Data[[#This Row],[Object ID]],1),Lookup[#All],2,FALSE)</f>
        <v>Service Request</v>
      </c>
      <c r="N118" s="36">
        <f>IFERROR(VLOOKUP(Incoming_Data[[#This Row],[Object ID]],SP_Data[#All],2,FALSE),"")</f>
        <v>41365</v>
      </c>
      <c r="O118" s="36">
        <f>IFERROR(VLOOKUP(Incoming_Data[[#This Row],[Object ID]],Finalized_Data[#All],2,FALSE),"")</f>
        <v>41414</v>
      </c>
      <c r="P1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" s="6">
        <f>IFERROR(DATE(YEAR(Incoming_Data[[#This Row],[Incoming Day]]),MONTH(Incoming_Data[[#This Row],[Incoming Day]]),1),"")</f>
        <v>41365</v>
      </c>
      <c r="R118" s="3">
        <f>DATE(YEAR(Incoming_Data[[#This Row],[Incoming Day]]),1,1)</f>
        <v>41275</v>
      </c>
      <c r="S118" s="6">
        <f>IFERROR(DATE(YEAR(Incoming_Data[[#This Row],[Completed Day]]),MONTH(Incoming_Data[[#This Row],[Completed Day]]),1),"")</f>
        <v>41365</v>
      </c>
      <c r="T118" s="6">
        <f>IFERROR(DATE(YEAR(Incoming_Data[[#This Row],[Confirmed Day]]),MONTH(Incoming_Data[[#This Row],[Confirmed Day]]),1),"")</f>
        <v>41395</v>
      </c>
      <c r="U118" s="12">
        <f>IF(ISNUMBER(Incoming_Data[[#This Row],[Completed Day]]),1,0)</f>
        <v>1</v>
      </c>
      <c r="V118" s="12">
        <f>IF(ISNUMBER(Incoming_Data[[#This Row],[Confirmed Day]]),1,0)</f>
        <v>1</v>
      </c>
      <c r="X118" t="s">
        <v>10475</v>
      </c>
      <c r="Y118" s="36">
        <v>41354</v>
      </c>
      <c r="AA118" t="s">
        <v>10475</v>
      </c>
      <c r="AB118" s="36">
        <v>41385</v>
      </c>
    </row>
    <row r="119" spans="2:28" x14ac:dyDescent="0.25">
      <c r="B119" s="24" t="s">
        <v>30</v>
      </c>
      <c r="C119" s="24" t="s">
        <v>17</v>
      </c>
      <c r="D119" s="24" t="s">
        <v>2194</v>
      </c>
      <c r="E119" s="24" t="s">
        <v>201</v>
      </c>
      <c r="F119" s="24" t="s">
        <v>202</v>
      </c>
      <c r="G119" s="36">
        <v>41366</v>
      </c>
      <c r="H119" s="36">
        <v>41365</v>
      </c>
      <c r="I119" s="12">
        <v>4</v>
      </c>
      <c r="J119" s="12">
        <v>4</v>
      </c>
      <c r="K119" s="12">
        <v>4</v>
      </c>
      <c r="L119" s="24" t="s">
        <v>10597</v>
      </c>
      <c r="M119" t="str">
        <f>VLOOKUP(LEFT(Incoming_Data[[#This Row],[Object ID]],1),Lookup[#All],2,FALSE)</f>
        <v>Service Request</v>
      </c>
      <c r="N119" s="36">
        <f>IFERROR(VLOOKUP(Incoming_Data[[#This Row],[Object ID]],SP_Data[#All],2,FALSE),"")</f>
        <v>41366</v>
      </c>
      <c r="O119" s="36">
        <f>IFERROR(VLOOKUP(Incoming_Data[[#This Row],[Object ID]],Finalized_Data[#All],2,FALSE),"")</f>
        <v>41366</v>
      </c>
      <c r="P1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" s="6">
        <f>IFERROR(DATE(YEAR(Incoming_Data[[#This Row],[Incoming Day]]),MONTH(Incoming_Data[[#This Row],[Incoming Day]]),1),"")</f>
        <v>41365</v>
      </c>
      <c r="R119" s="3">
        <f>DATE(YEAR(Incoming_Data[[#This Row],[Incoming Day]]),1,1)</f>
        <v>41275</v>
      </c>
      <c r="S119" s="6">
        <f>IFERROR(DATE(YEAR(Incoming_Data[[#This Row],[Completed Day]]),MONTH(Incoming_Data[[#This Row],[Completed Day]]),1),"")</f>
        <v>41365</v>
      </c>
      <c r="T119" s="6">
        <f>IFERROR(DATE(YEAR(Incoming_Data[[#This Row],[Confirmed Day]]),MONTH(Incoming_Data[[#This Row],[Confirmed Day]]),1),"")</f>
        <v>41365</v>
      </c>
      <c r="U119" s="12">
        <f>IF(ISNUMBER(Incoming_Data[[#This Row],[Completed Day]]),1,0)</f>
        <v>1</v>
      </c>
      <c r="V119" s="12">
        <f>IF(ISNUMBER(Incoming_Data[[#This Row],[Confirmed Day]]),1,0)</f>
        <v>1</v>
      </c>
      <c r="X119" t="s">
        <v>10485</v>
      </c>
      <c r="Y119" s="36">
        <v>41352</v>
      </c>
      <c r="AA119" t="s">
        <v>10485</v>
      </c>
      <c r="AB119" s="36">
        <v>41383</v>
      </c>
    </row>
    <row r="120" spans="2:28" x14ac:dyDescent="0.25">
      <c r="B120" s="24" t="s">
        <v>30</v>
      </c>
      <c r="C120" s="24" t="s">
        <v>17</v>
      </c>
      <c r="D120" s="24" t="s">
        <v>2194</v>
      </c>
      <c r="E120" s="24" t="s">
        <v>203</v>
      </c>
      <c r="F120" s="24" t="s">
        <v>204</v>
      </c>
      <c r="G120" s="36">
        <v>41366</v>
      </c>
      <c r="H120" s="36">
        <v>41365</v>
      </c>
      <c r="I120" s="12">
        <v>4</v>
      </c>
      <c r="J120" s="12">
        <v>4</v>
      </c>
      <c r="K120" s="12">
        <v>4</v>
      </c>
      <c r="L120" s="24" t="s">
        <v>10597</v>
      </c>
      <c r="M120" t="str">
        <f>VLOOKUP(LEFT(Incoming_Data[[#This Row],[Object ID]],1),Lookup[#All],2,FALSE)</f>
        <v>Service Request</v>
      </c>
      <c r="N120" s="36">
        <f>IFERROR(VLOOKUP(Incoming_Data[[#This Row],[Object ID]],SP_Data[#All],2,FALSE),"")</f>
        <v>41366</v>
      </c>
      <c r="O120" s="36">
        <f>IFERROR(VLOOKUP(Incoming_Data[[#This Row],[Object ID]],Finalized_Data[#All],2,FALSE),"")</f>
        <v>41366</v>
      </c>
      <c r="P1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" s="6">
        <f>IFERROR(DATE(YEAR(Incoming_Data[[#This Row],[Incoming Day]]),MONTH(Incoming_Data[[#This Row],[Incoming Day]]),1),"")</f>
        <v>41365</v>
      </c>
      <c r="R120" s="3">
        <f>DATE(YEAR(Incoming_Data[[#This Row],[Incoming Day]]),1,1)</f>
        <v>41275</v>
      </c>
      <c r="S120" s="6">
        <f>IFERROR(DATE(YEAR(Incoming_Data[[#This Row],[Completed Day]]),MONTH(Incoming_Data[[#This Row],[Completed Day]]),1),"")</f>
        <v>41365</v>
      </c>
      <c r="T120" s="6">
        <f>IFERROR(DATE(YEAR(Incoming_Data[[#This Row],[Confirmed Day]]),MONTH(Incoming_Data[[#This Row],[Confirmed Day]]),1),"")</f>
        <v>41365</v>
      </c>
      <c r="U120" s="12">
        <f>IF(ISNUMBER(Incoming_Data[[#This Row],[Completed Day]]),1,0)</f>
        <v>1</v>
      </c>
      <c r="V120" s="12">
        <f>IF(ISNUMBER(Incoming_Data[[#This Row],[Confirmed Day]]),1,0)</f>
        <v>1</v>
      </c>
      <c r="X120" t="s">
        <v>10466</v>
      </c>
      <c r="Y120" s="36">
        <v>41352</v>
      </c>
      <c r="AA120" t="s">
        <v>10466</v>
      </c>
      <c r="AB120" s="36">
        <v>41383</v>
      </c>
    </row>
    <row r="121" spans="2:28" x14ac:dyDescent="0.25">
      <c r="B121" s="24" t="s">
        <v>30</v>
      </c>
      <c r="C121" s="24" t="s">
        <v>17</v>
      </c>
      <c r="D121" s="24" t="s">
        <v>2194</v>
      </c>
      <c r="E121" s="24" t="s">
        <v>205</v>
      </c>
      <c r="F121" s="24" t="s">
        <v>204</v>
      </c>
      <c r="G121" s="36">
        <v>41366</v>
      </c>
      <c r="H121" s="36">
        <v>41365</v>
      </c>
      <c r="I121" s="12">
        <v>4</v>
      </c>
      <c r="J121" s="12">
        <v>4</v>
      </c>
      <c r="K121" s="12">
        <v>4</v>
      </c>
      <c r="L121" s="24" t="s">
        <v>10597</v>
      </c>
      <c r="M121" t="str">
        <f>VLOOKUP(LEFT(Incoming_Data[[#This Row],[Object ID]],1),Lookup[#All],2,FALSE)</f>
        <v>Service Request</v>
      </c>
      <c r="N121" s="36">
        <f>IFERROR(VLOOKUP(Incoming_Data[[#This Row],[Object ID]],SP_Data[#All],2,FALSE),"")</f>
        <v>41366</v>
      </c>
      <c r="O121" s="36">
        <f>IFERROR(VLOOKUP(Incoming_Data[[#This Row],[Object ID]],Finalized_Data[#All],2,FALSE),"")</f>
        <v>41366</v>
      </c>
      <c r="P1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" s="6">
        <f>IFERROR(DATE(YEAR(Incoming_Data[[#This Row],[Incoming Day]]),MONTH(Incoming_Data[[#This Row],[Incoming Day]]),1),"")</f>
        <v>41365</v>
      </c>
      <c r="R121" s="3">
        <f>DATE(YEAR(Incoming_Data[[#This Row],[Incoming Day]]),1,1)</f>
        <v>41275</v>
      </c>
      <c r="S121" s="6">
        <f>IFERROR(DATE(YEAR(Incoming_Data[[#This Row],[Completed Day]]),MONTH(Incoming_Data[[#This Row],[Completed Day]]),1),"")</f>
        <v>41365</v>
      </c>
      <c r="T121" s="6">
        <f>IFERROR(DATE(YEAR(Incoming_Data[[#This Row],[Confirmed Day]]),MONTH(Incoming_Data[[#This Row],[Confirmed Day]]),1),"")</f>
        <v>41365</v>
      </c>
      <c r="U121" s="12">
        <f>IF(ISNUMBER(Incoming_Data[[#This Row],[Completed Day]]),1,0)</f>
        <v>1</v>
      </c>
      <c r="V121" s="12">
        <f>IF(ISNUMBER(Incoming_Data[[#This Row],[Confirmed Day]]),1,0)</f>
        <v>1</v>
      </c>
      <c r="X121" t="s">
        <v>10460</v>
      </c>
      <c r="Y121" s="36">
        <v>41352</v>
      </c>
      <c r="AA121" t="s">
        <v>10460</v>
      </c>
      <c r="AB121" s="36">
        <v>41383</v>
      </c>
    </row>
    <row r="122" spans="2:28" x14ac:dyDescent="0.25">
      <c r="B122" s="24" t="s">
        <v>30</v>
      </c>
      <c r="C122" s="24" t="s">
        <v>17</v>
      </c>
      <c r="D122" s="24" t="s">
        <v>2194</v>
      </c>
      <c r="E122" s="24" t="s">
        <v>206</v>
      </c>
      <c r="F122" s="24" t="s">
        <v>204</v>
      </c>
      <c r="G122" s="36">
        <v>41366</v>
      </c>
      <c r="H122" s="36">
        <v>41365</v>
      </c>
      <c r="I122" s="12">
        <v>4</v>
      </c>
      <c r="J122" s="12">
        <v>4</v>
      </c>
      <c r="K122" s="12">
        <v>4</v>
      </c>
      <c r="L122" s="24" t="s">
        <v>10597</v>
      </c>
      <c r="M122" t="str">
        <f>VLOOKUP(LEFT(Incoming_Data[[#This Row],[Object ID]],1),Lookup[#All],2,FALSE)</f>
        <v>Service Request</v>
      </c>
      <c r="N122" s="36">
        <f>IFERROR(VLOOKUP(Incoming_Data[[#This Row],[Object ID]],SP_Data[#All],2,FALSE),"")</f>
        <v>41366</v>
      </c>
      <c r="O122" s="36">
        <f>IFERROR(VLOOKUP(Incoming_Data[[#This Row],[Object ID]],Finalized_Data[#All],2,FALSE),"")</f>
        <v>41366</v>
      </c>
      <c r="P1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" s="6">
        <f>IFERROR(DATE(YEAR(Incoming_Data[[#This Row],[Incoming Day]]),MONTH(Incoming_Data[[#This Row],[Incoming Day]]),1),"")</f>
        <v>41365</v>
      </c>
      <c r="R122" s="3">
        <f>DATE(YEAR(Incoming_Data[[#This Row],[Incoming Day]]),1,1)</f>
        <v>41275</v>
      </c>
      <c r="S122" s="6">
        <f>IFERROR(DATE(YEAR(Incoming_Data[[#This Row],[Completed Day]]),MONTH(Incoming_Data[[#This Row],[Completed Day]]),1),"")</f>
        <v>41365</v>
      </c>
      <c r="T122" s="6">
        <f>IFERROR(DATE(YEAR(Incoming_Data[[#This Row],[Confirmed Day]]),MONTH(Incoming_Data[[#This Row],[Confirmed Day]]),1),"")</f>
        <v>41365</v>
      </c>
      <c r="U122" s="12">
        <f>IF(ISNUMBER(Incoming_Data[[#This Row],[Completed Day]]),1,0)</f>
        <v>1</v>
      </c>
      <c r="V122" s="12">
        <f>IF(ISNUMBER(Incoming_Data[[#This Row],[Confirmed Day]]),1,0)</f>
        <v>1</v>
      </c>
      <c r="X122" t="s">
        <v>10455</v>
      </c>
      <c r="Y122" s="36">
        <v>41352</v>
      </c>
      <c r="AA122" t="s">
        <v>10455</v>
      </c>
      <c r="AB122" s="36">
        <v>41383</v>
      </c>
    </row>
    <row r="123" spans="2:28" x14ac:dyDescent="0.25">
      <c r="B123" s="24" t="s">
        <v>30</v>
      </c>
      <c r="C123" s="24" t="s">
        <v>17</v>
      </c>
      <c r="D123" s="24" t="s">
        <v>2194</v>
      </c>
      <c r="E123" s="24" t="s">
        <v>207</v>
      </c>
      <c r="F123" s="24" t="s">
        <v>204</v>
      </c>
      <c r="G123" s="36">
        <v>41366</v>
      </c>
      <c r="H123" s="36">
        <v>41365</v>
      </c>
      <c r="I123" s="12">
        <v>4</v>
      </c>
      <c r="J123" s="12">
        <v>4</v>
      </c>
      <c r="K123" s="12">
        <v>4</v>
      </c>
      <c r="L123" s="24" t="s">
        <v>10597</v>
      </c>
      <c r="M123" t="str">
        <f>VLOOKUP(LEFT(Incoming_Data[[#This Row],[Object ID]],1),Lookup[#All],2,FALSE)</f>
        <v>Service Request</v>
      </c>
      <c r="N123" s="36">
        <f>IFERROR(VLOOKUP(Incoming_Data[[#This Row],[Object ID]],SP_Data[#All],2,FALSE),"")</f>
        <v>41366</v>
      </c>
      <c r="O123" s="36">
        <f>IFERROR(VLOOKUP(Incoming_Data[[#This Row],[Object ID]],Finalized_Data[#All],2,FALSE),"")</f>
        <v>41366</v>
      </c>
      <c r="P1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" s="6">
        <f>IFERROR(DATE(YEAR(Incoming_Data[[#This Row],[Incoming Day]]),MONTH(Incoming_Data[[#This Row],[Incoming Day]]),1),"")</f>
        <v>41365</v>
      </c>
      <c r="R123" s="3">
        <f>DATE(YEAR(Incoming_Data[[#This Row],[Incoming Day]]),1,1)</f>
        <v>41275</v>
      </c>
      <c r="S123" s="6">
        <f>IFERROR(DATE(YEAR(Incoming_Data[[#This Row],[Completed Day]]),MONTH(Incoming_Data[[#This Row],[Completed Day]]),1),"")</f>
        <v>41365</v>
      </c>
      <c r="T123" s="6">
        <f>IFERROR(DATE(YEAR(Incoming_Data[[#This Row],[Confirmed Day]]),MONTH(Incoming_Data[[#This Row],[Confirmed Day]]),1),"")</f>
        <v>41365</v>
      </c>
      <c r="U123" s="12">
        <f>IF(ISNUMBER(Incoming_Data[[#This Row],[Completed Day]]),1,0)</f>
        <v>1</v>
      </c>
      <c r="V123" s="12">
        <f>IF(ISNUMBER(Incoming_Data[[#This Row],[Confirmed Day]]),1,0)</f>
        <v>1</v>
      </c>
      <c r="X123" t="s">
        <v>10463</v>
      </c>
      <c r="Y123" s="36">
        <v>41352</v>
      </c>
      <c r="AA123" t="s">
        <v>10463</v>
      </c>
      <c r="AB123" s="36">
        <v>41383</v>
      </c>
    </row>
    <row r="124" spans="2:28" x14ac:dyDescent="0.25">
      <c r="B124" s="24" t="s">
        <v>30</v>
      </c>
      <c r="C124" s="24" t="s">
        <v>17</v>
      </c>
      <c r="D124" s="24" t="s">
        <v>2194</v>
      </c>
      <c r="E124" s="24" t="s">
        <v>208</v>
      </c>
      <c r="F124" s="24" t="s">
        <v>204</v>
      </c>
      <c r="G124" s="36">
        <v>41366</v>
      </c>
      <c r="H124" s="36">
        <v>41365</v>
      </c>
      <c r="I124" s="12">
        <v>4</v>
      </c>
      <c r="J124" s="12">
        <v>4</v>
      </c>
      <c r="K124" s="12">
        <v>4</v>
      </c>
      <c r="L124" s="24" t="s">
        <v>10597</v>
      </c>
      <c r="M124" t="str">
        <f>VLOOKUP(LEFT(Incoming_Data[[#This Row],[Object ID]],1),Lookup[#All],2,FALSE)</f>
        <v>Service Request</v>
      </c>
      <c r="N124" s="36">
        <f>IFERROR(VLOOKUP(Incoming_Data[[#This Row],[Object ID]],SP_Data[#All],2,FALSE),"")</f>
        <v>41366</v>
      </c>
      <c r="O124" s="36">
        <f>IFERROR(VLOOKUP(Incoming_Data[[#This Row],[Object ID]],Finalized_Data[#All],2,FALSE),"")</f>
        <v>41366</v>
      </c>
      <c r="P1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" s="6">
        <f>IFERROR(DATE(YEAR(Incoming_Data[[#This Row],[Incoming Day]]),MONTH(Incoming_Data[[#This Row],[Incoming Day]]),1),"")</f>
        <v>41365</v>
      </c>
      <c r="R124" s="3">
        <f>DATE(YEAR(Incoming_Data[[#This Row],[Incoming Day]]),1,1)</f>
        <v>41275</v>
      </c>
      <c r="S124" s="6">
        <f>IFERROR(DATE(YEAR(Incoming_Data[[#This Row],[Completed Day]]),MONTH(Incoming_Data[[#This Row],[Completed Day]]),1),"")</f>
        <v>41365</v>
      </c>
      <c r="T124" s="6">
        <f>IFERROR(DATE(YEAR(Incoming_Data[[#This Row],[Confirmed Day]]),MONTH(Incoming_Data[[#This Row],[Confirmed Day]]),1),"")</f>
        <v>41365</v>
      </c>
      <c r="U124" s="12">
        <f>IF(ISNUMBER(Incoming_Data[[#This Row],[Completed Day]]),1,0)</f>
        <v>1</v>
      </c>
      <c r="V124" s="12">
        <f>IF(ISNUMBER(Incoming_Data[[#This Row],[Confirmed Day]]),1,0)</f>
        <v>1</v>
      </c>
      <c r="X124" t="s">
        <v>10449</v>
      </c>
      <c r="Y124" s="36">
        <v>41352</v>
      </c>
      <c r="AA124" t="s">
        <v>10449</v>
      </c>
      <c r="AB124" s="36">
        <v>41425</v>
      </c>
    </row>
    <row r="125" spans="2:28" x14ac:dyDescent="0.25">
      <c r="B125" s="24" t="s">
        <v>30</v>
      </c>
      <c r="C125" s="24" t="s">
        <v>17</v>
      </c>
      <c r="D125" s="24" t="s">
        <v>2194</v>
      </c>
      <c r="E125" s="24" t="s">
        <v>302</v>
      </c>
      <c r="F125" s="24" t="s">
        <v>303</v>
      </c>
      <c r="G125" s="36">
        <v>41367</v>
      </c>
      <c r="H125" s="36">
        <v>41366</v>
      </c>
      <c r="I125" s="12">
        <v>3</v>
      </c>
      <c r="J125" s="12">
        <v>3</v>
      </c>
      <c r="K125" s="12">
        <v>3</v>
      </c>
      <c r="L125" s="24" t="s">
        <v>10597</v>
      </c>
      <c r="M125" t="str">
        <f>VLOOKUP(LEFT(Incoming_Data[[#This Row],[Object ID]],1),Lookup[#All],2,FALSE)</f>
        <v>Service Request</v>
      </c>
      <c r="N125" s="36">
        <f>IFERROR(VLOOKUP(Incoming_Data[[#This Row],[Object ID]],SP_Data[#All],2,FALSE),"")</f>
        <v>41372</v>
      </c>
      <c r="O125" s="36">
        <f>IFERROR(VLOOKUP(Incoming_Data[[#This Row],[Object ID]],Finalized_Data[#All],2,FALSE),"")</f>
        <v>41414</v>
      </c>
      <c r="P1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" s="6">
        <f>IFERROR(DATE(YEAR(Incoming_Data[[#This Row],[Incoming Day]]),MONTH(Incoming_Data[[#This Row],[Incoming Day]]),1),"")</f>
        <v>41365</v>
      </c>
      <c r="R125" s="3">
        <f>DATE(YEAR(Incoming_Data[[#This Row],[Incoming Day]]),1,1)</f>
        <v>41275</v>
      </c>
      <c r="S125" s="6">
        <f>IFERROR(DATE(YEAR(Incoming_Data[[#This Row],[Completed Day]]),MONTH(Incoming_Data[[#This Row],[Completed Day]]),1),"")</f>
        <v>41365</v>
      </c>
      <c r="T125" s="6">
        <f>IFERROR(DATE(YEAR(Incoming_Data[[#This Row],[Confirmed Day]]),MONTH(Incoming_Data[[#This Row],[Confirmed Day]]),1),"")</f>
        <v>41395</v>
      </c>
      <c r="U125" s="12">
        <f>IF(ISNUMBER(Incoming_Data[[#This Row],[Completed Day]]),1,0)</f>
        <v>1</v>
      </c>
      <c r="V125" s="12">
        <f>IF(ISNUMBER(Incoming_Data[[#This Row],[Confirmed Day]]),1,0)</f>
        <v>1</v>
      </c>
      <c r="X125" t="s">
        <v>10444</v>
      </c>
      <c r="Y125" s="36">
        <v>41352</v>
      </c>
      <c r="AA125" t="s">
        <v>10444</v>
      </c>
      <c r="AB125" s="36">
        <v>41383</v>
      </c>
    </row>
    <row r="126" spans="2:28" x14ac:dyDescent="0.25">
      <c r="B126" s="24" t="s">
        <v>30</v>
      </c>
      <c r="C126" s="24" t="s">
        <v>17</v>
      </c>
      <c r="D126" s="24" t="s">
        <v>2194</v>
      </c>
      <c r="E126" s="24" t="s">
        <v>304</v>
      </c>
      <c r="F126" s="24" t="s">
        <v>305</v>
      </c>
      <c r="G126" s="36">
        <v>41367</v>
      </c>
      <c r="H126" s="36">
        <v>41367</v>
      </c>
      <c r="I126" s="12">
        <v>2</v>
      </c>
      <c r="J126" s="12">
        <v>3</v>
      </c>
      <c r="K126" s="12">
        <v>3</v>
      </c>
      <c r="L126" s="24" t="s">
        <v>10597</v>
      </c>
      <c r="M126" t="str">
        <f>VLOOKUP(LEFT(Incoming_Data[[#This Row],[Object ID]],1),Lookup[#All],2,FALSE)</f>
        <v>Service Request</v>
      </c>
      <c r="N126" s="36">
        <f>IFERROR(VLOOKUP(Incoming_Data[[#This Row],[Object ID]],SP_Data[#All],2,FALSE),"")</f>
        <v>41368</v>
      </c>
      <c r="O126" s="36">
        <f>IFERROR(VLOOKUP(Incoming_Data[[#This Row],[Object ID]],Finalized_Data[#All],2,FALSE),"")</f>
        <v>41414</v>
      </c>
      <c r="P1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" s="6">
        <f>IFERROR(DATE(YEAR(Incoming_Data[[#This Row],[Incoming Day]]),MONTH(Incoming_Data[[#This Row],[Incoming Day]]),1),"")</f>
        <v>41365</v>
      </c>
      <c r="R126" s="3">
        <f>DATE(YEAR(Incoming_Data[[#This Row],[Incoming Day]]),1,1)</f>
        <v>41275</v>
      </c>
      <c r="S126" s="6">
        <f>IFERROR(DATE(YEAR(Incoming_Data[[#This Row],[Completed Day]]),MONTH(Incoming_Data[[#This Row],[Completed Day]]),1),"")</f>
        <v>41365</v>
      </c>
      <c r="T126" s="6">
        <f>IFERROR(DATE(YEAR(Incoming_Data[[#This Row],[Confirmed Day]]),MONTH(Incoming_Data[[#This Row],[Confirmed Day]]),1),"")</f>
        <v>41395</v>
      </c>
      <c r="U126" s="12">
        <f>IF(ISNUMBER(Incoming_Data[[#This Row],[Completed Day]]),1,0)</f>
        <v>1</v>
      </c>
      <c r="V126" s="12">
        <f>IF(ISNUMBER(Incoming_Data[[#This Row],[Confirmed Day]]),1,0)</f>
        <v>1</v>
      </c>
      <c r="X126" t="s">
        <v>10441</v>
      </c>
      <c r="Y126" s="36">
        <v>41352</v>
      </c>
      <c r="AA126" t="s">
        <v>10441</v>
      </c>
      <c r="AB126" s="36">
        <v>41383</v>
      </c>
    </row>
    <row r="127" spans="2:28" x14ac:dyDescent="0.25">
      <c r="B127" s="24" t="s">
        <v>30</v>
      </c>
      <c r="C127" s="24" t="s">
        <v>17</v>
      </c>
      <c r="D127" s="24" t="s">
        <v>2194</v>
      </c>
      <c r="E127" s="24" t="s">
        <v>324</v>
      </c>
      <c r="F127" s="24" t="s">
        <v>325</v>
      </c>
      <c r="G127" s="36">
        <v>41368</v>
      </c>
      <c r="H127" s="36">
        <v>41368</v>
      </c>
      <c r="I127" s="12">
        <v>4</v>
      </c>
      <c r="J127" s="12">
        <v>4</v>
      </c>
      <c r="K127" s="12">
        <v>4</v>
      </c>
      <c r="L127" s="24" t="s">
        <v>10597</v>
      </c>
      <c r="M127" t="str">
        <f>VLOOKUP(LEFT(Incoming_Data[[#This Row],[Object ID]],1),Lookup[#All],2,FALSE)</f>
        <v>Service Request</v>
      </c>
      <c r="N127" s="36">
        <f>IFERROR(VLOOKUP(Incoming_Data[[#This Row],[Object ID]],SP_Data[#All],2,FALSE),"")</f>
        <v>41368</v>
      </c>
      <c r="O127" s="36">
        <f>IFERROR(VLOOKUP(Incoming_Data[[#This Row],[Object ID]],Finalized_Data[#All],2,FALSE),"")</f>
        <v>41368</v>
      </c>
      <c r="P1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" s="6">
        <f>IFERROR(DATE(YEAR(Incoming_Data[[#This Row],[Incoming Day]]),MONTH(Incoming_Data[[#This Row],[Incoming Day]]),1),"")</f>
        <v>41365</v>
      </c>
      <c r="R127" s="3">
        <f>DATE(YEAR(Incoming_Data[[#This Row],[Incoming Day]]),1,1)</f>
        <v>41275</v>
      </c>
      <c r="S127" s="6">
        <f>IFERROR(DATE(YEAR(Incoming_Data[[#This Row],[Completed Day]]),MONTH(Incoming_Data[[#This Row],[Completed Day]]),1),"")</f>
        <v>41365</v>
      </c>
      <c r="T127" s="6">
        <f>IFERROR(DATE(YEAR(Incoming_Data[[#This Row],[Confirmed Day]]),MONTH(Incoming_Data[[#This Row],[Confirmed Day]]),1),"")</f>
        <v>41365</v>
      </c>
      <c r="U127" s="12">
        <f>IF(ISNUMBER(Incoming_Data[[#This Row],[Completed Day]]),1,0)</f>
        <v>1</v>
      </c>
      <c r="V127" s="12">
        <f>IF(ISNUMBER(Incoming_Data[[#This Row],[Confirmed Day]]),1,0)</f>
        <v>1</v>
      </c>
      <c r="X127" t="s">
        <v>10438</v>
      </c>
      <c r="Y127" s="36">
        <v>41352</v>
      </c>
      <c r="AA127" t="s">
        <v>10438</v>
      </c>
      <c r="AB127" s="36">
        <v>41383</v>
      </c>
    </row>
    <row r="128" spans="2:28" x14ac:dyDescent="0.25">
      <c r="B128" s="24" t="s">
        <v>30</v>
      </c>
      <c r="C128" s="24" t="s">
        <v>17</v>
      </c>
      <c r="D128" s="24" t="s">
        <v>2194</v>
      </c>
      <c r="E128" s="24" t="s">
        <v>330</v>
      </c>
      <c r="F128" s="24" t="s">
        <v>331</v>
      </c>
      <c r="G128" s="36">
        <v>41368</v>
      </c>
      <c r="H128" s="36">
        <v>41368</v>
      </c>
      <c r="I128" s="12">
        <v>3</v>
      </c>
      <c r="J128" s="12">
        <v>3</v>
      </c>
      <c r="K128" s="12">
        <v>3</v>
      </c>
      <c r="L128" s="24" t="s">
        <v>10597</v>
      </c>
      <c r="M128" t="str">
        <f>VLOOKUP(LEFT(Incoming_Data[[#This Row],[Object ID]],1),Lookup[#All],2,FALSE)</f>
        <v>Service Request</v>
      </c>
      <c r="N128" s="36">
        <f>IFERROR(VLOOKUP(Incoming_Data[[#This Row],[Object ID]],SP_Data[#All],2,FALSE),"")</f>
        <v>41368</v>
      </c>
      <c r="O128" s="36">
        <f>IFERROR(VLOOKUP(Incoming_Data[[#This Row],[Object ID]],Finalized_Data[#All],2,FALSE),"")</f>
        <v>41414</v>
      </c>
      <c r="P1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" s="6">
        <f>IFERROR(DATE(YEAR(Incoming_Data[[#This Row],[Incoming Day]]),MONTH(Incoming_Data[[#This Row],[Incoming Day]]),1),"")</f>
        <v>41365</v>
      </c>
      <c r="R128" s="3">
        <f>DATE(YEAR(Incoming_Data[[#This Row],[Incoming Day]]),1,1)</f>
        <v>41275</v>
      </c>
      <c r="S128" s="6">
        <f>IFERROR(DATE(YEAR(Incoming_Data[[#This Row],[Completed Day]]),MONTH(Incoming_Data[[#This Row],[Completed Day]]),1),"")</f>
        <v>41365</v>
      </c>
      <c r="T128" s="6">
        <f>IFERROR(DATE(YEAR(Incoming_Data[[#This Row],[Confirmed Day]]),MONTH(Incoming_Data[[#This Row],[Confirmed Day]]),1),"")</f>
        <v>41395</v>
      </c>
      <c r="U128" s="12">
        <f>IF(ISNUMBER(Incoming_Data[[#This Row],[Completed Day]]),1,0)</f>
        <v>1</v>
      </c>
      <c r="V128" s="12">
        <f>IF(ISNUMBER(Incoming_Data[[#This Row],[Confirmed Day]]),1,0)</f>
        <v>1</v>
      </c>
      <c r="X128" t="s">
        <v>10434</v>
      </c>
      <c r="Y128" s="36">
        <v>41352</v>
      </c>
      <c r="AA128" t="s">
        <v>10434</v>
      </c>
      <c r="AB128" s="36">
        <v>41383</v>
      </c>
    </row>
    <row r="129" spans="2:28" x14ac:dyDescent="0.25">
      <c r="B129" s="24" t="s">
        <v>30</v>
      </c>
      <c r="C129" s="24" t="s">
        <v>17</v>
      </c>
      <c r="D129" s="24" t="s">
        <v>2194</v>
      </c>
      <c r="E129" s="24" t="s">
        <v>357</v>
      </c>
      <c r="F129" s="24" t="s">
        <v>358</v>
      </c>
      <c r="G129" s="36">
        <v>41369</v>
      </c>
      <c r="H129" s="36">
        <v>41369</v>
      </c>
      <c r="I129" s="12">
        <v>2</v>
      </c>
      <c r="J129" s="12">
        <v>3</v>
      </c>
      <c r="K129" s="12">
        <v>3</v>
      </c>
      <c r="L129" s="24" t="s">
        <v>10597</v>
      </c>
      <c r="M129" t="str">
        <f>VLOOKUP(LEFT(Incoming_Data[[#This Row],[Object ID]],1),Lookup[#All],2,FALSE)</f>
        <v>Service Request</v>
      </c>
      <c r="N129" s="36">
        <f>IFERROR(VLOOKUP(Incoming_Data[[#This Row],[Object ID]],SP_Data[#All],2,FALSE),"")</f>
        <v>41369</v>
      </c>
      <c r="O129" s="36">
        <f>IFERROR(VLOOKUP(Incoming_Data[[#This Row],[Object ID]],Finalized_Data[#All],2,FALSE),"")</f>
        <v>41414</v>
      </c>
      <c r="P1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" s="6">
        <f>IFERROR(DATE(YEAR(Incoming_Data[[#This Row],[Incoming Day]]),MONTH(Incoming_Data[[#This Row],[Incoming Day]]),1),"")</f>
        <v>41365</v>
      </c>
      <c r="R129" s="3">
        <f>DATE(YEAR(Incoming_Data[[#This Row],[Incoming Day]]),1,1)</f>
        <v>41275</v>
      </c>
      <c r="S129" s="6">
        <f>IFERROR(DATE(YEAR(Incoming_Data[[#This Row],[Completed Day]]),MONTH(Incoming_Data[[#This Row],[Completed Day]]),1),"")</f>
        <v>41365</v>
      </c>
      <c r="T129" s="6">
        <f>IFERROR(DATE(YEAR(Incoming_Data[[#This Row],[Confirmed Day]]),MONTH(Incoming_Data[[#This Row],[Confirmed Day]]),1),"")</f>
        <v>41395</v>
      </c>
      <c r="U129" s="12">
        <f>IF(ISNUMBER(Incoming_Data[[#This Row],[Completed Day]]),1,0)</f>
        <v>1</v>
      </c>
      <c r="V129" s="12">
        <f>IF(ISNUMBER(Incoming_Data[[#This Row],[Confirmed Day]]),1,0)</f>
        <v>1</v>
      </c>
      <c r="X129" t="s">
        <v>10430</v>
      </c>
      <c r="Y129" s="36">
        <v>41352</v>
      </c>
      <c r="AA129" t="s">
        <v>10430</v>
      </c>
      <c r="AB129" s="36">
        <v>41383</v>
      </c>
    </row>
    <row r="130" spans="2:28" x14ac:dyDescent="0.25">
      <c r="B130" s="24" t="s">
        <v>30</v>
      </c>
      <c r="C130" s="24" t="s">
        <v>17</v>
      </c>
      <c r="D130" s="24" t="s">
        <v>2194</v>
      </c>
      <c r="E130" s="24" t="s">
        <v>391</v>
      </c>
      <c r="F130" s="24" t="s">
        <v>392</v>
      </c>
      <c r="G130" s="36">
        <v>41372</v>
      </c>
      <c r="H130" s="36">
        <v>41372</v>
      </c>
      <c r="I130" s="12">
        <v>2</v>
      </c>
      <c r="J130" s="12">
        <v>3</v>
      </c>
      <c r="K130" s="12">
        <v>3</v>
      </c>
      <c r="L130" s="24" t="s">
        <v>10597</v>
      </c>
      <c r="M130" t="str">
        <f>VLOOKUP(LEFT(Incoming_Data[[#This Row],[Object ID]],1),Lookup[#All],2,FALSE)</f>
        <v>Service Request</v>
      </c>
      <c r="N130" s="36">
        <f>IFERROR(VLOOKUP(Incoming_Data[[#This Row],[Object ID]],SP_Data[#All],2,FALSE),"")</f>
        <v>41372</v>
      </c>
      <c r="O130" s="36">
        <f>IFERROR(VLOOKUP(Incoming_Data[[#This Row],[Object ID]],Finalized_Data[#All],2,FALSE),"")</f>
        <v>41414</v>
      </c>
      <c r="P1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" s="6">
        <f>IFERROR(DATE(YEAR(Incoming_Data[[#This Row],[Incoming Day]]),MONTH(Incoming_Data[[#This Row],[Incoming Day]]),1),"")</f>
        <v>41365</v>
      </c>
      <c r="R130" s="3">
        <f>DATE(YEAR(Incoming_Data[[#This Row],[Incoming Day]]),1,1)</f>
        <v>41275</v>
      </c>
      <c r="S130" s="6">
        <f>IFERROR(DATE(YEAR(Incoming_Data[[#This Row],[Completed Day]]),MONTH(Incoming_Data[[#This Row],[Completed Day]]),1),"")</f>
        <v>41365</v>
      </c>
      <c r="T130" s="6">
        <f>IFERROR(DATE(YEAR(Incoming_Data[[#This Row],[Confirmed Day]]),MONTH(Incoming_Data[[#This Row],[Confirmed Day]]),1),"")</f>
        <v>41395</v>
      </c>
      <c r="U130" s="12">
        <f>IF(ISNUMBER(Incoming_Data[[#This Row],[Completed Day]]),1,0)</f>
        <v>1</v>
      </c>
      <c r="V130" s="12">
        <f>IF(ISNUMBER(Incoming_Data[[#This Row],[Confirmed Day]]),1,0)</f>
        <v>1</v>
      </c>
      <c r="X130" t="s">
        <v>12474</v>
      </c>
      <c r="Y130" s="36">
        <v>41352</v>
      </c>
      <c r="AA130" t="s">
        <v>12474</v>
      </c>
      <c r="AB130" s="36">
        <v>41383</v>
      </c>
    </row>
    <row r="131" spans="2:28" x14ac:dyDescent="0.25">
      <c r="B131" s="24" t="s">
        <v>30</v>
      </c>
      <c r="C131" s="24" t="s">
        <v>17</v>
      </c>
      <c r="D131" s="24" t="s">
        <v>2194</v>
      </c>
      <c r="E131" s="24" t="s">
        <v>401</v>
      </c>
      <c r="F131" s="24" t="s">
        <v>402</v>
      </c>
      <c r="G131" s="36">
        <v>41373</v>
      </c>
      <c r="H131" s="36">
        <v>41372</v>
      </c>
      <c r="I131" s="12">
        <v>2</v>
      </c>
      <c r="J131" s="12">
        <v>3</v>
      </c>
      <c r="K131" s="12">
        <v>3</v>
      </c>
      <c r="L131" s="24" t="s">
        <v>10597</v>
      </c>
      <c r="M131" t="str">
        <f>VLOOKUP(LEFT(Incoming_Data[[#This Row],[Object ID]],1),Lookup[#All],2,FALSE)</f>
        <v>Service Request</v>
      </c>
      <c r="N131" s="36">
        <f>IFERROR(VLOOKUP(Incoming_Data[[#This Row],[Object ID]],SP_Data[#All],2,FALSE),"")</f>
        <v>41373</v>
      </c>
      <c r="O131" s="36">
        <f>IFERROR(VLOOKUP(Incoming_Data[[#This Row],[Object ID]],Finalized_Data[#All],2,FALSE),"")</f>
        <v>41414</v>
      </c>
      <c r="P1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" s="6">
        <f>IFERROR(DATE(YEAR(Incoming_Data[[#This Row],[Incoming Day]]),MONTH(Incoming_Data[[#This Row],[Incoming Day]]),1),"")</f>
        <v>41365</v>
      </c>
      <c r="R131" s="3">
        <f>DATE(YEAR(Incoming_Data[[#This Row],[Incoming Day]]),1,1)</f>
        <v>41275</v>
      </c>
      <c r="S131" s="6">
        <f>IFERROR(DATE(YEAR(Incoming_Data[[#This Row],[Completed Day]]),MONTH(Incoming_Data[[#This Row],[Completed Day]]),1),"")</f>
        <v>41365</v>
      </c>
      <c r="T131" s="6">
        <f>IFERROR(DATE(YEAR(Incoming_Data[[#This Row],[Confirmed Day]]),MONTH(Incoming_Data[[#This Row],[Confirmed Day]]),1),"")</f>
        <v>41395</v>
      </c>
      <c r="U131" s="12">
        <f>IF(ISNUMBER(Incoming_Data[[#This Row],[Completed Day]]),1,0)</f>
        <v>1</v>
      </c>
      <c r="V131" s="12">
        <f>IF(ISNUMBER(Incoming_Data[[#This Row],[Confirmed Day]]),1,0)</f>
        <v>1</v>
      </c>
      <c r="X131" t="s">
        <v>12475</v>
      </c>
      <c r="Y131" s="36">
        <v>41352</v>
      </c>
      <c r="AA131" t="s">
        <v>12475</v>
      </c>
      <c r="AB131" s="36">
        <v>41383</v>
      </c>
    </row>
    <row r="132" spans="2:28" x14ac:dyDescent="0.25">
      <c r="B132" s="24" t="s">
        <v>30</v>
      </c>
      <c r="C132" s="24" t="s">
        <v>17</v>
      </c>
      <c r="D132" s="24" t="s">
        <v>2194</v>
      </c>
      <c r="E132" s="24" t="s">
        <v>415</v>
      </c>
      <c r="F132" s="24" t="s">
        <v>416</v>
      </c>
      <c r="G132" s="36">
        <v>41373</v>
      </c>
      <c r="H132" s="36">
        <v>41373</v>
      </c>
      <c r="I132" s="12">
        <v>3</v>
      </c>
      <c r="J132" s="12">
        <v>4</v>
      </c>
      <c r="K132" s="12">
        <v>4</v>
      </c>
      <c r="L132" s="24" t="s">
        <v>10597</v>
      </c>
      <c r="M132" t="str">
        <f>VLOOKUP(LEFT(Incoming_Data[[#This Row],[Object ID]],1),Lookup[#All],2,FALSE)</f>
        <v>Service Request</v>
      </c>
      <c r="N132" s="36">
        <f>IFERROR(VLOOKUP(Incoming_Data[[#This Row],[Object ID]],SP_Data[#All],2,FALSE),"")</f>
        <v>41373</v>
      </c>
      <c r="O132" s="36">
        <f>IFERROR(VLOOKUP(Incoming_Data[[#This Row],[Object ID]],Finalized_Data[#All],2,FALSE),"")</f>
        <v>41373</v>
      </c>
      <c r="P1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" s="6">
        <f>IFERROR(DATE(YEAR(Incoming_Data[[#This Row],[Incoming Day]]),MONTH(Incoming_Data[[#This Row],[Incoming Day]]),1),"")</f>
        <v>41365</v>
      </c>
      <c r="R132" s="3">
        <f>DATE(YEAR(Incoming_Data[[#This Row],[Incoming Day]]),1,1)</f>
        <v>41275</v>
      </c>
      <c r="S132" s="6">
        <f>IFERROR(DATE(YEAR(Incoming_Data[[#This Row],[Completed Day]]),MONTH(Incoming_Data[[#This Row],[Completed Day]]),1),"")</f>
        <v>41365</v>
      </c>
      <c r="T132" s="6">
        <f>IFERROR(DATE(YEAR(Incoming_Data[[#This Row],[Confirmed Day]]),MONTH(Incoming_Data[[#This Row],[Confirmed Day]]),1),"")</f>
        <v>41365</v>
      </c>
      <c r="U132" s="12">
        <f>IF(ISNUMBER(Incoming_Data[[#This Row],[Completed Day]]),1,0)</f>
        <v>1</v>
      </c>
      <c r="V132" s="12">
        <f>IF(ISNUMBER(Incoming_Data[[#This Row],[Confirmed Day]]),1,0)</f>
        <v>1</v>
      </c>
      <c r="X132" t="s">
        <v>10422</v>
      </c>
      <c r="Y132" s="36">
        <v>41352</v>
      </c>
      <c r="AA132" t="s">
        <v>10422</v>
      </c>
      <c r="AB132" s="36">
        <v>41383</v>
      </c>
    </row>
    <row r="133" spans="2:28" x14ac:dyDescent="0.25">
      <c r="B133" s="24" t="s">
        <v>30</v>
      </c>
      <c r="C133" s="24" t="s">
        <v>17</v>
      </c>
      <c r="D133" s="24" t="s">
        <v>2194</v>
      </c>
      <c r="E133" s="24" t="s">
        <v>424</v>
      </c>
      <c r="F133" s="24" t="s">
        <v>425</v>
      </c>
      <c r="G133" s="36">
        <v>41374</v>
      </c>
      <c r="H133" s="36">
        <v>41374</v>
      </c>
      <c r="I133" s="12">
        <v>3</v>
      </c>
      <c r="J133" s="12">
        <v>3</v>
      </c>
      <c r="K133" s="12">
        <v>3</v>
      </c>
      <c r="L133" s="24" t="s">
        <v>10597</v>
      </c>
      <c r="M133" t="str">
        <f>VLOOKUP(LEFT(Incoming_Data[[#This Row],[Object ID]],1),Lookup[#All],2,FALSE)</f>
        <v>Service Request</v>
      </c>
      <c r="N133" s="36">
        <f>IFERROR(VLOOKUP(Incoming_Data[[#This Row],[Object ID]],SP_Data[#All],2,FALSE),"")</f>
        <v>41375</v>
      </c>
      <c r="O133" s="36">
        <f>IFERROR(VLOOKUP(Incoming_Data[[#This Row],[Object ID]],Finalized_Data[#All],2,FALSE),"")</f>
        <v>41414</v>
      </c>
      <c r="P1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" s="6">
        <f>IFERROR(DATE(YEAR(Incoming_Data[[#This Row],[Incoming Day]]),MONTH(Incoming_Data[[#This Row],[Incoming Day]]),1),"")</f>
        <v>41365</v>
      </c>
      <c r="R133" s="3">
        <f>DATE(YEAR(Incoming_Data[[#This Row],[Incoming Day]]),1,1)</f>
        <v>41275</v>
      </c>
      <c r="S133" s="6">
        <f>IFERROR(DATE(YEAR(Incoming_Data[[#This Row],[Completed Day]]),MONTH(Incoming_Data[[#This Row],[Completed Day]]),1),"")</f>
        <v>41365</v>
      </c>
      <c r="T133" s="6">
        <f>IFERROR(DATE(YEAR(Incoming_Data[[#This Row],[Confirmed Day]]),MONTH(Incoming_Data[[#This Row],[Confirmed Day]]),1),"")</f>
        <v>41395</v>
      </c>
      <c r="U133" s="12">
        <f>IF(ISNUMBER(Incoming_Data[[#This Row],[Completed Day]]),1,0)</f>
        <v>1</v>
      </c>
      <c r="V133" s="12">
        <f>IF(ISNUMBER(Incoming_Data[[#This Row],[Confirmed Day]]),1,0)</f>
        <v>1</v>
      </c>
      <c r="X133" t="s">
        <v>10427</v>
      </c>
      <c r="Y133" s="36">
        <v>41352</v>
      </c>
      <c r="AA133" t="s">
        <v>10427</v>
      </c>
      <c r="AB133" s="36">
        <v>41383</v>
      </c>
    </row>
    <row r="134" spans="2:28" x14ac:dyDescent="0.25">
      <c r="B134" s="24" t="s">
        <v>30</v>
      </c>
      <c r="C134" s="24" t="s">
        <v>17</v>
      </c>
      <c r="D134" s="24" t="s">
        <v>2194</v>
      </c>
      <c r="E134" s="24" t="s">
        <v>455</v>
      </c>
      <c r="F134" s="24" t="s">
        <v>456</v>
      </c>
      <c r="G134" s="36">
        <v>41375</v>
      </c>
      <c r="H134" s="36">
        <v>41375</v>
      </c>
      <c r="I134" s="12">
        <v>3</v>
      </c>
      <c r="J134" s="12">
        <v>3</v>
      </c>
      <c r="K134" s="12">
        <v>3</v>
      </c>
      <c r="L134" s="24" t="s">
        <v>10597</v>
      </c>
      <c r="M134" t="str">
        <f>VLOOKUP(LEFT(Incoming_Data[[#This Row],[Object ID]],1),Lookup[#All],2,FALSE)</f>
        <v>Service Request</v>
      </c>
      <c r="N134" s="36">
        <f>IFERROR(VLOOKUP(Incoming_Data[[#This Row],[Object ID]],SP_Data[#All],2,FALSE),"")</f>
        <v>41375</v>
      </c>
      <c r="O134" s="36">
        <f>IFERROR(VLOOKUP(Incoming_Data[[#This Row],[Object ID]],Finalized_Data[#All],2,FALSE),"")</f>
        <v>41414</v>
      </c>
      <c r="P1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" s="6">
        <f>IFERROR(DATE(YEAR(Incoming_Data[[#This Row],[Incoming Day]]),MONTH(Incoming_Data[[#This Row],[Incoming Day]]),1),"")</f>
        <v>41365</v>
      </c>
      <c r="R134" s="3">
        <f>DATE(YEAR(Incoming_Data[[#This Row],[Incoming Day]]),1,1)</f>
        <v>41275</v>
      </c>
      <c r="S134" s="6">
        <f>IFERROR(DATE(YEAR(Incoming_Data[[#This Row],[Completed Day]]),MONTH(Incoming_Data[[#This Row],[Completed Day]]),1),"")</f>
        <v>41365</v>
      </c>
      <c r="T134" s="6">
        <f>IFERROR(DATE(YEAR(Incoming_Data[[#This Row],[Confirmed Day]]),MONTH(Incoming_Data[[#This Row],[Confirmed Day]]),1),"")</f>
        <v>41395</v>
      </c>
      <c r="U134" s="12">
        <f>IF(ISNUMBER(Incoming_Data[[#This Row],[Completed Day]]),1,0)</f>
        <v>1</v>
      </c>
      <c r="V134" s="12">
        <f>IF(ISNUMBER(Incoming_Data[[#This Row],[Confirmed Day]]),1,0)</f>
        <v>1</v>
      </c>
      <c r="X134" t="s">
        <v>12476</v>
      </c>
      <c r="Y134" s="36">
        <v>41352</v>
      </c>
      <c r="AA134" t="s">
        <v>12476</v>
      </c>
      <c r="AB134" s="36">
        <v>41383</v>
      </c>
    </row>
    <row r="135" spans="2:28" x14ac:dyDescent="0.25">
      <c r="B135" s="24" t="s">
        <v>30</v>
      </c>
      <c r="C135" s="24" t="s">
        <v>17</v>
      </c>
      <c r="D135" s="24" t="s">
        <v>2194</v>
      </c>
      <c r="E135" s="24" t="s">
        <v>457</v>
      </c>
      <c r="F135" s="24" t="s">
        <v>458</v>
      </c>
      <c r="G135" s="36">
        <v>41375</v>
      </c>
      <c r="H135" s="36">
        <v>41375</v>
      </c>
      <c r="I135" s="12">
        <v>3</v>
      </c>
      <c r="J135" s="12">
        <v>3</v>
      </c>
      <c r="K135" s="12">
        <v>3</v>
      </c>
      <c r="L135" s="24" t="s">
        <v>10597</v>
      </c>
      <c r="M135" t="str">
        <f>VLOOKUP(LEFT(Incoming_Data[[#This Row],[Object ID]],1),Lookup[#All],2,FALSE)</f>
        <v>Service Request</v>
      </c>
      <c r="N135" s="36">
        <f>IFERROR(VLOOKUP(Incoming_Data[[#This Row],[Object ID]],SP_Data[#All],2,FALSE),"")</f>
        <v>41375</v>
      </c>
      <c r="O135" s="36">
        <f>IFERROR(VLOOKUP(Incoming_Data[[#This Row],[Object ID]],Finalized_Data[#All],2,FALSE),"")</f>
        <v>41414</v>
      </c>
      <c r="P1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" s="6">
        <f>IFERROR(DATE(YEAR(Incoming_Data[[#This Row],[Incoming Day]]),MONTH(Incoming_Data[[#This Row],[Incoming Day]]),1),"")</f>
        <v>41365</v>
      </c>
      <c r="R135" s="3">
        <f>DATE(YEAR(Incoming_Data[[#This Row],[Incoming Day]]),1,1)</f>
        <v>41275</v>
      </c>
      <c r="S135" s="6">
        <f>IFERROR(DATE(YEAR(Incoming_Data[[#This Row],[Completed Day]]),MONTH(Incoming_Data[[#This Row],[Completed Day]]),1),"")</f>
        <v>41365</v>
      </c>
      <c r="T135" s="6">
        <f>IFERROR(DATE(YEAR(Incoming_Data[[#This Row],[Confirmed Day]]),MONTH(Incoming_Data[[#This Row],[Confirmed Day]]),1),"")</f>
        <v>41395</v>
      </c>
      <c r="U135" s="12">
        <f>IF(ISNUMBER(Incoming_Data[[#This Row],[Completed Day]]),1,0)</f>
        <v>1</v>
      </c>
      <c r="V135" s="12">
        <f>IF(ISNUMBER(Incoming_Data[[#This Row],[Confirmed Day]]),1,0)</f>
        <v>1</v>
      </c>
      <c r="X135" t="s">
        <v>12477</v>
      </c>
      <c r="Y135" s="36">
        <v>41352</v>
      </c>
      <c r="AA135" t="s">
        <v>12477</v>
      </c>
      <c r="AB135" s="36">
        <v>41383</v>
      </c>
    </row>
    <row r="136" spans="2:28" x14ac:dyDescent="0.25">
      <c r="B136" s="24" t="s">
        <v>30</v>
      </c>
      <c r="C136" s="24" t="s">
        <v>17</v>
      </c>
      <c r="D136" s="24" t="s">
        <v>2194</v>
      </c>
      <c r="E136" s="24" t="s">
        <v>483</v>
      </c>
      <c r="F136" s="24" t="s">
        <v>484</v>
      </c>
      <c r="G136" s="36">
        <v>41377</v>
      </c>
      <c r="H136" s="36">
        <v>41376</v>
      </c>
      <c r="I136" s="12">
        <v>3</v>
      </c>
      <c r="J136" s="12">
        <v>3</v>
      </c>
      <c r="K136" s="12">
        <v>3</v>
      </c>
      <c r="L136" s="24" t="s">
        <v>10597</v>
      </c>
      <c r="M136" t="str">
        <f>VLOOKUP(LEFT(Incoming_Data[[#This Row],[Object ID]],1),Lookup[#All],2,FALSE)</f>
        <v>Service Request</v>
      </c>
      <c r="N136" s="36">
        <f>IFERROR(VLOOKUP(Incoming_Data[[#This Row],[Object ID]],SP_Data[#All],2,FALSE),"")</f>
        <v>41377</v>
      </c>
      <c r="O136" s="36">
        <f>IFERROR(VLOOKUP(Incoming_Data[[#This Row],[Object ID]],Finalized_Data[#All],2,FALSE),"")</f>
        <v>41377</v>
      </c>
      <c r="P1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" s="6">
        <f>IFERROR(DATE(YEAR(Incoming_Data[[#This Row],[Incoming Day]]),MONTH(Incoming_Data[[#This Row],[Incoming Day]]),1),"")</f>
        <v>41365</v>
      </c>
      <c r="R136" s="3">
        <f>DATE(YEAR(Incoming_Data[[#This Row],[Incoming Day]]),1,1)</f>
        <v>41275</v>
      </c>
      <c r="S136" s="6">
        <f>IFERROR(DATE(YEAR(Incoming_Data[[#This Row],[Completed Day]]),MONTH(Incoming_Data[[#This Row],[Completed Day]]),1),"")</f>
        <v>41365</v>
      </c>
      <c r="T136" s="6">
        <f>IFERROR(DATE(YEAR(Incoming_Data[[#This Row],[Confirmed Day]]),MONTH(Incoming_Data[[#This Row],[Confirmed Day]]),1),"")</f>
        <v>41365</v>
      </c>
      <c r="U136" s="12">
        <f>IF(ISNUMBER(Incoming_Data[[#This Row],[Completed Day]]),1,0)</f>
        <v>1</v>
      </c>
      <c r="V136" s="12">
        <f>IF(ISNUMBER(Incoming_Data[[#This Row],[Confirmed Day]]),1,0)</f>
        <v>1</v>
      </c>
      <c r="X136" t="s">
        <v>10418</v>
      </c>
      <c r="Y136" s="36">
        <v>41352</v>
      </c>
      <c r="AA136" t="s">
        <v>10418</v>
      </c>
      <c r="AB136" s="36">
        <v>41383</v>
      </c>
    </row>
    <row r="137" spans="2:28" x14ac:dyDescent="0.25">
      <c r="B137" s="24" t="s">
        <v>30</v>
      </c>
      <c r="C137" s="24" t="s">
        <v>17</v>
      </c>
      <c r="D137" s="24" t="s">
        <v>2194</v>
      </c>
      <c r="E137" s="24" t="s">
        <v>10603</v>
      </c>
      <c r="F137" s="24" t="s">
        <v>10604</v>
      </c>
      <c r="G137" s="36">
        <v>41380</v>
      </c>
      <c r="H137" s="36">
        <v>41380</v>
      </c>
      <c r="I137" s="12">
        <v>3</v>
      </c>
      <c r="J137" s="12">
        <v>3</v>
      </c>
      <c r="K137" s="12">
        <v>3</v>
      </c>
      <c r="L137" s="24" t="s">
        <v>10599</v>
      </c>
      <c r="M137" t="str">
        <f>VLOOKUP(LEFT(Incoming_Data[[#This Row],[Object ID]],1),Lookup[#All],2,FALSE)</f>
        <v>Service Request</v>
      </c>
      <c r="N137" s="36">
        <f>IFERROR(VLOOKUP(Incoming_Data[[#This Row],[Object ID]],SP_Data[#All],2,FALSE),"")</f>
        <v>41402</v>
      </c>
      <c r="O137" s="36" t="str">
        <f>IFERROR(VLOOKUP(Incoming_Data[[#This Row],[Object ID]],Finalized_Data[#All],2,FALSE),"")</f>
        <v/>
      </c>
      <c r="P1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" s="6">
        <f>IFERROR(DATE(YEAR(Incoming_Data[[#This Row],[Incoming Day]]),MONTH(Incoming_Data[[#This Row],[Incoming Day]]),1),"")</f>
        <v>41365</v>
      </c>
      <c r="R137" s="3">
        <f>DATE(YEAR(Incoming_Data[[#This Row],[Incoming Day]]),1,1)</f>
        <v>41275</v>
      </c>
      <c r="S137" s="6">
        <f>IFERROR(DATE(YEAR(Incoming_Data[[#This Row],[Completed Day]]),MONTH(Incoming_Data[[#This Row],[Completed Day]]),1),"")</f>
        <v>41395</v>
      </c>
      <c r="T137" s="6" t="str">
        <f>IFERROR(DATE(YEAR(Incoming_Data[[#This Row],[Confirmed Day]]),MONTH(Incoming_Data[[#This Row],[Confirmed Day]]),1),"")</f>
        <v/>
      </c>
      <c r="U137" s="12">
        <f>IF(ISNUMBER(Incoming_Data[[#This Row],[Completed Day]]),1,0)</f>
        <v>1</v>
      </c>
      <c r="V137" s="12">
        <f>IF(ISNUMBER(Incoming_Data[[#This Row],[Confirmed Day]]),1,0)</f>
        <v>0</v>
      </c>
      <c r="X137" t="s">
        <v>12478</v>
      </c>
      <c r="Y137" s="36">
        <v>41352</v>
      </c>
      <c r="AA137" t="s">
        <v>12478</v>
      </c>
      <c r="AB137" s="36">
        <v>41383</v>
      </c>
    </row>
    <row r="138" spans="2:28" x14ac:dyDescent="0.25">
      <c r="B138" s="24" t="s">
        <v>30</v>
      </c>
      <c r="C138" s="24" t="s">
        <v>17</v>
      </c>
      <c r="D138" s="24" t="s">
        <v>2194</v>
      </c>
      <c r="E138" s="24" t="s">
        <v>571</v>
      </c>
      <c r="F138" s="24" t="s">
        <v>572</v>
      </c>
      <c r="G138" s="36">
        <v>41381</v>
      </c>
      <c r="H138" s="36">
        <v>41381</v>
      </c>
      <c r="I138" s="12">
        <v>3</v>
      </c>
      <c r="J138" s="12">
        <v>3</v>
      </c>
      <c r="K138" s="12">
        <v>3</v>
      </c>
      <c r="L138" s="24" t="s">
        <v>10597</v>
      </c>
      <c r="M138" t="str">
        <f>VLOOKUP(LEFT(Incoming_Data[[#This Row],[Object ID]],1),Lookup[#All],2,FALSE)</f>
        <v>Service Request</v>
      </c>
      <c r="N138" s="36">
        <f>IFERROR(VLOOKUP(Incoming_Data[[#This Row],[Object ID]],SP_Data[#All],2,FALSE),"")</f>
        <v>41381</v>
      </c>
      <c r="O138" s="36">
        <f>IFERROR(VLOOKUP(Incoming_Data[[#This Row],[Object ID]],Finalized_Data[#All],2,FALSE),"")</f>
        <v>41381</v>
      </c>
      <c r="P1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" s="6">
        <f>IFERROR(DATE(YEAR(Incoming_Data[[#This Row],[Incoming Day]]),MONTH(Incoming_Data[[#This Row],[Incoming Day]]),1),"")</f>
        <v>41365</v>
      </c>
      <c r="R138" s="3">
        <f>DATE(YEAR(Incoming_Data[[#This Row],[Incoming Day]]),1,1)</f>
        <v>41275</v>
      </c>
      <c r="S138" s="6">
        <f>IFERROR(DATE(YEAR(Incoming_Data[[#This Row],[Completed Day]]),MONTH(Incoming_Data[[#This Row],[Completed Day]]),1),"")</f>
        <v>41365</v>
      </c>
      <c r="T138" s="6">
        <f>IFERROR(DATE(YEAR(Incoming_Data[[#This Row],[Confirmed Day]]),MONTH(Incoming_Data[[#This Row],[Confirmed Day]]),1),"")</f>
        <v>41365</v>
      </c>
      <c r="U138" s="12">
        <f>IF(ISNUMBER(Incoming_Data[[#This Row],[Completed Day]]),1,0)</f>
        <v>1</v>
      </c>
      <c r="V138" s="12">
        <f>IF(ISNUMBER(Incoming_Data[[#This Row],[Confirmed Day]]),1,0)</f>
        <v>1</v>
      </c>
      <c r="X138" t="s">
        <v>12479</v>
      </c>
      <c r="Y138" s="36">
        <v>41352</v>
      </c>
      <c r="AA138" t="s">
        <v>12479</v>
      </c>
      <c r="AB138" s="36">
        <v>41383</v>
      </c>
    </row>
    <row r="139" spans="2:28" x14ac:dyDescent="0.25">
      <c r="B139" s="24" t="s">
        <v>30</v>
      </c>
      <c r="C139" s="24" t="s">
        <v>17</v>
      </c>
      <c r="D139" s="24" t="s">
        <v>2194</v>
      </c>
      <c r="E139" s="24" t="s">
        <v>584</v>
      </c>
      <c r="F139" s="24" t="s">
        <v>585</v>
      </c>
      <c r="G139" s="36">
        <v>41382</v>
      </c>
      <c r="H139" s="36">
        <v>41381</v>
      </c>
      <c r="I139" s="12">
        <v>3</v>
      </c>
      <c r="J139" s="12">
        <v>3</v>
      </c>
      <c r="K139" s="12">
        <v>3</v>
      </c>
      <c r="L139" s="24" t="s">
        <v>10597</v>
      </c>
      <c r="M139" t="str">
        <f>VLOOKUP(LEFT(Incoming_Data[[#This Row],[Object ID]],1),Lookup[#All],2,FALSE)</f>
        <v>Service Request</v>
      </c>
      <c r="N139" s="36">
        <f>IFERROR(VLOOKUP(Incoming_Data[[#This Row],[Object ID]],SP_Data[#All],2,FALSE),"")</f>
        <v>41382</v>
      </c>
      <c r="O139" s="36">
        <f>IFERROR(VLOOKUP(Incoming_Data[[#This Row],[Object ID]],Finalized_Data[#All],2,FALSE),"")</f>
        <v>41414</v>
      </c>
      <c r="P1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" s="6">
        <f>IFERROR(DATE(YEAR(Incoming_Data[[#This Row],[Incoming Day]]),MONTH(Incoming_Data[[#This Row],[Incoming Day]]),1),"")</f>
        <v>41365</v>
      </c>
      <c r="R139" s="3">
        <f>DATE(YEAR(Incoming_Data[[#This Row],[Incoming Day]]),1,1)</f>
        <v>41275</v>
      </c>
      <c r="S139" s="6">
        <f>IFERROR(DATE(YEAR(Incoming_Data[[#This Row],[Completed Day]]),MONTH(Incoming_Data[[#This Row],[Completed Day]]),1),"")</f>
        <v>41365</v>
      </c>
      <c r="T139" s="6">
        <f>IFERROR(DATE(YEAR(Incoming_Data[[#This Row],[Confirmed Day]]),MONTH(Incoming_Data[[#This Row],[Confirmed Day]]),1),"")</f>
        <v>41395</v>
      </c>
      <c r="U139" s="12">
        <f>IF(ISNUMBER(Incoming_Data[[#This Row],[Completed Day]]),1,0)</f>
        <v>1</v>
      </c>
      <c r="V139" s="12">
        <f>IF(ISNUMBER(Incoming_Data[[#This Row],[Confirmed Day]]),1,0)</f>
        <v>1</v>
      </c>
      <c r="X139" t="s">
        <v>10414</v>
      </c>
      <c r="Y139" s="36">
        <v>41352</v>
      </c>
      <c r="AA139" t="s">
        <v>10414</v>
      </c>
      <c r="AB139" s="36">
        <v>41425</v>
      </c>
    </row>
    <row r="140" spans="2:28" x14ac:dyDescent="0.25">
      <c r="B140" s="24" t="s">
        <v>30</v>
      </c>
      <c r="C140" s="24" t="s">
        <v>17</v>
      </c>
      <c r="D140" s="24" t="s">
        <v>2194</v>
      </c>
      <c r="E140" s="24" t="s">
        <v>10605</v>
      </c>
      <c r="F140" s="24" t="s">
        <v>10606</v>
      </c>
      <c r="G140" s="36">
        <v>41388</v>
      </c>
      <c r="H140" s="36">
        <v>41388</v>
      </c>
      <c r="I140" s="12">
        <v>3</v>
      </c>
      <c r="J140" s="12">
        <v>3</v>
      </c>
      <c r="K140" s="12">
        <v>3</v>
      </c>
      <c r="L140" s="24" t="s">
        <v>10599</v>
      </c>
      <c r="M140" t="str">
        <f>VLOOKUP(LEFT(Incoming_Data[[#This Row],[Object ID]],1),Lookup[#All],2,FALSE)</f>
        <v>Service Request</v>
      </c>
      <c r="N140" s="36">
        <f>IFERROR(VLOOKUP(Incoming_Data[[#This Row],[Object ID]],SP_Data[#All],2,FALSE),"")</f>
        <v>41422</v>
      </c>
      <c r="O140" s="36" t="str">
        <f>IFERROR(VLOOKUP(Incoming_Data[[#This Row],[Object ID]],Finalized_Data[#All],2,FALSE),"")</f>
        <v/>
      </c>
      <c r="P1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" s="6">
        <f>IFERROR(DATE(YEAR(Incoming_Data[[#This Row],[Incoming Day]]),MONTH(Incoming_Data[[#This Row],[Incoming Day]]),1),"")</f>
        <v>41365</v>
      </c>
      <c r="R140" s="3">
        <f>DATE(YEAR(Incoming_Data[[#This Row],[Incoming Day]]),1,1)</f>
        <v>41275</v>
      </c>
      <c r="S140" s="6">
        <f>IFERROR(DATE(YEAR(Incoming_Data[[#This Row],[Completed Day]]),MONTH(Incoming_Data[[#This Row],[Completed Day]]),1),"")</f>
        <v>41395</v>
      </c>
      <c r="T140" s="6" t="str">
        <f>IFERROR(DATE(YEAR(Incoming_Data[[#This Row],[Confirmed Day]]),MONTH(Incoming_Data[[#This Row],[Confirmed Day]]),1),"")</f>
        <v/>
      </c>
      <c r="U140" s="12">
        <f>IF(ISNUMBER(Incoming_Data[[#This Row],[Completed Day]]),1,0)</f>
        <v>1</v>
      </c>
      <c r="V140" s="12">
        <f>IF(ISNUMBER(Incoming_Data[[#This Row],[Confirmed Day]]),1,0)</f>
        <v>0</v>
      </c>
      <c r="X140" t="s">
        <v>10410</v>
      </c>
      <c r="Y140" s="36">
        <v>41352</v>
      </c>
      <c r="AA140" t="s">
        <v>10410</v>
      </c>
      <c r="AB140" s="36">
        <v>41383</v>
      </c>
    </row>
    <row r="141" spans="2:28" x14ac:dyDescent="0.25">
      <c r="B141" s="24" t="s">
        <v>30</v>
      </c>
      <c r="C141" s="24" t="s">
        <v>17</v>
      </c>
      <c r="D141" s="24" t="s">
        <v>2194</v>
      </c>
      <c r="E141" s="24" t="s">
        <v>10607</v>
      </c>
      <c r="F141" s="24" t="s">
        <v>10608</v>
      </c>
      <c r="G141" s="36">
        <v>41394</v>
      </c>
      <c r="H141" s="36">
        <v>41394</v>
      </c>
      <c r="I141" s="12">
        <v>1</v>
      </c>
      <c r="J141" s="12">
        <v>3</v>
      </c>
      <c r="K141" s="12">
        <v>3</v>
      </c>
      <c r="L141" s="24" t="s">
        <v>10599</v>
      </c>
      <c r="M141" t="str">
        <f>VLOOKUP(LEFT(Incoming_Data[[#This Row],[Object ID]],1),Lookup[#All],2,FALSE)</f>
        <v>Service Request</v>
      </c>
      <c r="N141" s="36">
        <f>IFERROR(VLOOKUP(Incoming_Data[[#This Row],[Object ID]],SP_Data[#All],2,FALSE),"")</f>
        <v>41403</v>
      </c>
      <c r="O141" s="36" t="str">
        <f>IFERROR(VLOOKUP(Incoming_Data[[#This Row],[Object ID]],Finalized_Data[#All],2,FALSE),"")</f>
        <v/>
      </c>
      <c r="P1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" s="6">
        <f>IFERROR(DATE(YEAR(Incoming_Data[[#This Row],[Incoming Day]]),MONTH(Incoming_Data[[#This Row],[Incoming Day]]),1),"")</f>
        <v>41365</v>
      </c>
      <c r="R141" s="3">
        <f>DATE(YEAR(Incoming_Data[[#This Row],[Incoming Day]]),1,1)</f>
        <v>41275</v>
      </c>
      <c r="S141" s="6">
        <f>IFERROR(DATE(YEAR(Incoming_Data[[#This Row],[Completed Day]]),MONTH(Incoming_Data[[#This Row],[Completed Day]]),1),"")</f>
        <v>41395</v>
      </c>
      <c r="T141" s="6" t="str">
        <f>IFERROR(DATE(YEAR(Incoming_Data[[#This Row],[Confirmed Day]]),MONTH(Incoming_Data[[#This Row],[Confirmed Day]]),1),"")</f>
        <v/>
      </c>
      <c r="U141" s="12">
        <f>IF(ISNUMBER(Incoming_Data[[#This Row],[Completed Day]]),1,0)</f>
        <v>1</v>
      </c>
      <c r="V141" s="12">
        <f>IF(ISNUMBER(Incoming_Data[[#This Row],[Confirmed Day]]),1,0)</f>
        <v>0</v>
      </c>
      <c r="X141" t="s">
        <v>10401</v>
      </c>
      <c r="Y141" s="36">
        <v>41352</v>
      </c>
      <c r="AA141" t="s">
        <v>10401</v>
      </c>
      <c r="AB141" s="36">
        <v>41380</v>
      </c>
    </row>
    <row r="142" spans="2:28" x14ac:dyDescent="0.25">
      <c r="B142" s="24" t="s">
        <v>30</v>
      </c>
      <c r="C142" s="24" t="s">
        <v>17</v>
      </c>
      <c r="D142" s="24" t="s">
        <v>2194</v>
      </c>
      <c r="E142" s="24" t="s">
        <v>10609</v>
      </c>
      <c r="F142" s="24" t="s">
        <v>10610</v>
      </c>
      <c r="G142" s="36">
        <v>41395</v>
      </c>
      <c r="H142" s="36">
        <v>41395</v>
      </c>
      <c r="I142" s="12">
        <v>4</v>
      </c>
      <c r="J142" s="12">
        <v>4</v>
      </c>
      <c r="K142" s="12">
        <v>4</v>
      </c>
      <c r="L142" s="24" t="s">
        <v>10599</v>
      </c>
      <c r="M142" t="str">
        <f>VLOOKUP(LEFT(Incoming_Data[[#This Row],[Object ID]],1),Lookup[#All],2,FALSE)</f>
        <v>Service Request</v>
      </c>
      <c r="N142" s="36">
        <f>IFERROR(VLOOKUP(Incoming_Data[[#This Row],[Object ID]],SP_Data[#All],2,FALSE),"")</f>
        <v>41409</v>
      </c>
      <c r="O142" s="36" t="str">
        <f>IFERROR(VLOOKUP(Incoming_Data[[#This Row],[Object ID]],Finalized_Data[#All],2,FALSE),"")</f>
        <v/>
      </c>
      <c r="P1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" s="6">
        <f>IFERROR(DATE(YEAR(Incoming_Data[[#This Row],[Incoming Day]]),MONTH(Incoming_Data[[#This Row],[Incoming Day]]),1),"")</f>
        <v>41395</v>
      </c>
      <c r="R142" s="3">
        <f>DATE(YEAR(Incoming_Data[[#This Row],[Incoming Day]]),1,1)</f>
        <v>41275</v>
      </c>
      <c r="S142" s="6">
        <f>IFERROR(DATE(YEAR(Incoming_Data[[#This Row],[Completed Day]]),MONTH(Incoming_Data[[#This Row],[Completed Day]]),1),"")</f>
        <v>41395</v>
      </c>
      <c r="T142" s="6" t="str">
        <f>IFERROR(DATE(YEAR(Incoming_Data[[#This Row],[Confirmed Day]]),MONTH(Incoming_Data[[#This Row],[Confirmed Day]]),1),"")</f>
        <v/>
      </c>
      <c r="U142" s="12">
        <f>IF(ISNUMBER(Incoming_Data[[#This Row],[Completed Day]]),1,0)</f>
        <v>1</v>
      </c>
      <c r="V142" s="12">
        <f>IF(ISNUMBER(Incoming_Data[[#This Row],[Confirmed Day]]),1,0)</f>
        <v>0</v>
      </c>
      <c r="X142" t="s">
        <v>10405</v>
      </c>
      <c r="Y142" s="36">
        <v>41352</v>
      </c>
      <c r="AA142" t="s">
        <v>10405</v>
      </c>
      <c r="AB142" s="36">
        <v>41425</v>
      </c>
    </row>
    <row r="143" spans="2:28" x14ac:dyDescent="0.25">
      <c r="B143" s="24" t="s">
        <v>30</v>
      </c>
      <c r="C143" s="24" t="s">
        <v>17</v>
      </c>
      <c r="D143" s="24" t="s">
        <v>2194</v>
      </c>
      <c r="E143" s="24" t="s">
        <v>10611</v>
      </c>
      <c r="F143" s="24" t="s">
        <v>10610</v>
      </c>
      <c r="G143" s="36">
        <v>41395</v>
      </c>
      <c r="H143" s="36">
        <v>41395</v>
      </c>
      <c r="I143" s="12">
        <v>3</v>
      </c>
      <c r="J143" s="12">
        <v>3</v>
      </c>
      <c r="K143" s="12">
        <v>3</v>
      </c>
      <c r="L143" s="24" t="s">
        <v>10599</v>
      </c>
      <c r="M143" t="str">
        <f>VLOOKUP(LEFT(Incoming_Data[[#This Row],[Object ID]],1),Lookup[#All],2,FALSE)</f>
        <v>Service Request</v>
      </c>
      <c r="N143" s="36">
        <f>IFERROR(VLOOKUP(Incoming_Data[[#This Row],[Object ID]],SP_Data[#All],2,FALSE),"")</f>
        <v>41408</v>
      </c>
      <c r="O143" s="36" t="str">
        <f>IFERROR(VLOOKUP(Incoming_Data[[#This Row],[Object ID]],Finalized_Data[#All],2,FALSE),"")</f>
        <v/>
      </c>
      <c r="P1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" s="6">
        <f>IFERROR(DATE(YEAR(Incoming_Data[[#This Row],[Incoming Day]]),MONTH(Incoming_Data[[#This Row],[Incoming Day]]),1),"")</f>
        <v>41395</v>
      </c>
      <c r="R143" s="3">
        <f>DATE(YEAR(Incoming_Data[[#This Row],[Incoming Day]]),1,1)</f>
        <v>41275</v>
      </c>
      <c r="S143" s="6">
        <f>IFERROR(DATE(YEAR(Incoming_Data[[#This Row],[Completed Day]]),MONTH(Incoming_Data[[#This Row],[Completed Day]]),1),"")</f>
        <v>41395</v>
      </c>
      <c r="T143" s="6" t="str">
        <f>IFERROR(DATE(YEAR(Incoming_Data[[#This Row],[Confirmed Day]]),MONTH(Incoming_Data[[#This Row],[Confirmed Day]]),1),"")</f>
        <v/>
      </c>
      <c r="U143" s="12">
        <f>IF(ISNUMBER(Incoming_Data[[#This Row],[Completed Day]]),1,0)</f>
        <v>1</v>
      </c>
      <c r="V143" s="12">
        <f>IF(ISNUMBER(Incoming_Data[[#This Row],[Confirmed Day]]),1,0)</f>
        <v>0</v>
      </c>
      <c r="X143" t="s">
        <v>10396</v>
      </c>
      <c r="Y143" s="36">
        <v>41352</v>
      </c>
      <c r="AA143" t="s">
        <v>10396</v>
      </c>
      <c r="AB143" s="36">
        <v>41383</v>
      </c>
    </row>
    <row r="144" spans="2:28" x14ac:dyDescent="0.25">
      <c r="B144" s="24" t="s">
        <v>30</v>
      </c>
      <c r="C144" s="24" t="s">
        <v>17</v>
      </c>
      <c r="D144" s="24" t="s">
        <v>2194</v>
      </c>
      <c r="E144" s="24" t="s">
        <v>10612</v>
      </c>
      <c r="F144" s="24" t="s">
        <v>10613</v>
      </c>
      <c r="G144" s="36">
        <v>41396</v>
      </c>
      <c r="H144" s="36">
        <v>41395</v>
      </c>
      <c r="I144" s="12">
        <v>4</v>
      </c>
      <c r="J144" s="12">
        <v>4</v>
      </c>
      <c r="K144" s="12">
        <v>4</v>
      </c>
      <c r="L144" s="24" t="s">
        <v>10599</v>
      </c>
      <c r="M144" t="str">
        <f>VLOOKUP(LEFT(Incoming_Data[[#This Row],[Object ID]],1),Lookup[#All],2,FALSE)</f>
        <v>Service Request</v>
      </c>
      <c r="N144" s="36">
        <f>IFERROR(VLOOKUP(Incoming_Data[[#This Row],[Object ID]],SP_Data[#All],2,FALSE),"")</f>
        <v>41409</v>
      </c>
      <c r="O144" s="36" t="str">
        <f>IFERROR(VLOOKUP(Incoming_Data[[#This Row],[Object ID]],Finalized_Data[#All],2,FALSE),"")</f>
        <v/>
      </c>
      <c r="P1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" s="6">
        <f>IFERROR(DATE(YEAR(Incoming_Data[[#This Row],[Incoming Day]]),MONTH(Incoming_Data[[#This Row],[Incoming Day]]),1),"")</f>
        <v>41395</v>
      </c>
      <c r="R144" s="3">
        <f>DATE(YEAR(Incoming_Data[[#This Row],[Incoming Day]]),1,1)</f>
        <v>41275</v>
      </c>
      <c r="S144" s="6">
        <f>IFERROR(DATE(YEAR(Incoming_Data[[#This Row],[Completed Day]]),MONTH(Incoming_Data[[#This Row],[Completed Day]]),1),"")</f>
        <v>41395</v>
      </c>
      <c r="T144" s="6" t="str">
        <f>IFERROR(DATE(YEAR(Incoming_Data[[#This Row],[Confirmed Day]]),MONTH(Incoming_Data[[#This Row],[Confirmed Day]]),1),"")</f>
        <v/>
      </c>
      <c r="U144" s="12">
        <f>IF(ISNUMBER(Incoming_Data[[#This Row],[Completed Day]]),1,0)</f>
        <v>1</v>
      </c>
      <c r="V144" s="12">
        <f>IF(ISNUMBER(Incoming_Data[[#This Row],[Confirmed Day]]),1,0)</f>
        <v>0</v>
      </c>
      <c r="X144" t="s">
        <v>10387</v>
      </c>
      <c r="Y144" s="36">
        <v>41352</v>
      </c>
      <c r="AA144" t="s">
        <v>10387</v>
      </c>
      <c r="AB144" s="36">
        <v>41383</v>
      </c>
    </row>
    <row r="145" spans="2:28" x14ac:dyDescent="0.25">
      <c r="B145" s="24" t="s">
        <v>30</v>
      </c>
      <c r="C145" s="24" t="s">
        <v>17</v>
      </c>
      <c r="D145" s="24" t="s">
        <v>2194</v>
      </c>
      <c r="E145" s="24" t="s">
        <v>10614</v>
      </c>
      <c r="F145" s="24" t="s">
        <v>10615</v>
      </c>
      <c r="G145" s="36">
        <v>41401</v>
      </c>
      <c r="H145" s="36">
        <v>41401</v>
      </c>
      <c r="I145" s="12">
        <v>3</v>
      </c>
      <c r="J145" s="12">
        <v>3</v>
      </c>
      <c r="K145" s="12">
        <v>3</v>
      </c>
      <c r="L145" s="24" t="s">
        <v>10599</v>
      </c>
      <c r="M145" t="str">
        <f>VLOOKUP(LEFT(Incoming_Data[[#This Row],[Object ID]],1),Lookup[#All],2,FALSE)</f>
        <v>Service Request</v>
      </c>
      <c r="N145" s="36">
        <f>IFERROR(VLOOKUP(Incoming_Data[[#This Row],[Object ID]],SP_Data[#All],2,FALSE),"")</f>
        <v>41408</v>
      </c>
      <c r="O145" s="36" t="str">
        <f>IFERROR(VLOOKUP(Incoming_Data[[#This Row],[Object ID]],Finalized_Data[#All],2,FALSE),"")</f>
        <v/>
      </c>
      <c r="P1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" s="6">
        <f>IFERROR(DATE(YEAR(Incoming_Data[[#This Row],[Incoming Day]]),MONTH(Incoming_Data[[#This Row],[Incoming Day]]),1),"")</f>
        <v>41395</v>
      </c>
      <c r="R145" s="3">
        <f>DATE(YEAR(Incoming_Data[[#This Row],[Incoming Day]]),1,1)</f>
        <v>41275</v>
      </c>
      <c r="S145" s="6">
        <f>IFERROR(DATE(YEAR(Incoming_Data[[#This Row],[Completed Day]]),MONTH(Incoming_Data[[#This Row],[Completed Day]]),1),"")</f>
        <v>41395</v>
      </c>
      <c r="T145" s="6" t="str">
        <f>IFERROR(DATE(YEAR(Incoming_Data[[#This Row],[Confirmed Day]]),MONTH(Incoming_Data[[#This Row],[Confirmed Day]]),1),"")</f>
        <v/>
      </c>
      <c r="U145" s="12">
        <f>IF(ISNUMBER(Incoming_Data[[#This Row],[Completed Day]]),1,0)</f>
        <v>1</v>
      </c>
      <c r="V145" s="12">
        <f>IF(ISNUMBER(Incoming_Data[[#This Row],[Confirmed Day]]),1,0)</f>
        <v>0</v>
      </c>
      <c r="X145" t="s">
        <v>10384</v>
      </c>
      <c r="Y145" s="36">
        <v>41352</v>
      </c>
      <c r="AA145" t="s">
        <v>10384</v>
      </c>
      <c r="AB145" s="36">
        <v>41383</v>
      </c>
    </row>
    <row r="146" spans="2:28" x14ac:dyDescent="0.25">
      <c r="B146" s="24" t="s">
        <v>30</v>
      </c>
      <c r="C146" s="24" t="s">
        <v>17</v>
      </c>
      <c r="D146" s="24" t="s">
        <v>2194</v>
      </c>
      <c r="E146" s="24" t="s">
        <v>10616</v>
      </c>
      <c r="F146" s="24" t="s">
        <v>10617</v>
      </c>
      <c r="G146" s="36">
        <v>41403</v>
      </c>
      <c r="H146" s="36">
        <v>41402</v>
      </c>
      <c r="I146" s="12">
        <v>4</v>
      </c>
      <c r="J146" s="12">
        <v>4</v>
      </c>
      <c r="K146" s="12">
        <v>4</v>
      </c>
      <c r="L146" s="24" t="s">
        <v>10599</v>
      </c>
      <c r="M146" t="str">
        <f>VLOOKUP(LEFT(Incoming_Data[[#This Row],[Object ID]],1),Lookup[#All],2,FALSE)</f>
        <v>Service Request</v>
      </c>
      <c r="N146" s="36">
        <f>IFERROR(VLOOKUP(Incoming_Data[[#This Row],[Object ID]],SP_Data[#All],2,FALSE),"")</f>
        <v>41409</v>
      </c>
      <c r="O146" s="36" t="str">
        <f>IFERROR(VLOOKUP(Incoming_Data[[#This Row],[Object ID]],Finalized_Data[#All],2,FALSE),"")</f>
        <v/>
      </c>
      <c r="P1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" s="6">
        <f>IFERROR(DATE(YEAR(Incoming_Data[[#This Row],[Incoming Day]]),MONTH(Incoming_Data[[#This Row],[Incoming Day]]),1),"")</f>
        <v>41395</v>
      </c>
      <c r="R146" s="3">
        <f>DATE(YEAR(Incoming_Data[[#This Row],[Incoming Day]]),1,1)</f>
        <v>41275</v>
      </c>
      <c r="S146" s="6">
        <f>IFERROR(DATE(YEAR(Incoming_Data[[#This Row],[Completed Day]]),MONTH(Incoming_Data[[#This Row],[Completed Day]]),1),"")</f>
        <v>41395</v>
      </c>
      <c r="T146" s="6" t="str">
        <f>IFERROR(DATE(YEAR(Incoming_Data[[#This Row],[Confirmed Day]]),MONTH(Incoming_Data[[#This Row],[Confirmed Day]]),1),"")</f>
        <v/>
      </c>
      <c r="U146" s="12">
        <f>IF(ISNUMBER(Incoming_Data[[#This Row],[Completed Day]]),1,0)</f>
        <v>1</v>
      </c>
      <c r="V146" s="12">
        <f>IF(ISNUMBER(Incoming_Data[[#This Row],[Confirmed Day]]),1,0)</f>
        <v>0</v>
      </c>
      <c r="X146" t="s">
        <v>10375</v>
      </c>
      <c r="Y146" s="36">
        <v>41352</v>
      </c>
      <c r="AA146" t="s">
        <v>10375</v>
      </c>
      <c r="AB146" s="36">
        <v>41383</v>
      </c>
    </row>
    <row r="147" spans="2:28" x14ac:dyDescent="0.25">
      <c r="B147" s="24" t="s">
        <v>30</v>
      </c>
      <c r="C147" s="24" t="s">
        <v>17</v>
      </c>
      <c r="D147" s="24" t="s">
        <v>2194</v>
      </c>
      <c r="E147" s="24" t="s">
        <v>2551</v>
      </c>
      <c r="F147" s="24" t="s">
        <v>10618</v>
      </c>
      <c r="G147" s="36">
        <v>41415</v>
      </c>
      <c r="H147" s="36">
        <v>41415</v>
      </c>
      <c r="I147" s="12">
        <v>1</v>
      </c>
      <c r="J147" s="12">
        <v>3</v>
      </c>
      <c r="K147" s="12">
        <v>3</v>
      </c>
      <c r="L147" s="24" t="s">
        <v>10597</v>
      </c>
      <c r="M147" t="str">
        <f>VLOOKUP(LEFT(Incoming_Data[[#This Row],[Object ID]],1),Lookup[#All],2,FALSE)</f>
        <v>Service Request</v>
      </c>
      <c r="N147" s="36" t="str">
        <f>IFERROR(VLOOKUP(Incoming_Data[[#This Row],[Object ID]],SP_Data[#All],2,FALSE),"")</f>
        <v/>
      </c>
      <c r="O147" s="36">
        <f>IFERROR(VLOOKUP(Incoming_Data[[#This Row],[Object ID]],Finalized_Data[#All],2,FALSE),"")</f>
        <v>41415</v>
      </c>
      <c r="P1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47" s="6">
        <f>IFERROR(DATE(YEAR(Incoming_Data[[#This Row],[Incoming Day]]),MONTH(Incoming_Data[[#This Row],[Incoming Day]]),1),"")</f>
        <v>41395</v>
      </c>
      <c r="R147" s="3">
        <f>DATE(YEAR(Incoming_Data[[#This Row],[Incoming Day]]),1,1)</f>
        <v>41275</v>
      </c>
      <c r="S147" s="6" t="str">
        <f>IFERROR(DATE(YEAR(Incoming_Data[[#This Row],[Completed Day]]),MONTH(Incoming_Data[[#This Row],[Completed Day]]),1),"")</f>
        <v/>
      </c>
      <c r="T147" s="6">
        <f>IFERROR(DATE(YEAR(Incoming_Data[[#This Row],[Confirmed Day]]),MONTH(Incoming_Data[[#This Row],[Confirmed Day]]),1),"")</f>
        <v>41395</v>
      </c>
      <c r="U147" s="12">
        <f>IF(ISNUMBER(Incoming_Data[[#This Row],[Completed Day]]),1,0)</f>
        <v>0</v>
      </c>
      <c r="V147" s="12">
        <f>IF(ISNUMBER(Incoming_Data[[#This Row],[Confirmed Day]]),1,0)</f>
        <v>1</v>
      </c>
      <c r="X147" t="s">
        <v>10369</v>
      </c>
      <c r="Y147" s="36">
        <v>41352</v>
      </c>
      <c r="AA147" t="s">
        <v>10369</v>
      </c>
      <c r="AB147" s="36">
        <v>41383</v>
      </c>
    </row>
    <row r="148" spans="2:28" x14ac:dyDescent="0.25">
      <c r="B148" s="24" t="s">
        <v>30</v>
      </c>
      <c r="C148" s="24" t="s">
        <v>17</v>
      </c>
      <c r="D148" s="24" t="s">
        <v>2194</v>
      </c>
      <c r="E148" s="24" t="s">
        <v>10619</v>
      </c>
      <c r="F148" s="24" t="s">
        <v>10620</v>
      </c>
      <c r="G148" s="36">
        <v>41424</v>
      </c>
      <c r="H148" s="36">
        <v>41424</v>
      </c>
      <c r="I148" s="12">
        <v>4</v>
      </c>
      <c r="J148" s="12">
        <v>4</v>
      </c>
      <c r="K148" s="12">
        <v>4</v>
      </c>
      <c r="L148" s="24" t="s">
        <v>10599</v>
      </c>
      <c r="M148" t="str">
        <f>VLOOKUP(LEFT(Incoming_Data[[#This Row],[Object ID]],1),Lookup[#All],2,FALSE)</f>
        <v>Service Request</v>
      </c>
      <c r="N148" s="36">
        <f>IFERROR(VLOOKUP(Incoming_Data[[#This Row],[Object ID]],SP_Data[#All],2,FALSE),"")</f>
        <v>41424</v>
      </c>
      <c r="O148" s="36" t="str">
        <f>IFERROR(VLOOKUP(Incoming_Data[[#This Row],[Object ID]],Finalized_Data[#All],2,FALSE),"")</f>
        <v/>
      </c>
      <c r="P1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" s="6">
        <f>IFERROR(DATE(YEAR(Incoming_Data[[#This Row],[Incoming Day]]),MONTH(Incoming_Data[[#This Row],[Incoming Day]]),1),"")</f>
        <v>41395</v>
      </c>
      <c r="R148" s="3">
        <f>DATE(YEAR(Incoming_Data[[#This Row],[Incoming Day]]),1,1)</f>
        <v>41275</v>
      </c>
      <c r="S148" s="6">
        <f>IFERROR(DATE(YEAR(Incoming_Data[[#This Row],[Completed Day]]),MONTH(Incoming_Data[[#This Row],[Completed Day]]),1),"")</f>
        <v>41395</v>
      </c>
      <c r="T148" s="6" t="str">
        <f>IFERROR(DATE(YEAR(Incoming_Data[[#This Row],[Confirmed Day]]),MONTH(Incoming_Data[[#This Row],[Confirmed Day]]),1),"")</f>
        <v/>
      </c>
      <c r="U148" s="12">
        <f>IF(ISNUMBER(Incoming_Data[[#This Row],[Completed Day]]),1,0)</f>
        <v>1</v>
      </c>
      <c r="V148" s="12">
        <f>IF(ISNUMBER(Incoming_Data[[#This Row],[Confirmed Day]]),1,0)</f>
        <v>0</v>
      </c>
      <c r="X148" t="s">
        <v>10360</v>
      </c>
      <c r="Y148" s="36">
        <v>41352</v>
      </c>
      <c r="AA148" t="s">
        <v>10360</v>
      </c>
      <c r="AB148" s="36">
        <v>41383</v>
      </c>
    </row>
    <row r="149" spans="2:28" x14ac:dyDescent="0.25">
      <c r="B149" s="24" t="s">
        <v>30</v>
      </c>
      <c r="C149" s="24" t="s">
        <v>17</v>
      </c>
      <c r="D149" s="24" t="s">
        <v>2194</v>
      </c>
      <c r="E149" s="24" t="s">
        <v>10583</v>
      </c>
      <c r="F149" s="24" t="s">
        <v>10621</v>
      </c>
      <c r="G149" s="36">
        <v>41166</v>
      </c>
      <c r="H149" s="36">
        <v>41166</v>
      </c>
      <c r="I149" s="12">
        <v>2</v>
      </c>
      <c r="J149" s="12">
        <v>2</v>
      </c>
      <c r="K149" s="12">
        <v>3</v>
      </c>
      <c r="L149" s="24" t="s">
        <v>10597</v>
      </c>
      <c r="M149" t="str">
        <f>VLOOKUP(LEFT(Incoming_Data[[#This Row],[Object ID]],1),Lookup[#All],2,FALSE)</f>
        <v>Incident</v>
      </c>
      <c r="N149" s="36">
        <f>IFERROR(VLOOKUP(Incoming_Data[[#This Row],[Object ID]],SP_Data[#All],2,FALSE),"")</f>
        <v>41367</v>
      </c>
      <c r="O149" s="36">
        <f>IFERROR(VLOOKUP(Incoming_Data[[#This Row],[Object ID]],Finalized_Data[#All],2,FALSE),"")</f>
        <v>41414</v>
      </c>
      <c r="P1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" s="6">
        <f>IFERROR(DATE(YEAR(Incoming_Data[[#This Row],[Incoming Day]]),MONTH(Incoming_Data[[#This Row],[Incoming Day]]),1),"")</f>
        <v>41153</v>
      </c>
      <c r="R149" s="3">
        <f>DATE(YEAR(Incoming_Data[[#This Row],[Incoming Day]]),1,1)</f>
        <v>40909</v>
      </c>
      <c r="S149" s="6">
        <f>IFERROR(DATE(YEAR(Incoming_Data[[#This Row],[Completed Day]]),MONTH(Incoming_Data[[#This Row],[Completed Day]]),1),"")</f>
        <v>41365</v>
      </c>
      <c r="T149" s="6">
        <f>IFERROR(DATE(YEAR(Incoming_Data[[#This Row],[Confirmed Day]]),MONTH(Incoming_Data[[#This Row],[Confirmed Day]]),1),"")</f>
        <v>41395</v>
      </c>
      <c r="U149" s="12">
        <f>IF(ISNUMBER(Incoming_Data[[#This Row],[Completed Day]]),1,0)</f>
        <v>1</v>
      </c>
      <c r="V149" s="12">
        <f>IF(ISNUMBER(Incoming_Data[[#This Row],[Confirmed Day]]),1,0)</f>
        <v>1</v>
      </c>
      <c r="X149" t="s">
        <v>10356</v>
      </c>
      <c r="Y149" s="36">
        <v>41352</v>
      </c>
      <c r="AA149" t="s">
        <v>10356</v>
      </c>
      <c r="AB149" s="36">
        <v>41383</v>
      </c>
    </row>
    <row r="150" spans="2:28" x14ac:dyDescent="0.25">
      <c r="B150" s="24" t="s">
        <v>30</v>
      </c>
      <c r="C150" s="24" t="s">
        <v>17</v>
      </c>
      <c r="D150" s="24" t="s">
        <v>2194</v>
      </c>
      <c r="E150" s="24" t="s">
        <v>10526</v>
      </c>
      <c r="F150" s="24" t="s">
        <v>10622</v>
      </c>
      <c r="G150" s="36">
        <v>41205</v>
      </c>
      <c r="H150" s="36">
        <v>41204</v>
      </c>
      <c r="I150" s="12">
        <v>3</v>
      </c>
      <c r="J150" s="12">
        <v>3</v>
      </c>
      <c r="K150" s="12">
        <v>3</v>
      </c>
      <c r="L150" s="24" t="s">
        <v>10597</v>
      </c>
      <c r="M150" t="str">
        <f>VLOOKUP(LEFT(Incoming_Data[[#This Row],[Object ID]],1),Lookup[#All],2,FALSE)</f>
        <v>Incident</v>
      </c>
      <c r="N150" s="36">
        <f>IFERROR(VLOOKUP(Incoming_Data[[#This Row],[Object ID]],SP_Data[#All],2,FALSE),"")</f>
        <v>41376</v>
      </c>
      <c r="O150" s="36">
        <f>IFERROR(VLOOKUP(Incoming_Data[[#This Row],[Object ID]],Finalized_Data[#All],2,FALSE),"")</f>
        <v>41425</v>
      </c>
      <c r="P1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" s="6">
        <f>IFERROR(DATE(YEAR(Incoming_Data[[#This Row],[Incoming Day]]),MONTH(Incoming_Data[[#This Row],[Incoming Day]]),1),"")</f>
        <v>41183</v>
      </c>
      <c r="R150" s="3">
        <f>DATE(YEAR(Incoming_Data[[#This Row],[Incoming Day]]),1,1)</f>
        <v>40909</v>
      </c>
      <c r="S150" s="6">
        <f>IFERROR(DATE(YEAR(Incoming_Data[[#This Row],[Completed Day]]),MONTH(Incoming_Data[[#This Row],[Completed Day]]),1),"")</f>
        <v>41365</v>
      </c>
      <c r="T150" s="6">
        <f>IFERROR(DATE(YEAR(Incoming_Data[[#This Row],[Confirmed Day]]),MONTH(Incoming_Data[[#This Row],[Confirmed Day]]),1),"")</f>
        <v>41395</v>
      </c>
      <c r="U150" s="12">
        <f>IF(ISNUMBER(Incoming_Data[[#This Row],[Completed Day]]),1,0)</f>
        <v>1</v>
      </c>
      <c r="V150" s="12">
        <f>IF(ISNUMBER(Incoming_Data[[#This Row],[Confirmed Day]]),1,0)</f>
        <v>1</v>
      </c>
      <c r="X150" t="s">
        <v>10348</v>
      </c>
      <c r="Y150" s="36">
        <v>41352</v>
      </c>
      <c r="AA150" t="s">
        <v>10348</v>
      </c>
      <c r="AB150" s="36">
        <v>41383</v>
      </c>
    </row>
    <row r="151" spans="2:28" x14ac:dyDescent="0.25">
      <c r="B151" s="24" t="s">
        <v>30</v>
      </c>
      <c r="C151" s="24" t="s">
        <v>17</v>
      </c>
      <c r="D151" s="24" t="s">
        <v>2194</v>
      </c>
      <c r="E151" s="24" t="s">
        <v>10623</v>
      </c>
      <c r="F151" s="24" t="s">
        <v>10624</v>
      </c>
      <c r="G151" s="36">
        <v>41302</v>
      </c>
      <c r="H151" s="36">
        <v>41302</v>
      </c>
      <c r="I151" s="12">
        <v>4</v>
      </c>
      <c r="J151" s="12">
        <v>4</v>
      </c>
      <c r="K151" s="12">
        <v>4</v>
      </c>
      <c r="L151" s="24" t="s">
        <v>10625</v>
      </c>
      <c r="M151" t="str">
        <f>VLOOKUP(LEFT(Incoming_Data[[#This Row],[Object ID]],1),Lookup[#All],2,FALSE)</f>
        <v>Incident</v>
      </c>
      <c r="N151" s="36">
        <f>IFERROR(VLOOKUP(Incoming_Data[[#This Row],[Object ID]],SP_Data[#All],2,FALSE),"")</f>
        <v>41402</v>
      </c>
      <c r="O151" s="36" t="str">
        <f>IFERROR(VLOOKUP(Incoming_Data[[#This Row],[Object ID]],Finalized_Data[#All],2,FALSE),"")</f>
        <v/>
      </c>
      <c r="P1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" s="6">
        <f>IFERROR(DATE(YEAR(Incoming_Data[[#This Row],[Incoming Day]]),MONTH(Incoming_Data[[#This Row],[Incoming Day]]),1),"")</f>
        <v>41275</v>
      </c>
      <c r="R151" s="3">
        <f>DATE(YEAR(Incoming_Data[[#This Row],[Incoming Day]]),1,1)</f>
        <v>41275</v>
      </c>
      <c r="S151" s="6">
        <f>IFERROR(DATE(YEAR(Incoming_Data[[#This Row],[Completed Day]]),MONTH(Incoming_Data[[#This Row],[Completed Day]]),1),"")</f>
        <v>41395</v>
      </c>
      <c r="T151" s="6" t="str">
        <f>IFERROR(DATE(YEAR(Incoming_Data[[#This Row],[Confirmed Day]]),MONTH(Incoming_Data[[#This Row],[Confirmed Day]]),1),"")</f>
        <v/>
      </c>
      <c r="U151" s="12">
        <f>IF(ISNUMBER(Incoming_Data[[#This Row],[Completed Day]]),1,0)</f>
        <v>1</v>
      </c>
      <c r="V151" s="12">
        <f>IF(ISNUMBER(Incoming_Data[[#This Row],[Confirmed Day]]),1,0)</f>
        <v>0</v>
      </c>
      <c r="X151" t="s">
        <v>10339</v>
      </c>
      <c r="Y151" s="36">
        <v>41353</v>
      </c>
      <c r="AA151" t="s">
        <v>10339</v>
      </c>
      <c r="AB151" s="36">
        <v>41384</v>
      </c>
    </row>
    <row r="152" spans="2:28" x14ac:dyDescent="0.25">
      <c r="B152" s="24" t="s">
        <v>30</v>
      </c>
      <c r="C152" s="24" t="s">
        <v>17</v>
      </c>
      <c r="D152" s="24" t="s">
        <v>2194</v>
      </c>
      <c r="E152" s="24" t="s">
        <v>10480</v>
      </c>
      <c r="F152" s="24" t="s">
        <v>10626</v>
      </c>
      <c r="G152" s="36">
        <v>41213</v>
      </c>
      <c r="H152" s="36">
        <v>41213</v>
      </c>
      <c r="I152" s="12">
        <v>3</v>
      </c>
      <c r="J152" s="12">
        <v>3</v>
      </c>
      <c r="K152" s="12">
        <v>3</v>
      </c>
      <c r="L152" s="24" t="s">
        <v>10597</v>
      </c>
      <c r="M152" t="str">
        <f>VLOOKUP(LEFT(Incoming_Data[[#This Row],[Object ID]],1),Lookup[#All],2,FALSE)</f>
        <v>Incident</v>
      </c>
      <c r="N152" s="36">
        <f>IFERROR(VLOOKUP(Incoming_Data[[#This Row],[Object ID]],SP_Data[#All],2,FALSE),"")</f>
        <v>41390</v>
      </c>
      <c r="O152" s="36">
        <f>IFERROR(VLOOKUP(Incoming_Data[[#This Row],[Object ID]],Finalized_Data[#All],2,FALSE),"")</f>
        <v>41390</v>
      </c>
      <c r="P1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" s="6">
        <f>IFERROR(DATE(YEAR(Incoming_Data[[#This Row],[Incoming Day]]),MONTH(Incoming_Data[[#This Row],[Incoming Day]]),1),"")</f>
        <v>41183</v>
      </c>
      <c r="R152" s="3">
        <f>DATE(YEAR(Incoming_Data[[#This Row],[Incoming Day]]),1,1)</f>
        <v>40909</v>
      </c>
      <c r="S152" s="6">
        <f>IFERROR(DATE(YEAR(Incoming_Data[[#This Row],[Completed Day]]),MONTH(Incoming_Data[[#This Row],[Completed Day]]),1),"")</f>
        <v>41365</v>
      </c>
      <c r="T152" s="6">
        <f>IFERROR(DATE(YEAR(Incoming_Data[[#This Row],[Confirmed Day]]),MONTH(Incoming_Data[[#This Row],[Confirmed Day]]),1),"")</f>
        <v>41365</v>
      </c>
      <c r="U152" s="12">
        <f>IF(ISNUMBER(Incoming_Data[[#This Row],[Completed Day]]),1,0)</f>
        <v>1</v>
      </c>
      <c r="V152" s="12">
        <f>IF(ISNUMBER(Incoming_Data[[#This Row],[Confirmed Day]]),1,0)</f>
        <v>1</v>
      </c>
      <c r="X152" t="s">
        <v>10343</v>
      </c>
      <c r="Y152" s="36">
        <v>41352</v>
      </c>
      <c r="AA152" t="s">
        <v>10343</v>
      </c>
      <c r="AB152" s="36">
        <v>41383</v>
      </c>
    </row>
    <row r="153" spans="2:28" x14ac:dyDescent="0.25">
      <c r="B153" s="24" t="s">
        <v>30</v>
      </c>
      <c r="C153" s="24" t="s">
        <v>17</v>
      </c>
      <c r="D153" s="24" t="s">
        <v>2194</v>
      </c>
      <c r="E153" s="24" t="s">
        <v>9118</v>
      </c>
      <c r="F153" s="24" t="s">
        <v>10627</v>
      </c>
      <c r="G153" s="36">
        <v>41296</v>
      </c>
      <c r="H153" s="36">
        <v>41296</v>
      </c>
      <c r="I153" s="12">
        <v>3</v>
      </c>
      <c r="J153" s="12">
        <v>3</v>
      </c>
      <c r="K153" s="12">
        <v>3</v>
      </c>
      <c r="L153" s="24" t="s">
        <v>10597</v>
      </c>
      <c r="M153" t="str">
        <f>VLOOKUP(LEFT(Incoming_Data[[#This Row],[Object ID]],1),Lookup[#All],2,FALSE)</f>
        <v>Incident</v>
      </c>
      <c r="N153" s="36">
        <f>IFERROR(VLOOKUP(Incoming_Data[[#This Row],[Object ID]],SP_Data[#All],2,FALSE),"")</f>
        <v>41376</v>
      </c>
      <c r="O153" s="36">
        <f>IFERROR(VLOOKUP(Incoming_Data[[#This Row],[Object ID]],Finalized_Data[#All],2,FALSE),"")</f>
        <v>41425</v>
      </c>
      <c r="P1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" s="6">
        <f>IFERROR(DATE(YEAR(Incoming_Data[[#This Row],[Incoming Day]]),MONTH(Incoming_Data[[#This Row],[Incoming Day]]),1),"")</f>
        <v>41275</v>
      </c>
      <c r="R153" s="3">
        <f>DATE(YEAR(Incoming_Data[[#This Row],[Incoming Day]]),1,1)</f>
        <v>41275</v>
      </c>
      <c r="S153" s="6">
        <f>IFERROR(DATE(YEAR(Incoming_Data[[#This Row],[Completed Day]]),MONTH(Incoming_Data[[#This Row],[Completed Day]]),1),"")</f>
        <v>41365</v>
      </c>
      <c r="T153" s="6">
        <f>IFERROR(DATE(YEAR(Incoming_Data[[#This Row],[Confirmed Day]]),MONTH(Incoming_Data[[#This Row],[Confirmed Day]]),1),"")</f>
        <v>41395</v>
      </c>
      <c r="U153" s="12">
        <f>IF(ISNUMBER(Incoming_Data[[#This Row],[Completed Day]]),1,0)</f>
        <v>1</v>
      </c>
      <c r="V153" s="12">
        <f>IF(ISNUMBER(Incoming_Data[[#This Row],[Confirmed Day]]),1,0)</f>
        <v>1</v>
      </c>
      <c r="X153" t="s">
        <v>10335</v>
      </c>
      <c r="Y153" s="36">
        <v>41353</v>
      </c>
      <c r="AA153" t="s">
        <v>10335</v>
      </c>
      <c r="AB153" s="36">
        <v>41384</v>
      </c>
    </row>
    <row r="154" spans="2:28" x14ac:dyDescent="0.25">
      <c r="B154" s="24" t="s">
        <v>30</v>
      </c>
      <c r="C154" s="24" t="s">
        <v>17</v>
      </c>
      <c r="D154" s="24" t="s">
        <v>2194</v>
      </c>
      <c r="E154" s="24" t="s">
        <v>10628</v>
      </c>
      <c r="F154" s="24" t="s">
        <v>10629</v>
      </c>
      <c r="G154" s="36">
        <v>41334</v>
      </c>
      <c r="H154" s="36">
        <v>41333</v>
      </c>
      <c r="I154" s="12">
        <v>3</v>
      </c>
      <c r="J154" s="12">
        <v>3</v>
      </c>
      <c r="K154" s="12">
        <v>4</v>
      </c>
      <c r="L154" s="24" t="s">
        <v>10625</v>
      </c>
      <c r="M154" t="str">
        <f>VLOOKUP(LEFT(Incoming_Data[[#This Row],[Object ID]],1),Lookup[#All],2,FALSE)</f>
        <v>Incident</v>
      </c>
      <c r="N154" s="36">
        <f>IFERROR(VLOOKUP(Incoming_Data[[#This Row],[Object ID]],SP_Data[#All],2,FALSE),"")</f>
        <v>41408</v>
      </c>
      <c r="O154" s="36" t="str">
        <f>IFERROR(VLOOKUP(Incoming_Data[[#This Row],[Object ID]],Finalized_Data[#All],2,FALSE),"")</f>
        <v/>
      </c>
      <c r="P1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" s="6">
        <f>IFERROR(DATE(YEAR(Incoming_Data[[#This Row],[Incoming Day]]),MONTH(Incoming_Data[[#This Row],[Incoming Day]]),1),"")</f>
        <v>41334</v>
      </c>
      <c r="R154" s="3">
        <f>DATE(YEAR(Incoming_Data[[#This Row],[Incoming Day]]),1,1)</f>
        <v>41275</v>
      </c>
      <c r="S154" s="6">
        <f>IFERROR(DATE(YEAR(Incoming_Data[[#This Row],[Completed Day]]),MONTH(Incoming_Data[[#This Row],[Completed Day]]),1),"")</f>
        <v>41395</v>
      </c>
      <c r="T154" s="6" t="str">
        <f>IFERROR(DATE(YEAR(Incoming_Data[[#This Row],[Confirmed Day]]),MONTH(Incoming_Data[[#This Row],[Confirmed Day]]),1),"")</f>
        <v/>
      </c>
      <c r="U154" s="12">
        <f>IF(ISNUMBER(Incoming_Data[[#This Row],[Completed Day]]),1,0)</f>
        <v>1</v>
      </c>
      <c r="V154" s="12">
        <f>IF(ISNUMBER(Incoming_Data[[#This Row],[Confirmed Day]]),1,0)</f>
        <v>0</v>
      </c>
      <c r="X154" t="s">
        <v>10327</v>
      </c>
      <c r="Y154" s="36">
        <v>41353</v>
      </c>
      <c r="AA154" t="s">
        <v>10327</v>
      </c>
      <c r="AB154" s="36">
        <v>41384</v>
      </c>
    </row>
    <row r="155" spans="2:28" x14ac:dyDescent="0.25">
      <c r="B155" s="24" t="s">
        <v>30</v>
      </c>
      <c r="C155" s="24" t="s">
        <v>17</v>
      </c>
      <c r="D155" s="24" t="s">
        <v>2194</v>
      </c>
      <c r="E155" s="24" t="s">
        <v>7426</v>
      </c>
      <c r="F155" s="24" t="s">
        <v>10630</v>
      </c>
      <c r="G155" s="36">
        <v>41348</v>
      </c>
      <c r="H155" s="36">
        <v>41348</v>
      </c>
      <c r="I155" s="12">
        <v>3</v>
      </c>
      <c r="J155" s="12">
        <v>3</v>
      </c>
      <c r="K155" s="12">
        <v>3</v>
      </c>
      <c r="L155" s="24" t="s">
        <v>10597</v>
      </c>
      <c r="M155" t="str">
        <f>VLOOKUP(LEFT(Incoming_Data[[#This Row],[Object ID]],1),Lookup[#All],2,FALSE)</f>
        <v>Incident</v>
      </c>
      <c r="N155" s="36">
        <f>IFERROR(VLOOKUP(Incoming_Data[[#This Row],[Object ID]],SP_Data[#All],2,FALSE),"")</f>
        <v>41395</v>
      </c>
      <c r="O155" s="36">
        <f>IFERROR(VLOOKUP(Incoming_Data[[#This Row],[Object ID]],Finalized_Data[#All],2,FALSE),"")</f>
        <v>41426</v>
      </c>
      <c r="P1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" s="6">
        <f>IFERROR(DATE(YEAR(Incoming_Data[[#This Row],[Incoming Day]]),MONTH(Incoming_Data[[#This Row],[Incoming Day]]),1),"")</f>
        <v>41334</v>
      </c>
      <c r="R155" s="3">
        <f>DATE(YEAR(Incoming_Data[[#This Row],[Incoming Day]]),1,1)</f>
        <v>41275</v>
      </c>
      <c r="S155" s="6">
        <f>IFERROR(DATE(YEAR(Incoming_Data[[#This Row],[Completed Day]]),MONTH(Incoming_Data[[#This Row],[Completed Day]]),1),"")</f>
        <v>41395</v>
      </c>
      <c r="T155" s="6">
        <f>IFERROR(DATE(YEAR(Incoming_Data[[#This Row],[Confirmed Day]]),MONTH(Incoming_Data[[#This Row],[Confirmed Day]]),1),"")</f>
        <v>41426</v>
      </c>
      <c r="U155" s="12">
        <f>IF(ISNUMBER(Incoming_Data[[#This Row],[Completed Day]]),1,0)</f>
        <v>1</v>
      </c>
      <c r="V155" s="12">
        <f>IF(ISNUMBER(Incoming_Data[[#This Row],[Confirmed Day]]),1,0)</f>
        <v>1</v>
      </c>
      <c r="X155" t="s">
        <v>10310</v>
      </c>
      <c r="Y155" s="36">
        <v>41353</v>
      </c>
      <c r="AA155" t="s">
        <v>10310</v>
      </c>
      <c r="AB155" s="36">
        <v>41384</v>
      </c>
    </row>
    <row r="156" spans="2:28" x14ac:dyDescent="0.25">
      <c r="B156" s="24" t="s">
        <v>30</v>
      </c>
      <c r="C156" s="24" t="s">
        <v>17</v>
      </c>
      <c r="D156" s="24" t="s">
        <v>2194</v>
      </c>
      <c r="E156" s="24" t="s">
        <v>7096</v>
      </c>
      <c r="F156" s="24" t="s">
        <v>10631</v>
      </c>
      <c r="G156" s="36">
        <v>41353</v>
      </c>
      <c r="H156" s="36">
        <v>41353</v>
      </c>
      <c r="I156" s="12">
        <v>3</v>
      </c>
      <c r="J156" s="12">
        <v>3</v>
      </c>
      <c r="K156" s="12">
        <v>3</v>
      </c>
      <c r="L156" s="24" t="s">
        <v>10597</v>
      </c>
      <c r="M156" t="str">
        <f>VLOOKUP(LEFT(Incoming_Data[[#This Row],[Object ID]],1),Lookup[#All],2,FALSE)</f>
        <v>Incident</v>
      </c>
      <c r="N156" s="36">
        <f>IFERROR(VLOOKUP(Incoming_Data[[#This Row],[Object ID]],SP_Data[#All],2,FALSE),"")</f>
        <v>41376</v>
      </c>
      <c r="O156" s="36">
        <f>IFERROR(VLOOKUP(Incoming_Data[[#This Row],[Object ID]],Finalized_Data[#All],2,FALSE),"")</f>
        <v>41425</v>
      </c>
      <c r="P1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" s="6">
        <f>IFERROR(DATE(YEAR(Incoming_Data[[#This Row],[Incoming Day]]),MONTH(Incoming_Data[[#This Row],[Incoming Day]]),1),"")</f>
        <v>41334</v>
      </c>
      <c r="R156" s="3">
        <f>DATE(YEAR(Incoming_Data[[#This Row],[Incoming Day]]),1,1)</f>
        <v>41275</v>
      </c>
      <c r="S156" s="6">
        <f>IFERROR(DATE(YEAR(Incoming_Data[[#This Row],[Completed Day]]),MONTH(Incoming_Data[[#This Row],[Completed Day]]),1),"")</f>
        <v>41365</v>
      </c>
      <c r="T156" s="6">
        <f>IFERROR(DATE(YEAR(Incoming_Data[[#This Row],[Confirmed Day]]),MONTH(Incoming_Data[[#This Row],[Confirmed Day]]),1),"")</f>
        <v>41395</v>
      </c>
      <c r="U156" s="12">
        <f>IF(ISNUMBER(Incoming_Data[[#This Row],[Completed Day]]),1,0)</f>
        <v>1</v>
      </c>
      <c r="V156" s="12">
        <f>IF(ISNUMBER(Incoming_Data[[#This Row],[Confirmed Day]]),1,0)</f>
        <v>1</v>
      </c>
      <c r="X156" t="s">
        <v>10290</v>
      </c>
      <c r="Y156" s="36">
        <v>41353</v>
      </c>
      <c r="AA156" t="s">
        <v>10290</v>
      </c>
      <c r="AB156" s="36">
        <v>41384</v>
      </c>
    </row>
    <row r="157" spans="2:28" x14ac:dyDescent="0.25">
      <c r="B157" s="24" t="s">
        <v>30</v>
      </c>
      <c r="C157" s="24" t="s">
        <v>17</v>
      </c>
      <c r="D157" s="24" t="s">
        <v>2194</v>
      </c>
      <c r="E157" s="24" t="s">
        <v>6989</v>
      </c>
      <c r="F157" s="24" t="s">
        <v>10632</v>
      </c>
      <c r="G157" s="36">
        <v>41353</v>
      </c>
      <c r="H157" s="36">
        <v>41353</v>
      </c>
      <c r="I157" s="12">
        <v>3</v>
      </c>
      <c r="J157" s="12">
        <v>3</v>
      </c>
      <c r="K157" s="12">
        <v>3</v>
      </c>
      <c r="L157" s="24" t="s">
        <v>10597</v>
      </c>
      <c r="M157" t="str">
        <f>VLOOKUP(LEFT(Incoming_Data[[#This Row],[Object ID]],1),Lookup[#All],2,FALSE)</f>
        <v>Incident</v>
      </c>
      <c r="N157" s="36">
        <f>IFERROR(VLOOKUP(Incoming_Data[[#This Row],[Object ID]],SP_Data[#All],2,FALSE),"")</f>
        <v>41370</v>
      </c>
      <c r="O157" s="36">
        <f>IFERROR(VLOOKUP(Incoming_Data[[#This Row],[Object ID]],Finalized_Data[#All],2,FALSE),"")</f>
        <v>41414</v>
      </c>
      <c r="P1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" s="6">
        <f>IFERROR(DATE(YEAR(Incoming_Data[[#This Row],[Incoming Day]]),MONTH(Incoming_Data[[#This Row],[Incoming Day]]),1),"")</f>
        <v>41334</v>
      </c>
      <c r="R157" s="3">
        <f>DATE(YEAR(Incoming_Data[[#This Row],[Incoming Day]]),1,1)</f>
        <v>41275</v>
      </c>
      <c r="S157" s="6">
        <f>IFERROR(DATE(YEAR(Incoming_Data[[#This Row],[Completed Day]]),MONTH(Incoming_Data[[#This Row],[Completed Day]]),1),"")</f>
        <v>41365</v>
      </c>
      <c r="T157" s="6">
        <f>IFERROR(DATE(YEAR(Incoming_Data[[#This Row],[Confirmed Day]]),MONTH(Incoming_Data[[#This Row],[Confirmed Day]]),1),"")</f>
        <v>41395</v>
      </c>
      <c r="U157" s="12">
        <f>IF(ISNUMBER(Incoming_Data[[#This Row],[Completed Day]]),1,0)</f>
        <v>1</v>
      </c>
      <c r="V157" s="12">
        <f>IF(ISNUMBER(Incoming_Data[[#This Row],[Confirmed Day]]),1,0)</f>
        <v>1</v>
      </c>
      <c r="X157" t="s">
        <v>10281</v>
      </c>
      <c r="Y157" s="36">
        <v>41353</v>
      </c>
      <c r="AA157" t="s">
        <v>10281</v>
      </c>
      <c r="AB157" s="36">
        <v>41425</v>
      </c>
    </row>
    <row r="158" spans="2:28" x14ac:dyDescent="0.25">
      <c r="B158" s="24" t="s">
        <v>30</v>
      </c>
      <c r="C158" s="24" t="s">
        <v>17</v>
      </c>
      <c r="D158" s="24" t="s">
        <v>2194</v>
      </c>
      <c r="E158" s="24" t="s">
        <v>10633</v>
      </c>
      <c r="F158" s="24" t="s">
        <v>10634</v>
      </c>
      <c r="G158" s="36">
        <v>41346</v>
      </c>
      <c r="H158" s="36">
        <v>41346</v>
      </c>
      <c r="I158" s="12">
        <v>2</v>
      </c>
      <c r="J158" s="12">
        <v>3</v>
      </c>
      <c r="K158" s="12">
        <v>3</v>
      </c>
      <c r="L158" s="24" t="s">
        <v>10625</v>
      </c>
      <c r="M158" t="str">
        <f>VLOOKUP(LEFT(Incoming_Data[[#This Row],[Object ID]],1),Lookup[#All],2,FALSE)</f>
        <v>Incident</v>
      </c>
      <c r="N158" s="36">
        <f>IFERROR(VLOOKUP(Incoming_Data[[#This Row],[Object ID]],SP_Data[#All],2,FALSE),"")</f>
        <v>41409</v>
      </c>
      <c r="O158" s="36" t="str">
        <f>IFERROR(VLOOKUP(Incoming_Data[[#This Row],[Object ID]],Finalized_Data[#All],2,FALSE),"")</f>
        <v/>
      </c>
      <c r="P1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" s="6">
        <f>IFERROR(DATE(YEAR(Incoming_Data[[#This Row],[Incoming Day]]),MONTH(Incoming_Data[[#This Row],[Incoming Day]]),1),"")</f>
        <v>41334</v>
      </c>
      <c r="R158" s="3">
        <f>DATE(YEAR(Incoming_Data[[#This Row],[Incoming Day]]),1,1)</f>
        <v>41275</v>
      </c>
      <c r="S158" s="6">
        <f>IFERROR(DATE(YEAR(Incoming_Data[[#This Row],[Completed Day]]),MONTH(Incoming_Data[[#This Row],[Completed Day]]),1),"")</f>
        <v>41395</v>
      </c>
      <c r="T158" s="6" t="str">
        <f>IFERROR(DATE(YEAR(Incoming_Data[[#This Row],[Confirmed Day]]),MONTH(Incoming_Data[[#This Row],[Confirmed Day]]),1),"")</f>
        <v/>
      </c>
      <c r="U158" s="12">
        <f>IF(ISNUMBER(Incoming_Data[[#This Row],[Completed Day]]),1,0)</f>
        <v>1</v>
      </c>
      <c r="V158" s="12">
        <f>IF(ISNUMBER(Incoming_Data[[#This Row],[Confirmed Day]]),1,0)</f>
        <v>0</v>
      </c>
      <c r="X158" t="s">
        <v>10272</v>
      </c>
      <c r="Y158" s="36">
        <v>41353</v>
      </c>
      <c r="AA158" t="s">
        <v>10272</v>
      </c>
      <c r="AB158" s="36">
        <v>41384</v>
      </c>
    </row>
    <row r="159" spans="2:28" x14ac:dyDescent="0.25">
      <c r="B159" s="24" t="s">
        <v>30</v>
      </c>
      <c r="C159" s="24" t="s">
        <v>17</v>
      </c>
      <c r="D159" s="24" t="s">
        <v>2194</v>
      </c>
      <c r="E159" s="24" t="s">
        <v>1033</v>
      </c>
      <c r="F159" s="24" t="s">
        <v>1034</v>
      </c>
      <c r="G159" s="36">
        <v>41358</v>
      </c>
      <c r="H159" s="36">
        <v>41358</v>
      </c>
      <c r="I159" s="12">
        <v>2</v>
      </c>
      <c r="J159" s="12">
        <v>3</v>
      </c>
      <c r="K159" s="12">
        <v>2</v>
      </c>
      <c r="L159" s="24" t="s">
        <v>10625</v>
      </c>
      <c r="M159" t="str">
        <f>VLOOKUP(LEFT(Incoming_Data[[#This Row],[Object ID]],1),Lookup[#All],2,FALSE)</f>
        <v>Incident</v>
      </c>
      <c r="N159" s="36">
        <f>IFERROR(VLOOKUP(Incoming_Data[[#This Row],[Object ID]],SP_Data[#All],2,FALSE),"")</f>
        <v>41393</v>
      </c>
      <c r="O159" s="36" t="str">
        <f>IFERROR(VLOOKUP(Incoming_Data[[#This Row],[Object ID]],Finalized_Data[#All],2,FALSE),"")</f>
        <v/>
      </c>
      <c r="P1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" s="6">
        <f>IFERROR(DATE(YEAR(Incoming_Data[[#This Row],[Incoming Day]]),MONTH(Incoming_Data[[#This Row],[Incoming Day]]),1),"")</f>
        <v>41334</v>
      </c>
      <c r="R159" s="3">
        <f>DATE(YEAR(Incoming_Data[[#This Row],[Incoming Day]]),1,1)</f>
        <v>41275</v>
      </c>
      <c r="S159" s="6">
        <f>IFERROR(DATE(YEAR(Incoming_Data[[#This Row],[Completed Day]]),MONTH(Incoming_Data[[#This Row],[Completed Day]]),1),"")</f>
        <v>41365</v>
      </c>
      <c r="T159" s="6" t="str">
        <f>IFERROR(DATE(YEAR(Incoming_Data[[#This Row],[Confirmed Day]]),MONTH(Incoming_Data[[#This Row],[Confirmed Day]]),1),"")</f>
        <v/>
      </c>
      <c r="U159" s="12">
        <f>IF(ISNUMBER(Incoming_Data[[#This Row],[Completed Day]]),1,0)</f>
        <v>1</v>
      </c>
      <c r="V159" s="12">
        <f>IF(ISNUMBER(Incoming_Data[[#This Row],[Confirmed Day]]),1,0)</f>
        <v>0</v>
      </c>
      <c r="X159" t="s">
        <v>10267</v>
      </c>
      <c r="Y159" s="36">
        <v>41353</v>
      </c>
      <c r="AA159" t="s">
        <v>10267</v>
      </c>
      <c r="AB159" s="36">
        <v>41384</v>
      </c>
    </row>
    <row r="160" spans="2:28" x14ac:dyDescent="0.25">
      <c r="B160" s="24" t="s">
        <v>30</v>
      </c>
      <c r="C160" s="24" t="s">
        <v>17</v>
      </c>
      <c r="D160" s="24" t="s">
        <v>2194</v>
      </c>
      <c r="E160" s="24" t="s">
        <v>1041</v>
      </c>
      <c r="F160" s="24" t="s">
        <v>1042</v>
      </c>
      <c r="G160" s="36">
        <v>41358</v>
      </c>
      <c r="H160" s="36">
        <v>41358</v>
      </c>
      <c r="I160" s="12">
        <v>4</v>
      </c>
      <c r="J160" s="12">
        <v>4</v>
      </c>
      <c r="K160" s="12">
        <v>4</v>
      </c>
      <c r="L160" s="24" t="s">
        <v>10597</v>
      </c>
      <c r="M160" t="str">
        <f>VLOOKUP(LEFT(Incoming_Data[[#This Row],[Object ID]],1),Lookup[#All],2,FALSE)</f>
        <v>Incident</v>
      </c>
      <c r="N160" s="36">
        <f>IFERROR(VLOOKUP(Incoming_Data[[#This Row],[Object ID]],SP_Data[#All],2,FALSE),"")</f>
        <v>41369</v>
      </c>
      <c r="O160" s="36">
        <f>IFERROR(VLOOKUP(Incoming_Data[[#This Row],[Object ID]],Finalized_Data[#All],2,FALSE),"")</f>
        <v>41369</v>
      </c>
      <c r="P1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" s="6">
        <f>IFERROR(DATE(YEAR(Incoming_Data[[#This Row],[Incoming Day]]),MONTH(Incoming_Data[[#This Row],[Incoming Day]]),1),"")</f>
        <v>41334</v>
      </c>
      <c r="R160" s="3">
        <f>DATE(YEAR(Incoming_Data[[#This Row],[Incoming Day]]),1,1)</f>
        <v>41275</v>
      </c>
      <c r="S160" s="6">
        <f>IFERROR(DATE(YEAR(Incoming_Data[[#This Row],[Completed Day]]),MONTH(Incoming_Data[[#This Row],[Completed Day]]),1),"")</f>
        <v>41365</v>
      </c>
      <c r="T160" s="6">
        <f>IFERROR(DATE(YEAR(Incoming_Data[[#This Row],[Confirmed Day]]),MONTH(Incoming_Data[[#This Row],[Confirmed Day]]),1),"")</f>
        <v>41365</v>
      </c>
      <c r="U160" s="12">
        <f>IF(ISNUMBER(Incoming_Data[[#This Row],[Completed Day]]),1,0)</f>
        <v>1</v>
      </c>
      <c r="V160" s="12">
        <f>IF(ISNUMBER(Incoming_Data[[#This Row],[Confirmed Day]]),1,0)</f>
        <v>1</v>
      </c>
      <c r="X160" t="s">
        <v>10264</v>
      </c>
      <c r="Y160" s="36">
        <v>41353</v>
      </c>
      <c r="AA160" t="s">
        <v>10264</v>
      </c>
      <c r="AB160" s="36">
        <v>41355</v>
      </c>
    </row>
    <row r="161" spans="2:28" x14ac:dyDescent="0.25">
      <c r="B161" s="24" t="s">
        <v>30</v>
      </c>
      <c r="C161" s="24" t="s">
        <v>17</v>
      </c>
      <c r="D161" s="24" t="s">
        <v>2194</v>
      </c>
      <c r="E161" s="24" t="s">
        <v>1047</v>
      </c>
      <c r="F161" s="24" t="s">
        <v>1048</v>
      </c>
      <c r="G161" s="36">
        <v>41359</v>
      </c>
      <c r="H161" s="36">
        <v>41359</v>
      </c>
      <c r="I161" s="12">
        <v>3</v>
      </c>
      <c r="J161" s="12">
        <v>3</v>
      </c>
      <c r="K161" s="12">
        <v>3</v>
      </c>
      <c r="L161" s="24" t="s">
        <v>10597</v>
      </c>
      <c r="M161" t="str">
        <f>VLOOKUP(LEFT(Incoming_Data[[#This Row],[Object ID]],1),Lookup[#All],2,FALSE)</f>
        <v>Incident</v>
      </c>
      <c r="N161" s="36">
        <f>IFERROR(VLOOKUP(Incoming_Data[[#This Row],[Object ID]],SP_Data[#All],2,FALSE),"")</f>
        <v>41402</v>
      </c>
      <c r="O161" s="36">
        <f>IFERROR(VLOOKUP(Incoming_Data[[#This Row],[Object ID]],Finalized_Data[#All],2,FALSE),"")</f>
        <v>41417</v>
      </c>
      <c r="P1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" s="6">
        <f>IFERROR(DATE(YEAR(Incoming_Data[[#This Row],[Incoming Day]]),MONTH(Incoming_Data[[#This Row],[Incoming Day]]),1),"")</f>
        <v>41334</v>
      </c>
      <c r="R161" s="3">
        <f>DATE(YEAR(Incoming_Data[[#This Row],[Incoming Day]]),1,1)</f>
        <v>41275</v>
      </c>
      <c r="S161" s="6">
        <f>IFERROR(DATE(YEAR(Incoming_Data[[#This Row],[Completed Day]]),MONTH(Incoming_Data[[#This Row],[Completed Day]]),1),"")</f>
        <v>41395</v>
      </c>
      <c r="T161" s="6">
        <f>IFERROR(DATE(YEAR(Incoming_Data[[#This Row],[Confirmed Day]]),MONTH(Incoming_Data[[#This Row],[Confirmed Day]]),1),"")</f>
        <v>41395</v>
      </c>
      <c r="U161" s="12">
        <f>IF(ISNUMBER(Incoming_Data[[#This Row],[Completed Day]]),1,0)</f>
        <v>1</v>
      </c>
      <c r="V161" s="12">
        <f>IF(ISNUMBER(Incoming_Data[[#This Row],[Confirmed Day]]),1,0)</f>
        <v>1</v>
      </c>
      <c r="X161" t="s">
        <v>10254</v>
      </c>
      <c r="Y161" s="36">
        <v>41353</v>
      </c>
      <c r="AA161" t="s">
        <v>10254</v>
      </c>
      <c r="AB161" s="36">
        <v>41384</v>
      </c>
    </row>
    <row r="162" spans="2:28" x14ac:dyDescent="0.25">
      <c r="B162" s="24" t="s">
        <v>30</v>
      </c>
      <c r="C162" s="24" t="s">
        <v>17</v>
      </c>
      <c r="D162" s="24" t="s">
        <v>2194</v>
      </c>
      <c r="E162" s="24" t="s">
        <v>1064</v>
      </c>
      <c r="F162" s="24" t="s">
        <v>1065</v>
      </c>
      <c r="G162" s="36">
        <v>41360</v>
      </c>
      <c r="H162" s="36">
        <v>41360</v>
      </c>
      <c r="I162" s="12">
        <v>3</v>
      </c>
      <c r="J162" s="12">
        <v>3</v>
      </c>
      <c r="K162" s="12">
        <v>3</v>
      </c>
      <c r="L162" s="24" t="s">
        <v>10597</v>
      </c>
      <c r="M162" t="str">
        <f>VLOOKUP(LEFT(Incoming_Data[[#This Row],[Object ID]],1),Lookup[#All],2,FALSE)</f>
        <v>Incident</v>
      </c>
      <c r="N162" s="36">
        <f>IFERROR(VLOOKUP(Incoming_Data[[#This Row],[Object ID]],SP_Data[#All],2,FALSE),"")</f>
        <v>41367</v>
      </c>
      <c r="O162" s="36">
        <f>IFERROR(VLOOKUP(Incoming_Data[[#This Row],[Object ID]],Finalized_Data[#All],2,FALSE),"")</f>
        <v>41414</v>
      </c>
      <c r="P1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" s="6">
        <f>IFERROR(DATE(YEAR(Incoming_Data[[#This Row],[Incoming Day]]),MONTH(Incoming_Data[[#This Row],[Incoming Day]]),1),"")</f>
        <v>41334</v>
      </c>
      <c r="R162" s="3">
        <f>DATE(YEAR(Incoming_Data[[#This Row],[Incoming Day]]),1,1)</f>
        <v>41275</v>
      </c>
      <c r="S162" s="6">
        <f>IFERROR(DATE(YEAR(Incoming_Data[[#This Row],[Completed Day]]),MONTH(Incoming_Data[[#This Row],[Completed Day]]),1),"")</f>
        <v>41365</v>
      </c>
      <c r="T162" s="6">
        <f>IFERROR(DATE(YEAR(Incoming_Data[[#This Row],[Confirmed Day]]),MONTH(Incoming_Data[[#This Row],[Confirmed Day]]),1),"")</f>
        <v>41395</v>
      </c>
      <c r="U162" s="12">
        <f>IF(ISNUMBER(Incoming_Data[[#This Row],[Completed Day]]),1,0)</f>
        <v>1</v>
      </c>
      <c r="V162" s="12">
        <f>IF(ISNUMBER(Incoming_Data[[#This Row],[Confirmed Day]]),1,0)</f>
        <v>1</v>
      </c>
      <c r="X162" t="s">
        <v>10259</v>
      </c>
      <c r="Y162" s="36">
        <v>41353</v>
      </c>
      <c r="AA162" t="s">
        <v>10259</v>
      </c>
      <c r="AB162" s="36">
        <v>41355</v>
      </c>
    </row>
    <row r="163" spans="2:28" x14ac:dyDescent="0.25">
      <c r="B163" s="24" t="s">
        <v>30</v>
      </c>
      <c r="C163" s="24" t="s">
        <v>17</v>
      </c>
      <c r="D163" s="24" t="s">
        <v>2194</v>
      </c>
      <c r="E163" s="24" t="s">
        <v>1074</v>
      </c>
      <c r="F163" s="24" t="s">
        <v>1075</v>
      </c>
      <c r="G163" s="36">
        <v>41362</v>
      </c>
      <c r="H163" s="36">
        <v>41362</v>
      </c>
      <c r="I163" s="12">
        <v>3</v>
      </c>
      <c r="J163" s="12">
        <v>3</v>
      </c>
      <c r="K163" s="12">
        <v>3</v>
      </c>
      <c r="L163" s="24" t="s">
        <v>10597</v>
      </c>
      <c r="M163" t="str">
        <f>VLOOKUP(LEFT(Incoming_Data[[#This Row],[Object ID]],1),Lookup[#All],2,FALSE)</f>
        <v>Incident</v>
      </c>
      <c r="N163" s="36">
        <f>IFERROR(VLOOKUP(Incoming_Data[[#This Row],[Object ID]],SP_Data[#All],2,FALSE),"")</f>
        <v>41368</v>
      </c>
      <c r="O163" s="36">
        <f>IFERROR(VLOOKUP(Incoming_Data[[#This Row],[Object ID]],Finalized_Data[#All],2,FALSE),"")</f>
        <v>41414</v>
      </c>
      <c r="P1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" s="6">
        <f>IFERROR(DATE(YEAR(Incoming_Data[[#This Row],[Incoming Day]]),MONTH(Incoming_Data[[#This Row],[Incoming Day]]),1),"")</f>
        <v>41334</v>
      </c>
      <c r="R163" s="3">
        <f>DATE(YEAR(Incoming_Data[[#This Row],[Incoming Day]]),1,1)</f>
        <v>41275</v>
      </c>
      <c r="S163" s="6">
        <f>IFERROR(DATE(YEAR(Incoming_Data[[#This Row],[Completed Day]]),MONTH(Incoming_Data[[#This Row],[Completed Day]]),1),"")</f>
        <v>41365</v>
      </c>
      <c r="T163" s="6">
        <f>IFERROR(DATE(YEAR(Incoming_Data[[#This Row],[Confirmed Day]]),MONTH(Incoming_Data[[#This Row],[Confirmed Day]]),1),"")</f>
        <v>41395</v>
      </c>
      <c r="U163" s="12">
        <f>IF(ISNUMBER(Incoming_Data[[#This Row],[Completed Day]]),1,0)</f>
        <v>1</v>
      </c>
      <c r="V163" s="12">
        <f>IF(ISNUMBER(Incoming_Data[[#This Row],[Confirmed Day]]),1,0)</f>
        <v>1</v>
      </c>
      <c r="X163" t="s">
        <v>10240</v>
      </c>
      <c r="Y163" s="36">
        <v>41353</v>
      </c>
      <c r="AA163" t="s">
        <v>10240</v>
      </c>
      <c r="AB163" s="36">
        <v>41425</v>
      </c>
    </row>
    <row r="164" spans="2:28" x14ac:dyDescent="0.25">
      <c r="B164" s="24" t="s">
        <v>30</v>
      </c>
      <c r="C164" s="24" t="s">
        <v>17</v>
      </c>
      <c r="D164" s="24" t="s">
        <v>2194</v>
      </c>
      <c r="E164" s="24" t="s">
        <v>10635</v>
      </c>
      <c r="F164" s="24" t="s">
        <v>10636</v>
      </c>
      <c r="G164" s="36">
        <v>41365</v>
      </c>
      <c r="H164" s="36">
        <v>41365</v>
      </c>
      <c r="I164" s="12">
        <v>2</v>
      </c>
      <c r="J164" s="12">
        <v>2</v>
      </c>
      <c r="K164" s="12">
        <v>3</v>
      </c>
      <c r="L164" s="24" t="s">
        <v>10625</v>
      </c>
      <c r="M164" t="str">
        <f>VLOOKUP(LEFT(Incoming_Data[[#This Row],[Object ID]],1),Lookup[#All],2,FALSE)</f>
        <v>Incident</v>
      </c>
      <c r="N164" s="36">
        <f>IFERROR(VLOOKUP(Incoming_Data[[#This Row],[Object ID]],SP_Data[#All],2,FALSE),"")</f>
        <v>41409</v>
      </c>
      <c r="O164" s="36" t="str">
        <f>IFERROR(VLOOKUP(Incoming_Data[[#This Row],[Object ID]],Finalized_Data[#All],2,FALSE),"")</f>
        <v/>
      </c>
      <c r="P1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" s="6">
        <f>IFERROR(DATE(YEAR(Incoming_Data[[#This Row],[Incoming Day]]),MONTH(Incoming_Data[[#This Row],[Incoming Day]]),1),"")</f>
        <v>41365</v>
      </c>
      <c r="R164" s="3">
        <f>DATE(YEAR(Incoming_Data[[#This Row],[Incoming Day]]),1,1)</f>
        <v>41275</v>
      </c>
      <c r="S164" s="6">
        <f>IFERROR(DATE(YEAR(Incoming_Data[[#This Row],[Completed Day]]),MONTH(Incoming_Data[[#This Row],[Completed Day]]),1),"")</f>
        <v>41395</v>
      </c>
      <c r="T164" s="6" t="str">
        <f>IFERROR(DATE(YEAR(Incoming_Data[[#This Row],[Confirmed Day]]),MONTH(Incoming_Data[[#This Row],[Confirmed Day]]),1),"")</f>
        <v/>
      </c>
      <c r="U164" s="12">
        <f>IF(ISNUMBER(Incoming_Data[[#This Row],[Completed Day]]),1,0)</f>
        <v>1</v>
      </c>
      <c r="V164" s="12">
        <f>IF(ISNUMBER(Incoming_Data[[#This Row],[Confirmed Day]]),1,0)</f>
        <v>0</v>
      </c>
      <c r="X164" t="s">
        <v>10245</v>
      </c>
      <c r="Y164" s="36">
        <v>41353</v>
      </c>
      <c r="AA164" t="s">
        <v>10245</v>
      </c>
      <c r="AB164" s="36">
        <v>41384</v>
      </c>
    </row>
    <row r="165" spans="2:28" x14ac:dyDescent="0.25">
      <c r="B165" s="24" t="s">
        <v>30</v>
      </c>
      <c r="C165" s="24" t="s">
        <v>17</v>
      </c>
      <c r="D165" s="24" t="s">
        <v>2194</v>
      </c>
      <c r="E165" s="24" t="s">
        <v>1086</v>
      </c>
      <c r="F165" s="24" t="s">
        <v>1087</v>
      </c>
      <c r="G165" s="36">
        <v>41366</v>
      </c>
      <c r="H165" s="36">
        <v>41366</v>
      </c>
      <c r="I165" s="12">
        <v>2</v>
      </c>
      <c r="J165" s="12">
        <v>3</v>
      </c>
      <c r="K165" s="12">
        <v>3</v>
      </c>
      <c r="L165" s="24" t="s">
        <v>10597</v>
      </c>
      <c r="M165" t="str">
        <f>VLOOKUP(LEFT(Incoming_Data[[#This Row],[Object ID]],1),Lookup[#All],2,FALSE)</f>
        <v>Incident</v>
      </c>
      <c r="N165" s="36">
        <f>IFERROR(VLOOKUP(Incoming_Data[[#This Row],[Object ID]],SP_Data[#All],2,FALSE),"")</f>
        <v>41373</v>
      </c>
      <c r="O165" s="36">
        <f>IFERROR(VLOOKUP(Incoming_Data[[#This Row],[Object ID]],Finalized_Data[#All],2,FALSE),"")</f>
        <v>41414</v>
      </c>
      <c r="P1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" s="6">
        <f>IFERROR(DATE(YEAR(Incoming_Data[[#This Row],[Incoming Day]]),MONTH(Incoming_Data[[#This Row],[Incoming Day]]),1),"")</f>
        <v>41365</v>
      </c>
      <c r="R165" s="3">
        <f>DATE(YEAR(Incoming_Data[[#This Row],[Incoming Day]]),1,1)</f>
        <v>41275</v>
      </c>
      <c r="S165" s="6">
        <f>IFERROR(DATE(YEAR(Incoming_Data[[#This Row],[Completed Day]]),MONTH(Incoming_Data[[#This Row],[Completed Day]]),1),"")</f>
        <v>41365</v>
      </c>
      <c r="T165" s="6">
        <f>IFERROR(DATE(YEAR(Incoming_Data[[#This Row],[Confirmed Day]]),MONTH(Incoming_Data[[#This Row],[Confirmed Day]]),1),"")</f>
        <v>41395</v>
      </c>
      <c r="U165" s="12">
        <f>IF(ISNUMBER(Incoming_Data[[#This Row],[Completed Day]]),1,0)</f>
        <v>1</v>
      </c>
      <c r="V165" s="12">
        <f>IF(ISNUMBER(Incoming_Data[[#This Row],[Confirmed Day]]),1,0)</f>
        <v>1</v>
      </c>
      <c r="X165" t="s">
        <v>10212</v>
      </c>
      <c r="Y165" s="36">
        <v>41353</v>
      </c>
      <c r="AA165" t="s">
        <v>10212</v>
      </c>
      <c r="AB165" s="36">
        <v>41384</v>
      </c>
    </row>
    <row r="166" spans="2:28" x14ac:dyDescent="0.25">
      <c r="B166" s="24" t="s">
        <v>30</v>
      </c>
      <c r="C166" s="24" t="s">
        <v>17</v>
      </c>
      <c r="D166" s="24" t="s">
        <v>2194</v>
      </c>
      <c r="E166" s="24" t="s">
        <v>1088</v>
      </c>
      <c r="F166" s="24" t="s">
        <v>1089</v>
      </c>
      <c r="G166" s="36">
        <v>41366</v>
      </c>
      <c r="H166" s="36">
        <v>41366</v>
      </c>
      <c r="I166" s="12">
        <v>2</v>
      </c>
      <c r="J166" s="12">
        <v>3</v>
      </c>
      <c r="K166" s="12">
        <v>3</v>
      </c>
      <c r="L166" s="24" t="s">
        <v>10597</v>
      </c>
      <c r="M166" t="str">
        <f>VLOOKUP(LEFT(Incoming_Data[[#This Row],[Object ID]],1),Lookup[#All],2,FALSE)</f>
        <v>Incident</v>
      </c>
      <c r="N166" s="36">
        <f>IFERROR(VLOOKUP(Incoming_Data[[#This Row],[Object ID]],SP_Data[#All],2,FALSE),"")</f>
        <v>41367</v>
      </c>
      <c r="O166" s="36">
        <f>IFERROR(VLOOKUP(Incoming_Data[[#This Row],[Object ID]],Finalized_Data[#All],2,FALSE),"")</f>
        <v>41414</v>
      </c>
      <c r="P1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" s="6">
        <f>IFERROR(DATE(YEAR(Incoming_Data[[#This Row],[Incoming Day]]),MONTH(Incoming_Data[[#This Row],[Incoming Day]]),1),"")</f>
        <v>41365</v>
      </c>
      <c r="R166" s="3">
        <f>DATE(YEAR(Incoming_Data[[#This Row],[Incoming Day]]),1,1)</f>
        <v>41275</v>
      </c>
      <c r="S166" s="6">
        <f>IFERROR(DATE(YEAR(Incoming_Data[[#This Row],[Completed Day]]),MONTH(Incoming_Data[[#This Row],[Completed Day]]),1),"")</f>
        <v>41365</v>
      </c>
      <c r="T166" s="6">
        <f>IFERROR(DATE(YEAR(Incoming_Data[[#This Row],[Confirmed Day]]),MONTH(Incoming_Data[[#This Row],[Confirmed Day]]),1),"")</f>
        <v>41395</v>
      </c>
      <c r="U166" s="12">
        <f>IF(ISNUMBER(Incoming_Data[[#This Row],[Completed Day]]),1,0)</f>
        <v>1</v>
      </c>
      <c r="V166" s="12">
        <f>IF(ISNUMBER(Incoming_Data[[#This Row],[Confirmed Day]]),1,0)</f>
        <v>1</v>
      </c>
      <c r="X166" t="s">
        <v>10235</v>
      </c>
      <c r="Y166" s="36">
        <v>41353</v>
      </c>
      <c r="AA166" t="s">
        <v>10235</v>
      </c>
      <c r="AB166" s="36">
        <v>41384</v>
      </c>
    </row>
    <row r="167" spans="2:28" x14ac:dyDescent="0.25">
      <c r="B167" s="24" t="s">
        <v>30</v>
      </c>
      <c r="C167" s="24" t="s">
        <v>17</v>
      </c>
      <c r="D167" s="24" t="s">
        <v>2194</v>
      </c>
      <c r="E167" s="24" t="s">
        <v>1106</v>
      </c>
      <c r="F167" s="24" t="s">
        <v>1107</v>
      </c>
      <c r="G167" s="36">
        <v>41370</v>
      </c>
      <c r="H167" s="36">
        <v>41369</v>
      </c>
      <c r="I167" s="12">
        <v>4</v>
      </c>
      <c r="J167" s="12">
        <v>4</v>
      </c>
      <c r="K167" s="12">
        <v>4</v>
      </c>
      <c r="L167" s="24" t="s">
        <v>10625</v>
      </c>
      <c r="M167" t="str">
        <f>VLOOKUP(LEFT(Incoming_Data[[#This Row],[Object ID]],1),Lookup[#All],2,FALSE)</f>
        <v>Incident</v>
      </c>
      <c r="N167" s="36">
        <f>IFERROR(VLOOKUP(Incoming_Data[[#This Row],[Object ID]],SP_Data[#All],2,FALSE),"")</f>
        <v>41394</v>
      </c>
      <c r="O167" s="36" t="str">
        <f>IFERROR(VLOOKUP(Incoming_Data[[#This Row],[Object ID]],Finalized_Data[#All],2,FALSE),"")</f>
        <v/>
      </c>
      <c r="P1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" s="6">
        <f>IFERROR(DATE(YEAR(Incoming_Data[[#This Row],[Incoming Day]]),MONTH(Incoming_Data[[#This Row],[Incoming Day]]),1),"")</f>
        <v>41365</v>
      </c>
      <c r="R167" s="3">
        <f>DATE(YEAR(Incoming_Data[[#This Row],[Incoming Day]]),1,1)</f>
        <v>41275</v>
      </c>
      <c r="S167" s="6">
        <f>IFERROR(DATE(YEAR(Incoming_Data[[#This Row],[Completed Day]]),MONTH(Incoming_Data[[#This Row],[Completed Day]]),1),"")</f>
        <v>41365</v>
      </c>
      <c r="T167" s="6" t="str">
        <f>IFERROR(DATE(YEAR(Incoming_Data[[#This Row],[Confirmed Day]]),MONTH(Incoming_Data[[#This Row],[Confirmed Day]]),1),"")</f>
        <v/>
      </c>
      <c r="U167" s="12">
        <f>IF(ISNUMBER(Incoming_Data[[#This Row],[Completed Day]]),1,0)</f>
        <v>1</v>
      </c>
      <c r="V167" s="12">
        <f>IF(ISNUMBER(Incoming_Data[[#This Row],[Confirmed Day]]),1,0)</f>
        <v>0</v>
      </c>
      <c r="X167" t="s">
        <v>10216</v>
      </c>
      <c r="Y167" s="36">
        <v>41353</v>
      </c>
      <c r="AA167" t="s">
        <v>10216</v>
      </c>
      <c r="AB167" s="36">
        <v>41384</v>
      </c>
    </row>
    <row r="168" spans="2:28" x14ac:dyDescent="0.25">
      <c r="B168" s="24" t="s">
        <v>30</v>
      </c>
      <c r="C168" s="24" t="s">
        <v>17</v>
      </c>
      <c r="D168" s="24" t="s">
        <v>2194</v>
      </c>
      <c r="E168" s="24" t="s">
        <v>1124</v>
      </c>
      <c r="F168" s="24" t="s">
        <v>1125</v>
      </c>
      <c r="G168" s="36">
        <v>41375</v>
      </c>
      <c r="H168" s="36">
        <v>41374</v>
      </c>
      <c r="I168" s="12">
        <v>2</v>
      </c>
      <c r="J168" s="12">
        <v>3</v>
      </c>
      <c r="K168" s="12">
        <v>3</v>
      </c>
      <c r="L168" s="24" t="s">
        <v>10597</v>
      </c>
      <c r="M168" t="str">
        <f>VLOOKUP(LEFT(Incoming_Data[[#This Row],[Object ID]],1),Lookup[#All],2,FALSE)</f>
        <v>Incident</v>
      </c>
      <c r="N168" s="36">
        <f>IFERROR(VLOOKUP(Incoming_Data[[#This Row],[Object ID]],SP_Data[#All],2,FALSE),"")</f>
        <v>41382</v>
      </c>
      <c r="O168" s="36">
        <f>IFERROR(VLOOKUP(Incoming_Data[[#This Row],[Object ID]],Finalized_Data[#All],2,FALSE),"")</f>
        <v>41414</v>
      </c>
      <c r="P1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" s="6">
        <f>IFERROR(DATE(YEAR(Incoming_Data[[#This Row],[Incoming Day]]),MONTH(Incoming_Data[[#This Row],[Incoming Day]]),1),"")</f>
        <v>41365</v>
      </c>
      <c r="R168" s="3">
        <f>DATE(YEAR(Incoming_Data[[#This Row],[Incoming Day]]),1,1)</f>
        <v>41275</v>
      </c>
      <c r="S168" s="6">
        <f>IFERROR(DATE(YEAR(Incoming_Data[[#This Row],[Completed Day]]),MONTH(Incoming_Data[[#This Row],[Completed Day]]),1),"")</f>
        <v>41365</v>
      </c>
      <c r="T168" s="6">
        <f>IFERROR(DATE(YEAR(Incoming_Data[[#This Row],[Confirmed Day]]),MONTH(Incoming_Data[[#This Row],[Confirmed Day]]),1),"")</f>
        <v>41395</v>
      </c>
      <c r="U168" s="12">
        <f>IF(ISNUMBER(Incoming_Data[[#This Row],[Completed Day]]),1,0)</f>
        <v>1</v>
      </c>
      <c r="V168" s="12">
        <f>IF(ISNUMBER(Incoming_Data[[#This Row],[Confirmed Day]]),1,0)</f>
        <v>1</v>
      </c>
      <c r="X168" t="s">
        <v>10205</v>
      </c>
      <c r="Y168" s="36">
        <v>41353</v>
      </c>
      <c r="AA168" t="s">
        <v>10205</v>
      </c>
      <c r="AB168" s="36">
        <v>41384</v>
      </c>
    </row>
    <row r="169" spans="2:28" x14ac:dyDescent="0.25">
      <c r="B169" s="24" t="s">
        <v>30</v>
      </c>
      <c r="C169" s="24" t="s">
        <v>17</v>
      </c>
      <c r="D169" s="24" t="s">
        <v>2194</v>
      </c>
      <c r="E169" s="24" t="s">
        <v>1132</v>
      </c>
      <c r="F169" s="24" t="s">
        <v>1133</v>
      </c>
      <c r="G169" s="36">
        <v>41376</v>
      </c>
      <c r="H169" s="36">
        <v>41376</v>
      </c>
      <c r="I169" s="12">
        <v>2</v>
      </c>
      <c r="J169" s="12">
        <v>2</v>
      </c>
      <c r="K169" s="12">
        <v>3</v>
      </c>
      <c r="L169" s="24" t="s">
        <v>10597</v>
      </c>
      <c r="M169" t="str">
        <f>VLOOKUP(LEFT(Incoming_Data[[#This Row],[Object ID]],1),Lookup[#All],2,FALSE)</f>
        <v>Incident</v>
      </c>
      <c r="N169" s="36">
        <f>IFERROR(VLOOKUP(Incoming_Data[[#This Row],[Object ID]],SP_Data[#All],2,FALSE),"")</f>
        <v>41379</v>
      </c>
      <c r="O169" s="36">
        <f>IFERROR(VLOOKUP(Incoming_Data[[#This Row],[Object ID]],Finalized_Data[#All],2,FALSE),"")</f>
        <v>41379</v>
      </c>
      <c r="P1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" s="6">
        <f>IFERROR(DATE(YEAR(Incoming_Data[[#This Row],[Incoming Day]]),MONTH(Incoming_Data[[#This Row],[Incoming Day]]),1),"")</f>
        <v>41365</v>
      </c>
      <c r="R169" s="3">
        <f>DATE(YEAR(Incoming_Data[[#This Row],[Incoming Day]]),1,1)</f>
        <v>41275</v>
      </c>
      <c r="S169" s="6">
        <f>IFERROR(DATE(YEAR(Incoming_Data[[#This Row],[Completed Day]]),MONTH(Incoming_Data[[#This Row],[Completed Day]]),1),"")</f>
        <v>41365</v>
      </c>
      <c r="T169" s="6">
        <f>IFERROR(DATE(YEAR(Incoming_Data[[#This Row],[Confirmed Day]]),MONTH(Incoming_Data[[#This Row],[Confirmed Day]]),1),"")</f>
        <v>41365</v>
      </c>
      <c r="U169" s="12">
        <f>IF(ISNUMBER(Incoming_Data[[#This Row],[Completed Day]]),1,0)</f>
        <v>1</v>
      </c>
      <c r="V169" s="12">
        <f>IF(ISNUMBER(Incoming_Data[[#This Row],[Confirmed Day]]),1,0)</f>
        <v>1</v>
      </c>
      <c r="X169" t="s">
        <v>10201</v>
      </c>
      <c r="Y169" s="36">
        <v>41353</v>
      </c>
      <c r="AA169" t="s">
        <v>10201</v>
      </c>
      <c r="AB169" s="36">
        <v>41384</v>
      </c>
    </row>
    <row r="170" spans="2:28" x14ac:dyDescent="0.25">
      <c r="B170" s="24" t="s">
        <v>30</v>
      </c>
      <c r="C170" s="24" t="s">
        <v>17</v>
      </c>
      <c r="D170" s="24" t="s">
        <v>2194</v>
      </c>
      <c r="E170" s="24" t="s">
        <v>1134</v>
      </c>
      <c r="F170" s="24" t="s">
        <v>1135</v>
      </c>
      <c r="G170" s="36">
        <v>41376</v>
      </c>
      <c r="H170" s="36">
        <v>41376</v>
      </c>
      <c r="I170" s="12">
        <v>3</v>
      </c>
      <c r="J170" s="12">
        <v>4</v>
      </c>
      <c r="K170" s="12">
        <v>4</v>
      </c>
      <c r="L170" s="24" t="s">
        <v>10597</v>
      </c>
      <c r="M170" t="str">
        <f>VLOOKUP(LEFT(Incoming_Data[[#This Row],[Object ID]],1),Lookup[#All],2,FALSE)</f>
        <v>Incident</v>
      </c>
      <c r="N170" s="36">
        <f>IFERROR(VLOOKUP(Incoming_Data[[#This Row],[Object ID]],SP_Data[#All],2,FALSE),"")</f>
        <v>41384</v>
      </c>
      <c r="O170" s="36">
        <f>IFERROR(VLOOKUP(Incoming_Data[[#This Row],[Object ID]],Finalized_Data[#All],2,FALSE),"")</f>
        <v>41415</v>
      </c>
      <c r="P1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" s="6">
        <f>IFERROR(DATE(YEAR(Incoming_Data[[#This Row],[Incoming Day]]),MONTH(Incoming_Data[[#This Row],[Incoming Day]]),1),"")</f>
        <v>41365</v>
      </c>
      <c r="R170" s="3">
        <f>DATE(YEAR(Incoming_Data[[#This Row],[Incoming Day]]),1,1)</f>
        <v>41275</v>
      </c>
      <c r="S170" s="6">
        <f>IFERROR(DATE(YEAR(Incoming_Data[[#This Row],[Completed Day]]),MONTH(Incoming_Data[[#This Row],[Completed Day]]),1),"")</f>
        <v>41365</v>
      </c>
      <c r="T170" s="6">
        <f>IFERROR(DATE(YEAR(Incoming_Data[[#This Row],[Confirmed Day]]),MONTH(Incoming_Data[[#This Row],[Confirmed Day]]),1),"")</f>
        <v>41395</v>
      </c>
      <c r="U170" s="12">
        <f>IF(ISNUMBER(Incoming_Data[[#This Row],[Completed Day]]),1,0)</f>
        <v>1</v>
      </c>
      <c r="V170" s="12">
        <f>IF(ISNUMBER(Incoming_Data[[#This Row],[Confirmed Day]]),1,0)</f>
        <v>1</v>
      </c>
      <c r="X170" t="s">
        <v>10182</v>
      </c>
      <c r="Y170" s="36">
        <v>41353</v>
      </c>
      <c r="AA170" t="s">
        <v>10182</v>
      </c>
      <c r="AB170" s="36">
        <v>41384</v>
      </c>
    </row>
    <row r="171" spans="2:28" x14ac:dyDescent="0.25">
      <c r="B171" s="24" t="s">
        <v>30</v>
      </c>
      <c r="C171" s="24" t="s">
        <v>17</v>
      </c>
      <c r="D171" s="24" t="s">
        <v>2194</v>
      </c>
      <c r="E171" s="24" t="s">
        <v>1140</v>
      </c>
      <c r="F171" s="24" t="s">
        <v>1141</v>
      </c>
      <c r="G171" s="36">
        <v>41379</v>
      </c>
      <c r="H171" s="36">
        <v>41379</v>
      </c>
      <c r="I171" s="12">
        <v>2</v>
      </c>
      <c r="J171" s="12">
        <v>3</v>
      </c>
      <c r="K171" s="12">
        <v>3</v>
      </c>
      <c r="L171" s="24" t="s">
        <v>10597</v>
      </c>
      <c r="M171" t="str">
        <f>VLOOKUP(LEFT(Incoming_Data[[#This Row],[Object ID]],1),Lookup[#All],2,FALSE)</f>
        <v>Incident</v>
      </c>
      <c r="N171" s="36">
        <f>IFERROR(VLOOKUP(Incoming_Data[[#This Row],[Object ID]],SP_Data[#All],2,FALSE),"")</f>
        <v>41379</v>
      </c>
      <c r="O171" s="36">
        <f>IFERROR(VLOOKUP(Incoming_Data[[#This Row],[Object ID]],Finalized_Data[#All],2,FALSE),"")</f>
        <v>41414</v>
      </c>
      <c r="P1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" s="6">
        <f>IFERROR(DATE(YEAR(Incoming_Data[[#This Row],[Incoming Day]]),MONTH(Incoming_Data[[#This Row],[Incoming Day]]),1),"")</f>
        <v>41365</v>
      </c>
      <c r="R171" s="3">
        <f>DATE(YEAR(Incoming_Data[[#This Row],[Incoming Day]]),1,1)</f>
        <v>41275</v>
      </c>
      <c r="S171" s="6">
        <f>IFERROR(DATE(YEAR(Incoming_Data[[#This Row],[Completed Day]]),MONTH(Incoming_Data[[#This Row],[Completed Day]]),1),"")</f>
        <v>41365</v>
      </c>
      <c r="T171" s="6">
        <f>IFERROR(DATE(YEAR(Incoming_Data[[#This Row],[Confirmed Day]]),MONTH(Incoming_Data[[#This Row],[Confirmed Day]]),1),"")</f>
        <v>41395</v>
      </c>
      <c r="U171" s="12">
        <f>IF(ISNUMBER(Incoming_Data[[#This Row],[Completed Day]]),1,0)</f>
        <v>1</v>
      </c>
      <c r="V171" s="12">
        <f>IF(ISNUMBER(Incoming_Data[[#This Row],[Confirmed Day]]),1,0)</f>
        <v>1</v>
      </c>
      <c r="X171" t="s">
        <v>10190</v>
      </c>
      <c r="Y171" s="36">
        <v>41353</v>
      </c>
      <c r="AA171" t="s">
        <v>10190</v>
      </c>
      <c r="AB171" s="36">
        <v>41384</v>
      </c>
    </row>
    <row r="172" spans="2:28" x14ac:dyDescent="0.25">
      <c r="B172" s="24" t="s">
        <v>30</v>
      </c>
      <c r="C172" s="24" t="s">
        <v>17</v>
      </c>
      <c r="D172" s="24" t="s">
        <v>2194</v>
      </c>
      <c r="E172" s="24" t="s">
        <v>1142</v>
      </c>
      <c r="F172" s="24" t="s">
        <v>1143</v>
      </c>
      <c r="G172" s="36">
        <v>41380</v>
      </c>
      <c r="H172" s="36">
        <v>41380</v>
      </c>
      <c r="I172" s="12">
        <v>3</v>
      </c>
      <c r="J172" s="12">
        <v>3</v>
      </c>
      <c r="K172" s="12">
        <v>3</v>
      </c>
      <c r="L172" s="24" t="s">
        <v>10597</v>
      </c>
      <c r="M172" t="str">
        <f>VLOOKUP(LEFT(Incoming_Data[[#This Row],[Object ID]],1),Lookup[#All],2,FALSE)</f>
        <v>Incident</v>
      </c>
      <c r="N172" s="36">
        <f>IFERROR(VLOOKUP(Incoming_Data[[#This Row],[Object ID]],SP_Data[#All],2,FALSE),"")</f>
        <v>41380</v>
      </c>
      <c r="O172" s="36">
        <f>IFERROR(VLOOKUP(Incoming_Data[[#This Row],[Object ID]],Finalized_Data[#All],2,FALSE),"")</f>
        <v>41414</v>
      </c>
      <c r="P1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" s="6">
        <f>IFERROR(DATE(YEAR(Incoming_Data[[#This Row],[Incoming Day]]),MONTH(Incoming_Data[[#This Row],[Incoming Day]]),1),"")</f>
        <v>41365</v>
      </c>
      <c r="R172" s="3">
        <f>DATE(YEAR(Incoming_Data[[#This Row],[Incoming Day]]),1,1)</f>
        <v>41275</v>
      </c>
      <c r="S172" s="6">
        <f>IFERROR(DATE(YEAR(Incoming_Data[[#This Row],[Completed Day]]),MONTH(Incoming_Data[[#This Row],[Completed Day]]),1),"")</f>
        <v>41365</v>
      </c>
      <c r="T172" s="6">
        <f>IFERROR(DATE(YEAR(Incoming_Data[[#This Row],[Confirmed Day]]),MONTH(Incoming_Data[[#This Row],[Confirmed Day]]),1),"")</f>
        <v>41395</v>
      </c>
      <c r="U172" s="12">
        <f>IF(ISNUMBER(Incoming_Data[[#This Row],[Completed Day]]),1,0)</f>
        <v>1</v>
      </c>
      <c r="V172" s="12">
        <f>IF(ISNUMBER(Incoming_Data[[#This Row],[Confirmed Day]]),1,0)</f>
        <v>1</v>
      </c>
      <c r="X172" t="s">
        <v>10177</v>
      </c>
      <c r="Y172" s="36">
        <v>41353</v>
      </c>
      <c r="AA172" t="s">
        <v>10177</v>
      </c>
      <c r="AB172" s="36">
        <v>41355</v>
      </c>
    </row>
    <row r="173" spans="2:28" x14ac:dyDescent="0.25">
      <c r="B173" s="24" t="s">
        <v>30</v>
      </c>
      <c r="C173" s="24" t="s">
        <v>17</v>
      </c>
      <c r="D173" s="24" t="s">
        <v>2194</v>
      </c>
      <c r="E173" s="24" t="s">
        <v>1152</v>
      </c>
      <c r="F173" s="24" t="s">
        <v>1153</v>
      </c>
      <c r="G173" s="36">
        <v>41381</v>
      </c>
      <c r="H173" s="36">
        <v>41381</v>
      </c>
      <c r="I173" s="12">
        <v>3</v>
      </c>
      <c r="J173" s="12">
        <v>3</v>
      </c>
      <c r="K173" s="12">
        <v>3</v>
      </c>
      <c r="L173" s="24" t="s">
        <v>10597</v>
      </c>
      <c r="M173" t="str">
        <f>VLOOKUP(LEFT(Incoming_Data[[#This Row],[Object ID]],1),Lookup[#All],2,FALSE)</f>
        <v>Incident</v>
      </c>
      <c r="N173" s="36">
        <f>IFERROR(VLOOKUP(Incoming_Data[[#This Row],[Object ID]],SP_Data[#All],2,FALSE),"")</f>
        <v>41381</v>
      </c>
      <c r="O173" s="36">
        <f>IFERROR(VLOOKUP(Incoming_Data[[#This Row],[Object ID]],Finalized_Data[#All],2,FALSE),"")</f>
        <v>41414</v>
      </c>
      <c r="P1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" s="6">
        <f>IFERROR(DATE(YEAR(Incoming_Data[[#This Row],[Incoming Day]]),MONTH(Incoming_Data[[#This Row],[Incoming Day]]),1),"")</f>
        <v>41365</v>
      </c>
      <c r="R173" s="3">
        <f>DATE(YEAR(Incoming_Data[[#This Row],[Incoming Day]]),1,1)</f>
        <v>41275</v>
      </c>
      <c r="S173" s="6">
        <f>IFERROR(DATE(YEAR(Incoming_Data[[#This Row],[Completed Day]]),MONTH(Incoming_Data[[#This Row],[Completed Day]]),1),"")</f>
        <v>41365</v>
      </c>
      <c r="T173" s="6">
        <f>IFERROR(DATE(YEAR(Incoming_Data[[#This Row],[Confirmed Day]]),MONTH(Incoming_Data[[#This Row],[Confirmed Day]]),1),"")</f>
        <v>41395</v>
      </c>
      <c r="U173" s="12">
        <f>IF(ISNUMBER(Incoming_Data[[#This Row],[Completed Day]]),1,0)</f>
        <v>1</v>
      </c>
      <c r="V173" s="12">
        <f>IF(ISNUMBER(Incoming_Data[[#This Row],[Confirmed Day]]),1,0)</f>
        <v>1</v>
      </c>
      <c r="X173" t="s">
        <v>10170</v>
      </c>
      <c r="Y173" s="36">
        <v>41353</v>
      </c>
      <c r="AA173" t="s">
        <v>10170</v>
      </c>
      <c r="AB173" s="36">
        <v>41355</v>
      </c>
    </row>
    <row r="174" spans="2:28" x14ac:dyDescent="0.25">
      <c r="B174" s="24" t="s">
        <v>30</v>
      </c>
      <c r="C174" s="24" t="s">
        <v>17</v>
      </c>
      <c r="D174" s="24" t="s">
        <v>2194</v>
      </c>
      <c r="E174" s="24" t="s">
        <v>1154</v>
      </c>
      <c r="F174" s="24" t="s">
        <v>1155</v>
      </c>
      <c r="G174" s="36">
        <v>41381</v>
      </c>
      <c r="H174" s="36">
        <v>41381</v>
      </c>
      <c r="I174" s="12">
        <v>2</v>
      </c>
      <c r="J174" s="12">
        <v>3</v>
      </c>
      <c r="K174" s="12">
        <v>3</v>
      </c>
      <c r="L174" s="24" t="s">
        <v>10597</v>
      </c>
      <c r="M174" t="str">
        <f>VLOOKUP(LEFT(Incoming_Data[[#This Row],[Object ID]],1),Lookup[#All],2,FALSE)</f>
        <v>Incident</v>
      </c>
      <c r="N174" s="36">
        <f>IFERROR(VLOOKUP(Incoming_Data[[#This Row],[Object ID]],SP_Data[#All],2,FALSE),"")</f>
        <v>41382</v>
      </c>
      <c r="O174" s="36">
        <f>IFERROR(VLOOKUP(Incoming_Data[[#This Row],[Object ID]],Finalized_Data[#All],2,FALSE),"")</f>
        <v>41382</v>
      </c>
      <c r="P1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" s="6">
        <f>IFERROR(DATE(YEAR(Incoming_Data[[#This Row],[Incoming Day]]),MONTH(Incoming_Data[[#This Row],[Incoming Day]]),1),"")</f>
        <v>41365</v>
      </c>
      <c r="R174" s="3">
        <f>DATE(YEAR(Incoming_Data[[#This Row],[Incoming Day]]),1,1)</f>
        <v>41275</v>
      </c>
      <c r="S174" s="6">
        <f>IFERROR(DATE(YEAR(Incoming_Data[[#This Row],[Completed Day]]),MONTH(Incoming_Data[[#This Row],[Completed Day]]),1),"")</f>
        <v>41365</v>
      </c>
      <c r="T174" s="6">
        <f>IFERROR(DATE(YEAR(Incoming_Data[[#This Row],[Confirmed Day]]),MONTH(Incoming_Data[[#This Row],[Confirmed Day]]),1),"")</f>
        <v>41365</v>
      </c>
      <c r="U174" s="12">
        <f>IF(ISNUMBER(Incoming_Data[[#This Row],[Completed Day]]),1,0)</f>
        <v>1</v>
      </c>
      <c r="V174" s="12">
        <f>IF(ISNUMBER(Incoming_Data[[#This Row],[Confirmed Day]]),1,0)</f>
        <v>1</v>
      </c>
      <c r="X174" t="s">
        <v>10165</v>
      </c>
      <c r="Y174" s="36">
        <v>41353</v>
      </c>
      <c r="AA174" t="s">
        <v>10165</v>
      </c>
      <c r="AB174" s="36">
        <v>41384</v>
      </c>
    </row>
    <row r="175" spans="2:28" x14ac:dyDescent="0.25">
      <c r="B175" s="24" t="s">
        <v>30</v>
      </c>
      <c r="C175" s="24" t="s">
        <v>17</v>
      </c>
      <c r="D175" s="24" t="s">
        <v>2194</v>
      </c>
      <c r="E175" s="24" t="s">
        <v>1156</v>
      </c>
      <c r="F175" s="24" t="s">
        <v>1157</v>
      </c>
      <c r="G175" s="36">
        <v>41382</v>
      </c>
      <c r="H175" s="36">
        <v>41381</v>
      </c>
      <c r="I175" s="12">
        <v>4</v>
      </c>
      <c r="J175" s="12">
        <v>4</v>
      </c>
      <c r="K175" s="12">
        <v>4</v>
      </c>
      <c r="L175" s="24" t="s">
        <v>10597</v>
      </c>
      <c r="M175" t="str">
        <f>VLOOKUP(LEFT(Incoming_Data[[#This Row],[Object ID]],1),Lookup[#All],2,FALSE)</f>
        <v>Incident</v>
      </c>
      <c r="N175" s="36">
        <f>IFERROR(VLOOKUP(Incoming_Data[[#This Row],[Object ID]],SP_Data[#All],2,FALSE),"")</f>
        <v>41382</v>
      </c>
      <c r="O175" s="36">
        <f>IFERROR(VLOOKUP(Incoming_Data[[#This Row],[Object ID]],Finalized_Data[#All],2,FALSE),"")</f>
        <v>41382</v>
      </c>
      <c r="P1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" s="6">
        <f>IFERROR(DATE(YEAR(Incoming_Data[[#This Row],[Incoming Day]]),MONTH(Incoming_Data[[#This Row],[Incoming Day]]),1),"")</f>
        <v>41365</v>
      </c>
      <c r="R175" s="3">
        <f>DATE(YEAR(Incoming_Data[[#This Row],[Incoming Day]]),1,1)</f>
        <v>41275</v>
      </c>
      <c r="S175" s="6">
        <f>IFERROR(DATE(YEAR(Incoming_Data[[#This Row],[Completed Day]]),MONTH(Incoming_Data[[#This Row],[Completed Day]]),1),"")</f>
        <v>41365</v>
      </c>
      <c r="T175" s="6">
        <f>IFERROR(DATE(YEAR(Incoming_Data[[#This Row],[Confirmed Day]]),MONTH(Incoming_Data[[#This Row],[Confirmed Day]]),1),"")</f>
        <v>41365</v>
      </c>
      <c r="U175" s="12">
        <f>IF(ISNUMBER(Incoming_Data[[#This Row],[Completed Day]]),1,0)</f>
        <v>1</v>
      </c>
      <c r="V175" s="12">
        <f>IF(ISNUMBER(Incoming_Data[[#This Row],[Confirmed Day]]),1,0)</f>
        <v>1</v>
      </c>
      <c r="X175" t="s">
        <v>10150</v>
      </c>
      <c r="Y175" s="36">
        <v>41353</v>
      </c>
      <c r="AA175" t="s">
        <v>10150</v>
      </c>
      <c r="AB175" s="36">
        <v>41355</v>
      </c>
    </row>
    <row r="176" spans="2:28" x14ac:dyDescent="0.25">
      <c r="B176" s="24" t="s">
        <v>30</v>
      </c>
      <c r="C176" s="24" t="s">
        <v>17</v>
      </c>
      <c r="D176" s="24" t="s">
        <v>2194</v>
      </c>
      <c r="E176" s="24" t="s">
        <v>1158</v>
      </c>
      <c r="F176" s="24" t="s">
        <v>1159</v>
      </c>
      <c r="G176" s="36">
        <v>41382</v>
      </c>
      <c r="H176" s="36">
        <v>41382</v>
      </c>
      <c r="I176" s="12">
        <v>2</v>
      </c>
      <c r="J176" s="12">
        <v>3</v>
      </c>
      <c r="K176" s="12">
        <v>3</v>
      </c>
      <c r="L176" s="24" t="s">
        <v>10597</v>
      </c>
      <c r="M176" t="str">
        <f>VLOOKUP(LEFT(Incoming_Data[[#This Row],[Object ID]],1),Lookup[#All],2,FALSE)</f>
        <v>Incident</v>
      </c>
      <c r="N176" s="36">
        <f>IFERROR(VLOOKUP(Incoming_Data[[#This Row],[Object ID]],SP_Data[#All],2,FALSE),"")</f>
        <v>41382</v>
      </c>
      <c r="O176" s="36">
        <f>IFERROR(VLOOKUP(Incoming_Data[[#This Row],[Object ID]],Finalized_Data[#All],2,FALSE),"")</f>
        <v>41382</v>
      </c>
      <c r="P1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" s="6">
        <f>IFERROR(DATE(YEAR(Incoming_Data[[#This Row],[Incoming Day]]),MONTH(Incoming_Data[[#This Row],[Incoming Day]]),1),"")</f>
        <v>41365</v>
      </c>
      <c r="R176" s="3">
        <f>DATE(YEAR(Incoming_Data[[#This Row],[Incoming Day]]),1,1)</f>
        <v>41275</v>
      </c>
      <c r="S176" s="6">
        <f>IFERROR(DATE(YEAR(Incoming_Data[[#This Row],[Completed Day]]),MONTH(Incoming_Data[[#This Row],[Completed Day]]),1),"")</f>
        <v>41365</v>
      </c>
      <c r="T176" s="6">
        <f>IFERROR(DATE(YEAR(Incoming_Data[[#This Row],[Confirmed Day]]),MONTH(Incoming_Data[[#This Row],[Confirmed Day]]),1),"")</f>
        <v>41365</v>
      </c>
      <c r="U176" s="12">
        <f>IF(ISNUMBER(Incoming_Data[[#This Row],[Completed Day]]),1,0)</f>
        <v>1</v>
      </c>
      <c r="V176" s="12">
        <f>IF(ISNUMBER(Incoming_Data[[#This Row],[Confirmed Day]]),1,0)</f>
        <v>1</v>
      </c>
      <c r="X176" t="s">
        <v>10147</v>
      </c>
      <c r="Y176" s="36">
        <v>41353</v>
      </c>
      <c r="AA176" t="s">
        <v>10147</v>
      </c>
      <c r="AB176" s="36">
        <v>41384</v>
      </c>
    </row>
    <row r="177" spans="2:28" x14ac:dyDescent="0.25">
      <c r="B177" s="24" t="s">
        <v>30</v>
      </c>
      <c r="C177" s="24" t="s">
        <v>17</v>
      </c>
      <c r="D177" s="24" t="s">
        <v>2194</v>
      </c>
      <c r="E177" s="24" t="s">
        <v>1160</v>
      </c>
      <c r="F177" s="24" t="s">
        <v>1161</v>
      </c>
      <c r="G177" s="36">
        <v>41382</v>
      </c>
      <c r="H177" s="36">
        <v>41382</v>
      </c>
      <c r="I177" s="12">
        <v>3</v>
      </c>
      <c r="J177" s="12">
        <v>3</v>
      </c>
      <c r="K177" s="12">
        <v>3</v>
      </c>
      <c r="L177" s="24" t="s">
        <v>10597</v>
      </c>
      <c r="M177" t="str">
        <f>VLOOKUP(LEFT(Incoming_Data[[#This Row],[Object ID]],1),Lookup[#All],2,FALSE)</f>
        <v>Incident</v>
      </c>
      <c r="N177" s="36">
        <f>IFERROR(VLOOKUP(Incoming_Data[[#This Row],[Object ID]],SP_Data[#All],2,FALSE),"")</f>
        <v>41382</v>
      </c>
      <c r="O177" s="36">
        <f>IFERROR(VLOOKUP(Incoming_Data[[#This Row],[Object ID]],Finalized_Data[#All],2,FALSE),"")</f>
        <v>41414</v>
      </c>
      <c r="P1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" s="6">
        <f>IFERROR(DATE(YEAR(Incoming_Data[[#This Row],[Incoming Day]]),MONTH(Incoming_Data[[#This Row],[Incoming Day]]),1),"")</f>
        <v>41365</v>
      </c>
      <c r="R177" s="3">
        <f>DATE(YEAR(Incoming_Data[[#This Row],[Incoming Day]]),1,1)</f>
        <v>41275</v>
      </c>
      <c r="S177" s="6">
        <f>IFERROR(DATE(YEAR(Incoming_Data[[#This Row],[Completed Day]]),MONTH(Incoming_Data[[#This Row],[Completed Day]]),1),"")</f>
        <v>41365</v>
      </c>
      <c r="T177" s="6">
        <f>IFERROR(DATE(YEAR(Incoming_Data[[#This Row],[Confirmed Day]]),MONTH(Incoming_Data[[#This Row],[Confirmed Day]]),1),"")</f>
        <v>41395</v>
      </c>
      <c r="U177" s="12">
        <f>IF(ISNUMBER(Incoming_Data[[#This Row],[Completed Day]]),1,0)</f>
        <v>1</v>
      </c>
      <c r="V177" s="12">
        <f>IF(ISNUMBER(Incoming_Data[[#This Row],[Confirmed Day]]),1,0)</f>
        <v>1</v>
      </c>
      <c r="X177" t="s">
        <v>10157</v>
      </c>
      <c r="Y177" s="36">
        <v>41353</v>
      </c>
      <c r="AA177" t="s">
        <v>10157</v>
      </c>
      <c r="AB177" s="36">
        <v>41384</v>
      </c>
    </row>
    <row r="178" spans="2:28" x14ac:dyDescent="0.25">
      <c r="B178" s="24" t="s">
        <v>30</v>
      </c>
      <c r="C178" s="24" t="s">
        <v>17</v>
      </c>
      <c r="D178" s="24" t="s">
        <v>2194</v>
      </c>
      <c r="E178" s="24" t="s">
        <v>1162</v>
      </c>
      <c r="F178" s="24" t="s">
        <v>1163</v>
      </c>
      <c r="G178" s="36">
        <v>41382</v>
      </c>
      <c r="H178" s="36">
        <v>41382</v>
      </c>
      <c r="I178" s="12">
        <v>3</v>
      </c>
      <c r="J178" s="12">
        <v>3</v>
      </c>
      <c r="K178" s="12">
        <v>3</v>
      </c>
      <c r="L178" s="24" t="s">
        <v>10625</v>
      </c>
      <c r="M178" t="str">
        <f>VLOOKUP(LEFT(Incoming_Data[[#This Row],[Object ID]],1),Lookup[#All],2,FALSE)</f>
        <v>Incident</v>
      </c>
      <c r="N178" s="36">
        <f>IFERROR(VLOOKUP(Incoming_Data[[#This Row],[Object ID]],SP_Data[#All],2,FALSE),"")</f>
        <v>41393</v>
      </c>
      <c r="O178" s="36" t="str">
        <f>IFERROR(VLOOKUP(Incoming_Data[[#This Row],[Object ID]],Finalized_Data[#All],2,FALSE),"")</f>
        <v/>
      </c>
      <c r="P1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" s="6">
        <f>IFERROR(DATE(YEAR(Incoming_Data[[#This Row],[Incoming Day]]),MONTH(Incoming_Data[[#This Row],[Incoming Day]]),1),"")</f>
        <v>41365</v>
      </c>
      <c r="R178" s="3">
        <f>DATE(YEAR(Incoming_Data[[#This Row],[Incoming Day]]),1,1)</f>
        <v>41275</v>
      </c>
      <c r="S178" s="6">
        <f>IFERROR(DATE(YEAR(Incoming_Data[[#This Row],[Completed Day]]),MONTH(Incoming_Data[[#This Row],[Completed Day]]),1),"")</f>
        <v>41365</v>
      </c>
      <c r="T178" s="6" t="str">
        <f>IFERROR(DATE(YEAR(Incoming_Data[[#This Row],[Confirmed Day]]),MONTH(Incoming_Data[[#This Row],[Confirmed Day]]),1),"")</f>
        <v/>
      </c>
      <c r="U178" s="12">
        <f>IF(ISNUMBER(Incoming_Data[[#This Row],[Completed Day]]),1,0)</f>
        <v>1</v>
      </c>
      <c r="V178" s="12">
        <f>IF(ISNUMBER(Incoming_Data[[#This Row],[Confirmed Day]]),1,0)</f>
        <v>0</v>
      </c>
      <c r="X178" t="s">
        <v>10143</v>
      </c>
      <c r="Y178" s="36">
        <v>41353</v>
      </c>
      <c r="AA178" t="s">
        <v>10143</v>
      </c>
      <c r="AB178" s="36">
        <v>41355</v>
      </c>
    </row>
    <row r="179" spans="2:28" x14ac:dyDescent="0.25">
      <c r="B179" s="24" t="s">
        <v>30</v>
      </c>
      <c r="C179" s="24" t="s">
        <v>17</v>
      </c>
      <c r="D179" s="24" t="s">
        <v>2194</v>
      </c>
      <c r="E179" s="24" t="s">
        <v>1164</v>
      </c>
      <c r="F179" s="24" t="s">
        <v>1165</v>
      </c>
      <c r="G179" s="36">
        <v>41383</v>
      </c>
      <c r="H179" s="36">
        <v>41383</v>
      </c>
      <c r="I179" s="12">
        <v>3</v>
      </c>
      <c r="J179" s="12">
        <v>3</v>
      </c>
      <c r="K179" s="12">
        <v>3</v>
      </c>
      <c r="L179" s="24" t="s">
        <v>10597</v>
      </c>
      <c r="M179" t="str">
        <f>VLOOKUP(LEFT(Incoming_Data[[#This Row],[Object ID]],1),Lookup[#All],2,FALSE)</f>
        <v>Incident</v>
      </c>
      <c r="N179" s="36">
        <f>IFERROR(VLOOKUP(Incoming_Data[[#This Row],[Object ID]],SP_Data[#All],2,FALSE),"")</f>
        <v>41383</v>
      </c>
      <c r="O179" s="36">
        <f>IFERROR(VLOOKUP(Incoming_Data[[#This Row],[Object ID]],Finalized_Data[#All],2,FALSE),"")</f>
        <v>41383</v>
      </c>
      <c r="P1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" s="6">
        <f>IFERROR(DATE(YEAR(Incoming_Data[[#This Row],[Incoming Day]]),MONTH(Incoming_Data[[#This Row],[Incoming Day]]),1),"")</f>
        <v>41365</v>
      </c>
      <c r="R179" s="3">
        <f>DATE(YEAR(Incoming_Data[[#This Row],[Incoming Day]]),1,1)</f>
        <v>41275</v>
      </c>
      <c r="S179" s="6">
        <f>IFERROR(DATE(YEAR(Incoming_Data[[#This Row],[Completed Day]]),MONTH(Incoming_Data[[#This Row],[Completed Day]]),1),"")</f>
        <v>41365</v>
      </c>
      <c r="T179" s="6">
        <f>IFERROR(DATE(YEAR(Incoming_Data[[#This Row],[Confirmed Day]]),MONTH(Incoming_Data[[#This Row],[Confirmed Day]]),1),"")</f>
        <v>41365</v>
      </c>
      <c r="U179" s="12">
        <f>IF(ISNUMBER(Incoming_Data[[#This Row],[Completed Day]]),1,0)</f>
        <v>1</v>
      </c>
      <c r="V179" s="12">
        <f>IF(ISNUMBER(Incoming_Data[[#This Row],[Confirmed Day]]),1,0)</f>
        <v>1</v>
      </c>
      <c r="X179" t="s">
        <v>10133</v>
      </c>
      <c r="Y179" s="36">
        <v>41353</v>
      </c>
      <c r="AA179" t="s">
        <v>10133</v>
      </c>
      <c r="AB179" s="36">
        <v>41384</v>
      </c>
    </row>
    <row r="180" spans="2:28" x14ac:dyDescent="0.25">
      <c r="B180" s="24" t="s">
        <v>30</v>
      </c>
      <c r="C180" s="24" t="s">
        <v>17</v>
      </c>
      <c r="D180" s="24" t="s">
        <v>2194</v>
      </c>
      <c r="E180" s="24" t="s">
        <v>1170</v>
      </c>
      <c r="F180" s="24" t="s">
        <v>1171</v>
      </c>
      <c r="G180" s="36">
        <v>41386</v>
      </c>
      <c r="H180" s="36">
        <v>41386</v>
      </c>
      <c r="I180" s="12">
        <v>3</v>
      </c>
      <c r="J180" s="12">
        <v>4</v>
      </c>
      <c r="K180" s="12">
        <v>4</v>
      </c>
      <c r="L180" s="24" t="s">
        <v>10597</v>
      </c>
      <c r="M180" t="str">
        <f>VLOOKUP(LEFT(Incoming_Data[[#This Row],[Object ID]],1),Lookup[#All],2,FALSE)</f>
        <v>Incident</v>
      </c>
      <c r="N180" s="36">
        <f>IFERROR(VLOOKUP(Incoming_Data[[#This Row],[Object ID]],SP_Data[#All],2,FALSE),"")</f>
        <v>41402</v>
      </c>
      <c r="O180" s="36">
        <f>IFERROR(VLOOKUP(Incoming_Data[[#This Row],[Object ID]],Finalized_Data[#All],2,FALSE),"")</f>
        <v>41408</v>
      </c>
      <c r="P1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" s="6">
        <f>IFERROR(DATE(YEAR(Incoming_Data[[#This Row],[Incoming Day]]),MONTH(Incoming_Data[[#This Row],[Incoming Day]]),1),"")</f>
        <v>41365</v>
      </c>
      <c r="R180" s="3">
        <f>DATE(YEAR(Incoming_Data[[#This Row],[Incoming Day]]),1,1)</f>
        <v>41275</v>
      </c>
      <c r="S180" s="6">
        <f>IFERROR(DATE(YEAR(Incoming_Data[[#This Row],[Completed Day]]),MONTH(Incoming_Data[[#This Row],[Completed Day]]),1),"")</f>
        <v>41395</v>
      </c>
      <c r="T180" s="6">
        <f>IFERROR(DATE(YEAR(Incoming_Data[[#This Row],[Confirmed Day]]),MONTH(Incoming_Data[[#This Row],[Confirmed Day]]),1),"")</f>
        <v>41395</v>
      </c>
      <c r="U180" s="12">
        <f>IF(ISNUMBER(Incoming_Data[[#This Row],[Completed Day]]),1,0)</f>
        <v>1</v>
      </c>
      <c r="V180" s="12">
        <f>IF(ISNUMBER(Incoming_Data[[#This Row],[Confirmed Day]]),1,0)</f>
        <v>1</v>
      </c>
      <c r="X180" t="s">
        <v>10125</v>
      </c>
      <c r="Y180" s="36">
        <v>41353</v>
      </c>
      <c r="AA180" t="s">
        <v>10125</v>
      </c>
      <c r="AB180" s="36">
        <v>41384</v>
      </c>
    </row>
    <row r="181" spans="2:28" x14ac:dyDescent="0.25">
      <c r="B181" s="24" t="s">
        <v>30</v>
      </c>
      <c r="C181" s="24" t="s">
        <v>17</v>
      </c>
      <c r="D181" s="24" t="s">
        <v>2194</v>
      </c>
      <c r="E181" s="24" t="s">
        <v>1178</v>
      </c>
      <c r="F181" s="24" t="s">
        <v>1179</v>
      </c>
      <c r="G181" s="36">
        <v>41386</v>
      </c>
      <c r="H181" s="36">
        <v>41386</v>
      </c>
      <c r="I181" s="12">
        <v>3</v>
      </c>
      <c r="J181" s="12">
        <v>3</v>
      </c>
      <c r="K181" s="12">
        <v>3</v>
      </c>
      <c r="L181" s="24" t="s">
        <v>10597</v>
      </c>
      <c r="M181" t="str">
        <f>VLOOKUP(LEFT(Incoming_Data[[#This Row],[Object ID]],1),Lookup[#All],2,FALSE)</f>
        <v>Incident</v>
      </c>
      <c r="N181" s="36">
        <f>IFERROR(VLOOKUP(Incoming_Data[[#This Row],[Object ID]],SP_Data[#All],2,FALSE),"")</f>
        <v>41393</v>
      </c>
      <c r="O181" s="36">
        <f>IFERROR(VLOOKUP(Incoming_Data[[#This Row],[Object ID]],Finalized_Data[#All],2,FALSE),"")</f>
        <v>41416</v>
      </c>
      <c r="P1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" s="6">
        <f>IFERROR(DATE(YEAR(Incoming_Data[[#This Row],[Incoming Day]]),MONTH(Incoming_Data[[#This Row],[Incoming Day]]),1),"")</f>
        <v>41365</v>
      </c>
      <c r="R181" s="3">
        <f>DATE(YEAR(Incoming_Data[[#This Row],[Incoming Day]]),1,1)</f>
        <v>41275</v>
      </c>
      <c r="S181" s="6">
        <f>IFERROR(DATE(YEAR(Incoming_Data[[#This Row],[Completed Day]]),MONTH(Incoming_Data[[#This Row],[Completed Day]]),1),"")</f>
        <v>41365</v>
      </c>
      <c r="T181" s="6">
        <f>IFERROR(DATE(YEAR(Incoming_Data[[#This Row],[Confirmed Day]]),MONTH(Incoming_Data[[#This Row],[Confirmed Day]]),1),"")</f>
        <v>41395</v>
      </c>
      <c r="U181" s="12">
        <f>IF(ISNUMBER(Incoming_Data[[#This Row],[Completed Day]]),1,0)</f>
        <v>1</v>
      </c>
      <c r="V181" s="12">
        <f>IF(ISNUMBER(Incoming_Data[[#This Row],[Confirmed Day]]),1,0)</f>
        <v>1</v>
      </c>
      <c r="X181" t="s">
        <v>10116</v>
      </c>
      <c r="Y181" s="36">
        <v>41353</v>
      </c>
      <c r="AA181" t="s">
        <v>10116</v>
      </c>
      <c r="AB181" s="36">
        <v>41384</v>
      </c>
    </row>
    <row r="182" spans="2:28" x14ac:dyDescent="0.25">
      <c r="B182" s="24" t="s">
        <v>30</v>
      </c>
      <c r="C182" s="24" t="s">
        <v>17</v>
      </c>
      <c r="D182" s="24" t="s">
        <v>2194</v>
      </c>
      <c r="E182" s="24" t="s">
        <v>10637</v>
      </c>
      <c r="F182" s="24" t="s">
        <v>10638</v>
      </c>
      <c r="G182" s="36">
        <v>41387</v>
      </c>
      <c r="H182" s="36">
        <v>41387</v>
      </c>
      <c r="I182" s="12">
        <v>3</v>
      </c>
      <c r="J182" s="12">
        <v>3</v>
      </c>
      <c r="K182" s="12">
        <v>3</v>
      </c>
      <c r="L182" s="24" t="s">
        <v>10625</v>
      </c>
      <c r="M182" t="str">
        <f>VLOOKUP(LEFT(Incoming_Data[[#This Row],[Object ID]],1),Lookup[#All],2,FALSE)</f>
        <v>Incident</v>
      </c>
      <c r="N182" s="36">
        <f>IFERROR(VLOOKUP(Incoming_Data[[#This Row],[Object ID]],SP_Data[#All],2,FALSE),"")</f>
        <v>41402</v>
      </c>
      <c r="O182" s="36" t="str">
        <f>IFERROR(VLOOKUP(Incoming_Data[[#This Row],[Object ID]],Finalized_Data[#All],2,FALSE),"")</f>
        <v/>
      </c>
      <c r="P1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" s="6">
        <f>IFERROR(DATE(YEAR(Incoming_Data[[#This Row],[Incoming Day]]),MONTH(Incoming_Data[[#This Row],[Incoming Day]]),1),"")</f>
        <v>41365</v>
      </c>
      <c r="R182" s="3">
        <f>DATE(YEAR(Incoming_Data[[#This Row],[Incoming Day]]),1,1)</f>
        <v>41275</v>
      </c>
      <c r="S182" s="6">
        <f>IFERROR(DATE(YEAR(Incoming_Data[[#This Row],[Completed Day]]),MONTH(Incoming_Data[[#This Row],[Completed Day]]),1),"")</f>
        <v>41395</v>
      </c>
      <c r="T182" s="6" t="str">
        <f>IFERROR(DATE(YEAR(Incoming_Data[[#This Row],[Confirmed Day]]),MONTH(Incoming_Data[[#This Row],[Confirmed Day]]),1),"")</f>
        <v/>
      </c>
      <c r="U182" s="12">
        <f>IF(ISNUMBER(Incoming_Data[[#This Row],[Completed Day]]),1,0)</f>
        <v>1</v>
      </c>
      <c r="V182" s="12">
        <f>IF(ISNUMBER(Incoming_Data[[#This Row],[Confirmed Day]]),1,0)</f>
        <v>0</v>
      </c>
      <c r="X182" t="s">
        <v>10079</v>
      </c>
      <c r="Y182" s="36">
        <v>41353</v>
      </c>
      <c r="AA182" t="s">
        <v>10079</v>
      </c>
      <c r="AB182" s="36">
        <v>41384</v>
      </c>
    </row>
    <row r="183" spans="2:28" x14ac:dyDescent="0.25">
      <c r="B183" s="24" t="s">
        <v>30</v>
      </c>
      <c r="C183" s="24" t="s">
        <v>17</v>
      </c>
      <c r="D183" s="24" t="s">
        <v>2194</v>
      </c>
      <c r="E183" s="24" t="s">
        <v>1184</v>
      </c>
      <c r="F183" s="24" t="s">
        <v>1185</v>
      </c>
      <c r="G183" s="36">
        <v>41387</v>
      </c>
      <c r="H183" s="36">
        <v>41387</v>
      </c>
      <c r="I183" s="12">
        <v>3</v>
      </c>
      <c r="J183" s="12">
        <v>3</v>
      </c>
      <c r="K183" s="12">
        <v>3</v>
      </c>
      <c r="L183" s="24" t="s">
        <v>10597</v>
      </c>
      <c r="M183" t="str">
        <f>VLOOKUP(LEFT(Incoming_Data[[#This Row],[Object ID]],1),Lookup[#All],2,FALSE)</f>
        <v>Incident</v>
      </c>
      <c r="N183" s="36">
        <f>IFERROR(VLOOKUP(Incoming_Data[[#This Row],[Object ID]],SP_Data[#All],2,FALSE),"")</f>
        <v>41388</v>
      </c>
      <c r="O183" s="36">
        <f>IFERROR(VLOOKUP(Incoming_Data[[#This Row],[Object ID]],Finalized_Data[#All],2,FALSE),"")</f>
        <v>41388</v>
      </c>
      <c r="P1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" s="6">
        <f>IFERROR(DATE(YEAR(Incoming_Data[[#This Row],[Incoming Day]]),MONTH(Incoming_Data[[#This Row],[Incoming Day]]),1),"")</f>
        <v>41365</v>
      </c>
      <c r="R183" s="3">
        <f>DATE(YEAR(Incoming_Data[[#This Row],[Incoming Day]]),1,1)</f>
        <v>41275</v>
      </c>
      <c r="S183" s="6">
        <f>IFERROR(DATE(YEAR(Incoming_Data[[#This Row],[Completed Day]]),MONTH(Incoming_Data[[#This Row],[Completed Day]]),1),"")</f>
        <v>41365</v>
      </c>
      <c r="T183" s="6">
        <f>IFERROR(DATE(YEAR(Incoming_Data[[#This Row],[Confirmed Day]]),MONTH(Incoming_Data[[#This Row],[Confirmed Day]]),1),"")</f>
        <v>41365</v>
      </c>
      <c r="U183" s="12">
        <f>IF(ISNUMBER(Incoming_Data[[#This Row],[Completed Day]]),1,0)</f>
        <v>1</v>
      </c>
      <c r="V183" s="12">
        <f>IF(ISNUMBER(Incoming_Data[[#This Row],[Confirmed Day]]),1,0)</f>
        <v>1</v>
      </c>
      <c r="X183" t="s">
        <v>10076</v>
      </c>
      <c r="Y183" s="36">
        <v>41353</v>
      </c>
      <c r="AA183" t="s">
        <v>10076</v>
      </c>
      <c r="AB183" s="36">
        <v>41384</v>
      </c>
    </row>
    <row r="184" spans="2:28" x14ac:dyDescent="0.25">
      <c r="B184" s="24" t="s">
        <v>30</v>
      </c>
      <c r="C184" s="24" t="s">
        <v>17</v>
      </c>
      <c r="D184" s="24" t="s">
        <v>2194</v>
      </c>
      <c r="E184" s="24" t="s">
        <v>1186</v>
      </c>
      <c r="F184" s="24" t="s">
        <v>1187</v>
      </c>
      <c r="G184" s="36">
        <v>41388</v>
      </c>
      <c r="H184" s="36">
        <v>41387</v>
      </c>
      <c r="I184" s="12">
        <v>4</v>
      </c>
      <c r="J184" s="12">
        <v>4</v>
      </c>
      <c r="K184" s="12">
        <v>4</v>
      </c>
      <c r="L184" s="24" t="s">
        <v>10597</v>
      </c>
      <c r="M184" t="str">
        <f>VLOOKUP(LEFT(Incoming_Data[[#This Row],[Object ID]],1),Lookup[#All],2,FALSE)</f>
        <v>Incident</v>
      </c>
      <c r="N184" s="36">
        <f>IFERROR(VLOOKUP(Incoming_Data[[#This Row],[Object ID]],SP_Data[#All],2,FALSE),"")</f>
        <v>41388</v>
      </c>
      <c r="O184" s="36">
        <f>IFERROR(VLOOKUP(Incoming_Data[[#This Row],[Object ID]],Finalized_Data[#All],2,FALSE),"")</f>
        <v>41419</v>
      </c>
      <c r="P1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" s="6">
        <f>IFERROR(DATE(YEAR(Incoming_Data[[#This Row],[Incoming Day]]),MONTH(Incoming_Data[[#This Row],[Incoming Day]]),1),"")</f>
        <v>41365</v>
      </c>
      <c r="R184" s="3">
        <f>DATE(YEAR(Incoming_Data[[#This Row],[Incoming Day]]),1,1)</f>
        <v>41275</v>
      </c>
      <c r="S184" s="6">
        <f>IFERROR(DATE(YEAR(Incoming_Data[[#This Row],[Completed Day]]),MONTH(Incoming_Data[[#This Row],[Completed Day]]),1),"")</f>
        <v>41365</v>
      </c>
      <c r="T184" s="6">
        <f>IFERROR(DATE(YEAR(Incoming_Data[[#This Row],[Confirmed Day]]),MONTH(Incoming_Data[[#This Row],[Confirmed Day]]),1),"")</f>
        <v>41395</v>
      </c>
      <c r="U184" s="12">
        <f>IF(ISNUMBER(Incoming_Data[[#This Row],[Completed Day]]),1,0)</f>
        <v>1</v>
      </c>
      <c r="V184" s="12">
        <f>IF(ISNUMBER(Incoming_Data[[#This Row],[Confirmed Day]]),1,0)</f>
        <v>1</v>
      </c>
      <c r="X184" t="s">
        <v>10066</v>
      </c>
      <c r="Y184" s="36">
        <v>41353</v>
      </c>
      <c r="AA184" t="s">
        <v>10066</v>
      </c>
      <c r="AB184" s="36">
        <v>41384</v>
      </c>
    </row>
    <row r="185" spans="2:28" x14ac:dyDescent="0.25">
      <c r="B185" s="24" t="s">
        <v>30</v>
      </c>
      <c r="C185" s="24" t="s">
        <v>17</v>
      </c>
      <c r="D185" s="24" t="s">
        <v>2194</v>
      </c>
      <c r="E185" s="24" t="s">
        <v>1192</v>
      </c>
      <c r="F185" s="24" t="s">
        <v>1193</v>
      </c>
      <c r="G185" s="36">
        <v>41388</v>
      </c>
      <c r="H185" s="36">
        <v>41388</v>
      </c>
      <c r="I185" s="12">
        <v>3</v>
      </c>
      <c r="J185" s="12">
        <v>3</v>
      </c>
      <c r="K185" s="12">
        <v>3</v>
      </c>
      <c r="L185" s="24" t="s">
        <v>10597</v>
      </c>
      <c r="M185" t="str">
        <f>VLOOKUP(LEFT(Incoming_Data[[#This Row],[Object ID]],1),Lookup[#All],2,FALSE)</f>
        <v>Incident</v>
      </c>
      <c r="N185" s="36">
        <f>IFERROR(VLOOKUP(Incoming_Data[[#This Row],[Object ID]],SP_Data[#All],2,FALSE),"")</f>
        <v>41388</v>
      </c>
      <c r="O185" s="36">
        <f>IFERROR(VLOOKUP(Incoming_Data[[#This Row],[Object ID]],Finalized_Data[#All],2,FALSE),"")</f>
        <v>41419</v>
      </c>
      <c r="P1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" s="6">
        <f>IFERROR(DATE(YEAR(Incoming_Data[[#This Row],[Incoming Day]]),MONTH(Incoming_Data[[#This Row],[Incoming Day]]),1),"")</f>
        <v>41365</v>
      </c>
      <c r="R185" s="3">
        <f>DATE(YEAR(Incoming_Data[[#This Row],[Incoming Day]]),1,1)</f>
        <v>41275</v>
      </c>
      <c r="S185" s="6">
        <f>IFERROR(DATE(YEAR(Incoming_Data[[#This Row],[Completed Day]]),MONTH(Incoming_Data[[#This Row],[Completed Day]]),1),"")</f>
        <v>41365</v>
      </c>
      <c r="T185" s="6">
        <f>IFERROR(DATE(YEAR(Incoming_Data[[#This Row],[Confirmed Day]]),MONTH(Incoming_Data[[#This Row],[Confirmed Day]]),1),"")</f>
        <v>41395</v>
      </c>
      <c r="U185" s="12">
        <f>IF(ISNUMBER(Incoming_Data[[#This Row],[Completed Day]]),1,0)</f>
        <v>1</v>
      </c>
      <c r="V185" s="12">
        <f>IF(ISNUMBER(Incoming_Data[[#This Row],[Confirmed Day]]),1,0)</f>
        <v>1</v>
      </c>
      <c r="X185" t="s">
        <v>10057</v>
      </c>
      <c r="Y185" s="36">
        <v>41353</v>
      </c>
      <c r="AA185" t="s">
        <v>10057</v>
      </c>
      <c r="AB185" s="36">
        <v>41384</v>
      </c>
    </row>
    <row r="186" spans="2:28" x14ac:dyDescent="0.25">
      <c r="B186" s="24" t="s">
        <v>30</v>
      </c>
      <c r="C186" s="24" t="s">
        <v>17</v>
      </c>
      <c r="D186" s="24" t="s">
        <v>2194</v>
      </c>
      <c r="E186" s="24" t="s">
        <v>1194</v>
      </c>
      <c r="F186" s="24" t="s">
        <v>1195</v>
      </c>
      <c r="G186" s="36">
        <v>41388</v>
      </c>
      <c r="H186" s="36">
        <v>41388</v>
      </c>
      <c r="I186" s="12">
        <v>3</v>
      </c>
      <c r="J186" s="12">
        <v>3</v>
      </c>
      <c r="K186" s="12">
        <v>3</v>
      </c>
      <c r="L186" s="24" t="s">
        <v>10597</v>
      </c>
      <c r="M186" t="str">
        <f>VLOOKUP(LEFT(Incoming_Data[[#This Row],[Object ID]],1),Lookup[#All],2,FALSE)</f>
        <v>Incident</v>
      </c>
      <c r="N186" s="36">
        <f>IFERROR(VLOOKUP(Incoming_Data[[#This Row],[Object ID]],SP_Data[#All],2,FALSE),"")</f>
        <v>41388</v>
      </c>
      <c r="O186" s="36">
        <f>IFERROR(VLOOKUP(Incoming_Data[[#This Row],[Object ID]],Finalized_Data[#All],2,FALSE),"")</f>
        <v>41389</v>
      </c>
      <c r="P1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" s="6">
        <f>IFERROR(DATE(YEAR(Incoming_Data[[#This Row],[Incoming Day]]),MONTH(Incoming_Data[[#This Row],[Incoming Day]]),1),"")</f>
        <v>41365</v>
      </c>
      <c r="R186" s="3">
        <f>DATE(YEAR(Incoming_Data[[#This Row],[Incoming Day]]),1,1)</f>
        <v>41275</v>
      </c>
      <c r="S186" s="6">
        <f>IFERROR(DATE(YEAR(Incoming_Data[[#This Row],[Completed Day]]),MONTH(Incoming_Data[[#This Row],[Completed Day]]),1),"")</f>
        <v>41365</v>
      </c>
      <c r="T186" s="6">
        <f>IFERROR(DATE(YEAR(Incoming_Data[[#This Row],[Confirmed Day]]),MONTH(Incoming_Data[[#This Row],[Confirmed Day]]),1),"")</f>
        <v>41365</v>
      </c>
      <c r="U186" s="12">
        <f>IF(ISNUMBER(Incoming_Data[[#This Row],[Completed Day]]),1,0)</f>
        <v>1</v>
      </c>
      <c r="V186" s="12">
        <f>IF(ISNUMBER(Incoming_Data[[#This Row],[Confirmed Day]]),1,0)</f>
        <v>1</v>
      </c>
      <c r="X186" t="s">
        <v>10048</v>
      </c>
      <c r="Y186" s="36">
        <v>41353</v>
      </c>
      <c r="AA186" t="s">
        <v>10048</v>
      </c>
      <c r="AB186" s="36">
        <v>41425</v>
      </c>
    </row>
    <row r="187" spans="2:28" x14ac:dyDescent="0.25">
      <c r="B187" s="24" t="s">
        <v>30</v>
      </c>
      <c r="C187" s="24" t="s">
        <v>17</v>
      </c>
      <c r="D187" s="24" t="s">
        <v>2194</v>
      </c>
      <c r="E187" s="24" t="s">
        <v>1200</v>
      </c>
      <c r="F187" s="24" t="s">
        <v>1201</v>
      </c>
      <c r="G187" s="36">
        <v>41389</v>
      </c>
      <c r="H187" s="36">
        <v>41389</v>
      </c>
      <c r="I187" s="12">
        <v>3</v>
      </c>
      <c r="J187" s="12">
        <v>3</v>
      </c>
      <c r="K187" s="12">
        <v>3</v>
      </c>
      <c r="L187" s="24" t="s">
        <v>10597</v>
      </c>
      <c r="M187" t="str">
        <f>VLOOKUP(LEFT(Incoming_Data[[#This Row],[Object ID]],1),Lookup[#All],2,FALSE)</f>
        <v>Incident</v>
      </c>
      <c r="N187" s="36">
        <f>IFERROR(VLOOKUP(Incoming_Data[[#This Row],[Object ID]],SP_Data[#All],2,FALSE),"")</f>
        <v>41389</v>
      </c>
      <c r="O187" s="36">
        <f>IFERROR(VLOOKUP(Incoming_Data[[#This Row],[Object ID]],Finalized_Data[#All],2,FALSE),"")</f>
        <v>41420</v>
      </c>
      <c r="P1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" s="6">
        <f>IFERROR(DATE(YEAR(Incoming_Data[[#This Row],[Incoming Day]]),MONTH(Incoming_Data[[#This Row],[Incoming Day]]),1),"")</f>
        <v>41365</v>
      </c>
      <c r="R187" s="3">
        <f>DATE(YEAR(Incoming_Data[[#This Row],[Incoming Day]]),1,1)</f>
        <v>41275</v>
      </c>
      <c r="S187" s="6">
        <f>IFERROR(DATE(YEAR(Incoming_Data[[#This Row],[Completed Day]]),MONTH(Incoming_Data[[#This Row],[Completed Day]]),1),"")</f>
        <v>41365</v>
      </c>
      <c r="T187" s="6">
        <f>IFERROR(DATE(YEAR(Incoming_Data[[#This Row],[Confirmed Day]]),MONTH(Incoming_Data[[#This Row],[Confirmed Day]]),1),"")</f>
        <v>41395</v>
      </c>
      <c r="U187" s="12">
        <f>IF(ISNUMBER(Incoming_Data[[#This Row],[Completed Day]]),1,0)</f>
        <v>1</v>
      </c>
      <c r="V187" s="12">
        <f>IF(ISNUMBER(Incoming_Data[[#This Row],[Confirmed Day]]),1,0)</f>
        <v>1</v>
      </c>
      <c r="X187" t="s">
        <v>10044</v>
      </c>
      <c r="Y187" s="36">
        <v>41353</v>
      </c>
      <c r="AA187" t="s">
        <v>10044</v>
      </c>
      <c r="AB187" s="36">
        <v>41384</v>
      </c>
    </row>
    <row r="188" spans="2:28" x14ac:dyDescent="0.25">
      <c r="B188" s="24" t="s">
        <v>30</v>
      </c>
      <c r="C188" s="24" t="s">
        <v>17</v>
      </c>
      <c r="D188" s="24" t="s">
        <v>2194</v>
      </c>
      <c r="E188" s="24" t="s">
        <v>1204</v>
      </c>
      <c r="F188" s="24" t="s">
        <v>1205</v>
      </c>
      <c r="G188" s="36">
        <v>41389</v>
      </c>
      <c r="H188" s="36">
        <v>41389</v>
      </c>
      <c r="I188" s="12">
        <v>2</v>
      </c>
      <c r="J188" s="12">
        <v>3</v>
      </c>
      <c r="K188" s="12">
        <v>3</v>
      </c>
      <c r="L188" s="24" t="s">
        <v>10597</v>
      </c>
      <c r="M188" t="str">
        <f>VLOOKUP(LEFT(Incoming_Data[[#This Row],[Object ID]],1),Lookup[#All],2,FALSE)</f>
        <v>Incident</v>
      </c>
      <c r="N188" s="36">
        <f>IFERROR(VLOOKUP(Incoming_Data[[#This Row],[Object ID]],SP_Data[#All],2,FALSE),"")</f>
        <v>41402</v>
      </c>
      <c r="O188" s="36">
        <f>IFERROR(VLOOKUP(Incoming_Data[[#This Row],[Object ID]],Finalized_Data[#All],2,FALSE),"")</f>
        <v>41402</v>
      </c>
      <c r="P1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" s="6">
        <f>IFERROR(DATE(YEAR(Incoming_Data[[#This Row],[Incoming Day]]),MONTH(Incoming_Data[[#This Row],[Incoming Day]]),1),"")</f>
        <v>41365</v>
      </c>
      <c r="R188" s="3">
        <f>DATE(YEAR(Incoming_Data[[#This Row],[Incoming Day]]),1,1)</f>
        <v>41275</v>
      </c>
      <c r="S188" s="6">
        <f>IFERROR(DATE(YEAR(Incoming_Data[[#This Row],[Completed Day]]),MONTH(Incoming_Data[[#This Row],[Completed Day]]),1),"")</f>
        <v>41395</v>
      </c>
      <c r="T188" s="6">
        <f>IFERROR(DATE(YEAR(Incoming_Data[[#This Row],[Confirmed Day]]),MONTH(Incoming_Data[[#This Row],[Confirmed Day]]),1),"")</f>
        <v>41395</v>
      </c>
      <c r="U188" s="12">
        <f>IF(ISNUMBER(Incoming_Data[[#This Row],[Completed Day]]),1,0)</f>
        <v>1</v>
      </c>
      <c r="V188" s="12">
        <f>IF(ISNUMBER(Incoming_Data[[#This Row],[Confirmed Day]]),1,0)</f>
        <v>1</v>
      </c>
      <c r="X188" t="s">
        <v>10028</v>
      </c>
      <c r="Y188" s="36">
        <v>41353</v>
      </c>
      <c r="AA188" t="s">
        <v>10028</v>
      </c>
      <c r="AB188" s="36">
        <v>41384</v>
      </c>
    </row>
    <row r="189" spans="2:28" x14ac:dyDescent="0.25">
      <c r="B189" s="24" t="s">
        <v>30</v>
      </c>
      <c r="C189" s="24" t="s">
        <v>17</v>
      </c>
      <c r="D189" s="24" t="s">
        <v>2194</v>
      </c>
      <c r="E189" s="24" t="s">
        <v>1218</v>
      </c>
      <c r="F189" s="24" t="s">
        <v>1219</v>
      </c>
      <c r="G189" s="36">
        <v>41390</v>
      </c>
      <c r="H189" s="36">
        <v>41390</v>
      </c>
      <c r="I189" s="12">
        <v>3</v>
      </c>
      <c r="J189" s="12">
        <v>3</v>
      </c>
      <c r="K189" s="12">
        <v>3</v>
      </c>
      <c r="L189" s="24" t="s">
        <v>10625</v>
      </c>
      <c r="M189" t="str">
        <f>VLOOKUP(LEFT(Incoming_Data[[#This Row],[Object ID]],1),Lookup[#All],2,FALSE)</f>
        <v>Incident</v>
      </c>
      <c r="N189" s="36">
        <f>IFERROR(VLOOKUP(Incoming_Data[[#This Row],[Object ID]],SP_Data[#All],2,FALSE),"")</f>
        <v>41393</v>
      </c>
      <c r="O189" s="36" t="str">
        <f>IFERROR(VLOOKUP(Incoming_Data[[#This Row],[Object ID]],Finalized_Data[#All],2,FALSE),"")</f>
        <v/>
      </c>
      <c r="P1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" s="6">
        <f>IFERROR(DATE(YEAR(Incoming_Data[[#This Row],[Incoming Day]]),MONTH(Incoming_Data[[#This Row],[Incoming Day]]),1),"")</f>
        <v>41365</v>
      </c>
      <c r="R189" s="3">
        <f>DATE(YEAR(Incoming_Data[[#This Row],[Incoming Day]]),1,1)</f>
        <v>41275</v>
      </c>
      <c r="S189" s="6">
        <f>IFERROR(DATE(YEAR(Incoming_Data[[#This Row],[Completed Day]]),MONTH(Incoming_Data[[#This Row],[Completed Day]]),1),"")</f>
        <v>41365</v>
      </c>
      <c r="T189" s="6" t="str">
        <f>IFERROR(DATE(YEAR(Incoming_Data[[#This Row],[Confirmed Day]]),MONTH(Incoming_Data[[#This Row],[Confirmed Day]]),1),"")</f>
        <v/>
      </c>
      <c r="U189" s="12">
        <f>IF(ISNUMBER(Incoming_Data[[#This Row],[Completed Day]]),1,0)</f>
        <v>1</v>
      </c>
      <c r="V189" s="12">
        <f>IF(ISNUMBER(Incoming_Data[[#This Row],[Confirmed Day]]),1,0)</f>
        <v>0</v>
      </c>
      <c r="X189" t="s">
        <v>10040</v>
      </c>
      <c r="Y189" s="36">
        <v>41353</v>
      </c>
      <c r="AA189" t="s">
        <v>10040</v>
      </c>
      <c r="AB189" s="36">
        <v>41384</v>
      </c>
    </row>
    <row r="190" spans="2:28" x14ac:dyDescent="0.25">
      <c r="B190" s="24" t="s">
        <v>30</v>
      </c>
      <c r="C190" s="24" t="s">
        <v>17</v>
      </c>
      <c r="D190" s="24" t="s">
        <v>2194</v>
      </c>
      <c r="E190" s="24" t="s">
        <v>10639</v>
      </c>
      <c r="F190" s="24" t="s">
        <v>10640</v>
      </c>
      <c r="G190" s="36">
        <v>41390</v>
      </c>
      <c r="H190" s="36">
        <v>41390</v>
      </c>
      <c r="I190" s="12">
        <v>3</v>
      </c>
      <c r="J190" s="12">
        <v>3</v>
      </c>
      <c r="K190" s="12">
        <v>3</v>
      </c>
      <c r="L190" s="24" t="s">
        <v>10625</v>
      </c>
      <c r="M190" t="str">
        <f>VLOOKUP(LEFT(Incoming_Data[[#This Row],[Object ID]],1),Lookup[#All],2,FALSE)</f>
        <v>Incident</v>
      </c>
      <c r="N190" s="36">
        <f>IFERROR(VLOOKUP(Incoming_Data[[#This Row],[Object ID]],SP_Data[#All],2,FALSE),"")</f>
        <v>41402</v>
      </c>
      <c r="O190" s="36" t="str">
        <f>IFERROR(VLOOKUP(Incoming_Data[[#This Row],[Object ID]],Finalized_Data[#All],2,FALSE),"")</f>
        <v/>
      </c>
      <c r="P1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" s="6">
        <f>IFERROR(DATE(YEAR(Incoming_Data[[#This Row],[Incoming Day]]),MONTH(Incoming_Data[[#This Row],[Incoming Day]]),1),"")</f>
        <v>41365</v>
      </c>
      <c r="R190" s="3">
        <f>DATE(YEAR(Incoming_Data[[#This Row],[Incoming Day]]),1,1)</f>
        <v>41275</v>
      </c>
      <c r="S190" s="6">
        <f>IFERROR(DATE(YEAR(Incoming_Data[[#This Row],[Completed Day]]),MONTH(Incoming_Data[[#This Row],[Completed Day]]),1),"")</f>
        <v>41395</v>
      </c>
      <c r="T190" s="6" t="str">
        <f>IFERROR(DATE(YEAR(Incoming_Data[[#This Row],[Confirmed Day]]),MONTH(Incoming_Data[[#This Row],[Confirmed Day]]),1),"")</f>
        <v/>
      </c>
      <c r="U190" s="12">
        <f>IF(ISNUMBER(Incoming_Data[[#This Row],[Completed Day]]),1,0)</f>
        <v>1</v>
      </c>
      <c r="V190" s="12">
        <f>IF(ISNUMBER(Incoming_Data[[#This Row],[Confirmed Day]]),1,0)</f>
        <v>0</v>
      </c>
      <c r="X190" t="s">
        <v>10037</v>
      </c>
      <c r="Y190" s="36">
        <v>41353</v>
      </c>
      <c r="AA190" t="s">
        <v>10037</v>
      </c>
      <c r="AB190" s="36">
        <v>41425</v>
      </c>
    </row>
    <row r="191" spans="2:28" x14ac:dyDescent="0.25">
      <c r="B191" s="24" t="s">
        <v>30</v>
      </c>
      <c r="C191" s="24" t="s">
        <v>17</v>
      </c>
      <c r="D191" s="24" t="s">
        <v>2194</v>
      </c>
      <c r="E191" s="24" t="s">
        <v>1220</v>
      </c>
      <c r="F191" s="24" t="s">
        <v>1221</v>
      </c>
      <c r="G191" s="36">
        <v>41390</v>
      </c>
      <c r="H191" s="36">
        <v>41390</v>
      </c>
      <c r="I191" s="12">
        <v>3</v>
      </c>
      <c r="J191" s="12">
        <v>4</v>
      </c>
      <c r="K191" s="12">
        <v>3</v>
      </c>
      <c r="L191" s="24" t="s">
        <v>10597</v>
      </c>
      <c r="M191" t="str">
        <f>VLOOKUP(LEFT(Incoming_Data[[#This Row],[Object ID]],1),Lookup[#All],2,FALSE)</f>
        <v>Incident</v>
      </c>
      <c r="N191" s="36">
        <f>IFERROR(VLOOKUP(Incoming_Data[[#This Row],[Object ID]],SP_Data[#All],2,FALSE),"")</f>
        <v>41396</v>
      </c>
      <c r="O191" s="36">
        <f>IFERROR(VLOOKUP(Incoming_Data[[#This Row],[Object ID]],Finalized_Data[#All],2,FALSE),"")</f>
        <v>41427</v>
      </c>
      <c r="P1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" s="6">
        <f>IFERROR(DATE(YEAR(Incoming_Data[[#This Row],[Incoming Day]]),MONTH(Incoming_Data[[#This Row],[Incoming Day]]),1),"")</f>
        <v>41365</v>
      </c>
      <c r="R191" s="3">
        <f>DATE(YEAR(Incoming_Data[[#This Row],[Incoming Day]]),1,1)</f>
        <v>41275</v>
      </c>
      <c r="S191" s="6">
        <f>IFERROR(DATE(YEAR(Incoming_Data[[#This Row],[Completed Day]]),MONTH(Incoming_Data[[#This Row],[Completed Day]]),1),"")</f>
        <v>41395</v>
      </c>
      <c r="T191" s="6">
        <f>IFERROR(DATE(YEAR(Incoming_Data[[#This Row],[Confirmed Day]]),MONTH(Incoming_Data[[#This Row],[Confirmed Day]]),1),"")</f>
        <v>41426</v>
      </c>
      <c r="U191" s="12">
        <f>IF(ISNUMBER(Incoming_Data[[#This Row],[Completed Day]]),1,0)</f>
        <v>1</v>
      </c>
      <c r="V191" s="12">
        <f>IF(ISNUMBER(Incoming_Data[[#This Row],[Confirmed Day]]),1,0)</f>
        <v>1</v>
      </c>
      <c r="X191" t="s">
        <v>10032</v>
      </c>
      <c r="Y191" s="36">
        <v>41353</v>
      </c>
      <c r="AA191" t="s">
        <v>10032</v>
      </c>
      <c r="AB191" s="36">
        <v>41384</v>
      </c>
    </row>
    <row r="192" spans="2:28" x14ac:dyDescent="0.25">
      <c r="B192" s="24" t="s">
        <v>30</v>
      </c>
      <c r="C192" s="24" t="s">
        <v>17</v>
      </c>
      <c r="D192" s="24" t="s">
        <v>2194</v>
      </c>
      <c r="E192" s="24" t="s">
        <v>1230</v>
      </c>
      <c r="F192" s="24" t="s">
        <v>1231</v>
      </c>
      <c r="G192" s="36">
        <v>41394</v>
      </c>
      <c r="H192" s="36">
        <v>41394</v>
      </c>
      <c r="I192" s="12">
        <v>3</v>
      </c>
      <c r="J192" s="12">
        <v>3</v>
      </c>
      <c r="K192" s="12">
        <v>3</v>
      </c>
      <c r="L192" s="24" t="s">
        <v>10597</v>
      </c>
      <c r="M192" t="str">
        <f>VLOOKUP(LEFT(Incoming_Data[[#This Row],[Object ID]],1),Lookup[#All],2,FALSE)</f>
        <v>Incident</v>
      </c>
      <c r="N192" s="36">
        <f>IFERROR(VLOOKUP(Incoming_Data[[#This Row],[Object ID]],SP_Data[#All],2,FALSE),"")</f>
        <v>41394</v>
      </c>
      <c r="O192" s="36">
        <f>IFERROR(VLOOKUP(Incoming_Data[[#This Row],[Object ID]],Finalized_Data[#All],2,FALSE),"")</f>
        <v>41425</v>
      </c>
      <c r="P1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" s="6">
        <f>IFERROR(DATE(YEAR(Incoming_Data[[#This Row],[Incoming Day]]),MONTH(Incoming_Data[[#This Row],[Incoming Day]]),1),"")</f>
        <v>41365</v>
      </c>
      <c r="R192" s="3">
        <f>DATE(YEAR(Incoming_Data[[#This Row],[Incoming Day]]),1,1)</f>
        <v>41275</v>
      </c>
      <c r="S192" s="6">
        <f>IFERROR(DATE(YEAR(Incoming_Data[[#This Row],[Completed Day]]),MONTH(Incoming_Data[[#This Row],[Completed Day]]),1),"")</f>
        <v>41365</v>
      </c>
      <c r="T192" s="6">
        <f>IFERROR(DATE(YEAR(Incoming_Data[[#This Row],[Confirmed Day]]),MONTH(Incoming_Data[[#This Row],[Confirmed Day]]),1),"")</f>
        <v>41395</v>
      </c>
      <c r="U192" s="12">
        <f>IF(ISNUMBER(Incoming_Data[[#This Row],[Completed Day]]),1,0)</f>
        <v>1</v>
      </c>
      <c r="V192" s="12">
        <f>IF(ISNUMBER(Incoming_Data[[#This Row],[Confirmed Day]]),1,0)</f>
        <v>1</v>
      </c>
      <c r="X192" t="s">
        <v>10024</v>
      </c>
      <c r="Y192" s="36">
        <v>41353</v>
      </c>
      <c r="AA192" t="s">
        <v>10024</v>
      </c>
      <c r="AB192" s="36">
        <v>41384</v>
      </c>
    </row>
    <row r="193" spans="2:28" x14ac:dyDescent="0.25">
      <c r="B193" s="24" t="s">
        <v>30</v>
      </c>
      <c r="C193" s="24" t="s">
        <v>17</v>
      </c>
      <c r="D193" s="24" t="s">
        <v>2194</v>
      </c>
      <c r="E193" s="24" t="s">
        <v>10641</v>
      </c>
      <c r="F193" s="24" t="s">
        <v>10642</v>
      </c>
      <c r="G193" s="36">
        <v>41394</v>
      </c>
      <c r="H193" s="36">
        <v>41394</v>
      </c>
      <c r="I193" s="12">
        <v>3</v>
      </c>
      <c r="J193" s="12">
        <v>3</v>
      </c>
      <c r="K193" s="12">
        <v>3</v>
      </c>
      <c r="L193" s="24" t="s">
        <v>10625</v>
      </c>
      <c r="M193" t="str">
        <f>VLOOKUP(LEFT(Incoming_Data[[#This Row],[Object ID]],1),Lookup[#All],2,FALSE)</f>
        <v>Incident</v>
      </c>
      <c r="N193" s="36">
        <f>IFERROR(VLOOKUP(Incoming_Data[[#This Row],[Object ID]],SP_Data[#All],2,FALSE),"")</f>
        <v>41402</v>
      </c>
      <c r="O193" s="36" t="str">
        <f>IFERROR(VLOOKUP(Incoming_Data[[#This Row],[Object ID]],Finalized_Data[#All],2,FALSE),"")</f>
        <v/>
      </c>
      <c r="P1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" s="6">
        <f>IFERROR(DATE(YEAR(Incoming_Data[[#This Row],[Incoming Day]]),MONTH(Incoming_Data[[#This Row],[Incoming Day]]),1),"")</f>
        <v>41365</v>
      </c>
      <c r="R193" s="3">
        <f>DATE(YEAR(Incoming_Data[[#This Row],[Incoming Day]]),1,1)</f>
        <v>41275</v>
      </c>
      <c r="S193" s="6">
        <f>IFERROR(DATE(YEAR(Incoming_Data[[#This Row],[Completed Day]]),MONTH(Incoming_Data[[#This Row],[Completed Day]]),1),"")</f>
        <v>41395</v>
      </c>
      <c r="T193" s="6" t="str">
        <f>IFERROR(DATE(YEAR(Incoming_Data[[#This Row],[Confirmed Day]]),MONTH(Incoming_Data[[#This Row],[Confirmed Day]]),1),"")</f>
        <v/>
      </c>
      <c r="U193" s="12">
        <f>IF(ISNUMBER(Incoming_Data[[#This Row],[Completed Day]]),1,0)</f>
        <v>1</v>
      </c>
      <c r="V193" s="12">
        <f>IF(ISNUMBER(Incoming_Data[[#This Row],[Confirmed Day]]),1,0)</f>
        <v>0</v>
      </c>
      <c r="X193" t="s">
        <v>10019</v>
      </c>
      <c r="Y193" s="36">
        <v>41353</v>
      </c>
      <c r="AA193" t="s">
        <v>10019</v>
      </c>
      <c r="AB193" s="36">
        <v>41425</v>
      </c>
    </row>
    <row r="194" spans="2:28" x14ac:dyDescent="0.25">
      <c r="B194" s="24" t="s">
        <v>30</v>
      </c>
      <c r="C194" s="24" t="s">
        <v>17</v>
      </c>
      <c r="D194" s="24" t="s">
        <v>2194</v>
      </c>
      <c r="E194" s="24" t="s">
        <v>1234</v>
      </c>
      <c r="F194" s="24" t="s">
        <v>1235</v>
      </c>
      <c r="G194" s="36">
        <v>41394</v>
      </c>
      <c r="H194" s="36">
        <v>41394</v>
      </c>
      <c r="I194" s="12">
        <v>2</v>
      </c>
      <c r="J194" s="12">
        <v>3</v>
      </c>
      <c r="K194" s="12">
        <v>3</v>
      </c>
      <c r="L194" s="24" t="s">
        <v>10597</v>
      </c>
      <c r="M194" t="str">
        <f>VLOOKUP(LEFT(Incoming_Data[[#This Row],[Object ID]],1),Lookup[#All],2,FALSE)</f>
        <v>Incident</v>
      </c>
      <c r="N194" s="36">
        <f>IFERROR(VLOOKUP(Incoming_Data[[#This Row],[Object ID]],SP_Data[#All],2,FALSE),"")</f>
        <v>41403</v>
      </c>
      <c r="O194" s="36">
        <f>IFERROR(VLOOKUP(Incoming_Data[[#This Row],[Object ID]],Finalized_Data[#All],2,FALSE),"")</f>
        <v>41403</v>
      </c>
      <c r="P1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" s="6">
        <f>IFERROR(DATE(YEAR(Incoming_Data[[#This Row],[Incoming Day]]),MONTH(Incoming_Data[[#This Row],[Incoming Day]]),1),"")</f>
        <v>41365</v>
      </c>
      <c r="R194" s="3">
        <f>DATE(YEAR(Incoming_Data[[#This Row],[Incoming Day]]),1,1)</f>
        <v>41275</v>
      </c>
      <c r="S194" s="6">
        <f>IFERROR(DATE(YEAR(Incoming_Data[[#This Row],[Completed Day]]),MONTH(Incoming_Data[[#This Row],[Completed Day]]),1),"")</f>
        <v>41395</v>
      </c>
      <c r="T194" s="6">
        <f>IFERROR(DATE(YEAR(Incoming_Data[[#This Row],[Confirmed Day]]),MONTH(Incoming_Data[[#This Row],[Confirmed Day]]),1),"")</f>
        <v>41395</v>
      </c>
      <c r="U194" s="12">
        <f>IF(ISNUMBER(Incoming_Data[[#This Row],[Completed Day]]),1,0)</f>
        <v>1</v>
      </c>
      <c r="V194" s="12">
        <f>IF(ISNUMBER(Incoming_Data[[#This Row],[Confirmed Day]]),1,0)</f>
        <v>1</v>
      </c>
      <c r="X194" t="s">
        <v>9993</v>
      </c>
      <c r="Y194" s="36">
        <v>41353</v>
      </c>
      <c r="AA194" t="s">
        <v>9993</v>
      </c>
      <c r="AB194" s="36">
        <v>41384</v>
      </c>
    </row>
    <row r="195" spans="2:28" x14ac:dyDescent="0.25">
      <c r="B195" s="24" t="s">
        <v>30</v>
      </c>
      <c r="C195" s="24" t="s">
        <v>17</v>
      </c>
      <c r="D195" s="24" t="s">
        <v>2194</v>
      </c>
      <c r="E195" s="24" t="s">
        <v>1238</v>
      </c>
      <c r="F195" s="24" t="s">
        <v>1239</v>
      </c>
      <c r="G195" s="36">
        <v>41395</v>
      </c>
      <c r="H195" s="36">
        <v>41394</v>
      </c>
      <c r="I195" s="12">
        <v>4</v>
      </c>
      <c r="J195" s="12">
        <v>4</v>
      </c>
      <c r="K195" s="12">
        <v>4</v>
      </c>
      <c r="L195" s="24" t="s">
        <v>10597</v>
      </c>
      <c r="M195" t="str">
        <f>VLOOKUP(LEFT(Incoming_Data[[#This Row],[Object ID]],1),Lookup[#All],2,FALSE)</f>
        <v>Incident</v>
      </c>
      <c r="N195" s="36">
        <f>IFERROR(VLOOKUP(Incoming_Data[[#This Row],[Object ID]],SP_Data[#All],2,FALSE),"")</f>
        <v>41396</v>
      </c>
      <c r="O195" s="36">
        <f>IFERROR(VLOOKUP(Incoming_Data[[#This Row],[Object ID]],Finalized_Data[#All],2,FALSE),"")</f>
        <v>41396</v>
      </c>
      <c r="P1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" s="6">
        <f>IFERROR(DATE(YEAR(Incoming_Data[[#This Row],[Incoming Day]]),MONTH(Incoming_Data[[#This Row],[Incoming Day]]),1),"")</f>
        <v>41395</v>
      </c>
      <c r="R195" s="3">
        <f>DATE(YEAR(Incoming_Data[[#This Row],[Incoming Day]]),1,1)</f>
        <v>41275</v>
      </c>
      <c r="S195" s="6">
        <f>IFERROR(DATE(YEAR(Incoming_Data[[#This Row],[Completed Day]]),MONTH(Incoming_Data[[#This Row],[Completed Day]]),1),"")</f>
        <v>41395</v>
      </c>
      <c r="T195" s="6">
        <f>IFERROR(DATE(YEAR(Incoming_Data[[#This Row],[Confirmed Day]]),MONTH(Incoming_Data[[#This Row],[Confirmed Day]]),1),"")</f>
        <v>41395</v>
      </c>
      <c r="U195" s="12">
        <f>IF(ISNUMBER(Incoming_Data[[#This Row],[Completed Day]]),1,0)</f>
        <v>1</v>
      </c>
      <c r="V195" s="12">
        <f>IF(ISNUMBER(Incoming_Data[[#This Row],[Confirmed Day]]),1,0)</f>
        <v>1</v>
      </c>
      <c r="X195" t="s">
        <v>10006</v>
      </c>
      <c r="Y195" s="36">
        <v>41353</v>
      </c>
      <c r="AA195" t="s">
        <v>10006</v>
      </c>
      <c r="AB195" s="36">
        <v>41384</v>
      </c>
    </row>
    <row r="196" spans="2:28" x14ac:dyDescent="0.25">
      <c r="B196" s="24" t="s">
        <v>30</v>
      </c>
      <c r="C196" s="24" t="s">
        <v>17</v>
      </c>
      <c r="D196" s="24" t="s">
        <v>2194</v>
      </c>
      <c r="E196" s="24" t="s">
        <v>1240</v>
      </c>
      <c r="F196" s="24" t="s">
        <v>1241</v>
      </c>
      <c r="G196" s="36">
        <v>41395</v>
      </c>
      <c r="H196" s="36">
        <v>41394</v>
      </c>
      <c r="I196" s="12">
        <v>3</v>
      </c>
      <c r="J196" s="12">
        <v>3</v>
      </c>
      <c r="K196" s="12">
        <v>3</v>
      </c>
      <c r="L196" s="24" t="s">
        <v>10597</v>
      </c>
      <c r="M196" t="str">
        <f>VLOOKUP(LEFT(Incoming_Data[[#This Row],[Object ID]],1),Lookup[#All],2,FALSE)</f>
        <v>Incident</v>
      </c>
      <c r="N196" s="36">
        <f>IFERROR(VLOOKUP(Incoming_Data[[#This Row],[Object ID]],SP_Data[#All],2,FALSE),"")</f>
        <v>41395</v>
      </c>
      <c r="O196" s="36">
        <f>IFERROR(VLOOKUP(Incoming_Data[[#This Row],[Object ID]],Finalized_Data[#All],2,FALSE),"")</f>
        <v>41426</v>
      </c>
      <c r="P1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" s="6">
        <f>IFERROR(DATE(YEAR(Incoming_Data[[#This Row],[Incoming Day]]),MONTH(Incoming_Data[[#This Row],[Incoming Day]]),1),"")</f>
        <v>41395</v>
      </c>
      <c r="R196" s="3">
        <f>DATE(YEAR(Incoming_Data[[#This Row],[Incoming Day]]),1,1)</f>
        <v>41275</v>
      </c>
      <c r="S196" s="6">
        <f>IFERROR(DATE(YEAR(Incoming_Data[[#This Row],[Completed Day]]),MONTH(Incoming_Data[[#This Row],[Completed Day]]),1),"")</f>
        <v>41395</v>
      </c>
      <c r="T196" s="6">
        <f>IFERROR(DATE(YEAR(Incoming_Data[[#This Row],[Confirmed Day]]),MONTH(Incoming_Data[[#This Row],[Confirmed Day]]),1),"")</f>
        <v>41426</v>
      </c>
      <c r="U196" s="12">
        <f>IF(ISNUMBER(Incoming_Data[[#This Row],[Completed Day]]),1,0)</f>
        <v>1</v>
      </c>
      <c r="V196" s="12">
        <f>IF(ISNUMBER(Incoming_Data[[#This Row],[Confirmed Day]]),1,0)</f>
        <v>1</v>
      </c>
      <c r="X196" t="s">
        <v>10001</v>
      </c>
      <c r="Y196" s="36">
        <v>41353</v>
      </c>
      <c r="AA196" t="s">
        <v>10001</v>
      </c>
      <c r="AB196" s="36">
        <v>41384</v>
      </c>
    </row>
    <row r="197" spans="2:28" x14ac:dyDescent="0.25">
      <c r="B197" s="24" t="s">
        <v>30</v>
      </c>
      <c r="C197" s="24" t="s">
        <v>17</v>
      </c>
      <c r="D197" s="24" t="s">
        <v>2194</v>
      </c>
      <c r="E197" s="24" t="s">
        <v>1242</v>
      </c>
      <c r="F197" s="24" t="s">
        <v>1243</v>
      </c>
      <c r="G197" s="36">
        <v>41395</v>
      </c>
      <c r="H197" s="36">
        <v>41395</v>
      </c>
      <c r="I197" s="12">
        <v>3</v>
      </c>
      <c r="J197" s="12">
        <v>3</v>
      </c>
      <c r="K197" s="12">
        <v>3</v>
      </c>
      <c r="L197" s="24" t="s">
        <v>10597</v>
      </c>
      <c r="M197" t="str">
        <f>VLOOKUP(LEFT(Incoming_Data[[#This Row],[Object ID]],1),Lookup[#All],2,FALSE)</f>
        <v>Incident</v>
      </c>
      <c r="N197" s="36">
        <f>IFERROR(VLOOKUP(Incoming_Data[[#This Row],[Object ID]],SP_Data[#All],2,FALSE),"")</f>
        <v>41395</v>
      </c>
      <c r="O197" s="36">
        <f>IFERROR(VLOOKUP(Incoming_Data[[#This Row],[Object ID]],Finalized_Data[#All],2,FALSE),"")</f>
        <v>41426</v>
      </c>
      <c r="P1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" s="6">
        <f>IFERROR(DATE(YEAR(Incoming_Data[[#This Row],[Incoming Day]]),MONTH(Incoming_Data[[#This Row],[Incoming Day]]),1),"")</f>
        <v>41395</v>
      </c>
      <c r="R197" s="3">
        <f>DATE(YEAR(Incoming_Data[[#This Row],[Incoming Day]]),1,1)</f>
        <v>41275</v>
      </c>
      <c r="S197" s="6">
        <f>IFERROR(DATE(YEAR(Incoming_Data[[#This Row],[Completed Day]]),MONTH(Incoming_Data[[#This Row],[Completed Day]]),1),"")</f>
        <v>41395</v>
      </c>
      <c r="T197" s="6">
        <f>IFERROR(DATE(YEAR(Incoming_Data[[#This Row],[Confirmed Day]]),MONTH(Incoming_Data[[#This Row],[Confirmed Day]]),1),"")</f>
        <v>41426</v>
      </c>
      <c r="U197" s="12">
        <f>IF(ISNUMBER(Incoming_Data[[#This Row],[Completed Day]]),1,0)</f>
        <v>1</v>
      </c>
      <c r="V197" s="12">
        <f>IF(ISNUMBER(Incoming_Data[[#This Row],[Confirmed Day]]),1,0)</f>
        <v>1</v>
      </c>
      <c r="X197" t="s">
        <v>9988</v>
      </c>
      <c r="Y197" s="36">
        <v>41353</v>
      </c>
      <c r="AA197" t="s">
        <v>9988</v>
      </c>
      <c r="AB197" s="36">
        <v>41384</v>
      </c>
    </row>
    <row r="198" spans="2:28" x14ac:dyDescent="0.25">
      <c r="B198" s="24" t="s">
        <v>30</v>
      </c>
      <c r="C198" s="24" t="s">
        <v>17</v>
      </c>
      <c r="D198" s="24" t="s">
        <v>2194</v>
      </c>
      <c r="E198" s="24" t="s">
        <v>1246</v>
      </c>
      <c r="F198" s="24" t="s">
        <v>1247</v>
      </c>
      <c r="G198" s="36">
        <v>41395</v>
      </c>
      <c r="H198" s="36">
        <v>41395</v>
      </c>
      <c r="I198" s="12">
        <v>3</v>
      </c>
      <c r="J198" s="12">
        <v>3</v>
      </c>
      <c r="K198" s="12">
        <v>3</v>
      </c>
      <c r="L198" s="24" t="s">
        <v>10597</v>
      </c>
      <c r="M198" t="str">
        <f>VLOOKUP(LEFT(Incoming_Data[[#This Row],[Object ID]],1),Lookup[#All],2,FALSE)</f>
        <v>Incident</v>
      </c>
      <c r="N198" s="36">
        <f>IFERROR(VLOOKUP(Incoming_Data[[#This Row],[Object ID]],SP_Data[#All],2,FALSE),"")</f>
        <v>41395</v>
      </c>
      <c r="O198" s="36">
        <f>IFERROR(VLOOKUP(Incoming_Data[[#This Row],[Object ID]],Finalized_Data[#All],2,FALSE),"")</f>
        <v>41395</v>
      </c>
      <c r="P1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" s="6">
        <f>IFERROR(DATE(YEAR(Incoming_Data[[#This Row],[Incoming Day]]),MONTH(Incoming_Data[[#This Row],[Incoming Day]]),1),"")</f>
        <v>41395</v>
      </c>
      <c r="R198" s="3">
        <f>DATE(YEAR(Incoming_Data[[#This Row],[Incoming Day]]),1,1)</f>
        <v>41275</v>
      </c>
      <c r="S198" s="6">
        <f>IFERROR(DATE(YEAR(Incoming_Data[[#This Row],[Completed Day]]),MONTH(Incoming_Data[[#This Row],[Completed Day]]),1),"")</f>
        <v>41395</v>
      </c>
      <c r="T198" s="6">
        <f>IFERROR(DATE(YEAR(Incoming_Data[[#This Row],[Confirmed Day]]),MONTH(Incoming_Data[[#This Row],[Confirmed Day]]),1),"")</f>
        <v>41395</v>
      </c>
      <c r="U198" s="12">
        <f>IF(ISNUMBER(Incoming_Data[[#This Row],[Completed Day]]),1,0)</f>
        <v>1</v>
      </c>
      <c r="V198" s="12">
        <f>IF(ISNUMBER(Incoming_Data[[#This Row],[Confirmed Day]]),1,0)</f>
        <v>1</v>
      </c>
      <c r="X198" t="s">
        <v>9974</v>
      </c>
      <c r="Y198" s="36">
        <v>41353</v>
      </c>
      <c r="AA198" t="s">
        <v>9974</v>
      </c>
      <c r="AB198" s="36">
        <v>41384</v>
      </c>
    </row>
    <row r="199" spans="2:28" x14ac:dyDescent="0.25">
      <c r="B199" s="24" t="s">
        <v>30</v>
      </c>
      <c r="C199" s="24" t="s">
        <v>17</v>
      </c>
      <c r="D199" s="24" t="s">
        <v>2194</v>
      </c>
      <c r="E199" s="24" t="s">
        <v>1250</v>
      </c>
      <c r="F199" s="24" t="s">
        <v>1251</v>
      </c>
      <c r="G199" s="36">
        <v>41395</v>
      </c>
      <c r="H199" s="36">
        <v>41395</v>
      </c>
      <c r="I199" s="12">
        <v>3</v>
      </c>
      <c r="J199" s="12">
        <v>3</v>
      </c>
      <c r="K199" s="12">
        <v>3</v>
      </c>
      <c r="L199" s="24" t="s">
        <v>10597</v>
      </c>
      <c r="M199" t="str">
        <f>VLOOKUP(LEFT(Incoming_Data[[#This Row],[Object ID]],1),Lookup[#All],2,FALSE)</f>
        <v>Incident</v>
      </c>
      <c r="N199" s="36">
        <f>IFERROR(VLOOKUP(Incoming_Data[[#This Row],[Object ID]],SP_Data[#All],2,FALSE),"")</f>
        <v>41395</v>
      </c>
      <c r="O199" s="36">
        <f>IFERROR(VLOOKUP(Incoming_Data[[#This Row],[Object ID]],Finalized_Data[#All],2,FALSE),"")</f>
        <v>41426</v>
      </c>
      <c r="P1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" s="6">
        <f>IFERROR(DATE(YEAR(Incoming_Data[[#This Row],[Incoming Day]]),MONTH(Incoming_Data[[#This Row],[Incoming Day]]),1),"")</f>
        <v>41395</v>
      </c>
      <c r="R199" s="3">
        <f>DATE(YEAR(Incoming_Data[[#This Row],[Incoming Day]]),1,1)</f>
        <v>41275</v>
      </c>
      <c r="S199" s="6">
        <f>IFERROR(DATE(YEAR(Incoming_Data[[#This Row],[Completed Day]]),MONTH(Incoming_Data[[#This Row],[Completed Day]]),1),"")</f>
        <v>41395</v>
      </c>
      <c r="T199" s="6">
        <f>IFERROR(DATE(YEAR(Incoming_Data[[#This Row],[Confirmed Day]]),MONTH(Incoming_Data[[#This Row],[Confirmed Day]]),1),"")</f>
        <v>41426</v>
      </c>
      <c r="U199" s="12">
        <f>IF(ISNUMBER(Incoming_Data[[#This Row],[Completed Day]]),1,0)</f>
        <v>1</v>
      </c>
      <c r="V199" s="12">
        <f>IF(ISNUMBER(Incoming_Data[[#This Row],[Confirmed Day]]),1,0)</f>
        <v>1</v>
      </c>
      <c r="X199" t="s">
        <v>9966</v>
      </c>
      <c r="Y199" s="36">
        <v>41353</v>
      </c>
      <c r="AA199" t="s">
        <v>9966</v>
      </c>
      <c r="AB199" s="36">
        <v>41384</v>
      </c>
    </row>
    <row r="200" spans="2:28" x14ac:dyDescent="0.25">
      <c r="B200" s="24" t="s">
        <v>30</v>
      </c>
      <c r="C200" s="24" t="s">
        <v>17</v>
      </c>
      <c r="D200" s="24" t="s">
        <v>2194</v>
      </c>
      <c r="E200" s="24" t="s">
        <v>10643</v>
      </c>
      <c r="F200" s="24" t="s">
        <v>10644</v>
      </c>
      <c r="G200" s="36">
        <v>41395</v>
      </c>
      <c r="H200" s="36">
        <v>41395</v>
      </c>
      <c r="I200" s="12">
        <v>3</v>
      </c>
      <c r="J200" s="12">
        <v>3</v>
      </c>
      <c r="K200" s="12">
        <v>3</v>
      </c>
      <c r="L200" s="24" t="s">
        <v>10625</v>
      </c>
      <c r="M200" t="str">
        <f>VLOOKUP(LEFT(Incoming_Data[[#This Row],[Object ID]],1),Lookup[#All],2,FALSE)</f>
        <v>Incident</v>
      </c>
      <c r="N200" s="36">
        <f>IFERROR(VLOOKUP(Incoming_Data[[#This Row],[Object ID]],SP_Data[#All],2,FALSE),"")</f>
        <v>41402</v>
      </c>
      <c r="O200" s="36" t="str">
        <f>IFERROR(VLOOKUP(Incoming_Data[[#This Row],[Object ID]],Finalized_Data[#All],2,FALSE),"")</f>
        <v/>
      </c>
      <c r="P2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" s="6">
        <f>IFERROR(DATE(YEAR(Incoming_Data[[#This Row],[Incoming Day]]),MONTH(Incoming_Data[[#This Row],[Incoming Day]]),1),"")</f>
        <v>41395</v>
      </c>
      <c r="R200" s="3">
        <f>DATE(YEAR(Incoming_Data[[#This Row],[Incoming Day]]),1,1)</f>
        <v>41275</v>
      </c>
      <c r="S200" s="6">
        <f>IFERROR(DATE(YEAR(Incoming_Data[[#This Row],[Completed Day]]),MONTH(Incoming_Data[[#This Row],[Completed Day]]),1),"")</f>
        <v>41395</v>
      </c>
      <c r="T200" s="6" t="str">
        <f>IFERROR(DATE(YEAR(Incoming_Data[[#This Row],[Confirmed Day]]),MONTH(Incoming_Data[[#This Row],[Confirmed Day]]),1),"")</f>
        <v/>
      </c>
      <c r="U200" s="12">
        <f>IF(ISNUMBER(Incoming_Data[[#This Row],[Completed Day]]),1,0)</f>
        <v>1</v>
      </c>
      <c r="V200" s="12">
        <f>IF(ISNUMBER(Incoming_Data[[#This Row],[Confirmed Day]]),1,0)</f>
        <v>0</v>
      </c>
      <c r="X200" t="s">
        <v>9956</v>
      </c>
      <c r="Y200" s="36">
        <v>41353</v>
      </c>
      <c r="AA200" t="s">
        <v>9956</v>
      </c>
      <c r="AB200" s="36">
        <v>41384</v>
      </c>
    </row>
    <row r="201" spans="2:28" x14ac:dyDescent="0.25">
      <c r="B201" s="24" t="s">
        <v>30</v>
      </c>
      <c r="C201" s="24" t="s">
        <v>17</v>
      </c>
      <c r="D201" s="24" t="s">
        <v>2194</v>
      </c>
      <c r="E201" s="24" t="s">
        <v>1252</v>
      </c>
      <c r="F201" s="24" t="s">
        <v>1253</v>
      </c>
      <c r="G201" s="36">
        <v>41397</v>
      </c>
      <c r="H201" s="36">
        <v>41396</v>
      </c>
      <c r="I201" s="12">
        <v>3</v>
      </c>
      <c r="J201" s="12">
        <v>3</v>
      </c>
      <c r="K201" s="12">
        <v>3</v>
      </c>
      <c r="L201" s="24" t="s">
        <v>10597</v>
      </c>
      <c r="M201" t="str">
        <f>VLOOKUP(LEFT(Incoming_Data[[#This Row],[Object ID]],1),Lookup[#All],2,FALSE)</f>
        <v>Incident</v>
      </c>
      <c r="N201" s="36">
        <f>IFERROR(VLOOKUP(Incoming_Data[[#This Row],[Object ID]],SP_Data[#All],2,FALSE),"")</f>
        <v>41397</v>
      </c>
      <c r="O201" s="36">
        <f>IFERROR(VLOOKUP(Incoming_Data[[#This Row],[Object ID]],Finalized_Data[#All],2,FALSE),"")</f>
        <v>41398</v>
      </c>
      <c r="P2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" s="6">
        <f>IFERROR(DATE(YEAR(Incoming_Data[[#This Row],[Incoming Day]]),MONTH(Incoming_Data[[#This Row],[Incoming Day]]),1),"")</f>
        <v>41395</v>
      </c>
      <c r="R201" s="3">
        <f>DATE(YEAR(Incoming_Data[[#This Row],[Incoming Day]]),1,1)</f>
        <v>41275</v>
      </c>
      <c r="S201" s="6">
        <f>IFERROR(DATE(YEAR(Incoming_Data[[#This Row],[Completed Day]]),MONTH(Incoming_Data[[#This Row],[Completed Day]]),1),"")</f>
        <v>41395</v>
      </c>
      <c r="T201" s="6">
        <f>IFERROR(DATE(YEAR(Incoming_Data[[#This Row],[Confirmed Day]]),MONTH(Incoming_Data[[#This Row],[Confirmed Day]]),1),"")</f>
        <v>41395</v>
      </c>
      <c r="U201" s="12">
        <f>IF(ISNUMBER(Incoming_Data[[#This Row],[Completed Day]]),1,0)</f>
        <v>1</v>
      </c>
      <c r="V201" s="12">
        <f>IF(ISNUMBER(Incoming_Data[[#This Row],[Confirmed Day]]),1,0)</f>
        <v>1</v>
      </c>
      <c r="X201" t="s">
        <v>9961</v>
      </c>
      <c r="Y201" s="36">
        <v>41353</v>
      </c>
      <c r="AA201" t="s">
        <v>9961</v>
      </c>
      <c r="AB201" s="36">
        <v>41425</v>
      </c>
    </row>
    <row r="202" spans="2:28" x14ac:dyDescent="0.25">
      <c r="B202" s="24" t="s">
        <v>30</v>
      </c>
      <c r="C202" s="24" t="s">
        <v>17</v>
      </c>
      <c r="D202" s="24" t="s">
        <v>2194</v>
      </c>
      <c r="E202" s="24" t="s">
        <v>1254</v>
      </c>
      <c r="F202" s="24" t="s">
        <v>1255</v>
      </c>
      <c r="G202" s="36">
        <v>41397</v>
      </c>
      <c r="H202" s="36">
        <v>41396</v>
      </c>
      <c r="I202" s="12">
        <v>3</v>
      </c>
      <c r="J202" s="12">
        <v>3</v>
      </c>
      <c r="K202" s="12">
        <v>3</v>
      </c>
      <c r="L202" s="24" t="s">
        <v>10597</v>
      </c>
      <c r="M202" t="str">
        <f>VLOOKUP(LEFT(Incoming_Data[[#This Row],[Object ID]],1),Lookup[#All],2,FALSE)</f>
        <v>Incident</v>
      </c>
      <c r="N202" s="36">
        <f>IFERROR(VLOOKUP(Incoming_Data[[#This Row],[Object ID]],SP_Data[#All],2,FALSE),"")</f>
        <v>41397</v>
      </c>
      <c r="O202" s="36">
        <f>IFERROR(VLOOKUP(Incoming_Data[[#This Row],[Object ID]],Finalized_Data[#All],2,FALSE),"")</f>
        <v>41397</v>
      </c>
      <c r="P2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" s="6">
        <f>IFERROR(DATE(YEAR(Incoming_Data[[#This Row],[Incoming Day]]),MONTH(Incoming_Data[[#This Row],[Incoming Day]]),1),"")</f>
        <v>41395</v>
      </c>
      <c r="R202" s="3">
        <f>DATE(YEAR(Incoming_Data[[#This Row],[Incoming Day]]),1,1)</f>
        <v>41275</v>
      </c>
      <c r="S202" s="6">
        <f>IFERROR(DATE(YEAR(Incoming_Data[[#This Row],[Completed Day]]),MONTH(Incoming_Data[[#This Row],[Completed Day]]),1),"")</f>
        <v>41395</v>
      </c>
      <c r="T202" s="6">
        <f>IFERROR(DATE(YEAR(Incoming_Data[[#This Row],[Confirmed Day]]),MONTH(Incoming_Data[[#This Row],[Confirmed Day]]),1),"")</f>
        <v>41395</v>
      </c>
      <c r="U202" s="12">
        <f>IF(ISNUMBER(Incoming_Data[[#This Row],[Completed Day]]),1,0)</f>
        <v>1</v>
      </c>
      <c r="V202" s="12">
        <f>IF(ISNUMBER(Incoming_Data[[#This Row],[Confirmed Day]]),1,0)</f>
        <v>1</v>
      </c>
      <c r="X202" t="s">
        <v>9952</v>
      </c>
      <c r="Y202" s="36">
        <v>41353</v>
      </c>
      <c r="AA202" t="s">
        <v>9952</v>
      </c>
      <c r="AB202" s="36">
        <v>41425</v>
      </c>
    </row>
    <row r="203" spans="2:28" x14ac:dyDescent="0.25">
      <c r="B203" s="24" t="s">
        <v>30</v>
      </c>
      <c r="C203" s="24" t="s">
        <v>17</v>
      </c>
      <c r="D203" s="24" t="s">
        <v>2194</v>
      </c>
      <c r="E203" s="24" t="s">
        <v>1256</v>
      </c>
      <c r="F203" s="24" t="s">
        <v>1257</v>
      </c>
      <c r="G203" s="36">
        <v>41397</v>
      </c>
      <c r="H203" s="36">
        <v>41396</v>
      </c>
      <c r="I203" s="12">
        <v>3</v>
      </c>
      <c r="J203" s="12">
        <v>3</v>
      </c>
      <c r="K203" s="12">
        <v>3</v>
      </c>
      <c r="L203" s="24" t="s">
        <v>10597</v>
      </c>
      <c r="M203" t="str">
        <f>VLOOKUP(LEFT(Incoming_Data[[#This Row],[Object ID]],1),Lookup[#All],2,FALSE)</f>
        <v>Incident</v>
      </c>
      <c r="N203" s="36">
        <f>IFERROR(VLOOKUP(Incoming_Data[[#This Row],[Object ID]],SP_Data[#All],2,FALSE),"")</f>
        <v>41397</v>
      </c>
      <c r="O203" s="36">
        <f>IFERROR(VLOOKUP(Incoming_Data[[#This Row],[Object ID]],Finalized_Data[#All],2,FALSE),"")</f>
        <v>41428</v>
      </c>
      <c r="P2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" s="6">
        <f>IFERROR(DATE(YEAR(Incoming_Data[[#This Row],[Incoming Day]]),MONTH(Incoming_Data[[#This Row],[Incoming Day]]),1),"")</f>
        <v>41395</v>
      </c>
      <c r="R203" s="3">
        <f>DATE(YEAR(Incoming_Data[[#This Row],[Incoming Day]]),1,1)</f>
        <v>41275</v>
      </c>
      <c r="S203" s="6">
        <f>IFERROR(DATE(YEAR(Incoming_Data[[#This Row],[Completed Day]]),MONTH(Incoming_Data[[#This Row],[Completed Day]]),1),"")</f>
        <v>41395</v>
      </c>
      <c r="T203" s="6">
        <f>IFERROR(DATE(YEAR(Incoming_Data[[#This Row],[Confirmed Day]]),MONTH(Incoming_Data[[#This Row],[Confirmed Day]]),1),"")</f>
        <v>41426</v>
      </c>
      <c r="U203" s="12">
        <f>IF(ISNUMBER(Incoming_Data[[#This Row],[Completed Day]]),1,0)</f>
        <v>1</v>
      </c>
      <c r="V203" s="12">
        <f>IF(ISNUMBER(Incoming_Data[[#This Row],[Confirmed Day]]),1,0)</f>
        <v>1</v>
      </c>
      <c r="X203" t="s">
        <v>9944</v>
      </c>
      <c r="Y203" s="36">
        <v>41353</v>
      </c>
      <c r="AA203" t="s">
        <v>9944</v>
      </c>
      <c r="AB203" s="36">
        <v>41425</v>
      </c>
    </row>
    <row r="204" spans="2:28" x14ac:dyDescent="0.25">
      <c r="B204" s="24" t="s">
        <v>30</v>
      </c>
      <c r="C204" s="24" t="s">
        <v>17</v>
      </c>
      <c r="D204" s="24" t="s">
        <v>2194</v>
      </c>
      <c r="E204" s="24" t="s">
        <v>1258</v>
      </c>
      <c r="F204" s="24" t="s">
        <v>1259</v>
      </c>
      <c r="G204" s="36">
        <v>41397</v>
      </c>
      <c r="H204" s="36">
        <v>41397</v>
      </c>
      <c r="I204" s="12">
        <v>1</v>
      </c>
      <c r="J204" s="12">
        <v>3</v>
      </c>
      <c r="K204" s="12">
        <v>3</v>
      </c>
      <c r="L204" s="24" t="s">
        <v>10597</v>
      </c>
      <c r="M204" t="str">
        <f>VLOOKUP(LEFT(Incoming_Data[[#This Row],[Object ID]],1),Lookup[#All],2,FALSE)</f>
        <v>Incident</v>
      </c>
      <c r="N204" s="36">
        <f>IFERROR(VLOOKUP(Incoming_Data[[#This Row],[Object ID]],SP_Data[#All],2,FALSE),"")</f>
        <v>41397</v>
      </c>
      <c r="O204" s="36">
        <f>IFERROR(VLOOKUP(Incoming_Data[[#This Row],[Object ID]],Finalized_Data[#All],2,FALSE),"")</f>
        <v>41428</v>
      </c>
      <c r="P2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" s="6">
        <f>IFERROR(DATE(YEAR(Incoming_Data[[#This Row],[Incoming Day]]),MONTH(Incoming_Data[[#This Row],[Incoming Day]]),1),"")</f>
        <v>41395</v>
      </c>
      <c r="R204" s="3">
        <f>DATE(YEAR(Incoming_Data[[#This Row],[Incoming Day]]),1,1)</f>
        <v>41275</v>
      </c>
      <c r="S204" s="6">
        <f>IFERROR(DATE(YEAR(Incoming_Data[[#This Row],[Completed Day]]),MONTH(Incoming_Data[[#This Row],[Completed Day]]),1),"")</f>
        <v>41395</v>
      </c>
      <c r="T204" s="6">
        <f>IFERROR(DATE(YEAR(Incoming_Data[[#This Row],[Confirmed Day]]),MONTH(Incoming_Data[[#This Row],[Confirmed Day]]),1),"")</f>
        <v>41426</v>
      </c>
      <c r="U204" s="12">
        <f>IF(ISNUMBER(Incoming_Data[[#This Row],[Completed Day]]),1,0)</f>
        <v>1</v>
      </c>
      <c r="V204" s="12">
        <f>IF(ISNUMBER(Incoming_Data[[#This Row],[Confirmed Day]]),1,0)</f>
        <v>1</v>
      </c>
      <c r="X204" t="s">
        <v>9932</v>
      </c>
      <c r="Y204" s="36">
        <v>41353</v>
      </c>
      <c r="AA204" t="s">
        <v>9932</v>
      </c>
      <c r="AB204" s="36">
        <v>41425</v>
      </c>
    </row>
    <row r="205" spans="2:28" x14ac:dyDescent="0.25">
      <c r="B205" s="24" t="s">
        <v>30</v>
      </c>
      <c r="C205" s="24" t="s">
        <v>17</v>
      </c>
      <c r="D205" s="24" t="s">
        <v>2194</v>
      </c>
      <c r="E205" s="24" t="s">
        <v>1260</v>
      </c>
      <c r="F205" s="24" t="s">
        <v>1261</v>
      </c>
      <c r="G205" s="36">
        <v>41397</v>
      </c>
      <c r="H205" s="36">
        <v>41397</v>
      </c>
      <c r="I205" s="12">
        <v>4</v>
      </c>
      <c r="J205" s="12">
        <v>4</v>
      </c>
      <c r="K205" s="12">
        <v>4</v>
      </c>
      <c r="L205" s="24" t="s">
        <v>10597</v>
      </c>
      <c r="M205" t="str">
        <f>VLOOKUP(LEFT(Incoming_Data[[#This Row],[Object ID]],1),Lookup[#All],2,FALSE)</f>
        <v>Incident</v>
      </c>
      <c r="N205" s="36">
        <f>IFERROR(VLOOKUP(Incoming_Data[[#This Row],[Object ID]],SP_Data[#All],2,FALSE),"")</f>
        <v>41397</v>
      </c>
      <c r="O205" s="36">
        <f>IFERROR(VLOOKUP(Incoming_Data[[#This Row],[Object ID]],Finalized_Data[#All],2,FALSE),"")</f>
        <v>41428</v>
      </c>
      <c r="P2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" s="6">
        <f>IFERROR(DATE(YEAR(Incoming_Data[[#This Row],[Incoming Day]]),MONTH(Incoming_Data[[#This Row],[Incoming Day]]),1),"")</f>
        <v>41395</v>
      </c>
      <c r="R205" s="3">
        <f>DATE(YEAR(Incoming_Data[[#This Row],[Incoming Day]]),1,1)</f>
        <v>41275</v>
      </c>
      <c r="S205" s="6">
        <f>IFERROR(DATE(YEAR(Incoming_Data[[#This Row],[Completed Day]]),MONTH(Incoming_Data[[#This Row],[Completed Day]]),1),"")</f>
        <v>41395</v>
      </c>
      <c r="T205" s="6">
        <f>IFERROR(DATE(YEAR(Incoming_Data[[#This Row],[Confirmed Day]]),MONTH(Incoming_Data[[#This Row],[Confirmed Day]]),1),"")</f>
        <v>41426</v>
      </c>
      <c r="U205" s="12">
        <f>IF(ISNUMBER(Incoming_Data[[#This Row],[Completed Day]]),1,0)</f>
        <v>1</v>
      </c>
      <c r="V205" s="12">
        <f>IF(ISNUMBER(Incoming_Data[[#This Row],[Confirmed Day]]),1,0)</f>
        <v>1</v>
      </c>
      <c r="X205" t="s">
        <v>9924</v>
      </c>
      <c r="Y205" s="36">
        <v>41353</v>
      </c>
      <c r="AA205" t="s">
        <v>9924</v>
      </c>
      <c r="AB205" s="36">
        <v>41384</v>
      </c>
    </row>
    <row r="206" spans="2:28" x14ac:dyDescent="0.25">
      <c r="B206" s="24" t="s">
        <v>30</v>
      </c>
      <c r="C206" s="24" t="s">
        <v>17</v>
      </c>
      <c r="D206" s="24" t="s">
        <v>2194</v>
      </c>
      <c r="E206" s="24" t="s">
        <v>10645</v>
      </c>
      <c r="F206" s="24" t="s">
        <v>10646</v>
      </c>
      <c r="G206" s="36">
        <v>41397</v>
      </c>
      <c r="H206" s="36">
        <v>41397</v>
      </c>
      <c r="I206" s="12">
        <v>1</v>
      </c>
      <c r="J206" s="12">
        <v>3</v>
      </c>
      <c r="K206" s="12">
        <v>3</v>
      </c>
      <c r="L206" s="24" t="s">
        <v>10647</v>
      </c>
      <c r="M206" t="str">
        <f>VLOOKUP(LEFT(Incoming_Data[[#This Row],[Object ID]],1),Lookup[#All],2,FALSE)</f>
        <v>Incident</v>
      </c>
      <c r="N206" s="36" t="str">
        <f>IFERROR(VLOOKUP(Incoming_Data[[#This Row],[Object ID]],SP_Data[#All],2,FALSE),"")</f>
        <v/>
      </c>
      <c r="O206" s="36" t="str">
        <f>IFERROR(VLOOKUP(Incoming_Data[[#This Row],[Object ID]],Finalized_Data[#All],2,FALSE),"")</f>
        <v/>
      </c>
      <c r="P2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" s="6">
        <f>IFERROR(DATE(YEAR(Incoming_Data[[#This Row],[Incoming Day]]),MONTH(Incoming_Data[[#This Row],[Incoming Day]]),1),"")</f>
        <v>41395</v>
      </c>
      <c r="R206" s="3">
        <f>DATE(YEAR(Incoming_Data[[#This Row],[Incoming Day]]),1,1)</f>
        <v>41275</v>
      </c>
      <c r="S206" s="6" t="str">
        <f>IFERROR(DATE(YEAR(Incoming_Data[[#This Row],[Completed Day]]),MONTH(Incoming_Data[[#This Row],[Completed Day]]),1),"")</f>
        <v/>
      </c>
      <c r="T206" s="6" t="str">
        <f>IFERROR(DATE(YEAR(Incoming_Data[[#This Row],[Confirmed Day]]),MONTH(Incoming_Data[[#This Row],[Confirmed Day]]),1),"")</f>
        <v/>
      </c>
      <c r="U206" s="12">
        <f>IF(ISNUMBER(Incoming_Data[[#This Row],[Completed Day]]),1,0)</f>
        <v>0</v>
      </c>
      <c r="V206" s="12">
        <f>IF(ISNUMBER(Incoming_Data[[#This Row],[Confirmed Day]]),1,0)</f>
        <v>0</v>
      </c>
      <c r="X206" t="s">
        <v>9921</v>
      </c>
      <c r="Y206" s="36">
        <v>41353</v>
      </c>
      <c r="AA206" t="s">
        <v>9921</v>
      </c>
      <c r="AB206" s="36">
        <v>41384</v>
      </c>
    </row>
    <row r="207" spans="2:28" x14ac:dyDescent="0.25">
      <c r="B207" s="24" t="s">
        <v>30</v>
      </c>
      <c r="C207" s="24" t="s">
        <v>17</v>
      </c>
      <c r="D207" s="24" t="s">
        <v>2194</v>
      </c>
      <c r="E207" s="24" t="s">
        <v>1262</v>
      </c>
      <c r="F207" s="24" t="s">
        <v>1263</v>
      </c>
      <c r="G207" s="36">
        <v>41397</v>
      </c>
      <c r="H207" s="36">
        <v>41397</v>
      </c>
      <c r="I207" s="12">
        <v>3</v>
      </c>
      <c r="J207" s="12">
        <v>3</v>
      </c>
      <c r="K207" s="12">
        <v>3</v>
      </c>
      <c r="L207" s="24" t="s">
        <v>10597</v>
      </c>
      <c r="M207" t="str">
        <f>VLOOKUP(LEFT(Incoming_Data[[#This Row],[Object ID]],1),Lookup[#All],2,FALSE)</f>
        <v>Incident</v>
      </c>
      <c r="N207" s="36">
        <f>IFERROR(VLOOKUP(Incoming_Data[[#This Row],[Object ID]],SP_Data[#All],2,FALSE),"")</f>
        <v>41397</v>
      </c>
      <c r="O207" s="36">
        <f>IFERROR(VLOOKUP(Incoming_Data[[#This Row],[Object ID]],Finalized_Data[#All],2,FALSE),"")</f>
        <v>41398</v>
      </c>
      <c r="P2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" s="6">
        <f>IFERROR(DATE(YEAR(Incoming_Data[[#This Row],[Incoming Day]]),MONTH(Incoming_Data[[#This Row],[Incoming Day]]),1),"")</f>
        <v>41395</v>
      </c>
      <c r="R207" s="3">
        <f>DATE(YEAR(Incoming_Data[[#This Row],[Incoming Day]]),1,1)</f>
        <v>41275</v>
      </c>
      <c r="S207" s="6">
        <f>IFERROR(DATE(YEAR(Incoming_Data[[#This Row],[Completed Day]]),MONTH(Incoming_Data[[#This Row],[Completed Day]]),1),"")</f>
        <v>41395</v>
      </c>
      <c r="T207" s="6">
        <f>IFERROR(DATE(YEAR(Incoming_Data[[#This Row],[Confirmed Day]]),MONTH(Incoming_Data[[#This Row],[Confirmed Day]]),1),"")</f>
        <v>41395</v>
      </c>
      <c r="U207" s="12">
        <f>IF(ISNUMBER(Incoming_Data[[#This Row],[Completed Day]]),1,0)</f>
        <v>1</v>
      </c>
      <c r="V207" s="12">
        <f>IF(ISNUMBER(Incoming_Data[[#This Row],[Confirmed Day]]),1,0)</f>
        <v>1</v>
      </c>
      <c r="X207" t="s">
        <v>9916</v>
      </c>
      <c r="Y207" s="36">
        <v>41353</v>
      </c>
      <c r="AA207" t="s">
        <v>9916</v>
      </c>
      <c r="AB207" s="36">
        <v>41425</v>
      </c>
    </row>
    <row r="208" spans="2:28" x14ac:dyDescent="0.25">
      <c r="B208" s="24" t="s">
        <v>30</v>
      </c>
      <c r="C208" s="24" t="s">
        <v>17</v>
      </c>
      <c r="D208" s="24" t="s">
        <v>2194</v>
      </c>
      <c r="E208" s="24" t="s">
        <v>10648</v>
      </c>
      <c r="F208" s="24" t="s">
        <v>10649</v>
      </c>
      <c r="G208" s="36">
        <v>41400</v>
      </c>
      <c r="H208" s="36">
        <v>41400</v>
      </c>
      <c r="I208" s="12">
        <v>2</v>
      </c>
      <c r="J208" s="12">
        <v>2</v>
      </c>
      <c r="K208" s="12">
        <v>2</v>
      </c>
      <c r="L208" s="24" t="s">
        <v>10625</v>
      </c>
      <c r="M208" t="str">
        <f>VLOOKUP(LEFT(Incoming_Data[[#This Row],[Object ID]],1),Lookup[#All],2,FALSE)</f>
        <v>Incident</v>
      </c>
      <c r="N208" s="36">
        <f>IFERROR(VLOOKUP(Incoming_Data[[#This Row],[Object ID]],SP_Data[#All],2,FALSE),"")</f>
        <v>41400</v>
      </c>
      <c r="O208" s="36" t="str">
        <f>IFERROR(VLOOKUP(Incoming_Data[[#This Row],[Object ID]],Finalized_Data[#All],2,FALSE),"")</f>
        <v/>
      </c>
      <c r="P2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" s="6">
        <f>IFERROR(DATE(YEAR(Incoming_Data[[#This Row],[Incoming Day]]),MONTH(Incoming_Data[[#This Row],[Incoming Day]]),1),"")</f>
        <v>41395</v>
      </c>
      <c r="R208" s="3">
        <f>DATE(YEAR(Incoming_Data[[#This Row],[Incoming Day]]),1,1)</f>
        <v>41275</v>
      </c>
      <c r="S208" s="6">
        <f>IFERROR(DATE(YEAR(Incoming_Data[[#This Row],[Completed Day]]),MONTH(Incoming_Data[[#This Row],[Completed Day]]),1),"")</f>
        <v>41395</v>
      </c>
      <c r="T208" s="6" t="str">
        <f>IFERROR(DATE(YEAR(Incoming_Data[[#This Row],[Confirmed Day]]),MONTH(Incoming_Data[[#This Row],[Confirmed Day]]),1),"")</f>
        <v/>
      </c>
      <c r="U208" s="12">
        <f>IF(ISNUMBER(Incoming_Data[[#This Row],[Completed Day]]),1,0)</f>
        <v>1</v>
      </c>
      <c r="V208" s="12">
        <f>IF(ISNUMBER(Incoming_Data[[#This Row],[Confirmed Day]]),1,0)</f>
        <v>0</v>
      </c>
      <c r="X208" t="s">
        <v>9911</v>
      </c>
      <c r="Y208" s="36">
        <v>41353</v>
      </c>
      <c r="AA208" t="s">
        <v>9911</v>
      </c>
      <c r="AB208" s="36">
        <v>41384</v>
      </c>
    </row>
    <row r="209" spans="2:28" x14ac:dyDescent="0.25">
      <c r="B209" s="24" t="s">
        <v>30</v>
      </c>
      <c r="C209" s="24" t="s">
        <v>17</v>
      </c>
      <c r="D209" s="24" t="s">
        <v>2194</v>
      </c>
      <c r="E209" s="24" t="s">
        <v>1264</v>
      </c>
      <c r="F209" s="24" t="s">
        <v>1265</v>
      </c>
      <c r="G209" s="36">
        <v>41400</v>
      </c>
      <c r="H209" s="36">
        <v>41400</v>
      </c>
      <c r="I209" s="12">
        <v>3</v>
      </c>
      <c r="J209" s="12">
        <v>3</v>
      </c>
      <c r="K209" s="12">
        <v>3</v>
      </c>
      <c r="L209" s="24" t="s">
        <v>10597</v>
      </c>
      <c r="M209" t="str">
        <f>VLOOKUP(LEFT(Incoming_Data[[#This Row],[Object ID]],1),Lookup[#All],2,FALSE)</f>
        <v>Incident</v>
      </c>
      <c r="N209" s="36">
        <f>IFERROR(VLOOKUP(Incoming_Data[[#This Row],[Object ID]],SP_Data[#All],2,FALSE),"")</f>
        <v>41400</v>
      </c>
      <c r="O209" s="36">
        <f>IFERROR(VLOOKUP(Incoming_Data[[#This Row],[Object ID]],Finalized_Data[#All],2,FALSE),"")</f>
        <v>41400</v>
      </c>
      <c r="P2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" s="6">
        <f>IFERROR(DATE(YEAR(Incoming_Data[[#This Row],[Incoming Day]]),MONTH(Incoming_Data[[#This Row],[Incoming Day]]),1),"")</f>
        <v>41395</v>
      </c>
      <c r="R209" s="3">
        <f>DATE(YEAR(Incoming_Data[[#This Row],[Incoming Day]]),1,1)</f>
        <v>41275</v>
      </c>
      <c r="S209" s="6">
        <f>IFERROR(DATE(YEAR(Incoming_Data[[#This Row],[Completed Day]]),MONTH(Incoming_Data[[#This Row],[Completed Day]]),1),"")</f>
        <v>41395</v>
      </c>
      <c r="T209" s="6">
        <f>IFERROR(DATE(YEAR(Incoming_Data[[#This Row],[Confirmed Day]]),MONTH(Incoming_Data[[#This Row],[Confirmed Day]]),1),"")</f>
        <v>41395</v>
      </c>
      <c r="U209" s="12">
        <f>IF(ISNUMBER(Incoming_Data[[#This Row],[Completed Day]]),1,0)</f>
        <v>1</v>
      </c>
      <c r="V209" s="12">
        <f>IF(ISNUMBER(Incoming_Data[[#This Row],[Confirmed Day]]),1,0)</f>
        <v>1</v>
      </c>
      <c r="X209" t="s">
        <v>9901</v>
      </c>
      <c r="Y209" s="36">
        <v>41353</v>
      </c>
      <c r="AA209" t="s">
        <v>9901</v>
      </c>
      <c r="AB209" s="36">
        <v>41384</v>
      </c>
    </row>
    <row r="210" spans="2:28" x14ac:dyDescent="0.25">
      <c r="B210" s="24" t="s">
        <v>30</v>
      </c>
      <c r="C210" s="24" t="s">
        <v>17</v>
      </c>
      <c r="D210" s="24" t="s">
        <v>2194</v>
      </c>
      <c r="E210" s="24" t="s">
        <v>10650</v>
      </c>
      <c r="F210" s="24" t="s">
        <v>10651</v>
      </c>
      <c r="G210" s="36">
        <v>41400</v>
      </c>
      <c r="H210" s="36">
        <v>41400</v>
      </c>
      <c r="I210" s="12">
        <v>2</v>
      </c>
      <c r="J210" s="12">
        <v>3</v>
      </c>
      <c r="K210" s="12">
        <v>3</v>
      </c>
      <c r="L210" s="24" t="s">
        <v>10625</v>
      </c>
      <c r="M210" t="str">
        <f>VLOOKUP(LEFT(Incoming_Data[[#This Row],[Object ID]],1),Lookup[#All],2,FALSE)</f>
        <v>Incident</v>
      </c>
      <c r="N210" s="36">
        <f>IFERROR(VLOOKUP(Incoming_Data[[#This Row],[Object ID]],SP_Data[#All],2,FALSE),"")</f>
        <v>41401</v>
      </c>
      <c r="O210" s="36" t="str">
        <f>IFERROR(VLOOKUP(Incoming_Data[[#This Row],[Object ID]],Finalized_Data[#All],2,FALSE),"")</f>
        <v/>
      </c>
      <c r="P2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" s="6">
        <f>IFERROR(DATE(YEAR(Incoming_Data[[#This Row],[Incoming Day]]),MONTH(Incoming_Data[[#This Row],[Incoming Day]]),1),"")</f>
        <v>41395</v>
      </c>
      <c r="R210" s="3">
        <f>DATE(YEAR(Incoming_Data[[#This Row],[Incoming Day]]),1,1)</f>
        <v>41275</v>
      </c>
      <c r="S210" s="6">
        <f>IFERROR(DATE(YEAR(Incoming_Data[[#This Row],[Completed Day]]),MONTH(Incoming_Data[[#This Row],[Completed Day]]),1),"")</f>
        <v>41395</v>
      </c>
      <c r="T210" s="6" t="str">
        <f>IFERROR(DATE(YEAR(Incoming_Data[[#This Row],[Confirmed Day]]),MONTH(Incoming_Data[[#This Row],[Confirmed Day]]),1),"")</f>
        <v/>
      </c>
      <c r="U210" s="12">
        <f>IF(ISNUMBER(Incoming_Data[[#This Row],[Completed Day]]),1,0)</f>
        <v>1</v>
      </c>
      <c r="V210" s="12">
        <f>IF(ISNUMBER(Incoming_Data[[#This Row],[Confirmed Day]]),1,0)</f>
        <v>0</v>
      </c>
      <c r="X210" t="s">
        <v>9889</v>
      </c>
      <c r="Y210" s="36">
        <v>41353</v>
      </c>
      <c r="AA210" t="s">
        <v>9889</v>
      </c>
      <c r="AB210" s="36">
        <v>41384</v>
      </c>
    </row>
    <row r="211" spans="2:28" x14ac:dyDescent="0.25">
      <c r="B211" s="24" t="s">
        <v>30</v>
      </c>
      <c r="C211" s="24" t="s">
        <v>17</v>
      </c>
      <c r="D211" s="24" t="s">
        <v>2194</v>
      </c>
      <c r="E211" s="24" t="s">
        <v>10652</v>
      </c>
      <c r="F211" s="24" t="s">
        <v>10653</v>
      </c>
      <c r="G211" s="36">
        <v>41401</v>
      </c>
      <c r="H211" s="36">
        <v>41400</v>
      </c>
      <c r="I211" s="12">
        <v>3</v>
      </c>
      <c r="J211" s="12">
        <v>3</v>
      </c>
      <c r="K211" s="12">
        <v>3</v>
      </c>
      <c r="L211" s="24" t="s">
        <v>10625</v>
      </c>
      <c r="M211" t="str">
        <f>VLOOKUP(LEFT(Incoming_Data[[#This Row],[Object ID]],1),Lookup[#All],2,FALSE)</f>
        <v>Incident</v>
      </c>
      <c r="N211" s="36">
        <f>IFERROR(VLOOKUP(Incoming_Data[[#This Row],[Object ID]],SP_Data[#All],2,FALSE),"")</f>
        <v>41401</v>
      </c>
      <c r="O211" s="36" t="str">
        <f>IFERROR(VLOOKUP(Incoming_Data[[#This Row],[Object ID]],Finalized_Data[#All],2,FALSE),"")</f>
        <v/>
      </c>
      <c r="P2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" s="6">
        <f>IFERROR(DATE(YEAR(Incoming_Data[[#This Row],[Incoming Day]]),MONTH(Incoming_Data[[#This Row],[Incoming Day]]),1),"")</f>
        <v>41395</v>
      </c>
      <c r="R211" s="3">
        <f>DATE(YEAR(Incoming_Data[[#This Row],[Incoming Day]]),1,1)</f>
        <v>41275</v>
      </c>
      <c r="S211" s="6">
        <f>IFERROR(DATE(YEAR(Incoming_Data[[#This Row],[Completed Day]]),MONTH(Incoming_Data[[#This Row],[Completed Day]]),1),"")</f>
        <v>41395</v>
      </c>
      <c r="T211" s="6" t="str">
        <f>IFERROR(DATE(YEAR(Incoming_Data[[#This Row],[Confirmed Day]]),MONTH(Incoming_Data[[#This Row],[Confirmed Day]]),1),"")</f>
        <v/>
      </c>
      <c r="U211" s="12">
        <f>IF(ISNUMBER(Incoming_Data[[#This Row],[Completed Day]]),1,0)</f>
        <v>1</v>
      </c>
      <c r="V211" s="12">
        <f>IF(ISNUMBER(Incoming_Data[[#This Row],[Confirmed Day]]),1,0)</f>
        <v>0</v>
      </c>
      <c r="X211" t="s">
        <v>9896</v>
      </c>
      <c r="Y211" s="36">
        <v>41353</v>
      </c>
      <c r="AA211" t="s">
        <v>9896</v>
      </c>
      <c r="AB211" s="36">
        <v>41384</v>
      </c>
    </row>
    <row r="212" spans="2:28" x14ac:dyDescent="0.25">
      <c r="B212" s="24" t="s">
        <v>30</v>
      </c>
      <c r="C212" s="24" t="s">
        <v>17</v>
      </c>
      <c r="D212" s="24" t="s">
        <v>2194</v>
      </c>
      <c r="E212" s="24" t="s">
        <v>10654</v>
      </c>
      <c r="F212" s="24" t="s">
        <v>10655</v>
      </c>
      <c r="G212" s="36">
        <v>41403</v>
      </c>
      <c r="H212" s="36">
        <v>41402</v>
      </c>
      <c r="I212" s="12">
        <v>3</v>
      </c>
      <c r="J212" s="12">
        <v>3</v>
      </c>
      <c r="K212" s="12">
        <v>3</v>
      </c>
      <c r="L212" s="24" t="s">
        <v>10625</v>
      </c>
      <c r="M212" t="str">
        <f>VLOOKUP(LEFT(Incoming_Data[[#This Row],[Object ID]],1),Lookup[#All],2,FALSE)</f>
        <v>Incident</v>
      </c>
      <c r="N212" s="36">
        <f>IFERROR(VLOOKUP(Incoming_Data[[#This Row],[Object ID]],SP_Data[#All],2,FALSE),"")</f>
        <v>41403</v>
      </c>
      <c r="O212" s="36" t="str">
        <f>IFERROR(VLOOKUP(Incoming_Data[[#This Row],[Object ID]],Finalized_Data[#All],2,FALSE),"")</f>
        <v/>
      </c>
      <c r="P2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" s="6">
        <f>IFERROR(DATE(YEAR(Incoming_Data[[#This Row],[Incoming Day]]),MONTH(Incoming_Data[[#This Row],[Incoming Day]]),1),"")</f>
        <v>41395</v>
      </c>
      <c r="R212" s="3">
        <f>DATE(YEAR(Incoming_Data[[#This Row],[Incoming Day]]),1,1)</f>
        <v>41275</v>
      </c>
      <c r="S212" s="6">
        <f>IFERROR(DATE(YEAR(Incoming_Data[[#This Row],[Completed Day]]),MONTH(Incoming_Data[[#This Row],[Completed Day]]),1),"")</f>
        <v>41395</v>
      </c>
      <c r="T212" s="6" t="str">
        <f>IFERROR(DATE(YEAR(Incoming_Data[[#This Row],[Confirmed Day]]),MONTH(Incoming_Data[[#This Row],[Confirmed Day]]),1),"")</f>
        <v/>
      </c>
      <c r="U212" s="12">
        <f>IF(ISNUMBER(Incoming_Data[[#This Row],[Completed Day]]),1,0)</f>
        <v>1</v>
      </c>
      <c r="V212" s="12">
        <f>IF(ISNUMBER(Incoming_Data[[#This Row],[Confirmed Day]]),1,0)</f>
        <v>0</v>
      </c>
      <c r="X212" t="s">
        <v>9892</v>
      </c>
      <c r="Y212" s="36">
        <v>41353</v>
      </c>
      <c r="AA212" t="s">
        <v>9892</v>
      </c>
      <c r="AB212" s="36">
        <v>41384</v>
      </c>
    </row>
    <row r="213" spans="2:28" x14ac:dyDescent="0.25">
      <c r="B213" s="24" t="s">
        <v>30</v>
      </c>
      <c r="C213" s="24" t="s">
        <v>17</v>
      </c>
      <c r="D213" s="24" t="s">
        <v>2194</v>
      </c>
      <c r="E213" s="24" t="s">
        <v>10656</v>
      </c>
      <c r="F213" s="24" t="s">
        <v>10657</v>
      </c>
      <c r="G213" s="36">
        <v>41403</v>
      </c>
      <c r="H213" s="36">
        <v>41402</v>
      </c>
      <c r="I213" s="12">
        <v>3</v>
      </c>
      <c r="J213" s="12">
        <v>3</v>
      </c>
      <c r="K213" s="12">
        <v>3</v>
      </c>
      <c r="L213" s="24" t="s">
        <v>10625</v>
      </c>
      <c r="M213" t="str">
        <f>VLOOKUP(LEFT(Incoming_Data[[#This Row],[Object ID]],1),Lookup[#All],2,FALSE)</f>
        <v>Incident</v>
      </c>
      <c r="N213" s="36">
        <f>IFERROR(VLOOKUP(Incoming_Data[[#This Row],[Object ID]],SP_Data[#All],2,FALSE),"")</f>
        <v>41403</v>
      </c>
      <c r="O213" s="36" t="str">
        <f>IFERROR(VLOOKUP(Incoming_Data[[#This Row],[Object ID]],Finalized_Data[#All],2,FALSE),"")</f>
        <v/>
      </c>
      <c r="P2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" s="6">
        <f>IFERROR(DATE(YEAR(Incoming_Data[[#This Row],[Incoming Day]]),MONTH(Incoming_Data[[#This Row],[Incoming Day]]),1),"")</f>
        <v>41395</v>
      </c>
      <c r="R213" s="3">
        <f>DATE(YEAR(Incoming_Data[[#This Row],[Incoming Day]]),1,1)</f>
        <v>41275</v>
      </c>
      <c r="S213" s="6">
        <f>IFERROR(DATE(YEAR(Incoming_Data[[#This Row],[Completed Day]]),MONTH(Incoming_Data[[#This Row],[Completed Day]]),1),"")</f>
        <v>41395</v>
      </c>
      <c r="T213" s="6" t="str">
        <f>IFERROR(DATE(YEAR(Incoming_Data[[#This Row],[Confirmed Day]]),MONTH(Incoming_Data[[#This Row],[Confirmed Day]]),1),"")</f>
        <v/>
      </c>
      <c r="U213" s="12">
        <f>IF(ISNUMBER(Incoming_Data[[#This Row],[Completed Day]]),1,0)</f>
        <v>1</v>
      </c>
      <c r="V213" s="12">
        <f>IF(ISNUMBER(Incoming_Data[[#This Row],[Confirmed Day]]),1,0)</f>
        <v>0</v>
      </c>
      <c r="X213" t="s">
        <v>9882</v>
      </c>
      <c r="Y213" s="36">
        <v>41353</v>
      </c>
      <c r="AA213" t="s">
        <v>9882</v>
      </c>
      <c r="AB213" s="36">
        <v>41384</v>
      </c>
    </row>
    <row r="214" spans="2:28" x14ac:dyDescent="0.25">
      <c r="B214" s="24" t="s">
        <v>30</v>
      </c>
      <c r="C214" s="24" t="s">
        <v>17</v>
      </c>
      <c r="D214" s="24" t="s">
        <v>2194</v>
      </c>
      <c r="E214" s="24" t="s">
        <v>1268</v>
      </c>
      <c r="F214" s="24" t="s">
        <v>1269</v>
      </c>
      <c r="G214" s="36">
        <v>41403</v>
      </c>
      <c r="H214" s="36">
        <v>41403</v>
      </c>
      <c r="I214" s="12">
        <v>4</v>
      </c>
      <c r="J214" s="12">
        <v>4</v>
      </c>
      <c r="K214" s="12">
        <v>4</v>
      </c>
      <c r="L214" s="24" t="s">
        <v>10597</v>
      </c>
      <c r="M214" t="str">
        <f>VLOOKUP(LEFT(Incoming_Data[[#This Row],[Object ID]],1),Lookup[#All],2,FALSE)</f>
        <v>Incident</v>
      </c>
      <c r="N214" s="36">
        <f>IFERROR(VLOOKUP(Incoming_Data[[#This Row],[Object ID]],SP_Data[#All],2,FALSE),"")</f>
        <v>41408</v>
      </c>
      <c r="O214" s="36">
        <f>IFERROR(VLOOKUP(Incoming_Data[[#This Row],[Object ID]],Finalized_Data[#All],2,FALSE),"")</f>
        <v>41409</v>
      </c>
      <c r="P2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" s="6">
        <f>IFERROR(DATE(YEAR(Incoming_Data[[#This Row],[Incoming Day]]),MONTH(Incoming_Data[[#This Row],[Incoming Day]]),1),"")</f>
        <v>41395</v>
      </c>
      <c r="R214" s="3">
        <f>DATE(YEAR(Incoming_Data[[#This Row],[Incoming Day]]),1,1)</f>
        <v>41275</v>
      </c>
      <c r="S214" s="6">
        <f>IFERROR(DATE(YEAR(Incoming_Data[[#This Row],[Completed Day]]),MONTH(Incoming_Data[[#This Row],[Completed Day]]),1),"")</f>
        <v>41395</v>
      </c>
      <c r="T214" s="6">
        <f>IFERROR(DATE(YEAR(Incoming_Data[[#This Row],[Confirmed Day]]),MONTH(Incoming_Data[[#This Row],[Confirmed Day]]),1),"")</f>
        <v>41395</v>
      </c>
      <c r="U214" s="12">
        <f>IF(ISNUMBER(Incoming_Data[[#This Row],[Completed Day]]),1,0)</f>
        <v>1</v>
      </c>
      <c r="V214" s="12">
        <f>IF(ISNUMBER(Incoming_Data[[#This Row],[Confirmed Day]]),1,0)</f>
        <v>1</v>
      </c>
      <c r="X214" t="s">
        <v>9886</v>
      </c>
      <c r="Y214" s="36">
        <v>41353</v>
      </c>
      <c r="AA214" t="s">
        <v>9886</v>
      </c>
      <c r="AB214" s="36">
        <v>41425</v>
      </c>
    </row>
    <row r="215" spans="2:28" x14ac:dyDescent="0.25">
      <c r="B215" s="24" t="s">
        <v>30</v>
      </c>
      <c r="C215" s="24" t="s">
        <v>17</v>
      </c>
      <c r="D215" s="24" t="s">
        <v>2194</v>
      </c>
      <c r="E215" s="24" t="s">
        <v>10658</v>
      </c>
      <c r="F215" s="24" t="s">
        <v>10659</v>
      </c>
      <c r="G215" s="36">
        <v>41403</v>
      </c>
      <c r="H215" s="36">
        <v>41403</v>
      </c>
      <c r="I215" s="12">
        <v>3</v>
      </c>
      <c r="J215" s="12">
        <v>3</v>
      </c>
      <c r="K215" s="12">
        <v>3</v>
      </c>
      <c r="L215" s="24" t="s">
        <v>10625</v>
      </c>
      <c r="M215" t="str">
        <f>VLOOKUP(LEFT(Incoming_Data[[#This Row],[Object ID]],1),Lookup[#All],2,FALSE)</f>
        <v>Incident</v>
      </c>
      <c r="N215" s="36">
        <f>IFERROR(VLOOKUP(Incoming_Data[[#This Row],[Object ID]],SP_Data[#All],2,FALSE),"")</f>
        <v>41403</v>
      </c>
      <c r="O215" s="36" t="str">
        <f>IFERROR(VLOOKUP(Incoming_Data[[#This Row],[Object ID]],Finalized_Data[#All],2,FALSE),"")</f>
        <v/>
      </c>
      <c r="P2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" s="6">
        <f>IFERROR(DATE(YEAR(Incoming_Data[[#This Row],[Incoming Day]]),MONTH(Incoming_Data[[#This Row],[Incoming Day]]),1),"")</f>
        <v>41395</v>
      </c>
      <c r="R215" s="3">
        <f>DATE(YEAR(Incoming_Data[[#This Row],[Incoming Day]]),1,1)</f>
        <v>41275</v>
      </c>
      <c r="S215" s="6">
        <f>IFERROR(DATE(YEAR(Incoming_Data[[#This Row],[Completed Day]]),MONTH(Incoming_Data[[#This Row],[Completed Day]]),1),"")</f>
        <v>41395</v>
      </c>
      <c r="T215" s="6" t="str">
        <f>IFERROR(DATE(YEAR(Incoming_Data[[#This Row],[Confirmed Day]]),MONTH(Incoming_Data[[#This Row],[Confirmed Day]]),1),"")</f>
        <v/>
      </c>
      <c r="U215" s="12">
        <f>IF(ISNUMBER(Incoming_Data[[#This Row],[Completed Day]]),1,0)</f>
        <v>1</v>
      </c>
      <c r="V215" s="12">
        <f>IF(ISNUMBER(Incoming_Data[[#This Row],[Confirmed Day]]),1,0)</f>
        <v>0</v>
      </c>
      <c r="X215" t="s">
        <v>9863</v>
      </c>
      <c r="Y215" s="36">
        <v>41353</v>
      </c>
      <c r="AA215" t="s">
        <v>9863</v>
      </c>
      <c r="AB215" s="36">
        <v>41384</v>
      </c>
    </row>
    <row r="216" spans="2:28" x14ac:dyDescent="0.25">
      <c r="B216" s="24" t="s">
        <v>30</v>
      </c>
      <c r="C216" s="24" t="s">
        <v>17</v>
      </c>
      <c r="D216" s="24" t="s">
        <v>2194</v>
      </c>
      <c r="E216" s="24" t="s">
        <v>10660</v>
      </c>
      <c r="F216" s="24" t="s">
        <v>10661</v>
      </c>
      <c r="G216" s="36">
        <v>41403</v>
      </c>
      <c r="H216" s="36">
        <v>41403</v>
      </c>
      <c r="I216" s="12">
        <v>3</v>
      </c>
      <c r="J216" s="12">
        <v>3</v>
      </c>
      <c r="K216" s="12">
        <v>3</v>
      </c>
      <c r="L216" s="24" t="s">
        <v>10625</v>
      </c>
      <c r="M216" t="str">
        <f>VLOOKUP(LEFT(Incoming_Data[[#This Row],[Object ID]],1),Lookup[#All],2,FALSE)</f>
        <v>Incident</v>
      </c>
      <c r="N216" s="36">
        <f>IFERROR(VLOOKUP(Incoming_Data[[#This Row],[Object ID]],SP_Data[#All],2,FALSE),"")</f>
        <v>41403</v>
      </c>
      <c r="O216" s="36" t="str">
        <f>IFERROR(VLOOKUP(Incoming_Data[[#This Row],[Object ID]],Finalized_Data[#All],2,FALSE),"")</f>
        <v/>
      </c>
      <c r="P2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" s="6">
        <f>IFERROR(DATE(YEAR(Incoming_Data[[#This Row],[Incoming Day]]),MONTH(Incoming_Data[[#This Row],[Incoming Day]]),1),"")</f>
        <v>41395</v>
      </c>
      <c r="R216" s="3">
        <f>DATE(YEAR(Incoming_Data[[#This Row],[Incoming Day]]),1,1)</f>
        <v>41275</v>
      </c>
      <c r="S216" s="6">
        <f>IFERROR(DATE(YEAR(Incoming_Data[[#This Row],[Completed Day]]),MONTH(Incoming_Data[[#This Row],[Completed Day]]),1),"")</f>
        <v>41395</v>
      </c>
      <c r="T216" s="6" t="str">
        <f>IFERROR(DATE(YEAR(Incoming_Data[[#This Row],[Confirmed Day]]),MONTH(Incoming_Data[[#This Row],[Confirmed Day]]),1),"")</f>
        <v/>
      </c>
      <c r="U216" s="12">
        <f>IF(ISNUMBER(Incoming_Data[[#This Row],[Completed Day]]),1,0)</f>
        <v>1</v>
      </c>
      <c r="V216" s="12">
        <f>IF(ISNUMBER(Incoming_Data[[#This Row],[Confirmed Day]]),1,0)</f>
        <v>0</v>
      </c>
      <c r="X216" t="s">
        <v>9874</v>
      </c>
      <c r="Y216" s="36">
        <v>41353</v>
      </c>
      <c r="AA216" t="s">
        <v>9874</v>
      </c>
      <c r="AB216" s="36">
        <v>41384</v>
      </c>
    </row>
    <row r="217" spans="2:28" x14ac:dyDescent="0.25">
      <c r="B217" s="24" t="s">
        <v>30</v>
      </c>
      <c r="C217" s="24" t="s">
        <v>17</v>
      </c>
      <c r="D217" s="24" t="s">
        <v>2194</v>
      </c>
      <c r="E217" s="24" t="s">
        <v>10662</v>
      </c>
      <c r="F217" s="24" t="s">
        <v>10663</v>
      </c>
      <c r="G217" s="36">
        <v>41403</v>
      </c>
      <c r="H217" s="36">
        <v>41403</v>
      </c>
      <c r="I217" s="12">
        <v>3</v>
      </c>
      <c r="J217" s="12">
        <v>3</v>
      </c>
      <c r="K217" s="12">
        <v>3</v>
      </c>
      <c r="L217" s="24" t="s">
        <v>10625</v>
      </c>
      <c r="M217" t="str">
        <f>VLOOKUP(LEFT(Incoming_Data[[#This Row],[Object ID]],1),Lookup[#All],2,FALSE)</f>
        <v>Incident</v>
      </c>
      <c r="N217" s="36">
        <f>IFERROR(VLOOKUP(Incoming_Data[[#This Row],[Object ID]],SP_Data[#All],2,FALSE),"")</f>
        <v>41403</v>
      </c>
      <c r="O217" s="36" t="str">
        <f>IFERROR(VLOOKUP(Incoming_Data[[#This Row],[Object ID]],Finalized_Data[#All],2,FALSE),"")</f>
        <v/>
      </c>
      <c r="P2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" s="6">
        <f>IFERROR(DATE(YEAR(Incoming_Data[[#This Row],[Incoming Day]]),MONTH(Incoming_Data[[#This Row],[Incoming Day]]),1),"")</f>
        <v>41395</v>
      </c>
      <c r="R217" s="3">
        <f>DATE(YEAR(Incoming_Data[[#This Row],[Incoming Day]]),1,1)</f>
        <v>41275</v>
      </c>
      <c r="S217" s="6">
        <f>IFERROR(DATE(YEAR(Incoming_Data[[#This Row],[Completed Day]]),MONTH(Incoming_Data[[#This Row],[Completed Day]]),1),"")</f>
        <v>41395</v>
      </c>
      <c r="T217" s="6" t="str">
        <f>IFERROR(DATE(YEAR(Incoming_Data[[#This Row],[Confirmed Day]]),MONTH(Incoming_Data[[#This Row],[Confirmed Day]]),1),"")</f>
        <v/>
      </c>
      <c r="U217" s="12">
        <f>IF(ISNUMBER(Incoming_Data[[#This Row],[Completed Day]]),1,0)</f>
        <v>1</v>
      </c>
      <c r="V217" s="12">
        <f>IF(ISNUMBER(Incoming_Data[[#This Row],[Confirmed Day]]),1,0)</f>
        <v>0</v>
      </c>
      <c r="X217" t="s">
        <v>9856</v>
      </c>
      <c r="Y217" s="36">
        <v>41353</v>
      </c>
      <c r="AA217" t="s">
        <v>9856</v>
      </c>
      <c r="AB217" s="36">
        <v>41384</v>
      </c>
    </row>
    <row r="218" spans="2:28" x14ac:dyDescent="0.25">
      <c r="B218" s="24" t="s">
        <v>30</v>
      </c>
      <c r="C218" s="24" t="s">
        <v>17</v>
      </c>
      <c r="D218" s="24" t="s">
        <v>2194</v>
      </c>
      <c r="E218" s="24" t="s">
        <v>10664</v>
      </c>
      <c r="F218" s="24" t="s">
        <v>10665</v>
      </c>
      <c r="G218" s="36">
        <v>41404</v>
      </c>
      <c r="H218" s="36">
        <v>41403</v>
      </c>
      <c r="I218" s="12">
        <v>1</v>
      </c>
      <c r="J218" s="12">
        <v>3</v>
      </c>
      <c r="K218" s="12">
        <v>3</v>
      </c>
      <c r="L218" s="24" t="s">
        <v>10625</v>
      </c>
      <c r="M218" t="str">
        <f>VLOOKUP(LEFT(Incoming_Data[[#This Row],[Object ID]],1),Lookup[#All],2,FALSE)</f>
        <v>Incident</v>
      </c>
      <c r="N218" s="36">
        <f>IFERROR(VLOOKUP(Incoming_Data[[#This Row],[Object ID]],SP_Data[#All],2,FALSE),"")</f>
        <v>41404</v>
      </c>
      <c r="O218" s="36" t="str">
        <f>IFERROR(VLOOKUP(Incoming_Data[[#This Row],[Object ID]],Finalized_Data[#All],2,FALSE),"")</f>
        <v/>
      </c>
      <c r="P2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" s="6">
        <f>IFERROR(DATE(YEAR(Incoming_Data[[#This Row],[Incoming Day]]),MONTH(Incoming_Data[[#This Row],[Incoming Day]]),1),"")</f>
        <v>41395</v>
      </c>
      <c r="R218" s="3">
        <f>DATE(YEAR(Incoming_Data[[#This Row],[Incoming Day]]),1,1)</f>
        <v>41275</v>
      </c>
      <c r="S218" s="6">
        <f>IFERROR(DATE(YEAR(Incoming_Data[[#This Row],[Completed Day]]),MONTH(Incoming_Data[[#This Row],[Completed Day]]),1),"")</f>
        <v>41395</v>
      </c>
      <c r="T218" s="6" t="str">
        <f>IFERROR(DATE(YEAR(Incoming_Data[[#This Row],[Confirmed Day]]),MONTH(Incoming_Data[[#This Row],[Confirmed Day]]),1),"")</f>
        <v/>
      </c>
      <c r="U218" s="12">
        <f>IF(ISNUMBER(Incoming_Data[[#This Row],[Completed Day]]),1,0)</f>
        <v>1</v>
      </c>
      <c r="V218" s="12">
        <f>IF(ISNUMBER(Incoming_Data[[#This Row],[Confirmed Day]]),1,0)</f>
        <v>0</v>
      </c>
      <c r="X218" t="s">
        <v>9866</v>
      </c>
      <c r="Y218" s="36">
        <v>41353</v>
      </c>
      <c r="AA218" t="s">
        <v>9866</v>
      </c>
      <c r="AB218" s="36">
        <v>41425</v>
      </c>
    </row>
    <row r="219" spans="2:28" x14ac:dyDescent="0.25">
      <c r="B219" s="24" t="s">
        <v>30</v>
      </c>
      <c r="C219" s="24" t="s">
        <v>17</v>
      </c>
      <c r="D219" s="24" t="s">
        <v>2194</v>
      </c>
      <c r="E219" s="24" t="s">
        <v>10666</v>
      </c>
      <c r="F219" s="24" t="s">
        <v>10667</v>
      </c>
      <c r="G219" s="36">
        <v>41404</v>
      </c>
      <c r="H219" s="36">
        <v>41403</v>
      </c>
      <c r="I219" s="12">
        <v>3</v>
      </c>
      <c r="J219" s="12">
        <v>3</v>
      </c>
      <c r="K219" s="12">
        <v>3</v>
      </c>
      <c r="L219" s="24" t="s">
        <v>10625</v>
      </c>
      <c r="M219" t="str">
        <f>VLOOKUP(LEFT(Incoming_Data[[#This Row],[Object ID]],1),Lookup[#All],2,FALSE)</f>
        <v>Incident</v>
      </c>
      <c r="N219" s="36">
        <f>IFERROR(VLOOKUP(Incoming_Data[[#This Row],[Object ID]],SP_Data[#All],2,FALSE),"")</f>
        <v>41404</v>
      </c>
      <c r="O219" s="36" t="str">
        <f>IFERROR(VLOOKUP(Incoming_Data[[#This Row],[Object ID]],Finalized_Data[#All],2,FALSE),"")</f>
        <v/>
      </c>
      <c r="P2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" s="6">
        <f>IFERROR(DATE(YEAR(Incoming_Data[[#This Row],[Incoming Day]]),MONTH(Incoming_Data[[#This Row],[Incoming Day]]),1),"")</f>
        <v>41395</v>
      </c>
      <c r="R219" s="3">
        <f>DATE(YEAR(Incoming_Data[[#This Row],[Incoming Day]]),1,1)</f>
        <v>41275</v>
      </c>
      <c r="S219" s="6">
        <f>IFERROR(DATE(YEAR(Incoming_Data[[#This Row],[Completed Day]]),MONTH(Incoming_Data[[#This Row],[Completed Day]]),1),"")</f>
        <v>41395</v>
      </c>
      <c r="T219" s="6" t="str">
        <f>IFERROR(DATE(YEAR(Incoming_Data[[#This Row],[Confirmed Day]]),MONTH(Incoming_Data[[#This Row],[Confirmed Day]]),1),"")</f>
        <v/>
      </c>
      <c r="U219" s="12">
        <f>IF(ISNUMBER(Incoming_Data[[#This Row],[Completed Day]]),1,0)</f>
        <v>1</v>
      </c>
      <c r="V219" s="12">
        <f>IF(ISNUMBER(Incoming_Data[[#This Row],[Confirmed Day]]),1,0)</f>
        <v>0</v>
      </c>
      <c r="X219" t="s">
        <v>9839</v>
      </c>
      <c r="Y219" s="36">
        <v>41353</v>
      </c>
      <c r="AA219" t="s">
        <v>9839</v>
      </c>
      <c r="AB219" s="36">
        <v>41384</v>
      </c>
    </row>
    <row r="220" spans="2:28" x14ac:dyDescent="0.25">
      <c r="B220" s="24" t="s">
        <v>30</v>
      </c>
      <c r="C220" s="24" t="s">
        <v>17</v>
      </c>
      <c r="D220" s="24" t="s">
        <v>2194</v>
      </c>
      <c r="E220" s="24" t="s">
        <v>10668</v>
      </c>
      <c r="F220" s="24" t="s">
        <v>10669</v>
      </c>
      <c r="G220" s="36">
        <v>41404</v>
      </c>
      <c r="H220" s="36">
        <v>41404</v>
      </c>
      <c r="I220" s="12">
        <v>3</v>
      </c>
      <c r="J220" s="12">
        <v>3</v>
      </c>
      <c r="K220" s="12">
        <v>3</v>
      </c>
      <c r="L220" s="24" t="s">
        <v>10625</v>
      </c>
      <c r="M220" t="str">
        <f>VLOOKUP(LEFT(Incoming_Data[[#This Row],[Object ID]],1),Lookup[#All],2,FALSE)</f>
        <v>Incident</v>
      </c>
      <c r="N220" s="36">
        <f>IFERROR(VLOOKUP(Incoming_Data[[#This Row],[Object ID]],SP_Data[#All],2,FALSE),"")</f>
        <v>41407</v>
      </c>
      <c r="O220" s="36" t="str">
        <f>IFERROR(VLOOKUP(Incoming_Data[[#This Row],[Object ID]],Finalized_Data[#All],2,FALSE),"")</f>
        <v/>
      </c>
      <c r="P2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" s="6">
        <f>IFERROR(DATE(YEAR(Incoming_Data[[#This Row],[Incoming Day]]),MONTH(Incoming_Data[[#This Row],[Incoming Day]]),1),"")</f>
        <v>41395</v>
      </c>
      <c r="R220" s="3">
        <f>DATE(YEAR(Incoming_Data[[#This Row],[Incoming Day]]),1,1)</f>
        <v>41275</v>
      </c>
      <c r="S220" s="6">
        <f>IFERROR(DATE(YEAR(Incoming_Data[[#This Row],[Completed Day]]),MONTH(Incoming_Data[[#This Row],[Completed Day]]),1),"")</f>
        <v>41395</v>
      </c>
      <c r="T220" s="6" t="str">
        <f>IFERROR(DATE(YEAR(Incoming_Data[[#This Row],[Confirmed Day]]),MONTH(Incoming_Data[[#This Row],[Confirmed Day]]),1),"")</f>
        <v/>
      </c>
      <c r="U220" s="12">
        <f>IF(ISNUMBER(Incoming_Data[[#This Row],[Completed Day]]),1,0)</f>
        <v>1</v>
      </c>
      <c r="V220" s="12">
        <f>IF(ISNUMBER(Incoming_Data[[#This Row],[Confirmed Day]]),1,0)</f>
        <v>0</v>
      </c>
      <c r="X220" t="s">
        <v>9853</v>
      </c>
      <c r="Y220" s="36">
        <v>41353</v>
      </c>
      <c r="AA220" t="s">
        <v>9853</v>
      </c>
      <c r="AB220" s="36">
        <v>41384</v>
      </c>
    </row>
    <row r="221" spans="2:28" x14ac:dyDescent="0.25">
      <c r="B221" s="24" t="s">
        <v>30</v>
      </c>
      <c r="C221" s="24" t="s">
        <v>17</v>
      </c>
      <c r="D221" s="24" t="s">
        <v>2194</v>
      </c>
      <c r="E221" s="24" t="s">
        <v>10670</v>
      </c>
      <c r="F221" s="24" t="s">
        <v>10671</v>
      </c>
      <c r="G221" s="36">
        <v>41405</v>
      </c>
      <c r="H221" s="36">
        <v>41404</v>
      </c>
      <c r="I221" s="12">
        <v>3</v>
      </c>
      <c r="J221" s="12">
        <v>3</v>
      </c>
      <c r="K221" s="12">
        <v>3</v>
      </c>
      <c r="L221" s="24" t="s">
        <v>10625</v>
      </c>
      <c r="M221" t="str">
        <f>VLOOKUP(LEFT(Incoming_Data[[#This Row],[Object ID]],1),Lookup[#All],2,FALSE)</f>
        <v>Incident</v>
      </c>
      <c r="N221" s="36">
        <f>IFERROR(VLOOKUP(Incoming_Data[[#This Row],[Object ID]],SP_Data[#All],2,FALSE),"")</f>
        <v>41405</v>
      </c>
      <c r="O221" s="36" t="str">
        <f>IFERROR(VLOOKUP(Incoming_Data[[#This Row],[Object ID]],Finalized_Data[#All],2,FALSE),"")</f>
        <v/>
      </c>
      <c r="P2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" s="6">
        <f>IFERROR(DATE(YEAR(Incoming_Data[[#This Row],[Incoming Day]]),MONTH(Incoming_Data[[#This Row],[Incoming Day]]),1),"")</f>
        <v>41395</v>
      </c>
      <c r="R221" s="3">
        <f>DATE(YEAR(Incoming_Data[[#This Row],[Incoming Day]]),1,1)</f>
        <v>41275</v>
      </c>
      <c r="S221" s="6">
        <f>IFERROR(DATE(YEAR(Incoming_Data[[#This Row],[Completed Day]]),MONTH(Incoming_Data[[#This Row],[Completed Day]]),1),"")</f>
        <v>41395</v>
      </c>
      <c r="T221" s="6" t="str">
        <f>IFERROR(DATE(YEAR(Incoming_Data[[#This Row],[Confirmed Day]]),MONTH(Incoming_Data[[#This Row],[Confirmed Day]]),1),"")</f>
        <v/>
      </c>
      <c r="U221" s="12">
        <f>IF(ISNUMBER(Incoming_Data[[#This Row],[Completed Day]]),1,0)</f>
        <v>1</v>
      </c>
      <c r="V221" s="12">
        <f>IF(ISNUMBER(Incoming_Data[[#This Row],[Confirmed Day]]),1,0)</f>
        <v>0</v>
      </c>
      <c r="X221" t="s">
        <v>9821</v>
      </c>
      <c r="Y221" s="36">
        <v>41353</v>
      </c>
      <c r="AA221" t="s">
        <v>9821</v>
      </c>
      <c r="AB221" s="36">
        <v>41384</v>
      </c>
    </row>
    <row r="222" spans="2:28" x14ac:dyDescent="0.25">
      <c r="B222" s="24" t="s">
        <v>30</v>
      </c>
      <c r="C222" s="24" t="s">
        <v>17</v>
      </c>
      <c r="D222" s="24" t="s">
        <v>2194</v>
      </c>
      <c r="E222" s="24" t="s">
        <v>10672</v>
      </c>
      <c r="F222" s="24" t="s">
        <v>10673</v>
      </c>
      <c r="G222" s="36">
        <v>41405</v>
      </c>
      <c r="H222" s="36">
        <v>41404</v>
      </c>
      <c r="I222" s="12">
        <v>3</v>
      </c>
      <c r="J222" s="12">
        <v>3</v>
      </c>
      <c r="K222" s="12">
        <v>3</v>
      </c>
      <c r="L222" s="24" t="s">
        <v>10625</v>
      </c>
      <c r="M222" t="str">
        <f>VLOOKUP(LEFT(Incoming_Data[[#This Row],[Object ID]],1),Lookup[#All],2,FALSE)</f>
        <v>Incident</v>
      </c>
      <c r="N222" s="36">
        <f>IFERROR(VLOOKUP(Incoming_Data[[#This Row],[Object ID]],SP_Data[#All],2,FALSE),"")</f>
        <v>41405</v>
      </c>
      <c r="O222" s="36" t="str">
        <f>IFERROR(VLOOKUP(Incoming_Data[[#This Row],[Object ID]],Finalized_Data[#All],2,FALSE),"")</f>
        <v/>
      </c>
      <c r="P2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" s="6">
        <f>IFERROR(DATE(YEAR(Incoming_Data[[#This Row],[Incoming Day]]),MONTH(Incoming_Data[[#This Row],[Incoming Day]]),1),"")</f>
        <v>41395</v>
      </c>
      <c r="R222" s="3">
        <f>DATE(YEAR(Incoming_Data[[#This Row],[Incoming Day]]),1,1)</f>
        <v>41275</v>
      </c>
      <c r="S222" s="6">
        <f>IFERROR(DATE(YEAR(Incoming_Data[[#This Row],[Completed Day]]),MONTH(Incoming_Data[[#This Row],[Completed Day]]),1),"")</f>
        <v>41395</v>
      </c>
      <c r="T222" s="6" t="str">
        <f>IFERROR(DATE(YEAR(Incoming_Data[[#This Row],[Confirmed Day]]),MONTH(Incoming_Data[[#This Row],[Confirmed Day]]),1),"")</f>
        <v/>
      </c>
      <c r="U222" s="12">
        <f>IF(ISNUMBER(Incoming_Data[[#This Row],[Completed Day]]),1,0)</f>
        <v>1</v>
      </c>
      <c r="V222" s="12">
        <f>IF(ISNUMBER(Incoming_Data[[#This Row],[Confirmed Day]]),1,0)</f>
        <v>0</v>
      </c>
      <c r="X222" t="s">
        <v>9816</v>
      </c>
      <c r="Y222" s="36">
        <v>41353</v>
      </c>
      <c r="AA222" t="s">
        <v>9816</v>
      </c>
      <c r="AB222" s="36">
        <v>41384</v>
      </c>
    </row>
    <row r="223" spans="2:28" x14ac:dyDescent="0.25">
      <c r="B223" s="24" t="s">
        <v>30</v>
      </c>
      <c r="C223" s="24" t="s">
        <v>17</v>
      </c>
      <c r="D223" s="24" t="s">
        <v>2194</v>
      </c>
      <c r="E223" s="24" t="s">
        <v>10674</v>
      </c>
      <c r="F223" s="24" t="s">
        <v>10675</v>
      </c>
      <c r="G223" s="36">
        <v>41405</v>
      </c>
      <c r="H223" s="36">
        <v>41404</v>
      </c>
      <c r="I223" s="12">
        <v>3</v>
      </c>
      <c r="J223" s="12">
        <v>3</v>
      </c>
      <c r="K223" s="12">
        <v>3</v>
      </c>
      <c r="L223" s="24" t="s">
        <v>10625</v>
      </c>
      <c r="M223" t="str">
        <f>VLOOKUP(LEFT(Incoming_Data[[#This Row],[Object ID]],1),Lookup[#All],2,FALSE)</f>
        <v>Incident</v>
      </c>
      <c r="N223" s="36">
        <f>IFERROR(VLOOKUP(Incoming_Data[[#This Row],[Object ID]],SP_Data[#All],2,FALSE),"")</f>
        <v>41405</v>
      </c>
      <c r="O223" s="36" t="str">
        <f>IFERROR(VLOOKUP(Incoming_Data[[#This Row],[Object ID]],Finalized_Data[#All],2,FALSE),"")</f>
        <v/>
      </c>
      <c r="P2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" s="6">
        <f>IFERROR(DATE(YEAR(Incoming_Data[[#This Row],[Incoming Day]]),MONTH(Incoming_Data[[#This Row],[Incoming Day]]),1),"")</f>
        <v>41395</v>
      </c>
      <c r="R223" s="3">
        <f>DATE(YEAR(Incoming_Data[[#This Row],[Incoming Day]]),1,1)</f>
        <v>41275</v>
      </c>
      <c r="S223" s="6">
        <f>IFERROR(DATE(YEAR(Incoming_Data[[#This Row],[Completed Day]]),MONTH(Incoming_Data[[#This Row],[Completed Day]]),1),"")</f>
        <v>41395</v>
      </c>
      <c r="T223" s="6" t="str">
        <f>IFERROR(DATE(YEAR(Incoming_Data[[#This Row],[Confirmed Day]]),MONTH(Incoming_Data[[#This Row],[Confirmed Day]]),1),"")</f>
        <v/>
      </c>
      <c r="U223" s="12">
        <f>IF(ISNUMBER(Incoming_Data[[#This Row],[Completed Day]]),1,0)</f>
        <v>1</v>
      </c>
      <c r="V223" s="12">
        <f>IF(ISNUMBER(Incoming_Data[[#This Row],[Confirmed Day]]),1,0)</f>
        <v>0</v>
      </c>
      <c r="X223" t="s">
        <v>9812</v>
      </c>
      <c r="Y223" s="36">
        <v>41353</v>
      </c>
      <c r="AA223" t="s">
        <v>9812</v>
      </c>
      <c r="AB223" s="36">
        <v>41384</v>
      </c>
    </row>
    <row r="224" spans="2:28" x14ac:dyDescent="0.25">
      <c r="B224" s="24" t="s">
        <v>30</v>
      </c>
      <c r="C224" s="24" t="s">
        <v>17</v>
      </c>
      <c r="D224" s="24" t="s">
        <v>2194</v>
      </c>
      <c r="E224" s="24" t="s">
        <v>1274</v>
      </c>
      <c r="F224" s="24" t="s">
        <v>1275</v>
      </c>
      <c r="G224" s="36">
        <v>41408</v>
      </c>
      <c r="H224" s="36">
        <v>41408</v>
      </c>
      <c r="I224" s="12">
        <v>3</v>
      </c>
      <c r="J224" s="12">
        <v>3</v>
      </c>
      <c r="K224" s="12">
        <v>3</v>
      </c>
      <c r="L224" s="24" t="s">
        <v>10597</v>
      </c>
      <c r="M224" t="str">
        <f>VLOOKUP(LEFT(Incoming_Data[[#This Row],[Object ID]],1),Lookup[#All],2,FALSE)</f>
        <v>Incident</v>
      </c>
      <c r="N224" s="36">
        <f>IFERROR(VLOOKUP(Incoming_Data[[#This Row],[Object ID]],SP_Data[#All],2,FALSE),"")</f>
        <v>41408</v>
      </c>
      <c r="O224" s="36">
        <f>IFERROR(VLOOKUP(Incoming_Data[[#This Row],[Object ID]],Finalized_Data[#All],2,FALSE),"")</f>
        <v>41408</v>
      </c>
      <c r="P2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" s="6">
        <f>IFERROR(DATE(YEAR(Incoming_Data[[#This Row],[Incoming Day]]),MONTH(Incoming_Data[[#This Row],[Incoming Day]]),1),"")</f>
        <v>41395</v>
      </c>
      <c r="R224" s="3">
        <f>DATE(YEAR(Incoming_Data[[#This Row],[Incoming Day]]),1,1)</f>
        <v>41275</v>
      </c>
      <c r="S224" s="6">
        <f>IFERROR(DATE(YEAR(Incoming_Data[[#This Row],[Completed Day]]),MONTH(Incoming_Data[[#This Row],[Completed Day]]),1),"")</f>
        <v>41395</v>
      </c>
      <c r="T224" s="6">
        <f>IFERROR(DATE(YEAR(Incoming_Data[[#This Row],[Confirmed Day]]),MONTH(Incoming_Data[[#This Row],[Confirmed Day]]),1),"")</f>
        <v>41395</v>
      </c>
      <c r="U224" s="12">
        <f>IF(ISNUMBER(Incoming_Data[[#This Row],[Completed Day]]),1,0)</f>
        <v>1</v>
      </c>
      <c r="V224" s="12">
        <f>IF(ISNUMBER(Incoming_Data[[#This Row],[Confirmed Day]]),1,0)</f>
        <v>1</v>
      </c>
      <c r="X224" t="s">
        <v>9797</v>
      </c>
      <c r="Y224" s="36">
        <v>41353</v>
      </c>
      <c r="AA224" t="s">
        <v>9797</v>
      </c>
      <c r="AB224" s="36">
        <v>41384</v>
      </c>
    </row>
    <row r="225" spans="2:28" x14ac:dyDescent="0.25">
      <c r="B225" s="24" t="s">
        <v>30</v>
      </c>
      <c r="C225" s="24" t="s">
        <v>17</v>
      </c>
      <c r="D225" s="24" t="s">
        <v>2194</v>
      </c>
      <c r="E225" s="24" t="s">
        <v>1276</v>
      </c>
      <c r="F225" s="24" t="s">
        <v>1277</v>
      </c>
      <c r="G225" s="36">
        <v>41408</v>
      </c>
      <c r="H225" s="36">
        <v>41408</v>
      </c>
      <c r="I225" s="12">
        <v>3</v>
      </c>
      <c r="J225" s="12">
        <v>3</v>
      </c>
      <c r="K225" s="12">
        <v>3</v>
      </c>
      <c r="L225" s="24" t="s">
        <v>10597</v>
      </c>
      <c r="M225" t="str">
        <f>VLOOKUP(LEFT(Incoming_Data[[#This Row],[Object ID]],1),Lookup[#All],2,FALSE)</f>
        <v>Incident</v>
      </c>
      <c r="N225" s="36">
        <f>IFERROR(VLOOKUP(Incoming_Data[[#This Row],[Object ID]],SP_Data[#All],2,FALSE),"")</f>
        <v>41408</v>
      </c>
      <c r="O225" s="36">
        <f>IFERROR(VLOOKUP(Incoming_Data[[#This Row],[Object ID]],Finalized_Data[#All],2,FALSE),"")</f>
        <v>41408</v>
      </c>
      <c r="P2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" s="6">
        <f>IFERROR(DATE(YEAR(Incoming_Data[[#This Row],[Incoming Day]]),MONTH(Incoming_Data[[#This Row],[Incoming Day]]),1),"")</f>
        <v>41395</v>
      </c>
      <c r="R225" s="3">
        <f>DATE(YEAR(Incoming_Data[[#This Row],[Incoming Day]]),1,1)</f>
        <v>41275</v>
      </c>
      <c r="S225" s="6">
        <f>IFERROR(DATE(YEAR(Incoming_Data[[#This Row],[Completed Day]]),MONTH(Incoming_Data[[#This Row],[Completed Day]]),1),"")</f>
        <v>41395</v>
      </c>
      <c r="T225" s="6">
        <f>IFERROR(DATE(YEAR(Incoming_Data[[#This Row],[Confirmed Day]]),MONTH(Incoming_Data[[#This Row],[Confirmed Day]]),1),"")</f>
        <v>41395</v>
      </c>
      <c r="U225" s="12">
        <f>IF(ISNUMBER(Incoming_Data[[#This Row],[Completed Day]]),1,0)</f>
        <v>1</v>
      </c>
      <c r="V225" s="12">
        <f>IF(ISNUMBER(Incoming_Data[[#This Row],[Confirmed Day]]),1,0)</f>
        <v>1</v>
      </c>
      <c r="X225" t="s">
        <v>9801</v>
      </c>
      <c r="Y225" s="36">
        <v>41353</v>
      </c>
      <c r="AA225" t="s">
        <v>9801</v>
      </c>
      <c r="AB225" s="36">
        <v>41384</v>
      </c>
    </row>
    <row r="226" spans="2:28" x14ac:dyDescent="0.25">
      <c r="B226" s="24" t="s">
        <v>30</v>
      </c>
      <c r="C226" s="24" t="s">
        <v>17</v>
      </c>
      <c r="D226" s="24" t="s">
        <v>2194</v>
      </c>
      <c r="E226" s="24" t="s">
        <v>10676</v>
      </c>
      <c r="F226" s="24" t="s">
        <v>10677</v>
      </c>
      <c r="G226" s="36">
        <v>41408</v>
      </c>
      <c r="H226" s="36">
        <v>41408</v>
      </c>
      <c r="I226" s="12">
        <v>3</v>
      </c>
      <c r="J226" s="12">
        <v>3</v>
      </c>
      <c r="K226" s="12">
        <v>3</v>
      </c>
      <c r="L226" s="24" t="s">
        <v>10625</v>
      </c>
      <c r="M226" t="str">
        <f>VLOOKUP(LEFT(Incoming_Data[[#This Row],[Object ID]],1),Lookup[#All],2,FALSE)</f>
        <v>Incident</v>
      </c>
      <c r="N226" s="36">
        <f>IFERROR(VLOOKUP(Incoming_Data[[#This Row],[Object ID]],SP_Data[#All],2,FALSE),"")</f>
        <v>41408</v>
      </c>
      <c r="O226" s="36" t="str">
        <f>IFERROR(VLOOKUP(Incoming_Data[[#This Row],[Object ID]],Finalized_Data[#All],2,FALSE),"")</f>
        <v/>
      </c>
      <c r="P2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" s="6">
        <f>IFERROR(DATE(YEAR(Incoming_Data[[#This Row],[Incoming Day]]),MONTH(Incoming_Data[[#This Row],[Incoming Day]]),1),"")</f>
        <v>41395</v>
      </c>
      <c r="R226" s="3">
        <f>DATE(YEAR(Incoming_Data[[#This Row],[Incoming Day]]),1,1)</f>
        <v>41275</v>
      </c>
      <c r="S226" s="6">
        <f>IFERROR(DATE(YEAR(Incoming_Data[[#This Row],[Completed Day]]),MONTH(Incoming_Data[[#This Row],[Completed Day]]),1),"")</f>
        <v>41395</v>
      </c>
      <c r="T226" s="6" t="str">
        <f>IFERROR(DATE(YEAR(Incoming_Data[[#This Row],[Confirmed Day]]),MONTH(Incoming_Data[[#This Row],[Confirmed Day]]),1),"")</f>
        <v/>
      </c>
      <c r="U226" s="12">
        <f>IF(ISNUMBER(Incoming_Data[[#This Row],[Completed Day]]),1,0)</f>
        <v>1</v>
      </c>
      <c r="V226" s="12">
        <f>IF(ISNUMBER(Incoming_Data[[#This Row],[Confirmed Day]]),1,0)</f>
        <v>0</v>
      </c>
      <c r="X226" t="s">
        <v>9751</v>
      </c>
      <c r="Y226" s="36">
        <v>41353</v>
      </c>
      <c r="AA226" t="s">
        <v>9751</v>
      </c>
      <c r="AB226" s="36">
        <v>41384</v>
      </c>
    </row>
    <row r="227" spans="2:28" x14ac:dyDescent="0.25">
      <c r="B227" s="24" t="s">
        <v>30</v>
      </c>
      <c r="C227" s="24" t="s">
        <v>17</v>
      </c>
      <c r="D227" s="24" t="s">
        <v>2194</v>
      </c>
      <c r="E227" s="24" t="s">
        <v>10678</v>
      </c>
      <c r="F227" s="24" t="s">
        <v>10679</v>
      </c>
      <c r="G227" s="36">
        <v>41408</v>
      </c>
      <c r="H227" s="36">
        <v>41408</v>
      </c>
      <c r="I227" s="12">
        <v>3</v>
      </c>
      <c r="J227" s="12">
        <v>3</v>
      </c>
      <c r="K227" s="12">
        <v>3</v>
      </c>
      <c r="L227" s="24" t="s">
        <v>10625</v>
      </c>
      <c r="M227" t="str">
        <f>VLOOKUP(LEFT(Incoming_Data[[#This Row],[Object ID]],1),Lookup[#All],2,FALSE)</f>
        <v>Incident</v>
      </c>
      <c r="N227" s="36">
        <f>IFERROR(VLOOKUP(Incoming_Data[[#This Row],[Object ID]],SP_Data[#All],2,FALSE),"")</f>
        <v>41408</v>
      </c>
      <c r="O227" s="36" t="str">
        <f>IFERROR(VLOOKUP(Incoming_Data[[#This Row],[Object ID]],Finalized_Data[#All],2,FALSE),"")</f>
        <v/>
      </c>
      <c r="P2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" s="6">
        <f>IFERROR(DATE(YEAR(Incoming_Data[[#This Row],[Incoming Day]]),MONTH(Incoming_Data[[#This Row],[Incoming Day]]),1),"")</f>
        <v>41395</v>
      </c>
      <c r="R227" s="3">
        <f>DATE(YEAR(Incoming_Data[[#This Row],[Incoming Day]]),1,1)</f>
        <v>41275</v>
      </c>
      <c r="S227" s="6">
        <f>IFERROR(DATE(YEAR(Incoming_Data[[#This Row],[Completed Day]]),MONTH(Incoming_Data[[#This Row],[Completed Day]]),1),"")</f>
        <v>41395</v>
      </c>
      <c r="T227" s="6" t="str">
        <f>IFERROR(DATE(YEAR(Incoming_Data[[#This Row],[Confirmed Day]]),MONTH(Incoming_Data[[#This Row],[Confirmed Day]]),1),"")</f>
        <v/>
      </c>
      <c r="U227" s="12">
        <f>IF(ISNUMBER(Incoming_Data[[#This Row],[Completed Day]]),1,0)</f>
        <v>1</v>
      </c>
      <c r="V227" s="12">
        <f>IF(ISNUMBER(Incoming_Data[[#This Row],[Confirmed Day]]),1,0)</f>
        <v>0</v>
      </c>
      <c r="X227" t="s">
        <v>9756</v>
      </c>
      <c r="Y227" s="36">
        <v>41353</v>
      </c>
      <c r="AA227" t="s">
        <v>9756</v>
      </c>
      <c r="AB227" s="36">
        <v>41384</v>
      </c>
    </row>
    <row r="228" spans="2:28" x14ac:dyDescent="0.25">
      <c r="B228" s="24" t="s">
        <v>30</v>
      </c>
      <c r="C228" s="24" t="s">
        <v>17</v>
      </c>
      <c r="D228" s="24" t="s">
        <v>2194</v>
      </c>
      <c r="E228" s="24" t="s">
        <v>10680</v>
      </c>
      <c r="F228" s="24" t="s">
        <v>10681</v>
      </c>
      <c r="G228" s="36">
        <v>41409</v>
      </c>
      <c r="H228" s="36">
        <v>41409</v>
      </c>
      <c r="I228" s="12">
        <v>3</v>
      </c>
      <c r="J228" s="12">
        <v>3</v>
      </c>
      <c r="K228" s="12">
        <v>3</v>
      </c>
      <c r="L228" s="24" t="s">
        <v>10625</v>
      </c>
      <c r="M228" t="str">
        <f>VLOOKUP(LEFT(Incoming_Data[[#This Row],[Object ID]],1),Lookup[#All],2,FALSE)</f>
        <v>Incident</v>
      </c>
      <c r="N228" s="36">
        <f>IFERROR(VLOOKUP(Incoming_Data[[#This Row],[Object ID]],SP_Data[#All],2,FALSE),"")</f>
        <v>41409</v>
      </c>
      <c r="O228" s="36" t="str">
        <f>IFERROR(VLOOKUP(Incoming_Data[[#This Row],[Object ID]],Finalized_Data[#All],2,FALSE),"")</f>
        <v/>
      </c>
      <c r="P2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" s="6">
        <f>IFERROR(DATE(YEAR(Incoming_Data[[#This Row],[Incoming Day]]),MONTH(Incoming_Data[[#This Row],[Incoming Day]]),1),"")</f>
        <v>41395</v>
      </c>
      <c r="R228" s="3">
        <f>DATE(YEAR(Incoming_Data[[#This Row],[Incoming Day]]),1,1)</f>
        <v>41275</v>
      </c>
      <c r="S228" s="6">
        <f>IFERROR(DATE(YEAR(Incoming_Data[[#This Row],[Completed Day]]),MONTH(Incoming_Data[[#This Row],[Completed Day]]),1),"")</f>
        <v>41395</v>
      </c>
      <c r="T228" s="6" t="str">
        <f>IFERROR(DATE(YEAR(Incoming_Data[[#This Row],[Confirmed Day]]),MONTH(Incoming_Data[[#This Row],[Confirmed Day]]),1),"")</f>
        <v/>
      </c>
      <c r="U228" s="12">
        <f>IF(ISNUMBER(Incoming_Data[[#This Row],[Completed Day]]),1,0)</f>
        <v>1</v>
      </c>
      <c r="V228" s="12">
        <f>IF(ISNUMBER(Incoming_Data[[#This Row],[Confirmed Day]]),1,0)</f>
        <v>0</v>
      </c>
      <c r="X228" t="s">
        <v>9746</v>
      </c>
      <c r="Y228" s="36">
        <v>41353</v>
      </c>
      <c r="AA228" t="s">
        <v>9746</v>
      </c>
      <c r="AB228" s="36">
        <v>41384</v>
      </c>
    </row>
    <row r="229" spans="2:28" x14ac:dyDescent="0.25">
      <c r="B229" s="24" t="s">
        <v>30</v>
      </c>
      <c r="C229" s="24" t="s">
        <v>17</v>
      </c>
      <c r="D229" s="24" t="s">
        <v>2194</v>
      </c>
      <c r="E229" s="24" t="s">
        <v>1278</v>
      </c>
      <c r="F229" s="24" t="s">
        <v>1279</v>
      </c>
      <c r="G229" s="36">
        <v>41409</v>
      </c>
      <c r="H229" s="36">
        <v>41409</v>
      </c>
      <c r="I229" s="12">
        <v>3</v>
      </c>
      <c r="J229" s="12">
        <v>4</v>
      </c>
      <c r="K229" s="12">
        <v>4</v>
      </c>
      <c r="L229" s="24" t="s">
        <v>10597</v>
      </c>
      <c r="M229" t="str">
        <f>VLOOKUP(LEFT(Incoming_Data[[#This Row],[Object ID]],1),Lookup[#All],2,FALSE)</f>
        <v>Incident</v>
      </c>
      <c r="N229" s="36">
        <f>IFERROR(VLOOKUP(Incoming_Data[[#This Row],[Object ID]],SP_Data[#All],2,FALSE),"")</f>
        <v>41409</v>
      </c>
      <c r="O229" s="36">
        <f>IFERROR(VLOOKUP(Incoming_Data[[#This Row],[Object ID]],Finalized_Data[#All],2,FALSE),"")</f>
        <v>41409</v>
      </c>
      <c r="P2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" s="6">
        <f>IFERROR(DATE(YEAR(Incoming_Data[[#This Row],[Incoming Day]]),MONTH(Incoming_Data[[#This Row],[Incoming Day]]),1),"")</f>
        <v>41395</v>
      </c>
      <c r="R229" s="3">
        <f>DATE(YEAR(Incoming_Data[[#This Row],[Incoming Day]]),1,1)</f>
        <v>41275</v>
      </c>
      <c r="S229" s="6">
        <f>IFERROR(DATE(YEAR(Incoming_Data[[#This Row],[Completed Day]]),MONTH(Incoming_Data[[#This Row],[Completed Day]]),1),"")</f>
        <v>41395</v>
      </c>
      <c r="T229" s="6">
        <f>IFERROR(DATE(YEAR(Incoming_Data[[#This Row],[Confirmed Day]]),MONTH(Incoming_Data[[#This Row],[Confirmed Day]]),1),"")</f>
        <v>41395</v>
      </c>
      <c r="U229" s="12">
        <f>IF(ISNUMBER(Incoming_Data[[#This Row],[Completed Day]]),1,0)</f>
        <v>1</v>
      </c>
      <c r="V229" s="12">
        <f>IF(ISNUMBER(Incoming_Data[[#This Row],[Confirmed Day]]),1,0)</f>
        <v>1</v>
      </c>
      <c r="X229" t="s">
        <v>9742</v>
      </c>
      <c r="Y229" s="36">
        <v>41353</v>
      </c>
      <c r="AA229" t="s">
        <v>9742</v>
      </c>
      <c r="AB229" s="36">
        <v>41384</v>
      </c>
    </row>
    <row r="230" spans="2:28" x14ac:dyDescent="0.25">
      <c r="B230" s="24" t="s">
        <v>30</v>
      </c>
      <c r="C230" s="24" t="s">
        <v>17</v>
      </c>
      <c r="D230" s="24" t="s">
        <v>2194</v>
      </c>
      <c r="E230" s="24" t="s">
        <v>10682</v>
      </c>
      <c r="F230" s="24" t="s">
        <v>10683</v>
      </c>
      <c r="G230" s="36">
        <v>41409</v>
      </c>
      <c r="H230" s="36">
        <v>41409</v>
      </c>
      <c r="I230" s="12">
        <v>3</v>
      </c>
      <c r="J230" s="12">
        <v>3</v>
      </c>
      <c r="K230" s="12">
        <v>3</v>
      </c>
      <c r="L230" s="24" t="s">
        <v>10625</v>
      </c>
      <c r="M230" t="str">
        <f>VLOOKUP(LEFT(Incoming_Data[[#This Row],[Object ID]],1),Lookup[#All],2,FALSE)</f>
        <v>Incident</v>
      </c>
      <c r="N230" s="36">
        <f>IFERROR(VLOOKUP(Incoming_Data[[#This Row],[Object ID]],SP_Data[#All],2,FALSE),"")</f>
        <v>41412</v>
      </c>
      <c r="O230" s="36" t="str">
        <f>IFERROR(VLOOKUP(Incoming_Data[[#This Row],[Object ID]],Finalized_Data[#All],2,FALSE),"")</f>
        <v/>
      </c>
      <c r="P2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" s="6">
        <f>IFERROR(DATE(YEAR(Incoming_Data[[#This Row],[Incoming Day]]),MONTH(Incoming_Data[[#This Row],[Incoming Day]]),1),"")</f>
        <v>41395</v>
      </c>
      <c r="R230" s="3">
        <f>DATE(YEAR(Incoming_Data[[#This Row],[Incoming Day]]),1,1)</f>
        <v>41275</v>
      </c>
      <c r="S230" s="6">
        <f>IFERROR(DATE(YEAR(Incoming_Data[[#This Row],[Completed Day]]),MONTH(Incoming_Data[[#This Row],[Completed Day]]),1),"")</f>
        <v>41395</v>
      </c>
      <c r="T230" s="6" t="str">
        <f>IFERROR(DATE(YEAR(Incoming_Data[[#This Row],[Confirmed Day]]),MONTH(Incoming_Data[[#This Row],[Confirmed Day]]),1),"")</f>
        <v/>
      </c>
      <c r="U230" s="12">
        <f>IF(ISNUMBER(Incoming_Data[[#This Row],[Completed Day]]),1,0)</f>
        <v>1</v>
      </c>
      <c r="V230" s="12">
        <f>IF(ISNUMBER(Incoming_Data[[#This Row],[Confirmed Day]]),1,0)</f>
        <v>0</v>
      </c>
      <c r="X230" t="s">
        <v>9737</v>
      </c>
      <c r="Y230" s="36">
        <v>41353</v>
      </c>
      <c r="AA230" t="s">
        <v>9737</v>
      </c>
      <c r="AB230" s="36">
        <v>41384</v>
      </c>
    </row>
    <row r="231" spans="2:28" x14ac:dyDescent="0.25">
      <c r="B231" s="24" t="s">
        <v>30</v>
      </c>
      <c r="C231" s="24" t="s">
        <v>17</v>
      </c>
      <c r="D231" s="24" t="s">
        <v>2194</v>
      </c>
      <c r="E231" s="24" t="s">
        <v>10684</v>
      </c>
      <c r="F231" s="24" t="s">
        <v>10685</v>
      </c>
      <c r="G231" s="36">
        <v>41410</v>
      </c>
      <c r="H231" s="36">
        <v>41410</v>
      </c>
      <c r="I231" s="12">
        <v>3</v>
      </c>
      <c r="J231" s="12">
        <v>4</v>
      </c>
      <c r="K231" s="12">
        <v>4</v>
      </c>
      <c r="L231" s="24" t="s">
        <v>10625</v>
      </c>
      <c r="M231" t="str">
        <f>VLOOKUP(LEFT(Incoming_Data[[#This Row],[Object ID]],1),Lookup[#All],2,FALSE)</f>
        <v>Incident</v>
      </c>
      <c r="N231" s="36">
        <f>IFERROR(VLOOKUP(Incoming_Data[[#This Row],[Object ID]],SP_Data[#All],2,FALSE),"")</f>
        <v>41423</v>
      </c>
      <c r="O231" s="36" t="str">
        <f>IFERROR(VLOOKUP(Incoming_Data[[#This Row],[Object ID]],Finalized_Data[#All],2,FALSE),"")</f>
        <v/>
      </c>
      <c r="P2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" s="6">
        <f>IFERROR(DATE(YEAR(Incoming_Data[[#This Row],[Incoming Day]]),MONTH(Incoming_Data[[#This Row],[Incoming Day]]),1),"")</f>
        <v>41395</v>
      </c>
      <c r="R231" s="3">
        <f>DATE(YEAR(Incoming_Data[[#This Row],[Incoming Day]]),1,1)</f>
        <v>41275</v>
      </c>
      <c r="S231" s="6">
        <f>IFERROR(DATE(YEAR(Incoming_Data[[#This Row],[Completed Day]]),MONTH(Incoming_Data[[#This Row],[Completed Day]]),1),"")</f>
        <v>41395</v>
      </c>
      <c r="T231" s="6" t="str">
        <f>IFERROR(DATE(YEAR(Incoming_Data[[#This Row],[Confirmed Day]]),MONTH(Incoming_Data[[#This Row],[Confirmed Day]]),1),"")</f>
        <v/>
      </c>
      <c r="U231" s="12">
        <f>IF(ISNUMBER(Incoming_Data[[#This Row],[Completed Day]]),1,0)</f>
        <v>1</v>
      </c>
      <c r="V231" s="12">
        <f>IF(ISNUMBER(Incoming_Data[[#This Row],[Confirmed Day]]),1,0)</f>
        <v>0</v>
      </c>
      <c r="X231" t="s">
        <v>9733</v>
      </c>
      <c r="Y231" s="36">
        <v>41353</v>
      </c>
      <c r="AA231" t="s">
        <v>9733</v>
      </c>
      <c r="AB231" s="36">
        <v>41355</v>
      </c>
    </row>
    <row r="232" spans="2:28" x14ac:dyDescent="0.25">
      <c r="B232" s="24" t="s">
        <v>30</v>
      </c>
      <c r="C232" s="24" t="s">
        <v>17</v>
      </c>
      <c r="D232" s="24" t="s">
        <v>2194</v>
      </c>
      <c r="E232" s="24" t="s">
        <v>10686</v>
      </c>
      <c r="F232" s="24" t="s">
        <v>10687</v>
      </c>
      <c r="G232" s="36">
        <v>41411</v>
      </c>
      <c r="H232" s="36">
        <v>41411</v>
      </c>
      <c r="I232" s="12">
        <v>3</v>
      </c>
      <c r="J232" s="12">
        <v>3</v>
      </c>
      <c r="K232" s="12">
        <v>3</v>
      </c>
      <c r="L232" s="24" t="s">
        <v>10625</v>
      </c>
      <c r="M232" t="str">
        <f>VLOOKUP(LEFT(Incoming_Data[[#This Row],[Object ID]],1),Lookup[#All],2,FALSE)</f>
        <v>Incident</v>
      </c>
      <c r="N232" s="36">
        <f>IFERROR(VLOOKUP(Incoming_Data[[#This Row],[Object ID]],SP_Data[#All],2,FALSE),"")</f>
        <v>41411</v>
      </c>
      <c r="O232" s="36" t="str">
        <f>IFERROR(VLOOKUP(Incoming_Data[[#This Row],[Object ID]],Finalized_Data[#All],2,FALSE),"")</f>
        <v/>
      </c>
      <c r="P2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" s="6">
        <f>IFERROR(DATE(YEAR(Incoming_Data[[#This Row],[Incoming Day]]),MONTH(Incoming_Data[[#This Row],[Incoming Day]]),1),"")</f>
        <v>41395</v>
      </c>
      <c r="R232" s="3">
        <f>DATE(YEAR(Incoming_Data[[#This Row],[Incoming Day]]),1,1)</f>
        <v>41275</v>
      </c>
      <c r="S232" s="6">
        <f>IFERROR(DATE(YEAR(Incoming_Data[[#This Row],[Completed Day]]),MONTH(Incoming_Data[[#This Row],[Completed Day]]),1),"")</f>
        <v>41395</v>
      </c>
      <c r="T232" s="6" t="str">
        <f>IFERROR(DATE(YEAR(Incoming_Data[[#This Row],[Confirmed Day]]),MONTH(Incoming_Data[[#This Row],[Confirmed Day]]),1),"")</f>
        <v/>
      </c>
      <c r="U232" s="12">
        <f>IF(ISNUMBER(Incoming_Data[[#This Row],[Completed Day]]),1,0)</f>
        <v>1</v>
      </c>
      <c r="V232" s="12">
        <f>IF(ISNUMBER(Incoming_Data[[#This Row],[Confirmed Day]]),1,0)</f>
        <v>0</v>
      </c>
      <c r="X232" t="s">
        <v>9728</v>
      </c>
      <c r="Y232" s="36">
        <v>41353</v>
      </c>
      <c r="AA232" t="s">
        <v>9728</v>
      </c>
      <c r="AB232" s="36">
        <v>41384</v>
      </c>
    </row>
    <row r="233" spans="2:28" x14ac:dyDescent="0.25">
      <c r="B233" s="24" t="s">
        <v>30</v>
      </c>
      <c r="C233" s="24" t="s">
        <v>17</v>
      </c>
      <c r="D233" s="24" t="s">
        <v>2194</v>
      </c>
      <c r="E233" s="24" t="s">
        <v>1288</v>
      </c>
      <c r="F233" s="24" t="s">
        <v>1289</v>
      </c>
      <c r="G233" s="36">
        <v>41411</v>
      </c>
      <c r="H233" s="36">
        <v>41411</v>
      </c>
      <c r="I233" s="12">
        <v>3</v>
      </c>
      <c r="J233" s="12">
        <v>3</v>
      </c>
      <c r="K233" s="12">
        <v>3</v>
      </c>
      <c r="L233" s="24" t="s">
        <v>10597</v>
      </c>
      <c r="M233" t="str">
        <f>VLOOKUP(LEFT(Incoming_Data[[#This Row],[Object ID]],1),Lookup[#All],2,FALSE)</f>
        <v>Incident</v>
      </c>
      <c r="N233" s="36">
        <f>IFERROR(VLOOKUP(Incoming_Data[[#This Row],[Object ID]],SP_Data[#All],2,FALSE),"")</f>
        <v>41411</v>
      </c>
      <c r="O233" s="36">
        <f>IFERROR(VLOOKUP(Incoming_Data[[#This Row],[Object ID]],Finalized_Data[#All],2,FALSE),"")</f>
        <v>41411</v>
      </c>
      <c r="P2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" s="6">
        <f>IFERROR(DATE(YEAR(Incoming_Data[[#This Row],[Incoming Day]]),MONTH(Incoming_Data[[#This Row],[Incoming Day]]),1),"")</f>
        <v>41395</v>
      </c>
      <c r="R233" s="3">
        <f>DATE(YEAR(Incoming_Data[[#This Row],[Incoming Day]]),1,1)</f>
        <v>41275</v>
      </c>
      <c r="S233" s="6">
        <f>IFERROR(DATE(YEAR(Incoming_Data[[#This Row],[Completed Day]]),MONTH(Incoming_Data[[#This Row],[Completed Day]]),1),"")</f>
        <v>41395</v>
      </c>
      <c r="T233" s="6">
        <f>IFERROR(DATE(YEAR(Incoming_Data[[#This Row],[Confirmed Day]]),MONTH(Incoming_Data[[#This Row],[Confirmed Day]]),1),"")</f>
        <v>41395</v>
      </c>
      <c r="U233" s="12">
        <f>IF(ISNUMBER(Incoming_Data[[#This Row],[Completed Day]]),1,0)</f>
        <v>1</v>
      </c>
      <c r="V233" s="12">
        <f>IF(ISNUMBER(Incoming_Data[[#This Row],[Confirmed Day]]),1,0)</f>
        <v>1</v>
      </c>
      <c r="X233" t="s">
        <v>9714</v>
      </c>
      <c r="Y233" s="36">
        <v>41353</v>
      </c>
      <c r="AA233" t="s">
        <v>9714</v>
      </c>
      <c r="AB233" s="36">
        <v>41425</v>
      </c>
    </row>
    <row r="234" spans="2:28" x14ac:dyDescent="0.25">
      <c r="B234" s="24" t="s">
        <v>30</v>
      </c>
      <c r="C234" s="24" t="s">
        <v>17</v>
      </c>
      <c r="D234" s="24" t="s">
        <v>2194</v>
      </c>
      <c r="E234" s="24" t="s">
        <v>10688</v>
      </c>
      <c r="F234" s="24" t="s">
        <v>10689</v>
      </c>
      <c r="G234" s="36">
        <v>41411</v>
      </c>
      <c r="H234" s="36">
        <v>41411</v>
      </c>
      <c r="I234" s="12">
        <v>3</v>
      </c>
      <c r="J234" s="12">
        <v>3</v>
      </c>
      <c r="K234" s="12">
        <v>3</v>
      </c>
      <c r="L234" s="24" t="s">
        <v>10625</v>
      </c>
      <c r="M234" t="str">
        <f>VLOOKUP(LEFT(Incoming_Data[[#This Row],[Object ID]],1),Lookup[#All],2,FALSE)</f>
        <v>Incident</v>
      </c>
      <c r="N234" s="36">
        <f>IFERROR(VLOOKUP(Incoming_Data[[#This Row],[Object ID]],SP_Data[#All],2,FALSE),"")</f>
        <v>41411</v>
      </c>
      <c r="O234" s="36" t="str">
        <f>IFERROR(VLOOKUP(Incoming_Data[[#This Row],[Object ID]],Finalized_Data[#All],2,FALSE),"")</f>
        <v/>
      </c>
      <c r="P2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" s="6">
        <f>IFERROR(DATE(YEAR(Incoming_Data[[#This Row],[Incoming Day]]),MONTH(Incoming_Data[[#This Row],[Incoming Day]]),1),"")</f>
        <v>41395</v>
      </c>
      <c r="R234" s="3">
        <f>DATE(YEAR(Incoming_Data[[#This Row],[Incoming Day]]),1,1)</f>
        <v>41275</v>
      </c>
      <c r="S234" s="6">
        <f>IFERROR(DATE(YEAR(Incoming_Data[[#This Row],[Completed Day]]),MONTH(Incoming_Data[[#This Row],[Completed Day]]),1),"")</f>
        <v>41395</v>
      </c>
      <c r="T234" s="6" t="str">
        <f>IFERROR(DATE(YEAR(Incoming_Data[[#This Row],[Confirmed Day]]),MONTH(Incoming_Data[[#This Row],[Confirmed Day]]),1),"")</f>
        <v/>
      </c>
      <c r="U234" s="12">
        <f>IF(ISNUMBER(Incoming_Data[[#This Row],[Completed Day]]),1,0)</f>
        <v>1</v>
      </c>
      <c r="V234" s="12">
        <f>IF(ISNUMBER(Incoming_Data[[#This Row],[Confirmed Day]]),1,0)</f>
        <v>0</v>
      </c>
      <c r="X234" t="s">
        <v>9709</v>
      </c>
      <c r="Y234" s="36">
        <v>41353</v>
      </c>
      <c r="AA234" t="s">
        <v>9709</v>
      </c>
      <c r="AB234" s="36">
        <v>41353</v>
      </c>
    </row>
    <row r="235" spans="2:28" x14ac:dyDescent="0.25">
      <c r="B235" s="24" t="s">
        <v>30</v>
      </c>
      <c r="C235" s="24" t="s">
        <v>17</v>
      </c>
      <c r="D235" s="24" t="s">
        <v>2194</v>
      </c>
      <c r="E235" s="24" t="s">
        <v>10690</v>
      </c>
      <c r="F235" s="24" t="s">
        <v>10691</v>
      </c>
      <c r="G235" s="36">
        <v>41412</v>
      </c>
      <c r="H235" s="36">
        <v>41411</v>
      </c>
      <c r="I235" s="12">
        <v>3</v>
      </c>
      <c r="J235" s="12">
        <v>3</v>
      </c>
      <c r="K235" s="12">
        <v>3</v>
      </c>
      <c r="L235" s="24" t="s">
        <v>10625</v>
      </c>
      <c r="M235" t="str">
        <f>VLOOKUP(LEFT(Incoming_Data[[#This Row],[Object ID]],1),Lookup[#All],2,FALSE)</f>
        <v>Incident</v>
      </c>
      <c r="N235" s="36">
        <f>IFERROR(VLOOKUP(Incoming_Data[[#This Row],[Object ID]],SP_Data[#All],2,FALSE),"")</f>
        <v>41412</v>
      </c>
      <c r="O235" s="36" t="str">
        <f>IFERROR(VLOOKUP(Incoming_Data[[#This Row],[Object ID]],Finalized_Data[#All],2,FALSE),"")</f>
        <v/>
      </c>
      <c r="P2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" s="6">
        <f>IFERROR(DATE(YEAR(Incoming_Data[[#This Row],[Incoming Day]]),MONTH(Incoming_Data[[#This Row],[Incoming Day]]),1),"")</f>
        <v>41395</v>
      </c>
      <c r="R235" s="3">
        <f>DATE(YEAR(Incoming_Data[[#This Row],[Incoming Day]]),1,1)</f>
        <v>41275</v>
      </c>
      <c r="S235" s="6">
        <f>IFERROR(DATE(YEAR(Incoming_Data[[#This Row],[Completed Day]]),MONTH(Incoming_Data[[#This Row],[Completed Day]]),1),"")</f>
        <v>41395</v>
      </c>
      <c r="T235" s="6" t="str">
        <f>IFERROR(DATE(YEAR(Incoming_Data[[#This Row],[Confirmed Day]]),MONTH(Incoming_Data[[#This Row],[Confirmed Day]]),1),"")</f>
        <v/>
      </c>
      <c r="U235" s="12">
        <f>IF(ISNUMBER(Incoming_Data[[#This Row],[Completed Day]]),1,0)</f>
        <v>1</v>
      </c>
      <c r="V235" s="12">
        <f>IF(ISNUMBER(Incoming_Data[[#This Row],[Confirmed Day]]),1,0)</f>
        <v>0</v>
      </c>
      <c r="X235" t="s">
        <v>9705</v>
      </c>
      <c r="Y235" s="36">
        <v>41353</v>
      </c>
      <c r="AA235" t="s">
        <v>9705</v>
      </c>
      <c r="AB235" s="36">
        <v>41384</v>
      </c>
    </row>
    <row r="236" spans="2:28" x14ac:dyDescent="0.25">
      <c r="B236" s="24" t="s">
        <v>30</v>
      </c>
      <c r="C236" s="24" t="s">
        <v>17</v>
      </c>
      <c r="D236" s="24" t="s">
        <v>2194</v>
      </c>
      <c r="E236" s="24" t="s">
        <v>1290</v>
      </c>
      <c r="F236" s="24" t="s">
        <v>1291</v>
      </c>
      <c r="G236" s="36">
        <v>41412</v>
      </c>
      <c r="H236" s="36">
        <v>41411</v>
      </c>
      <c r="I236" s="12">
        <v>3</v>
      </c>
      <c r="J236" s="12">
        <v>3</v>
      </c>
      <c r="K236" s="12">
        <v>3</v>
      </c>
      <c r="L236" s="24" t="s">
        <v>10597</v>
      </c>
      <c r="M236" t="str">
        <f>VLOOKUP(LEFT(Incoming_Data[[#This Row],[Object ID]],1),Lookup[#All],2,FALSE)</f>
        <v>Incident</v>
      </c>
      <c r="N236" s="36">
        <f>IFERROR(VLOOKUP(Incoming_Data[[#This Row],[Object ID]],SP_Data[#All],2,FALSE),"")</f>
        <v>41412</v>
      </c>
      <c r="O236" s="36">
        <f>IFERROR(VLOOKUP(Incoming_Data[[#This Row],[Object ID]],Finalized_Data[#All],2,FALSE),"")</f>
        <v>41412</v>
      </c>
      <c r="P2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" s="6">
        <f>IFERROR(DATE(YEAR(Incoming_Data[[#This Row],[Incoming Day]]),MONTH(Incoming_Data[[#This Row],[Incoming Day]]),1),"")</f>
        <v>41395</v>
      </c>
      <c r="R236" s="3">
        <f>DATE(YEAR(Incoming_Data[[#This Row],[Incoming Day]]),1,1)</f>
        <v>41275</v>
      </c>
      <c r="S236" s="6">
        <f>IFERROR(DATE(YEAR(Incoming_Data[[#This Row],[Completed Day]]),MONTH(Incoming_Data[[#This Row],[Completed Day]]),1),"")</f>
        <v>41395</v>
      </c>
      <c r="T236" s="6">
        <f>IFERROR(DATE(YEAR(Incoming_Data[[#This Row],[Confirmed Day]]),MONTH(Incoming_Data[[#This Row],[Confirmed Day]]),1),"")</f>
        <v>41395</v>
      </c>
      <c r="U236" s="12">
        <f>IF(ISNUMBER(Incoming_Data[[#This Row],[Completed Day]]),1,0)</f>
        <v>1</v>
      </c>
      <c r="V236" s="12">
        <f>IF(ISNUMBER(Incoming_Data[[#This Row],[Confirmed Day]]),1,0)</f>
        <v>1</v>
      </c>
      <c r="X236" t="s">
        <v>9691</v>
      </c>
      <c r="Y236" s="36">
        <v>41353</v>
      </c>
      <c r="AA236" t="s">
        <v>9691</v>
      </c>
      <c r="AB236" s="36">
        <v>41384</v>
      </c>
    </row>
    <row r="237" spans="2:28" x14ac:dyDescent="0.25">
      <c r="B237" s="24" t="s">
        <v>30</v>
      </c>
      <c r="C237" s="24" t="s">
        <v>17</v>
      </c>
      <c r="D237" s="24" t="s">
        <v>2194</v>
      </c>
      <c r="E237" s="24" t="s">
        <v>1292</v>
      </c>
      <c r="F237" s="24" t="s">
        <v>1293</v>
      </c>
      <c r="G237" s="36">
        <v>41412</v>
      </c>
      <c r="H237" s="36">
        <v>41411</v>
      </c>
      <c r="I237" s="12">
        <v>3</v>
      </c>
      <c r="J237" s="12">
        <v>3</v>
      </c>
      <c r="K237" s="12">
        <v>3</v>
      </c>
      <c r="L237" s="24" t="s">
        <v>10597</v>
      </c>
      <c r="M237" t="str">
        <f>VLOOKUP(LEFT(Incoming_Data[[#This Row],[Object ID]],1),Lookup[#All],2,FALSE)</f>
        <v>Incident</v>
      </c>
      <c r="N237" s="36">
        <f>IFERROR(VLOOKUP(Incoming_Data[[#This Row],[Object ID]],SP_Data[#All],2,FALSE),"")</f>
        <v>41412</v>
      </c>
      <c r="O237" s="36">
        <f>IFERROR(VLOOKUP(Incoming_Data[[#This Row],[Object ID]],Finalized_Data[#All],2,FALSE),"")</f>
        <v>41414</v>
      </c>
      <c r="P2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" s="6">
        <f>IFERROR(DATE(YEAR(Incoming_Data[[#This Row],[Incoming Day]]),MONTH(Incoming_Data[[#This Row],[Incoming Day]]),1),"")</f>
        <v>41395</v>
      </c>
      <c r="R237" s="3">
        <f>DATE(YEAR(Incoming_Data[[#This Row],[Incoming Day]]),1,1)</f>
        <v>41275</v>
      </c>
      <c r="S237" s="6">
        <f>IFERROR(DATE(YEAR(Incoming_Data[[#This Row],[Completed Day]]),MONTH(Incoming_Data[[#This Row],[Completed Day]]),1),"")</f>
        <v>41395</v>
      </c>
      <c r="T237" s="6">
        <f>IFERROR(DATE(YEAR(Incoming_Data[[#This Row],[Confirmed Day]]),MONTH(Incoming_Data[[#This Row],[Confirmed Day]]),1),"")</f>
        <v>41395</v>
      </c>
      <c r="U237" s="12">
        <f>IF(ISNUMBER(Incoming_Data[[#This Row],[Completed Day]]),1,0)</f>
        <v>1</v>
      </c>
      <c r="V237" s="12">
        <f>IF(ISNUMBER(Incoming_Data[[#This Row],[Confirmed Day]]),1,0)</f>
        <v>1</v>
      </c>
      <c r="X237" t="s">
        <v>9688</v>
      </c>
      <c r="Y237" s="36">
        <v>41353</v>
      </c>
      <c r="AA237" t="s">
        <v>9688</v>
      </c>
      <c r="AB237" s="36">
        <v>41384</v>
      </c>
    </row>
    <row r="238" spans="2:28" x14ac:dyDescent="0.25">
      <c r="B238" s="24" t="s">
        <v>30</v>
      </c>
      <c r="C238" s="24" t="s">
        <v>17</v>
      </c>
      <c r="D238" s="24" t="s">
        <v>2194</v>
      </c>
      <c r="E238" s="24" t="s">
        <v>1298</v>
      </c>
      <c r="F238" s="24" t="s">
        <v>1299</v>
      </c>
      <c r="G238" s="36">
        <v>41414</v>
      </c>
      <c r="H238" s="36">
        <v>41414</v>
      </c>
      <c r="I238" s="12">
        <v>4</v>
      </c>
      <c r="J238" s="12">
        <v>4</v>
      </c>
      <c r="K238" s="12">
        <v>4</v>
      </c>
      <c r="L238" s="24" t="s">
        <v>10597</v>
      </c>
      <c r="M238" t="str">
        <f>VLOOKUP(LEFT(Incoming_Data[[#This Row],[Object ID]],1),Lookup[#All],2,FALSE)</f>
        <v>Incident</v>
      </c>
      <c r="N238" s="36">
        <f>IFERROR(VLOOKUP(Incoming_Data[[#This Row],[Object ID]],SP_Data[#All],2,FALSE),"")</f>
        <v>41424</v>
      </c>
      <c r="O238" s="36">
        <f>IFERROR(VLOOKUP(Incoming_Data[[#This Row],[Object ID]],Finalized_Data[#All],2,FALSE),"")</f>
        <v>41424</v>
      </c>
      <c r="P2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" s="6">
        <f>IFERROR(DATE(YEAR(Incoming_Data[[#This Row],[Incoming Day]]),MONTH(Incoming_Data[[#This Row],[Incoming Day]]),1),"")</f>
        <v>41395</v>
      </c>
      <c r="R238" s="3">
        <f>DATE(YEAR(Incoming_Data[[#This Row],[Incoming Day]]),1,1)</f>
        <v>41275</v>
      </c>
      <c r="S238" s="6">
        <f>IFERROR(DATE(YEAR(Incoming_Data[[#This Row],[Completed Day]]),MONTH(Incoming_Data[[#This Row],[Completed Day]]),1),"")</f>
        <v>41395</v>
      </c>
      <c r="T238" s="6">
        <f>IFERROR(DATE(YEAR(Incoming_Data[[#This Row],[Confirmed Day]]),MONTH(Incoming_Data[[#This Row],[Confirmed Day]]),1),"")</f>
        <v>41395</v>
      </c>
      <c r="U238" s="12">
        <f>IF(ISNUMBER(Incoming_Data[[#This Row],[Completed Day]]),1,0)</f>
        <v>1</v>
      </c>
      <c r="V238" s="12">
        <f>IF(ISNUMBER(Incoming_Data[[#This Row],[Confirmed Day]]),1,0)</f>
        <v>1</v>
      </c>
      <c r="X238" t="s">
        <v>9679</v>
      </c>
      <c r="Y238" s="36">
        <v>41353</v>
      </c>
      <c r="AA238" t="s">
        <v>9679</v>
      </c>
      <c r="AB238" s="36">
        <v>41384</v>
      </c>
    </row>
    <row r="239" spans="2:28" x14ac:dyDescent="0.25">
      <c r="B239" s="24" t="s">
        <v>30</v>
      </c>
      <c r="C239" s="24" t="s">
        <v>17</v>
      </c>
      <c r="D239" s="24" t="s">
        <v>2194</v>
      </c>
      <c r="E239" s="24" t="s">
        <v>10692</v>
      </c>
      <c r="F239" s="24" t="s">
        <v>10693</v>
      </c>
      <c r="G239" s="36">
        <v>41414</v>
      </c>
      <c r="H239" s="36">
        <v>41414</v>
      </c>
      <c r="I239" s="12">
        <v>3</v>
      </c>
      <c r="J239" s="12">
        <v>3</v>
      </c>
      <c r="K239" s="12">
        <v>3</v>
      </c>
      <c r="L239" s="24" t="s">
        <v>10625</v>
      </c>
      <c r="M239" t="str">
        <f>VLOOKUP(LEFT(Incoming_Data[[#This Row],[Object ID]],1),Lookup[#All],2,FALSE)</f>
        <v>Incident</v>
      </c>
      <c r="N239" s="36">
        <f>IFERROR(VLOOKUP(Incoming_Data[[#This Row],[Object ID]],SP_Data[#All],2,FALSE),"")</f>
        <v>41414</v>
      </c>
      <c r="O239" s="36" t="str">
        <f>IFERROR(VLOOKUP(Incoming_Data[[#This Row],[Object ID]],Finalized_Data[#All],2,FALSE),"")</f>
        <v/>
      </c>
      <c r="P2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" s="6">
        <f>IFERROR(DATE(YEAR(Incoming_Data[[#This Row],[Incoming Day]]),MONTH(Incoming_Data[[#This Row],[Incoming Day]]),1),"")</f>
        <v>41395</v>
      </c>
      <c r="R239" s="3">
        <f>DATE(YEAR(Incoming_Data[[#This Row],[Incoming Day]]),1,1)</f>
        <v>41275</v>
      </c>
      <c r="S239" s="6">
        <f>IFERROR(DATE(YEAR(Incoming_Data[[#This Row],[Completed Day]]),MONTH(Incoming_Data[[#This Row],[Completed Day]]),1),"")</f>
        <v>41395</v>
      </c>
      <c r="T239" s="6" t="str">
        <f>IFERROR(DATE(YEAR(Incoming_Data[[#This Row],[Confirmed Day]]),MONTH(Incoming_Data[[#This Row],[Confirmed Day]]),1),"")</f>
        <v/>
      </c>
      <c r="U239" s="12">
        <f>IF(ISNUMBER(Incoming_Data[[#This Row],[Completed Day]]),1,0)</f>
        <v>1</v>
      </c>
      <c r="V239" s="12">
        <f>IF(ISNUMBER(Incoming_Data[[#This Row],[Confirmed Day]]),1,0)</f>
        <v>0</v>
      </c>
      <c r="X239" t="s">
        <v>9675</v>
      </c>
      <c r="Y239" s="36">
        <v>41353</v>
      </c>
      <c r="AA239" t="s">
        <v>9675</v>
      </c>
      <c r="AB239" s="36">
        <v>41384</v>
      </c>
    </row>
    <row r="240" spans="2:28" x14ac:dyDescent="0.25">
      <c r="B240" s="24" t="s">
        <v>30</v>
      </c>
      <c r="C240" s="24" t="s">
        <v>17</v>
      </c>
      <c r="D240" s="24" t="s">
        <v>2194</v>
      </c>
      <c r="E240" s="24" t="s">
        <v>10694</v>
      </c>
      <c r="F240" s="24" t="s">
        <v>10695</v>
      </c>
      <c r="G240" s="36">
        <v>41415</v>
      </c>
      <c r="H240" s="36">
        <v>41415</v>
      </c>
      <c r="I240" s="12">
        <v>3</v>
      </c>
      <c r="J240" s="12">
        <v>3</v>
      </c>
      <c r="K240" s="12">
        <v>4</v>
      </c>
      <c r="L240" s="24" t="s">
        <v>10625</v>
      </c>
      <c r="M240" t="str">
        <f>VLOOKUP(LEFT(Incoming_Data[[#This Row],[Object ID]],1),Lookup[#All],2,FALSE)</f>
        <v>Incident</v>
      </c>
      <c r="N240" s="36">
        <f>IFERROR(VLOOKUP(Incoming_Data[[#This Row],[Object ID]],SP_Data[#All],2,FALSE),"")</f>
        <v>41415</v>
      </c>
      <c r="O240" s="36" t="str">
        <f>IFERROR(VLOOKUP(Incoming_Data[[#This Row],[Object ID]],Finalized_Data[#All],2,FALSE),"")</f>
        <v/>
      </c>
      <c r="P2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" s="6">
        <f>IFERROR(DATE(YEAR(Incoming_Data[[#This Row],[Incoming Day]]),MONTH(Incoming_Data[[#This Row],[Incoming Day]]),1),"")</f>
        <v>41395</v>
      </c>
      <c r="R240" s="3">
        <f>DATE(YEAR(Incoming_Data[[#This Row],[Incoming Day]]),1,1)</f>
        <v>41275</v>
      </c>
      <c r="S240" s="6">
        <f>IFERROR(DATE(YEAR(Incoming_Data[[#This Row],[Completed Day]]),MONTH(Incoming_Data[[#This Row],[Completed Day]]),1),"")</f>
        <v>41395</v>
      </c>
      <c r="T240" s="6" t="str">
        <f>IFERROR(DATE(YEAR(Incoming_Data[[#This Row],[Confirmed Day]]),MONTH(Incoming_Data[[#This Row],[Confirmed Day]]),1),"")</f>
        <v/>
      </c>
      <c r="U240" s="12">
        <f>IF(ISNUMBER(Incoming_Data[[#This Row],[Completed Day]]),1,0)</f>
        <v>1</v>
      </c>
      <c r="V240" s="12">
        <f>IF(ISNUMBER(Incoming_Data[[#This Row],[Confirmed Day]]),1,0)</f>
        <v>0</v>
      </c>
      <c r="X240" t="s">
        <v>9666</v>
      </c>
      <c r="Y240" s="36">
        <v>41353</v>
      </c>
      <c r="AA240" t="s">
        <v>9666</v>
      </c>
      <c r="AB240" s="36">
        <v>41384</v>
      </c>
    </row>
    <row r="241" spans="2:28" x14ac:dyDescent="0.25">
      <c r="B241" s="24" t="s">
        <v>30</v>
      </c>
      <c r="C241" s="24" t="s">
        <v>17</v>
      </c>
      <c r="D241" s="24" t="s">
        <v>2194</v>
      </c>
      <c r="E241" s="24" t="s">
        <v>10696</v>
      </c>
      <c r="F241" s="24" t="s">
        <v>10697</v>
      </c>
      <c r="G241" s="36">
        <v>41416</v>
      </c>
      <c r="H241" s="36">
        <v>41416</v>
      </c>
      <c r="I241" s="12">
        <v>3</v>
      </c>
      <c r="J241" s="12">
        <v>4</v>
      </c>
      <c r="K241" s="12">
        <v>4</v>
      </c>
      <c r="L241" s="24" t="s">
        <v>10625</v>
      </c>
      <c r="M241" t="str">
        <f>VLOOKUP(LEFT(Incoming_Data[[#This Row],[Object ID]],1),Lookup[#All],2,FALSE)</f>
        <v>Incident</v>
      </c>
      <c r="N241" s="36">
        <f>IFERROR(VLOOKUP(Incoming_Data[[#This Row],[Object ID]],SP_Data[#All],2,FALSE),"")</f>
        <v>41416</v>
      </c>
      <c r="O241" s="36" t="str">
        <f>IFERROR(VLOOKUP(Incoming_Data[[#This Row],[Object ID]],Finalized_Data[#All],2,FALSE),"")</f>
        <v/>
      </c>
      <c r="P2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" s="6">
        <f>IFERROR(DATE(YEAR(Incoming_Data[[#This Row],[Incoming Day]]),MONTH(Incoming_Data[[#This Row],[Incoming Day]]),1),"")</f>
        <v>41395</v>
      </c>
      <c r="R241" s="3">
        <f>DATE(YEAR(Incoming_Data[[#This Row],[Incoming Day]]),1,1)</f>
        <v>41275</v>
      </c>
      <c r="S241" s="6">
        <f>IFERROR(DATE(YEAR(Incoming_Data[[#This Row],[Completed Day]]),MONTH(Incoming_Data[[#This Row],[Completed Day]]),1),"")</f>
        <v>41395</v>
      </c>
      <c r="T241" s="6" t="str">
        <f>IFERROR(DATE(YEAR(Incoming_Data[[#This Row],[Confirmed Day]]),MONTH(Incoming_Data[[#This Row],[Confirmed Day]]),1),"")</f>
        <v/>
      </c>
      <c r="U241" s="12">
        <f>IF(ISNUMBER(Incoming_Data[[#This Row],[Completed Day]]),1,0)</f>
        <v>1</v>
      </c>
      <c r="V241" s="12">
        <f>IF(ISNUMBER(Incoming_Data[[#This Row],[Confirmed Day]]),1,0)</f>
        <v>0</v>
      </c>
      <c r="X241" t="s">
        <v>9670</v>
      </c>
      <c r="Y241" s="36">
        <v>41353</v>
      </c>
      <c r="AA241" t="s">
        <v>9670</v>
      </c>
      <c r="AB241" s="36">
        <v>41384</v>
      </c>
    </row>
    <row r="242" spans="2:28" x14ac:dyDescent="0.25">
      <c r="B242" s="24" t="s">
        <v>30</v>
      </c>
      <c r="C242" s="24" t="s">
        <v>17</v>
      </c>
      <c r="D242" s="24" t="s">
        <v>2194</v>
      </c>
      <c r="E242" s="24" t="s">
        <v>10698</v>
      </c>
      <c r="F242" s="24" t="s">
        <v>10697</v>
      </c>
      <c r="G242" s="36">
        <v>41416</v>
      </c>
      <c r="H242" s="36">
        <v>41416</v>
      </c>
      <c r="I242" s="12">
        <v>3</v>
      </c>
      <c r="J242" s="12">
        <v>2</v>
      </c>
      <c r="K242" s="12">
        <v>2</v>
      </c>
      <c r="L242" s="24" t="s">
        <v>10625</v>
      </c>
      <c r="M242" t="str">
        <f>VLOOKUP(LEFT(Incoming_Data[[#This Row],[Object ID]],1),Lookup[#All],2,FALSE)</f>
        <v>Incident</v>
      </c>
      <c r="N242" s="36">
        <f>IFERROR(VLOOKUP(Incoming_Data[[#This Row],[Object ID]],SP_Data[#All],2,FALSE),"")</f>
        <v>41416</v>
      </c>
      <c r="O242" s="36" t="str">
        <f>IFERROR(VLOOKUP(Incoming_Data[[#This Row],[Object ID]],Finalized_Data[#All],2,FALSE),"")</f>
        <v/>
      </c>
      <c r="P2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" s="6">
        <f>IFERROR(DATE(YEAR(Incoming_Data[[#This Row],[Incoming Day]]),MONTH(Incoming_Data[[#This Row],[Incoming Day]]),1),"")</f>
        <v>41395</v>
      </c>
      <c r="R242" s="3">
        <f>DATE(YEAR(Incoming_Data[[#This Row],[Incoming Day]]),1,1)</f>
        <v>41275</v>
      </c>
      <c r="S242" s="6">
        <f>IFERROR(DATE(YEAR(Incoming_Data[[#This Row],[Completed Day]]),MONTH(Incoming_Data[[#This Row],[Completed Day]]),1),"")</f>
        <v>41395</v>
      </c>
      <c r="T242" s="6" t="str">
        <f>IFERROR(DATE(YEAR(Incoming_Data[[#This Row],[Confirmed Day]]),MONTH(Incoming_Data[[#This Row],[Confirmed Day]]),1),"")</f>
        <v/>
      </c>
      <c r="U242" s="12">
        <f>IF(ISNUMBER(Incoming_Data[[#This Row],[Completed Day]]),1,0)</f>
        <v>1</v>
      </c>
      <c r="V242" s="12">
        <f>IF(ISNUMBER(Incoming_Data[[#This Row],[Confirmed Day]]),1,0)</f>
        <v>0</v>
      </c>
      <c r="X242" t="s">
        <v>9652</v>
      </c>
      <c r="Y242" s="36">
        <v>41353</v>
      </c>
      <c r="AA242" t="s">
        <v>9652</v>
      </c>
      <c r="AB242" s="36">
        <v>41384</v>
      </c>
    </row>
    <row r="243" spans="2:28" x14ac:dyDescent="0.25">
      <c r="B243" s="24" t="s">
        <v>30</v>
      </c>
      <c r="C243" s="24" t="s">
        <v>17</v>
      </c>
      <c r="D243" s="24" t="s">
        <v>2194</v>
      </c>
      <c r="E243" s="24" t="s">
        <v>10699</v>
      </c>
      <c r="F243" s="24" t="s">
        <v>10700</v>
      </c>
      <c r="G243" s="36">
        <v>41422</v>
      </c>
      <c r="H243" s="36">
        <v>41422</v>
      </c>
      <c r="I243" s="12">
        <v>3</v>
      </c>
      <c r="J243" s="12">
        <v>3</v>
      </c>
      <c r="K243" s="12">
        <v>3</v>
      </c>
      <c r="L243" s="24" t="s">
        <v>10625</v>
      </c>
      <c r="M243" t="str">
        <f>VLOOKUP(LEFT(Incoming_Data[[#This Row],[Object ID]],1),Lookup[#All],2,FALSE)</f>
        <v>Incident</v>
      </c>
      <c r="N243" s="36">
        <f>IFERROR(VLOOKUP(Incoming_Data[[#This Row],[Object ID]],SP_Data[#All],2,FALSE),"")</f>
        <v>41422</v>
      </c>
      <c r="O243" s="36" t="str">
        <f>IFERROR(VLOOKUP(Incoming_Data[[#This Row],[Object ID]],Finalized_Data[#All],2,FALSE),"")</f>
        <v/>
      </c>
      <c r="P2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" s="6">
        <f>IFERROR(DATE(YEAR(Incoming_Data[[#This Row],[Incoming Day]]),MONTH(Incoming_Data[[#This Row],[Incoming Day]]),1),"")</f>
        <v>41395</v>
      </c>
      <c r="R243" s="3">
        <f>DATE(YEAR(Incoming_Data[[#This Row],[Incoming Day]]),1,1)</f>
        <v>41275</v>
      </c>
      <c r="S243" s="6">
        <f>IFERROR(DATE(YEAR(Incoming_Data[[#This Row],[Completed Day]]),MONTH(Incoming_Data[[#This Row],[Completed Day]]),1),"")</f>
        <v>41395</v>
      </c>
      <c r="T243" s="6" t="str">
        <f>IFERROR(DATE(YEAR(Incoming_Data[[#This Row],[Confirmed Day]]),MONTH(Incoming_Data[[#This Row],[Confirmed Day]]),1),"")</f>
        <v/>
      </c>
      <c r="U243" s="12">
        <f>IF(ISNUMBER(Incoming_Data[[#This Row],[Completed Day]]),1,0)</f>
        <v>1</v>
      </c>
      <c r="V243" s="12">
        <f>IF(ISNUMBER(Incoming_Data[[#This Row],[Confirmed Day]]),1,0)</f>
        <v>0</v>
      </c>
      <c r="X243" t="s">
        <v>9637</v>
      </c>
      <c r="Y243" s="36">
        <v>41353</v>
      </c>
      <c r="AA243" t="s">
        <v>9637</v>
      </c>
      <c r="AB243" s="36">
        <v>41384</v>
      </c>
    </row>
    <row r="244" spans="2:28" x14ac:dyDescent="0.25">
      <c r="B244" s="24" t="s">
        <v>30</v>
      </c>
      <c r="C244" s="24" t="s">
        <v>17</v>
      </c>
      <c r="D244" s="24" t="s">
        <v>2194</v>
      </c>
      <c r="E244" s="24" t="s">
        <v>1304</v>
      </c>
      <c r="F244" s="24" t="s">
        <v>1305</v>
      </c>
      <c r="G244" s="36">
        <v>41425</v>
      </c>
      <c r="H244" s="36">
        <v>41425</v>
      </c>
      <c r="I244" s="12">
        <v>3</v>
      </c>
      <c r="J244" s="12">
        <v>4</v>
      </c>
      <c r="K244" s="12">
        <v>4</v>
      </c>
      <c r="L244" s="24" t="s">
        <v>10597</v>
      </c>
      <c r="M244" t="str">
        <f>VLOOKUP(LEFT(Incoming_Data[[#This Row],[Object ID]],1),Lookup[#All],2,FALSE)</f>
        <v>Incident</v>
      </c>
      <c r="N244" s="36">
        <f>IFERROR(VLOOKUP(Incoming_Data[[#This Row],[Object ID]],SP_Data[#All],2,FALSE),"")</f>
        <v>41425</v>
      </c>
      <c r="O244" s="36">
        <f>IFERROR(VLOOKUP(Incoming_Data[[#This Row],[Object ID]],Finalized_Data[#All],2,FALSE),"")</f>
        <v>41426</v>
      </c>
      <c r="P2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" s="6">
        <f>IFERROR(DATE(YEAR(Incoming_Data[[#This Row],[Incoming Day]]),MONTH(Incoming_Data[[#This Row],[Incoming Day]]),1),"")</f>
        <v>41395</v>
      </c>
      <c r="R244" s="3">
        <f>DATE(YEAR(Incoming_Data[[#This Row],[Incoming Day]]),1,1)</f>
        <v>41275</v>
      </c>
      <c r="S244" s="6">
        <f>IFERROR(DATE(YEAR(Incoming_Data[[#This Row],[Completed Day]]),MONTH(Incoming_Data[[#This Row],[Completed Day]]),1),"")</f>
        <v>41395</v>
      </c>
      <c r="T244" s="6">
        <f>IFERROR(DATE(YEAR(Incoming_Data[[#This Row],[Confirmed Day]]),MONTH(Incoming_Data[[#This Row],[Confirmed Day]]),1),"")</f>
        <v>41426</v>
      </c>
      <c r="U244" s="12">
        <f>IF(ISNUMBER(Incoming_Data[[#This Row],[Completed Day]]),1,0)</f>
        <v>1</v>
      </c>
      <c r="V244" s="12">
        <f>IF(ISNUMBER(Incoming_Data[[#This Row],[Confirmed Day]]),1,0)</f>
        <v>1</v>
      </c>
      <c r="X244" t="s">
        <v>9632</v>
      </c>
      <c r="Y244" s="36">
        <v>41353</v>
      </c>
      <c r="AA244" t="s">
        <v>9632</v>
      </c>
      <c r="AB244" s="36">
        <v>41384</v>
      </c>
    </row>
    <row r="245" spans="2:28" x14ac:dyDescent="0.25">
      <c r="B245" s="24" t="s">
        <v>30</v>
      </c>
      <c r="C245" s="24" t="s">
        <v>17</v>
      </c>
      <c r="D245" s="24" t="s">
        <v>2198</v>
      </c>
      <c r="E245" s="24" t="s">
        <v>10536</v>
      </c>
      <c r="F245" s="24" t="s">
        <v>10701</v>
      </c>
      <c r="G245" s="36">
        <v>41218</v>
      </c>
      <c r="H245" s="36">
        <v>41218</v>
      </c>
      <c r="I245" s="12">
        <v>2</v>
      </c>
      <c r="J245" s="12">
        <v>2</v>
      </c>
      <c r="K245" s="12">
        <v>2</v>
      </c>
      <c r="L245" s="24" t="s">
        <v>10597</v>
      </c>
      <c r="M245" t="str">
        <f>VLOOKUP(LEFT(Incoming_Data[[#This Row],[Object ID]],1),Lookup[#All],2,FALSE)</f>
        <v>Service Request</v>
      </c>
      <c r="N245" s="36">
        <f>IFERROR(VLOOKUP(Incoming_Data[[#This Row],[Object ID]],SP_Data[#All],2,FALSE),"")</f>
        <v>41410</v>
      </c>
      <c r="O245" s="36">
        <f>IFERROR(VLOOKUP(Incoming_Data[[#This Row],[Object ID]],Finalized_Data[#All],2,FALSE),"")</f>
        <v>41411</v>
      </c>
      <c r="P2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" s="6">
        <f>IFERROR(DATE(YEAR(Incoming_Data[[#This Row],[Incoming Day]]),MONTH(Incoming_Data[[#This Row],[Incoming Day]]),1),"")</f>
        <v>41214</v>
      </c>
      <c r="R245" s="3">
        <f>DATE(YEAR(Incoming_Data[[#This Row],[Incoming Day]]),1,1)</f>
        <v>40909</v>
      </c>
      <c r="S245" s="6">
        <f>IFERROR(DATE(YEAR(Incoming_Data[[#This Row],[Completed Day]]),MONTH(Incoming_Data[[#This Row],[Completed Day]]),1),"")</f>
        <v>41395</v>
      </c>
      <c r="T245" s="6">
        <f>IFERROR(DATE(YEAR(Incoming_Data[[#This Row],[Confirmed Day]]),MONTH(Incoming_Data[[#This Row],[Confirmed Day]]),1),"")</f>
        <v>41395</v>
      </c>
      <c r="U245" s="12">
        <f>IF(ISNUMBER(Incoming_Data[[#This Row],[Completed Day]]),1,0)</f>
        <v>1</v>
      </c>
      <c r="V245" s="12">
        <f>IF(ISNUMBER(Incoming_Data[[#This Row],[Confirmed Day]]),1,0)</f>
        <v>1</v>
      </c>
      <c r="X245" t="s">
        <v>9629</v>
      </c>
      <c r="Y245" s="36">
        <v>41353</v>
      </c>
      <c r="AA245" t="s">
        <v>9629</v>
      </c>
      <c r="AB245" s="36">
        <v>41384</v>
      </c>
    </row>
    <row r="246" spans="2:28" x14ac:dyDescent="0.25">
      <c r="B246" s="24" t="s">
        <v>30</v>
      </c>
      <c r="C246" s="24" t="s">
        <v>17</v>
      </c>
      <c r="D246" s="24" t="s">
        <v>2198</v>
      </c>
      <c r="E246" s="24" t="s">
        <v>10327</v>
      </c>
      <c r="F246" s="24" t="s">
        <v>10702</v>
      </c>
      <c r="G246" s="36">
        <v>41324</v>
      </c>
      <c r="H246" s="36">
        <v>41324</v>
      </c>
      <c r="I246" s="12">
        <v>3</v>
      </c>
      <c r="J246" s="12">
        <v>3</v>
      </c>
      <c r="K246" s="12">
        <v>3</v>
      </c>
      <c r="L246" s="24" t="s">
        <v>10597</v>
      </c>
      <c r="M246" t="str">
        <f>VLOOKUP(LEFT(Incoming_Data[[#This Row],[Object ID]],1),Lookup[#All],2,FALSE)</f>
        <v>Service Request</v>
      </c>
      <c r="N246" s="36">
        <f>IFERROR(VLOOKUP(Incoming_Data[[#This Row],[Object ID]],SP_Data[#All],2,FALSE),"")</f>
        <v>41353</v>
      </c>
      <c r="O246" s="36">
        <f>IFERROR(VLOOKUP(Incoming_Data[[#This Row],[Object ID]],Finalized_Data[#All],2,FALSE),"")</f>
        <v>41384</v>
      </c>
      <c r="P2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" s="6">
        <f>IFERROR(DATE(YEAR(Incoming_Data[[#This Row],[Incoming Day]]),MONTH(Incoming_Data[[#This Row],[Incoming Day]]),1),"")</f>
        <v>41306</v>
      </c>
      <c r="R246" s="3">
        <f>DATE(YEAR(Incoming_Data[[#This Row],[Incoming Day]]),1,1)</f>
        <v>41275</v>
      </c>
      <c r="S246" s="6">
        <f>IFERROR(DATE(YEAR(Incoming_Data[[#This Row],[Completed Day]]),MONTH(Incoming_Data[[#This Row],[Completed Day]]),1),"")</f>
        <v>41334</v>
      </c>
      <c r="T246" s="6">
        <f>IFERROR(DATE(YEAR(Incoming_Data[[#This Row],[Confirmed Day]]),MONTH(Incoming_Data[[#This Row],[Confirmed Day]]),1),"")</f>
        <v>41365</v>
      </c>
      <c r="U246" s="12">
        <f>IF(ISNUMBER(Incoming_Data[[#This Row],[Completed Day]]),1,0)</f>
        <v>1</v>
      </c>
      <c r="V246" s="12">
        <f>IF(ISNUMBER(Incoming_Data[[#This Row],[Confirmed Day]]),1,0)</f>
        <v>1</v>
      </c>
      <c r="X246" t="s">
        <v>9603</v>
      </c>
      <c r="Y246" s="36">
        <v>41353</v>
      </c>
      <c r="AA246" t="s">
        <v>9603</v>
      </c>
      <c r="AB246" s="36">
        <v>41384</v>
      </c>
    </row>
    <row r="247" spans="2:28" x14ac:dyDescent="0.25">
      <c r="B247" s="24" t="s">
        <v>30</v>
      </c>
      <c r="C247" s="24" t="s">
        <v>17</v>
      </c>
      <c r="D247" s="24" t="s">
        <v>2198</v>
      </c>
      <c r="E247" s="24" t="s">
        <v>10310</v>
      </c>
      <c r="F247" s="24" t="s">
        <v>10703</v>
      </c>
      <c r="G247" s="36">
        <v>41316</v>
      </c>
      <c r="H247" s="36">
        <v>41316</v>
      </c>
      <c r="I247" s="12">
        <v>3</v>
      </c>
      <c r="J247" s="12">
        <v>3</v>
      </c>
      <c r="K247" s="12">
        <v>3</v>
      </c>
      <c r="L247" s="24" t="s">
        <v>10597</v>
      </c>
      <c r="M247" t="str">
        <f>VLOOKUP(LEFT(Incoming_Data[[#This Row],[Object ID]],1),Lookup[#All],2,FALSE)</f>
        <v>Service Request</v>
      </c>
      <c r="N247" s="36">
        <f>IFERROR(VLOOKUP(Incoming_Data[[#This Row],[Object ID]],SP_Data[#All],2,FALSE),"")</f>
        <v>41353</v>
      </c>
      <c r="O247" s="36">
        <f>IFERROR(VLOOKUP(Incoming_Data[[#This Row],[Object ID]],Finalized_Data[#All],2,FALSE),"")</f>
        <v>41384</v>
      </c>
      <c r="P2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" s="6">
        <f>IFERROR(DATE(YEAR(Incoming_Data[[#This Row],[Incoming Day]]),MONTH(Incoming_Data[[#This Row],[Incoming Day]]),1),"")</f>
        <v>41306</v>
      </c>
      <c r="R247" s="3">
        <f>DATE(YEAR(Incoming_Data[[#This Row],[Incoming Day]]),1,1)</f>
        <v>41275</v>
      </c>
      <c r="S247" s="6">
        <f>IFERROR(DATE(YEAR(Incoming_Data[[#This Row],[Completed Day]]),MONTH(Incoming_Data[[#This Row],[Completed Day]]),1),"")</f>
        <v>41334</v>
      </c>
      <c r="T247" s="6">
        <f>IFERROR(DATE(YEAR(Incoming_Data[[#This Row],[Confirmed Day]]),MONTH(Incoming_Data[[#This Row],[Confirmed Day]]),1),"")</f>
        <v>41365</v>
      </c>
      <c r="U247" s="12">
        <f>IF(ISNUMBER(Incoming_Data[[#This Row],[Completed Day]]),1,0)</f>
        <v>1</v>
      </c>
      <c r="V247" s="12">
        <f>IF(ISNUMBER(Incoming_Data[[#This Row],[Confirmed Day]]),1,0)</f>
        <v>1</v>
      </c>
      <c r="X247" t="s">
        <v>9616</v>
      </c>
      <c r="Y247" s="36">
        <v>41353</v>
      </c>
      <c r="AA247" t="s">
        <v>9616</v>
      </c>
      <c r="AB247" s="36">
        <v>41384</v>
      </c>
    </row>
    <row r="248" spans="2:28" x14ac:dyDescent="0.25">
      <c r="B248" s="24" t="s">
        <v>30</v>
      </c>
      <c r="C248" s="24" t="s">
        <v>17</v>
      </c>
      <c r="D248" s="24" t="s">
        <v>2198</v>
      </c>
      <c r="E248" s="24" t="s">
        <v>9821</v>
      </c>
      <c r="F248" s="24" t="s">
        <v>10704</v>
      </c>
      <c r="G248" s="36">
        <v>41326</v>
      </c>
      <c r="H248" s="36">
        <v>41326</v>
      </c>
      <c r="I248" s="12">
        <v>3</v>
      </c>
      <c r="J248" s="12">
        <v>3</v>
      </c>
      <c r="K248" s="12">
        <v>3</v>
      </c>
      <c r="L248" s="24" t="s">
        <v>10597</v>
      </c>
      <c r="M248" t="str">
        <f>VLOOKUP(LEFT(Incoming_Data[[#This Row],[Object ID]],1),Lookup[#All],2,FALSE)</f>
        <v>Service Request</v>
      </c>
      <c r="N248" s="36">
        <f>IFERROR(VLOOKUP(Incoming_Data[[#This Row],[Object ID]],SP_Data[#All],2,FALSE),"")</f>
        <v>41353</v>
      </c>
      <c r="O248" s="36">
        <f>IFERROR(VLOOKUP(Incoming_Data[[#This Row],[Object ID]],Finalized_Data[#All],2,FALSE),"")</f>
        <v>41384</v>
      </c>
      <c r="P2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" s="6">
        <f>IFERROR(DATE(YEAR(Incoming_Data[[#This Row],[Incoming Day]]),MONTH(Incoming_Data[[#This Row],[Incoming Day]]),1),"")</f>
        <v>41306</v>
      </c>
      <c r="R248" s="3">
        <f>DATE(YEAR(Incoming_Data[[#This Row],[Incoming Day]]),1,1)</f>
        <v>41275</v>
      </c>
      <c r="S248" s="6">
        <f>IFERROR(DATE(YEAR(Incoming_Data[[#This Row],[Completed Day]]),MONTH(Incoming_Data[[#This Row],[Completed Day]]),1),"")</f>
        <v>41334</v>
      </c>
      <c r="T248" s="6">
        <f>IFERROR(DATE(YEAR(Incoming_Data[[#This Row],[Confirmed Day]]),MONTH(Incoming_Data[[#This Row],[Confirmed Day]]),1),"")</f>
        <v>41365</v>
      </c>
      <c r="U248" s="12">
        <f>IF(ISNUMBER(Incoming_Data[[#This Row],[Completed Day]]),1,0)</f>
        <v>1</v>
      </c>
      <c r="V248" s="12">
        <f>IF(ISNUMBER(Incoming_Data[[#This Row],[Confirmed Day]]),1,0)</f>
        <v>1</v>
      </c>
      <c r="X248" t="s">
        <v>9620</v>
      </c>
      <c r="Y248" s="36">
        <v>41353</v>
      </c>
      <c r="AA248" t="s">
        <v>9620</v>
      </c>
      <c r="AB248" s="36">
        <v>41384</v>
      </c>
    </row>
    <row r="249" spans="2:28" x14ac:dyDescent="0.25">
      <c r="B249" s="24" t="s">
        <v>30</v>
      </c>
      <c r="C249" s="24" t="s">
        <v>17</v>
      </c>
      <c r="D249" s="24" t="s">
        <v>2198</v>
      </c>
      <c r="E249" s="24" t="s">
        <v>9637</v>
      </c>
      <c r="F249" s="24" t="s">
        <v>10705</v>
      </c>
      <c r="G249" s="36">
        <v>41331</v>
      </c>
      <c r="H249" s="36">
        <v>41331</v>
      </c>
      <c r="I249" s="12">
        <v>3</v>
      </c>
      <c r="J249" s="12">
        <v>3</v>
      </c>
      <c r="K249" s="12">
        <v>3</v>
      </c>
      <c r="L249" s="24" t="s">
        <v>10597</v>
      </c>
      <c r="M249" t="str">
        <f>VLOOKUP(LEFT(Incoming_Data[[#This Row],[Object ID]],1),Lookup[#All],2,FALSE)</f>
        <v>Service Request</v>
      </c>
      <c r="N249" s="36">
        <f>IFERROR(VLOOKUP(Incoming_Data[[#This Row],[Object ID]],SP_Data[#All],2,FALSE),"")</f>
        <v>41353</v>
      </c>
      <c r="O249" s="36">
        <f>IFERROR(VLOOKUP(Incoming_Data[[#This Row],[Object ID]],Finalized_Data[#All],2,FALSE),"")</f>
        <v>41384</v>
      </c>
      <c r="P2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" s="6">
        <f>IFERROR(DATE(YEAR(Incoming_Data[[#This Row],[Incoming Day]]),MONTH(Incoming_Data[[#This Row],[Incoming Day]]),1),"")</f>
        <v>41306</v>
      </c>
      <c r="R249" s="3">
        <f>DATE(YEAR(Incoming_Data[[#This Row],[Incoming Day]]),1,1)</f>
        <v>41275</v>
      </c>
      <c r="S249" s="6">
        <f>IFERROR(DATE(YEAR(Incoming_Data[[#This Row],[Completed Day]]),MONTH(Incoming_Data[[#This Row],[Completed Day]]),1),"")</f>
        <v>41334</v>
      </c>
      <c r="T249" s="6">
        <f>IFERROR(DATE(YEAR(Incoming_Data[[#This Row],[Confirmed Day]]),MONTH(Incoming_Data[[#This Row],[Confirmed Day]]),1),"")</f>
        <v>41365</v>
      </c>
      <c r="U249" s="12">
        <f>IF(ISNUMBER(Incoming_Data[[#This Row],[Completed Day]]),1,0)</f>
        <v>1</v>
      </c>
      <c r="V249" s="12">
        <f>IF(ISNUMBER(Incoming_Data[[#This Row],[Confirmed Day]]),1,0)</f>
        <v>1</v>
      </c>
      <c r="X249" t="s">
        <v>9598</v>
      </c>
      <c r="Y249" s="36">
        <v>41353</v>
      </c>
      <c r="AA249" t="s">
        <v>9598</v>
      </c>
      <c r="AB249" s="36">
        <v>41384</v>
      </c>
    </row>
    <row r="250" spans="2:28" x14ac:dyDescent="0.25">
      <c r="B250" s="24" t="s">
        <v>30</v>
      </c>
      <c r="C250" s="24" t="s">
        <v>17</v>
      </c>
      <c r="D250" s="24" t="s">
        <v>2198</v>
      </c>
      <c r="E250" s="24" t="s">
        <v>9410</v>
      </c>
      <c r="F250" s="24" t="s">
        <v>10706</v>
      </c>
      <c r="G250" s="36">
        <v>41332</v>
      </c>
      <c r="H250" s="36">
        <v>41332</v>
      </c>
      <c r="I250" s="12">
        <v>3</v>
      </c>
      <c r="J250" s="12">
        <v>3</v>
      </c>
      <c r="K250" s="12">
        <v>3</v>
      </c>
      <c r="L250" s="24" t="s">
        <v>10597</v>
      </c>
      <c r="M250" t="str">
        <f>VLOOKUP(LEFT(Incoming_Data[[#This Row],[Object ID]],1),Lookup[#All],2,FALSE)</f>
        <v>Service Request</v>
      </c>
      <c r="N250" s="36">
        <f>IFERROR(VLOOKUP(Incoming_Data[[#This Row],[Object ID]],SP_Data[#All],2,FALSE),"")</f>
        <v>41353</v>
      </c>
      <c r="O250" s="36">
        <f>IFERROR(VLOOKUP(Incoming_Data[[#This Row],[Object ID]],Finalized_Data[#All],2,FALSE),"")</f>
        <v>41384</v>
      </c>
      <c r="P2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" s="6">
        <f>IFERROR(DATE(YEAR(Incoming_Data[[#This Row],[Incoming Day]]),MONTH(Incoming_Data[[#This Row],[Incoming Day]]),1),"")</f>
        <v>41306</v>
      </c>
      <c r="R250" s="3">
        <f>DATE(YEAR(Incoming_Data[[#This Row],[Incoming Day]]),1,1)</f>
        <v>41275</v>
      </c>
      <c r="S250" s="6">
        <f>IFERROR(DATE(YEAR(Incoming_Data[[#This Row],[Completed Day]]),MONTH(Incoming_Data[[#This Row],[Completed Day]]),1),"")</f>
        <v>41334</v>
      </c>
      <c r="T250" s="6">
        <f>IFERROR(DATE(YEAR(Incoming_Data[[#This Row],[Confirmed Day]]),MONTH(Incoming_Data[[#This Row],[Confirmed Day]]),1),"")</f>
        <v>41365</v>
      </c>
      <c r="U250" s="12">
        <f>IF(ISNUMBER(Incoming_Data[[#This Row],[Completed Day]]),1,0)</f>
        <v>1</v>
      </c>
      <c r="V250" s="12">
        <f>IF(ISNUMBER(Incoming_Data[[#This Row],[Confirmed Day]]),1,0)</f>
        <v>1</v>
      </c>
      <c r="X250" t="s">
        <v>9585</v>
      </c>
      <c r="Y250" s="36">
        <v>41387</v>
      </c>
      <c r="AA250" t="s">
        <v>9585</v>
      </c>
      <c r="AB250" s="36">
        <v>41418</v>
      </c>
    </row>
    <row r="251" spans="2:28" x14ac:dyDescent="0.25">
      <c r="B251" s="24" t="s">
        <v>30</v>
      </c>
      <c r="C251" s="24" t="s">
        <v>17</v>
      </c>
      <c r="D251" s="24" t="s">
        <v>2198</v>
      </c>
      <c r="E251" s="24" t="s">
        <v>9122</v>
      </c>
      <c r="F251" s="24" t="s">
        <v>10707</v>
      </c>
      <c r="G251" s="36">
        <v>41327</v>
      </c>
      <c r="H251" s="36">
        <v>41327</v>
      </c>
      <c r="I251" s="12">
        <v>3</v>
      </c>
      <c r="J251" s="12">
        <v>3</v>
      </c>
      <c r="K251" s="12">
        <v>3</v>
      </c>
      <c r="L251" s="24" t="s">
        <v>10597</v>
      </c>
      <c r="M251" t="str">
        <f>VLOOKUP(LEFT(Incoming_Data[[#This Row],[Object ID]],1),Lookup[#All],2,FALSE)</f>
        <v>Service Request</v>
      </c>
      <c r="N251" s="36">
        <f>IFERROR(VLOOKUP(Incoming_Data[[#This Row],[Object ID]],SP_Data[#All],2,FALSE),"")</f>
        <v>41353</v>
      </c>
      <c r="O251" s="36">
        <f>IFERROR(VLOOKUP(Incoming_Data[[#This Row],[Object ID]],Finalized_Data[#All],2,FALSE),"")</f>
        <v>41384</v>
      </c>
      <c r="P2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" s="6">
        <f>IFERROR(DATE(YEAR(Incoming_Data[[#This Row],[Incoming Day]]),MONTH(Incoming_Data[[#This Row],[Incoming Day]]),1),"")</f>
        <v>41306</v>
      </c>
      <c r="R251" s="3">
        <f>DATE(YEAR(Incoming_Data[[#This Row],[Incoming Day]]),1,1)</f>
        <v>41275</v>
      </c>
      <c r="S251" s="6">
        <f>IFERROR(DATE(YEAR(Incoming_Data[[#This Row],[Completed Day]]),MONTH(Incoming_Data[[#This Row],[Completed Day]]),1),"")</f>
        <v>41334</v>
      </c>
      <c r="T251" s="6">
        <f>IFERROR(DATE(YEAR(Incoming_Data[[#This Row],[Confirmed Day]]),MONTH(Incoming_Data[[#This Row],[Confirmed Day]]),1),"")</f>
        <v>41365</v>
      </c>
      <c r="U251" s="12">
        <f>IF(ISNUMBER(Incoming_Data[[#This Row],[Completed Day]]),1,0)</f>
        <v>1</v>
      </c>
      <c r="V251" s="12">
        <f>IF(ISNUMBER(Incoming_Data[[#This Row],[Confirmed Day]]),1,0)</f>
        <v>1</v>
      </c>
      <c r="X251" t="s">
        <v>9581</v>
      </c>
      <c r="Y251" s="36">
        <v>41353</v>
      </c>
      <c r="AA251" t="s">
        <v>9581</v>
      </c>
      <c r="AB251" s="36">
        <v>41384</v>
      </c>
    </row>
    <row r="252" spans="2:28" x14ac:dyDescent="0.25">
      <c r="B252" s="24" t="s">
        <v>30</v>
      </c>
      <c r="C252" s="24" t="s">
        <v>17</v>
      </c>
      <c r="D252" s="24" t="s">
        <v>2198</v>
      </c>
      <c r="E252" s="24" t="s">
        <v>8984</v>
      </c>
      <c r="F252" s="24" t="s">
        <v>10708</v>
      </c>
      <c r="G252" s="36">
        <v>41334</v>
      </c>
      <c r="H252" s="36">
        <v>41334</v>
      </c>
      <c r="I252" s="12">
        <v>3</v>
      </c>
      <c r="J252" s="12">
        <v>3</v>
      </c>
      <c r="K252" s="12">
        <v>3</v>
      </c>
      <c r="L252" s="24" t="s">
        <v>10597</v>
      </c>
      <c r="M252" t="str">
        <f>VLOOKUP(LEFT(Incoming_Data[[#This Row],[Object ID]],1),Lookup[#All],2,FALSE)</f>
        <v>Service Request</v>
      </c>
      <c r="N252" s="36">
        <f>IFERROR(VLOOKUP(Incoming_Data[[#This Row],[Object ID]],SP_Data[#All],2,FALSE),"")</f>
        <v>41353</v>
      </c>
      <c r="O252" s="36">
        <f>IFERROR(VLOOKUP(Incoming_Data[[#This Row],[Object ID]],Finalized_Data[#All],2,FALSE),"")</f>
        <v>41355</v>
      </c>
      <c r="P2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" s="6">
        <f>IFERROR(DATE(YEAR(Incoming_Data[[#This Row],[Incoming Day]]),MONTH(Incoming_Data[[#This Row],[Incoming Day]]),1),"")</f>
        <v>41334</v>
      </c>
      <c r="R252" s="3">
        <f>DATE(YEAR(Incoming_Data[[#This Row],[Incoming Day]]),1,1)</f>
        <v>41275</v>
      </c>
      <c r="S252" s="6">
        <f>IFERROR(DATE(YEAR(Incoming_Data[[#This Row],[Completed Day]]),MONTH(Incoming_Data[[#This Row],[Completed Day]]),1),"")</f>
        <v>41334</v>
      </c>
      <c r="T252" s="6">
        <f>IFERROR(DATE(YEAR(Incoming_Data[[#This Row],[Confirmed Day]]),MONTH(Incoming_Data[[#This Row],[Confirmed Day]]),1),"")</f>
        <v>41334</v>
      </c>
      <c r="U252" s="12">
        <f>IF(ISNUMBER(Incoming_Data[[#This Row],[Completed Day]]),1,0)</f>
        <v>1</v>
      </c>
      <c r="V252" s="12">
        <f>IF(ISNUMBER(Incoming_Data[[#This Row],[Confirmed Day]]),1,0)</f>
        <v>1</v>
      </c>
      <c r="X252" t="s">
        <v>9589</v>
      </c>
      <c r="Y252" s="36">
        <v>41353</v>
      </c>
      <c r="AA252" t="s">
        <v>9589</v>
      </c>
      <c r="AB252" s="36">
        <v>41384</v>
      </c>
    </row>
    <row r="253" spans="2:28" x14ac:dyDescent="0.25">
      <c r="B253" s="24" t="s">
        <v>30</v>
      </c>
      <c r="C253" s="24" t="s">
        <v>17</v>
      </c>
      <c r="D253" s="24" t="s">
        <v>2198</v>
      </c>
      <c r="E253" s="24" t="s">
        <v>8694</v>
      </c>
      <c r="F253" s="24" t="s">
        <v>10709</v>
      </c>
      <c r="G253" s="36">
        <v>41339</v>
      </c>
      <c r="H253" s="36">
        <v>41339</v>
      </c>
      <c r="I253" s="12">
        <v>3</v>
      </c>
      <c r="J253" s="12">
        <v>3</v>
      </c>
      <c r="K253" s="12">
        <v>3</v>
      </c>
      <c r="L253" s="24" t="s">
        <v>10597</v>
      </c>
      <c r="M253" t="str">
        <f>VLOOKUP(LEFT(Incoming_Data[[#This Row],[Object ID]],1),Lookup[#All],2,FALSE)</f>
        <v>Service Request</v>
      </c>
      <c r="N253" s="36">
        <f>IFERROR(VLOOKUP(Incoming_Data[[#This Row],[Object ID]],SP_Data[#All],2,FALSE),"")</f>
        <v>41353</v>
      </c>
      <c r="O253" s="36">
        <f>IFERROR(VLOOKUP(Incoming_Data[[#This Row],[Object ID]],Finalized_Data[#All],2,FALSE),"")</f>
        <v>41384</v>
      </c>
      <c r="P2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" s="6">
        <f>IFERROR(DATE(YEAR(Incoming_Data[[#This Row],[Incoming Day]]),MONTH(Incoming_Data[[#This Row],[Incoming Day]]),1),"")</f>
        <v>41334</v>
      </c>
      <c r="R253" s="3">
        <f>DATE(YEAR(Incoming_Data[[#This Row],[Incoming Day]]),1,1)</f>
        <v>41275</v>
      </c>
      <c r="S253" s="6">
        <f>IFERROR(DATE(YEAR(Incoming_Data[[#This Row],[Completed Day]]),MONTH(Incoming_Data[[#This Row],[Completed Day]]),1),"")</f>
        <v>41334</v>
      </c>
      <c r="T253" s="6">
        <f>IFERROR(DATE(YEAR(Incoming_Data[[#This Row],[Confirmed Day]]),MONTH(Incoming_Data[[#This Row],[Confirmed Day]]),1),"")</f>
        <v>41365</v>
      </c>
      <c r="U253" s="12">
        <f>IF(ISNUMBER(Incoming_Data[[#This Row],[Completed Day]]),1,0)</f>
        <v>1</v>
      </c>
      <c r="V253" s="12">
        <f>IF(ISNUMBER(Incoming_Data[[#This Row],[Confirmed Day]]),1,0)</f>
        <v>1</v>
      </c>
      <c r="X253" t="s">
        <v>9576</v>
      </c>
      <c r="Y253" s="36">
        <v>41353</v>
      </c>
      <c r="AA253" t="s">
        <v>9576</v>
      </c>
      <c r="AB253" s="36">
        <v>41384</v>
      </c>
    </row>
    <row r="254" spans="2:28" x14ac:dyDescent="0.25">
      <c r="B254" s="24" t="s">
        <v>30</v>
      </c>
      <c r="C254" s="24" t="s">
        <v>17</v>
      </c>
      <c r="D254" s="24" t="s">
        <v>2198</v>
      </c>
      <c r="E254" s="24" t="s">
        <v>8643</v>
      </c>
      <c r="F254" s="24" t="s">
        <v>10710</v>
      </c>
      <c r="G254" s="36">
        <v>41340</v>
      </c>
      <c r="H254" s="36">
        <v>41340</v>
      </c>
      <c r="I254" s="12">
        <v>3</v>
      </c>
      <c r="J254" s="12">
        <v>3</v>
      </c>
      <c r="K254" s="12">
        <v>3</v>
      </c>
      <c r="L254" s="24" t="s">
        <v>10597</v>
      </c>
      <c r="M254" t="str">
        <f>VLOOKUP(LEFT(Incoming_Data[[#This Row],[Object ID]],1),Lookup[#All],2,FALSE)</f>
        <v>Service Request</v>
      </c>
      <c r="N254" s="36">
        <f>IFERROR(VLOOKUP(Incoming_Data[[#This Row],[Object ID]],SP_Data[#All],2,FALSE),"")</f>
        <v>41353</v>
      </c>
      <c r="O254" s="36">
        <f>IFERROR(VLOOKUP(Incoming_Data[[#This Row],[Object ID]],Finalized_Data[#All],2,FALSE),"")</f>
        <v>41384</v>
      </c>
      <c r="P2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" s="6">
        <f>IFERROR(DATE(YEAR(Incoming_Data[[#This Row],[Incoming Day]]),MONTH(Incoming_Data[[#This Row],[Incoming Day]]),1),"")</f>
        <v>41334</v>
      </c>
      <c r="R254" s="3">
        <f>DATE(YEAR(Incoming_Data[[#This Row],[Incoming Day]]),1,1)</f>
        <v>41275</v>
      </c>
      <c r="S254" s="6">
        <f>IFERROR(DATE(YEAR(Incoming_Data[[#This Row],[Completed Day]]),MONTH(Incoming_Data[[#This Row],[Completed Day]]),1),"")</f>
        <v>41334</v>
      </c>
      <c r="T254" s="6">
        <f>IFERROR(DATE(YEAR(Incoming_Data[[#This Row],[Confirmed Day]]),MONTH(Incoming_Data[[#This Row],[Confirmed Day]]),1),"")</f>
        <v>41365</v>
      </c>
      <c r="U254" s="12">
        <f>IF(ISNUMBER(Incoming_Data[[#This Row],[Completed Day]]),1,0)</f>
        <v>1</v>
      </c>
      <c r="V254" s="12">
        <f>IF(ISNUMBER(Incoming_Data[[#This Row],[Confirmed Day]]),1,0)</f>
        <v>1</v>
      </c>
      <c r="X254" t="s">
        <v>9572</v>
      </c>
      <c r="Y254" s="36">
        <v>41353</v>
      </c>
      <c r="AA254" t="s">
        <v>9572</v>
      </c>
      <c r="AB254" s="36">
        <v>41384</v>
      </c>
    </row>
    <row r="255" spans="2:28" x14ac:dyDescent="0.25">
      <c r="B255" s="24" t="s">
        <v>30</v>
      </c>
      <c r="C255" s="24" t="s">
        <v>17</v>
      </c>
      <c r="D255" s="24" t="s">
        <v>2198</v>
      </c>
      <c r="E255" s="24" t="s">
        <v>7305</v>
      </c>
      <c r="F255" s="24" t="s">
        <v>10711</v>
      </c>
      <c r="G255" s="36">
        <v>41347</v>
      </c>
      <c r="H255" s="36">
        <v>41347</v>
      </c>
      <c r="I255" s="12">
        <v>3</v>
      </c>
      <c r="J255" s="12">
        <v>3</v>
      </c>
      <c r="K255" s="12">
        <v>3</v>
      </c>
      <c r="L255" s="24" t="s">
        <v>10597</v>
      </c>
      <c r="M255" t="str">
        <f>VLOOKUP(LEFT(Incoming_Data[[#This Row],[Object ID]],1),Lookup[#All],2,FALSE)</f>
        <v>Service Request</v>
      </c>
      <c r="N255" s="36">
        <f>IFERROR(VLOOKUP(Incoming_Data[[#This Row],[Object ID]],SP_Data[#All],2,FALSE),"")</f>
        <v>41353</v>
      </c>
      <c r="O255" s="36">
        <f>IFERROR(VLOOKUP(Incoming_Data[[#This Row],[Object ID]],Finalized_Data[#All],2,FALSE),"")</f>
        <v>41425</v>
      </c>
      <c r="P2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" s="6">
        <f>IFERROR(DATE(YEAR(Incoming_Data[[#This Row],[Incoming Day]]),MONTH(Incoming_Data[[#This Row],[Incoming Day]]),1),"")</f>
        <v>41334</v>
      </c>
      <c r="R255" s="3">
        <f>DATE(YEAR(Incoming_Data[[#This Row],[Incoming Day]]),1,1)</f>
        <v>41275</v>
      </c>
      <c r="S255" s="6">
        <f>IFERROR(DATE(YEAR(Incoming_Data[[#This Row],[Completed Day]]),MONTH(Incoming_Data[[#This Row],[Completed Day]]),1),"")</f>
        <v>41334</v>
      </c>
      <c r="T255" s="6">
        <f>IFERROR(DATE(YEAR(Incoming_Data[[#This Row],[Confirmed Day]]),MONTH(Incoming_Data[[#This Row],[Confirmed Day]]),1),"")</f>
        <v>41395</v>
      </c>
      <c r="U255" s="12">
        <f>IF(ISNUMBER(Incoming_Data[[#This Row],[Completed Day]]),1,0)</f>
        <v>1</v>
      </c>
      <c r="V255" s="12">
        <f>IF(ISNUMBER(Incoming_Data[[#This Row],[Confirmed Day]]),1,0)</f>
        <v>1</v>
      </c>
      <c r="X255" t="s">
        <v>9553</v>
      </c>
      <c r="Y255" s="36">
        <v>41353</v>
      </c>
      <c r="AA255" t="s">
        <v>9553</v>
      </c>
      <c r="AB255" s="36">
        <v>41384</v>
      </c>
    </row>
    <row r="256" spans="2:28" x14ac:dyDescent="0.25">
      <c r="B256" s="24" t="s">
        <v>30</v>
      </c>
      <c r="C256" s="24" t="s">
        <v>17</v>
      </c>
      <c r="D256" s="24" t="s">
        <v>2198</v>
      </c>
      <c r="E256" s="24" t="s">
        <v>7102</v>
      </c>
      <c r="F256" s="24" t="s">
        <v>10712</v>
      </c>
      <c r="G256" s="36">
        <v>41353</v>
      </c>
      <c r="H256" s="36">
        <v>41353</v>
      </c>
      <c r="I256" s="12">
        <v>3</v>
      </c>
      <c r="J256" s="12">
        <v>3</v>
      </c>
      <c r="K256" s="12">
        <v>3</v>
      </c>
      <c r="L256" s="24" t="s">
        <v>10597</v>
      </c>
      <c r="M256" t="str">
        <f>VLOOKUP(LEFT(Incoming_Data[[#This Row],[Object ID]],1),Lookup[#All],2,FALSE)</f>
        <v>Service Request</v>
      </c>
      <c r="N256" s="36">
        <f>IFERROR(VLOOKUP(Incoming_Data[[#This Row],[Object ID]],SP_Data[#All],2,FALSE),"")</f>
        <v>41353</v>
      </c>
      <c r="O256" s="36">
        <f>IFERROR(VLOOKUP(Incoming_Data[[#This Row],[Object ID]],Finalized_Data[#All],2,FALSE),"")</f>
        <v>41384</v>
      </c>
      <c r="P2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" s="6">
        <f>IFERROR(DATE(YEAR(Incoming_Data[[#This Row],[Incoming Day]]),MONTH(Incoming_Data[[#This Row],[Incoming Day]]),1),"")</f>
        <v>41334</v>
      </c>
      <c r="R256" s="3">
        <f>DATE(YEAR(Incoming_Data[[#This Row],[Incoming Day]]),1,1)</f>
        <v>41275</v>
      </c>
      <c r="S256" s="6">
        <f>IFERROR(DATE(YEAR(Incoming_Data[[#This Row],[Completed Day]]),MONTH(Incoming_Data[[#This Row],[Completed Day]]),1),"")</f>
        <v>41334</v>
      </c>
      <c r="T256" s="6">
        <f>IFERROR(DATE(YEAR(Incoming_Data[[#This Row],[Confirmed Day]]),MONTH(Incoming_Data[[#This Row],[Confirmed Day]]),1),"")</f>
        <v>41365</v>
      </c>
      <c r="U256" s="12">
        <f>IF(ISNUMBER(Incoming_Data[[#This Row],[Completed Day]]),1,0)</f>
        <v>1</v>
      </c>
      <c r="V256" s="12">
        <f>IF(ISNUMBER(Incoming_Data[[#This Row],[Confirmed Day]]),1,0)</f>
        <v>1</v>
      </c>
      <c r="X256" t="s">
        <v>9547</v>
      </c>
      <c r="Y256" s="36">
        <v>41353</v>
      </c>
      <c r="AA256" t="s">
        <v>9547</v>
      </c>
      <c r="AB256" s="36">
        <v>41384</v>
      </c>
    </row>
    <row r="257" spans="2:28" x14ac:dyDescent="0.25">
      <c r="B257" s="24" t="s">
        <v>30</v>
      </c>
      <c r="C257" s="24" t="s">
        <v>17</v>
      </c>
      <c r="D257" s="24" t="s">
        <v>2198</v>
      </c>
      <c r="E257" s="24" t="s">
        <v>223</v>
      </c>
      <c r="F257" s="24" t="s">
        <v>224</v>
      </c>
      <c r="G257" s="36">
        <v>41366</v>
      </c>
      <c r="H257" s="36">
        <v>41366</v>
      </c>
      <c r="I257" s="12">
        <v>3</v>
      </c>
      <c r="J257" s="12">
        <v>3</v>
      </c>
      <c r="K257" s="12">
        <v>3</v>
      </c>
      <c r="L257" s="24" t="s">
        <v>10597</v>
      </c>
      <c r="M257" t="str">
        <f>VLOOKUP(LEFT(Incoming_Data[[#This Row],[Object ID]],1),Lookup[#All],2,FALSE)</f>
        <v>Service Request</v>
      </c>
      <c r="N257" s="36">
        <f>IFERROR(VLOOKUP(Incoming_Data[[#This Row],[Object ID]],SP_Data[#All],2,FALSE),"")</f>
        <v>41366</v>
      </c>
      <c r="O257" s="36">
        <f>IFERROR(VLOOKUP(Incoming_Data[[#This Row],[Object ID]],Finalized_Data[#All],2,FALSE),"")</f>
        <v>41414</v>
      </c>
      <c r="P2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" s="6">
        <f>IFERROR(DATE(YEAR(Incoming_Data[[#This Row],[Incoming Day]]),MONTH(Incoming_Data[[#This Row],[Incoming Day]]),1),"")</f>
        <v>41365</v>
      </c>
      <c r="R257" s="3">
        <f>DATE(YEAR(Incoming_Data[[#This Row],[Incoming Day]]),1,1)</f>
        <v>41275</v>
      </c>
      <c r="S257" s="6">
        <f>IFERROR(DATE(YEAR(Incoming_Data[[#This Row],[Completed Day]]),MONTH(Incoming_Data[[#This Row],[Completed Day]]),1),"")</f>
        <v>41365</v>
      </c>
      <c r="T257" s="6">
        <f>IFERROR(DATE(YEAR(Incoming_Data[[#This Row],[Confirmed Day]]),MONTH(Incoming_Data[[#This Row],[Confirmed Day]]),1),"")</f>
        <v>41395</v>
      </c>
      <c r="U257" s="12">
        <f>IF(ISNUMBER(Incoming_Data[[#This Row],[Completed Day]]),1,0)</f>
        <v>1</v>
      </c>
      <c r="V257" s="12">
        <f>IF(ISNUMBER(Incoming_Data[[#This Row],[Confirmed Day]]),1,0)</f>
        <v>1</v>
      </c>
      <c r="X257" t="s">
        <v>9541</v>
      </c>
      <c r="Y257" s="36">
        <v>41353</v>
      </c>
      <c r="AA257" t="s">
        <v>9541</v>
      </c>
      <c r="AB257" s="36">
        <v>41384</v>
      </c>
    </row>
    <row r="258" spans="2:28" x14ac:dyDescent="0.25">
      <c r="B258" s="24" t="s">
        <v>30</v>
      </c>
      <c r="C258" s="24" t="s">
        <v>17</v>
      </c>
      <c r="D258" s="24" t="s">
        <v>2198</v>
      </c>
      <c r="E258" s="24" t="s">
        <v>225</v>
      </c>
      <c r="F258" s="24" t="s">
        <v>226</v>
      </c>
      <c r="G258" s="36">
        <v>41366</v>
      </c>
      <c r="H258" s="36">
        <v>41366</v>
      </c>
      <c r="I258" s="12">
        <v>3</v>
      </c>
      <c r="J258" s="12">
        <v>3</v>
      </c>
      <c r="K258" s="12">
        <v>3</v>
      </c>
      <c r="L258" s="24" t="s">
        <v>10597</v>
      </c>
      <c r="M258" t="str">
        <f>VLOOKUP(LEFT(Incoming_Data[[#This Row],[Object ID]],1),Lookup[#All],2,FALSE)</f>
        <v>Service Request</v>
      </c>
      <c r="N258" s="36">
        <f>IFERROR(VLOOKUP(Incoming_Data[[#This Row],[Object ID]],SP_Data[#All],2,FALSE),"")</f>
        <v>41366</v>
      </c>
      <c r="O258" s="36">
        <f>IFERROR(VLOOKUP(Incoming_Data[[#This Row],[Object ID]],Finalized_Data[#All],2,FALSE),"")</f>
        <v>41414</v>
      </c>
      <c r="P2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" s="6">
        <f>IFERROR(DATE(YEAR(Incoming_Data[[#This Row],[Incoming Day]]),MONTH(Incoming_Data[[#This Row],[Incoming Day]]),1),"")</f>
        <v>41365</v>
      </c>
      <c r="R258" s="3">
        <f>DATE(YEAR(Incoming_Data[[#This Row],[Incoming Day]]),1,1)</f>
        <v>41275</v>
      </c>
      <c r="S258" s="6">
        <f>IFERROR(DATE(YEAR(Incoming_Data[[#This Row],[Completed Day]]),MONTH(Incoming_Data[[#This Row],[Completed Day]]),1),"")</f>
        <v>41365</v>
      </c>
      <c r="T258" s="6">
        <f>IFERROR(DATE(YEAR(Incoming_Data[[#This Row],[Confirmed Day]]),MONTH(Incoming_Data[[#This Row],[Confirmed Day]]),1),"")</f>
        <v>41395</v>
      </c>
      <c r="U258" s="12">
        <f>IF(ISNUMBER(Incoming_Data[[#This Row],[Completed Day]]),1,0)</f>
        <v>1</v>
      </c>
      <c r="V258" s="12">
        <f>IF(ISNUMBER(Incoming_Data[[#This Row],[Confirmed Day]]),1,0)</f>
        <v>1</v>
      </c>
      <c r="X258" t="s">
        <v>9519</v>
      </c>
      <c r="Y258" s="36">
        <v>41353</v>
      </c>
      <c r="AA258" t="s">
        <v>9519</v>
      </c>
      <c r="AB258" s="36">
        <v>41384</v>
      </c>
    </row>
    <row r="259" spans="2:28" x14ac:dyDescent="0.25">
      <c r="B259" s="24" t="s">
        <v>30</v>
      </c>
      <c r="C259" s="24" t="s">
        <v>17</v>
      </c>
      <c r="D259" s="24" t="s">
        <v>2198</v>
      </c>
      <c r="E259" s="24" t="s">
        <v>227</v>
      </c>
      <c r="F259" s="24" t="s">
        <v>228</v>
      </c>
      <c r="G259" s="36">
        <v>41366</v>
      </c>
      <c r="H259" s="36">
        <v>41366</v>
      </c>
      <c r="I259" s="12">
        <v>3</v>
      </c>
      <c r="J259" s="12">
        <v>3</v>
      </c>
      <c r="K259" s="12">
        <v>3</v>
      </c>
      <c r="L259" s="24" t="s">
        <v>10597</v>
      </c>
      <c r="M259" t="str">
        <f>VLOOKUP(LEFT(Incoming_Data[[#This Row],[Object ID]],1),Lookup[#All],2,FALSE)</f>
        <v>Service Request</v>
      </c>
      <c r="N259" s="36">
        <f>IFERROR(VLOOKUP(Incoming_Data[[#This Row],[Object ID]],SP_Data[#All],2,FALSE),"")</f>
        <v>41366</v>
      </c>
      <c r="O259" s="36">
        <f>IFERROR(VLOOKUP(Incoming_Data[[#This Row],[Object ID]],Finalized_Data[#All],2,FALSE),"")</f>
        <v>41414</v>
      </c>
      <c r="P2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" s="6">
        <f>IFERROR(DATE(YEAR(Incoming_Data[[#This Row],[Incoming Day]]),MONTH(Incoming_Data[[#This Row],[Incoming Day]]),1),"")</f>
        <v>41365</v>
      </c>
      <c r="R259" s="3">
        <f>DATE(YEAR(Incoming_Data[[#This Row],[Incoming Day]]),1,1)</f>
        <v>41275</v>
      </c>
      <c r="S259" s="6">
        <f>IFERROR(DATE(YEAR(Incoming_Data[[#This Row],[Completed Day]]),MONTH(Incoming_Data[[#This Row],[Completed Day]]),1),"")</f>
        <v>41365</v>
      </c>
      <c r="T259" s="6">
        <f>IFERROR(DATE(YEAR(Incoming_Data[[#This Row],[Confirmed Day]]),MONTH(Incoming_Data[[#This Row],[Confirmed Day]]),1),"")</f>
        <v>41395</v>
      </c>
      <c r="U259" s="12">
        <f>IF(ISNUMBER(Incoming_Data[[#This Row],[Completed Day]]),1,0)</f>
        <v>1</v>
      </c>
      <c r="V259" s="12">
        <f>IF(ISNUMBER(Incoming_Data[[#This Row],[Confirmed Day]]),1,0)</f>
        <v>1</v>
      </c>
      <c r="X259" t="s">
        <v>9532</v>
      </c>
      <c r="Y259" s="36">
        <v>41353</v>
      </c>
      <c r="AA259" t="s">
        <v>9532</v>
      </c>
      <c r="AB259" s="36">
        <v>41425</v>
      </c>
    </row>
    <row r="260" spans="2:28" x14ac:dyDescent="0.25">
      <c r="B260" s="24" t="s">
        <v>30</v>
      </c>
      <c r="C260" s="24" t="s">
        <v>17</v>
      </c>
      <c r="D260" s="24" t="s">
        <v>2198</v>
      </c>
      <c r="E260" s="24" t="s">
        <v>229</v>
      </c>
      <c r="F260" s="24" t="s">
        <v>230</v>
      </c>
      <c r="G260" s="36">
        <v>41366</v>
      </c>
      <c r="H260" s="36">
        <v>41366</v>
      </c>
      <c r="I260" s="12">
        <v>3</v>
      </c>
      <c r="J260" s="12">
        <v>3</v>
      </c>
      <c r="K260" s="12">
        <v>3</v>
      </c>
      <c r="L260" s="24" t="s">
        <v>10597</v>
      </c>
      <c r="M260" t="str">
        <f>VLOOKUP(LEFT(Incoming_Data[[#This Row],[Object ID]],1),Lookup[#All],2,FALSE)</f>
        <v>Service Request</v>
      </c>
      <c r="N260" s="36">
        <f>IFERROR(VLOOKUP(Incoming_Data[[#This Row],[Object ID]],SP_Data[#All],2,FALSE),"")</f>
        <v>41366</v>
      </c>
      <c r="O260" s="36">
        <f>IFERROR(VLOOKUP(Incoming_Data[[#This Row],[Object ID]],Finalized_Data[#All],2,FALSE),"")</f>
        <v>41414</v>
      </c>
      <c r="P2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" s="6">
        <f>IFERROR(DATE(YEAR(Incoming_Data[[#This Row],[Incoming Day]]),MONTH(Incoming_Data[[#This Row],[Incoming Day]]),1),"")</f>
        <v>41365</v>
      </c>
      <c r="R260" s="3">
        <f>DATE(YEAR(Incoming_Data[[#This Row],[Incoming Day]]),1,1)</f>
        <v>41275</v>
      </c>
      <c r="S260" s="6">
        <f>IFERROR(DATE(YEAR(Incoming_Data[[#This Row],[Completed Day]]),MONTH(Incoming_Data[[#This Row],[Completed Day]]),1),"")</f>
        <v>41365</v>
      </c>
      <c r="T260" s="6">
        <f>IFERROR(DATE(YEAR(Incoming_Data[[#This Row],[Confirmed Day]]),MONTH(Incoming_Data[[#This Row],[Confirmed Day]]),1),"")</f>
        <v>41395</v>
      </c>
      <c r="U260" s="12">
        <f>IF(ISNUMBER(Incoming_Data[[#This Row],[Completed Day]]),1,0)</f>
        <v>1</v>
      </c>
      <c r="V260" s="12">
        <f>IF(ISNUMBER(Incoming_Data[[#This Row],[Confirmed Day]]),1,0)</f>
        <v>1</v>
      </c>
      <c r="X260" t="s">
        <v>9523</v>
      </c>
      <c r="Y260" s="36">
        <v>41353</v>
      </c>
      <c r="AA260" t="s">
        <v>9523</v>
      </c>
      <c r="AB260" s="36">
        <v>41384</v>
      </c>
    </row>
    <row r="261" spans="2:28" x14ac:dyDescent="0.25">
      <c r="B261" s="24" t="s">
        <v>30</v>
      </c>
      <c r="C261" s="24" t="s">
        <v>17</v>
      </c>
      <c r="D261" s="24" t="s">
        <v>2198</v>
      </c>
      <c r="E261" s="24" t="s">
        <v>237</v>
      </c>
      <c r="F261" s="24" t="s">
        <v>238</v>
      </c>
      <c r="G261" s="36">
        <v>41366</v>
      </c>
      <c r="H261" s="36">
        <v>41366</v>
      </c>
      <c r="I261" s="12">
        <v>3</v>
      </c>
      <c r="J261" s="12">
        <v>3</v>
      </c>
      <c r="K261" s="12">
        <v>3</v>
      </c>
      <c r="L261" s="24" t="s">
        <v>10597</v>
      </c>
      <c r="M261" t="str">
        <f>VLOOKUP(LEFT(Incoming_Data[[#This Row],[Object ID]],1),Lookup[#All],2,FALSE)</f>
        <v>Service Request</v>
      </c>
      <c r="N261" s="36">
        <f>IFERROR(VLOOKUP(Incoming_Data[[#This Row],[Object ID]],SP_Data[#All],2,FALSE),"")</f>
        <v>41366</v>
      </c>
      <c r="O261" s="36">
        <f>IFERROR(VLOOKUP(Incoming_Data[[#This Row],[Object ID]],Finalized_Data[#All],2,FALSE),"")</f>
        <v>41414</v>
      </c>
      <c r="P2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" s="6">
        <f>IFERROR(DATE(YEAR(Incoming_Data[[#This Row],[Incoming Day]]),MONTH(Incoming_Data[[#This Row],[Incoming Day]]),1),"")</f>
        <v>41365</v>
      </c>
      <c r="R261" s="3">
        <f>DATE(YEAR(Incoming_Data[[#This Row],[Incoming Day]]),1,1)</f>
        <v>41275</v>
      </c>
      <c r="S261" s="6">
        <f>IFERROR(DATE(YEAR(Incoming_Data[[#This Row],[Completed Day]]),MONTH(Incoming_Data[[#This Row],[Completed Day]]),1),"")</f>
        <v>41365</v>
      </c>
      <c r="T261" s="6">
        <f>IFERROR(DATE(YEAR(Incoming_Data[[#This Row],[Confirmed Day]]),MONTH(Incoming_Data[[#This Row],[Confirmed Day]]),1),"")</f>
        <v>41395</v>
      </c>
      <c r="U261" s="12">
        <f>IF(ISNUMBER(Incoming_Data[[#This Row],[Completed Day]]),1,0)</f>
        <v>1</v>
      </c>
      <c r="V261" s="12">
        <f>IF(ISNUMBER(Incoming_Data[[#This Row],[Confirmed Day]]),1,0)</f>
        <v>1</v>
      </c>
      <c r="X261" t="s">
        <v>9492</v>
      </c>
      <c r="Y261" s="36">
        <v>41353</v>
      </c>
      <c r="AA261" t="s">
        <v>9492</v>
      </c>
      <c r="AB261" s="36">
        <v>41354</v>
      </c>
    </row>
    <row r="262" spans="2:28" x14ac:dyDescent="0.25">
      <c r="B262" s="24" t="s">
        <v>30</v>
      </c>
      <c r="C262" s="24" t="s">
        <v>17</v>
      </c>
      <c r="D262" s="24" t="s">
        <v>2198</v>
      </c>
      <c r="E262" s="24" t="s">
        <v>239</v>
      </c>
      <c r="F262" s="24" t="s">
        <v>240</v>
      </c>
      <c r="G262" s="36">
        <v>41366</v>
      </c>
      <c r="H262" s="36">
        <v>41366</v>
      </c>
      <c r="I262" s="12">
        <v>3</v>
      </c>
      <c r="J262" s="12">
        <v>3</v>
      </c>
      <c r="K262" s="12">
        <v>3</v>
      </c>
      <c r="L262" s="24" t="s">
        <v>10597</v>
      </c>
      <c r="M262" t="str">
        <f>VLOOKUP(LEFT(Incoming_Data[[#This Row],[Object ID]],1),Lookup[#All],2,FALSE)</f>
        <v>Service Request</v>
      </c>
      <c r="N262" s="36">
        <f>IFERROR(VLOOKUP(Incoming_Data[[#This Row],[Object ID]],SP_Data[#All],2,FALSE),"")</f>
        <v>41366</v>
      </c>
      <c r="O262" s="36">
        <f>IFERROR(VLOOKUP(Incoming_Data[[#This Row],[Object ID]],Finalized_Data[#All],2,FALSE),"")</f>
        <v>41414</v>
      </c>
      <c r="P2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" s="6">
        <f>IFERROR(DATE(YEAR(Incoming_Data[[#This Row],[Incoming Day]]),MONTH(Incoming_Data[[#This Row],[Incoming Day]]),1),"")</f>
        <v>41365</v>
      </c>
      <c r="R262" s="3">
        <f>DATE(YEAR(Incoming_Data[[#This Row],[Incoming Day]]),1,1)</f>
        <v>41275</v>
      </c>
      <c r="S262" s="6">
        <f>IFERROR(DATE(YEAR(Incoming_Data[[#This Row],[Completed Day]]),MONTH(Incoming_Data[[#This Row],[Completed Day]]),1),"")</f>
        <v>41365</v>
      </c>
      <c r="T262" s="6">
        <f>IFERROR(DATE(YEAR(Incoming_Data[[#This Row],[Confirmed Day]]),MONTH(Incoming_Data[[#This Row],[Confirmed Day]]),1),"")</f>
        <v>41395</v>
      </c>
      <c r="U262" s="12">
        <f>IF(ISNUMBER(Incoming_Data[[#This Row],[Completed Day]]),1,0)</f>
        <v>1</v>
      </c>
      <c r="V262" s="12">
        <f>IF(ISNUMBER(Incoming_Data[[#This Row],[Confirmed Day]]),1,0)</f>
        <v>1</v>
      </c>
      <c r="X262" t="s">
        <v>9515</v>
      </c>
      <c r="Y262" s="36">
        <v>41353</v>
      </c>
      <c r="AA262" t="s">
        <v>9515</v>
      </c>
      <c r="AB262" s="36">
        <v>41384</v>
      </c>
    </row>
    <row r="263" spans="2:28" x14ac:dyDescent="0.25">
      <c r="B263" s="24" t="s">
        <v>30</v>
      </c>
      <c r="C263" s="24" t="s">
        <v>17</v>
      </c>
      <c r="D263" s="24" t="s">
        <v>2198</v>
      </c>
      <c r="E263" s="24" t="s">
        <v>241</v>
      </c>
      <c r="F263" s="24" t="s">
        <v>242</v>
      </c>
      <c r="G263" s="36">
        <v>41366</v>
      </c>
      <c r="H263" s="36">
        <v>41366</v>
      </c>
      <c r="I263" s="12">
        <v>3</v>
      </c>
      <c r="J263" s="12">
        <v>3</v>
      </c>
      <c r="K263" s="12">
        <v>3</v>
      </c>
      <c r="L263" s="24" t="s">
        <v>10597</v>
      </c>
      <c r="M263" t="str">
        <f>VLOOKUP(LEFT(Incoming_Data[[#This Row],[Object ID]],1),Lookup[#All],2,FALSE)</f>
        <v>Service Request</v>
      </c>
      <c r="N263" s="36">
        <f>IFERROR(VLOOKUP(Incoming_Data[[#This Row],[Object ID]],SP_Data[#All],2,FALSE),"")</f>
        <v>41366</v>
      </c>
      <c r="O263" s="36">
        <f>IFERROR(VLOOKUP(Incoming_Data[[#This Row],[Object ID]],Finalized_Data[#All],2,FALSE),"")</f>
        <v>41414</v>
      </c>
      <c r="P2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" s="6">
        <f>IFERROR(DATE(YEAR(Incoming_Data[[#This Row],[Incoming Day]]),MONTH(Incoming_Data[[#This Row],[Incoming Day]]),1),"")</f>
        <v>41365</v>
      </c>
      <c r="R263" s="3">
        <f>DATE(YEAR(Incoming_Data[[#This Row],[Incoming Day]]),1,1)</f>
        <v>41275</v>
      </c>
      <c r="S263" s="6">
        <f>IFERROR(DATE(YEAR(Incoming_Data[[#This Row],[Completed Day]]),MONTH(Incoming_Data[[#This Row],[Completed Day]]),1),"")</f>
        <v>41365</v>
      </c>
      <c r="T263" s="6">
        <f>IFERROR(DATE(YEAR(Incoming_Data[[#This Row],[Confirmed Day]]),MONTH(Incoming_Data[[#This Row],[Confirmed Day]]),1),"")</f>
        <v>41395</v>
      </c>
      <c r="U263" s="12">
        <f>IF(ISNUMBER(Incoming_Data[[#This Row],[Completed Day]]),1,0)</f>
        <v>1</v>
      </c>
      <c r="V263" s="12">
        <f>IF(ISNUMBER(Incoming_Data[[#This Row],[Confirmed Day]]),1,0)</f>
        <v>1</v>
      </c>
      <c r="X263" t="s">
        <v>9505</v>
      </c>
      <c r="Y263" s="36">
        <v>41353</v>
      </c>
      <c r="AA263" t="s">
        <v>9505</v>
      </c>
      <c r="AB263" s="36">
        <v>41425</v>
      </c>
    </row>
    <row r="264" spans="2:28" x14ac:dyDescent="0.25">
      <c r="B264" s="24" t="s">
        <v>30</v>
      </c>
      <c r="C264" s="24" t="s">
        <v>17</v>
      </c>
      <c r="D264" s="24" t="s">
        <v>2198</v>
      </c>
      <c r="E264" s="24" t="s">
        <v>243</v>
      </c>
      <c r="F264" s="24" t="s">
        <v>244</v>
      </c>
      <c r="G264" s="36">
        <v>41366</v>
      </c>
      <c r="H264" s="36">
        <v>41366</v>
      </c>
      <c r="I264" s="12">
        <v>3</v>
      </c>
      <c r="J264" s="12">
        <v>3</v>
      </c>
      <c r="K264" s="12">
        <v>3</v>
      </c>
      <c r="L264" s="24" t="s">
        <v>10597</v>
      </c>
      <c r="M264" t="str">
        <f>VLOOKUP(LEFT(Incoming_Data[[#This Row],[Object ID]],1),Lookup[#All],2,FALSE)</f>
        <v>Service Request</v>
      </c>
      <c r="N264" s="36">
        <f>IFERROR(VLOOKUP(Incoming_Data[[#This Row],[Object ID]],SP_Data[#All],2,FALSE),"")</f>
        <v>41366</v>
      </c>
      <c r="O264" s="36">
        <f>IFERROR(VLOOKUP(Incoming_Data[[#This Row],[Object ID]],Finalized_Data[#All],2,FALSE),"")</f>
        <v>41414</v>
      </c>
      <c r="P2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" s="6">
        <f>IFERROR(DATE(YEAR(Incoming_Data[[#This Row],[Incoming Day]]),MONTH(Incoming_Data[[#This Row],[Incoming Day]]),1),"")</f>
        <v>41365</v>
      </c>
      <c r="R264" s="3">
        <f>DATE(YEAR(Incoming_Data[[#This Row],[Incoming Day]]),1,1)</f>
        <v>41275</v>
      </c>
      <c r="S264" s="6">
        <f>IFERROR(DATE(YEAR(Incoming_Data[[#This Row],[Completed Day]]),MONTH(Incoming_Data[[#This Row],[Completed Day]]),1),"")</f>
        <v>41365</v>
      </c>
      <c r="T264" s="6">
        <f>IFERROR(DATE(YEAR(Incoming_Data[[#This Row],[Confirmed Day]]),MONTH(Incoming_Data[[#This Row],[Confirmed Day]]),1),"")</f>
        <v>41395</v>
      </c>
      <c r="U264" s="12">
        <f>IF(ISNUMBER(Incoming_Data[[#This Row],[Completed Day]]),1,0)</f>
        <v>1</v>
      </c>
      <c r="V264" s="12">
        <f>IF(ISNUMBER(Incoming_Data[[#This Row],[Confirmed Day]]),1,0)</f>
        <v>1</v>
      </c>
      <c r="X264" t="s">
        <v>9497</v>
      </c>
      <c r="Y264" s="36">
        <v>41353</v>
      </c>
      <c r="AA264" t="s">
        <v>9497</v>
      </c>
      <c r="AB264" s="36">
        <v>41425</v>
      </c>
    </row>
    <row r="265" spans="2:28" x14ac:dyDescent="0.25">
      <c r="B265" s="24" t="s">
        <v>30</v>
      </c>
      <c r="C265" s="24" t="s">
        <v>17</v>
      </c>
      <c r="D265" s="24" t="s">
        <v>2198</v>
      </c>
      <c r="E265" s="24" t="s">
        <v>245</v>
      </c>
      <c r="F265" s="24" t="s">
        <v>246</v>
      </c>
      <c r="G265" s="36">
        <v>41366</v>
      </c>
      <c r="H265" s="36">
        <v>41366</v>
      </c>
      <c r="I265" s="12">
        <v>3</v>
      </c>
      <c r="J265" s="12">
        <v>3</v>
      </c>
      <c r="K265" s="12">
        <v>3</v>
      </c>
      <c r="L265" s="24" t="s">
        <v>10597</v>
      </c>
      <c r="M265" t="str">
        <f>VLOOKUP(LEFT(Incoming_Data[[#This Row],[Object ID]],1),Lookup[#All],2,FALSE)</f>
        <v>Service Request</v>
      </c>
      <c r="N265" s="36">
        <f>IFERROR(VLOOKUP(Incoming_Data[[#This Row],[Object ID]],SP_Data[#All],2,FALSE),"")</f>
        <v>41366</v>
      </c>
      <c r="O265" s="36">
        <f>IFERROR(VLOOKUP(Incoming_Data[[#This Row],[Object ID]],Finalized_Data[#All],2,FALSE),"")</f>
        <v>41414</v>
      </c>
      <c r="P2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" s="6">
        <f>IFERROR(DATE(YEAR(Incoming_Data[[#This Row],[Incoming Day]]),MONTH(Incoming_Data[[#This Row],[Incoming Day]]),1),"")</f>
        <v>41365</v>
      </c>
      <c r="R265" s="3">
        <f>DATE(YEAR(Incoming_Data[[#This Row],[Incoming Day]]),1,1)</f>
        <v>41275</v>
      </c>
      <c r="S265" s="6">
        <f>IFERROR(DATE(YEAR(Incoming_Data[[#This Row],[Completed Day]]),MONTH(Incoming_Data[[#This Row],[Completed Day]]),1),"")</f>
        <v>41365</v>
      </c>
      <c r="T265" s="6">
        <f>IFERROR(DATE(YEAR(Incoming_Data[[#This Row],[Confirmed Day]]),MONTH(Incoming_Data[[#This Row],[Confirmed Day]]),1),"")</f>
        <v>41395</v>
      </c>
      <c r="U265" s="12">
        <f>IF(ISNUMBER(Incoming_Data[[#This Row],[Completed Day]]),1,0)</f>
        <v>1</v>
      </c>
      <c r="V265" s="12">
        <f>IF(ISNUMBER(Incoming_Data[[#This Row],[Confirmed Day]]),1,0)</f>
        <v>1</v>
      </c>
      <c r="X265" t="s">
        <v>9487</v>
      </c>
      <c r="Y265" s="36">
        <v>41353</v>
      </c>
      <c r="AA265" t="s">
        <v>9487</v>
      </c>
      <c r="AB265" s="36">
        <v>41384</v>
      </c>
    </row>
    <row r="266" spans="2:28" x14ac:dyDescent="0.25">
      <c r="B266" s="24" t="s">
        <v>30</v>
      </c>
      <c r="C266" s="24" t="s">
        <v>17</v>
      </c>
      <c r="D266" s="24" t="s">
        <v>2198</v>
      </c>
      <c r="E266" s="24" t="s">
        <v>247</v>
      </c>
      <c r="F266" s="24" t="s">
        <v>248</v>
      </c>
      <c r="G266" s="36">
        <v>41366</v>
      </c>
      <c r="H266" s="36">
        <v>41366</v>
      </c>
      <c r="I266" s="12">
        <v>3</v>
      </c>
      <c r="J266" s="12">
        <v>3</v>
      </c>
      <c r="K266" s="12">
        <v>3</v>
      </c>
      <c r="L266" s="24" t="s">
        <v>10597</v>
      </c>
      <c r="M266" t="str">
        <f>VLOOKUP(LEFT(Incoming_Data[[#This Row],[Object ID]],1),Lookup[#All],2,FALSE)</f>
        <v>Service Request</v>
      </c>
      <c r="N266" s="36">
        <f>IFERROR(VLOOKUP(Incoming_Data[[#This Row],[Object ID]],SP_Data[#All],2,FALSE),"")</f>
        <v>41366</v>
      </c>
      <c r="O266" s="36">
        <f>IFERROR(VLOOKUP(Incoming_Data[[#This Row],[Object ID]],Finalized_Data[#All],2,FALSE),"")</f>
        <v>41414</v>
      </c>
      <c r="P2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" s="6">
        <f>IFERROR(DATE(YEAR(Incoming_Data[[#This Row],[Incoming Day]]),MONTH(Incoming_Data[[#This Row],[Incoming Day]]),1),"")</f>
        <v>41365</v>
      </c>
      <c r="R266" s="3">
        <f>DATE(YEAR(Incoming_Data[[#This Row],[Incoming Day]]),1,1)</f>
        <v>41275</v>
      </c>
      <c r="S266" s="6">
        <f>IFERROR(DATE(YEAR(Incoming_Data[[#This Row],[Completed Day]]),MONTH(Incoming_Data[[#This Row],[Completed Day]]),1),"")</f>
        <v>41365</v>
      </c>
      <c r="T266" s="6">
        <f>IFERROR(DATE(YEAR(Incoming_Data[[#This Row],[Confirmed Day]]),MONTH(Incoming_Data[[#This Row],[Confirmed Day]]),1),"")</f>
        <v>41395</v>
      </c>
      <c r="U266" s="12">
        <f>IF(ISNUMBER(Incoming_Data[[#This Row],[Completed Day]]),1,0)</f>
        <v>1</v>
      </c>
      <c r="V266" s="12">
        <f>IF(ISNUMBER(Incoming_Data[[#This Row],[Confirmed Day]]),1,0)</f>
        <v>1</v>
      </c>
      <c r="X266" t="s">
        <v>9467</v>
      </c>
      <c r="Y266" s="36">
        <v>41353</v>
      </c>
      <c r="AA266" t="s">
        <v>9467</v>
      </c>
      <c r="AB266" s="36">
        <v>41384</v>
      </c>
    </row>
    <row r="267" spans="2:28" x14ac:dyDescent="0.25">
      <c r="B267" s="24" t="s">
        <v>30</v>
      </c>
      <c r="C267" s="24" t="s">
        <v>17</v>
      </c>
      <c r="D267" s="24" t="s">
        <v>2198</v>
      </c>
      <c r="E267" s="24" t="s">
        <v>249</v>
      </c>
      <c r="F267" s="24" t="s">
        <v>250</v>
      </c>
      <c r="G267" s="36">
        <v>41366</v>
      </c>
      <c r="H267" s="36">
        <v>41366</v>
      </c>
      <c r="I267" s="12">
        <v>3</v>
      </c>
      <c r="J267" s="12">
        <v>3</v>
      </c>
      <c r="K267" s="12">
        <v>3</v>
      </c>
      <c r="L267" s="24" t="s">
        <v>10597</v>
      </c>
      <c r="M267" t="str">
        <f>VLOOKUP(LEFT(Incoming_Data[[#This Row],[Object ID]],1),Lookup[#All],2,FALSE)</f>
        <v>Service Request</v>
      </c>
      <c r="N267" s="36">
        <f>IFERROR(VLOOKUP(Incoming_Data[[#This Row],[Object ID]],SP_Data[#All],2,FALSE),"")</f>
        <v>41366</v>
      </c>
      <c r="O267" s="36">
        <f>IFERROR(VLOOKUP(Incoming_Data[[#This Row],[Object ID]],Finalized_Data[#All],2,FALSE),"")</f>
        <v>41414</v>
      </c>
      <c r="P2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" s="6">
        <f>IFERROR(DATE(YEAR(Incoming_Data[[#This Row],[Incoming Day]]),MONTH(Incoming_Data[[#This Row],[Incoming Day]]),1),"")</f>
        <v>41365</v>
      </c>
      <c r="R267" s="3">
        <f>DATE(YEAR(Incoming_Data[[#This Row],[Incoming Day]]),1,1)</f>
        <v>41275</v>
      </c>
      <c r="S267" s="6">
        <f>IFERROR(DATE(YEAR(Incoming_Data[[#This Row],[Completed Day]]),MONTH(Incoming_Data[[#This Row],[Completed Day]]),1),"")</f>
        <v>41365</v>
      </c>
      <c r="T267" s="6">
        <f>IFERROR(DATE(YEAR(Incoming_Data[[#This Row],[Confirmed Day]]),MONTH(Incoming_Data[[#This Row],[Confirmed Day]]),1),"")</f>
        <v>41395</v>
      </c>
      <c r="U267" s="12">
        <f>IF(ISNUMBER(Incoming_Data[[#This Row],[Completed Day]]),1,0)</f>
        <v>1</v>
      </c>
      <c r="V267" s="12">
        <f>IF(ISNUMBER(Incoming_Data[[#This Row],[Confirmed Day]]),1,0)</f>
        <v>1</v>
      </c>
      <c r="X267" t="s">
        <v>9485</v>
      </c>
      <c r="Y267" s="36">
        <v>41353</v>
      </c>
      <c r="AA267" t="s">
        <v>9485</v>
      </c>
      <c r="AB267" s="36">
        <v>41384</v>
      </c>
    </row>
    <row r="268" spans="2:28" x14ac:dyDescent="0.25">
      <c r="B268" s="24" t="s">
        <v>30</v>
      </c>
      <c r="C268" s="24" t="s">
        <v>17</v>
      </c>
      <c r="D268" s="24" t="s">
        <v>2198</v>
      </c>
      <c r="E268" s="24" t="s">
        <v>258</v>
      </c>
      <c r="F268" s="24" t="s">
        <v>259</v>
      </c>
      <c r="G268" s="36">
        <v>41366</v>
      </c>
      <c r="H268" s="36">
        <v>41366</v>
      </c>
      <c r="I268" s="12">
        <v>3</v>
      </c>
      <c r="J268" s="12">
        <v>3</v>
      </c>
      <c r="K268" s="12">
        <v>4</v>
      </c>
      <c r="L268" s="24" t="s">
        <v>10597</v>
      </c>
      <c r="M268" t="str">
        <f>VLOOKUP(LEFT(Incoming_Data[[#This Row],[Object ID]],1),Lookup[#All],2,FALSE)</f>
        <v>Service Request</v>
      </c>
      <c r="N268" s="36">
        <f>IFERROR(VLOOKUP(Incoming_Data[[#This Row],[Object ID]],SP_Data[#All],2,FALSE),"")</f>
        <v>41366</v>
      </c>
      <c r="O268" s="36">
        <f>IFERROR(VLOOKUP(Incoming_Data[[#This Row],[Object ID]],Finalized_Data[#All],2,FALSE),"")</f>
        <v>41366</v>
      </c>
      <c r="P2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" s="6">
        <f>IFERROR(DATE(YEAR(Incoming_Data[[#This Row],[Incoming Day]]),MONTH(Incoming_Data[[#This Row],[Incoming Day]]),1),"")</f>
        <v>41365</v>
      </c>
      <c r="R268" s="3">
        <f>DATE(YEAR(Incoming_Data[[#This Row],[Incoming Day]]),1,1)</f>
        <v>41275</v>
      </c>
      <c r="S268" s="6">
        <f>IFERROR(DATE(YEAR(Incoming_Data[[#This Row],[Completed Day]]),MONTH(Incoming_Data[[#This Row],[Completed Day]]),1),"")</f>
        <v>41365</v>
      </c>
      <c r="T268" s="6">
        <f>IFERROR(DATE(YEAR(Incoming_Data[[#This Row],[Confirmed Day]]),MONTH(Incoming_Data[[#This Row],[Confirmed Day]]),1),"")</f>
        <v>41365</v>
      </c>
      <c r="U268" s="12">
        <f>IF(ISNUMBER(Incoming_Data[[#This Row],[Completed Day]]),1,0)</f>
        <v>1</v>
      </c>
      <c r="V268" s="12">
        <f>IF(ISNUMBER(Incoming_Data[[#This Row],[Confirmed Day]]),1,0)</f>
        <v>1</v>
      </c>
      <c r="X268" t="s">
        <v>9475</v>
      </c>
      <c r="Y268" s="36">
        <v>41353</v>
      </c>
      <c r="AA268" t="s">
        <v>9475</v>
      </c>
      <c r="AB268" s="36">
        <v>41384</v>
      </c>
    </row>
    <row r="269" spans="2:28" x14ac:dyDescent="0.25">
      <c r="B269" s="24" t="s">
        <v>30</v>
      </c>
      <c r="C269" s="24" t="s">
        <v>17</v>
      </c>
      <c r="D269" s="24" t="s">
        <v>2198</v>
      </c>
      <c r="E269" s="24" t="s">
        <v>260</v>
      </c>
      <c r="F269" s="24" t="s">
        <v>261</v>
      </c>
      <c r="G269" s="36">
        <v>41366</v>
      </c>
      <c r="H269" s="36">
        <v>41366</v>
      </c>
      <c r="I269" s="12">
        <v>3</v>
      </c>
      <c r="J269" s="12">
        <v>3</v>
      </c>
      <c r="K269" s="12">
        <v>3</v>
      </c>
      <c r="L269" s="24" t="s">
        <v>10597</v>
      </c>
      <c r="M269" t="str">
        <f>VLOOKUP(LEFT(Incoming_Data[[#This Row],[Object ID]],1),Lookup[#All],2,FALSE)</f>
        <v>Service Request</v>
      </c>
      <c r="N269" s="36">
        <f>IFERROR(VLOOKUP(Incoming_Data[[#This Row],[Object ID]],SP_Data[#All],2,FALSE),"")</f>
        <v>41366</v>
      </c>
      <c r="O269" s="36">
        <f>IFERROR(VLOOKUP(Incoming_Data[[#This Row],[Object ID]],Finalized_Data[#All],2,FALSE),"")</f>
        <v>41414</v>
      </c>
      <c r="P2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" s="6">
        <f>IFERROR(DATE(YEAR(Incoming_Data[[#This Row],[Incoming Day]]),MONTH(Incoming_Data[[#This Row],[Incoming Day]]),1),"")</f>
        <v>41365</v>
      </c>
      <c r="R269" s="3">
        <f>DATE(YEAR(Incoming_Data[[#This Row],[Incoming Day]]),1,1)</f>
        <v>41275</v>
      </c>
      <c r="S269" s="6">
        <f>IFERROR(DATE(YEAR(Incoming_Data[[#This Row],[Completed Day]]),MONTH(Incoming_Data[[#This Row],[Completed Day]]),1),"")</f>
        <v>41365</v>
      </c>
      <c r="T269" s="6">
        <f>IFERROR(DATE(YEAR(Incoming_Data[[#This Row],[Confirmed Day]]),MONTH(Incoming_Data[[#This Row],[Confirmed Day]]),1),"")</f>
        <v>41395</v>
      </c>
      <c r="U269" s="12">
        <f>IF(ISNUMBER(Incoming_Data[[#This Row],[Completed Day]]),1,0)</f>
        <v>1</v>
      </c>
      <c r="V269" s="12">
        <f>IF(ISNUMBER(Incoming_Data[[#This Row],[Confirmed Day]]),1,0)</f>
        <v>1</v>
      </c>
      <c r="X269" t="s">
        <v>9444</v>
      </c>
      <c r="Y269" s="36">
        <v>41353</v>
      </c>
      <c r="AA269" t="s">
        <v>9444</v>
      </c>
      <c r="AB269" s="36">
        <v>41384</v>
      </c>
    </row>
    <row r="270" spans="2:28" x14ac:dyDescent="0.25">
      <c r="B270" s="24" t="s">
        <v>30</v>
      </c>
      <c r="C270" s="24" t="s">
        <v>17</v>
      </c>
      <c r="D270" s="24" t="s">
        <v>2198</v>
      </c>
      <c r="E270" s="24" t="s">
        <v>10713</v>
      </c>
      <c r="F270" s="24" t="s">
        <v>10714</v>
      </c>
      <c r="G270" s="36">
        <v>41366</v>
      </c>
      <c r="H270" s="36">
        <v>41366</v>
      </c>
      <c r="I270" s="12">
        <v>3</v>
      </c>
      <c r="J270" s="12">
        <v>3</v>
      </c>
      <c r="K270" s="12">
        <v>3</v>
      </c>
      <c r="L270" s="24" t="s">
        <v>10599</v>
      </c>
      <c r="M270" t="str">
        <f>VLOOKUP(LEFT(Incoming_Data[[#This Row],[Object ID]],1),Lookup[#All],2,FALSE)</f>
        <v>Service Request</v>
      </c>
      <c r="N270" s="36">
        <f>IFERROR(VLOOKUP(Incoming_Data[[#This Row],[Object ID]],SP_Data[#All],2,FALSE),"")</f>
        <v>41402</v>
      </c>
      <c r="O270" s="36" t="str">
        <f>IFERROR(VLOOKUP(Incoming_Data[[#This Row],[Object ID]],Finalized_Data[#All],2,FALSE),"")</f>
        <v/>
      </c>
      <c r="P2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" s="6">
        <f>IFERROR(DATE(YEAR(Incoming_Data[[#This Row],[Incoming Day]]),MONTH(Incoming_Data[[#This Row],[Incoming Day]]),1),"")</f>
        <v>41365</v>
      </c>
      <c r="R270" s="3">
        <f>DATE(YEAR(Incoming_Data[[#This Row],[Incoming Day]]),1,1)</f>
        <v>41275</v>
      </c>
      <c r="S270" s="6">
        <f>IFERROR(DATE(YEAR(Incoming_Data[[#This Row],[Completed Day]]),MONTH(Incoming_Data[[#This Row],[Completed Day]]),1),"")</f>
        <v>41395</v>
      </c>
      <c r="T270" s="6" t="str">
        <f>IFERROR(DATE(YEAR(Incoming_Data[[#This Row],[Confirmed Day]]),MONTH(Incoming_Data[[#This Row],[Confirmed Day]]),1),"")</f>
        <v/>
      </c>
      <c r="U270" s="12">
        <f>IF(ISNUMBER(Incoming_Data[[#This Row],[Completed Day]]),1,0)</f>
        <v>1</v>
      </c>
      <c r="V270" s="12">
        <f>IF(ISNUMBER(Incoming_Data[[#This Row],[Confirmed Day]]),1,0)</f>
        <v>0</v>
      </c>
      <c r="X270" t="s">
        <v>9482</v>
      </c>
      <c r="Y270" s="36">
        <v>41353</v>
      </c>
      <c r="AA270" t="s">
        <v>9482</v>
      </c>
      <c r="AB270" s="36">
        <v>41384</v>
      </c>
    </row>
    <row r="271" spans="2:28" x14ac:dyDescent="0.25">
      <c r="B271" s="24" t="s">
        <v>30</v>
      </c>
      <c r="C271" s="24" t="s">
        <v>17</v>
      </c>
      <c r="D271" s="24" t="s">
        <v>2198</v>
      </c>
      <c r="E271" s="24" t="s">
        <v>294</v>
      </c>
      <c r="F271" s="24" t="s">
        <v>295</v>
      </c>
      <c r="G271" s="36">
        <v>41366</v>
      </c>
      <c r="H271" s="36">
        <v>41366</v>
      </c>
      <c r="I271" s="12">
        <v>3</v>
      </c>
      <c r="J271" s="12">
        <v>3</v>
      </c>
      <c r="K271" s="12">
        <v>3</v>
      </c>
      <c r="L271" s="24" t="s">
        <v>10597</v>
      </c>
      <c r="M271" t="str">
        <f>VLOOKUP(LEFT(Incoming_Data[[#This Row],[Object ID]],1),Lookup[#All],2,FALSE)</f>
        <v>Service Request</v>
      </c>
      <c r="N271" s="36">
        <f>IFERROR(VLOOKUP(Incoming_Data[[#This Row],[Object ID]],SP_Data[#All],2,FALSE),"")</f>
        <v>41366</v>
      </c>
      <c r="O271" s="36">
        <f>IFERROR(VLOOKUP(Incoming_Data[[#This Row],[Object ID]],Finalized_Data[#All],2,FALSE),"")</f>
        <v>41414</v>
      </c>
      <c r="P2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" s="6">
        <f>IFERROR(DATE(YEAR(Incoming_Data[[#This Row],[Incoming Day]]),MONTH(Incoming_Data[[#This Row],[Incoming Day]]),1),"")</f>
        <v>41365</v>
      </c>
      <c r="R271" s="3">
        <f>DATE(YEAR(Incoming_Data[[#This Row],[Incoming Day]]),1,1)</f>
        <v>41275</v>
      </c>
      <c r="S271" s="6">
        <f>IFERROR(DATE(YEAR(Incoming_Data[[#This Row],[Completed Day]]),MONTH(Incoming_Data[[#This Row],[Completed Day]]),1),"")</f>
        <v>41365</v>
      </c>
      <c r="T271" s="6">
        <f>IFERROR(DATE(YEAR(Incoming_Data[[#This Row],[Confirmed Day]]),MONTH(Incoming_Data[[#This Row],[Confirmed Day]]),1),"")</f>
        <v>41395</v>
      </c>
      <c r="U271" s="12">
        <f>IF(ISNUMBER(Incoming_Data[[#This Row],[Completed Day]]),1,0)</f>
        <v>1</v>
      </c>
      <c r="V271" s="12">
        <f>IF(ISNUMBER(Incoming_Data[[#This Row],[Confirmed Day]]),1,0)</f>
        <v>1</v>
      </c>
      <c r="X271" t="s">
        <v>9459</v>
      </c>
      <c r="Y271" s="36">
        <v>41353</v>
      </c>
      <c r="AA271" t="s">
        <v>9459</v>
      </c>
      <c r="AB271" s="36">
        <v>41384</v>
      </c>
    </row>
    <row r="272" spans="2:28" x14ac:dyDescent="0.25">
      <c r="B272" s="24" t="s">
        <v>30</v>
      </c>
      <c r="C272" s="24" t="s">
        <v>17</v>
      </c>
      <c r="D272" s="24" t="s">
        <v>2198</v>
      </c>
      <c r="E272" s="24" t="s">
        <v>296</v>
      </c>
      <c r="F272" s="24" t="s">
        <v>297</v>
      </c>
      <c r="G272" s="36">
        <v>41366</v>
      </c>
      <c r="H272" s="36">
        <v>41366</v>
      </c>
      <c r="I272" s="12">
        <v>3</v>
      </c>
      <c r="J272" s="12">
        <v>3</v>
      </c>
      <c r="K272" s="12">
        <v>3</v>
      </c>
      <c r="L272" s="24" t="s">
        <v>10597</v>
      </c>
      <c r="M272" t="str">
        <f>VLOOKUP(LEFT(Incoming_Data[[#This Row],[Object ID]],1),Lookup[#All],2,FALSE)</f>
        <v>Service Request</v>
      </c>
      <c r="N272" s="36">
        <f>IFERROR(VLOOKUP(Incoming_Data[[#This Row],[Object ID]],SP_Data[#All],2,FALSE),"")</f>
        <v>41366</v>
      </c>
      <c r="O272" s="36">
        <f>IFERROR(VLOOKUP(Incoming_Data[[#This Row],[Object ID]],Finalized_Data[#All],2,FALSE),"")</f>
        <v>41414</v>
      </c>
      <c r="P2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" s="6">
        <f>IFERROR(DATE(YEAR(Incoming_Data[[#This Row],[Incoming Day]]),MONTH(Incoming_Data[[#This Row],[Incoming Day]]),1),"")</f>
        <v>41365</v>
      </c>
      <c r="R272" s="3">
        <f>DATE(YEAR(Incoming_Data[[#This Row],[Incoming Day]]),1,1)</f>
        <v>41275</v>
      </c>
      <c r="S272" s="6">
        <f>IFERROR(DATE(YEAR(Incoming_Data[[#This Row],[Completed Day]]),MONTH(Incoming_Data[[#This Row],[Completed Day]]),1),"")</f>
        <v>41365</v>
      </c>
      <c r="T272" s="6">
        <f>IFERROR(DATE(YEAR(Incoming_Data[[#This Row],[Confirmed Day]]),MONTH(Incoming_Data[[#This Row],[Confirmed Day]]),1),"")</f>
        <v>41395</v>
      </c>
      <c r="U272" s="12">
        <f>IF(ISNUMBER(Incoming_Data[[#This Row],[Completed Day]]),1,0)</f>
        <v>1</v>
      </c>
      <c r="V272" s="12">
        <f>IF(ISNUMBER(Incoming_Data[[#This Row],[Confirmed Day]]),1,0)</f>
        <v>1</v>
      </c>
      <c r="X272" t="s">
        <v>9449</v>
      </c>
      <c r="Y272" s="36">
        <v>41353</v>
      </c>
      <c r="AA272" t="s">
        <v>9449</v>
      </c>
      <c r="AB272" s="36">
        <v>41384</v>
      </c>
    </row>
    <row r="273" spans="2:28" x14ac:dyDescent="0.25">
      <c r="B273" s="24" t="s">
        <v>30</v>
      </c>
      <c r="C273" s="24" t="s">
        <v>17</v>
      </c>
      <c r="D273" s="24" t="s">
        <v>2198</v>
      </c>
      <c r="E273" s="24" t="s">
        <v>300</v>
      </c>
      <c r="F273" s="24" t="s">
        <v>301</v>
      </c>
      <c r="G273" s="36">
        <v>41367</v>
      </c>
      <c r="H273" s="36">
        <v>41366</v>
      </c>
      <c r="I273" s="12">
        <v>3</v>
      </c>
      <c r="J273" s="12">
        <v>3</v>
      </c>
      <c r="K273" s="12">
        <v>3</v>
      </c>
      <c r="L273" s="24" t="s">
        <v>10597</v>
      </c>
      <c r="M273" t="str">
        <f>VLOOKUP(LEFT(Incoming_Data[[#This Row],[Object ID]],1),Lookup[#All],2,FALSE)</f>
        <v>Service Request</v>
      </c>
      <c r="N273" s="36">
        <f>IFERROR(VLOOKUP(Incoming_Data[[#This Row],[Object ID]],SP_Data[#All],2,FALSE),"")</f>
        <v>41367</v>
      </c>
      <c r="O273" s="36">
        <f>IFERROR(VLOOKUP(Incoming_Data[[#This Row],[Object ID]],Finalized_Data[#All],2,FALSE),"")</f>
        <v>41414</v>
      </c>
      <c r="P2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" s="6">
        <f>IFERROR(DATE(YEAR(Incoming_Data[[#This Row],[Incoming Day]]),MONTH(Incoming_Data[[#This Row],[Incoming Day]]),1),"")</f>
        <v>41365</v>
      </c>
      <c r="R273" s="3">
        <f>DATE(YEAR(Incoming_Data[[#This Row],[Incoming Day]]),1,1)</f>
        <v>41275</v>
      </c>
      <c r="S273" s="6">
        <f>IFERROR(DATE(YEAR(Incoming_Data[[#This Row],[Completed Day]]),MONTH(Incoming_Data[[#This Row],[Completed Day]]),1),"")</f>
        <v>41365</v>
      </c>
      <c r="T273" s="6">
        <f>IFERROR(DATE(YEAR(Incoming_Data[[#This Row],[Confirmed Day]]),MONTH(Incoming_Data[[#This Row],[Confirmed Day]]),1),"")</f>
        <v>41395</v>
      </c>
      <c r="U273" s="12">
        <f>IF(ISNUMBER(Incoming_Data[[#This Row],[Completed Day]]),1,0)</f>
        <v>1</v>
      </c>
      <c r="V273" s="12">
        <f>IF(ISNUMBER(Incoming_Data[[#This Row],[Confirmed Day]]),1,0)</f>
        <v>1</v>
      </c>
      <c r="X273" t="s">
        <v>9457</v>
      </c>
      <c r="Y273" s="36">
        <v>41353</v>
      </c>
      <c r="AA273" t="s">
        <v>9457</v>
      </c>
      <c r="AB273" s="36">
        <v>41384</v>
      </c>
    </row>
    <row r="274" spans="2:28" x14ac:dyDescent="0.25">
      <c r="B274" s="24" t="s">
        <v>30</v>
      </c>
      <c r="C274" s="24" t="s">
        <v>17</v>
      </c>
      <c r="D274" s="24" t="s">
        <v>2198</v>
      </c>
      <c r="E274" s="24" t="s">
        <v>319</v>
      </c>
      <c r="F274" s="24" t="s">
        <v>320</v>
      </c>
      <c r="G274" s="36">
        <v>41368</v>
      </c>
      <c r="H274" s="36">
        <v>41367</v>
      </c>
      <c r="I274" s="12">
        <v>3</v>
      </c>
      <c r="J274" s="12">
        <v>3</v>
      </c>
      <c r="K274" s="12">
        <v>3</v>
      </c>
      <c r="L274" s="24" t="s">
        <v>10597</v>
      </c>
      <c r="M274" t="str">
        <f>VLOOKUP(LEFT(Incoming_Data[[#This Row],[Object ID]],1),Lookup[#All],2,FALSE)</f>
        <v>Service Request</v>
      </c>
      <c r="N274" s="36">
        <f>IFERROR(VLOOKUP(Incoming_Data[[#This Row],[Object ID]],SP_Data[#All],2,FALSE),"")</f>
        <v>41368</v>
      </c>
      <c r="O274" s="36">
        <f>IFERROR(VLOOKUP(Incoming_Data[[#This Row],[Object ID]],Finalized_Data[#All],2,FALSE),"")</f>
        <v>41414</v>
      </c>
      <c r="P2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" s="6">
        <f>IFERROR(DATE(YEAR(Incoming_Data[[#This Row],[Incoming Day]]),MONTH(Incoming_Data[[#This Row],[Incoming Day]]),1),"")</f>
        <v>41365</v>
      </c>
      <c r="R274" s="3">
        <f>DATE(YEAR(Incoming_Data[[#This Row],[Incoming Day]]),1,1)</f>
        <v>41275</v>
      </c>
      <c r="S274" s="6">
        <f>IFERROR(DATE(YEAR(Incoming_Data[[#This Row],[Completed Day]]),MONTH(Incoming_Data[[#This Row],[Completed Day]]),1),"")</f>
        <v>41365</v>
      </c>
      <c r="T274" s="6">
        <f>IFERROR(DATE(YEAR(Incoming_Data[[#This Row],[Confirmed Day]]),MONTH(Incoming_Data[[#This Row],[Confirmed Day]]),1),"")</f>
        <v>41395</v>
      </c>
      <c r="U274" s="12">
        <f>IF(ISNUMBER(Incoming_Data[[#This Row],[Completed Day]]),1,0)</f>
        <v>1</v>
      </c>
      <c r="V274" s="12">
        <f>IF(ISNUMBER(Incoming_Data[[#This Row],[Confirmed Day]]),1,0)</f>
        <v>1</v>
      </c>
      <c r="X274" t="s">
        <v>9452</v>
      </c>
      <c r="Y274" s="36">
        <v>41353</v>
      </c>
      <c r="AA274" t="s">
        <v>9452</v>
      </c>
      <c r="AB274" s="36">
        <v>41425</v>
      </c>
    </row>
    <row r="275" spans="2:28" x14ac:dyDescent="0.25">
      <c r="B275" s="24" t="s">
        <v>30</v>
      </c>
      <c r="C275" s="24" t="s">
        <v>17</v>
      </c>
      <c r="D275" s="24" t="s">
        <v>2198</v>
      </c>
      <c r="E275" s="24" t="s">
        <v>332</v>
      </c>
      <c r="F275" s="24" t="s">
        <v>333</v>
      </c>
      <c r="G275" s="36">
        <v>41368</v>
      </c>
      <c r="H275" s="36">
        <v>41368</v>
      </c>
      <c r="I275" s="12">
        <v>3</v>
      </c>
      <c r="J275" s="12">
        <v>3</v>
      </c>
      <c r="K275" s="12">
        <v>3</v>
      </c>
      <c r="L275" s="24" t="s">
        <v>10597</v>
      </c>
      <c r="M275" t="str">
        <f>VLOOKUP(LEFT(Incoming_Data[[#This Row],[Object ID]],1),Lookup[#All],2,FALSE)</f>
        <v>Service Request</v>
      </c>
      <c r="N275" s="36">
        <f>IFERROR(VLOOKUP(Incoming_Data[[#This Row],[Object ID]],SP_Data[#All],2,FALSE),"")</f>
        <v>41368</v>
      </c>
      <c r="O275" s="36">
        <f>IFERROR(VLOOKUP(Incoming_Data[[#This Row],[Object ID]],Finalized_Data[#All],2,FALSE),"")</f>
        <v>41372</v>
      </c>
      <c r="P2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" s="6">
        <f>IFERROR(DATE(YEAR(Incoming_Data[[#This Row],[Incoming Day]]),MONTH(Incoming_Data[[#This Row],[Incoming Day]]),1),"")</f>
        <v>41365</v>
      </c>
      <c r="R275" s="3">
        <f>DATE(YEAR(Incoming_Data[[#This Row],[Incoming Day]]),1,1)</f>
        <v>41275</v>
      </c>
      <c r="S275" s="6">
        <f>IFERROR(DATE(YEAR(Incoming_Data[[#This Row],[Completed Day]]),MONTH(Incoming_Data[[#This Row],[Completed Day]]),1),"")</f>
        <v>41365</v>
      </c>
      <c r="T275" s="6">
        <f>IFERROR(DATE(YEAR(Incoming_Data[[#This Row],[Confirmed Day]]),MONTH(Incoming_Data[[#This Row],[Confirmed Day]]),1),"")</f>
        <v>41365</v>
      </c>
      <c r="U275" s="12">
        <f>IF(ISNUMBER(Incoming_Data[[#This Row],[Completed Day]]),1,0)</f>
        <v>1</v>
      </c>
      <c r="V275" s="12">
        <f>IF(ISNUMBER(Incoming_Data[[#This Row],[Confirmed Day]]),1,0)</f>
        <v>1</v>
      </c>
      <c r="X275" t="s">
        <v>9438</v>
      </c>
      <c r="Y275" s="36">
        <v>41353</v>
      </c>
      <c r="AA275" t="s">
        <v>9438</v>
      </c>
      <c r="AB275" s="36">
        <v>41384</v>
      </c>
    </row>
    <row r="276" spans="2:28" x14ac:dyDescent="0.25">
      <c r="B276" s="24" t="s">
        <v>30</v>
      </c>
      <c r="C276" s="24" t="s">
        <v>17</v>
      </c>
      <c r="D276" s="24" t="s">
        <v>2198</v>
      </c>
      <c r="E276" s="24" t="s">
        <v>334</v>
      </c>
      <c r="F276" s="24" t="s">
        <v>335</v>
      </c>
      <c r="G276" s="36">
        <v>41369</v>
      </c>
      <c r="H276" s="36">
        <v>41368</v>
      </c>
      <c r="I276" s="12">
        <v>3</v>
      </c>
      <c r="J276" s="12">
        <v>3</v>
      </c>
      <c r="K276" s="12">
        <v>3</v>
      </c>
      <c r="L276" s="24" t="s">
        <v>10597</v>
      </c>
      <c r="M276" t="str">
        <f>VLOOKUP(LEFT(Incoming_Data[[#This Row],[Object ID]],1),Lookup[#All],2,FALSE)</f>
        <v>Service Request</v>
      </c>
      <c r="N276" s="36">
        <f>IFERROR(VLOOKUP(Incoming_Data[[#This Row],[Object ID]],SP_Data[#All],2,FALSE),"")</f>
        <v>41369</v>
      </c>
      <c r="O276" s="36">
        <f>IFERROR(VLOOKUP(Incoming_Data[[#This Row],[Object ID]],Finalized_Data[#All],2,FALSE),"")</f>
        <v>41369</v>
      </c>
      <c r="P2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" s="6">
        <f>IFERROR(DATE(YEAR(Incoming_Data[[#This Row],[Incoming Day]]),MONTH(Incoming_Data[[#This Row],[Incoming Day]]),1),"")</f>
        <v>41365</v>
      </c>
      <c r="R276" s="3">
        <f>DATE(YEAR(Incoming_Data[[#This Row],[Incoming Day]]),1,1)</f>
        <v>41275</v>
      </c>
      <c r="S276" s="6">
        <f>IFERROR(DATE(YEAR(Incoming_Data[[#This Row],[Completed Day]]),MONTH(Incoming_Data[[#This Row],[Completed Day]]),1),"")</f>
        <v>41365</v>
      </c>
      <c r="T276" s="6">
        <f>IFERROR(DATE(YEAR(Incoming_Data[[#This Row],[Confirmed Day]]),MONTH(Incoming_Data[[#This Row],[Confirmed Day]]),1),"")</f>
        <v>41365</v>
      </c>
      <c r="U276" s="12">
        <f>IF(ISNUMBER(Incoming_Data[[#This Row],[Completed Day]]),1,0)</f>
        <v>1</v>
      </c>
      <c r="V276" s="12">
        <f>IF(ISNUMBER(Incoming_Data[[#This Row],[Confirmed Day]]),1,0)</f>
        <v>1</v>
      </c>
      <c r="X276" t="s">
        <v>9447</v>
      </c>
      <c r="Y276" s="36">
        <v>41353</v>
      </c>
      <c r="AA276" t="s">
        <v>9447</v>
      </c>
      <c r="AB276" s="36">
        <v>41384</v>
      </c>
    </row>
    <row r="277" spans="2:28" x14ac:dyDescent="0.25">
      <c r="B277" s="24" t="s">
        <v>30</v>
      </c>
      <c r="C277" s="24" t="s">
        <v>17</v>
      </c>
      <c r="D277" s="24" t="s">
        <v>2198</v>
      </c>
      <c r="E277" s="24" t="s">
        <v>340</v>
      </c>
      <c r="F277" s="24" t="s">
        <v>341</v>
      </c>
      <c r="G277" s="36">
        <v>41369</v>
      </c>
      <c r="H277" s="36">
        <v>41369</v>
      </c>
      <c r="I277" s="12">
        <v>3</v>
      </c>
      <c r="J277" s="12">
        <v>3</v>
      </c>
      <c r="K277" s="12">
        <v>3</v>
      </c>
      <c r="L277" s="24" t="s">
        <v>10597</v>
      </c>
      <c r="M277" t="str">
        <f>VLOOKUP(LEFT(Incoming_Data[[#This Row],[Object ID]],1),Lookup[#All],2,FALSE)</f>
        <v>Service Request</v>
      </c>
      <c r="N277" s="36">
        <f>IFERROR(VLOOKUP(Incoming_Data[[#This Row],[Object ID]],SP_Data[#All],2,FALSE),"")</f>
        <v>41369</v>
      </c>
      <c r="O277" s="36">
        <f>IFERROR(VLOOKUP(Incoming_Data[[#This Row],[Object ID]],Finalized_Data[#All],2,FALSE),"")</f>
        <v>41414</v>
      </c>
      <c r="P2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" s="6">
        <f>IFERROR(DATE(YEAR(Incoming_Data[[#This Row],[Incoming Day]]),MONTH(Incoming_Data[[#This Row],[Incoming Day]]),1),"")</f>
        <v>41365</v>
      </c>
      <c r="R277" s="3">
        <f>DATE(YEAR(Incoming_Data[[#This Row],[Incoming Day]]),1,1)</f>
        <v>41275</v>
      </c>
      <c r="S277" s="6">
        <f>IFERROR(DATE(YEAR(Incoming_Data[[#This Row],[Completed Day]]),MONTH(Incoming_Data[[#This Row],[Completed Day]]),1),"")</f>
        <v>41365</v>
      </c>
      <c r="T277" s="6">
        <f>IFERROR(DATE(YEAR(Incoming_Data[[#This Row],[Confirmed Day]]),MONTH(Incoming_Data[[#This Row],[Confirmed Day]]),1),"")</f>
        <v>41395</v>
      </c>
      <c r="U277" s="12">
        <f>IF(ISNUMBER(Incoming_Data[[#This Row],[Completed Day]]),1,0)</f>
        <v>1</v>
      </c>
      <c r="V277" s="12">
        <f>IF(ISNUMBER(Incoming_Data[[#This Row],[Confirmed Day]]),1,0)</f>
        <v>1</v>
      </c>
      <c r="X277" t="s">
        <v>9391</v>
      </c>
      <c r="Y277" s="36">
        <v>41353</v>
      </c>
      <c r="AA277" t="s">
        <v>9391</v>
      </c>
      <c r="AB277" s="36">
        <v>41384</v>
      </c>
    </row>
    <row r="278" spans="2:28" x14ac:dyDescent="0.25">
      <c r="B278" s="24" t="s">
        <v>30</v>
      </c>
      <c r="C278" s="24" t="s">
        <v>17</v>
      </c>
      <c r="D278" s="24" t="s">
        <v>2198</v>
      </c>
      <c r="E278" s="24" t="s">
        <v>347</v>
      </c>
      <c r="F278" s="24" t="s">
        <v>348</v>
      </c>
      <c r="G278" s="36">
        <v>41369</v>
      </c>
      <c r="H278" s="36">
        <v>41369</v>
      </c>
      <c r="I278" s="12">
        <v>3</v>
      </c>
      <c r="J278" s="12">
        <v>3</v>
      </c>
      <c r="K278" s="12">
        <v>3</v>
      </c>
      <c r="L278" s="24" t="s">
        <v>10597</v>
      </c>
      <c r="M278" t="str">
        <f>VLOOKUP(LEFT(Incoming_Data[[#This Row],[Object ID]],1),Lookup[#All],2,FALSE)</f>
        <v>Service Request</v>
      </c>
      <c r="N278" s="36">
        <f>IFERROR(VLOOKUP(Incoming_Data[[#This Row],[Object ID]],SP_Data[#All],2,FALSE),"")</f>
        <v>41369</v>
      </c>
      <c r="O278" s="36">
        <f>IFERROR(VLOOKUP(Incoming_Data[[#This Row],[Object ID]],Finalized_Data[#All],2,FALSE),"")</f>
        <v>41414</v>
      </c>
      <c r="P2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" s="6">
        <f>IFERROR(DATE(YEAR(Incoming_Data[[#This Row],[Incoming Day]]),MONTH(Incoming_Data[[#This Row],[Incoming Day]]),1),"")</f>
        <v>41365</v>
      </c>
      <c r="R278" s="3">
        <f>DATE(YEAR(Incoming_Data[[#This Row],[Incoming Day]]),1,1)</f>
        <v>41275</v>
      </c>
      <c r="S278" s="6">
        <f>IFERROR(DATE(YEAR(Incoming_Data[[#This Row],[Completed Day]]),MONTH(Incoming_Data[[#This Row],[Completed Day]]),1),"")</f>
        <v>41365</v>
      </c>
      <c r="T278" s="6">
        <f>IFERROR(DATE(YEAR(Incoming_Data[[#This Row],[Confirmed Day]]),MONTH(Incoming_Data[[#This Row],[Confirmed Day]]),1),"")</f>
        <v>41395</v>
      </c>
      <c r="U278" s="12">
        <f>IF(ISNUMBER(Incoming_Data[[#This Row],[Completed Day]]),1,0)</f>
        <v>1</v>
      </c>
      <c r="V278" s="12">
        <f>IF(ISNUMBER(Incoming_Data[[#This Row],[Confirmed Day]]),1,0)</f>
        <v>1</v>
      </c>
      <c r="X278" t="s">
        <v>9441</v>
      </c>
      <c r="Y278" s="36">
        <v>41353</v>
      </c>
      <c r="AA278" t="s">
        <v>9441</v>
      </c>
      <c r="AB278" s="36">
        <v>41384</v>
      </c>
    </row>
    <row r="279" spans="2:28" x14ac:dyDescent="0.25">
      <c r="B279" s="24" t="s">
        <v>30</v>
      </c>
      <c r="C279" s="24" t="s">
        <v>17</v>
      </c>
      <c r="D279" s="24" t="s">
        <v>2198</v>
      </c>
      <c r="E279" s="24" t="s">
        <v>375</v>
      </c>
      <c r="F279" s="24" t="s">
        <v>376</v>
      </c>
      <c r="G279" s="36">
        <v>41372</v>
      </c>
      <c r="H279" s="36">
        <v>41372</v>
      </c>
      <c r="I279" s="12">
        <v>3</v>
      </c>
      <c r="J279" s="12">
        <v>3</v>
      </c>
      <c r="K279" s="12">
        <v>3</v>
      </c>
      <c r="L279" s="24" t="s">
        <v>10597</v>
      </c>
      <c r="M279" t="str">
        <f>VLOOKUP(LEFT(Incoming_Data[[#This Row],[Object ID]],1),Lookup[#All],2,FALSE)</f>
        <v>Service Request</v>
      </c>
      <c r="N279" s="36">
        <f>IFERROR(VLOOKUP(Incoming_Data[[#This Row],[Object ID]],SP_Data[#All],2,FALSE),"")</f>
        <v>41372</v>
      </c>
      <c r="O279" s="36">
        <f>IFERROR(VLOOKUP(Incoming_Data[[#This Row],[Object ID]],Finalized_Data[#All],2,FALSE),"")</f>
        <v>41414</v>
      </c>
      <c r="P2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" s="6">
        <f>IFERROR(DATE(YEAR(Incoming_Data[[#This Row],[Incoming Day]]),MONTH(Incoming_Data[[#This Row],[Incoming Day]]),1),"")</f>
        <v>41365</v>
      </c>
      <c r="R279" s="3">
        <f>DATE(YEAR(Incoming_Data[[#This Row],[Incoming Day]]),1,1)</f>
        <v>41275</v>
      </c>
      <c r="S279" s="6">
        <f>IFERROR(DATE(YEAR(Incoming_Data[[#This Row],[Completed Day]]),MONTH(Incoming_Data[[#This Row],[Completed Day]]),1),"")</f>
        <v>41365</v>
      </c>
      <c r="T279" s="6">
        <f>IFERROR(DATE(YEAR(Incoming_Data[[#This Row],[Confirmed Day]]),MONTH(Incoming_Data[[#This Row],[Confirmed Day]]),1),"")</f>
        <v>41395</v>
      </c>
      <c r="U279" s="12">
        <f>IF(ISNUMBER(Incoming_Data[[#This Row],[Completed Day]]),1,0)</f>
        <v>1</v>
      </c>
      <c r="V279" s="12">
        <f>IF(ISNUMBER(Incoming_Data[[#This Row],[Confirmed Day]]),1,0)</f>
        <v>1</v>
      </c>
      <c r="X279" t="s">
        <v>9432</v>
      </c>
      <c r="Y279" s="36">
        <v>41353</v>
      </c>
      <c r="AA279" t="s">
        <v>9432</v>
      </c>
      <c r="AB279" s="36">
        <v>41384</v>
      </c>
    </row>
    <row r="280" spans="2:28" x14ac:dyDescent="0.25">
      <c r="B280" s="24" t="s">
        <v>30</v>
      </c>
      <c r="C280" s="24" t="s">
        <v>17</v>
      </c>
      <c r="D280" s="24" t="s">
        <v>2198</v>
      </c>
      <c r="E280" s="24" t="s">
        <v>377</v>
      </c>
      <c r="F280" s="24" t="s">
        <v>378</v>
      </c>
      <c r="G280" s="36">
        <v>41372</v>
      </c>
      <c r="H280" s="36">
        <v>41372</v>
      </c>
      <c r="I280" s="12">
        <v>3</v>
      </c>
      <c r="J280" s="12">
        <v>3</v>
      </c>
      <c r="K280" s="12">
        <v>3</v>
      </c>
      <c r="L280" s="24" t="s">
        <v>10597</v>
      </c>
      <c r="M280" t="str">
        <f>VLOOKUP(LEFT(Incoming_Data[[#This Row],[Object ID]],1),Lookup[#All],2,FALSE)</f>
        <v>Service Request</v>
      </c>
      <c r="N280" s="36">
        <f>IFERROR(VLOOKUP(Incoming_Data[[#This Row],[Object ID]],SP_Data[#All],2,FALSE),"")</f>
        <v>41372</v>
      </c>
      <c r="O280" s="36">
        <f>IFERROR(VLOOKUP(Incoming_Data[[#This Row],[Object ID]],Finalized_Data[#All],2,FALSE),"")</f>
        <v>41414</v>
      </c>
      <c r="P2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" s="6">
        <f>IFERROR(DATE(YEAR(Incoming_Data[[#This Row],[Incoming Day]]),MONTH(Incoming_Data[[#This Row],[Incoming Day]]),1),"")</f>
        <v>41365</v>
      </c>
      <c r="R280" s="3">
        <f>DATE(YEAR(Incoming_Data[[#This Row],[Incoming Day]]),1,1)</f>
        <v>41275</v>
      </c>
      <c r="S280" s="6">
        <f>IFERROR(DATE(YEAR(Incoming_Data[[#This Row],[Completed Day]]),MONTH(Incoming_Data[[#This Row],[Completed Day]]),1),"")</f>
        <v>41365</v>
      </c>
      <c r="T280" s="6">
        <f>IFERROR(DATE(YEAR(Incoming_Data[[#This Row],[Confirmed Day]]),MONTH(Incoming_Data[[#This Row],[Confirmed Day]]),1),"")</f>
        <v>41395</v>
      </c>
      <c r="U280" s="12">
        <f>IF(ISNUMBER(Incoming_Data[[#This Row],[Completed Day]]),1,0)</f>
        <v>1</v>
      </c>
      <c r="V280" s="12">
        <f>IF(ISNUMBER(Incoming_Data[[#This Row],[Confirmed Day]]),1,0)</f>
        <v>1</v>
      </c>
      <c r="X280" t="s">
        <v>9395</v>
      </c>
      <c r="Y280" s="36">
        <v>41353</v>
      </c>
      <c r="AA280" t="s">
        <v>9395</v>
      </c>
      <c r="AB280" s="36">
        <v>41425</v>
      </c>
    </row>
    <row r="281" spans="2:28" x14ac:dyDescent="0.25">
      <c r="B281" s="24" t="s">
        <v>30</v>
      </c>
      <c r="C281" s="24" t="s">
        <v>17</v>
      </c>
      <c r="D281" s="24" t="s">
        <v>2198</v>
      </c>
      <c r="E281" s="24" t="s">
        <v>379</v>
      </c>
      <c r="F281" s="24" t="s">
        <v>380</v>
      </c>
      <c r="G281" s="36">
        <v>41372</v>
      </c>
      <c r="H281" s="36">
        <v>41372</v>
      </c>
      <c r="I281" s="12">
        <v>3</v>
      </c>
      <c r="J281" s="12">
        <v>3</v>
      </c>
      <c r="K281" s="12">
        <v>3</v>
      </c>
      <c r="L281" s="24" t="s">
        <v>10597</v>
      </c>
      <c r="M281" t="str">
        <f>VLOOKUP(LEFT(Incoming_Data[[#This Row],[Object ID]],1),Lookup[#All],2,FALSE)</f>
        <v>Service Request</v>
      </c>
      <c r="N281" s="36">
        <f>IFERROR(VLOOKUP(Incoming_Data[[#This Row],[Object ID]],SP_Data[#All],2,FALSE),"")</f>
        <v>41372</v>
      </c>
      <c r="O281" s="36">
        <f>IFERROR(VLOOKUP(Incoming_Data[[#This Row],[Object ID]],Finalized_Data[#All],2,FALSE),"")</f>
        <v>41414</v>
      </c>
      <c r="P2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" s="6">
        <f>IFERROR(DATE(YEAR(Incoming_Data[[#This Row],[Incoming Day]]),MONTH(Incoming_Data[[#This Row],[Incoming Day]]),1),"")</f>
        <v>41365</v>
      </c>
      <c r="R281" s="3">
        <f>DATE(YEAR(Incoming_Data[[#This Row],[Incoming Day]]),1,1)</f>
        <v>41275</v>
      </c>
      <c r="S281" s="6">
        <f>IFERROR(DATE(YEAR(Incoming_Data[[#This Row],[Completed Day]]),MONTH(Incoming_Data[[#This Row],[Completed Day]]),1),"")</f>
        <v>41365</v>
      </c>
      <c r="T281" s="6">
        <f>IFERROR(DATE(YEAR(Incoming_Data[[#This Row],[Confirmed Day]]),MONTH(Incoming_Data[[#This Row],[Confirmed Day]]),1),"")</f>
        <v>41395</v>
      </c>
      <c r="U281" s="12">
        <f>IF(ISNUMBER(Incoming_Data[[#This Row],[Completed Day]]),1,0)</f>
        <v>1</v>
      </c>
      <c r="V281" s="12">
        <f>IF(ISNUMBER(Incoming_Data[[#This Row],[Confirmed Day]]),1,0)</f>
        <v>1</v>
      </c>
      <c r="X281" t="s">
        <v>9436</v>
      </c>
      <c r="Y281" s="36">
        <v>41353</v>
      </c>
      <c r="AA281" t="s">
        <v>9436</v>
      </c>
      <c r="AB281" s="36">
        <v>41384</v>
      </c>
    </row>
    <row r="282" spans="2:28" x14ac:dyDescent="0.25">
      <c r="B282" s="24" t="s">
        <v>30</v>
      </c>
      <c r="C282" s="24" t="s">
        <v>17</v>
      </c>
      <c r="D282" s="24" t="s">
        <v>2198</v>
      </c>
      <c r="E282" s="24" t="s">
        <v>381</v>
      </c>
      <c r="F282" s="24" t="s">
        <v>382</v>
      </c>
      <c r="G282" s="36">
        <v>41372</v>
      </c>
      <c r="H282" s="36">
        <v>41372</v>
      </c>
      <c r="I282" s="12">
        <v>3</v>
      </c>
      <c r="J282" s="12">
        <v>3</v>
      </c>
      <c r="K282" s="12">
        <v>3</v>
      </c>
      <c r="L282" s="24" t="s">
        <v>10597</v>
      </c>
      <c r="M282" t="str">
        <f>VLOOKUP(LEFT(Incoming_Data[[#This Row],[Object ID]],1),Lookup[#All],2,FALSE)</f>
        <v>Service Request</v>
      </c>
      <c r="N282" s="36">
        <f>IFERROR(VLOOKUP(Incoming_Data[[#This Row],[Object ID]],SP_Data[#All],2,FALSE),"")</f>
        <v>41372</v>
      </c>
      <c r="O282" s="36">
        <f>IFERROR(VLOOKUP(Incoming_Data[[#This Row],[Object ID]],Finalized_Data[#All],2,FALSE),"")</f>
        <v>41414</v>
      </c>
      <c r="P2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" s="6">
        <f>IFERROR(DATE(YEAR(Incoming_Data[[#This Row],[Incoming Day]]),MONTH(Incoming_Data[[#This Row],[Incoming Day]]),1),"")</f>
        <v>41365</v>
      </c>
      <c r="R282" s="3">
        <f>DATE(YEAR(Incoming_Data[[#This Row],[Incoming Day]]),1,1)</f>
        <v>41275</v>
      </c>
      <c r="S282" s="6">
        <f>IFERROR(DATE(YEAR(Incoming_Data[[#This Row],[Completed Day]]),MONTH(Incoming_Data[[#This Row],[Completed Day]]),1),"")</f>
        <v>41365</v>
      </c>
      <c r="T282" s="6">
        <f>IFERROR(DATE(YEAR(Incoming_Data[[#This Row],[Confirmed Day]]),MONTH(Incoming_Data[[#This Row],[Confirmed Day]]),1),"")</f>
        <v>41395</v>
      </c>
      <c r="U282" s="12">
        <f>IF(ISNUMBER(Incoming_Data[[#This Row],[Completed Day]]),1,0)</f>
        <v>1</v>
      </c>
      <c r="V282" s="12">
        <f>IF(ISNUMBER(Incoming_Data[[#This Row],[Confirmed Day]]),1,0)</f>
        <v>1</v>
      </c>
      <c r="X282" t="s">
        <v>9426</v>
      </c>
      <c r="Y282" s="36">
        <v>41353</v>
      </c>
      <c r="AA282" t="s">
        <v>9426</v>
      </c>
      <c r="AB282" s="36">
        <v>41384</v>
      </c>
    </row>
    <row r="283" spans="2:28" x14ac:dyDescent="0.25">
      <c r="B283" s="24" t="s">
        <v>30</v>
      </c>
      <c r="C283" s="24" t="s">
        <v>17</v>
      </c>
      <c r="D283" s="24" t="s">
        <v>2198</v>
      </c>
      <c r="E283" s="24" t="s">
        <v>417</v>
      </c>
      <c r="F283" s="24" t="s">
        <v>418</v>
      </c>
      <c r="G283" s="36">
        <v>41374</v>
      </c>
      <c r="H283" s="36">
        <v>41373</v>
      </c>
      <c r="I283" s="12">
        <v>3</v>
      </c>
      <c r="J283" s="12">
        <v>3</v>
      </c>
      <c r="K283" s="12">
        <v>3</v>
      </c>
      <c r="L283" s="24" t="s">
        <v>10597</v>
      </c>
      <c r="M283" t="str">
        <f>VLOOKUP(LEFT(Incoming_Data[[#This Row],[Object ID]],1),Lookup[#All],2,FALSE)</f>
        <v>Service Request</v>
      </c>
      <c r="N283" s="36">
        <f>IFERROR(VLOOKUP(Incoming_Data[[#This Row],[Object ID]],SP_Data[#All],2,FALSE),"")</f>
        <v>41374</v>
      </c>
      <c r="O283" s="36">
        <f>IFERROR(VLOOKUP(Incoming_Data[[#This Row],[Object ID]],Finalized_Data[#All],2,FALSE),"")</f>
        <v>41414</v>
      </c>
      <c r="P2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" s="6">
        <f>IFERROR(DATE(YEAR(Incoming_Data[[#This Row],[Incoming Day]]),MONTH(Incoming_Data[[#This Row],[Incoming Day]]),1),"")</f>
        <v>41365</v>
      </c>
      <c r="R283" s="3">
        <f>DATE(YEAR(Incoming_Data[[#This Row],[Incoming Day]]),1,1)</f>
        <v>41275</v>
      </c>
      <c r="S283" s="6">
        <f>IFERROR(DATE(YEAR(Incoming_Data[[#This Row],[Completed Day]]),MONTH(Incoming_Data[[#This Row],[Completed Day]]),1),"")</f>
        <v>41365</v>
      </c>
      <c r="T283" s="6">
        <f>IFERROR(DATE(YEAR(Incoming_Data[[#This Row],[Confirmed Day]]),MONTH(Incoming_Data[[#This Row],[Confirmed Day]]),1),"")</f>
        <v>41395</v>
      </c>
      <c r="U283" s="12">
        <f>IF(ISNUMBER(Incoming_Data[[#This Row],[Completed Day]]),1,0)</f>
        <v>1</v>
      </c>
      <c r="V283" s="12">
        <f>IF(ISNUMBER(Incoming_Data[[#This Row],[Confirmed Day]]),1,0)</f>
        <v>1</v>
      </c>
      <c r="X283" t="s">
        <v>9428</v>
      </c>
      <c r="Y283" s="36">
        <v>41353</v>
      </c>
      <c r="AA283" t="s">
        <v>9428</v>
      </c>
      <c r="AB283" s="36">
        <v>41384</v>
      </c>
    </row>
    <row r="284" spans="2:28" x14ac:dyDescent="0.25">
      <c r="B284" s="24" t="s">
        <v>30</v>
      </c>
      <c r="C284" s="24" t="s">
        <v>17</v>
      </c>
      <c r="D284" s="24" t="s">
        <v>2198</v>
      </c>
      <c r="E284" s="24" t="s">
        <v>428</v>
      </c>
      <c r="F284" s="24" t="s">
        <v>429</v>
      </c>
      <c r="G284" s="36">
        <v>41374</v>
      </c>
      <c r="H284" s="36">
        <v>41374</v>
      </c>
      <c r="I284" s="12">
        <v>3</v>
      </c>
      <c r="J284" s="12">
        <v>3</v>
      </c>
      <c r="K284" s="12">
        <v>3</v>
      </c>
      <c r="L284" s="24" t="s">
        <v>10597</v>
      </c>
      <c r="M284" t="str">
        <f>VLOOKUP(LEFT(Incoming_Data[[#This Row],[Object ID]],1),Lookup[#All],2,FALSE)</f>
        <v>Service Request</v>
      </c>
      <c r="N284" s="36">
        <f>IFERROR(VLOOKUP(Incoming_Data[[#This Row],[Object ID]],SP_Data[#All],2,FALSE),"")</f>
        <v>41374</v>
      </c>
      <c r="O284" s="36">
        <f>IFERROR(VLOOKUP(Incoming_Data[[#This Row],[Object ID]],Finalized_Data[#All],2,FALSE),"")</f>
        <v>41414</v>
      </c>
      <c r="P2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" s="6">
        <f>IFERROR(DATE(YEAR(Incoming_Data[[#This Row],[Incoming Day]]),MONTH(Incoming_Data[[#This Row],[Incoming Day]]),1),"")</f>
        <v>41365</v>
      </c>
      <c r="R284" s="3">
        <f>DATE(YEAR(Incoming_Data[[#This Row],[Incoming Day]]),1,1)</f>
        <v>41275</v>
      </c>
      <c r="S284" s="6">
        <f>IFERROR(DATE(YEAR(Incoming_Data[[#This Row],[Completed Day]]),MONTH(Incoming_Data[[#This Row],[Completed Day]]),1),"")</f>
        <v>41365</v>
      </c>
      <c r="T284" s="6">
        <f>IFERROR(DATE(YEAR(Incoming_Data[[#This Row],[Confirmed Day]]),MONTH(Incoming_Data[[#This Row],[Confirmed Day]]),1),"")</f>
        <v>41395</v>
      </c>
      <c r="U284" s="12">
        <f>IF(ISNUMBER(Incoming_Data[[#This Row],[Completed Day]]),1,0)</f>
        <v>1</v>
      </c>
      <c r="V284" s="12">
        <f>IF(ISNUMBER(Incoming_Data[[#This Row],[Confirmed Day]]),1,0)</f>
        <v>1</v>
      </c>
      <c r="X284" t="s">
        <v>9419</v>
      </c>
      <c r="Y284" s="36">
        <v>41353</v>
      </c>
      <c r="AA284" t="s">
        <v>9419</v>
      </c>
      <c r="AB284" s="36">
        <v>41384</v>
      </c>
    </row>
    <row r="285" spans="2:28" x14ac:dyDescent="0.25">
      <c r="B285" s="24" t="s">
        <v>30</v>
      </c>
      <c r="C285" s="24" t="s">
        <v>17</v>
      </c>
      <c r="D285" s="24" t="s">
        <v>2198</v>
      </c>
      <c r="E285" s="24" t="s">
        <v>432</v>
      </c>
      <c r="F285" s="24" t="s">
        <v>433</v>
      </c>
      <c r="G285" s="36">
        <v>41375</v>
      </c>
      <c r="H285" s="36">
        <v>41374</v>
      </c>
      <c r="I285" s="12">
        <v>3</v>
      </c>
      <c r="J285" s="12">
        <v>3</v>
      </c>
      <c r="K285" s="12">
        <v>3</v>
      </c>
      <c r="L285" s="24" t="s">
        <v>10597</v>
      </c>
      <c r="M285" t="str">
        <f>VLOOKUP(LEFT(Incoming_Data[[#This Row],[Object ID]],1),Lookup[#All],2,FALSE)</f>
        <v>Service Request</v>
      </c>
      <c r="N285" s="36">
        <f>IFERROR(VLOOKUP(Incoming_Data[[#This Row],[Object ID]],SP_Data[#All],2,FALSE),"")</f>
        <v>41375</v>
      </c>
      <c r="O285" s="36">
        <f>IFERROR(VLOOKUP(Incoming_Data[[#This Row],[Object ID]],Finalized_Data[#All],2,FALSE),"")</f>
        <v>41414</v>
      </c>
      <c r="P2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" s="6">
        <f>IFERROR(DATE(YEAR(Incoming_Data[[#This Row],[Incoming Day]]),MONTH(Incoming_Data[[#This Row],[Incoming Day]]),1),"")</f>
        <v>41365</v>
      </c>
      <c r="R285" s="3">
        <f>DATE(YEAR(Incoming_Data[[#This Row],[Incoming Day]]),1,1)</f>
        <v>41275</v>
      </c>
      <c r="S285" s="6">
        <f>IFERROR(DATE(YEAR(Incoming_Data[[#This Row],[Completed Day]]),MONTH(Incoming_Data[[#This Row],[Completed Day]]),1),"")</f>
        <v>41365</v>
      </c>
      <c r="T285" s="6">
        <f>IFERROR(DATE(YEAR(Incoming_Data[[#This Row],[Confirmed Day]]),MONTH(Incoming_Data[[#This Row],[Confirmed Day]]),1),"")</f>
        <v>41395</v>
      </c>
      <c r="U285" s="12">
        <f>IF(ISNUMBER(Incoming_Data[[#This Row],[Completed Day]]),1,0)</f>
        <v>1</v>
      </c>
      <c r="V285" s="12">
        <f>IF(ISNUMBER(Incoming_Data[[#This Row],[Confirmed Day]]),1,0)</f>
        <v>1</v>
      </c>
      <c r="X285" t="s">
        <v>9410</v>
      </c>
      <c r="Y285" s="36">
        <v>41353</v>
      </c>
      <c r="AA285" t="s">
        <v>9410</v>
      </c>
      <c r="AB285" s="36">
        <v>41384</v>
      </c>
    </row>
    <row r="286" spans="2:28" x14ac:dyDescent="0.25">
      <c r="B286" s="24" t="s">
        <v>30</v>
      </c>
      <c r="C286" s="24" t="s">
        <v>17</v>
      </c>
      <c r="D286" s="24" t="s">
        <v>2198</v>
      </c>
      <c r="E286" s="24" t="s">
        <v>453</v>
      </c>
      <c r="F286" s="24" t="s">
        <v>454</v>
      </c>
      <c r="G286" s="36">
        <v>41375</v>
      </c>
      <c r="H286" s="36">
        <v>41375</v>
      </c>
      <c r="I286" s="12">
        <v>3</v>
      </c>
      <c r="J286" s="12">
        <v>3</v>
      </c>
      <c r="K286" s="12">
        <v>3</v>
      </c>
      <c r="L286" s="24" t="s">
        <v>10597</v>
      </c>
      <c r="M286" t="str">
        <f>VLOOKUP(LEFT(Incoming_Data[[#This Row],[Object ID]],1),Lookup[#All],2,FALSE)</f>
        <v>Service Request</v>
      </c>
      <c r="N286" s="36">
        <f>IFERROR(VLOOKUP(Incoming_Data[[#This Row],[Object ID]],SP_Data[#All],2,FALSE),"")</f>
        <v>41375</v>
      </c>
      <c r="O286" s="36">
        <f>IFERROR(VLOOKUP(Incoming_Data[[#This Row],[Object ID]],Finalized_Data[#All],2,FALSE),"")</f>
        <v>41414</v>
      </c>
      <c r="P2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" s="6">
        <f>IFERROR(DATE(YEAR(Incoming_Data[[#This Row],[Incoming Day]]),MONTH(Incoming_Data[[#This Row],[Incoming Day]]),1),"")</f>
        <v>41365</v>
      </c>
      <c r="R286" s="3">
        <f>DATE(YEAR(Incoming_Data[[#This Row],[Incoming Day]]),1,1)</f>
        <v>41275</v>
      </c>
      <c r="S286" s="6">
        <f>IFERROR(DATE(YEAR(Incoming_Data[[#This Row],[Completed Day]]),MONTH(Incoming_Data[[#This Row],[Completed Day]]),1),"")</f>
        <v>41365</v>
      </c>
      <c r="T286" s="6">
        <f>IFERROR(DATE(YEAR(Incoming_Data[[#This Row],[Confirmed Day]]),MONTH(Incoming_Data[[#This Row],[Confirmed Day]]),1),"")</f>
        <v>41395</v>
      </c>
      <c r="U286" s="12">
        <f>IF(ISNUMBER(Incoming_Data[[#This Row],[Completed Day]]),1,0)</f>
        <v>1</v>
      </c>
      <c r="V286" s="12">
        <f>IF(ISNUMBER(Incoming_Data[[#This Row],[Confirmed Day]]),1,0)</f>
        <v>1</v>
      </c>
      <c r="X286" t="s">
        <v>9400</v>
      </c>
      <c r="Y286" s="36">
        <v>41353</v>
      </c>
      <c r="AA286" t="s">
        <v>9400</v>
      </c>
      <c r="AB286" s="36">
        <v>41384</v>
      </c>
    </row>
    <row r="287" spans="2:28" x14ac:dyDescent="0.25">
      <c r="B287" s="24" t="s">
        <v>30</v>
      </c>
      <c r="C287" s="24" t="s">
        <v>17</v>
      </c>
      <c r="D287" s="24" t="s">
        <v>2198</v>
      </c>
      <c r="E287" s="24" t="s">
        <v>460</v>
      </c>
      <c r="F287" s="24" t="s">
        <v>461</v>
      </c>
      <c r="G287" s="36">
        <v>41376</v>
      </c>
      <c r="H287" s="36">
        <v>41375</v>
      </c>
      <c r="I287" s="12">
        <v>3</v>
      </c>
      <c r="J287" s="12">
        <v>3</v>
      </c>
      <c r="K287" s="12">
        <v>3</v>
      </c>
      <c r="L287" s="24" t="s">
        <v>10597</v>
      </c>
      <c r="M287" t="str">
        <f>VLOOKUP(LEFT(Incoming_Data[[#This Row],[Object ID]],1),Lookup[#All],2,FALSE)</f>
        <v>Service Request</v>
      </c>
      <c r="N287" s="36">
        <f>IFERROR(VLOOKUP(Incoming_Data[[#This Row],[Object ID]],SP_Data[#All],2,FALSE),"")</f>
        <v>41376</v>
      </c>
      <c r="O287" s="36">
        <f>IFERROR(VLOOKUP(Incoming_Data[[#This Row],[Object ID]],Finalized_Data[#All],2,FALSE),"")</f>
        <v>41414</v>
      </c>
      <c r="P2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" s="6">
        <f>IFERROR(DATE(YEAR(Incoming_Data[[#This Row],[Incoming Day]]),MONTH(Incoming_Data[[#This Row],[Incoming Day]]),1),"")</f>
        <v>41365</v>
      </c>
      <c r="R287" s="3">
        <f>DATE(YEAR(Incoming_Data[[#This Row],[Incoming Day]]),1,1)</f>
        <v>41275</v>
      </c>
      <c r="S287" s="6">
        <f>IFERROR(DATE(YEAR(Incoming_Data[[#This Row],[Completed Day]]),MONTH(Incoming_Data[[#This Row],[Completed Day]]),1),"")</f>
        <v>41365</v>
      </c>
      <c r="T287" s="6">
        <f>IFERROR(DATE(YEAR(Incoming_Data[[#This Row],[Confirmed Day]]),MONTH(Incoming_Data[[#This Row],[Confirmed Day]]),1),"")</f>
        <v>41395</v>
      </c>
      <c r="U287" s="12">
        <f>IF(ISNUMBER(Incoming_Data[[#This Row],[Completed Day]]),1,0)</f>
        <v>1</v>
      </c>
      <c r="V287" s="12">
        <f>IF(ISNUMBER(Incoming_Data[[#This Row],[Confirmed Day]]),1,0)</f>
        <v>1</v>
      </c>
      <c r="X287" t="s">
        <v>9415</v>
      </c>
      <c r="Y287" s="36">
        <v>41353</v>
      </c>
      <c r="AA287" t="s">
        <v>9415</v>
      </c>
      <c r="AB287" s="36">
        <v>41384</v>
      </c>
    </row>
    <row r="288" spans="2:28" x14ac:dyDescent="0.25">
      <c r="B288" s="24" t="s">
        <v>30</v>
      </c>
      <c r="C288" s="24" t="s">
        <v>17</v>
      </c>
      <c r="D288" s="24" t="s">
        <v>2198</v>
      </c>
      <c r="E288" s="24" t="s">
        <v>473</v>
      </c>
      <c r="F288" s="24" t="s">
        <v>474</v>
      </c>
      <c r="G288" s="36">
        <v>41377</v>
      </c>
      <c r="H288" s="36">
        <v>41376</v>
      </c>
      <c r="I288" s="12">
        <v>3</v>
      </c>
      <c r="J288" s="12">
        <v>3</v>
      </c>
      <c r="K288" s="12">
        <v>3</v>
      </c>
      <c r="L288" s="24" t="s">
        <v>10597</v>
      </c>
      <c r="M288" t="str">
        <f>VLOOKUP(LEFT(Incoming_Data[[#This Row],[Object ID]],1),Lookup[#All],2,FALSE)</f>
        <v>Service Request</v>
      </c>
      <c r="N288" s="36">
        <f>IFERROR(VLOOKUP(Incoming_Data[[#This Row],[Object ID]],SP_Data[#All],2,FALSE),"")</f>
        <v>41377</v>
      </c>
      <c r="O288" s="36">
        <f>IFERROR(VLOOKUP(Incoming_Data[[#This Row],[Object ID]],Finalized_Data[#All],2,FALSE),"")</f>
        <v>41414</v>
      </c>
      <c r="P2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" s="6">
        <f>IFERROR(DATE(YEAR(Incoming_Data[[#This Row],[Incoming Day]]),MONTH(Incoming_Data[[#This Row],[Incoming Day]]),1),"")</f>
        <v>41365</v>
      </c>
      <c r="R288" s="3">
        <f>DATE(YEAR(Incoming_Data[[#This Row],[Incoming Day]]),1,1)</f>
        <v>41275</v>
      </c>
      <c r="S288" s="6">
        <f>IFERROR(DATE(YEAR(Incoming_Data[[#This Row],[Completed Day]]),MONTH(Incoming_Data[[#This Row],[Completed Day]]),1),"")</f>
        <v>41365</v>
      </c>
      <c r="T288" s="6">
        <f>IFERROR(DATE(YEAR(Incoming_Data[[#This Row],[Confirmed Day]]),MONTH(Incoming_Data[[#This Row],[Confirmed Day]]),1),"")</f>
        <v>41395</v>
      </c>
      <c r="U288" s="12">
        <f>IF(ISNUMBER(Incoming_Data[[#This Row],[Completed Day]]),1,0)</f>
        <v>1</v>
      </c>
      <c r="V288" s="12">
        <f>IF(ISNUMBER(Incoming_Data[[#This Row],[Confirmed Day]]),1,0)</f>
        <v>1</v>
      </c>
      <c r="X288" t="s">
        <v>9369</v>
      </c>
      <c r="Y288" s="36">
        <v>41353</v>
      </c>
      <c r="AA288" t="s">
        <v>9369</v>
      </c>
      <c r="AB288" s="36">
        <v>41384</v>
      </c>
    </row>
    <row r="289" spans="2:28" x14ac:dyDescent="0.25">
      <c r="B289" s="24" t="s">
        <v>30</v>
      </c>
      <c r="C289" s="24" t="s">
        <v>17</v>
      </c>
      <c r="D289" s="24" t="s">
        <v>2198</v>
      </c>
      <c r="E289" s="24" t="s">
        <v>475</v>
      </c>
      <c r="F289" s="24" t="s">
        <v>476</v>
      </c>
      <c r="G289" s="36">
        <v>41377</v>
      </c>
      <c r="H289" s="36">
        <v>41376</v>
      </c>
      <c r="I289" s="12">
        <v>3</v>
      </c>
      <c r="J289" s="12">
        <v>3</v>
      </c>
      <c r="K289" s="12">
        <v>3</v>
      </c>
      <c r="L289" s="24" t="s">
        <v>10597</v>
      </c>
      <c r="M289" t="str">
        <f>VLOOKUP(LEFT(Incoming_Data[[#This Row],[Object ID]],1),Lookup[#All],2,FALSE)</f>
        <v>Service Request</v>
      </c>
      <c r="N289" s="36">
        <f>IFERROR(VLOOKUP(Incoming_Data[[#This Row],[Object ID]],SP_Data[#All],2,FALSE),"")</f>
        <v>41377</v>
      </c>
      <c r="O289" s="36">
        <f>IFERROR(VLOOKUP(Incoming_Data[[#This Row],[Object ID]],Finalized_Data[#All],2,FALSE),"")</f>
        <v>41414</v>
      </c>
      <c r="P2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" s="6">
        <f>IFERROR(DATE(YEAR(Incoming_Data[[#This Row],[Incoming Day]]),MONTH(Incoming_Data[[#This Row],[Incoming Day]]),1),"")</f>
        <v>41365</v>
      </c>
      <c r="R289" s="3">
        <f>DATE(YEAR(Incoming_Data[[#This Row],[Incoming Day]]),1,1)</f>
        <v>41275</v>
      </c>
      <c r="S289" s="6">
        <f>IFERROR(DATE(YEAR(Incoming_Data[[#This Row],[Completed Day]]),MONTH(Incoming_Data[[#This Row],[Completed Day]]),1),"")</f>
        <v>41365</v>
      </c>
      <c r="T289" s="6">
        <f>IFERROR(DATE(YEAR(Incoming_Data[[#This Row],[Confirmed Day]]),MONTH(Incoming_Data[[#This Row],[Confirmed Day]]),1),"")</f>
        <v>41395</v>
      </c>
      <c r="U289" s="12">
        <f>IF(ISNUMBER(Incoming_Data[[#This Row],[Completed Day]]),1,0)</f>
        <v>1</v>
      </c>
      <c r="V289" s="12">
        <f>IF(ISNUMBER(Incoming_Data[[#This Row],[Confirmed Day]]),1,0)</f>
        <v>1</v>
      </c>
      <c r="X289" t="s">
        <v>9362</v>
      </c>
      <c r="Y289" s="36">
        <v>41353</v>
      </c>
      <c r="AA289" t="s">
        <v>9362</v>
      </c>
      <c r="AB289" s="36">
        <v>41384</v>
      </c>
    </row>
    <row r="290" spans="2:28" x14ac:dyDescent="0.25">
      <c r="B290" s="24" t="s">
        <v>30</v>
      </c>
      <c r="C290" s="24" t="s">
        <v>17</v>
      </c>
      <c r="D290" s="24" t="s">
        <v>2198</v>
      </c>
      <c r="E290" s="24" t="s">
        <v>521</v>
      </c>
      <c r="F290" s="24" t="s">
        <v>418</v>
      </c>
      <c r="G290" s="36">
        <v>41379</v>
      </c>
      <c r="H290" s="36">
        <v>41379</v>
      </c>
      <c r="I290" s="12">
        <v>3</v>
      </c>
      <c r="J290" s="12">
        <v>3</v>
      </c>
      <c r="K290" s="12">
        <v>3</v>
      </c>
      <c r="L290" s="24" t="s">
        <v>10597</v>
      </c>
      <c r="M290" t="str">
        <f>VLOOKUP(LEFT(Incoming_Data[[#This Row],[Object ID]],1),Lookup[#All],2,FALSE)</f>
        <v>Service Request</v>
      </c>
      <c r="N290" s="36">
        <f>IFERROR(VLOOKUP(Incoming_Data[[#This Row],[Object ID]],SP_Data[#All],2,FALSE),"")</f>
        <v>41379</v>
      </c>
      <c r="O290" s="36">
        <f>IFERROR(VLOOKUP(Incoming_Data[[#This Row],[Object ID]],Finalized_Data[#All],2,FALSE),"")</f>
        <v>41414</v>
      </c>
      <c r="P2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" s="6">
        <f>IFERROR(DATE(YEAR(Incoming_Data[[#This Row],[Incoming Day]]),MONTH(Incoming_Data[[#This Row],[Incoming Day]]),1),"")</f>
        <v>41365</v>
      </c>
      <c r="R290" s="3">
        <f>DATE(YEAR(Incoming_Data[[#This Row],[Incoming Day]]),1,1)</f>
        <v>41275</v>
      </c>
      <c r="S290" s="6">
        <f>IFERROR(DATE(YEAR(Incoming_Data[[#This Row],[Completed Day]]),MONTH(Incoming_Data[[#This Row],[Completed Day]]),1),"")</f>
        <v>41365</v>
      </c>
      <c r="T290" s="6">
        <f>IFERROR(DATE(YEAR(Incoming_Data[[#This Row],[Confirmed Day]]),MONTH(Incoming_Data[[#This Row],[Confirmed Day]]),1),"")</f>
        <v>41395</v>
      </c>
      <c r="U290" s="12">
        <f>IF(ISNUMBER(Incoming_Data[[#This Row],[Completed Day]]),1,0)</f>
        <v>1</v>
      </c>
      <c r="V290" s="12">
        <f>IF(ISNUMBER(Incoming_Data[[#This Row],[Confirmed Day]]),1,0)</f>
        <v>1</v>
      </c>
      <c r="X290" t="s">
        <v>9352</v>
      </c>
      <c r="Y290" s="36">
        <v>41353</v>
      </c>
      <c r="AA290" t="s">
        <v>9352</v>
      </c>
      <c r="AB290" s="36">
        <v>41384</v>
      </c>
    </row>
    <row r="291" spans="2:28" x14ac:dyDescent="0.25">
      <c r="B291" s="24" t="s">
        <v>30</v>
      </c>
      <c r="C291" s="24" t="s">
        <v>17</v>
      </c>
      <c r="D291" s="24" t="s">
        <v>2198</v>
      </c>
      <c r="E291" s="24" t="s">
        <v>522</v>
      </c>
      <c r="F291" s="24" t="s">
        <v>523</v>
      </c>
      <c r="G291" s="36">
        <v>41379</v>
      </c>
      <c r="H291" s="36">
        <v>41379</v>
      </c>
      <c r="I291" s="12">
        <v>3</v>
      </c>
      <c r="J291" s="12">
        <v>3</v>
      </c>
      <c r="K291" s="12">
        <v>3</v>
      </c>
      <c r="L291" s="24" t="s">
        <v>10597</v>
      </c>
      <c r="M291" t="str">
        <f>VLOOKUP(LEFT(Incoming_Data[[#This Row],[Object ID]],1),Lookup[#All],2,FALSE)</f>
        <v>Service Request</v>
      </c>
      <c r="N291" s="36">
        <f>IFERROR(VLOOKUP(Incoming_Data[[#This Row],[Object ID]],SP_Data[#All],2,FALSE),"")</f>
        <v>41379</v>
      </c>
      <c r="O291" s="36">
        <f>IFERROR(VLOOKUP(Incoming_Data[[#This Row],[Object ID]],Finalized_Data[#All],2,FALSE),"")</f>
        <v>41414</v>
      </c>
      <c r="P2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" s="6">
        <f>IFERROR(DATE(YEAR(Incoming_Data[[#This Row],[Incoming Day]]),MONTH(Incoming_Data[[#This Row],[Incoming Day]]),1),"")</f>
        <v>41365</v>
      </c>
      <c r="R291" s="3">
        <f>DATE(YEAR(Incoming_Data[[#This Row],[Incoming Day]]),1,1)</f>
        <v>41275</v>
      </c>
      <c r="S291" s="6">
        <f>IFERROR(DATE(YEAR(Incoming_Data[[#This Row],[Completed Day]]),MONTH(Incoming_Data[[#This Row],[Completed Day]]),1),"")</f>
        <v>41365</v>
      </c>
      <c r="T291" s="6">
        <f>IFERROR(DATE(YEAR(Incoming_Data[[#This Row],[Confirmed Day]]),MONTH(Incoming_Data[[#This Row],[Confirmed Day]]),1),"")</f>
        <v>41395</v>
      </c>
      <c r="U291" s="12">
        <f>IF(ISNUMBER(Incoming_Data[[#This Row],[Completed Day]]),1,0)</f>
        <v>1</v>
      </c>
      <c r="V291" s="12">
        <f>IF(ISNUMBER(Incoming_Data[[#This Row],[Confirmed Day]]),1,0)</f>
        <v>1</v>
      </c>
      <c r="X291" t="s">
        <v>9359</v>
      </c>
      <c r="Y291" s="36">
        <v>41353</v>
      </c>
      <c r="AA291" t="s">
        <v>9359</v>
      </c>
      <c r="AB291" s="36">
        <v>41384</v>
      </c>
    </row>
    <row r="292" spans="2:28" x14ac:dyDescent="0.25">
      <c r="B292" s="24" t="s">
        <v>30</v>
      </c>
      <c r="C292" s="24" t="s">
        <v>17</v>
      </c>
      <c r="D292" s="24" t="s">
        <v>2198</v>
      </c>
      <c r="E292" s="24" t="s">
        <v>532</v>
      </c>
      <c r="F292" s="24" t="s">
        <v>533</v>
      </c>
      <c r="G292" s="36">
        <v>41380</v>
      </c>
      <c r="H292" s="36">
        <v>41380</v>
      </c>
      <c r="I292" s="12">
        <v>3</v>
      </c>
      <c r="J292" s="12">
        <v>3</v>
      </c>
      <c r="K292" s="12">
        <v>3</v>
      </c>
      <c r="L292" s="24" t="s">
        <v>10597</v>
      </c>
      <c r="M292" t="str">
        <f>VLOOKUP(LEFT(Incoming_Data[[#This Row],[Object ID]],1),Lookup[#All],2,FALSE)</f>
        <v>Service Request</v>
      </c>
      <c r="N292" s="36">
        <f>IFERROR(VLOOKUP(Incoming_Data[[#This Row],[Object ID]],SP_Data[#All],2,FALSE),"")</f>
        <v>41380</v>
      </c>
      <c r="O292" s="36">
        <f>IFERROR(VLOOKUP(Incoming_Data[[#This Row],[Object ID]],Finalized_Data[#All],2,FALSE),"")</f>
        <v>41414</v>
      </c>
      <c r="P2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" s="6">
        <f>IFERROR(DATE(YEAR(Incoming_Data[[#This Row],[Incoming Day]]),MONTH(Incoming_Data[[#This Row],[Incoming Day]]),1),"")</f>
        <v>41365</v>
      </c>
      <c r="R292" s="3">
        <f>DATE(YEAR(Incoming_Data[[#This Row],[Incoming Day]]),1,1)</f>
        <v>41275</v>
      </c>
      <c r="S292" s="6">
        <f>IFERROR(DATE(YEAR(Incoming_Data[[#This Row],[Completed Day]]),MONTH(Incoming_Data[[#This Row],[Completed Day]]),1),"")</f>
        <v>41365</v>
      </c>
      <c r="T292" s="6">
        <f>IFERROR(DATE(YEAR(Incoming_Data[[#This Row],[Confirmed Day]]),MONTH(Incoming_Data[[#This Row],[Confirmed Day]]),1),"")</f>
        <v>41395</v>
      </c>
      <c r="U292" s="12">
        <f>IF(ISNUMBER(Incoming_Data[[#This Row],[Completed Day]]),1,0)</f>
        <v>1</v>
      </c>
      <c r="V292" s="12">
        <f>IF(ISNUMBER(Incoming_Data[[#This Row],[Confirmed Day]]),1,0)</f>
        <v>1</v>
      </c>
      <c r="X292" t="s">
        <v>9341</v>
      </c>
      <c r="Y292" s="36">
        <v>41353</v>
      </c>
      <c r="AA292" t="s">
        <v>9341</v>
      </c>
      <c r="AB292" s="36">
        <v>41384</v>
      </c>
    </row>
    <row r="293" spans="2:28" x14ac:dyDescent="0.25">
      <c r="B293" s="24" t="s">
        <v>30</v>
      </c>
      <c r="C293" s="24" t="s">
        <v>17</v>
      </c>
      <c r="D293" s="24" t="s">
        <v>2198</v>
      </c>
      <c r="E293" s="24" t="s">
        <v>534</v>
      </c>
      <c r="F293" s="24" t="s">
        <v>535</v>
      </c>
      <c r="G293" s="36">
        <v>41380</v>
      </c>
      <c r="H293" s="36">
        <v>41380</v>
      </c>
      <c r="I293" s="12">
        <v>3</v>
      </c>
      <c r="J293" s="12">
        <v>3</v>
      </c>
      <c r="K293" s="12">
        <v>3</v>
      </c>
      <c r="L293" s="24" t="s">
        <v>10597</v>
      </c>
      <c r="M293" t="str">
        <f>VLOOKUP(LEFT(Incoming_Data[[#This Row],[Object ID]],1),Lookup[#All],2,FALSE)</f>
        <v>Service Request</v>
      </c>
      <c r="N293" s="36">
        <f>IFERROR(VLOOKUP(Incoming_Data[[#This Row],[Object ID]],SP_Data[#All],2,FALSE),"")</f>
        <v>41380</v>
      </c>
      <c r="O293" s="36">
        <f>IFERROR(VLOOKUP(Incoming_Data[[#This Row],[Object ID]],Finalized_Data[#All],2,FALSE),"")</f>
        <v>41414</v>
      </c>
      <c r="P2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" s="6">
        <f>IFERROR(DATE(YEAR(Incoming_Data[[#This Row],[Incoming Day]]),MONTH(Incoming_Data[[#This Row],[Incoming Day]]),1),"")</f>
        <v>41365</v>
      </c>
      <c r="R293" s="3">
        <f>DATE(YEAR(Incoming_Data[[#This Row],[Incoming Day]]),1,1)</f>
        <v>41275</v>
      </c>
      <c r="S293" s="6">
        <f>IFERROR(DATE(YEAR(Incoming_Data[[#This Row],[Completed Day]]),MONTH(Incoming_Data[[#This Row],[Completed Day]]),1),"")</f>
        <v>41365</v>
      </c>
      <c r="T293" s="6">
        <f>IFERROR(DATE(YEAR(Incoming_Data[[#This Row],[Confirmed Day]]),MONTH(Incoming_Data[[#This Row],[Confirmed Day]]),1),"")</f>
        <v>41395</v>
      </c>
      <c r="U293" s="12">
        <f>IF(ISNUMBER(Incoming_Data[[#This Row],[Completed Day]]),1,0)</f>
        <v>1</v>
      </c>
      <c r="V293" s="12">
        <f>IF(ISNUMBER(Incoming_Data[[#This Row],[Confirmed Day]]),1,0)</f>
        <v>1</v>
      </c>
      <c r="X293" t="s">
        <v>9325</v>
      </c>
      <c r="Y293" s="36">
        <v>41353</v>
      </c>
      <c r="AA293" t="s">
        <v>9325</v>
      </c>
      <c r="AB293" s="36">
        <v>41384</v>
      </c>
    </row>
    <row r="294" spans="2:28" x14ac:dyDescent="0.25">
      <c r="B294" s="24" t="s">
        <v>30</v>
      </c>
      <c r="C294" s="24" t="s">
        <v>17</v>
      </c>
      <c r="D294" s="24" t="s">
        <v>2198</v>
      </c>
      <c r="E294" s="24" t="s">
        <v>541</v>
      </c>
      <c r="F294" s="24" t="s">
        <v>542</v>
      </c>
      <c r="G294" s="36">
        <v>41380</v>
      </c>
      <c r="H294" s="36">
        <v>41380</v>
      </c>
      <c r="I294" s="12">
        <v>3</v>
      </c>
      <c r="J294" s="12">
        <v>3</v>
      </c>
      <c r="K294" s="12">
        <v>3</v>
      </c>
      <c r="L294" s="24" t="s">
        <v>10597</v>
      </c>
      <c r="M294" t="str">
        <f>VLOOKUP(LEFT(Incoming_Data[[#This Row],[Object ID]],1),Lookup[#All],2,FALSE)</f>
        <v>Service Request</v>
      </c>
      <c r="N294" s="36">
        <f>IFERROR(VLOOKUP(Incoming_Data[[#This Row],[Object ID]],SP_Data[#All],2,FALSE),"")</f>
        <v>41380</v>
      </c>
      <c r="O294" s="36">
        <f>IFERROR(VLOOKUP(Incoming_Data[[#This Row],[Object ID]],Finalized_Data[#All],2,FALSE),"")</f>
        <v>41414</v>
      </c>
      <c r="P2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" s="6">
        <f>IFERROR(DATE(YEAR(Incoming_Data[[#This Row],[Incoming Day]]),MONTH(Incoming_Data[[#This Row],[Incoming Day]]),1),"")</f>
        <v>41365</v>
      </c>
      <c r="R294" s="3">
        <f>DATE(YEAR(Incoming_Data[[#This Row],[Incoming Day]]),1,1)</f>
        <v>41275</v>
      </c>
      <c r="S294" s="6">
        <f>IFERROR(DATE(YEAR(Incoming_Data[[#This Row],[Completed Day]]),MONTH(Incoming_Data[[#This Row],[Completed Day]]),1),"")</f>
        <v>41365</v>
      </c>
      <c r="T294" s="6">
        <f>IFERROR(DATE(YEAR(Incoming_Data[[#This Row],[Confirmed Day]]),MONTH(Incoming_Data[[#This Row],[Confirmed Day]]),1),"")</f>
        <v>41395</v>
      </c>
      <c r="U294" s="12">
        <f>IF(ISNUMBER(Incoming_Data[[#This Row],[Completed Day]]),1,0)</f>
        <v>1</v>
      </c>
      <c r="V294" s="12">
        <f>IF(ISNUMBER(Incoming_Data[[#This Row],[Confirmed Day]]),1,0)</f>
        <v>1</v>
      </c>
      <c r="X294" t="s">
        <v>9349</v>
      </c>
      <c r="Y294" s="36">
        <v>41353</v>
      </c>
      <c r="AA294" t="s">
        <v>9349</v>
      </c>
      <c r="AB294" s="36">
        <v>41384</v>
      </c>
    </row>
    <row r="295" spans="2:28" x14ac:dyDescent="0.25">
      <c r="B295" s="24" t="s">
        <v>30</v>
      </c>
      <c r="C295" s="24" t="s">
        <v>17</v>
      </c>
      <c r="D295" s="24" t="s">
        <v>2198</v>
      </c>
      <c r="E295" s="24" t="s">
        <v>555</v>
      </c>
      <c r="F295" s="24" t="s">
        <v>556</v>
      </c>
      <c r="G295" s="36">
        <v>41380</v>
      </c>
      <c r="H295" s="36">
        <v>41380</v>
      </c>
      <c r="I295" s="12">
        <v>3</v>
      </c>
      <c r="J295" s="12">
        <v>3</v>
      </c>
      <c r="K295" s="12">
        <v>3</v>
      </c>
      <c r="L295" s="24" t="s">
        <v>10597</v>
      </c>
      <c r="M295" t="str">
        <f>VLOOKUP(LEFT(Incoming_Data[[#This Row],[Object ID]],1),Lookup[#All],2,FALSE)</f>
        <v>Service Request</v>
      </c>
      <c r="N295" s="36">
        <f>IFERROR(VLOOKUP(Incoming_Data[[#This Row],[Object ID]],SP_Data[#All],2,FALSE),"")</f>
        <v>41380</v>
      </c>
      <c r="O295" s="36">
        <f>IFERROR(VLOOKUP(Incoming_Data[[#This Row],[Object ID]],Finalized_Data[#All],2,FALSE),"")</f>
        <v>41414</v>
      </c>
      <c r="P2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" s="6">
        <f>IFERROR(DATE(YEAR(Incoming_Data[[#This Row],[Incoming Day]]),MONTH(Incoming_Data[[#This Row],[Incoming Day]]),1),"")</f>
        <v>41365</v>
      </c>
      <c r="R295" s="3">
        <f>DATE(YEAR(Incoming_Data[[#This Row],[Incoming Day]]),1,1)</f>
        <v>41275</v>
      </c>
      <c r="S295" s="6">
        <f>IFERROR(DATE(YEAR(Incoming_Data[[#This Row],[Completed Day]]),MONTH(Incoming_Data[[#This Row],[Completed Day]]),1),"")</f>
        <v>41365</v>
      </c>
      <c r="T295" s="6">
        <f>IFERROR(DATE(YEAR(Incoming_Data[[#This Row],[Confirmed Day]]),MONTH(Incoming_Data[[#This Row],[Confirmed Day]]),1),"")</f>
        <v>41395</v>
      </c>
      <c r="U295" s="12">
        <f>IF(ISNUMBER(Incoming_Data[[#This Row],[Completed Day]]),1,0)</f>
        <v>1</v>
      </c>
      <c r="V295" s="12">
        <f>IF(ISNUMBER(Incoming_Data[[#This Row],[Confirmed Day]]),1,0)</f>
        <v>1</v>
      </c>
      <c r="X295" t="s">
        <v>9331</v>
      </c>
      <c r="Y295" s="36">
        <v>41353</v>
      </c>
      <c r="AA295" t="s">
        <v>9331</v>
      </c>
      <c r="AB295" s="36">
        <v>41384</v>
      </c>
    </row>
    <row r="296" spans="2:28" x14ac:dyDescent="0.25">
      <c r="B296" s="24" t="s">
        <v>30</v>
      </c>
      <c r="C296" s="24" t="s">
        <v>17</v>
      </c>
      <c r="D296" s="24" t="s">
        <v>2198</v>
      </c>
      <c r="E296" s="24" t="s">
        <v>569</v>
      </c>
      <c r="F296" s="24" t="s">
        <v>570</v>
      </c>
      <c r="G296" s="36">
        <v>41381</v>
      </c>
      <c r="H296" s="36">
        <v>41381</v>
      </c>
      <c r="I296" s="12">
        <v>3</v>
      </c>
      <c r="J296" s="12">
        <v>3</v>
      </c>
      <c r="K296" s="12">
        <v>3</v>
      </c>
      <c r="L296" s="24" t="s">
        <v>10597</v>
      </c>
      <c r="M296" t="str">
        <f>VLOOKUP(LEFT(Incoming_Data[[#This Row],[Object ID]],1),Lookup[#All],2,FALSE)</f>
        <v>Service Request</v>
      </c>
      <c r="N296" s="36">
        <f>IFERROR(VLOOKUP(Incoming_Data[[#This Row],[Object ID]],SP_Data[#All],2,FALSE),"")</f>
        <v>41381</v>
      </c>
      <c r="O296" s="36">
        <f>IFERROR(VLOOKUP(Incoming_Data[[#This Row],[Object ID]],Finalized_Data[#All],2,FALSE),"")</f>
        <v>41381</v>
      </c>
      <c r="P2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" s="6">
        <f>IFERROR(DATE(YEAR(Incoming_Data[[#This Row],[Incoming Day]]),MONTH(Incoming_Data[[#This Row],[Incoming Day]]),1),"")</f>
        <v>41365</v>
      </c>
      <c r="R296" s="3">
        <f>DATE(YEAR(Incoming_Data[[#This Row],[Incoming Day]]),1,1)</f>
        <v>41275</v>
      </c>
      <c r="S296" s="6">
        <f>IFERROR(DATE(YEAR(Incoming_Data[[#This Row],[Completed Day]]),MONTH(Incoming_Data[[#This Row],[Completed Day]]),1),"")</f>
        <v>41365</v>
      </c>
      <c r="T296" s="6">
        <f>IFERROR(DATE(YEAR(Incoming_Data[[#This Row],[Confirmed Day]]),MONTH(Incoming_Data[[#This Row],[Confirmed Day]]),1),"")</f>
        <v>41365</v>
      </c>
      <c r="U296" s="12">
        <f>IF(ISNUMBER(Incoming_Data[[#This Row],[Completed Day]]),1,0)</f>
        <v>1</v>
      </c>
      <c r="V296" s="12">
        <f>IF(ISNUMBER(Incoming_Data[[#This Row],[Confirmed Day]]),1,0)</f>
        <v>1</v>
      </c>
      <c r="X296" t="s">
        <v>9338</v>
      </c>
      <c r="Y296" s="36">
        <v>41353</v>
      </c>
      <c r="AA296" t="s">
        <v>9338</v>
      </c>
      <c r="AB296" s="36">
        <v>41384</v>
      </c>
    </row>
    <row r="297" spans="2:28" x14ac:dyDescent="0.25">
      <c r="B297" s="24" t="s">
        <v>30</v>
      </c>
      <c r="C297" s="24" t="s">
        <v>17</v>
      </c>
      <c r="D297" s="24" t="s">
        <v>2198</v>
      </c>
      <c r="E297" s="24" t="s">
        <v>10715</v>
      </c>
      <c r="F297" s="24" t="s">
        <v>409</v>
      </c>
      <c r="G297" s="36">
        <v>41381</v>
      </c>
      <c r="H297" s="36">
        <v>41381</v>
      </c>
      <c r="I297" s="12">
        <v>3</v>
      </c>
      <c r="J297" s="12">
        <v>4</v>
      </c>
      <c r="K297" s="12">
        <v>4</v>
      </c>
      <c r="L297" s="24" t="s">
        <v>10599</v>
      </c>
      <c r="M297" t="str">
        <f>VLOOKUP(LEFT(Incoming_Data[[#This Row],[Object ID]],1),Lookup[#All],2,FALSE)</f>
        <v>Service Request</v>
      </c>
      <c r="N297" s="36">
        <f>IFERROR(VLOOKUP(Incoming_Data[[#This Row],[Object ID]],SP_Data[#All],2,FALSE),"")</f>
        <v>41402</v>
      </c>
      <c r="O297" s="36" t="str">
        <f>IFERROR(VLOOKUP(Incoming_Data[[#This Row],[Object ID]],Finalized_Data[#All],2,FALSE),"")</f>
        <v/>
      </c>
      <c r="P2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" s="6">
        <f>IFERROR(DATE(YEAR(Incoming_Data[[#This Row],[Incoming Day]]),MONTH(Incoming_Data[[#This Row],[Incoming Day]]),1),"")</f>
        <v>41365</v>
      </c>
      <c r="R297" s="3">
        <f>DATE(YEAR(Incoming_Data[[#This Row],[Incoming Day]]),1,1)</f>
        <v>41275</v>
      </c>
      <c r="S297" s="6">
        <f>IFERROR(DATE(YEAR(Incoming_Data[[#This Row],[Completed Day]]),MONTH(Incoming_Data[[#This Row],[Completed Day]]),1),"")</f>
        <v>41395</v>
      </c>
      <c r="T297" s="6" t="str">
        <f>IFERROR(DATE(YEAR(Incoming_Data[[#This Row],[Confirmed Day]]),MONTH(Incoming_Data[[#This Row],[Confirmed Day]]),1),"")</f>
        <v/>
      </c>
      <c r="U297" s="12">
        <f>IF(ISNUMBER(Incoming_Data[[#This Row],[Completed Day]]),1,0)</f>
        <v>1</v>
      </c>
      <c r="V297" s="12">
        <f>IF(ISNUMBER(Incoming_Data[[#This Row],[Confirmed Day]]),1,0)</f>
        <v>0</v>
      </c>
      <c r="X297" t="s">
        <v>9328</v>
      </c>
      <c r="Y297" s="36">
        <v>41353</v>
      </c>
      <c r="AA297" t="s">
        <v>9328</v>
      </c>
      <c r="AB297" s="36">
        <v>41384</v>
      </c>
    </row>
    <row r="298" spans="2:28" x14ac:dyDescent="0.25">
      <c r="B298" s="24" t="s">
        <v>30</v>
      </c>
      <c r="C298" s="24" t="s">
        <v>17</v>
      </c>
      <c r="D298" s="24" t="s">
        <v>2198</v>
      </c>
      <c r="E298" s="24" t="s">
        <v>632</v>
      </c>
      <c r="F298" s="24" t="s">
        <v>633</v>
      </c>
      <c r="G298" s="36">
        <v>41386</v>
      </c>
      <c r="H298" s="36">
        <v>41386</v>
      </c>
      <c r="I298" s="12">
        <v>3</v>
      </c>
      <c r="J298" s="12">
        <v>3</v>
      </c>
      <c r="K298" s="12">
        <v>3</v>
      </c>
      <c r="L298" s="24" t="s">
        <v>10597</v>
      </c>
      <c r="M298" t="str">
        <f>VLOOKUP(LEFT(Incoming_Data[[#This Row],[Object ID]],1),Lookup[#All],2,FALSE)</f>
        <v>Service Request</v>
      </c>
      <c r="N298" s="36">
        <f>IFERROR(VLOOKUP(Incoming_Data[[#This Row],[Object ID]],SP_Data[#All],2,FALSE),"")</f>
        <v>41386</v>
      </c>
      <c r="O298" s="36">
        <f>IFERROR(VLOOKUP(Incoming_Data[[#This Row],[Object ID]],Finalized_Data[#All],2,FALSE),"")</f>
        <v>41386</v>
      </c>
      <c r="P2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" s="6">
        <f>IFERROR(DATE(YEAR(Incoming_Data[[#This Row],[Incoming Day]]),MONTH(Incoming_Data[[#This Row],[Incoming Day]]),1),"")</f>
        <v>41365</v>
      </c>
      <c r="R298" s="3">
        <f>DATE(YEAR(Incoming_Data[[#This Row],[Incoming Day]]),1,1)</f>
        <v>41275</v>
      </c>
      <c r="S298" s="6">
        <f>IFERROR(DATE(YEAR(Incoming_Data[[#This Row],[Completed Day]]),MONTH(Incoming_Data[[#This Row],[Completed Day]]),1),"")</f>
        <v>41365</v>
      </c>
      <c r="T298" s="6">
        <f>IFERROR(DATE(YEAR(Incoming_Data[[#This Row],[Confirmed Day]]),MONTH(Incoming_Data[[#This Row],[Confirmed Day]]),1),"")</f>
        <v>41365</v>
      </c>
      <c r="U298" s="12">
        <f>IF(ISNUMBER(Incoming_Data[[#This Row],[Completed Day]]),1,0)</f>
        <v>1</v>
      </c>
      <c r="V298" s="12">
        <f>IF(ISNUMBER(Incoming_Data[[#This Row],[Confirmed Day]]),1,0)</f>
        <v>1</v>
      </c>
      <c r="X298" t="s">
        <v>9320</v>
      </c>
      <c r="Y298" s="36">
        <v>41353</v>
      </c>
      <c r="AA298" t="s">
        <v>9320</v>
      </c>
      <c r="AB298" s="36">
        <v>41384</v>
      </c>
    </row>
    <row r="299" spans="2:28" x14ac:dyDescent="0.25">
      <c r="B299" s="24" t="s">
        <v>30</v>
      </c>
      <c r="C299" s="24" t="s">
        <v>17</v>
      </c>
      <c r="D299" s="24" t="s">
        <v>2198</v>
      </c>
      <c r="E299" s="24" t="s">
        <v>638</v>
      </c>
      <c r="F299" s="24" t="s">
        <v>639</v>
      </c>
      <c r="G299" s="36">
        <v>41386</v>
      </c>
      <c r="H299" s="36">
        <v>41386</v>
      </c>
      <c r="I299" s="12">
        <v>3</v>
      </c>
      <c r="J299" s="12">
        <v>3</v>
      </c>
      <c r="K299" s="12">
        <v>3</v>
      </c>
      <c r="L299" s="24" t="s">
        <v>10597</v>
      </c>
      <c r="M299" t="str">
        <f>VLOOKUP(LEFT(Incoming_Data[[#This Row],[Object ID]],1),Lookup[#All],2,FALSE)</f>
        <v>Service Request</v>
      </c>
      <c r="N299" s="36">
        <f>IFERROR(VLOOKUP(Incoming_Data[[#This Row],[Object ID]],SP_Data[#All],2,FALSE),"")</f>
        <v>41386</v>
      </c>
      <c r="O299" s="36">
        <f>IFERROR(VLOOKUP(Incoming_Data[[#This Row],[Object ID]],Finalized_Data[#All],2,FALSE),"")</f>
        <v>41417</v>
      </c>
      <c r="P2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" s="6">
        <f>IFERROR(DATE(YEAR(Incoming_Data[[#This Row],[Incoming Day]]),MONTH(Incoming_Data[[#This Row],[Incoming Day]]),1),"")</f>
        <v>41365</v>
      </c>
      <c r="R299" s="3">
        <f>DATE(YEAR(Incoming_Data[[#This Row],[Incoming Day]]),1,1)</f>
        <v>41275</v>
      </c>
      <c r="S299" s="6">
        <f>IFERROR(DATE(YEAR(Incoming_Data[[#This Row],[Completed Day]]),MONTH(Incoming_Data[[#This Row],[Completed Day]]),1),"")</f>
        <v>41365</v>
      </c>
      <c r="T299" s="6">
        <f>IFERROR(DATE(YEAR(Incoming_Data[[#This Row],[Confirmed Day]]),MONTH(Incoming_Data[[#This Row],[Confirmed Day]]),1),"")</f>
        <v>41395</v>
      </c>
      <c r="U299" s="12">
        <f>IF(ISNUMBER(Incoming_Data[[#This Row],[Completed Day]]),1,0)</f>
        <v>1</v>
      </c>
      <c r="V299" s="12">
        <f>IF(ISNUMBER(Incoming_Data[[#This Row],[Confirmed Day]]),1,0)</f>
        <v>1</v>
      </c>
      <c r="X299" t="s">
        <v>9315</v>
      </c>
      <c r="Y299" s="36">
        <v>41353</v>
      </c>
      <c r="AA299" t="s">
        <v>9315</v>
      </c>
      <c r="AB299" s="36">
        <v>41384</v>
      </c>
    </row>
    <row r="300" spans="2:28" x14ac:dyDescent="0.25">
      <c r="B300" s="24" t="s">
        <v>30</v>
      </c>
      <c r="C300" s="24" t="s">
        <v>17</v>
      </c>
      <c r="D300" s="24" t="s">
        <v>2198</v>
      </c>
      <c r="E300" s="24" t="s">
        <v>648</v>
      </c>
      <c r="F300" s="24" t="s">
        <v>649</v>
      </c>
      <c r="G300" s="36">
        <v>41386</v>
      </c>
      <c r="H300" s="36">
        <v>41386</v>
      </c>
      <c r="I300" s="12">
        <v>3</v>
      </c>
      <c r="J300" s="12">
        <v>3</v>
      </c>
      <c r="K300" s="12">
        <v>3</v>
      </c>
      <c r="L300" s="24" t="s">
        <v>10597</v>
      </c>
      <c r="M300" t="str">
        <f>VLOOKUP(LEFT(Incoming_Data[[#This Row],[Object ID]],1),Lookup[#All],2,FALSE)</f>
        <v>Service Request</v>
      </c>
      <c r="N300" s="36">
        <f>IFERROR(VLOOKUP(Incoming_Data[[#This Row],[Object ID]],SP_Data[#All],2,FALSE),"")</f>
        <v>41387</v>
      </c>
      <c r="O300" s="36">
        <f>IFERROR(VLOOKUP(Incoming_Data[[#This Row],[Object ID]],Finalized_Data[#All],2,FALSE),"")</f>
        <v>41418</v>
      </c>
      <c r="P3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" s="6">
        <f>IFERROR(DATE(YEAR(Incoming_Data[[#This Row],[Incoming Day]]),MONTH(Incoming_Data[[#This Row],[Incoming Day]]),1),"")</f>
        <v>41365</v>
      </c>
      <c r="R300" s="3">
        <f>DATE(YEAR(Incoming_Data[[#This Row],[Incoming Day]]),1,1)</f>
        <v>41275</v>
      </c>
      <c r="S300" s="6">
        <f>IFERROR(DATE(YEAR(Incoming_Data[[#This Row],[Completed Day]]),MONTH(Incoming_Data[[#This Row],[Completed Day]]),1),"")</f>
        <v>41365</v>
      </c>
      <c r="T300" s="6">
        <f>IFERROR(DATE(YEAR(Incoming_Data[[#This Row],[Confirmed Day]]),MONTH(Incoming_Data[[#This Row],[Confirmed Day]]),1),"")</f>
        <v>41395</v>
      </c>
      <c r="U300" s="12">
        <f>IF(ISNUMBER(Incoming_Data[[#This Row],[Completed Day]]),1,0)</f>
        <v>1</v>
      </c>
      <c r="V300" s="12">
        <f>IF(ISNUMBER(Incoming_Data[[#This Row],[Confirmed Day]]),1,0)</f>
        <v>1</v>
      </c>
      <c r="X300" t="s">
        <v>9318</v>
      </c>
      <c r="Y300" s="36">
        <v>41353</v>
      </c>
      <c r="AA300" t="s">
        <v>9318</v>
      </c>
      <c r="AB300" s="36">
        <v>41384</v>
      </c>
    </row>
    <row r="301" spans="2:28" x14ac:dyDescent="0.25">
      <c r="B301" s="24" t="s">
        <v>30</v>
      </c>
      <c r="C301" s="24" t="s">
        <v>17</v>
      </c>
      <c r="D301" s="24" t="s">
        <v>2198</v>
      </c>
      <c r="E301" s="24" t="s">
        <v>650</v>
      </c>
      <c r="F301" s="24" t="s">
        <v>651</v>
      </c>
      <c r="G301" s="36">
        <v>41387</v>
      </c>
      <c r="H301" s="36">
        <v>41386</v>
      </c>
      <c r="I301" s="12">
        <v>3</v>
      </c>
      <c r="J301" s="12">
        <v>3</v>
      </c>
      <c r="K301" s="12">
        <v>3</v>
      </c>
      <c r="L301" s="24" t="s">
        <v>10597</v>
      </c>
      <c r="M301" t="str">
        <f>VLOOKUP(LEFT(Incoming_Data[[#This Row],[Object ID]],1),Lookup[#All],2,FALSE)</f>
        <v>Service Request</v>
      </c>
      <c r="N301" s="36">
        <f>IFERROR(VLOOKUP(Incoming_Data[[#This Row],[Object ID]],SP_Data[#All],2,FALSE),"")</f>
        <v>41387</v>
      </c>
      <c r="O301" s="36">
        <f>IFERROR(VLOOKUP(Incoming_Data[[#This Row],[Object ID]],Finalized_Data[#All],2,FALSE),"")</f>
        <v>41418</v>
      </c>
      <c r="P3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" s="6">
        <f>IFERROR(DATE(YEAR(Incoming_Data[[#This Row],[Incoming Day]]),MONTH(Incoming_Data[[#This Row],[Incoming Day]]),1),"")</f>
        <v>41365</v>
      </c>
      <c r="R301" s="3">
        <f>DATE(YEAR(Incoming_Data[[#This Row],[Incoming Day]]),1,1)</f>
        <v>41275</v>
      </c>
      <c r="S301" s="6">
        <f>IFERROR(DATE(YEAR(Incoming_Data[[#This Row],[Completed Day]]),MONTH(Incoming_Data[[#This Row],[Completed Day]]),1),"")</f>
        <v>41365</v>
      </c>
      <c r="T301" s="6">
        <f>IFERROR(DATE(YEAR(Incoming_Data[[#This Row],[Confirmed Day]]),MONTH(Incoming_Data[[#This Row],[Confirmed Day]]),1),"")</f>
        <v>41395</v>
      </c>
      <c r="U301" s="12">
        <f>IF(ISNUMBER(Incoming_Data[[#This Row],[Completed Day]]),1,0)</f>
        <v>1</v>
      </c>
      <c r="V301" s="12">
        <f>IF(ISNUMBER(Incoming_Data[[#This Row],[Confirmed Day]]),1,0)</f>
        <v>1</v>
      </c>
      <c r="X301" t="s">
        <v>9312</v>
      </c>
      <c r="Y301" s="36">
        <v>41353</v>
      </c>
      <c r="AA301" t="s">
        <v>9312</v>
      </c>
      <c r="AB301" s="36">
        <v>41384</v>
      </c>
    </row>
    <row r="302" spans="2:28" x14ac:dyDescent="0.25">
      <c r="B302" s="24" t="s">
        <v>30</v>
      </c>
      <c r="C302" s="24" t="s">
        <v>17</v>
      </c>
      <c r="D302" s="24" t="s">
        <v>2198</v>
      </c>
      <c r="E302" s="24" t="s">
        <v>652</v>
      </c>
      <c r="F302" s="24" t="s">
        <v>653</v>
      </c>
      <c r="G302" s="36">
        <v>41387</v>
      </c>
      <c r="H302" s="36">
        <v>41386</v>
      </c>
      <c r="I302" s="12">
        <v>3</v>
      </c>
      <c r="J302" s="12">
        <v>3</v>
      </c>
      <c r="K302" s="12">
        <v>3</v>
      </c>
      <c r="L302" s="24" t="s">
        <v>10597</v>
      </c>
      <c r="M302" t="str">
        <f>VLOOKUP(LEFT(Incoming_Data[[#This Row],[Object ID]],1),Lookup[#All],2,FALSE)</f>
        <v>Service Request</v>
      </c>
      <c r="N302" s="36">
        <f>IFERROR(VLOOKUP(Incoming_Data[[#This Row],[Object ID]],SP_Data[#All],2,FALSE),"")</f>
        <v>41387</v>
      </c>
      <c r="O302" s="36">
        <f>IFERROR(VLOOKUP(Incoming_Data[[#This Row],[Object ID]],Finalized_Data[#All],2,FALSE),"")</f>
        <v>41418</v>
      </c>
      <c r="P3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" s="6">
        <f>IFERROR(DATE(YEAR(Incoming_Data[[#This Row],[Incoming Day]]),MONTH(Incoming_Data[[#This Row],[Incoming Day]]),1),"")</f>
        <v>41365</v>
      </c>
      <c r="R302" s="3">
        <f>DATE(YEAR(Incoming_Data[[#This Row],[Incoming Day]]),1,1)</f>
        <v>41275</v>
      </c>
      <c r="S302" s="6">
        <f>IFERROR(DATE(YEAR(Incoming_Data[[#This Row],[Completed Day]]),MONTH(Incoming_Data[[#This Row],[Completed Day]]),1),"")</f>
        <v>41365</v>
      </c>
      <c r="T302" s="6">
        <f>IFERROR(DATE(YEAR(Incoming_Data[[#This Row],[Confirmed Day]]),MONTH(Incoming_Data[[#This Row],[Confirmed Day]]),1),"")</f>
        <v>41395</v>
      </c>
      <c r="U302" s="12">
        <f>IF(ISNUMBER(Incoming_Data[[#This Row],[Completed Day]]),1,0)</f>
        <v>1</v>
      </c>
      <c r="V302" s="12">
        <f>IF(ISNUMBER(Incoming_Data[[#This Row],[Confirmed Day]]),1,0)</f>
        <v>1</v>
      </c>
      <c r="X302" t="s">
        <v>9301</v>
      </c>
      <c r="Y302" s="36">
        <v>41353</v>
      </c>
      <c r="AA302" t="s">
        <v>9301</v>
      </c>
      <c r="AB302" s="36">
        <v>41384</v>
      </c>
    </row>
    <row r="303" spans="2:28" x14ac:dyDescent="0.25">
      <c r="B303" s="24" t="s">
        <v>30</v>
      </c>
      <c r="C303" s="24" t="s">
        <v>17</v>
      </c>
      <c r="D303" s="24" t="s">
        <v>2198</v>
      </c>
      <c r="E303" s="24" t="s">
        <v>654</v>
      </c>
      <c r="F303" s="24" t="s">
        <v>655</v>
      </c>
      <c r="G303" s="36">
        <v>41387</v>
      </c>
      <c r="H303" s="36">
        <v>41386</v>
      </c>
      <c r="I303" s="12">
        <v>3</v>
      </c>
      <c r="J303" s="12">
        <v>3</v>
      </c>
      <c r="K303" s="12">
        <v>3</v>
      </c>
      <c r="L303" s="24" t="s">
        <v>10597</v>
      </c>
      <c r="M303" t="str">
        <f>VLOOKUP(LEFT(Incoming_Data[[#This Row],[Object ID]],1),Lookup[#All],2,FALSE)</f>
        <v>Service Request</v>
      </c>
      <c r="N303" s="36">
        <f>IFERROR(VLOOKUP(Incoming_Data[[#This Row],[Object ID]],SP_Data[#All],2,FALSE),"")</f>
        <v>41387</v>
      </c>
      <c r="O303" s="36">
        <f>IFERROR(VLOOKUP(Incoming_Data[[#This Row],[Object ID]],Finalized_Data[#All],2,FALSE),"")</f>
        <v>41418</v>
      </c>
      <c r="P3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" s="6">
        <f>IFERROR(DATE(YEAR(Incoming_Data[[#This Row],[Incoming Day]]),MONTH(Incoming_Data[[#This Row],[Incoming Day]]),1),"")</f>
        <v>41365</v>
      </c>
      <c r="R303" s="3">
        <f>DATE(YEAR(Incoming_Data[[#This Row],[Incoming Day]]),1,1)</f>
        <v>41275</v>
      </c>
      <c r="S303" s="6">
        <f>IFERROR(DATE(YEAR(Incoming_Data[[#This Row],[Completed Day]]),MONTH(Incoming_Data[[#This Row],[Completed Day]]),1),"")</f>
        <v>41365</v>
      </c>
      <c r="T303" s="6">
        <f>IFERROR(DATE(YEAR(Incoming_Data[[#This Row],[Confirmed Day]]),MONTH(Incoming_Data[[#This Row],[Confirmed Day]]),1),"")</f>
        <v>41395</v>
      </c>
      <c r="U303" s="12">
        <f>IF(ISNUMBER(Incoming_Data[[#This Row],[Completed Day]]),1,0)</f>
        <v>1</v>
      </c>
      <c r="V303" s="12">
        <f>IF(ISNUMBER(Incoming_Data[[#This Row],[Confirmed Day]]),1,0)</f>
        <v>1</v>
      </c>
      <c r="X303" t="s">
        <v>9282</v>
      </c>
      <c r="Y303" s="36">
        <v>41353</v>
      </c>
      <c r="AA303" t="s">
        <v>9282</v>
      </c>
      <c r="AB303" s="36">
        <v>41384</v>
      </c>
    </row>
    <row r="304" spans="2:28" x14ac:dyDescent="0.25">
      <c r="B304" s="24" t="s">
        <v>30</v>
      </c>
      <c r="C304" s="24" t="s">
        <v>17</v>
      </c>
      <c r="D304" s="24" t="s">
        <v>2198</v>
      </c>
      <c r="E304" s="24" t="s">
        <v>657</v>
      </c>
      <c r="F304" s="24" t="s">
        <v>658</v>
      </c>
      <c r="G304" s="36">
        <v>41387</v>
      </c>
      <c r="H304" s="36">
        <v>41386</v>
      </c>
      <c r="I304" s="12">
        <v>3</v>
      </c>
      <c r="J304" s="12">
        <v>3</v>
      </c>
      <c r="K304" s="12">
        <v>3</v>
      </c>
      <c r="L304" s="24" t="s">
        <v>10597</v>
      </c>
      <c r="M304" t="str">
        <f>VLOOKUP(LEFT(Incoming_Data[[#This Row],[Object ID]],1),Lookup[#All],2,FALSE)</f>
        <v>Service Request</v>
      </c>
      <c r="N304" s="36">
        <f>IFERROR(VLOOKUP(Incoming_Data[[#This Row],[Object ID]],SP_Data[#All],2,FALSE),"")</f>
        <v>41387</v>
      </c>
      <c r="O304" s="36">
        <f>IFERROR(VLOOKUP(Incoming_Data[[#This Row],[Object ID]],Finalized_Data[#All],2,FALSE),"")</f>
        <v>41387</v>
      </c>
      <c r="P3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" s="6">
        <f>IFERROR(DATE(YEAR(Incoming_Data[[#This Row],[Incoming Day]]),MONTH(Incoming_Data[[#This Row],[Incoming Day]]),1),"")</f>
        <v>41365</v>
      </c>
      <c r="R304" s="3">
        <f>DATE(YEAR(Incoming_Data[[#This Row],[Incoming Day]]),1,1)</f>
        <v>41275</v>
      </c>
      <c r="S304" s="6">
        <f>IFERROR(DATE(YEAR(Incoming_Data[[#This Row],[Completed Day]]),MONTH(Incoming_Data[[#This Row],[Completed Day]]),1),"")</f>
        <v>41365</v>
      </c>
      <c r="T304" s="6">
        <f>IFERROR(DATE(YEAR(Incoming_Data[[#This Row],[Confirmed Day]]),MONTH(Incoming_Data[[#This Row],[Confirmed Day]]),1),"")</f>
        <v>41365</v>
      </c>
      <c r="U304" s="12">
        <f>IF(ISNUMBER(Incoming_Data[[#This Row],[Completed Day]]),1,0)</f>
        <v>1</v>
      </c>
      <c r="V304" s="12">
        <f>IF(ISNUMBER(Incoming_Data[[#This Row],[Confirmed Day]]),1,0)</f>
        <v>1</v>
      </c>
      <c r="X304" t="s">
        <v>9274</v>
      </c>
      <c r="Y304" s="36">
        <v>41353</v>
      </c>
      <c r="AA304" t="s">
        <v>9274</v>
      </c>
      <c r="AB304" s="36">
        <v>41384</v>
      </c>
    </row>
    <row r="305" spans="2:28" x14ac:dyDescent="0.25">
      <c r="B305" s="24" t="s">
        <v>30</v>
      </c>
      <c r="C305" s="24" t="s">
        <v>17</v>
      </c>
      <c r="D305" s="24" t="s">
        <v>2198</v>
      </c>
      <c r="E305" s="24" t="s">
        <v>659</v>
      </c>
      <c r="F305" s="24" t="s">
        <v>660</v>
      </c>
      <c r="G305" s="36">
        <v>41387</v>
      </c>
      <c r="H305" s="36">
        <v>41386</v>
      </c>
      <c r="I305" s="12">
        <v>3</v>
      </c>
      <c r="J305" s="12">
        <v>3</v>
      </c>
      <c r="K305" s="12">
        <v>3</v>
      </c>
      <c r="L305" s="24" t="s">
        <v>10597</v>
      </c>
      <c r="M305" t="str">
        <f>VLOOKUP(LEFT(Incoming_Data[[#This Row],[Object ID]],1),Lookup[#All],2,FALSE)</f>
        <v>Service Request</v>
      </c>
      <c r="N305" s="36">
        <f>IFERROR(VLOOKUP(Incoming_Data[[#This Row],[Object ID]],SP_Data[#All],2,FALSE),"")</f>
        <v>41387</v>
      </c>
      <c r="O305" s="36">
        <f>IFERROR(VLOOKUP(Incoming_Data[[#This Row],[Object ID]],Finalized_Data[#All],2,FALSE),"")</f>
        <v>41418</v>
      </c>
      <c r="P3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" s="6">
        <f>IFERROR(DATE(YEAR(Incoming_Data[[#This Row],[Incoming Day]]),MONTH(Incoming_Data[[#This Row],[Incoming Day]]),1),"")</f>
        <v>41365</v>
      </c>
      <c r="R305" s="3">
        <f>DATE(YEAR(Incoming_Data[[#This Row],[Incoming Day]]),1,1)</f>
        <v>41275</v>
      </c>
      <c r="S305" s="6">
        <f>IFERROR(DATE(YEAR(Incoming_Data[[#This Row],[Completed Day]]),MONTH(Incoming_Data[[#This Row],[Completed Day]]),1),"")</f>
        <v>41365</v>
      </c>
      <c r="T305" s="6">
        <f>IFERROR(DATE(YEAR(Incoming_Data[[#This Row],[Confirmed Day]]),MONTH(Incoming_Data[[#This Row],[Confirmed Day]]),1),"")</f>
        <v>41395</v>
      </c>
      <c r="U305" s="12">
        <f>IF(ISNUMBER(Incoming_Data[[#This Row],[Completed Day]]),1,0)</f>
        <v>1</v>
      </c>
      <c r="V305" s="12">
        <f>IF(ISNUMBER(Incoming_Data[[#This Row],[Confirmed Day]]),1,0)</f>
        <v>1</v>
      </c>
      <c r="X305" t="s">
        <v>9278</v>
      </c>
      <c r="Y305" s="36">
        <v>41353</v>
      </c>
      <c r="AA305" t="s">
        <v>9278</v>
      </c>
      <c r="AB305" s="36">
        <v>41384</v>
      </c>
    </row>
    <row r="306" spans="2:28" x14ac:dyDescent="0.25">
      <c r="B306" s="24" t="s">
        <v>30</v>
      </c>
      <c r="C306" s="24" t="s">
        <v>17</v>
      </c>
      <c r="D306" s="24" t="s">
        <v>2198</v>
      </c>
      <c r="E306" s="24" t="s">
        <v>661</v>
      </c>
      <c r="F306" s="24" t="s">
        <v>662</v>
      </c>
      <c r="G306" s="36">
        <v>41387</v>
      </c>
      <c r="H306" s="36">
        <v>41386</v>
      </c>
      <c r="I306" s="12">
        <v>3</v>
      </c>
      <c r="J306" s="12">
        <v>3</v>
      </c>
      <c r="K306" s="12">
        <v>3</v>
      </c>
      <c r="L306" s="24" t="s">
        <v>10597</v>
      </c>
      <c r="M306" t="str">
        <f>VLOOKUP(LEFT(Incoming_Data[[#This Row],[Object ID]],1),Lookup[#All],2,FALSE)</f>
        <v>Service Request</v>
      </c>
      <c r="N306" s="36">
        <f>IFERROR(VLOOKUP(Incoming_Data[[#This Row],[Object ID]],SP_Data[#All],2,FALSE),"")</f>
        <v>41387</v>
      </c>
      <c r="O306" s="36">
        <f>IFERROR(VLOOKUP(Incoming_Data[[#This Row],[Object ID]],Finalized_Data[#All],2,FALSE),"")</f>
        <v>41418</v>
      </c>
      <c r="P3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" s="6">
        <f>IFERROR(DATE(YEAR(Incoming_Data[[#This Row],[Incoming Day]]),MONTH(Incoming_Data[[#This Row],[Incoming Day]]),1),"")</f>
        <v>41365</v>
      </c>
      <c r="R306" s="3">
        <f>DATE(YEAR(Incoming_Data[[#This Row],[Incoming Day]]),1,1)</f>
        <v>41275</v>
      </c>
      <c r="S306" s="6">
        <f>IFERROR(DATE(YEAR(Incoming_Data[[#This Row],[Completed Day]]),MONTH(Incoming_Data[[#This Row],[Completed Day]]),1),"")</f>
        <v>41365</v>
      </c>
      <c r="T306" s="6">
        <f>IFERROR(DATE(YEAR(Incoming_Data[[#This Row],[Confirmed Day]]),MONTH(Incoming_Data[[#This Row],[Confirmed Day]]),1),"")</f>
        <v>41395</v>
      </c>
      <c r="U306" s="12">
        <f>IF(ISNUMBER(Incoming_Data[[#This Row],[Completed Day]]),1,0)</f>
        <v>1</v>
      </c>
      <c r="V306" s="12">
        <f>IF(ISNUMBER(Incoming_Data[[#This Row],[Confirmed Day]]),1,0)</f>
        <v>1</v>
      </c>
      <c r="X306" t="s">
        <v>9245</v>
      </c>
      <c r="Y306" s="36">
        <v>41353</v>
      </c>
      <c r="AA306" t="s">
        <v>9245</v>
      </c>
      <c r="AB306" s="36">
        <v>41384</v>
      </c>
    </row>
    <row r="307" spans="2:28" x14ac:dyDescent="0.25">
      <c r="B307" s="24" t="s">
        <v>30</v>
      </c>
      <c r="C307" s="24" t="s">
        <v>17</v>
      </c>
      <c r="D307" s="24" t="s">
        <v>2198</v>
      </c>
      <c r="E307" s="24" t="s">
        <v>663</v>
      </c>
      <c r="F307" s="24" t="s">
        <v>664</v>
      </c>
      <c r="G307" s="36">
        <v>41387</v>
      </c>
      <c r="H307" s="36">
        <v>41386</v>
      </c>
      <c r="I307" s="12">
        <v>3</v>
      </c>
      <c r="J307" s="12">
        <v>3</v>
      </c>
      <c r="K307" s="12">
        <v>3</v>
      </c>
      <c r="L307" s="24" t="s">
        <v>10597</v>
      </c>
      <c r="M307" t="str">
        <f>VLOOKUP(LEFT(Incoming_Data[[#This Row],[Object ID]],1),Lookup[#All],2,FALSE)</f>
        <v>Service Request</v>
      </c>
      <c r="N307" s="36">
        <f>IFERROR(VLOOKUP(Incoming_Data[[#This Row],[Object ID]],SP_Data[#All],2,FALSE),"")</f>
        <v>41387</v>
      </c>
      <c r="O307" s="36">
        <f>IFERROR(VLOOKUP(Incoming_Data[[#This Row],[Object ID]],Finalized_Data[#All],2,FALSE),"")</f>
        <v>41418</v>
      </c>
      <c r="P3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" s="6">
        <f>IFERROR(DATE(YEAR(Incoming_Data[[#This Row],[Incoming Day]]),MONTH(Incoming_Data[[#This Row],[Incoming Day]]),1),"")</f>
        <v>41365</v>
      </c>
      <c r="R307" s="3">
        <f>DATE(YEAR(Incoming_Data[[#This Row],[Incoming Day]]),1,1)</f>
        <v>41275</v>
      </c>
      <c r="S307" s="6">
        <f>IFERROR(DATE(YEAR(Incoming_Data[[#This Row],[Completed Day]]),MONTH(Incoming_Data[[#This Row],[Completed Day]]),1),"")</f>
        <v>41365</v>
      </c>
      <c r="T307" s="6">
        <f>IFERROR(DATE(YEAR(Incoming_Data[[#This Row],[Confirmed Day]]),MONTH(Incoming_Data[[#This Row],[Confirmed Day]]),1),"")</f>
        <v>41395</v>
      </c>
      <c r="U307" s="12">
        <f>IF(ISNUMBER(Incoming_Data[[#This Row],[Completed Day]]),1,0)</f>
        <v>1</v>
      </c>
      <c r="V307" s="12">
        <f>IF(ISNUMBER(Incoming_Data[[#This Row],[Confirmed Day]]),1,0)</f>
        <v>1</v>
      </c>
      <c r="X307" t="s">
        <v>9266</v>
      </c>
      <c r="Y307" s="36">
        <v>41389</v>
      </c>
      <c r="AA307" t="s">
        <v>9266</v>
      </c>
      <c r="AB307" s="36">
        <v>41420</v>
      </c>
    </row>
    <row r="308" spans="2:28" x14ac:dyDescent="0.25">
      <c r="B308" s="24" t="s">
        <v>30</v>
      </c>
      <c r="C308" s="24" t="s">
        <v>17</v>
      </c>
      <c r="D308" s="24" t="s">
        <v>2198</v>
      </c>
      <c r="E308" s="24" t="s">
        <v>665</v>
      </c>
      <c r="F308" s="24" t="s">
        <v>666</v>
      </c>
      <c r="G308" s="36">
        <v>41387</v>
      </c>
      <c r="H308" s="36">
        <v>41386</v>
      </c>
      <c r="I308" s="12">
        <v>3</v>
      </c>
      <c r="J308" s="12">
        <v>3</v>
      </c>
      <c r="K308" s="12">
        <v>3</v>
      </c>
      <c r="L308" s="24" t="s">
        <v>10597</v>
      </c>
      <c r="M308" t="str">
        <f>VLOOKUP(LEFT(Incoming_Data[[#This Row],[Object ID]],1),Lookup[#All],2,FALSE)</f>
        <v>Service Request</v>
      </c>
      <c r="N308" s="36">
        <f>IFERROR(VLOOKUP(Incoming_Data[[#This Row],[Object ID]],SP_Data[#All],2,FALSE),"")</f>
        <v>41387</v>
      </c>
      <c r="O308" s="36">
        <f>IFERROR(VLOOKUP(Incoming_Data[[#This Row],[Object ID]],Finalized_Data[#All],2,FALSE),"")</f>
        <v>41387</v>
      </c>
      <c r="P3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" s="6">
        <f>IFERROR(DATE(YEAR(Incoming_Data[[#This Row],[Incoming Day]]),MONTH(Incoming_Data[[#This Row],[Incoming Day]]),1),"")</f>
        <v>41365</v>
      </c>
      <c r="R308" s="3">
        <f>DATE(YEAR(Incoming_Data[[#This Row],[Incoming Day]]),1,1)</f>
        <v>41275</v>
      </c>
      <c r="S308" s="6">
        <f>IFERROR(DATE(YEAR(Incoming_Data[[#This Row],[Completed Day]]),MONTH(Incoming_Data[[#This Row],[Completed Day]]),1),"")</f>
        <v>41365</v>
      </c>
      <c r="T308" s="6">
        <f>IFERROR(DATE(YEAR(Incoming_Data[[#This Row],[Confirmed Day]]),MONTH(Incoming_Data[[#This Row],[Confirmed Day]]),1),"")</f>
        <v>41365</v>
      </c>
      <c r="U308" s="12">
        <f>IF(ISNUMBER(Incoming_Data[[#This Row],[Completed Day]]),1,0)</f>
        <v>1</v>
      </c>
      <c r="V308" s="12">
        <f>IF(ISNUMBER(Incoming_Data[[#This Row],[Confirmed Day]]),1,0)</f>
        <v>1</v>
      </c>
      <c r="X308" t="s">
        <v>9262</v>
      </c>
      <c r="Y308" s="36">
        <v>41353</v>
      </c>
      <c r="AA308" t="s">
        <v>9262</v>
      </c>
      <c r="AB308" s="36">
        <v>41384</v>
      </c>
    </row>
    <row r="309" spans="2:28" x14ac:dyDescent="0.25">
      <c r="B309" s="24" t="s">
        <v>30</v>
      </c>
      <c r="C309" s="24" t="s">
        <v>17</v>
      </c>
      <c r="D309" s="24" t="s">
        <v>2198</v>
      </c>
      <c r="E309" s="24" t="s">
        <v>10716</v>
      </c>
      <c r="F309" s="24" t="s">
        <v>10717</v>
      </c>
      <c r="G309" s="36">
        <v>41387</v>
      </c>
      <c r="H309" s="36">
        <v>41386</v>
      </c>
      <c r="I309" s="12">
        <v>3</v>
      </c>
      <c r="J309" s="12">
        <v>3</v>
      </c>
      <c r="K309" s="12">
        <v>3</v>
      </c>
      <c r="L309" s="24" t="s">
        <v>10599</v>
      </c>
      <c r="M309" t="str">
        <f>VLOOKUP(LEFT(Incoming_Data[[#This Row],[Object ID]],1),Lookup[#All],2,FALSE)</f>
        <v>Service Request</v>
      </c>
      <c r="N309" s="36">
        <f>IFERROR(VLOOKUP(Incoming_Data[[#This Row],[Object ID]],SP_Data[#All],2,FALSE),"")</f>
        <v>41402</v>
      </c>
      <c r="O309" s="36" t="str">
        <f>IFERROR(VLOOKUP(Incoming_Data[[#This Row],[Object ID]],Finalized_Data[#All],2,FALSE),"")</f>
        <v/>
      </c>
      <c r="P3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" s="6">
        <f>IFERROR(DATE(YEAR(Incoming_Data[[#This Row],[Incoming Day]]),MONTH(Incoming_Data[[#This Row],[Incoming Day]]),1),"")</f>
        <v>41365</v>
      </c>
      <c r="R309" s="3">
        <f>DATE(YEAR(Incoming_Data[[#This Row],[Incoming Day]]),1,1)</f>
        <v>41275</v>
      </c>
      <c r="S309" s="6">
        <f>IFERROR(DATE(YEAR(Incoming_Data[[#This Row],[Completed Day]]),MONTH(Incoming_Data[[#This Row],[Completed Day]]),1),"")</f>
        <v>41395</v>
      </c>
      <c r="T309" s="6" t="str">
        <f>IFERROR(DATE(YEAR(Incoming_Data[[#This Row],[Confirmed Day]]),MONTH(Incoming_Data[[#This Row],[Confirmed Day]]),1),"")</f>
        <v/>
      </c>
      <c r="U309" s="12">
        <f>IF(ISNUMBER(Incoming_Data[[#This Row],[Completed Day]]),1,0)</f>
        <v>1</v>
      </c>
      <c r="V309" s="12">
        <f>IF(ISNUMBER(Incoming_Data[[#This Row],[Confirmed Day]]),1,0)</f>
        <v>0</v>
      </c>
      <c r="X309" t="s">
        <v>9257</v>
      </c>
      <c r="Y309" s="36">
        <v>41353</v>
      </c>
      <c r="AA309" t="s">
        <v>9257</v>
      </c>
      <c r="AB309" s="36">
        <v>41425</v>
      </c>
    </row>
    <row r="310" spans="2:28" x14ac:dyDescent="0.25">
      <c r="B310" s="24" t="s">
        <v>30</v>
      </c>
      <c r="C310" s="24" t="s">
        <v>17</v>
      </c>
      <c r="D310" s="24" t="s">
        <v>2198</v>
      </c>
      <c r="E310" s="24" t="s">
        <v>674</v>
      </c>
      <c r="F310" s="24" t="s">
        <v>675</v>
      </c>
      <c r="G310" s="36">
        <v>41387</v>
      </c>
      <c r="H310" s="36">
        <v>41387</v>
      </c>
      <c r="I310" s="12">
        <v>3</v>
      </c>
      <c r="J310" s="12">
        <v>3</v>
      </c>
      <c r="K310" s="12">
        <v>3</v>
      </c>
      <c r="L310" s="24" t="s">
        <v>10597</v>
      </c>
      <c r="M310" t="str">
        <f>VLOOKUP(LEFT(Incoming_Data[[#This Row],[Object ID]],1),Lookup[#All],2,FALSE)</f>
        <v>Service Request</v>
      </c>
      <c r="N310" s="36">
        <f>IFERROR(VLOOKUP(Incoming_Data[[#This Row],[Object ID]],SP_Data[#All],2,FALSE),"")</f>
        <v>41387</v>
      </c>
      <c r="O310" s="36">
        <f>IFERROR(VLOOKUP(Incoming_Data[[#This Row],[Object ID]],Finalized_Data[#All],2,FALSE),"")</f>
        <v>41388</v>
      </c>
      <c r="P3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" s="6">
        <f>IFERROR(DATE(YEAR(Incoming_Data[[#This Row],[Incoming Day]]),MONTH(Incoming_Data[[#This Row],[Incoming Day]]),1),"")</f>
        <v>41365</v>
      </c>
      <c r="R310" s="3">
        <f>DATE(YEAR(Incoming_Data[[#This Row],[Incoming Day]]),1,1)</f>
        <v>41275</v>
      </c>
      <c r="S310" s="6">
        <f>IFERROR(DATE(YEAR(Incoming_Data[[#This Row],[Completed Day]]),MONTH(Incoming_Data[[#This Row],[Completed Day]]),1),"")</f>
        <v>41365</v>
      </c>
      <c r="T310" s="6">
        <f>IFERROR(DATE(YEAR(Incoming_Data[[#This Row],[Confirmed Day]]),MONTH(Incoming_Data[[#This Row],[Confirmed Day]]),1),"")</f>
        <v>41365</v>
      </c>
      <c r="U310" s="12">
        <f>IF(ISNUMBER(Incoming_Data[[#This Row],[Completed Day]]),1,0)</f>
        <v>1</v>
      </c>
      <c r="V310" s="12">
        <f>IF(ISNUMBER(Incoming_Data[[#This Row],[Confirmed Day]]),1,0)</f>
        <v>1</v>
      </c>
      <c r="X310" t="s">
        <v>9253</v>
      </c>
      <c r="Y310" s="36">
        <v>41353</v>
      </c>
      <c r="AA310" t="s">
        <v>9253</v>
      </c>
      <c r="AB310" s="36">
        <v>41384</v>
      </c>
    </row>
    <row r="311" spans="2:28" x14ac:dyDescent="0.25">
      <c r="B311" s="24" t="s">
        <v>30</v>
      </c>
      <c r="C311" s="24" t="s">
        <v>17</v>
      </c>
      <c r="D311" s="24" t="s">
        <v>2198</v>
      </c>
      <c r="E311" s="24" t="s">
        <v>676</v>
      </c>
      <c r="F311" s="24" t="s">
        <v>677</v>
      </c>
      <c r="G311" s="36">
        <v>41387</v>
      </c>
      <c r="H311" s="36">
        <v>41387</v>
      </c>
      <c r="I311" s="12">
        <v>3</v>
      </c>
      <c r="J311" s="12">
        <v>3</v>
      </c>
      <c r="K311" s="12">
        <v>3</v>
      </c>
      <c r="L311" s="24" t="s">
        <v>10597</v>
      </c>
      <c r="M311" t="str">
        <f>VLOOKUP(LEFT(Incoming_Data[[#This Row],[Object ID]],1),Lookup[#All],2,FALSE)</f>
        <v>Service Request</v>
      </c>
      <c r="N311" s="36">
        <f>IFERROR(VLOOKUP(Incoming_Data[[#This Row],[Object ID]],SP_Data[#All],2,FALSE),"")</f>
        <v>41387</v>
      </c>
      <c r="O311" s="36">
        <f>IFERROR(VLOOKUP(Incoming_Data[[#This Row],[Object ID]],Finalized_Data[#All],2,FALSE),"")</f>
        <v>41418</v>
      </c>
      <c r="P3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" s="6">
        <f>IFERROR(DATE(YEAR(Incoming_Data[[#This Row],[Incoming Day]]),MONTH(Incoming_Data[[#This Row],[Incoming Day]]),1),"")</f>
        <v>41365</v>
      </c>
      <c r="R311" s="3">
        <f>DATE(YEAR(Incoming_Data[[#This Row],[Incoming Day]]),1,1)</f>
        <v>41275</v>
      </c>
      <c r="S311" s="6">
        <f>IFERROR(DATE(YEAR(Incoming_Data[[#This Row],[Completed Day]]),MONTH(Incoming_Data[[#This Row],[Completed Day]]),1),"")</f>
        <v>41365</v>
      </c>
      <c r="T311" s="6">
        <f>IFERROR(DATE(YEAR(Incoming_Data[[#This Row],[Confirmed Day]]),MONTH(Incoming_Data[[#This Row],[Confirmed Day]]),1),"")</f>
        <v>41395</v>
      </c>
      <c r="U311" s="12">
        <f>IF(ISNUMBER(Incoming_Data[[#This Row],[Completed Day]]),1,0)</f>
        <v>1</v>
      </c>
      <c r="V311" s="12">
        <f>IF(ISNUMBER(Incoming_Data[[#This Row],[Confirmed Day]]),1,0)</f>
        <v>1</v>
      </c>
      <c r="X311" t="s">
        <v>9242</v>
      </c>
      <c r="Y311" s="36">
        <v>41353</v>
      </c>
      <c r="AA311" t="s">
        <v>9242</v>
      </c>
      <c r="AB311" s="36">
        <v>41384</v>
      </c>
    </row>
    <row r="312" spans="2:28" x14ac:dyDescent="0.25">
      <c r="B312" s="24" t="s">
        <v>30</v>
      </c>
      <c r="C312" s="24" t="s">
        <v>17</v>
      </c>
      <c r="D312" s="24" t="s">
        <v>2198</v>
      </c>
      <c r="E312" s="24" t="s">
        <v>697</v>
      </c>
      <c r="F312" s="24" t="s">
        <v>698</v>
      </c>
      <c r="G312" s="36">
        <v>41387</v>
      </c>
      <c r="H312" s="36">
        <v>41387</v>
      </c>
      <c r="I312" s="12">
        <v>3</v>
      </c>
      <c r="J312" s="12">
        <v>3</v>
      </c>
      <c r="K312" s="12">
        <v>3</v>
      </c>
      <c r="L312" s="24" t="s">
        <v>10597</v>
      </c>
      <c r="M312" t="str">
        <f>VLOOKUP(LEFT(Incoming_Data[[#This Row],[Object ID]],1),Lookup[#All],2,FALSE)</f>
        <v>Service Request</v>
      </c>
      <c r="N312" s="36">
        <f>IFERROR(VLOOKUP(Incoming_Data[[#This Row],[Object ID]],SP_Data[#All],2,FALSE),"")</f>
        <v>41387</v>
      </c>
      <c r="O312" s="36">
        <f>IFERROR(VLOOKUP(Incoming_Data[[#This Row],[Object ID]],Finalized_Data[#All],2,FALSE),"")</f>
        <v>41418</v>
      </c>
      <c r="P3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" s="6">
        <f>IFERROR(DATE(YEAR(Incoming_Data[[#This Row],[Incoming Day]]),MONTH(Incoming_Data[[#This Row],[Incoming Day]]),1),"")</f>
        <v>41365</v>
      </c>
      <c r="R312" s="3">
        <f>DATE(YEAR(Incoming_Data[[#This Row],[Incoming Day]]),1,1)</f>
        <v>41275</v>
      </c>
      <c r="S312" s="6">
        <f>IFERROR(DATE(YEAR(Incoming_Data[[#This Row],[Completed Day]]),MONTH(Incoming_Data[[#This Row],[Completed Day]]),1),"")</f>
        <v>41365</v>
      </c>
      <c r="T312" s="6">
        <f>IFERROR(DATE(YEAR(Incoming_Data[[#This Row],[Confirmed Day]]),MONTH(Incoming_Data[[#This Row],[Confirmed Day]]),1),"")</f>
        <v>41395</v>
      </c>
      <c r="U312" s="12">
        <f>IF(ISNUMBER(Incoming_Data[[#This Row],[Completed Day]]),1,0)</f>
        <v>1</v>
      </c>
      <c r="V312" s="12">
        <f>IF(ISNUMBER(Incoming_Data[[#This Row],[Confirmed Day]]),1,0)</f>
        <v>1</v>
      </c>
      <c r="X312" t="s">
        <v>9233</v>
      </c>
      <c r="Y312" s="36">
        <v>41353</v>
      </c>
      <c r="AA312" t="s">
        <v>9233</v>
      </c>
      <c r="AB312" s="36">
        <v>41384</v>
      </c>
    </row>
    <row r="313" spans="2:28" x14ac:dyDescent="0.25">
      <c r="B313" s="24" t="s">
        <v>30</v>
      </c>
      <c r="C313" s="24" t="s">
        <v>17</v>
      </c>
      <c r="D313" s="24" t="s">
        <v>2198</v>
      </c>
      <c r="E313" s="24" t="s">
        <v>699</v>
      </c>
      <c r="F313" s="24" t="s">
        <v>700</v>
      </c>
      <c r="G313" s="36">
        <v>41388</v>
      </c>
      <c r="H313" s="36">
        <v>41388</v>
      </c>
      <c r="I313" s="12">
        <v>3</v>
      </c>
      <c r="J313" s="12">
        <v>3</v>
      </c>
      <c r="K313" s="12">
        <v>3</v>
      </c>
      <c r="L313" s="24" t="s">
        <v>10597</v>
      </c>
      <c r="M313" t="str">
        <f>VLOOKUP(LEFT(Incoming_Data[[#This Row],[Object ID]],1),Lookup[#All],2,FALSE)</f>
        <v>Service Request</v>
      </c>
      <c r="N313" s="36">
        <f>IFERROR(VLOOKUP(Incoming_Data[[#This Row],[Object ID]],SP_Data[#All],2,FALSE),"")</f>
        <v>41389</v>
      </c>
      <c r="O313" s="36">
        <f>IFERROR(VLOOKUP(Incoming_Data[[#This Row],[Object ID]],Finalized_Data[#All],2,FALSE),"")</f>
        <v>41420</v>
      </c>
      <c r="P3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" s="6">
        <f>IFERROR(DATE(YEAR(Incoming_Data[[#This Row],[Incoming Day]]),MONTH(Incoming_Data[[#This Row],[Incoming Day]]),1),"")</f>
        <v>41365</v>
      </c>
      <c r="R313" s="3">
        <f>DATE(YEAR(Incoming_Data[[#This Row],[Incoming Day]]),1,1)</f>
        <v>41275</v>
      </c>
      <c r="S313" s="6">
        <f>IFERROR(DATE(YEAR(Incoming_Data[[#This Row],[Completed Day]]),MONTH(Incoming_Data[[#This Row],[Completed Day]]),1),"")</f>
        <v>41365</v>
      </c>
      <c r="T313" s="6">
        <f>IFERROR(DATE(YEAR(Incoming_Data[[#This Row],[Confirmed Day]]),MONTH(Incoming_Data[[#This Row],[Confirmed Day]]),1),"")</f>
        <v>41395</v>
      </c>
      <c r="U313" s="12">
        <f>IF(ISNUMBER(Incoming_Data[[#This Row],[Completed Day]]),1,0)</f>
        <v>1</v>
      </c>
      <c r="V313" s="12">
        <f>IF(ISNUMBER(Incoming_Data[[#This Row],[Confirmed Day]]),1,0)</f>
        <v>1</v>
      </c>
      <c r="X313" t="s">
        <v>9237</v>
      </c>
      <c r="Y313" s="36">
        <v>41353</v>
      </c>
      <c r="AA313" t="s">
        <v>9237</v>
      </c>
      <c r="AB313" s="36">
        <v>41384</v>
      </c>
    </row>
    <row r="314" spans="2:28" x14ac:dyDescent="0.25">
      <c r="B314" s="24" t="s">
        <v>30</v>
      </c>
      <c r="C314" s="24" t="s">
        <v>17</v>
      </c>
      <c r="D314" s="24" t="s">
        <v>2198</v>
      </c>
      <c r="E314" s="24" t="s">
        <v>10718</v>
      </c>
      <c r="F314" s="24" t="s">
        <v>409</v>
      </c>
      <c r="G314" s="36">
        <v>41388</v>
      </c>
      <c r="H314" s="36">
        <v>41388</v>
      </c>
      <c r="I314" s="12">
        <v>4</v>
      </c>
      <c r="J314" s="12">
        <v>4</v>
      </c>
      <c r="K314" s="12">
        <v>4</v>
      </c>
      <c r="L314" s="24" t="s">
        <v>10599</v>
      </c>
      <c r="M314" t="str">
        <f>VLOOKUP(LEFT(Incoming_Data[[#This Row],[Object ID]],1),Lookup[#All],2,FALSE)</f>
        <v>Service Request</v>
      </c>
      <c r="N314" s="36">
        <f>IFERROR(VLOOKUP(Incoming_Data[[#This Row],[Object ID]],SP_Data[#All],2,FALSE),"")</f>
        <v>41402</v>
      </c>
      <c r="O314" s="36" t="str">
        <f>IFERROR(VLOOKUP(Incoming_Data[[#This Row],[Object ID]],Finalized_Data[#All],2,FALSE),"")</f>
        <v/>
      </c>
      <c r="P3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" s="6">
        <f>IFERROR(DATE(YEAR(Incoming_Data[[#This Row],[Incoming Day]]),MONTH(Incoming_Data[[#This Row],[Incoming Day]]),1),"")</f>
        <v>41365</v>
      </c>
      <c r="R314" s="3">
        <f>DATE(YEAR(Incoming_Data[[#This Row],[Incoming Day]]),1,1)</f>
        <v>41275</v>
      </c>
      <c r="S314" s="6">
        <f>IFERROR(DATE(YEAR(Incoming_Data[[#This Row],[Completed Day]]),MONTH(Incoming_Data[[#This Row],[Completed Day]]),1),"")</f>
        <v>41395</v>
      </c>
      <c r="T314" s="6" t="str">
        <f>IFERROR(DATE(YEAR(Incoming_Data[[#This Row],[Confirmed Day]]),MONTH(Incoming_Data[[#This Row],[Confirmed Day]]),1),"")</f>
        <v/>
      </c>
      <c r="U314" s="12">
        <f>IF(ISNUMBER(Incoming_Data[[#This Row],[Completed Day]]),1,0)</f>
        <v>1</v>
      </c>
      <c r="V314" s="12">
        <f>IF(ISNUMBER(Incoming_Data[[#This Row],[Confirmed Day]]),1,0)</f>
        <v>0</v>
      </c>
      <c r="X314" t="s">
        <v>9224</v>
      </c>
      <c r="Y314" s="36">
        <v>41353</v>
      </c>
      <c r="AA314" t="s">
        <v>9224</v>
      </c>
      <c r="AB314" s="36">
        <v>41384</v>
      </c>
    </row>
    <row r="315" spans="2:28" x14ac:dyDescent="0.25">
      <c r="B315" s="24" t="s">
        <v>30</v>
      </c>
      <c r="C315" s="24" t="s">
        <v>17</v>
      </c>
      <c r="D315" s="24" t="s">
        <v>2198</v>
      </c>
      <c r="E315" s="24" t="s">
        <v>701</v>
      </c>
      <c r="F315" s="24" t="s">
        <v>702</v>
      </c>
      <c r="G315" s="36">
        <v>41388</v>
      </c>
      <c r="H315" s="36">
        <v>41388</v>
      </c>
      <c r="I315" s="12">
        <v>3</v>
      </c>
      <c r="J315" s="12">
        <v>3</v>
      </c>
      <c r="K315" s="12">
        <v>3</v>
      </c>
      <c r="L315" s="24" t="s">
        <v>10597</v>
      </c>
      <c r="M315" t="str">
        <f>VLOOKUP(LEFT(Incoming_Data[[#This Row],[Object ID]],1),Lookup[#All],2,FALSE)</f>
        <v>Service Request</v>
      </c>
      <c r="N315" s="36">
        <f>IFERROR(VLOOKUP(Incoming_Data[[#This Row],[Object ID]],SP_Data[#All],2,FALSE),"")</f>
        <v>41388</v>
      </c>
      <c r="O315" s="36">
        <f>IFERROR(VLOOKUP(Incoming_Data[[#This Row],[Object ID]],Finalized_Data[#All],2,FALSE),"")</f>
        <v>41419</v>
      </c>
      <c r="P3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" s="6">
        <f>IFERROR(DATE(YEAR(Incoming_Data[[#This Row],[Incoming Day]]),MONTH(Incoming_Data[[#This Row],[Incoming Day]]),1),"")</f>
        <v>41365</v>
      </c>
      <c r="R315" s="3">
        <f>DATE(YEAR(Incoming_Data[[#This Row],[Incoming Day]]),1,1)</f>
        <v>41275</v>
      </c>
      <c r="S315" s="6">
        <f>IFERROR(DATE(YEAR(Incoming_Data[[#This Row],[Completed Day]]),MONTH(Incoming_Data[[#This Row],[Completed Day]]),1),"")</f>
        <v>41365</v>
      </c>
      <c r="T315" s="6">
        <f>IFERROR(DATE(YEAR(Incoming_Data[[#This Row],[Confirmed Day]]),MONTH(Incoming_Data[[#This Row],[Confirmed Day]]),1),"")</f>
        <v>41395</v>
      </c>
      <c r="U315" s="12">
        <f>IF(ISNUMBER(Incoming_Data[[#This Row],[Completed Day]]),1,0)</f>
        <v>1</v>
      </c>
      <c r="V315" s="12">
        <f>IF(ISNUMBER(Incoming_Data[[#This Row],[Confirmed Day]]),1,0)</f>
        <v>1</v>
      </c>
      <c r="X315" t="s">
        <v>9205</v>
      </c>
      <c r="Y315" s="36">
        <v>41353</v>
      </c>
      <c r="AA315" t="s">
        <v>9205</v>
      </c>
      <c r="AB315" s="36">
        <v>41384</v>
      </c>
    </row>
    <row r="316" spans="2:28" x14ac:dyDescent="0.25">
      <c r="B316" s="24" t="s">
        <v>30</v>
      </c>
      <c r="C316" s="24" t="s">
        <v>17</v>
      </c>
      <c r="D316" s="24" t="s">
        <v>2198</v>
      </c>
      <c r="E316" s="24" t="s">
        <v>704</v>
      </c>
      <c r="F316" s="24" t="s">
        <v>705</v>
      </c>
      <c r="G316" s="36">
        <v>41388</v>
      </c>
      <c r="H316" s="36">
        <v>41388</v>
      </c>
      <c r="I316" s="12">
        <v>3</v>
      </c>
      <c r="J316" s="12">
        <v>3</v>
      </c>
      <c r="K316" s="12">
        <v>3</v>
      </c>
      <c r="L316" s="24" t="s">
        <v>10597</v>
      </c>
      <c r="M316" t="str">
        <f>VLOOKUP(LEFT(Incoming_Data[[#This Row],[Object ID]],1),Lookup[#All],2,FALSE)</f>
        <v>Service Request</v>
      </c>
      <c r="N316" s="36">
        <f>IFERROR(VLOOKUP(Incoming_Data[[#This Row],[Object ID]],SP_Data[#All],2,FALSE),"")</f>
        <v>41388</v>
      </c>
      <c r="O316" s="36">
        <f>IFERROR(VLOOKUP(Incoming_Data[[#This Row],[Object ID]],Finalized_Data[#All],2,FALSE),"")</f>
        <v>41419</v>
      </c>
      <c r="P3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" s="6">
        <f>IFERROR(DATE(YEAR(Incoming_Data[[#This Row],[Incoming Day]]),MONTH(Incoming_Data[[#This Row],[Incoming Day]]),1),"")</f>
        <v>41365</v>
      </c>
      <c r="R316" s="3">
        <f>DATE(YEAR(Incoming_Data[[#This Row],[Incoming Day]]),1,1)</f>
        <v>41275</v>
      </c>
      <c r="S316" s="6">
        <f>IFERROR(DATE(YEAR(Incoming_Data[[#This Row],[Completed Day]]),MONTH(Incoming_Data[[#This Row],[Completed Day]]),1),"")</f>
        <v>41365</v>
      </c>
      <c r="T316" s="6">
        <f>IFERROR(DATE(YEAR(Incoming_Data[[#This Row],[Confirmed Day]]),MONTH(Incoming_Data[[#This Row],[Confirmed Day]]),1),"")</f>
        <v>41395</v>
      </c>
      <c r="U316" s="12">
        <f>IF(ISNUMBER(Incoming_Data[[#This Row],[Completed Day]]),1,0)</f>
        <v>1</v>
      </c>
      <c r="V316" s="12">
        <f>IF(ISNUMBER(Incoming_Data[[#This Row],[Confirmed Day]]),1,0)</f>
        <v>1</v>
      </c>
      <c r="X316" t="s">
        <v>9209</v>
      </c>
      <c r="Y316" s="36">
        <v>41353</v>
      </c>
      <c r="AA316" t="s">
        <v>9209</v>
      </c>
      <c r="AB316" s="36">
        <v>41384</v>
      </c>
    </row>
    <row r="317" spans="2:28" x14ac:dyDescent="0.25">
      <c r="B317" s="24" t="s">
        <v>30</v>
      </c>
      <c r="C317" s="24" t="s">
        <v>17</v>
      </c>
      <c r="D317" s="24" t="s">
        <v>2198</v>
      </c>
      <c r="E317" s="24" t="s">
        <v>708</v>
      </c>
      <c r="F317" s="24" t="s">
        <v>709</v>
      </c>
      <c r="G317" s="36">
        <v>41389</v>
      </c>
      <c r="H317" s="36">
        <v>41389</v>
      </c>
      <c r="I317" s="12">
        <v>3</v>
      </c>
      <c r="J317" s="12">
        <v>3</v>
      </c>
      <c r="K317" s="12">
        <v>3</v>
      </c>
      <c r="L317" s="24" t="s">
        <v>10597</v>
      </c>
      <c r="M317" t="str">
        <f>VLOOKUP(LEFT(Incoming_Data[[#This Row],[Object ID]],1),Lookup[#All],2,FALSE)</f>
        <v>Service Request</v>
      </c>
      <c r="N317" s="36">
        <f>IFERROR(VLOOKUP(Incoming_Data[[#This Row],[Object ID]],SP_Data[#All],2,FALSE),"")</f>
        <v>41389</v>
      </c>
      <c r="O317" s="36">
        <f>IFERROR(VLOOKUP(Incoming_Data[[#This Row],[Object ID]],Finalized_Data[#All],2,FALSE),"")</f>
        <v>41420</v>
      </c>
      <c r="P3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" s="6">
        <f>IFERROR(DATE(YEAR(Incoming_Data[[#This Row],[Incoming Day]]),MONTH(Incoming_Data[[#This Row],[Incoming Day]]),1),"")</f>
        <v>41365</v>
      </c>
      <c r="R317" s="3">
        <f>DATE(YEAR(Incoming_Data[[#This Row],[Incoming Day]]),1,1)</f>
        <v>41275</v>
      </c>
      <c r="S317" s="6">
        <f>IFERROR(DATE(YEAR(Incoming_Data[[#This Row],[Completed Day]]),MONTH(Incoming_Data[[#This Row],[Completed Day]]),1),"")</f>
        <v>41365</v>
      </c>
      <c r="T317" s="6">
        <f>IFERROR(DATE(YEAR(Incoming_Data[[#This Row],[Confirmed Day]]),MONTH(Incoming_Data[[#This Row],[Confirmed Day]]),1),"")</f>
        <v>41395</v>
      </c>
      <c r="U317" s="12">
        <f>IF(ISNUMBER(Incoming_Data[[#This Row],[Completed Day]]),1,0)</f>
        <v>1</v>
      </c>
      <c r="V317" s="12">
        <f>IF(ISNUMBER(Incoming_Data[[#This Row],[Confirmed Day]]),1,0)</f>
        <v>1</v>
      </c>
      <c r="X317" t="s">
        <v>9201</v>
      </c>
      <c r="Y317" s="36">
        <v>41353</v>
      </c>
      <c r="AA317" t="s">
        <v>9201</v>
      </c>
      <c r="AB317" s="36">
        <v>41384</v>
      </c>
    </row>
    <row r="318" spans="2:28" x14ac:dyDescent="0.25">
      <c r="B318" s="24" t="s">
        <v>30</v>
      </c>
      <c r="C318" s="24" t="s">
        <v>17</v>
      </c>
      <c r="D318" s="24" t="s">
        <v>2198</v>
      </c>
      <c r="E318" s="24" t="s">
        <v>10719</v>
      </c>
      <c r="F318" s="24" t="s">
        <v>10720</v>
      </c>
      <c r="G318" s="36">
        <v>41389</v>
      </c>
      <c r="H318" s="36">
        <v>41389</v>
      </c>
      <c r="I318" s="12">
        <v>3</v>
      </c>
      <c r="J318" s="12">
        <v>3</v>
      </c>
      <c r="K318" s="12">
        <v>3</v>
      </c>
      <c r="L318" s="24" t="s">
        <v>10599</v>
      </c>
      <c r="M318" t="str">
        <f>VLOOKUP(LEFT(Incoming_Data[[#This Row],[Object ID]],1),Lookup[#All],2,FALSE)</f>
        <v>Service Request</v>
      </c>
      <c r="N318" s="36">
        <f>IFERROR(VLOOKUP(Incoming_Data[[#This Row],[Object ID]],SP_Data[#All],2,FALSE),"")</f>
        <v>41408</v>
      </c>
      <c r="O318" s="36" t="str">
        <f>IFERROR(VLOOKUP(Incoming_Data[[#This Row],[Object ID]],Finalized_Data[#All],2,FALSE),"")</f>
        <v/>
      </c>
      <c r="P3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" s="6">
        <f>IFERROR(DATE(YEAR(Incoming_Data[[#This Row],[Incoming Day]]),MONTH(Incoming_Data[[#This Row],[Incoming Day]]),1),"")</f>
        <v>41365</v>
      </c>
      <c r="R318" s="3">
        <f>DATE(YEAR(Incoming_Data[[#This Row],[Incoming Day]]),1,1)</f>
        <v>41275</v>
      </c>
      <c r="S318" s="6">
        <f>IFERROR(DATE(YEAR(Incoming_Data[[#This Row],[Completed Day]]),MONTH(Incoming_Data[[#This Row],[Completed Day]]),1),"")</f>
        <v>41395</v>
      </c>
      <c r="T318" s="6" t="str">
        <f>IFERROR(DATE(YEAR(Incoming_Data[[#This Row],[Confirmed Day]]),MONTH(Incoming_Data[[#This Row],[Confirmed Day]]),1),"")</f>
        <v/>
      </c>
      <c r="U318" s="12">
        <f>IF(ISNUMBER(Incoming_Data[[#This Row],[Completed Day]]),1,0)</f>
        <v>1</v>
      </c>
      <c r="V318" s="12">
        <f>IF(ISNUMBER(Incoming_Data[[#This Row],[Confirmed Day]]),1,0)</f>
        <v>0</v>
      </c>
      <c r="X318" t="s">
        <v>9169</v>
      </c>
      <c r="Y318" s="36">
        <v>41353</v>
      </c>
      <c r="AA318" t="s">
        <v>9169</v>
      </c>
      <c r="AB318" s="36">
        <v>41384</v>
      </c>
    </row>
    <row r="319" spans="2:28" x14ac:dyDescent="0.25">
      <c r="B319" s="24" t="s">
        <v>30</v>
      </c>
      <c r="C319" s="24" t="s">
        <v>17</v>
      </c>
      <c r="D319" s="24" t="s">
        <v>2198</v>
      </c>
      <c r="E319" s="24" t="s">
        <v>722</v>
      </c>
      <c r="F319" s="24" t="s">
        <v>723</v>
      </c>
      <c r="G319" s="36">
        <v>41389</v>
      </c>
      <c r="H319" s="36">
        <v>41389</v>
      </c>
      <c r="I319" s="12">
        <v>3</v>
      </c>
      <c r="J319" s="12">
        <v>3</v>
      </c>
      <c r="K319" s="12">
        <v>3</v>
      </c>
      <c r="L319" s="24" t="s">
        <v>10597</v>
      </c>
      <c r="M319" t="str">
        <f>VLOOKUP(LEFT(Incoming_Data[[#This Row],[Object ID]],1),Lookup[#All],2,FALSE)</f>
        <v>Service Request</v>
      </c>
      <c r="N319" s="36">
        <f>IFERROR(VLOOKUP(Incoming_Data[[#This Row],[Object ID]],SP_Data[#All],2,FALSE),"")</f>
        <v>41389</v>
      </c>
      <c r="O319" s="36">
        <f>IFERROR(VLOOKUP(Incoming_Data[[#This Row],[Object ID]],Finalized_Data[#All],2,FALSE),"")</f>
        <v>41420</v>
      </c>
      <c r="P3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" s="6">
        <f>IFERROR(DATE(YEAR(Incoming_Data[[#This Row],[Incoming Day]]),MONTH(Incoming_Data[[#This Row],[Incoming Day]]),1),"")</f>
        <v>41365</v>
      </c>
      <c r="R319" s="3">
        <f>DATE(YEAR(Incoming_Data[[#This Row],[Incoming Day]]),1,1)</f>
        <v>41275</v>
      </c>
      <c r="S319" s="6">
        <f>IFERROR(DATE(YEAR(Incoming_Data[[#This Row],[Completed Day]]),MONTH(Incoming_Data[[#This Row],[Completed Day]]),1),"")</f>
        <v>41365</v>
      </c>
      <c r="T319" s="6">
        <f>IFERROR(DATE(YEAR(Incoming_Data[[#This Row],[Confirmed Day]]),MONTH(Incoming_Data[[#This Row],[Confirmed Day]]),1),"")</f>
        <v>41395</v>
      </c>
      <c r="U319" s="12">
        <f>IF(ISNUMBER(Incoming_Data[[#This Row],[Completed Day]]),1,0)</f>
        <v>1</v>
      </c>
      <c r="V319" s="12">
        <f>IF(ISNUMBER(Incoming_Data[[#This Row],[Confirmed Day]]),1,0)</f>
        <v>1</v>
      </c>
      <c r="X319" t="s">
        <v>9176</v>
      </c>
      <c r="Y319" s="36">
        <v>41353</v>
      </c>
      <c r="AA319" t="s">
        <v>9176</v>
      </c>
      <c r="AB319" s="36">
        <v>41384</v>
      </c>
    </row>
    <row r="320" spans="2:28" x14ac:dyDescent="0.25">
      <c r="B320" s="24" t="s">
        <v>30</v>
      </c>
      <c r="C320" s="24" t="s">
        <v>17</v>
      </c>
      <c r="D320" s="24" t="s">
        <v>2198</v>
      </c>
      <c r="E320" s="24" t="s">
        <v>724</v>
      </c>
      <c r="F320" s="24" t="s">
        <v>725</v>
      </c>
      <c r="G320" s="36">
        <v>41389</v>
      </c>
      <c r="H320" s="36">
        <v>41389</v>
      </c>
      <c r="I320" s="12">
        <v>3</v>
      </c>
      <c r="J320" s="12">
        <v>3</v>
      </c>
      <c r="K320" s="12">
        <v>3</v>
      </c>
      <c r="L320" s="24" t="s">
        <v>10597</v>
      </c>
      <c r="M320" t="str">
        <f>VLOOKUP(LEFT(Incoming_Data[[#This Row],[Object ID]],1),Lookup[#All],2,FALSE)</f>
        <v>Service Request</v>
      </c>
      <c r="N320" s="36">
        <f>IFERROR(VLOOKUP(Incoming_Data[[#This Row],[Object ID]],SP_Data[#All],2,FALSE),"")</f>
        <v>41389</v>
      </c>
      <c r="O320" s="36">
        <f>IFERROR(VLOOKUP(Incoming_Data[[#This Row],[Object ID]],Finalized_Data[#All],2,FALSE),"")</f>
        <v>41420</v>
      </c>
      <c r="P3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" s="6">
        <f>IFERROR(DATE(YEAR(Incoming_Data[[#This Row],[Incoming Day]]),MONTH(Incoming_Data[[#This Row],[Incoming Day]]),1),"")</f>
        <v>41365</v>
      </c>
      <c r="R320" s="3">
        <f>DATE(YEAR(Incoming_Data[[#This Row],[Incoming Day]]),1,1)</f>
        <v>41275</v>
      </c>
      <c r="S320" s="6">
        <f>IFERROR(DATE(YEAR(Incoming_Data[[#This Row],[Completed Day]]),MONTH(Incoming_Data[[#This Row],[Completed Day]]),1),"")</f>
        <v>41365</v>
      </c>
      <c r="T320" s="6">
        <f>IFERROR(DATE(YEAR(Incoming_Data[[#This Row],[Confirmed Day]]),MONTH(Incoming_Data[[#This Row],[Confirmed Day]]),1),"")</f>
        <v>41395</v>
      </c>
      <c r="U320" s="12">
        <f>IF(ISNUMBER(Incoming_Data[[#This Row],[Completed Day]]),1,0)</f>
        <v>1</v>
      </c>
      <c r="V320" s="12">
        <f>IF(ISNUMBER(Incoming_Data[[#This Row],[Confirmed Day]]),1,0)</f>
        <v>1</v>
      </c>
      <c r="X320" t="s">
        <v>9185</v>
      </c>
      <c r="Y320" s="36">
        <v>41353</v>
      </c>
      <c r="AA320" t="s">
        <v>9185</v>
      </c>
      <c r="AB320" s="36">
        <v>41384</v>
      </c>
    </row>
    <row r="321" spans="2:28" x14ac:dyDescent="0.25">
      <c r="B321" s="24" t="s">
        <v>30</v>
      </c>
      <c r="C321" s="24" t="s">
        <v>17</v>
      </c>
      <c r="D321" s="24" t="s">
        <v>2198</v>
      </c>
      <c r="E321" s="24" t="s">
        <v>726</v>
      </c>
      <c r="F321" s="24" t="s">
        <v>727</v>
      </c>
      <c r="G321" s="36">
        <v>41389</v>
      </c>
      <c r="H321" s="36">
        <v>41389</v>
      </c>
      <c r="I321" s="12">
        <v>3</v>
      </c>
      <c r="J321" s="12">
        <v>3</v>
      </c>
      <c r="K321" s="12">
        <v>3</v>
      </c>
      <c r="L321" s="24" t="s">
        <v>10597</v>
      </c>
      <c r="M321" t="str">
        <f>VLOOKUP(LEFT(Incoming_Data[[#This Row],[Object ID]],1),Lookup[#All],2,FALSE)</f>
        <v>Service Request</v>
      </c>
      <c r="N321" s="36">
        <f>IFERROR(VLOOKUP(Incoming_Data[[#This Row],[Object ID]],SP_Data[#All],2,FALSE),"")</f>
        <v>41389</v>
      </c>
      <c r="O321" s="36">
        <f>IFERROR(VLOOKUP(Incoming_Data[[#This Row],[Object ID]],Finalized_Data[#All],2,FALSE),"")</f>
        <v>41420</v>
      </c>
      <c r="P3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" s="6">
        <f>IFERROR(DATE(YEAR(Incoming_Data[[#This Row],[Incoming Day]]),MONTH(Incoming_Data[[#This Row],[Incoming Day]]),1),"")</f>
        <v>41365</v>
      </c>
      <c r="R321" s="3">
        <f>DATE(YEAR(Incoming_Data[[#This Row],[Incoming Day]]),1,1)</f>
        <v>41275</v>
      </c>
      <c r="S321" s="6">
        <f>IFERROR(DATE(YEAR(Incoming_Data[[#This Row],[Completed Day]]),MONTH(Incoming_Data[[#This Row],[Completed Day]]),1),"")</f>
        <v>41365</v>
      </c>
      <c r="T321" s="6">
        <f>IFERROR(DATE(YEAR(Incoming_Data[[#This Row],[Confirmed Day]]),MONTH(Incoming_Data[[#This Row],[Confirmed Day]]),1),"")</f>
        <v>41395</v>
      </c>
      <c r="U321" s="12">
        <f>IF(ISNUMBER(Incoming_Data[[#This Row],[Completed Day]]),1,0)</f>
        <v>1</v>
      </c>
      <c r="V321" s="12">
        <f>IF(ISNUMBER(Incoming_Data[[#This Row],[Confirmed Day]]),1,0)</f>
        <v>1</v>
      </c>
      <c r="X321" t="s">
        <v>9189</v>
      </c>
      <c r="Y321" s="36">
        <v>41353</v>
      </c>
      <c r="AA321" t="s">
        <v>9189</v>
      </c>
      <c r="AB321" s="36">
        <v>41425</v>
      </c>
    </row>
    <row r="322" spans="2:28" x14ac:dyDescent="0.25">
      <c r="B322" s="24" t="s">
        <v>30</v>
      </c>
      <c r="C322" s="24" t="s">
        <v>17</v>
      </c>
      <c r="D322" s="24" t="s">
        <v>2198</v>
      </c>
      <c r="E322" s="24" t="s">
        <v>742</v>
      </c>
      <c r="F322" s="24" t="s">
        <v>743</v>
      </c>
      <c r="G322" s="36">
        <v>41390</v>
      </c>
      <c r="H322" s="36">
        <v>41389</v>
      </c>
      <c r="I322" s="12">
        <v>3</v>
      </c>
      <c r="J322" s="12">
        <v>3</v>
      </c>
      <c r="K322" s="12">
        <v>3</v>
      </c>
      <c r="L322" s="24" t="s">
        <v>10597</v>
      </c>
      <c r="M322" t="str">
        <f>VLOOKUP(LEFT(Incoming_Data[[#This Row],[Object ID]],1),Lookup[#All],2,FALSE)</f>
        <v>Service Request</v>
      </c>
      <c r="N322" s="36">
        <f>IFERROR(VLOOKUP(Incoming_Data[[#This Row],[Object ID]],SP_Data[#All],2,FALSE),"")</f>
        <v>41390</v>
      </c>
      <c r="O322" s="36">
        <f>IFERROR(VLOOKUP(Incoming_Data[[#This Row],[Object ID]],Finalized_Data[#All],2,FALSE),"")</f>
        <v>41421</v>
      </c>
      <c r="P3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" s="6">
        <f>IFERROR(DATE(YEAR(Incoming_Data[[#This Row],[Incoming Day]]),MONTH(Incoming_Data[[#This Row],[Incoming Day]]),1),"")</f>
        <v>41365</v>
      </c>
      <c r="R322" s="3">
        <f>DATE(YEAR(Incoming_Data[[#This Row],[Incoming Day]]),1,1)</f>
        <v>41275</v>
      </c>
      <c r="S322" s="6">
        <f>IFERROR(DATE(YEAR(Incoming_Data[[#This Row],[Completed Day]]),MONTH(Incoming_Data[[#This Row],[Completed Day]]),1),"")</f>
        <v>41365</v>
      </c>
      <c r="T322" s="6">
        <f>IFERROR(DATE(YEAR(Incoming_Data[[#This Row],[Confirmed Day]]),MONTH(Incoming_Data[[#This Row],[Confirmed Day]]),1),"")</f>
        <v>41395</v>
      </c>
      <c r="U322" s="12">
        <f>IF(ISNUMBER(Incoming_Data[[#This Row],[Completed Day]]),1,0)</f>
        <v>1</v>
      </c>
      <c r="V322" s="12">
        <f>IF(ISNUMBER(Incoming_Data[[#This Row],[Confirmed Day]]),1,0)</f>
        <v>1</v>
      </c>
      <c r="X322" t="s">
        <v>9172</v>
      </c>
      <c r="Y322" s="36">
        <v>41353</v>
      </c>
      <c r="AA322" t="s">
        <v>9172</v>
      </c>
      <c r="AB322" s="36">
        <v>41384</v>
      </c>
    </row>
    <row r="323" spans="2:28" x14ac:dyDescent="0.25">
      <c r="B323" s="24" t="s">
        <v>30</v>
      </c>
      <c r="C323" s="24" t="s">
        <v>17</v>
      </c>
      <c r="D323" s="24" t="s">
        <v>2198</v>
      </c>
      <c r="E323" s="24" t="s">
        <v>744</v>
      </c>
      <c r="F323" s="24" t="s">
        <v>745</v>
      </c>
      <c r="G323" s="36">
        <v>41390</v>
      </c>
      <c r="H323" s="36">
        <v>41389</v>
      </c>
      <c r="I323" s="12">
        <v>3</v>
      </c>
      <c r="J323" s="12">
        <v>3</v>
      </c>
      <c r="K323" s="12">
        <v>3</v>
      </c>
      <c r="L323" s="24" t="s">
        <v>10597</v>
      </c>
      <c r="M323" t="str">
        <f>VLOOKUP(LEFT(Incoming_Data[[#This Row],[Object ID]],1),Lookup[#All],2,FALSE)</f>
        <v>Service Request</v>
      </c>
      <c r="N323" s="36">
        <f>IFERROR(VLOOKUP(Incoming_Data[[#This Row],[Object ID]],SP_Data[#All],2,FALSE),"")</f>
        <v>41390</v>
      </c>
      <c r="O323" s="36">
        <f>IFERROR(VLOOKUP(Incoming_Data[[#This Row],[Object ID]],Finalized_Data[#All],2,FALSE),"")</f>
        <v>41421</v>
      </c>
      <c r="P3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" s="6">
        <f>IFERROR(DATE(YEAR(Incoming_Data[[#This Row],[Incoming Day]]),MONTH(Incoming_Data[[#This Row],[Incoming Day]]),1),"")</f>
        <v>41365</v>
      </c>
      <c r="R323" s="3">
        <f>DATE(YEAR(Incoming_Data[[#This Row],[Incoming Day]]),1,1)</f>
        <v>41275</v>
      </c>
      <c r="S323" s="6">
        <f>IFERROR(DATE(YEAR(Incoming_Data[[#This Row],[Completed Day]]),MONTH(Incoming_Data[[#This Row],[Completed Day]]),1),"")</f>
        <v>41365</v>
      </c>
      <c r="T323" s="6">
        <f>IFERROR(DATE(YEAR(Incoming_Data[[#This Row],[Confirmed Day]]),MONTH(Incoming_Data[[#This Row],[Confirmed Day]]),1),"")</f>
        <v>41395</v>
      </c>
      <c r="U323" s="12">
        <f>IF(ISNUMBER(Incoming_Data[[#This Row],[Completed Day]]),1,0)</f>
        <v>1</v>
      </c>
      <c r="V323" s="12">
        <f>IF(ISNUMBER(Incoming_Data[[#This Row],[Confirmed Day]]),1,0)</f>
        <v>1</v>
      </c>
      <c r="X323" t="s">
        <v>9155</v>
      </c>
      <c r="Y323" s="36">
        <v>41353</v>
      </c>
      <c r="AA323" t="s">
        <v>9155</v>
      </c>
      <c r="AB323" s="36">
        <v>41425</v>
      </c>
    </row>
    <row r="324" spans="2:28" x14ac:dyDescent="0.25">
      <c r="B324" s="24" t="s">
        <v>30</v>
      </c>
      <c r="C324" s="24" t="s">
        <v>17</v>
      </c>
      <c r="D324" s="24" t="s">
        <v>2198</v>
      </c>
      <c r="E324" s="24" t="s">
        <v>765</v>
      </c>
      <c r="F324" s="24" t="s">
        <v>766</v>
      </c>
      <c r="G324" s="36">
        <v>41390</v>
      </c>
      <c r="H324" s="36">
        <v>41390</v>
      </c>
      <c r="I324" s="12">
        <v>3</v>
      </c>
      <c r="J324" s="12">
        <v>3</v>
      </c>
      <c r="K324" s="12">
        <v>3</v>
      </c>
      <c r="L324" s="24" t="s">
        <v>10597</v>
      </c>
      <c r="M324" t="str">
        <f>VLOOKUP(LEFT(Incoming_Data[[#This Row],[Object ID]],1),Lookup[#All],2,FALSE)</f>
        <v>Service Request</v>
      </c>
      <c r="N324" s="36">
        <f>IFERROR(VLOOKUP(Incoming_Data[[#This Row],[Object ID]],SP_Data[#All],2,FALSE),"")</f>
        <v>41390</v>
      </c>
      <c r="O324" s="36">
        <f>IFERROR(VLOOKUP(Incoming_Data[[#This Row],[Object ID]],Finalized_Data[#All],2,FALSE),"")</f>
        <v>41421</v>
      </c>
      <c r="P3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" s="6">
        <f>IFERROR(DATE(YEAR(Incoming_Data[[#This Row],[Incoming Day]]),MONTH(Incoming_Data[[#This Row],[Incoming Day]]),1),"")</f>
        <v>41365</v>
      </c>
      <c r="R324" s="3">
        <f>DATE(YEAR(Incoming_Data[[#This Row],[Incoming Day]]),1,1)</f>
        <v>41275</v>
      </c>
      <c r="S324" s="6">
        <f>IFERROR(DATE(YEAR(Incoming_Data[[#This Row],[Completed Day]]),MONTH(Incoming_Data[[#This Row],[Completed Day]]),1),"")</f>
        <v>41365</v>
      </c>
      <c r="T324" s="6">
        <f>IFERROR(DATE(YEAR(Incoming_Data[[#This Row],[Confirmed Day]]),MONTH(Incoming_Data[[#This Row],[Confirmed Day]]),1),"")</f>
        <v>41395</v>
      </c>
      <c r="U324" s="12">
        <f>IF(ISNUMBER(Incoming_Data[[#This Row],[Completed Day]]),1,0)</f>
        <v>1</v>
      </c>
      <c r="V324" s="12">
        <f>IF(ISNUMBER(Incoming_Data[[#This Row],[Confirmed Day]]),1,0)</f>
        <v>1</v>
      </c>
      <c r="X324" t="s">
        <v>9181</v>
      </c>
      <c r="Y324" s="36">
        <v>41353</v>
      </c>
      <c r="AA324" t="s">
        <v>9181</v>
      </c>
      <c r="AB324" s="36">
        <v>41384</v>
      </c>
    </row>
    <row r="325" spans="2:28" x14ac:dyDescent="0.25">
      <c r="B325" s="24" t="s">
        <v>30</v>
      </c>
      <c r="C325" s="24" t="s">
        <v>17</v>
      </c>
      <c r="D325" s="24" t="s">
        <v>2198</v>
      </c>
      <c r="E325" s="24" t="s">
        <v>769</v>
      </c>
      <c r="F325" s="24" t="s">
        <v>770</v>
      </c>
      <c r="G325" s="36">
        <v>41390</v>
      </c>
      <c r="H325" s="36">
        <v>41390</v>
      </c>
      <c r="I325" s="12">
        <v>3</v>
      </c>
      <c r="J325" s="12">
        <v>3</v>
      </c>
      <c r="K325" s="12">
        <v>3</v>
      </c>
      <c r="L325" s="24" t="s">
        <v>10597</v>
      </c>
      <c r="M325" t="str">
        <f>VLOOKUP(LEFT(Incoming_Data[[#This Row],[Object ID]],1),Lookup[#All],2,FALSE)</f>
        <v>Service Request</v>
      </c>
      <c r="N325" s="36">
        <f>IFERROR(VLOOKUP(Incoming_Data[[#This Row],[Object ID]],SP_Data[#All],2,FALSE),"")</f>
        <v>41390</v>
      </c>
      <c r="O325" s="36">
        <f>IFERROR(VLOOKUP(Incoming_Data[[#This Row],[Object ID]],Finalized_Data[#All],2,FALSE),"")</f>
        <v>41421</v>
      </c>
      <c r="P3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" s="6">
        <f>IFERROR(DATE(YEAR(Incoming_Data[[#This Row],[Incoming Day]]),MONTH(Incoming_Data[[#This Row],[Incoming Day]]),1),"")</f>
        <v>41365</v>
      </c>
      <c r="R325" s="3">
        <f>DATE(YEAR(Incoming_Data[[#This Row],[Incoming Day]]),1,1)</f>
        <v>41275</v>
      </c>
      <c r="S325" s="6">
        <f>IFERROR(DATE(YEAR(Incoming_Data[[#This Row],[Completed Day]]),MONTH(Incoming_Data[[#This Row],[Completed Day]]),1),"")</f>
        <v>41365</v>
      </c>
      <c r="T325" s="6">
        <f>IFERROR(DATE(YEAR(Incoming_Data[[#This Row],[Confirmed Day]]),MONTH(Incoming_Data[[#This Row],[Confirmed Day]]),1),"")</f>
        <v>41395</v>
      </c>
      <c r="U325" s="12">
        <f>IF(ISNUMBER(Incoming_Data[[#This Row],[Completed Day]]),1,0)</f>
        <v>1</v>
      </c>
      <c r="V325" s="12">
        <f>IF(ISNUMBER(Incoming_Data[[#This Row],[Confirmed Day]]),1,0)</f>
        <v>1</v>
      </c>
      <c r="X325" t="s">
        <v>9166</v>
      </c>
      <c r="Y325" s="36">
        <v>41353</v>
      </c>
      <c r="AA325" t="s">
        <v>9166</v>
      </c>
      <c r="AB325" s="36">
        <v>41384</v>
      </c>
    </row>
    <row r="326" spans="2:28" x14ac:dyDescent="0.25">
      <c r="B326" s="24" t="s">
        <v>30</v>
      </c>
      <c r="C326" s="24" t="s">
        <v>17</v>
      </c>
      <c r="D326" s="24" t="s">
        <v>2198</v>
      </c>
      <c r="E326" s="24" t="s">
        <v>771</v>
      </c>
      <c r="F326" s="24" t="s">
        <v>772</v>
      </c>
      <c r="G326" s="36">
        <v>41390</v>
      </c>
      <c r="H326" s="36">
        <v>41390</v>
      </c>
      <c r="I326" s="12">
        <v>3</v>
      </c>
      <c r="J326" s="12">
        <v>3</v>
      </c>
      <c r="K326" s="12">
        <v>3</v>
      </c>
      <c r="L326" s="24" t="s">
        <v>10597</v>
      </c>
      <c r="M326" t="str">
        <f>VLOOKUP(LEFT(Incoming_Data[[#This Row],[Object ID]],1),Lookup[#All],2,FALSE)</f>
        <v>Service Request</v>
      </c>
      <c r="N326" s="36">
        <f>IFERROR(VLOOKUP(Incoming_Data[[#This Row],[Object ID]],SP_Data[#All],2,FALSE),"")</f>
        <v>41390</v>
      </c>
      <c r="O326" s="36">
        <f>IFERROR(VLOOKUP(Incoming_Data[[#This Row],[Object ID]],Finalized_Data[#All],2,FALSE),"")</f>
        <v>41421</v>
      </c>
      <c r="P3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" s="6">
        <f>IFERROR(DATE(YEAR(Incoming_Data[[#This Row],[Incoming Day]]),MONTH(Incoming_Data[[#This Row],[Incoming Day]]),1),"")</f>
        <v>41365</v>
      </c>
      <c r="R326" s="3">
        <f>DATE(YEAR(Incoming_Data[[#This Row],[Incoming Day]]),1,1)</f>
        <v>41275</v>
      </c>
      <c r="S326" s="6">
        <f>IFERROR(DATE(YEAR(Incoming_Data[[#This Row],[Completed Day]]),MONTH(Incoming_Data[[#This Row],[Completed Day]]),1),"")</f>
        <v>41365</v>
      </c>
      <c r="T326" s="6">
        <f>IFERROR(DATE(YEAR(Incoming_Data[[#This Row],[Confirmed Day]]),MONTH(Incoming_Data[[#This Row],[Confirmed Day]]),1),"")</f>
        <v>41395</v>
      </c>
      <c r="U326" s="12">
        <f>IF(ISNUMBER(Incoming_Data[[#This Row],[Completed Day]]),1,0)</f>
        <v>1</v>
      </c>
      <c r="V326" s="12">
        <f>IF(ISNUMBER(Incoming_Data[[#This Row],[Confirmed Day]]),1,0)</f>
        <v>1</v>
      </c>
      <c r="X326" t="s">
        <v>9151</v>
      </c>
      <c r="Y326" s="36">
        <v>41353</v>
      </c>
      <c r="AA326" t="s">
        <v>9151</v>
      </c>
      <c r="AB326" s="36">
        <v>41384</v>
      </c>
    </row>
    <row r="327" spans="2:28" x14ac:dyDescent="0.25">
      <c r="B327" s="24" t="s">
        <v>30</v>
      </c>
      <c r="C327" s="24" t="s">
        <v>17</v>
      </c>
      <c r="D327" s="24" t="s">
        <v>2198</v>
      </c>
      <c r="E327" s="24" t="s">
        <v>777</v>
      </c>
      <c r="F327" s="24" t="s">
        <v>778</v>
      </c>
      <c r="G327" s="36">
        <v>41390</v>
      </c>
      <c r="H327" s="36">
        <v>41390</v>
      </c>
      <c r="I327" s="12">
        <v>3</v>
      </c>
      <c r="J327" s="12">
        <v>3</v>
      </c>
      <c r="K327" s="12">
        <v>3</v>
      </c>
      <c r="L327" s="24" t="s">
        <v>10597</v>
      </c>
      <c r="M327" t="str">
        <f>VLOOKUP(LEFT(Incoming_Data[[#This Row],[Object ID]],1),Lookup[#All],2,FALSE)</f>
        <v>Service Request</v>
      </c>
      <c r="N327" s="36">
        <f>IFERROR(VLOOKUP(Incoming_Data[[#This Row],[Object ID]],SP_Data[#All],2,FALSE),"")</f>
        <v>41390</v>
      </c>
      <c r="O327" s="36">
        <f>IFERROR(VLOOKUP(Incoming_Data[[#This Row],[Object ID]],Finalized_Data[#All],2,FALSE),"")</f>
        <v>41421</v>
      </c>
      <c r="P3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" s="6">
        <f>IFERROR(DATE(YEAR(Incoming_Data[[#This Row],[Incoming Day]]),MONTH(Incoming_Data[[#This Row],[Incoming Day]]),1),"")</f>
        <v>41365</v>
      </c>
      <c r="R327" s="3">
        <f>DATE(YEAR(Incoming_Data[[#This Row],[Incoming Day]]),1,1)</f>
        <v>41275</v>
      </c>
      <c r="S327" s="6">
        <f>IFERROR(DATE(YEAR(Incoming_Data[[#This Row],[Completed Day]]),MONTH(Incoming_Data[[#This Row],[Completed Day]]),1),"")</f>
        <v>41365</v>
      </c>
      <c r="T327" s="6">
        <f>IFERROR(DATE(YEAR(Incoming_Data[[#This Row],[Confirmed Day]]),MONTH(Incoming_Data[[#This Row],[Confirmed Day]]),1),"")</f>
        <v>41395</v>
      </c>
      <c r="U327" s="12">
        <f>IF(ISNUMBER(Incoming_Data[[#This Row],[Completed Day]]),1,0)</f>
        <v>1</v>
      </c>
      <c r="V327" s="12">
        <f>IF(ISNUMBER(Incoming_Data[[#This Row],[Confirmed Day]]),1,0)</f>
        <v>1</v>
      </c>
      <c r="X327" t="s">
        <v>9158</v>
      </c>
      <c r="Y327" s="36">
        <v>41353</v>
      </c>
      <c r="AA327" t="s">
        <v>9158</v>
      </c>
      <c r="AB327" s="36">
        <v>41384</v>
      </c>
    </row>
    <row r="328" spans="2:28" x14ac:dyDescent="0.25">
      <c r="B328" s="24" t="s">
        <v>30</v>
      </c>
      <c r="C328" s="24" t="s">
        <v>17</v>
      </c>
      <c r="D328" s="24" t="s">
        <v>2198</v>
      </c>
      <c r="E328" s="24" t="s">
        <v>821</v>
      </c>
      <c r="F328" s="24" t="s">
        <v>822</v>
      </c>
      <c r="G328" s="36">
        <v>41394</v>
      </c>
      <c r="H328" s="36">
        <v>41394</v>
      </c>
      <c r="I328" s="12">
        <v>3</v>
      </c>
      <c r="J328" s="12">
        <v>3</v>
      </c>
      <c r="K328" s="12">
        <v>3</v>
      </c>
      <c r="L328" s="24" t="s">
        <v>10597</v>
      </c>
      <c r="M328" t="str">
        <f>VLOOKUP(LEFT(Incoming_Data[[#This Row],[Object ID]],1),Lookup[#All],2,FALSE)</f>
        <v>Service Request</v>
      </c>
      <c r="N328" s="36">
        <f>IFERROR(VLOOKUP(Incoming_Data[[#This Row],[Object ID]],SP_Data[#All],2,FALSE),"")</f>
        <v>41394</v>
      </c>
      <c r="O328" s="36">
        <f>IFERROR(VLOOKUP(Incoming_Data[[#This Row],[Object ID]],Finalized_Data[#All],2,FALSE),"")</f>
        <v>41425</v>
      </c>
      <c r="P3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" s="6">
        <f>IFERROR(DATE(YEAR(Incoming_Data[[#This Row],[Incoming Day]]),MONTH(Incoming_Data[[#This Row],[Incoming Day]]),1),"")</f>
        <v>41365</v>
      </c>
      <c r="R328" s="3">
        <f>DATE(YEAR(Incoming_Data[[#This Row],[Incoming Day]]),1,1)</f>
        <v>41275</v>
      </c>
      <c r="S328" s="6">
        <f>IFERROR(DATE(YEAR(Incoming_Data[[#This Row],[Completed Day]]),MONTH(Incoming_Data[[#This Row],[Completed Day]]),1),"")</f>
        <v>41365</v>
      </c>
      <c r="T328" s="6">
        <f>IFERROR(DATE(YEAR(Incoming_Data[[#This Row],[Confirmed Day]]),MONTH(Incoming_Data[[#This Row],[Confirmed Day]]),1),"")</f>
        <v>41395</v>
      </c>
      <c r="U328" s="12">
        <f>IF(ISNUMBER(Incoming_Data[[#This Row],[Completed Day]]),1,0)</f>
        <v>1</v>
      </c>
      <c r="V328" s="12">
        <f>IF(ISNUMBER(Incoming_Data[[#This Row],[Confirmed Day]]),1,0)</f>
        <v>1</v>
      </c>
      <c r="X328" t="s">
        <v>9163</v>
      </c>
      <c r="Y328" s="36">
        <v>41353</v>
      </c>
      <c r="AA328" t="s">
        <v>9163</v>
      </c>
      <c r="AB328" s="36">
        <v>41384</v>
      </c>
    </row>
    <row r="329" spans="2:28" x14ac:dyDescent="0.25">
      <c r="B329" s="24" t="s">
        <v>30</v>
      </c>
      <c r="C329" s="24" t="s">
        <v>17</v>
      </c>
      <c r="D329" s="24" t="s">
        <v>2198</v>
      </c>
      <c r="E329" s="24" t="s">
        <v>832</v>
      </c>
      <c r="F329" s="24" t="s">
        <v>833</v>
      </c>
      <c r="G329" s="36">
        <v>41395</v>
      </c>
      <c r="H329" s="36">
        <v>41394</v>
      </c>
      <c r="I329" s="12">
        <v>3</v>
      </c>
      <c r="J329" s="12">
        <v>3</v>
      </c>
      <c r="K329" s="12">
        <v>3</v>
      </c>
      <c r="L329" s="24" t="s">
        <v>10597</v>
      </c>
      <c r="M329" t="str">
        <f>VLOOKUP(LEFT(Incoming_Data[[#This Row],[Object ID]],1),Lookup[#All],2,FALSE)</f>
        <v>Service Request</v>
      </c>
      <c r="N329" s="36">
        <f>IFERROR(VLOOKUP(Incoming_Data[[#This Row],[Object ID]],SP_Data[#All],2,FALSE),"")</f>
        <v>41395</v>
      </c>
      <c r="O329" s="36">
        <f>IFERROR(VLOOKUP(Incoming_Data[[#This Row],[Object ID]],Finalized_Data[#All],2,FALSE),"")</f>
        <v>41426</v>
      </c>
      <c r="P3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" s="6">
        <f>IFERROR(DATE(YEAR(Incoming_Data[[#This Row],[Incoming Day]]),MONTH(Incoming_Data[[#This Row],[Incoming Day]]),1),"")</f>
        <v>41395</v>
      </c>
      <c r="R329" s="3">
        <f>DATE(YEAR(Incoming_Data[[#This Row],[Incoming Day]]),1,1)</f>
        <v>41275</v>
      </c>
      <c r="S329" s="6">
        <f>IFERROR(DATE(YEAR(Incoming_Data[[#This Row],[Completed Day]]),MONTH(Incoming_Data[[#This Row],[Completed Day]]),1),"")</f>
        <v>41395</v>
      </c>
      <c r="T329" s="6">
        <f>IFERROR(DATE(YEAR(Incoming_Data[[#This Row],[Confirmed Day]]),MONTH(Incoming_Data[[#This Row],[Confirmed Day]]),1),"")</f>
        <v>41426</v>
      </c>
      <c r="U329" s="12">
        <f>IF(ISNUMBER(Incoming_Data[[#This Row],[Completed Day]]),1,0)</f>
        <v>1</v>
      </c>
      <c r="V329" s="12">
        <f>IF(ISNUMBER(Incoming_Data[[#This Row],[Confirmed Day]]),1,0)</f>
        <v>1</v>
      </c>
      <c r="X329" t="s">
        <v>9147</v>
      </c>
      <c r="Y329" s="36">
        <v>41353</v>
      </c>
      <c r="AA329" t="s">
        <v>9147</v>
      </c>
      <c r="AB329" s="36">
        <v>41384</v>
      </c>
    </row>
    <row r="330" spans="2:28" x14ac:dyDescent="0.25">
      <c r="B330" s="24" t="s">
        <v>30</v>
      </c>
      <c r="C330" s="24" t="s">
        <v>17</v>
      </c>
      <c r="D330" s="24" t="s">
        <v>2198</v>
      </c>
      <c r="E330" s="24" t="s">
        <v>834</v>
      </c>
      <c r="F330" s="24" t="s">
        <v>835</v>
      </c>
      <c r="G330" s="36">
        <v>41395</v>
      </c>
      <c r="H330" s="36">
        <v>41394</v>
      </c>
      <c r="I330" s="12">
        <v>3</v>
      </c>
      <c r="J330" s="12">
        <v>3</v>
      </c>
      <c r="K330" s="12">
        <v>3</v>
      </c>
      <c r="L330" s="24" t="s">
        <v>10597</v>
      </c>
      <c r="M330" t="str">
        <f>VLOOKUP(LEFT(Incoming_Data[[#This Row],[Object ID]],1),Lookup[#All],2,FALSE)</f>
        <v>Service Request</v>
      </c>
      <c r="N330" s="36">
        <f>IFERROR(VLOOKUP(Incoming_Data[[#This Row],[Object ID]],SP_Data[#All],2,FALSE),"")</f>
        <v>41395</v>
      </c>
      <c r="O330" s="36">
        <f>IFERROR(VLOOKUP(Incoming_Data[[#This Row],[Object ID]],Finalized_Data[#All],2,FALSE),"")</f>
        <v>41426</v>
      </c>
      <c r="P3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" s="6">
        <f>IFERROR(DATE(YEAR(Incoming_Data[[#This Row],[Incoming Day]]),MONTH(Incoming_Data[[#This Row],[Incoming Day]]),1),"")</f>
        <v>41395</v>
      </c>
      <c r="R330" s="3">
        <f>DATE(YEAR(Incoming_Data[[#This Row],[Incoming Day]]),1,1)</f>
        <v>41275</v>
      </c>
      <c r="S330" s="6">
        <f>IFERROR(DATE(YEAR(Incoming_Data[[#This Row],[Completed Day]]),MONTH(Incoming_Data[[#This Row],[Completed Day]]),1),"")</f>
        <v>41395</v>
      </c>
      <c r="T330" s="6">
        <f>IFERROR(DATE(YEAR(Incoming_Data[[#This Row],[Confirmed Day]]),MONTH(Incoming_Data[[#This Row],[Confirmed Day]]),1),"")</f>
        <v>41426</v>
      </c>
      <c r="U330" s="12">
        <f>IF(ISNUMBER(Incoming_Data[[#This Row],[Completed Day]]),1,0)</f>
        <v>1</v>
      </c>
      <c r="V330" s="12">
        <f>IF(ISNUMBER(Incoming_Data[[#This Row],[Confirmed Day]]),1,0)</f>
        <v>1</v>
      </c>
      <c r="X330" t="s">
        <v>9139</v>
      </c>
      <c r="Y330" s="36">
        <v>41353</v>
      </c>
      <c r="AA330" t="s">
        <v>9139</v>
      </c>
      <c r="AB330" s="36">
        <v>41384</v>
      </c>
    </row>
    <row r="331" spans="2:28" x14ac:dyDescent="0.25">
      <c r="B331" s="24" t="s">
        <v>30</v>
      </c>
      <c r="C331" s="24" t="s">
        <v>17</v>
      </c>
      <c r="D331" s="24" t="s">
        <v>2198</v>
      </c>
      <c r="E331" s="24" t="s">
        <v>836</v>
      </c>
      <c r="F331" s="24" t="s">
        <v>837</v>
      </c>
      <c r="G331" s="36">
        <v>41395</v>
      </c>
      <c r="H331" s="36">
        <v>41394</v>
      </c>
      <c r="I331" s="12">
        <v>3</v>
      </c>
      <c r="J331" s="12">
        <v>3</v>
      </c>
      <c r="K331" s="12">
        <v>3</v>
      </c>
      <c r="L331" s="24" t="s">
        <v>10597</v>
      </c>
      <c r="M331" t="str">
        <f>VLOOKUP(LEFT(Incoming_Data[[#This Row],[Object ID]],1),Lookup[#All],2,FALSE)</f>
        <v>Service Request</v>
      </c>
      <c r="N331" s="36">
        <f>IFERROR(VLOOKUP(Incoming_Data[[#This Row],[Object ID]],SP_Data[#All],2,FALSE),"")</f>
        <v>41395</v>
      </c>
      <c r="O331" s="36">
        <f>IFERROR(VLOOKUP(Incoming_Data[[#This Row],[Object ID]],Finalized_Data[#All],2,FALSE),"")</f>
        <v>41426</v>
      </c>
      <c r="P3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" s="6">
        <f>IFERROR(DATE(YEAR(Incoming_Data[[#This Row],[Incoming Day]]),MONTH(Incoming_Data[[#This Row],[Incoming Day]]),1),"")</f>
        <v>41395</v>
      </c>
      <c r="R331" s="3">
        <f>DATE(YEAR(Incoming_Data[[#This Row],[Incoming Day]]),1,1)</f>
        <v>41275</v>
      </c>
      <c r="S331" s="6">
        <f>IFERROR(DATE(YEAR(Incoming_Data[[#This Row],[Completed Day]]),MONTH(Incoming_Data[[#This Row],[Completed Day]]),1),"")</f>
        <v>41395</v>
      </c>
      <c r="T331" s="6">
        <f>IFERROR(DATE(YEAR(Incoming_Data[[#This Row],[Confirmed Day]]),MONTH(Incoming_Data[[#This Row],[Confirmed Day]]),1),"")</f>
        <v>41426</v>
      </c>
      <c r="U331" s="12">
        <f>IF(ISNUMBER(Incoming_Data[[#This Row],[Completed Day]]),1,0)</f>
        <v>1</v>
      </c>
      <c r="V331" s="12">
        <f>IF(ISNUMBER(Incoming_Data[[#This Row],[Confirmed Day]]),1,0)</f>
        <v>1</v>
      </c>
      <c r="X331" t="s">
        <v>9134</v>
      </c>
      <c r="Y331" s="36">
        <v>41353</v>
      </c>
      <c r="AA331" t="s">
        <v>9134</v>
      </c>
      <c r="AB331" s="36">
        <v>41384</v>
      </c>
    </row>
    <row r="332" spans="2:28" x14ac:dyDescent="0.25">
      <c r="B332" s="24" t="s">
        <v>30</v>
      </c>
      <c r="C332" s="24" t="s">
        <v>17</v>
      </c>
      <c r="D332" s="24" t="s">
        <v>2198</v>
      </c>
      <c r="E332" s="24" t="s">
        <v>838</v>
      </c>
      <c r="F332" s="24" t="s">
        <v>839</v>
      </c>
      <c r="G332" s="36">
        <v>41395</v>
      </c>
      <c r="H332" s="36">
        <v>41394</v>
      </c>
      <c r="I332" s="12">
        <v>3</v>
      </c>
      <c r="J332" s="12">
        <v>3</v>
      </c>
      <c r="K332" s="12">
        <v>3</v>
      </c>
      <c r="L332" s="24" t="s">
        <v>10597</v>
      </c>
      <c r="M332" t="str">
        <f>VLOOKUP(LEFT(Incoming_Data[[#This Row],[Object ID]],1),Lookup[#All],2,FALSE)</f>
        <v>Service Request</v>
      </c>
      <c r="N332" s="36">
        <f>IFERROR(VLOOKUP(Incoming_Data[[#This Row],[Object ID]],SP_Data[#All],2,FALSE),"")</f>
        <v>41395</v>
      </c>
      <c r="O332" s="36">
        <f>IFERROR(VLOOKUP(Incoming_Data[[#This Row],[Object ID]],Finalized_Data[#All],2,FALSE),"")</f>
        <v>41426</v>
      </c>
      <c r="P3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" s="6">
        <f>IFERROR(DATE(YEAR(Incoming_Data[[#This Row],[Incoming Day]]),MONTH(Incoming_Data[[#This Row],[Incoming Day]]),1),"")</f>
        <v>41395</v>
      </c>
      <c r="R332" s="3">
        <f>DATE(YEAR(Incoming_Data[[#This Row],[Incoming Day]]),1,1)</f>
        <v>41275</v>
      </c>
      <c r="S332" s="6">
        <f>IFERROR(DATE(YEAR(Incoming_Data[[#This Row],[Completed Day]]),MONTH(Incoming_Data[[#This Row],[Completed Day]]),1),"")</f>
        <v>41395</v>
      </c>
      <c r="T332" s="6">
        <f>IFERROR(DATE(YEAR(Incoming_Data[[#This Row],[Confirmed Day]]),MONTH(Incoming_Data[[#This Row],[Confirmed Day]]),1),"")</f>
        <v>41426</v>
      </c>
      <c r="U332" s="12">
        <f>IF(ISNUMBER(Incoming_Data[[#This Row],[Completed Day]]),1,0)</f>
        <v>1</v>
      </c>
      <c r="V332" s="12">
        <f>IF(ISNUMBER(Incoming_Data[[#This Row],[Confirmed Day]]),1,0)</f>
        <v>1</v>
      </c>
      <c r="X332" t="s">
        <v>9130</v>
      </c>
      <c r="Y332" s="36">
        <v>41353</v>
      </c>
      <c r="AA332" t="s">
        <v>9130</v>
      </c>
      <c r="AB332" s="36">
        <v>41384</v>
      </c>
    </row>
    <row r="333" spans="2:28" x14ac:dyDescent="0.25">
      <c r="B333" s="24" t="s">
        <v>30</v>
      </c>
      <c r="C333" s="24" t="s">
        <v>17</v>
      </c>
      <c r="D333" s="24" t="s">
        <v>2198</v>
      </c>
      <c r="E333" s="24" t="s">
        <v>869</v>
      </c>
      <c r="F333" s="24" t="s">
        <v>870</v>
      </c>
      <c r="G333" s="36">
        <v>41395</v>
      </c>
      <c r="H333" s="36">
        <v>41395</v>
      </c>
      <c r="I333" s="12">
        <v>3</v>
      </c>
      <c r="J333" s="12">
        <v>3</v>
      </c>
      <c r="K333" s="12">
        <v>3</v>
      </c>
      <c r="L333" s="24" t="s">
        <v>10597</v>
      </c>
      <c r="M333" t="str">
        <f>VLOOKUP(LEFT(Incoming_Data[[#This Row],[Object ID]],1),Lookup[#All],2,FALSE)</f>
        <v>Service Request</v>
      </c>
      <c r="N333" s="36">
        <f>IFERROR(VLOOKUP(Incoming_Data[[#This Row],[Object ID]],SP_Data[#All],2,FALSE),"")</f>
        <v>41395</v>
      </c>
      <c r="O333" s="36">
        <f>IFERROR(VLOOKUP(Incoming_Data[[#This Row],[Object ID]],Finalized_Data[#All],2,FALSE),"")</f>
        <v>41426</v>
      </c>
      <c r="P3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" s="6">
        <f>IFERROR(DATE(YEAR(Incoming_Data[[#This Row],[Incoming Day]]),MONTH(Incoming_Data[[#This Row],[Incoming Day]]),1),"")</f>
        <v>41395</v>
      </c>
      <c r="R333" s="3">
        <f>DATE(YEAR(Incoming_Data[[#This Row],[Incoming Day]]),1,1)</f>
        <v>41275</v>
      </c>
      <c r="S333" s="6">
        <f>IFERROR(DATE(YEAR(Incoming_Data[[#This Row],[Completed Day]]),MONTH(Incoming_Data[[#This Row],[Completed Day]]),1),"")</f>
        <v>41395</v>
      </c>
      <c r="T333" s="6">
        <f>IFERROR(DATE(YEAR(Incoming_Data[[#This Row],[Confirmed Day]]),MONTH(Incoming_Data[[#This Row],[Confirmed Day]]),1),"")</f>
        <v>41426</v>
      </c>
      <c r="U333" s="12">
        <f>IF(ISNUMBER(Incoming_Data[[#This Row],[Completed Day]]),1,0)</f>
        <v>1</v>
      </c>
      <c r="V333" s="12">
        <f>IF(ISNUMBER(Incoming_Data[[#This Row],[Confirmed Day]]),1,0)</f>
        <v>1</v>
      </c>
      <c r="X333" t="s">
        <v>9127</v>
      </c>
      <c r="Y333" s="36">
        <v>41353</v>
      </c>
      <c r="AA333" t="s">
        <v>9127</v>
      </c>
      <c r="AB333" s="36">
        <v>41384</v>
      </c>
    </row>
    <row r="334" spans="2:28" x14ac:dyDescent="0.25">
      <c r="B334" s="24" t="s">
        <v>30</v>
      </c>
      <c r="C334" s="24" t="s">
        <v>17</v>
      </c>
      <c r="D334" s="24" t="s">
        <v>2198</v>
      </c>
      <c r="E334" s="24" t="s">
        <v>900</v>
      </c>
      <c r="F334" s="24" t="s">
        <v>901</v>
      </c>
      <c r="G334" s="36">
        <v>41397</v>
      </c>
      <c r="H334" s="36">
        <v>41396</v>
      </c>
      <c r="I334" s="12">
        <v>3</v>
      </c>
      <c r="J334" s="12">
        <v>3</v>
      </c>
      <c r="K334" s="12">
        <v>3</v>
      </c>
      <c r="L334" s="24" t="s">
        <v>10597</v>
      </c>
      <c r="M334" t="str">
        <f>VLOOKUP(LEFT(Incoming_Data[[#This Row],[Object ID]],1),Lookup[#All],2,FALSE)</f>
        <v>Service Request</v>
      </c>
      <c r="N334" s="36">
        <f>IFERROR(VLOOKUP(Incoming_Data[[#This Row],[Object ID]],SP_Data[#All],2,FALSE),"")</f>
        <v>41397</v>
      </c>
      <c r="O334" s="36">
        <f>IFERROR(VLOOKUP(Incoming_Data[[#This Row],[Object ID]],Finalized_Data[#All],2,FALSE),"")</f>
        <v>41428</v>
      </c>
      <c r="P3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" s="6">
        <f>IFERROR(DATE(YEAR(Incoming_Data[[#This Row],[Incoming Day]]),MONTH(Incoming_Data[[#This Row],[Incoming Day]]),1),"")</f>
        <v>41395</v>
      </c>
      <c r="R334" s="3">
        <f>DATE(YEAR(Incoming_Data[[#This Row],[Incoming Day]]),1,1)</f>
        <v>41275</v>
      </c>
      <c r="S334" s="6">
        <f>IFERROR(DATE(YEAR(Incoming_Data[[#This Row],[Completed Day]]),MONTH(Incoming_Data[[#This Row],[Completed Day]]),1),"")</f>
        <v>41395</v>
      </c>
      <c r="T334" s="6">
        <f>IFERROR(DATE(YEAR(Incoming_Data[[#This Row],[Confirmed Day]]),MONTH(Incoming_Data[[#This Row],[Confirmed Day]]),1),"")</f>
        <v>41426</v>
      </c>
      <c r="U334" s="12">
        <f>IF(ISNUMBER(Incoming_Data[[#This Row],[Completed Day]]),1,0)</f>
        <v>1</v>
      </c>
      <c r="V334" s="12">
        <f>IF(ISNUMBER(Incoming_Data[[#This Row],[Confirmed Day]]),1,0)</f>
        <v>1</v>
      </c>
      <c r="X334" t="s">
        <v>9122</v>
      </c>
      <c r="Y334" s="36">
        <v>41353</v>
      </c>
      <c r="AA334" t="s">
        <v>9122</v>
      </c>
      <c r="AB334" s="36">
        <v>41384</v>
      </c>
    </row>
    <row r="335" spans="2:28" x14ac:dyDescent="0.25">
      <c r="B335" s="24" t="s">
        <v>30</v>
      </c>
      <c r="C335" s="24" t="s">
        <v>17</v>
      </c>
      <c r="D335" s="24" t="s">
        <v>2198</v>
      </c>
      <c r="E335" s="24" t="s">
        <v>908</v>
      </c>
      <c r="F335" s="24" t="s">
        <v>909</v>
      </c>
      <c r="G335" s="36">
        <v>41397</v>
      </c>
      <c r="H335" s="36">
        <v>41396</v>
      </c>
      <c r="I335" s="12">
        <v>3</v>
      </c>
      <c r="J335" s="12">
        <v>3</v>
      </c>
      <c r="K335" s="12">
        <v>3</v>
      </c>
      <c r="L335" s="24" t="s">
        <v>10597</v>
      </c>
      <c r="M335" t="str">
        <f>VLOOKUP(LEFT(Incoming_Data[[#This Row],[Object ID]],1),Lookup[#All],2,FALSE)</f>
        <v>Service Request</v>
      </c>
      <c r="N335" s="36">
        <f>IFERROR(VLOOKUP(Incoming_Data[[#This Row],[Object ID]],SP_Data[#All],2,FALSE),"")</f>
        <v>41397</v>
      </c>
      <c r="O335" s="36">
        <f>IFERROR(VLOOKUP(Incoming_Data[[#This Row],[Object ID]],Finalized_Data[#All],2,FALSE),"")</f>
        <v>41428</v>
      </c>
      <c r="P3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" s="6">
        <f>IFERROR(DATE(YEAR(Incoming_Data[[#This Row],[Incoming Day]]),MONTH(Incoming_Data[[#This Row],[Incoming Day]]),1),"")</f>
        <v>41395</v>
      </c>
      <c r="R335" s="3">
        <f>DATE(YEAR(Incoming_Data[[#This Row],[Incoming Day]]),1,1)</f>
        <v>41275</v>
      </c>
      <c r="S335" s="6">
        <f>IFERROR(DATE(YEAR(Incoming_Data[[#This Row],[Completed Day]]),MONTH(Incoming_Data[[#This Row],[Completed Day]]),1),"")</f>
        <v>41395</v>
      </c>
      <c r="T335" s="6">
        <f>IFERROR(DATE(YEAR(Incoming_Data[[#This Row],[Confirmed Day]]),MONTH(Incoming_Data[[#This Row],[Confirmed Day]]),1),"")</f>
        <v>41426</v>
      </c>
      <c r="U335" s="12">
        <f>IF(ISNUMBER(Incoming_Data[[#This Row],[Completed Day]]),1,0)</f>
        <v>1</v>
      </c>
      <c r="V335" s="12">
        <f>IF(ISNUMBER(Incoming_Data[[#This Row],[Confirmed Day]]),1,0)</f>
        <v>1</v>
      </c>
      <c r="X335" t="s">
        <v>9106</v>
      </c>
      <c r="Y335" s="36">
        <v>41353</v>
      </c>
      <c r="AA335" t="s">
        <v>9106</v>
      </c>
      <c r="AB335" s="36">
        <v>41384</v>
      </c>
    </row>
    <row r="336" spans="2:28" x14ac:dyDescent="0.25">
      <c r="B336" s="24" t="s">
        <v>30</v>
      </c>
      <c r="C336" s="24" t="s">
        <v>17</v>
      </c>
      <c r="D336" s="24" t="s">
        <v>2198</v>
      </c>
      <c r="E336" s="24" t="s">
        <v>912</v>
      </c>
      <c r="F336" s="24" t="s">
        <v>913</v>
      </c>
      <c r="G336" s="36">
        <v>41397</v>
      </c>
      <c r="H336" s="36">
        <v>41397</v>
      </c>
      <c r="I336" s="12">
        <v>3</v>
      </c>
      <c r="J336" s="12">
        <v>3</v>
      </c>
      <c r="K336" s="12">
        <v>3</v>
      </c>
      <c r="L336" s="24" t="s">
        <v>10597</v>
      </c>
      <c r="M336" t="str">
        <f>VLOOKUP(LEFT(Incoming_Data[[#This Row],[Object ID]],1),Lookup[#All],2,FALSE)</f>
        <v>Service Request</v>
      </c>
      <c r="N336" s="36">
        <f>IFERROR(VLOOKUP(Incoming_Data[[#This Row],[Object ID]],SP_Data[#All],2,FALSE),"")</f>
        <v>41397</v>
      </c>
      <c r="O336" s="36">
        <f>IFERROR(VLOOKUP(Incoming_Data[[#This Row],[Object ID]],Finalized_Data[#All],2,FALSE),"")</f>
        <v>41428</v>
      </c>
      <c r="P3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" s="6">
        <f>IFERROR(DATE(YEAR(Incoming_Data[[#This Row],[Incoming Day]]),MONTH(Incoming_Data[[#This Row],[Incoming Day]]),1),"")</f>
        <v>41395</v>
      </c>
      <c r="R336" s="3">
        <f>DATE(YEAR(Incoming_Data[[#This Row],[Incoming Day]]),1,1)</f>
        <v>41275</v>
      </c>
      <c r="S336" s="6">
        <f>IFERROR(DATE(YEAR(Incoming_Data[[#This Row],[Completed Day]]),MONTH(Incoming_Data[[#This Row],[Completed Day]]),1),"")</f>
        <v>41395</v>
      </c>
      <c r="T336" s="6">
        <f>IFERROR(DATE(YEAR(Incoming_Data[[#This Row],[Confirmed Day]]),MONTH(Incoming_Data[[#This Row],[Confirmed Day]]),1),"")</f>
        <v>41426</v>
      </c>
      <c r="U336" s="12">
        <f>IF(ISNUMBER(Incoming_Data[[#This Row],[Completed Day]]),1,0)</f>
        <v>1</v>
      </c>
      <c r="V336" s="12">
        <f>IF(ISNUMBER(Incoming_Data[[#This Row],[Confirmed Day]]),1,0)</f>
        <v>1</v>
      </c>
      <c r="X336" t="s">
        <v>9114</v>
      </c>
      <c r="Y336" s="36">
        <v>41353</v>
      </c>
      <c r="AA336" t="s">
        <v>9114</v>
      </c>
      <c r="AB336" s="36">
        <v>41425</v>
      </c>
    </row>
    <row r="337" spans="2:28" x14ac:dyDescent="0.25">
      <c r="B337" s="24" t="s">
        <v>30</v>
      </c>
      <c r="C337" s="24" t="s">
        <v>17</v>
      </c>
      <c r="D337" s="24" t="s">
        <v>2198</v>
      </c>
      <c r="E337" s="24" t="s">
        <v>10721</v>
      </c>
      <c r="F337" s="24" t="s">
        <v>10722</v>
      </c>
      <c r="G337" s="36">
        <v>41401</v>
      </c>
      <c r="H337" s="36">
        <v>41400</v>
      </c>
      <c r="I337" s="12">
        <v>3</v>
      </c>
      <c r="J337" s="12">
        <v>3</v>
      </c>
      <c r="K337" s="12">
        <v>3</v>
      </c>
      <c r="L337" s="24" t="s">
        <v>10599</v>
      </c>
      <c r="M337" t="str">
        <f>VLOOKUP(LEFT(Incoming_Data[[#This Row],[Object ID]],1),Lookup[#All],2,FALSE)</f>
        <v>Service Request</v>
      </c>
      <c r="N337" s="36">
        <f>IFERROR(VLOOKUP(Incoming_Data[[#This Row],[Object ID]],SP_Data[#All],2,FALSE),"")</f>
        <v>41401</v>
      </c>
      <c r="O337" s="36" t="str">
        <f>IFERROR(VLOOKUP(Incoming_Data[[#This Row],[Object ID]],Finalized_Data[#All],2,FALSE),"")</f>
        <v/>
      </c>
      <c r="P3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" s="6">
        <f>IFERROR(DATE(YEAR(Incoming_Data[[#This Row],[Incoming Day]]),MONTH(Incoming_Data[[#This Row],[Incoming Day]]),1),"")</f>
        <v>41395</v>
      </c>
      <c r="R337" s="3">
        <f>DATE(YEAR(Incoming_Data[[#This Row],[Incoming Day]]),1,1)</f>
        <v>41275</v>
      </c>
      <c r="S337" s="6">
        <f>IFERROR(DATE(YEAR(Incoming_Data[[#This Row],[Completed Day]]),MONTH(Incoming_Data[[#This Row],[Completed Day]]),1),"")</f>
        <v>41395</v>
      </c>
      <c r="T337" s="6" t="str">
        <f>IFERROR(DATE(YEAR(Incoming_Data[[#This Row],[Confirmed Day]]),MONTH(Incoming_Data[[#This Row],[Confirmed Day]]),1),"")</f>
        <v/>
      </c>
      <c r="U337" s="12">
        <f>IF(ISNUMBER(Incoming_Data[[#This Row],[Completed Day]]),1,0)</f>
        <v>1</v>
      </c>
      <c r="V337" s="12">
        <f>IF(ISNUMBER(Incoming_Data[[#This Row],[Confirmed Day]]),1,0)</f>
        <v>0</v>
      </c>
      <c r="X337" t="s">
        <v>9110</v>
      </c>
      <c r="Y337" s="36">
        <v>41353</v>
      </c>
      <c r="AA337" t="s">
        <v>9110</v>
      </c>
      <c r="AB337" s="36">
        <v>41384</v>
      </c>
    </row>
    <row r="338" spans="2:28" x14ac:dyDescent="0.25">
      <c r="B338" s="24" t="s">
        <v>30</v>
      </c>
      <c r="C338" s="24" t="s">
        <v>17</v>
      </c>
      <c r="D338" s="24" t="s">
        <v>2198</v>
      </c>
      <c r="E338" s="24" t="s">
        <v>10723</v>
      </c>
      <c r="F338" s="24" t="s">
        <v>10724</v>
      </c>
      <c r="G338" s="36">
        <v>41401</v>
      </c>
      <c r="H338" s="36">
        <v>41401</v>
      </c>
      <c r="I338" s="12">
        <v>3</v>
      </c>
      <c r="J338" s="12">
        <v>3</v>
      </c>
      <c r="K338" s="12">
        <v>3</v>
      </c>
      <c r="L338" s="24" t="s">
        <v>10599</v>
      </c>
      <c r="M338" t="str">
        <f>VLOOKUP(LEFT(Incoming_Data[[#This Row],[Object ID]],1),Lookup[#All],2,FALSE)</f>
        <v>Service Request</v>
      </c>
      <c r="N338" s="36">
        <f>IFERROR(VLOOKUP(Incoming_Data[[#This Row],[Object ID]],SP_Data[#All],2,FALSE),"")</f>
        <v>41401</v>
      </c>
      <c r="O338" s="36" t="str">
        <f>IFERROR(VLOOKUP(Incoming_Data[[#This Row],[Object ID]],Finalized_Data[#All],2,FALSE),"")</f>
        <v/>
      </c>
      <c r="P3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" s="6">
        <f>IFERROR(DATE(YEAR(Incoming_Data[[#This Row],[Incoming Day]]),MONTH(Incoming_Data[[#This Row],[Incoming Day]]),1),"")</f>
        <v>41395</v>
      </c>
      <c r="R338" s="3">
        <f>DATE(YEAR(Incoming_Data[[#This Row],[Incoming Day]]),1,1)</f>
        <v>41275</v>
      </c>
      <c r="S338" s="6">
        <f>IFERROR(DATE(YEAR(Incoming_Data[[#This Row],[Completed Day]]),MONTH(Incoming_Data[[#This Row],[Completed Day]]),1),"")</f>
        <v>41395</v>
      </c>
      <c r="T338" s="6" t="str">
        <f>IFERROR(DATE(YEAR(Incoming_Data[[#This Row],[Confirmed Day]]),MONTH(Incoming_Data[[#This Row],[Confirmed Day]]),1),"")</f>
        <v/>
      </c>
      <c r="U338" s="12">
        <f>IF(ISNUMBER(Incoming_Data[[#This Row],[Completed Day]]),1,0)</f>
        <v>1</v>
      </c>
      <c r="V338" s="12">
        <f>IF(ISNUMBER(Incoming_Data[[#This Row],[Confirmed Day]]),1,0)</f>
        <v>0</v>
      </c>
      <c r="X338" t="s">
        <v>9103</v>
      </c>
      <c r="Y338" s="36">
        <v>41353</v>
      </c>
      <c r="AA338" t="s">
        <v>9103</v>
      </c>
      <c r="AB338" s="36">
        <v>41384</v>
      </c>
    </row>
    <row r="339" spans="2:28" x14ac:dyDescent="0.25">
      <c r="B339" s="24" t="s">
        <v>30</v>
      </c>
      <c r="C339" s="24" t="s">
        <v>17</v>
      </c>
      <c r="D339" s="24" t="s">
        <v>2198</v>
      </c>
      <c r="E339" s="24" t="s">
        <v>10725</v>
      </c>
      <c r="F339" s="24" t="s">
        <v>10726</v>
      </c>
      <c r="G339" s="36">
        <v>41401</v>
      </c>
      <c r="H339" s="36">
        <v>41401</v>
      </c>
      <c r="I339" s="12">
        <v>3</v>
      </c>
      <c r="J339" s="12">
        <v>3</v>
      </c>
      <c r="K339" s="12">
        <v>3</v>
      </c>
      <c r="L339" s="24" t="s">
        <v>10599</v>
      </c>
      <c r="M339" t="str">
        <f>VLOOKUP(LEFT(Incoming_Data[[#This Row],[Object ID]],1),Lookup[#All],2,FALSE)</f>
        <v>Service Request</v>
      </c>
      <c r="N339" s="36">
        <f>IFERROR(VLOOKUP(Incoming_Data[[#This Row],[Object ID]],SP_Data[#All],2,FALSE),"")</f>
        <v>41401</v>
      </c>
      <c r="O339" s="36" t="str">
        <f>IFERROR(VLOOKUP(Incoming_Data[[#This Row],[Object ID]],Finalized_Data[#All],2,FALSE),"")</f>
        <v/>
      </c>
      <c r="P3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" s="6">
        <f>IFERROR(DATE(YEAR(Incoming_Data[[#This Row],[Incoming Day]]),MONTH(Incoming_Data[[#This Row],[Incoming Day]]),1),"")</f>
        <v>41395</v>
      </c>
      <c r="R339" s="3">
        <f>DATE(YEAR(Incoming_Data[[#This Row],[Incoming Day]]),1,1)</f>
        <v>41275</v>
      </c>
      <c r="S339" s="6">
        <f>IFERROR(DATE(YEAR(Incoming_Data[[#This Row],[Completed Day]]),MONTH(Incoming_Data[[#This Row],[Completed Day]]),1),"")</f>
        <v>41395</v>
      </c>
      <c r="T339" s="6" t="str">
        <f>IFERROR(DATE(YEAR(Incoming_Data[[#This Row],[Confirmed Day]]),MONTH(Incoming_Data[[#This Row],[Confirmed Day]]),1),"")</f>
        <v/>
      </c>
      <c r="U339" s="12">
        <f>IF(ISNUMBER(Incoming_Data[[#This Row],[Completed Day]]),1,0)</f>
        <v>1</v>
      </c>
      <c r="V339" s="12">
        <f>IF(ISNUMBER(Incoming_Data[[#This Row],[Confirmed Day]]),1,0)</f>
        <v>0</v>
      </c>
      <c r="X339" t="s">
        <v>9099</v>
      </c>
      <c r="Y339" s="36">
        <v>41353</v>
      </c>
      <c r="AA339" t="s">
        <v>9099</v>
      </c>
      <c r="AB339" s="36">
        <v>41384</v>
      </c>
    </row>
    <row r="340" spans="2:28" x14ac:dyDescent="0.25">
      <c r="B340" s="24" t="s">
        <v>30</v>
      </c>
      <c r="C340" s="24" t="s">
        <v>17</v>
      </c>
      <c r="D340" s="24" t="s">
        <v>2198</v>
      </c>
      <c r="E340" s="24" t="s">
        <v>10727</v>
      </c>
      <c r="F340" s="24" t="s">
        <v>10728</v>
      </c>
      <c r="G340" s="36">
        <v>41401</v>
      </c>
      <c r="H340" s="36">
        <v>41401</v>
      </c>
      <c r="I340" s="12">
        <v>3</v>
      </c>
      <c r="J340" s="12">
        <v>3</v>
      </c>
      <c r="K340" s="12">
        <v>3</v>
      </c>
      <c r="L340" s="24" t="s">
        <v>10599</v>
      </c>
      <c r="M340" t="str">
        <f>VLOOKUP(LEFT(Incoming_Data[[#This Row],[Object ID]],1),Lookup[#All],2,FALSE)</f>
        <v>Service Request</v>
      </c>
      <c r="N340" s="36">
        <f>IFERROR(VLOOKUP(Incoming_Data[[#This Row],[Object ID]],SP_Data[#All],2,FALSE),"")</f>
        <v>41401</v>
      </c>
      <c r="O340" s="36" t="str">
        <f>IFERROR(VLOOKUP(Incoming_Data[[#This Row],[Object ID]],Finalized_Data[#All],2,FALSE),"")</f>
        <v/>
      </c>
      <c r="P3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" s="6">
        <f>IFERROR(DATE(YEAR(Incoming_Data[[#This Row],[Incoming Day]]),MONTH(Incoming_Data[[#This Row],[Incoming Day]]),1),"")</f>
        <v>41395</v>
      </c>
      <c r="R340" s="3">
        <f>DATE(YEAR(Incoming_Data[[#This Row],[Incoming Day]]),1,1)</f>
        <v>41275</v>
      </c>
      <c r="S340" s="6">
        <f>IFERROR(DATE(YEAR(Incoming_Data[[#This Row],[Completed Day]]),MONTH(Incoming_Data[[#This Row],[Completed Day]]),1),"")</f>
        <v>41395</v>
      </c>
      <c r="T340" s="6" t="str">
        <f>IFERROR(DATE(YEAR(Incoming_Data[[#This Row],[Confirmed Day]]),MONTH(Incoming_Data[[#This Row],[Confirmed Day]]),1),"")</f>
        <v/>
      </c>
      <c r="U340" s="12">
        <f>IF(ISNUMBER(Incoming_Data[[#This Row],[Completed Day]]),1,0)</f>
        <v>1</v>
      </c>
      <c r="V340" s="12">
        <f>IF(ISNUMBER(Incoming_Data[[#This Row],[Confirmed Day]]),1,0)</f>
        <v>0</v>
      </c>
      <c r="X340" t="s">
        <v>9094</v>
      </c>
      <c r="Y340" s="36">
        <v>41353</v>
      </c>
      <c r="AA340" t="s">
        <v>9094</v>
      </c>
      <c r="AB340" s="36">
        <v>41384</v>
      </c>
    </row>
    <row r="341" spans="2:28" x14ac:dyDescent="0.25">
      <c r="B341" s="24" t="s">
        <v>30</v>
      </c>
      <c r="C341" s="24" t="s">
        <v>17</v>
      </c>
      <c r="D341" s="24" t="s">
        <v>2198</v>
      </c>
      <c r="E341" s="24" t="s">
        <v>935</v>
      </c>
      <c r="F341" s="24" t="s">
        <v>936</v>
      </c>
      <c r="G341" s="36">
        <v>41402</v>
      </c>
      <c r="H341" s="36">
        <v>41401</v>
      </c>
      <c r="I341" s="12">
        <v>3</v>
      </c>
      <c r="J341" s="12">
        <v>3</v>
      </c>
      <c r="K341" s="12">
        <v>3</v>
      </c>
      <c r="L341" s="24" t="s">
        <v>10597</v>
      </c>
      <c r="M341" t="str">
        <f>VLOOKUP(LEFT(Incoming_Data[[#This Row],[Object ID]],1),Lookup[#All],2,FALSE)</f>
        <v>Service Request</v>
      </c>
      <c r="N341" s="36">
        <f>IFERROR(VLOOKUP(Incoming_Data[[#This Row],[Object ID]],SP_Data[#All],2,FALSE),"")</f>
        <v>41402</v>
      </c>
      <c r="O341" s="36">
        <f>IFERROR(VLOOKUP(Incoming_Data[[#This Row],[Object ID]],Finalized_Data[#All],2,FALSE),"")</f>
        <v>41402</v>
      </c>
      <c r="P3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" s="6">
        <f>IFERROR(DATE(YEAR(Incoming_Data[[#This Row],[Incoming Day]]),MONTH(Incoming_Data[[#This Row],[Incoming Day]]),1),"")</f>
        <v>41395</v>
      </c>
      <c r="R341" s="3">
        <f>DATE(YEAR(Incoming_Data[[#This Row],[Incoming Day]]),1,1)</f>
        <v>41275</v>
      </c>
      <c r="S341" s="6">
        <f>IFERROR(DATE(YEAR(Incoming_Data[[#This Row],[Completed Day]]),MONTH(Incoming_Data[[#This Row],[Completed Day]]),1),"")</f>
        <v>41395</v>
      </c>
      <c r="T341" s="6">
        <f>IFERROR(DATE(YEAR(Incoming_Data[[#This Row],[Confirmed Day]]),MONTH(Incoming_Data[[#This Row],[Confirmed Day]]),1),"")</f>
        <v>41395</v>
      </c>
      <c r="U341" s="12">
        <f>IF(ISNUMBER(Incoming_Data[[#This Row],[Completed Day]]),1,0)</f>
        <v>1</v>
      </c>
      <c r="V341" s="12">
        <f>IF(ISNUMBER(Incoming_Data[[#This Row],[Confirmed Day]]),1,0)</f>
        <v>1</v>
      </c>
      <c r="X341" t="s">
        <v>9081</v>
      </c>
      <c r="Y341" s="36">
        <v>41353</v>
      </c>
      <c r="AA341" t="s">
        <v>9081</v>
      </c>
      <c r="AB341" s="36">
        <v>41384</v>
      </c>
    </row>
    <row r="342" spans="2:28" x14ac:dyDescent="0.25">
      <c r="B342" s="24" t="s">
        <v>30</v>
      </c>
      <c r="C342" s="24" t="s">
        <v>17</v>
      </c>
      <c r="D342" s="24" t="s">
        <v>2198</v>
      </c>
      <c r="E342" s="24" t="s">
        <v>937</v>
      </c>
      <c r="F342" s="24" t="s">
        <v>938</v>
      </c>
      <c r="G342" s="36">
        <v>41402</v>
      </c>
      <c r="H342" s="36">
        <v>41401</v>
      </c>
      <c r="I342" s="12">
        <v>3</v>
      </c>
      <c r="J342" s="12">
        <v>3</v>
      </c>
      <c r="K342" s="12">
        <v>3</v>
      </c>
      <c r="L342" s="24" t="s">
        <v>10597</v>
      </c>
      <c r="M342" t="str">
        <f>VLOOKUP(LEFT(Incoming_Data[[#This Row],[Object ID]],1),Lookup[#All],2,FALSE)</f>
        <v>Service Request</v>
      </c>
      <c r="N342" s="36">
        <f>IFERROR(VLOOKUP(Incoming_Data[[#This Row],[Object ID]],SP_Data[#All],2,FALSE),"")</f>
        <v>41402</v>
      </c>
      <c r="O342" s="36">
        <f>IFERROR(VLOOKUP(Incoming_Data[[#This Row],[Object ID]],Finalized_Data[#All],2,FALSE),"")</f>
        <v>41402</v>
      </c>
      <c r="P3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" s="6">
        <f>IFERROR(DATE(YEAR(Incoming_Data[[#This Row],[Incoming Day]]),MONTH(Incoming_Data[[#This Row],[Incoming Day]]),1),"")</f>
        <v>41395</v>
      </c>
      <c r="R342" s="3">
        <f>DATE(YEAR(Incoming_Data[[#This Row],[Incoming Day]]),1,1)</f>
        <v>41275</v>
      </c>
      <c r="S342" s="6">
        <f>IFERROR(DATE(YEAR(Incoming_Data[[#This Row],[Completed Day]]),MONTH(Incoming_Data[[#This Row],[Completed Day]]),1),"")</f>
        <v>41395</v>
      </c>
      <c r="T342" s="6">
        <f>IFERROR(DATE(YEAR(Incoming_Data[[#This Row],[Confirmed Day]]),MONTH(Incoming_Data[[#This Row],[Confirmed Day]]),1),"")</f>
        <v>41395</v>
      </c>
      <c r="U342" s="12">
        <f>IF(ISNUMBER(Incoming_Data[[#This Row],[Completed Day]]),1,0)</f>
        <v>1</v>
      </c>
      <c r="V342" s="12">
        <f>IF(ISNUMBER(Incoming_Data[[#This Row],[Confirmed Day]]),1,0)</f>
        <v>1</v>
      </c>
      <c r="X342" t="s">
        <v>9077</v>
      </c>
      <c r="Y342" s="36">
        <v>41353</v>
      </c>
      <c r="AA342" t="s">
        <v>9077</v>
      </c>
      <c r="AB342" s="36">
        <v>41384</v>
      </c>
    </row>
    <row r="343" spans="2:28" x14ac:dyDescent="0.25">
      <c r="B343" s="24" t="s">
        <v>30</v>
      </c>
      <c r="C343" s="24" t="s">
        <v>17</v>
      </c>
      <c r="D343" s="24" t="s">
        <v>2198</v>
      </c>
      <c r="E343" s="24" t="s">
        <v>10729</v>
      </c>
      <c r="F343" s="24" t="s">
        <v>10730</v>
      </c>
      <c r="G343" s="36">
        <v>41402</v>
      </c>
      <c r="H343" s="36">
        <v>41401</v>
      </c>
      <c r="I343" s="12">
        <v>3</v>
      </c>
      <c r="J343" s="12">
        <v>3</v>
      </c>
      <c r="K343" s="12">
        <v>3</v>
      </c>
      <c r="L343" s="24" t="s">
        <v>10599</v>
      </c>
      <c r="M343" t="str">
        <f>VLOOKUP(LEFT(Incoming_Data[[#This Row],[Object ID]],1),Lookup[#All],2,FALSE)</f>
        <v>Service Request</v>
      </c>
      <c r="N343" s="36">
        <f>IFERROR(VLOOKUP(Incoming_Data[[#This Row],[Object ID]],SP_Data[#All],2,FALSE),"")</f>
        <v>41402</v>
      </c>
      <c r="O343" s="36" t="str">
        <f>IFERROR(VLOOKUP(Incoming_Data[[#This Row],[Object ID]],Finalized_Data[#All],2,FALSE),"")</f>
        <v/>
      </c>
      <c r="P3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" s="6">
        <f>IFERROR(DATE(YEAR(Incoming_Data[[#This Row],[Incoming Day]]),MONTH(Incoming_Data[[#This Row],[Incoming Day]]),1),"")</f>
        <v>41395</v>
      </c>
      <c r="R343" s="3">
        <f>DATE(YEAR(Incoming_Data[[#This Row],[Incoming Day]]),1,1)</f>
        <v>41275</v>
      </c>
      <c r="S343" s="6">
        <f>IFERROR(DATE(YEAR(Incoming_Data[[#This Row],[Completed Day]]),MONTH(Incoming_Data[[#This Row],[Completed Day]]),1),"")</f>
        <v>41395</v>
      </c>
      <c r="T343" s="6" t="str">
        <f>IFERROR(DATE(YEAR(Incoming_Data[[#This Row],[Confirmed Day]]),MONTH(Incoming_Data[[#This Row],[Confirmed Day]]),1),"")</f>
        <v/>
      </c>
      <c r="U343" s="12">
        <f>IF(ISNUMBER(Incoming_Data[[#This Row],[Completed Day]]),1,0)</f>
        <v>1</v>
      </c>
      <c r="V343" s="12">
        <f>IF(ISNUMBER(Incoming_Data[[#This Row],[Confirmed Day]]),1,0)</f>
        <v>0</v>
      </c>
      <c r="X343" t="s">
        <v>9074</v>
      </c>
      <c r="Y343" s="36">
        <v>41353</v>
      </c>
      <c r="AA343" t="s">
        <v>9074</v>
      </c>
      <c r="AB343" s="36">
        <v>41384</v>
      </c>
    </row>
    <row r="344" spans="2:28" x14ac:dyDescent="0.25">
      <c r="B344" s="24" t="s">
        <v>30</v>
      </c>
      <c r="C344" s="24" t="s">
        <v>17</v>
      </c>
      <c r="D344" s="24" t="s">
        <v>2198</v>
      </c>
      <c r="E344" s="24" t="s">
        <v>939</v>
      </c>
      <c r="F344" s="24" t="s">
        <v>940</v>
      </c>
      <c r="G344" s="36">
        <v>41402</v>
      </c>
      <c r="H344" s="36">
        <v>41402</v>
      </c>
      <c r="I344" s="12">
        <v>3</v>
      </c>
      <c r="J344" s="12">
        <v>3</v>
      </c>
      <c r="K344" s="12">
        <v>3</v>
      </c>
      <c r="L344" s="24" t="s">
        <v>10597</v>
      </c>
      <c r="M344" t="str">
        <f>VLOOKUP(LEFT(Incoming_Data[[#This Row],[Object ID]],1),Lookup[#All],2,FALSE)</f>
        <v>Service Request</v>
      </c>
      <c r="N344" s="36">
        <f>IFERROR(VLOOKUP(Incoming_Data[[#This Row],[Object ID]],SP_Data[#All],2,FALSE),"")</f>
        <v>41402</v>
      </c>
      <c r="O344" s="36">
        <f>IFERROR(VLOOKUP(Incoming_Data[[#This Row],[Object ID]],Finalized_Data[#All],2,FALSE),"")</f>
        <v>41402</v>
      </c>
      <c r="P3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" s="6">
        <f>IFERROR(DATE(YEAR(Incoming_Data[[#This Row],[Incoming Day]]),MONTH(Incoming_Data[[#This Row],[Incoming Day]]),1),"")</f>
        <v>41395</v>
      </c>
      <c r="R344" s="3">
        <f>DATE(YEAR(Incoming_Data[[#This Row],[Incoming Day]]),1,1)</f>
        <v>41275</v>
      </c>
      <c r="S344" s="6">
        <f>IFERROR(DATE(YEAR(Incoming_Data[[#This Row],[Completed Day]]),MONTH(Incoming_Data[[#This Row],[Completed Day]]),1),"")</f>
        <v>41395</v>
      </c>
      <c r="T344" s="6">
        <f>IFERROR(DATE(YEAR(Incoming_Data[[#This Row],[Confirmed Day]]),MONTH(Incoming_Data[[#This Row],[Confirmed Day]]),1),"")</f>
        <v>41395</v>
      </c>
      <c r="U344" s="12">
        <f>IF(ISNUMBER(Incoming_Data[[#This Row],[Completed Day]]),1,0)</f>
        <v>1</v>
      </c>
      <c r="V344" s="12">
        <f>IF(ISNUMBER(Incoming_Data[[#This Row],[Confirmed Day]]),1,0)</f>
        <v>1</v>
      </c>
      <c r="X344" t="s">
        <v>9066</v>
      </c>
      <c r="Y344" s="36">
        <v>41353</v>
      </c>
      <c r="AA344" t="s">
        <v>9066</v>
      </c>
      <c r="AB344" s="36">
        <v>41384</v>
      </c>
    </row>
    <row r="345" spans="2:28" x14ac:dyDescent="0.25">
      <c r="B345" s="24" t="s">
        <v>30</v>
      </c>
      <c r="C345" s="24" t="s">
        <v>17</v>
      </c>
      <c r="D345" s="24" t="s">
        <v>2198</v>
      </c>
      <c r="E345" s="24" t="s">
        <v>944</v>
      </c>
      <c r="F345" s="24" t="s">
        <v>945</v>
      </c>
      <c r="G345" s="36">
        <v>41403</v>
      </c>
      <c r="H345" s="36">
        <v>41402</v>
      </c>
      <c r="I345" s="12">
        <v>3</v>
      </c>
      <c r="J345" s="12">
        <v>3</v>
      </c>
      <c r="K345" s="12">
        <v>3</v>
      </c>
      <c r="L345" s="24" t="s">
        <v>10597</v>
      </c>
      <c r="M345" t="str">
        <f>VLOOKUP(LEFT(Incoming_Data[[#This Row],[Object ID]],1),Lookup[#All],2,FALSE)</f>
        <v>Service Request</v>
      </c>
      <c r="N345" s="36">
        <f>IFERROR(VLOOKUP(Incoming_Data[[#This Row],[Object ID]],SP_Data[#All],2,FALSE),"")</f>
        <v>41403</v>
      </c>
      <c r="O345" s="36">
        <f>IFERROR(VLOOKUP(Incoming_Data[[#This Row],[Object ID]],Finalized_Data[#All],2,FALSE),"")</f>
        <v>41403</v>
      </c>
      <c r="P3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" s="6">
        <f>IFERROR(DATE(YEAR(Incoming_Data[[#This Row],[Incoming Day]]),MONTH(Incoming_Data[[#This Row],[Incoming Day]]),1),"")</f>
        <v>41395</v>
      </c>
      <c r="R345" s="3">
        <f>DATE(YEAR(Incoming_Data[[#This Row],[Incoming Day]]),1,1)</f>
        <v>41275</v>
      </c>
      <c r="S345" s="6">
        <f>IFERROR(DATE(YEAR(Incoming_Data[[#This Row],[Completed Day]]),MONTH(Incoming_Data[[#This Row],[Completed Day]]),1),"")</f>
        <v>41395</v>
      </c>
      <c r="T345" s="6">
        <f>IFERROR(DATE(YEAR(Incoming_Data[[#This Row],[Confirmed Day]]),MONTH(Incoming_Data[[#This Row],[Confirmed Day]]),1),"")</f>
        <v>41395</v>
      </c>
      <c r="U345" s="12">
        <f>IF(ISNUMBER(Incoming_Data[[#This Row],[Completed Day]]),1,0)</f>
        <v>1</v>
      </c>
      <c r="V345" s="12">
        <f>IF(ISNUMBER(Incoming_Data[[#This Row],[Confirmed Day]]),1,0)</f>
        <v>1</v>
      </c>
      <c r="X345" t="s">
        <v>9061</v>
      </c>
      <c r="Y345" s="36">
        <v>41353</v>
      </c>
      <c r="AA345" t="s">
        <v>9061</v>
      </c>
      <c r="AB345" s="36">
        <v>41384</v>
      </c>
    </row>
    <row r="346" spans="2:28" x14ac:dyDescent="0.25">
      <c r="B346" s="24" t="s">
        <v>30</v>
      </c>
      <c r="C346" s="24" t="s">
        <v>17</v>
      </c>
      <c r="D346" s="24" t="s">
        <v>2198</v>
      </c>
      <c r="E346" s="24" t="s">
        <v>10731</v>
      </c>
      <c r="F346" s="24" t="s">
        <v>10732</v>
      </c>
      <c r="G346" s="36">
        <v>41403</v>
      </c>
      <c r="H346" s="36">
        <v>41402</v>
      </c>
      <c r="I346" s="12">
        <v>3</v>
      </c>
      <c r="J346" s="12">
        <v>3</v>
      </c>
      <c r="K346" s="12">
        <v>3</v>
      </c>
      <c r="L346" s="24" t="s">
        <v>10599</v>
      </c>
      <c r="M346" t="str">
        <f>VLOOKUP(LEFT(Incoming_Data[[#This Row],[Object ID]],1),Lookup[#All],2,FALSE)</f>
        <v>Service Request</v>
      </c>
      <c r="N346" s="36">
        <f>IFERROR(VLOOKUP(Incoming_Data[[#This Row],[Object ID]],SP_Data[#All],2,FALSE),"")</f>
        <v>41403</v>
      </c>
      <c r="O346" s="36" t="str">
        <f>IFERROR(VLOOKUP(Incoming_Data[[#This Row],[Object ID]],Finalized_Data[#All],2,FALSE),"")</f>
        <v/>
      </c>
      <c r="P3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" s="6">
        <f>IFERROR(DATE(YEAR(Incoming_Data[[#This Row],[Incoming Day]]),MONTH(Incoming_Data[[#This Row],[Incoming Day]]),1),"")</f>
        <v>41395</v>
      </c>
      <c r="R346" s="3">
        <f>DATE(YEAR(Incoming_Data[[#This Row],[Incoming Day]]),1,1)</f>
        <v>41275</v>
      </c>
      <c r="S346" s="6">
        <f>IFERROR(DATE(YEAR(Incoming_Data[[#This Row],[Completed Day]]),MONTH(Incoming_Data[[#This Row],[Completed Day]]),1),"")</f>
        <v>41395</v>
      </c>
      <c r="T346" s="6" t="str">
        <f>IFERROR(DATE(YEAR(Incoming_Data[[#This Row],[Confirmed Day]]),MONTH(Incoming_Data[[#This Row],[Confirmed Day]]),1),"")</f>
        <v/>
      </c>
      <c r="U346" s="12">
        <f>IF(ISNUMBER(Incoming_Data[[#This Row],[Completed Day]]),1,0)</f>
        <v>1</v>
      </c>
      <c r="V346" s="12">
        <f>IF(ISNUMBER(Incoming_Data[[#This Row],[Confirmed Day]]),1,0)</f>
        <v>0</v>
      </c>
      <c r="X346" t="s">
        <v>9057</v>
      </c>
      <c r="Y346" s="36">
        <v>41353</v>
      </c>
      <c r="AA346" t="s">
        <v>9057</v>
      </c>
      <c r="AB346" s="36">
        <v>41425</v>
      </c>
    </row>
    <row r="347" spans="2:28" x14ac:dyDescent="0.25">
      <c r="B347" s="24" t="s">
        <v>30</v>
      </c>
      <c r="C347" s="24" t="s">
        <v>17</v>
      </c>
      <c r="D347" s="24" t="s">
        <v>2198</v>
      </c>
      <c r="E347" s="24" t="s">
        <v>948</v>
      </c>
      <c r="F347" s="24" t="s">
        <v>949</v>
      </c>
      <c r="G347" s="36">
        <v>41403</v>
      </c>
      <c r="H347" s="36">
        <v>41403</v>
      </c>
      <c r="I347" s="12">
        <v>3</v>
      </c>
      <c r="J347" s="12">
        <v>3</v>
      </c>
      <c r="K347" s="12">
        <v>3</v>
      </c>
      <c r="L347" s="24" t="s">
        <v>10597</v>
      </c>
      <c r="M347" t="str">
        <f>VLOOKUP(LEFT(Incoming_Data[[#This Row],[Object ID]],1),Lookup[#All],2,FALSE)</f>
        <v>Service Request</v>
      </c>
      <c r="N347" s="36">
        <f>IFERROR(VLOOKUP(Incoming_Data[[#This Row],[Object ID]],SP_Data[#All],2,FALSE),"")</f>
        <v>41403</v>
      </c>
      <c r="O347" s="36">
        <f>IFERROR(VLOOKUP(Incoming_Data[[#This Row],[Object ID]],Finalized_Data[#All],2,FALSE),"")</f>
        <v>41403</v>
      </c>
      <c r="P3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" s="6">
        <f>IFERROR(DATE(YEAR(Incoming_Data[[#This Row],[Incoming Day]]),MONTH(Incoming_Data[[#This Row],[Incoming Day]]),1),"")</f>
        <v>41395</v>
      </c>
      <c r="R347" s="3">
        <f>DATE(YEAR(Incoming_Data[[#This Row],[Incoming Day]]),1,1)</f>
        <v>41275</v>
      </c>
      <c r="S347" s="6">
        <f>IFERROR(DATE(YEAR(Incoming_Data[[#This Row],[Completed Day]]),MONTH(Incoming_Data[[#This Row],[Completed Day]]),1),"")</f>
        <v>41395</v>
      </c>
      <c r="T347" s="6">
        <f>IFERROR(DATE(YEAR(Incoming_Data[[#This Row],[Confirmed Day]]),MONTH(Incoming_Data[[#This Row],[Confirmed Day]]),1),"")</f>
        <v>41395</v>
      </c>
      <c r="U347" s="12">
        <f>IF(ISNUMBER(Incoming_Data[[#This Row],[Completed Day]]),1,0)</f>
        <v>1</v>
      </c>
      <c r="V347" s="12">
        <f>IF(ISNUMBER(Incoming_Data[[#This Row],[Confirmed Day]]),1,0)</f>
        <v>1</v>
      </c>
      <c r="X347" t="s">
        <v>9052</v>
      </c>
      <c r="Y347" s="36">
        <v>41353</v>
      </c>
      <c r="AA347" t="s">
        <v>9052</v>
      </c>
      <c r="AB347" s="36">
        <v>41384</v>
      </c>
    </row>
    <row r="348" spans="2:28" x14ac:dyDescent="0.25">
      <c r="B348" s="24" t="s">
        <v>30</v>
      </c>
      <c r="C348" s="24" t="s">
        <v>17</v>
      </c>
      <c r="D348" s="24" t="s">
        <v>2198</v>
      </c>
      <c r="E348" s="24" t="s">
        <v>10733</v>
      </c>
      <c r="F348" s="24" t="s">
        <v>837</v>
      </c>
      <c r="G348" s="36">
        <v>41403</v>
      </c>
      <c r="H348" s="36">
        <v>41403</v>
      </c>
      <c r="I348" s="12">
        <v>3</v>
      </c>
      <c r="J348" s="12">
        <v>3</v>
      </c>
      <c r="K348" s="12">
        <v>3</v>
      </c>
      <c r="L348" s="24" t="s">
        <v>10599</v>
      </c>
      <c r="M348" t="str">
        <f>VLOOKUP(LEFT(Incoming_Data[[#This Row],[Object ID]],1),Lookup[#All],2,FALSE)</f>
        <v>Service Request</v>
      </c>
      <c r="N348" s="36">
        <f>IFERROR(VLOOKUP(Incoming_Data[[#This Row],[Object ID]],SP_Data[#All],2,FALSE),"")</f>
        <v>41404</v>
      </c>
      <c r="O348" s="36" t="str">
        <f>IFERROR(VLOOKUP(Incoming_Data[[#This Row],[Object ID]],Finalized_Data[#All],2,FALSE),"")</f>
        <v/>
      </c>
      <c r="P3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" s="6">
        <f>IFERROR(DATE(YEAR(Incoming_Data[[#This Row],[Incoming Day]]),MONTH(Incoming_Data[[#This Row],[Incoming Day]]),1),"")</f>
        <v>41395</v>
      </c>
      <c r="R348" s="3">
        <f>DATE(YEAR(Incoming_Data[[#This Row],[Incoming Day]]),1,1)</f>
        <v>41275</v>
      </c>
      <c r="S348" s="6">
        <f>IFERROR(DATE(YEAR(Incoming_Data[[#This Row],[Completed Day]]),MONTH(Incoming_Data[[#This Row],[Completed Day]]),1),"")</f>
        <v>41395</v>
      </c>
      <c r="T348" s="6" t="str">
        <f>IFERROR(DATE(YEAR(Incoming_Data[[#This Row],[Confirmed Day]]),MONTH(Incoming_Data[[#This Row],[Confirmed Day]]),1),"")</f>
        <v/>
      </c>
      <c r="U348" s="12">
        <f>IF(ISNUMBER(Incoming_Data[[#This Row],[Completed Day]]),1,0)</f>
        <v>1</v>
      </c>
      <c r="V348" s="12">
        <f>IF(ISNUMBER(Incoming_Data[[#This Row],[Confirmed Day]]),1,0)</f>
        <v>0</v>
      </c>
      <c r="X348" t="s">
        <v>9043</v>
      </c>
      <c r="Y348" s="36">
        <v>41353</v>
      </c>
      <c r="AA348" t="s">
        <v>9043</v>
      </c>
      <c r="AB348" s="36">
        <v>41384</v>
      </c>
    </row>
    <row r="349" spans="2:28" x14ac:dyDescent="0.25">
      <c r="B349" s="24" t="s">
        <v>30</v>
      </c>
      <c r="C349" s="24" t="s">
        <v>17</v>
      </c>
      <c r="D349" s="24" t="s">
        <v>2198</v>
      </c>
      <c r="E349" s="24" t="s">
        <v>10734</v>
      </c>
      <c r="F349" s="24" t="s">
        <v>10735</v>
      </c>
      <c r="G349" s="36">
        <v>41404</v>
      </c>
      <c r="H349" s="36">
        <v>41403</v>
      </c>
      <c r="I349" s="12">
        <v>3</v>
      </c>
      <c r="J349" s="12">
        <v>3</v>
      </c>
      <c r="K349" s="12">
        <v>3</v>
      </c>
      <c r="L349" s="24" t="s">
        <v>10599</v>
      </c>
      <c r="M349" t="str">
        <f>VLOOKUP(LEFT(Incoming_Data[[#This Row],[Object ID]],1),Lookup[#All],2,FALSE)</f>
        <v>Service Request</v>
      </c>
      <c r="N349" s="36">
        <f>IFERROR(VLOOKUP(Incoming_Data[[#This Row],[Object ID]],SP_Data[#All],2,FALSE),"")</f>
        <v>41404</v>
      </c>
      <c r="O349" s="36" t="str">
        <f>IFERROR(VLOOKUP(Incoming_Data[[#This Row],[Object ID]],Finalized_Data[#All],2,FALSE),"")</f>
        <v/>
      </c>
      <c r="P3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" s="6">
        <f>IFERROR(DATE(YEAR(Incoming_Data[[#This Row],[Incoming Day]]),MONTH(Incoming_Data[[#This Row],[Incoming Day]]),1),"")</f>
        <v>41395</v>
      </c>
      <c r="R349" s="3">
        <f>DATE(YEAR(Incoming_Data[[#This Row],[Incoming Day]]),1,1)</f>
        <v>41275</v>
      </c>
      <c r="S349" s="6">
        <f>IFERROR(DATE(YEAR(Incoming_Data[[#This Row],[Completed Day]]),MONTH(Incoming_Data[[#This Row],[Completed Day]]),1),"")</f>
        <v>41395</v>
      </c>
      <c r="T349" s="6" t="str">
        <f>IFERROR(DATE(YEAR(Incoming_Data[[#This Row],[Confirmed Day]]),MONTH(Incoming_Data[[#This Row],[Confirmed Day]]),1),"")</f>
        <v/>
      </c>
      <c r="U349" s="12">
        <f>IF(ISNUMBER(Incoming_Data[[#This Row],[Completed Day]]),1,0)</f>
        <v>1</v>
      </c>
      <c r="V349" s="12">
        <f>IF(ISNUMBER(Incoming_Data[[#This Row],[Confirmed Day]]),1,0)</f>
        <v>0</v>
      </c>
      <c r="X349" t="s">
        <v>9024</v>
      </c>
      <c r="Y349" s="36">
        <v>41353</v>
      </c>
      <c r="AA349" t="s">
        <v>9024</v>
      </c>
      <c r="AB349" s="36">
        <v>41384</v>
      </c>
    </row>
    <row r="350" spans="2:28" x14ac:dyDescent="0.25">
      <c r="B350" s="24" t="s">
        <v>30</v>
      </c>
      <c r="C350" s="24" t="s">
        <v>17</v>
      </c>
      <c r="D350" s="24" t="s">
        <v>2198</v>
      </c>
      <c r="E350" s="24" t="s">
        <v>10736</v>
      </c>
      <c r="F350" s="24" t="s">
        <v>10737</v>
      </c>
      <c r="G350" s="36">
        <v>41404</v>
      </c>
      <c r="H350" s="36">
        <v>41403</v>
      </c>
      <c r="I350" s="12">
        <v>3</v>
      </c>
      <c r="J350" s="12">
        <v>3</v>
      </c>
      <c r="K350" s="12">
        <v>3</v>
      </c>
      <c r="L350" s="24" t="s">
        <v>10599</v>
      </c>
      <c r="M350" t="str">
        <f>VLOOKUP(LEFT(Incoming_Data[[#This Row],[Object ID]],1),Lookup[#All],2,FALSE)</f>
        <v>Service Request</v>
      </c>
      <c r="N350" s="36">
        <f>IFERROR(VLOOKUP(Incoming_Data[[#This Row],[Object ID]],SP_Data[#All],2,FALSE),"")</f>
        <v>41404</v>
      </c>
      <c r="O350" s="36" t="str">
        <f>IFERROR(VLOOKUP(Incoming_Data[[#This Row],[Object ID]],Finalized_Data[#All],2,FALSE),"")</f>
        <v/>
      </c>
      <c r="P3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" s="6">
        <f>IFERROR(DATE(YEAR(Incoming_Data[[#This Row],[Incoming Day]]),MONTH(Incoming_Data[[#This Row],[Incoming Day]]),1),"")</f>
        <v>41395</v>
      </c>
      <c r="R350" s="3">
        <f>DATE(YEAR(Incoming_Data[[#This Row],[Incoming Day]]),1,1)</f>
        <v>41275</v>
      </c>
      <c r="S350" s="6">
        <f>IFERROR(DATE(YEAR(Incoming_Data[[#This Row],[Completed Day]]),MONTH(Incoming_Data[[#This Row],[Completed Day]]),1),"")</f>
        <v>41395</v>
      </c>
      <c r="T350" s="6" t="str">
        <f>IFERROR(DATE(YEAR(Incoming_Data[[#This Row],[Confirmed Day]]),MONTH(Incoming_Data[[#This Row],[Confirmed Day]]),1),"")</f>
        <v/>
      </c>
      <c r="U350" s="12">
        <f>IF(ISNUMBER(Incoming_Data[[#This Row],[Completed Day]]),1,0)</f>
        <v>1</v>
      </c>
      <c r="V350" s="12">
        <f>IF(ISNUMBER(Incoming_Data[[#This Row],[Confirmed Day]]),1,0)</f>
        <v>0</v>
      </c>
      <c r="X350" t="s">
        <v>9029</v>
      </c>
      <c r="Y350" s="36">
        <v>41353</v>
      </c>
      <c r="AA350" t="s">
        <v>9029</v>
      </c>
      <c r="AB350" s="36">
        <v>41384</v>
      </c>
    </row>
    <row r="351" spans="2:28" x14ac:dyDescent="0.25">
      <c r="B351" s="24" t="s">
        <v>30</v>
      </c>
      <c r="C351" s="24" t="s">
        <v>17</v>
      </c>
      <c r="D351" s="24" t="s">
        <v>2198</v>
      </c>
      <c r="E351" s="24" t="s">
        <v>10738</v>
      </c>
      <c r="F351" s="24" t="s">
        <v>10739</v>
      </c>
      <c r="G351" s="36">
        <v>41407</v>
      </c>
      <c r="H351" s="36">
        <v>41407</v>
      </c>
      <c r="I351" s="12">
        <v>3</v>
      </c>
      <c r="J351" s="12">
        <v>3</v>
      </c>
      <c r="K351" s="12">
        <v>3</v>
      </c>
      <c r="L351" s="24" t="s">
        <v>10599</v>
      </c>
      <c r="M351" t="str">
        <f>VLOOKUP(LEFT(Incoming_Data[[#This Row],[Object ID]],1),Lookup[#All],2,FALSE)</f>
        <v>Service Request</v>
      </c>
      <c r="N351" s="36">
        <f>IFERROR(VLOOKUP(Incoming_Data[[#This Row],[Object ID]],SP_Data[#All],2,FALSE),"")</f>
        <v>41407</v>
      </c>
      <c r="O351" s="36" t="str">
        <f>IFERROR(VLOOKUP(Incoming_Data[[#This Row],[Object ID]],Finalized_Data[#All],2,FALSE),"")</f>
        <v/>
      </c>
      <c r="P3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" s="6">
        <f>IFERROR(DATE(YEAR(Incoming_Data[[#This Row],[Incoming Day]]),MONTH(Incoming_Data[[#This Row],[Incoming Day]]),1),"")</f>
        <v>41395</v>
      </c>
      <c r="R351" s="3">
        <f>DATE(YEAR(Incoming_Data[[#This Row],[Incoming Day]]),1,1)</f>
        <v>41275</v>
      </c>
      <c r="S351" s="6">
        <f>IFERROR(DATE(YEAR(Incoming_Data[[#This Row],[Completed Day]]),MONTH(Incoming_Data[[#This Row],[Completed Day]]),1),"")</f>
        <v>41395</v>
      </c>
      <c r="T351" s="6" t="str">
        <f>IFERROR(DATE(YEAR(Incoming_Data[[#This Row],[Confirmed Day]]),MONTH(Incoming_Data[[#This Row],[Confirmed Day]]),1),"")</f>
        <v/>
      </c>
      <c r="U351" s="12">
        <f>IF(ISNUMBER(Incoming_Data[[#This Row],[Completed Day]]),1,0)</f>
        <v>1</v>
      </c>
      <c r="V351" s="12">
        <f>IF(ISNUMBER(Incoming_Data[[#This Row],[Confirmed Day]]),1,0)</f>
        <v>0</v>
      </c>
      <c r="X351" t="s">
        <v>9020</v>
      </c>
      <c r="Y351" s="36">
        <v>41353</v>
      </c>
      <c r="AA351" t="s">
        <v>9020</v>
      </c>
      <c r="AB351" s="36">
        <v>41384</v>
      </c>
    </row>
    <row r="352" spans="2:28" x14ac:dyDescent="0.25">
      <c r="B352" s="24" t="s">
        <v>30</v>
      </c>
      <c r="C352" s="24" t="s">
        <v>17</v>
      </c>
      <c r="D352" s="24" t="s">
        <v>2198</v>
      </c>
      <c r="E352" s="24" t="s">
        <v>966</v>
      </c>
      <c r="F352" s="24" t="s">
        <v>967</v>
      </c>
      <c r="G352" s="36">
        <v>41408</v>
      </c>
      <c r="H352" s="36">
        <v>41408</v>
      </c>
      <c r="I352" s="12">
        <v>3</v>
      </c>
      <c r="J352" s="12">
        <v>3</v>
      </c>
      <c r="K352" s="12">
        <v>3</v>
      </c>
      <c r="L352" s="24" t="s">
        <v>10597</v>
      </c>
      <c r="M352" t="str">
        <f>VLOOKUP(LEFT(Incoming_Data[[#This Row],[Object ID]],1),Lookup[#All],2,FALSE)</f>
        <v>Service Request</v>
      </c>
      <c r="N352" s="36">
        <f>IFERROR(VLOOKUP(Incoming_Data[[#This Row],[Object ID]],SP_Data[#All],2,FALSE),"")</f>
        <v>41408</v>
      </c>
      <c r="O352" s="36">
        <f>IFERROR(VLOOKUP(Incoming_Data[[#This Row],[Object ID]],Finalized_Data[#All],2,FALSE),"")</f>
        <v>41410</v>
      </c>
      <c r="P3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" s="6">
        <f>IFERROR(DATE(YEAR(Incoming_Data[[#This Row],[Incoming Day]]),MONTH(Incoming_Data[[#This Row],[Incoming Day]]),1),"")</f>
        <v>41395</v>
      </c>
      <c r="R352" s="3">
        <f>DATE(YEAR(Incoming_Data[[#This Row],[Incoming Day]]),1,1)</f>
        <v>41275</v>
      </c>
      <c r="S352" s="6">
        <f>IFERROR(DATE(YEAR(Incoming_Data[[#This Row],[Completed Day]]),MONTH(Incoming_Data[[#This Row],[Completed Day]]),1),"")</f>
        <v>41395</v>
      </c>
      <c r="T352" s="6">
        <f>IFERROR(DATE(YEAR(Incoming_Data[[#This Row],[Confirmed Day]]),MONTH(Incoming_Data[[#This Row],[Confirmed Day]]),1),"")</f>
        <v>41395</v>
      </c>
      <c r="U352" s="12">
        <f>IF(ISNUMBER(Incoming_Data[[#This Row],[Completed Day]]),1,0)</f>
        <v>1</v>
      </c>
      <c r="V352" s="12">
        <f>IF(ISNUMBER(Incoming_Data[[#This Row],[Confirmed Day]]),1,0)</f>
        <v>1</v>
      </c>
      <c r="X352" t="s">
        <v>9016</v>
      </c>
      <c r="Y352" s="36">
        <v>41353</v>
      </c>
      <c r="AA352" t="s">
        <v>9016</v>
      </c>
      <c r="AB352" s="36">
        <v>41384</v>
      </c>
    </row>
    <row r="353" spans="2:28" x14ac:dyDescent="0.25">
      <c r="B353" s="24" t="s">
        <v>30</v>
      </c>
      <c r="C353" s="24" t="s">
        <v>17</v>
      </c>
      <c r="D353" s="24" t="s">
        <v>2198</v>
      </c>
      <c r="E353" s="24" t="s">
        <v>968</v>
      </c>
      <c r="F353" s="24" t="s">
        <v>969</v>
      </c>
      <c r="G353" s="36">
        <v>41408</v>
      </c>
      <c r="H353" s="36">
        <v>41408</v>
      </c>
      <c r="I353" s="12">
        <v>3</v>
      </c>
      <c r="J353" s="12">
        <v>3</v>
      </c>
      <c r="K353" s="12">
        <v>3</v>
      </c>
      <c r="L353" s="24" t="s">
        <v>10597</v>
      </c>
      <c r="M353" t="str">
        <f>VLOOKUP(LEFT(Incoming_Data[[#This Row],[Object ID]],1),Lookup[#All],2,FALSE)</f>
        <v>Service Request</v>
      </c>
      <c r="N353" s="36">
        <f>IFERROR(VLOOKUP(Incoming_Data[[#This Row],[Object ID]],SP_Data[#All],2,FALSE),"")</f>
        <v>41408</v>
      </c>
      <c r="O353" s="36">
        <f>IFERROR(VLOOKUP(Incoming_Data[[#This Row],[Object ID]],Finalized_Data[#All],2,FALSE),"")</f>
        <v>41410</v>
      </c>
      <c r="P3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" s="6">
        <f>IFERROR(DATE(YEAR(Incoming_Data[[#This Row],[Incoming Day]]),MONTH(Incoming_Data[[#This Row],[Incoming Day]]),1),"")</f>
        <v>41395</v>
      </c>
      <c r="R353" s="3">
        <f>DATE(YEAR(Incoming_Data[[#This Row],[Incoming Day]]),1,1)</f>
        <v>41275</v>
      </c>
      <c r="S353" s="6">
        <f>IFERROR(DATE(YEAR(Incoming_Data[[#This Row],[Completed Day]]),MONTH(Incoming_Data[[#This Row],[Completed Day]]),1),"")</f>
        <v>41395</v>
      </c>
      <c r="T353" s="6">
        <f>IFERROR(DATE(YEAR(Incoming_Data[[#This Row],[Confirmed Day]]),MONTH(Incoming_Data[[#This Row],[Confirmed Day]]),1),"")</f>
        <v>41395</v>
      </c>
      <c r="U353" s="12">
        <f>IF(ISNUMBER(Incoming_Data[[#This Row],[Completed Day]]),1,0)</f>
        <v>1</v>
      </c>
      <c r="V353" s="12">
        <f>IF(ISNUMBER(Incoming_Data[[#This Row],[Confirmed Day]]),1,0)</f>
        <v>1</v>
      </c>
      <c r="X353" t="s">
        <v>9012</v>
      </c>
      <c r="Y353" s="36">
        <v>41353</v>
      </c>
      <c r="AA353" t="s">
        <v>9012</v>
      </c>
      <c r="AB353" s="36">
        <v>41384</v>
      </c>
    </row>
    <row r="354" spans="2:28" x14ac:dyDescent="0.25">
      <c r="B354" s="24" t="s">
        <v>30</v>
      </c>
      <c r="C354" s="24" t="s">
        <v>17</v>
      </c>
      <c r="D354" s="24" t="s">
        <v>2198</v>
      </c>
      <c r="E354" s="24" t="s">
        <v>970</v>
      </c>
      <c r="F354" s="24" t="s">
        <v>971</v>
      </c>
      <c r="G354" s="36">
        <v>41409</v>
      </c>
      <c r="H354" s="36">
        <v>41408</v>
      </c>
      <c r="I354" s="12">
        <v>3</v>
      </c>
      <c r="J354" s="12">
        <v>3</v>
      </c>
      <c r="K354" s="12">
        <v>3</v>
      </c>
      <c r="L354" s="24" t="s">
        <v>10597</v>
      </c>
      <c r="M354" t="str">
        <f>VLOOKUP(LEFT(Incoming_Data[[#This Row],[Object ID]],1),Lookup[#All],2,FALSE)</f>
        <v>Service Request</v>
      </c>
      <c r="N354" s="36">
        <f>IFERROR(VLOOKUP(Incoming_Data[[#This Row],[Object ID]],SP_Data[#All],2,FALSE),"")</f>
        <v>41409</v>
      </c>
      <c r="O354" s="36">
        <f>IFERROR(VLOOKUP(Incoming_Data[[#This Row],[Object ID]],Finalized_Data[#All],2,FALSE),"")</f>
        <v>41410</v>
      </c>
      <c r="P3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" s="6">
        <f>IFERROR(DATE(YEAR(Incoming_Data[[#This Row],[Incoming Day]]),MONTH(Incoming_Data[[#This Row],[Incoming Day]]),1),"")</f>
        <v>41395</v>
      </c>
      <c r="R354" s="3">
        <f>DATE(YEAR(Incoming_Data[[#This Row],[Incoming Day]]),1,1)</f>
        <v>41275</v>
      </c>
      <c r="S354" s="6">
        <f>IFERROR(DATE(YEAR(Incoming_Data[[#This Row],[Completed Day]]),MONTH(Incoming_Data[[#This Row],[Completed Day]]),1),"")</f>
        <v>41395</v>
      </c>
      <c r="T354" s="6">
        <f>IFERROR(DATE(YEAR(Incoming_Data[[#This Row],[Confirmed Day]]),MONTH(Incoming_Data[[#This Row],[Confirmed Day]]),1),"")</f>
        <v>41395</v>
      </c>
      <c r="U354" s="12">
        <f>IF(ISNUMBER(Incoming_Data[[#This Row],[Completed Day]]),1,0)</f>
        <v>1</v>
      </c>
      <c r="V354" s="12">
        <f>IF(ISNUMBER(Incoming_Data[[#This Row],[Confirmed Day]]),1,0)</f>
        <v>1</v>
      </c>
      <c r="X354" t="s">
        <v>9008</v>
      </c>
      <c r="Y354" s="36">
        <v>41386</v>
      </c>
      <c r="AA354" t="s">
        <v>9008</v>
      </c>
      <c r="AB354" s="36">
        <v>41417</v>
      </c>
    </row>
    <row r="355" spans="2:28" x14ac:dyDescent="0.25">
      <c r="B355" s="24" t="s">
        <v>30</v>
      </c>
      <c r="C355" s="24" t="s">
        <v>17</v>
      </c>
      <c r="D355" s="24" t="s">
        <v>2198</v>
      </c>
      <c r="E355" s="24" t="s">
        <v>972</v>
      </c>
      <c r="F355" s="24" t="s">
        <v>973</v>
      </c>
      <c r="G355" s="36">
        <v>41409</v>
      </c>
      <c r="H355" s="36">
        <v>41408</v>
      </c>
      <c r="I355" s="12">
        <v>3</v>
      </c>
      <c r="J355" s="12">
        <v>3</v>
      </c>
      <c r="K355" s="12">
        <v>3</v>
      </c>
      <c r="L355" s="24" t="s">
        <v>10597</v>
      </c>
      <c r="M355" t="str">
        <f>VLOOKUP(LEFT(Incoming_Data[[#This Row],[Object ID]],1),Lookup[#All],2,FALSE)</f>
        <v>Service Request</v>
      </c>
      <c r="N355" s="36">
        <f>IFERROR(VLOOKUP(Incoming_Data[[#This Row],[Object ID]],SP_Data[#All],2,FALSE),"")</f>
        <v>41409</v>
      </c>
      <c r="O355" s="36">
        <f>IFERROR(VLOOKUP(Incoming_Data[[#This Row],[Object ID]],Finalized_Data[#All],2,FALSE),"")</f>
        <v>41410</v>
      </c>
      <c r="P3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" s="6">
        <f>IFERROR(DATE(YEAR(Incoming_Data[[#This Row],[Incoming Day]]),MONTH(Incoming_Data[[#This Row],[Incoming Day]]),1),"")</f>
        <v>41395</v>
      </c>
      <c r="R355" s="3">
        <f>DATE(YEAR(Incoming_Data[[#This Row],[Incoming Day]]),1,1)</f>
        <v>41275</v>
      </c>
      <c r="S355" s="6">
        <f>IFERROR(DATE(YEAR(Incoming_Data[[#This Row],[Completed Day]]),MONTH(Incoming_Data[[#This Row],[Completed Day]]),1),"")</f>
        <v>41395</v>
      </c>
      <c r="T355" s="6">
        <f>IFERROR(DATE(YEAR(Incoming_Data[[#This Row],[Confirmed Day]]),MONTH(Incoming_Data[[#This Row],[Confirmed Day]]),1),"")</f>
        <v>41395</v>
      </c>
      <c r="U355" s="12">
        <f>IF(ISNUMBER(Incoming_Data[[#This Row],[Completed Day]]),1,0)</f>
        <v>1</v>
      </c>
      <c r="V355" s="12">
        <f>IF(ISNUMBER(Incoming_Data[[#This Row],[Confirmed Day]]),1,0)</f>
        <v>1</v>
      </c>
      <c r="X355" t="s">
        <v>8995</v>
      </c>
      <c r="Y355" s="36">
        <v>41353</v>
      </c>
      <c r="AA355" t="s">
        <v>8995</v>
      </c>
      <c r="AB355" s="36">
        <v>41384</v>
      </c>
    </row>
    <row r="356" spans="2:28" x14ac:dyDescent="0.25">
      <c r="B356" s="24" t="s">
        <v>30</v>
      </c>
      <c r="C356" s="24" t="s">
        <v>17</v>
      </c>
      <c r="D356" s="24" t="s">
        <v>2198</v>
      </c>
      <c r="E356" s="24" t="s">
        <v>10740</v>
      </c>
      <c r="F356" s="24" t="s">
        <v>10741</v>
      </c>
      <c r="G356" s="36">
        <v>41409</v>
      </c>
      <c r="H356" s="36">
        <v>41409</v>
      </c>
      <c r="I356" s="12">
        <v>3</v>
      </c>
      <c r="J356" s="12">
        <v>3</v>
      </c>
      <c r="K356" s="12">
        <v>3</v>
      </c>
      <c r="L356" s="24" t="s">
        <v>10599</v>
      </c>
      <c r="M356" t="str">
        <f>VLOOKUP(LEFT(Incoming_Data[[#This Row],[Object ID]],1),Lookup[#All],2,FALSE)</f>
        <v>Service Request</v>
      </c>
      <c r="N356" s="36">
        <f>IFERROR(VLOOKUP(Incoming_Data[[#This Row],[Object ID]],SP_Data[#All],2,FALSE),"")</f>
        <v>41423</v>
      </c>
      <c r="O356" s="36" t="str">
        <f>IFERROR(VLOOKUP(Incoming_Data[[#This Row],[Object ID]],Finalized_Data[#All],2,FALSE),"")</f>
        <v/>
      </c>
      <c r="P3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" s="6">
        <f>IFERROR(DATE(YEAR(Incoming_Data[[#This Row],[Incoming Day]]),MONTH(Incoming_Data[[#This Row],[Incoming Day]]),1),"")</f>
        <v>41395</v>
      </c>
      <c r="R356" s="3">
        <f>DATE(YEAR(Incoming_Data[[#This Row],[Incoming Day]]),1,1)</f>
        <v>41275</v>
      </c>
      <c r="S356" s="6">
        <f>IFERROR(DATE(YEAR(Incoming_Data[[#This Row],[Completed Day]]),MONTH(Incoming_Data[[#This Row],[Completed Day]]),1),"")</f>
        <v>41395</v>
      </c>
      <c r="T356" s="6" t="str">
        <f>IFERROR(DATE(YEAR(Incoming_Data[[#This Row],[Confirmed Day]]),MONTH(Incoming_Data[[#This Row],[Confirmed Day]]),1),"")</f>
        <v/>
      </c>
      <c r="U356" s="12">
        <f>IF(ISNUMBER(Incoming_Data[[#This Row],[Completed Day]]),1,0)</f>
        <v>1</v>
      </c>
      <c r="V356" s="12">
        <f>IF(ISNUMBER(Incoming_Data[[#This Row],[Confirmed Day]]),1,0)</f>
        <v>0</v>
      </c>
      <c r="X356" t="s">
        <v>8992</v>
      </c>
      <c r="Y356" s="36">
        <v>41353</v>
      </c>
      <c r="AA356" t="s">
        <v>8992</v>
      </c>
      <c r="AB356" s="36">
        <v>41384</v>
      </c>
    </row>
    <row r="357" spans="2:28" x14ac:dyDescent="0.25">
      <c r="B357" s="24" t="s">
        <v>30</v>
      </c>
      <c r="C357" s="24" t="s">
        <v>17</v>
      </c>
      <c r="D357" s="24" t="s">
        <v>2198</v>
      </c>
      <c r="E357" s="24" t="s">
        <v>10742</v>
      </c>
      <c r="F357" s="24" t="s">
        <v>10743</v>
      </c>
      <c r="G357" s="36">
        <v>41410</v>
      </c>
      <c r="H357" s="36">
        <v>41409</v>
      </c>
      <c r="I357" s="12">
        <v>3</v>
      </c>
      <c r="J357" s="12">
        <v>3</v>
      </c>
      <c r="K357" s="12">
        <v>3</v>
      </c>
      <c r="L357" s="24" t="s">
        <v>10599</v>
      </c>
      <c r="M357" t="str">
        <f>VLOOKUP(LEFT(Incoming_Data[[#This Row],[Object ID]],1),Lookup[#All],2,FALSE)</f>
        <v>Service Request</v>
      </c>
      <c r="N357" s="36">
        <f>IFERROR(VLOOKUP(Incoming_Data[[#This Row],[Object ID]],SP_Data[#All],2,FALSE),"")</f>
        <v>41410</v>
      </c>
      <c r="O357" s="36" t="str">
        <f>IFERROR(VLOOKUP(Incoming_Data[[#This Row],[Object ID]],Finalized_Data[#All],2,FALSE),"")</f>
        <v/>
      </c>
      <c r="P3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" s="6">
        <f>IFERROR(DATE(YEAR(Incoming_Data[[#This Row],[Incoming Day]]),MONTH(Incoming_Data[[#This Row],[Incoming Day]]),1),"")</f>
        <v>41395</v>
      </c>
      <c r="R357" s="3">
        <f>DATE(YEAR(Incoming_Data[[#This Row],[Incoming Day]]),1,1)</f>
        <v>41275</v>
      </c>
      <c r="S357" s="6">
        <f>IFERROR(DATE(YEAR(Incoming_Data[[#This Row],[Completed Day]]),MONTH(Incoming_Data[[#This Row],[Completed Day]]),1),"")</f>
        <v>41395</v>
      </c>
      <c r="T357" s="6" t="str">
        <f>IFERROR(DATE(YEAR(Incoming_Data[[#This Row],[Confirmed Day]]),MONTH(Incoming_Data[[#This Row],[Confirmed Day]]),1),"")</f>
        <v/>
      </c>
      <c r="U357" s="12">
        <f>IF(ISNUMBER(Incoming_Data[[#This Row],[Completed Day]]),1,0)</f>
        <v>1</v>
      </c>
      <c r="V357" s="12">
        <f>IF(ISNUMBER(Incoming_Data[[#This Row],[Confirmed Day]]),1,0)</f>
        <v>0</v>
      </c>
      <c r="X357" t="s">
        <v>8989</v>
      </c>
      <c r="Y357" s="36">
        <v>41353</v>
      </c>
      <c r="AA357" t="s">
        <v>8989</v>
      </c>
      <c r="AB357" s="36">
        <v>41384</v>
      </c>
    </row>
    <row r="358" spans="2:28" x14ac:dyDescent="0.25">
      <c r="B358" s="24" t="s">
        <v>30</v>
      </c>
      <c r="C358" s="24" t="s">
        <v>17</v>
      </c>
      <c r="D358" s="24" t="s">
        <v>2198</v>
      </c>
      <c r="E358" s="24" t="s">
        <v>10744</v>
      </c>
      <c r="F358" s="24" t="s">
        <v>10745</v>
      </c>
      <c r="G358" s="36">
        <v>41410</v>
      </c>
      <c r="H358" s="36">
        <v>41410</v>
      </c>
      <c r="I358" s="12">
        <v>3</v>
      </c>
      <c r="J358" s="12">
        <v>3</v>
      </c>
      <c r="K358" s="12">
        <v>3</v>
      </c>
      <c r="L358" s="24" t="s">
        <v>10599</v>
      </c>
      <c r="M358" t="str">
        <f>VLOOKUP(LEFT(Incoming_Data[[#This Row],[Object ID]],1),Lookup[#All],2,FALSE)</f>
        <v>Service Request</v>
      </c>
      <c r="N358" s="36">
        <f>IFERROR(VLOOKUP(Incoming_Data[[#This Row],[Object ID]],SP_Data[#All],2,FALSE),"")</f>
        <v>41410</v>
      </c>
      <c r="O358" s="36" t="str">
        <f>IFERROR(VLOOKUP(Incoming_Data[[#This Row],[Object ID]],Finalized_Data[#All],2,FALSE),"")</f>
        <v/>
      </c>
      <c r="P3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" s="6">
        <f>IFERROR(DATE(YEAR(Incoming_Data[[#This Row],[Incoming Day]]),MONTH(Incoming_Data[[#This Row],[Incoming Day]]),1),"")</f>
        <v>41395</v>
      </c>
      <c r="R358" s="3">
        <f>DATE(YEAR(Incoming_Data[[#This Row],[Incoming Day]]),1,1)</f>
        <v>41275</v>
      </c>
      <c r="S358" s="6">
        <f>IFERROR(DATE(YEAR(Incoming_Data[[#This Row],[Completed Day]]),MONTH(Incoming_Data[[#This Row],[Completed Day]]),1),"")</f>
        <v>41395</v>
      </c>
      <c r="T358" s="6" t="str">
        <f>IFERROR(DATE(YEAR(Incoming_Data[[#This Row],[Confirmed Day]]),MONTH(Incoming_Data[[#This Row],[Confirmed Day]]),1),"")</f>
        <v/>
      </c>
      <c r="U358" s="12">
        <f>IF(ISNUMBER(Incoming_Data[[#This Row],[Completed Day]]),1,0)</f>
        <v>1</v>
      </c>
      <c r="V358" s="12">
        <f>IF(ISNUMBER(Incoming_Data[[#This Row],[Confirmed Day]]),1,0)</f>
        <v>0</v>
      </c>
      <c r="X358" t="s">
        <v>8972</v>
      </c>
      <c r="Y358" s="36">
        <v>41353</v>
      </c>
      <c r="AA358" t="s">
        <v>8972</v>
      </c>
      <c r="AB358" s="36">
        <v>41384</v>
      </c>
    </row>
    <row r="359" spans="2:28" x14ac:dyDescent="0.25">
      <c r="B359" s="24" t="s">
        <v>30</v>
      </c>
      <c r="C359" s="24" t="s">
        <v>17</v>
      </c>
      <c r="D359" s="24" t="s">
        <v>2198</v>
      </c>
      <c r="E359" s="24" t="s">
        <v>10746</v>
      </c>
      <c r="F359" s="24" t="s">
        <v>10747</v>
      </c>
      <c r="G359" s="36">
        <v>41410</v>
      </c>
      <c r="H359" s="36">
        <v>41410</v>
      </c>
      <c r="I359" s="12">
        <v>3</v>
      </c>
      <c r="J359" s="12">
        <v>3</v>
      </c>
      <c r="K359" s="12">
        <v>3</v>
      </c>
      <c r="L359" s="24" t="s">
        <v>10599</v>
      </c>
      <c r="M359" t="str">
        <f>VLOOKUP(LEFT(Incoming_Data[[#This Row],[Object ID]],1),Lookup[#All],2,FALSE)</f>
        <v>Service Request</v>
      </c>
      <c r="N359" s="36">
        <f>IFERROR(VLOOKUP(Incoming_Data[[#This Row],[Object ID]],SP_Data[#All],2,FALSE),"")</f>
        <v>41410</v>
      </c>
      <c r="O359" s="36" t="str">
        <f>IFERROR(VLOOKUP(Incoming_Data[[#This Row],[Object ID]],Finalized_Data[#All],2,FALSE),"")</f>
        <v/>
      </c>
      <c r="P3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" s="6">
        <f>IFERROR(DATE(YEAR(Incoming_Data[[#This Row],[Incoming Day]]),MONTH(Incoming_Data[[#This Row],[Incoming Day]]),1),"")</f>
        <v>41395</v>
      </c>
      <c r="R359" s="3">
        <f>DATE(YEAR(Incoming_Data[[#This Row],[Incoming Day]]),1,1)</f>
        <v>41275</v>
      </c>
      <c r="S359" s="6">
        <f>IFERROR(DATE(YEAR(Incoming_Data[[#This Row],[Completed Day]]),MONTH(Incoming_Data[[#This Row],[Completed Day]]),1),"")</f>
        <v>41395</v>
      </c>
      <c r="T359" s="6" t="str">
        <f>IFERROR(DATE(YEAR(Incoming_Data[[#This Row],[Confirmed Day]]),MONTH(Incoming_Data[[#This Row],[Confirmed Day]]),1),"")</f>
        <v/>
      </c>
      <c r="U359" s="12">
        <f>IF(ISNUMBER(Incoming_Data[[#This Row],[Completed Day]]),1,0)</f>
        <v>1</v>
      </c>
      <c r="V359" s="12">
        <f>IF(ISNUMBER(Incoming_Data[[#This Row],[Confirmed Day]]),1,0)</f>
        <v>0</v>
      </c>
      <c r="X359" t="s">
        <v>12480</v>
      </c>
      <c r="Y359" s="36">
        <v>41353</v>
      </c>
      <c r="AA359" t="s">
        <v>12480</v>
      </c>
      <c r="AB359" s="36">
        <v>41384</v>
      </c>
    </row>
    <row r="360" spans="2:28" x14ac:dyDescent="0.25">
      <c r="B360" s="24" t="s">
        <v>30</v>
      </c>
      <c r="C360" s="24" t="s">
        <v>17</v>
      </c>
      <c r="D360" s="24" t="s">
        <v>2198</v>
      </c>
      <c r="E360" s="24" t="s">
        <v>985</v>
      </c>
      <c r="F360" s="24" t="s">
        <v>986</v>
      </c>
      <c r="G360" s="36">
        <v>41410</v>
      </c>
      <c r="H360" s="36">
        <v>41410</v>
      </c>
      <c r="I360" s="12">
        <v>3</v>
      </c>
      <c r="J360" s="12">
        <v>3</v>
      </c>
      <c r="K360" s="12">
        <v>3</v>
      </c>
      <c r="L360" s="24" t="s">
        <v>10597</v>
      </c>
      <c r="M360" t="str">
        <f>VLOOKUP(LEFT(Incoming_Data[[#This Row],[Object ID]],1),Lookup[#All],2,FALSE)</f>
        <v>Service Request</v>
      </c>
      <c r="N360" s="36">
        <f>IFERROR(VLOOKUP(Incoming_Data[[#This Row],[Object ID]],SP_Data[#All],2,FALSE),"")</f>
        <v>41410</v>
      </c>
      <c r="O360" s="36">
        <f>IFERROR(VLOOKUP(Incoming_Data[[#This Row],[Object ID]],Finalized_Data[#All],2,FALSE),"")</f>
        <v>41411</v>
      </c>
      <c r="P3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" s="6">
        <f>IFERROR(DATE(YEAR(Incoming_Data[[#This Row],[Incoming Day]]),MONTH(Incoming_Data[[#This Row],[Incoming Day]]),1),"")</f>
        <v>41395</v>
      </c>
      <c r="R360" s="3">
        <f>DATE(YEAR(Incoming_Data[[#This Row],[Incoming Day]]),1,1)</f>
        <v>41275</v>
      </c>
      <c r="S360" s="6">
        <f>IFERROR(DATE(YEAR(Incoming_Data[[#This Row],[Completed Day]]),MONTH(Incoming_Data[[#This Row],[Completed Day]]),1),"")</f>
        <v>41395</v>
      </c>
      <c r="T360" s="6">
        <f>IFERROR(DATE(YEAR(Incoming_Data[[#This Row],[Confirmed Day]]),MONTH(Incoming_Data[[#This Row],[Confirmed Day]]),1),"")</f>
        <v>41395</v>
      </c>
      <c r="U360" s="12">
        <f>IF(ISNUMBER(Incoming_Data[[#This Row],[Completed Day]]),1,0)</f>
        <v>1</v>
      </c>
      <c r="V360" s="12">
        <f>IF(ISNUMBER(Incoming_Data[[#This Row],[Confirmed Day]]),1,0)</f>
        <v>1</v>
      </c>
      <c r="X360" t="s">
        <v>8984</v>
      </c>
      <c r="Y360" s="36">
        <v>41353</v>
      </c>
      <c r="AA360" t="s">
        <v>8984</v>
      </c>
      <c r="AB360" s="36">
        <v>41355</v>
      </c>
    </row>
    <row r="361" spans="2:28" x14ac:dyDescent="0.25">
      <c r="B361" s="24" t="s">
        <v>30</v>
      </c>
      <c r="C361" s="24" t="s">
        <v>17</v>
      </c>
      <c r="D361" s="24" t="s">
        <v>2198</v>
      </c>
      <c r="E361" s="24" t="s">
        <v>10748</v>
      </c>
      <c r="F361" s="24" t="s">
        <v>10749</v>
      </c>
      <c r="G361" s="36">
        <v>41411</v>
      </c>
      <c r="H361" s="36">
        <v>41411</v>
      </c>
      <c r="I361" s="12">
        <v>3</v>
      </c>
      <c r="J361" s="12">
        <v>3</v>
      </c>
      <c r="K361" s="12">
        <v>3</v>
      </c>
      <c r="L361" s="24" t="s">
        <v>10599</v>
      </c>
      <c r="M361" t="str">
        <f>VLOOKUP(LEFT(Incoming_Data[[#This Row],[Object ID]],1),Lookup[#All],2,FALSE)</f>
        <v>Service Request</v>
      </c>
      <c r="N361" s="36">
        <f>IFERROR(VLOOKUP(Incoming_Data[[#This Row],[Object ID]],SP_Data[#All],2,FALSE),"")</f>
        <v>41411</v>
      </c>
      <c r="O361" s="36" t="str">
        <f>IFERROR(VLOOKUP(Incoming_Data[[#This Row],[Object ID]],Finalized_Data[#All],2,FALSE),"")</f>
        <v/>
      </c>
      <c r="P3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1" s="6">
        <f>IFERROR(DATE(YEAR(Incoming_Data[[#This Row],[Incoming Day]]),MONTH(Incoming_Data[[#This Row],[Incoming Day]]),1),"")</f>
        <v>41395</v>
      </c>
      <c r="R361" s="3">
        <f>DATE(YEAR(Incoming_Data[[#This Row],[Incoming Day]]),1,1)</f>
        <v>41275</v>
      </c>
      <c r="S361" s="6">
        <f>IFERROR(DATE(YEAR(Incoming_Data[[#This Row],[Completed Day]]),MONTH(Incoming_Data[[#This Row],[Completed Day]]),1),"")</f>
        <v>41395</v>
      </c>
      <c r="T361" s="6" t="str">
        <f>IFERROR(DATE(YEAR(Incoming_Data[[#This Row],[Confirmed Day]]),MONTH(Incoming_Data[[#This Row],[Confirmed Day]]),1),"")</f>
        <v/>
      </c>
      <c r="U361" s="12">
        <f>IF(ISNUMBER(Incoming_Data[[#This Row],[Completed Day]]),1,0)</f>
        <v>1</v>
      </c>
      <c r="V361" s="12">
        <f>IF(ISNUMBER(Incoming_Data[[#This Row],[Confirmed Day]]),1,0)</f>
        <v>0</v>
      </c>
      <c r="X361" t="s">
        <v>12481</v>
      </c>
      <c r="Y361" s="36">
        <v>41353</v>
      </c>
      <c r="AA361" t="s">
        <v>12481</v>
      </c>
      <c r="AB361" s="36">
        <v>41384</v>
      </c>
    </row>
    <row r="362" spans="2:28" x14ac:dyDescent="0.25">
      <c r="B362" s="24" t="s">
        <v>30</v>
      </c>
      <c r="C362" s="24" t="s">
        <v>17</v>
      </c>
      <c r="D362" s="24" t="s">
        <v>2198</v>
      </c>
      <c r="E362" s="24" t="s">
        <v>995</v>
      </c>
      <c r="F362" s="24" t="s">
        <v>996</v>
      </c>
      <c r="G362" s="36">
        <v>41415</v>
      </c>
      <c r="H362" s="36">
        <v>41415</v>
      </c>
      <c r="I362" s="12">
        <v>3</v>
      </c>
      <c r="J362" s="12">
        <v>3</v>
      </c>
      <c r="K362" s="12">
        <v>3</v>
      </c>
      <c r="L362" s="24" t="s">
        <v>10597</v>
      </c>
      <c r="M362" t="str">
        <f>VLOOKUP(LEFT(Incoming_Data[[#This Row],[Object ID]],1),Lookup[#All],2,FALSE)</f>
        <v>Service Request</v>
      </c>
      <c r="N362" s="36">
        <f>IFERROR(VLOOKUP(Incoming_Data[[#This Row],[Object ID]],SP_Data[#All],2,FALSE),"")</f>
        <v>41415</v>
      </c>
      <c r="O362" s="36">
        <f>IFERROR(VLOOKUP(Incoming_Data[[#This Row],[Object ID]],Finalized_Data[#All],2,FALSE),"")</f>
        <v>41415</v>
      </c>
      <c r="P3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2" s="6">
        <f>IFERROR(DATE(YEAR(Incoming_Data[[#This Row],[Incoming Day]]),MONTH(Incoming_Data[[#This Row],[Incoming Day]]),1),"")</f>
        <v>41395</v>
      </c>
      <c r="R362" s="3">
        <f>DATE(YEAR(Incoming_Data[[#This Row],[Incoming Day]]),1,1)</f>
        <v>41275</v>
      </c>
      <c r="S362" s="6">
        <f>IFERROR(DATE(YEAR(Incoming_Data[[#This Row],[Completed Day]]),MONTH(Incoming_Data[[#This Row],[Completed Day]]),1),"")</f>
        <v>41395</v>
      </c>
      <c r="T362" s="6">
        <f>IFERROR(DATE(YEAR(Incoming_Data[[#This Row],[Confirmed Day]]),MONTH(Incoming_Data[[#This Row],[Confirmed Day]]),1),"")</f>
        <v>41395</v>
      </c>
      <c r="U362" s="12">
        <f>IF(ISNUMBER(Incoming_Data[[#This Row],[Completed Day]]),1,0)</f>
        <v>1</v>
      </c>
      <c r="V362" s="12">
        <f>IF(ISNUMBER(Incoming_Data[[#This Row],[Confirmed Day]]),1,0)</f>
        <v>1</v>
      </c>
      <c r="X362" t="s">
        <v>12482</v>
      </c>
      <c r="Y362" s="36">
        <v>41353</v>
      </c>
      <c r="AA362" t="s">
        <v>12482</v>
      </c>
      <c r="AB362" s="36">
        <v>41384</v>
      </c>
    </row>
    <row r="363" spans="2:28" x14ac:dyDescent="0.25">
      <c r="B363" s="24" t="s">
        <v>30</v>
      </c>
      <c r="C363" s="24" t="s">
        <v>17</v>
      </c>
      <c r="D363" s="24" t="s">
        <v>2198</v>
      </c>
      <c r="E363" s="24" t="s">
        <v>997</v>
      </c>
      <c r="F363" s="24" t="s">
        <v>998</v>
      </c>
      <c r="G363" s="36">
        <v>41415</v>
      </c>
      <c r="H363" s="36">
        <v>41415</v>
      </c>
      <c r="I363" s="12">
        <v>3</v>
      </c>
      <c r="J363" s="12">
        <v>3</v>
      </c>
      <c r="K363" s="12">
        <v>3</v>
      </c>
      <c r="L363" s="24" t="s">
        <v>10597</v>
      </c>
      <c r="M363" t="str">
        <f>VLOOKUP(LEFT(Incoming_Data[[#This Row],[Object ID]],1),Lookup[#All],2,FALSE)</f>
        <v>Service Request</v>
      </c>
      <c r="N363" s="36">
        <f>IFERROR(VLOOKUP(Incoming_Data[[#This Row],[Object ID]],SP_Data[#All],2,FALSE),"")</f>
        <v>41415</v>
      </c>
      <c r="O363" s="36">
        <f>IFERROR(VLOOKUP(Incoming_Data[[#This Row],[Object ID]],Finalized_Data[#All],2,FALSE),"")</f>
        <v>41415</v>
      </c>
      <c r="P3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3" s="6">
        <f>IFERROR(DATE(YEAR(Incoming_Data[[#This Row],[Incoming Day]]),MONTH(Incoming_Data[[#This Row],[Incoming Day]]),1),"")</f>
        <v>41395</v>
      </c>
      <c r="R363" s="3">
        <f>DATE(YEAR(Incoming_Data[[#This Row],[Incoming Day]]),1,1)</f>
        <v>41275</v>
      </c>
      <c r="S363" s="6">
        <f>IFERROR(DATE(YEAR(Incoming_Data[[#This Row],[Completed Day]]),MONTH(Incoming_Data[[#This Row],[Completed Day]]),1),"")</f>
        <v>41395</v>
      </c>
      <c r="T363" s="6">
        <f>IFERROR(DATE(YEAR(Incoming_Data[[#This Row],[Confirmed Day]]),MONTH(Incoming_Data[[#This Row],[Confirmed Day]]),1),"")</f>
        <v>41395</v>
      </c>
      <c r="U363" s="12">
        <f>IF(ISNUMBER(Incoming_Data[[#This Row],[Completed Day]]),1,0)</f>
        <v>1</v>
      </c>
      <c r="V363" s="12">
        <f>IF(ISNUMBER(Incoming_Data[[#This Row],[Confirmed Day]]),1,0)</f>
        <v>1</v>
      </c>
      <c r="X363" t="s">
        <v>12483</v>
      </c>
      <c r="Y363" s="36">
        <v>41353</v>
      </c>
      <c r="AA363" t="s">
        <v>12483</v>
      </c>
      <c r="AB363" s="36">
        <v>41384</v>
      </c>
    </row>
    <row r="364" spans="2:28" x14ac:dyDescent="0.25">
      <c r="B364" s="24" t="s">
        <v>30</v>
      </c>
      <c r="C364" s="24" t="s">
        <v>17</v>
      </c>
      <c r="D364" s="24" t="s">
        <v>2198</v>
      </c>
      <c r="E364" s="24" t="s">
        <v>10750</v>
      </c>
      <c r="F364" s="24" t="s">
        <v>10751</v>
      </c>
      <c r="G364" s="36">
        <v>41415</v>
      </c>
      <c r="H364" s="36">
        <v>41415</v>
      </c>
      <c r="I364" s="12">
        <v>3</v>
      </c>
      <c r="J364" s="12">
        <v>3</v>
      </c>
      <c r="K364" s="12">
        <v>3</v>
      </c>
      <c r="L364" s="24" t="s">
        <v>10599</v>
      </c>
      <c r="M364" t="str">
        <f>VLOOKUP(LEFT(Incoming_Data[[#This Row],[Object ID]],1),Lookup[#All],2,FALSE)</f>
        <v>Service Request</v>
      </c>
      <c r="N364" s="36">
        <f>IFERROR(VLOOKUP(Incoming_Data[[#This Row],[Object ID]],SP_Data[#All],2,FALSE),"")</f>
        <v>41415</v>
      </c>
      <c r="O364" s="36" t="str">
        <f>IFERROR(VLOOKUP(Incoming_Data[[#This Row],[Object ID]],Finalized_Data[#All],2,FALSE),"")</f>
        <v/>
      </c>
      <c r="P3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4" s="6">
        <f>IFERROR(DATE(YEAR(Incoming_Data[[#This Row],[Incoming Day]]),MONTH(Incoming_Data[[#This Row],[Incoming Day]]),1),"")</f>
        <v>41395</v>
      </c>
      <c r="R364" s="3">
        <f>DATE(YEAR(Incoming_Data[[#This Row],[Incoming Day]]),1,1)</f>
        <v>41275</v>
      </c>
      <c r="S364" s="6">
        <f>IFERROR(DATE(YEAR(Incoming_Data[[#This Row],[Completed Day]]),MONTH(Incoming_Data[[#This Row],[Completed Day]]),1),"")</f>
        <v>41395</v>
      </c>
      <c r="T364" s="6" t="str">
        <f>IFERROR(DATE(YEAR(Incoming_Data[[#This Row],[Confirmed Day]]),MONTH(Incoming_Data[[#This Row],[Confirmed Day]]),1),"")</f>
        <v/>
      </c>
      <c r="U364" s="12">
        <f>IF(ISNUMBER(Incoming_Data[[#This Row],[Completed Day]]),1,0)</f>
        <v>1</v>
      </c>
      <c r="V364" s="12">
        <f>IF(ISNUMBER(Incoming_Data[[#This Row],[Confirmed Day]]),1,0)</f>
        <v>0</v>
      </c>
      <c r="X364" t="s">
        <v>8961</v>
      </c>
      <c r="Y364" s="36">
        <v>41353</v>
      </c>
      <c r="AA364" t="s">
        <v>8961</v>
      </c>
      <c r="AB364" s="36">
        <v>41384</v>
      </c>
    </row>
    <row r="365" spans="2:28" x14ac:dyDescent="0.25">
      <c r="B365" s="24" t="s">
        <v>30</v>
      </c>
      <c r="C365" s="24" t="s">
        <v>17</v>
      </c>
      <c r="D365" s="24" t="s">
        <v>2198</v>
      </c>
      <c r="E365" s="24" t="s">
        <v>10752</v>
      </c>
      <c r="F365" s="24" t="s">
        <v>10753</v>
      </c>
      <c r="G365" s="36">
        <v>41415</v>
      </c>
      <c r="H365" s="36">
        <v>41415</v>
      </c>
      <c r="I365" s="12">
        <v>3</v>
      </c>
      <c r="J365" s="12">
        <v>3</v>
      </c>
      <c r="K365" s="12">
        <v>3</v>
      </c>
      <c r="L365" s="24" t="s">
        <v>10599</v>
      </c>
      <c r="M365" t="str">
        <f>VLOOKUP(LEFT(Incoming_Data[[#This Row],[Object ID]],1),Lookup[#All],2,FALSE)</f>
        <v>Service Request</v>
      </c>
      <c r="N365" s="36">
        <f>IFERROR(VLOOKUP(Incoming_Data[[#This Row],[Object ID]],SP_Data[#All],2,FALSE),"")</f>
        <v>41415</v>
      </c>
      <c r="O365" s="36" t="str">
        <f>IFERROR(VLOOKUP(Incoming_Data[[#This Row],[Object ID]],Finalized_Data[#All],2,FALSE),"")</f>
        <v/>
      </c>
      <c r="P3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5" s="6">
        <f>IFERROR(DATE(YEAR(Incoming_Data[[#This Row],[Incoming Day]]),MONTH(Incoming_Data[[#This Row],[Incoming Day]]),1),"")</f>
        <v>41395</v>
      </c>
      <c r="R365" s="3">
        <f>DATE(YEAR(Incoming_Data[[#This Row],[Incoming Day]]),1,1)</f>
        <v>41275</v>
      </c>
      <c r="S365" s="6">
        <f>IFERROR(DATE(YEAR(Incoming_Data[[#This Row],[Completed Day]]),MONTH(Incoming_Data[[#This Row],[Completed Day]]),1),"")</f>
        <v>41395</v>
      </c>
      <c r="T365" s="6" t="str">
        <f>IFERROR(DATE(YEAR(Incoming_Data[[#This Row],[Confirmed Day]]),MONTH(Incoming_Data[[#This Row],[Confirmed Day]]),1),"")</f>
        <v/>
      </c>
      <c r="U365" s="12">
        <f>IF(ISNUMBER(Incoming_Data[[#This Row],[Completed Day]]),1,0)</f>
        <v>1</v>
      </c>
      <c r="V365" s="12">
        <f>IF(ISNUMBER(Incoming_Data[[#This Row],[Confirmed Day]]),1,0)</f>
        <v>0</v>
      </c>
      <c r="X365" t="s">
        <v>8958</v>
      </c>
      <c r="Y365" s="36">
        <v>41353</v>
      </c>
      <c r="AA365" t="s">
        <v>8958</v>
      </c>
      <c r="AB365" s="36">
        <v>41384</v>
      </c>
    </row>
    <row r="366" spans="2:28" x14ac:dyDescent="0.25">
      <c r="B366" s="24" t="s">
        <v>30</v>
      </c>
      <c r="C366" s="24" t="s">
        <v>17</v>
      </c>
      <c r="D366" s="24" t="s">
        <v>2198</v>
      </c>
      <c r="E366" s="24" t="s">
        <v>10754</v>
      </c>
      <c r="F366" s="24" t="s">
        <v>10755</v>
      </c>
      <c r="G366" s="36">
        <v>41416</v>
      </c>
      <c r="H366" s="36">
        <v>41415</v>
      </c>
      <c r="I366" s="12">
        <v>3</v>
      </c>
      <c r="J366" s="12">
        <v>3</v>
      </c>
      <c r="K366" s="12">
        <v>3</v>
      </c>
      <c r="L366" s="24" t="s">
        <v>10599</v>
      </c>
      <c r="M366" t="str">
        <f>VLOOKUP(LEFT(Incoming_Data[[#This Row],[Object ID]],1),Lookup[#All],2,FALSE)</f>
        <v>Service Request</v>
      </c>
      <c r="N366" s="36">
        <f>IFERROR(VLOOKUP(Incoming_Data[[#This Row],[Object ID]],SP_Data[#All],2,FALSE),"")</f>
        <v>41416</v>
      </c>
      <c r="O366" s="36" t="str">
        <f>IFERROR(VLOOKUP(Incoming_Data[[#This Row],[Object ID]],Finalized_Data[#All],2,FALSE),"")</f>
        <v/>
      </c>
      <c r="P3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6" s="6">
        <f>IFERROR(DATE(YEAR(Incoming_Data[[#This Row],[Incoming Day]]),MONTH(Incoming_Data[[#This Row],[Incoming Day]]),1),"")</f>
        <v>41395</v>
      </c>
      <c r="R366" s="3">
        <f>DATE(YEAR(Incoming_Data[[#This Row],[Incoming Day]]),1,1)</f>
        <v>41275</v>
      </c>
      <c r="S366" s="6">
        <f>IFERROR(DATE(YEAR(Incoming_Data[[#This Row],[Completed Day]]),MONTH(Incoming_Data[[#This Row],[Completed Day]]),1),"")</f>
        <v>41395</v>
      </c>
      <c r="T366" s="6" t="str">
        <f>IFERROR(DATE(YEAR(Incoming_Data[[#This Row],[Confirmed Day]]),MONTH(Incoming_Data[[#This Row],[Confirmed Day]]),1),"")</f>
        <v/>
      </c>
      <c r="U366" s="12">
        <f>IF(ISNUMBER(Incoming_Data[[#This Row],[Completed Day]]),1,0)</f>
        <v>1</v>
      </c>
      <c r="V366" s="12">
        <f>IF(ISNUMBER(Incoming_Data[[#This Row],[Confirmed Day]]),1,0)</f>
        <v>0</v>
      </c>
      <c r="X366" t="s">
        <v>8964</v>
      </c>
      <c r="Y366" s="36">
        <v>41353</v>
      </c>
      <c r="AA366" t="s">
        <v>8964</v>
      </c>
      <c r="AB366" s="36">
        <v>41384</v>
      </c>
    </row>
    <row r="367" spans="2:28" x14ac:dyDescent="0.25">
      <c r="B367" s="24" t="s">
        <v>30</v>
      </c>
      <c r="C367" s="24" t="s">
        <v>17</v>
      </c>
      <c r="D367" s="24" t="s">
        <v>2198</v>
      </c>
      <c r="E367" s="24" t="s">
        <v>10756</v>
      </c>
      <c r="F367" s="24" t="s">
        <v>10757</v>
      </c>
      <c r="G367" s="36">
        <v>41422</v>
      </c>
      <c r="H367" s="36">
        <v>41422</v>
      </c>
      <c r="I367" s="12">
        <v>3</v>
      </c>
      <c r="J367" s="12">
        <v>3</v>
      </c>
      <c r="K367" s="12">
        <v>3</v>
      </c>
      <c r="L367" s="24" t="s">
        <v>10599</v>
      </c>
      <c r="M367" t="str">
        <f>VLOOKUP(LEFT(Incoming_Data[[#This Row],[Object ID]],1),Lookup[#All],2,FALSE)</f>
        <v>Service Request</v>
      </c>
      <c r="N367" s="36">
        <f>IFERROR(VLOOKUP(Incoming_Data[[#This Row],[Object ID]],SP_Data[#All],2,FALSE),"")</f>
        <v>41422</v>
      </c>
      <c r="O367" s="36" t="str">
        <f>IFERROR(VLOOKUP(Incoming_Data[[#This Row],[Object ID]],Finalized_Data[#All],2,FALSE),"")</f>
        <v/>
      </c>
      <c r="P3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7" s="6">
        <f>IFERROR(DATE(YEAR(Incoming_Data[[#This Row],[Incoming Day]]),MONTH(Incoming_Data[[#This Row],[Incoming Day]]),1),"")</f>
        <v>41395</v>
      </c>
      <c r="R367" s="3">
        <f>DATE(YEAR(Incoming_Data[[#This Row],[Incoming Day]]),1,1)</f>
        <v>41275</v>
      </c>
      <c r="S367" s="6">
        <f>IFERROR(DATE(YEAR(Incoming_Data[[#This Row],[Completed Day]]),MONTH(Incoming_Data[[#This Row],[Completed Day]]),1),"")</f>
        <v>41395</v>
      </c>
      <c r="T367" s="6" t="str">
        <f>IFERROR(DATE(YEAR(Incoming_Data[[#This Row],[Confirmed Day]]),MONTH(Incoming_Data[[#This Row],[Confirmed Day]]),1),"")</f>
        <v/>
      </c>
      <c r="U367" s="12">
        <f>IF(ISNUMBER(Incoming_Data[[#This Row],[Completed Day]]),1,0)</f>
        <v>1</v>
      </c>
      <c r="V367" s="12">
        <f>IF(ISNUMBER(Incoming_Data[[#This Row],[Confirmed Day]]),1,0)</f>
        <v>0</v>
      </c>
      <c r="X367" t="s">
        <v>8954</v>
      </c>
      <c r="Y367" s="36">
        <v>41353</v>
      </c>
      <c r="AA367" t="s">
        <v>8954</v>
      </c>
      <c r="AB367" s="36">
        <v>41384</v>
      </c>
    </row>
    <row r="368" spans="2:28" x14ac:dyDescent="0.25">
      <c r="B368" s="24" t="s">
        <v>30</v>
      </c>
      <c r="C368" s="24" t="s">
        <v>17</v>
      </c>
      <c r="D368" s="24" t="s">
        <v>2198</v>
      </c>
      <c r="E368" s="24" t="s">
        <v>10758</v>
      </c>
      <c r="F368" s="24" t="s">
        <v>10759</v>
      </c>
      <c r="G368" s="36">
        <v>41422</v>
      </c>
      <c r="H368" s="36">
        <v>41422</v>
      </c>
      <c r="I368" s="12">
        <v>3</v>
      </c>
      <c r="J368" s="12">
        <v>3</v>
      </c>
      <c r="K368" s="12">
        <v>3</v>
      </c>
      <c r="L368" s="24" t="s">
        <v>10599</v>
      </c>
      <c r="M368" t="str">
        <f>VLOOKUP(LEFT(Incoming_Data[[#This Row],[Object ID]],1),Lookup[#All],2,FALSE)</f>
        <v>Service Request</v>
      </c>
      <c r="N368" s="36">
        <f>IFERROR(VLOOKUP(Incoming_Data[[#This Row],[Object ID]],SP_Data[#All],2,FALSE),"")</f>
        <v>41422</v>
      </c>
      <c r="O368" s="36" t="str">
        <f>IFERROR(VLOOKUP(Incoming_Data[[#This Row],[Object ID]],Finalized_Data[#All],2,FALSE),"")</f>
        <v/>
      </c>
      <c r="P3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8" s="6">
        <f>IFERROR(DATE(YEAR(Incoming_Data[[#This Row],[Incoming Day]]),MONTH(Incoming_Data[[#This Row],[Incoming Day]]),1),"")</f>
        <v>41395</v>
      </c>
      <c r="R368" s="3">
        <f>DATE(YEAR(Incoming_Data[[#This Row],[Incoming Day]]),1,1)</f>
        <v>41275</v>
      </c>
      <c r="S368" s="6">
        <f>IFERROR(DATE(YEAR(Incoming_Data[[#This Row],[Completed Day]]),MONTH(Incoming_Data[[#This Row],[Completed Day]]),1),"")</f>
        <v>41395</v>
      </c>
      <c r="T368" s="6" t="str">
        <f>IFERROR(DATE(YEAR(Incoming_Data[[#This Row],[Confirmed Day]]),MONTH(Incoming_Data[[#This Row],[Confirmed Day]]),1),"")</f>
        <v/>
      </c>
      <c r="U368" s="12">
        <f>IF(ISNUMBER(Incoming_Data[[#This Row],[Completed Day]]),1,0)</f>
        <v>1</v>
      </c>
      <c r="V368" s="12">
        <f>IF(ISNUMBER(Incoming_Data[[#This Row],[Confirmed Day]]),1,0)</f>
        <v>0</v>
      </c>
      <c r="X368" t="s">
        <v>8945</v>
      </c>
      <c r="Y368" s="36">
        <v>41353</v>
      </c>
      <c r="AA368" t="s">
        <v>8945</v>
      </c>
      <c r="AB368" s="36">
        <v>41384</v>
      </c>
    </row>
    <row r="369" spans="2:28" x14ac:dyDescent="0.25">
      <c r="B369" s="24" t="s">
        <v>30</v>
      </c>
      <c r="C369" s="24" t="s">
        <v>17</v>
      </c>
      <c r="D369" s="24" t="s">
        <v>2198</v>
      </c>
      <c r="E369" s="24" t="s">
        <v>10760</v>
      </c>
      <c r="F369" s="24" t="s">
        <v>666</v>
      </c>
      <c r="G369" s="36">
        <v>41422</v>
      </c>
      <c r="H369" s="36">
        <v>41422</v>
      </c>
      <c r="I369" s="12">
        <v>3</v>
      </c>
      <c r="J369" s="12">
        <v>3</v>
      </c>
      <c r="K369" s="12">
        <v>3</v>
      </c>
      <c r="L369" s="24" t="s">
        <v>10599</v>
      </c>
      <c r="M369" t="str">
        <f>VLOOKUP(LEFT(Incoming_Data[[#This Row],[Object ID]],1),Lookup[#All],2,FALSE)</f>
        <v>Service Request</v>
      </c>
      <c r="N369" s="36">
        <f>IFERROR(VLOOKUP(Incoming_Data[[#This Row],[Object ID]],SP_Data[#All],2,FALSE),"")</f>
        <v>41422</v>
      </c>
      <c r="O369" s="36" t="str">
        <f>IFERROR(VLOOKUP(Incoming_Data[[#This Row],[Object ID]],Finalized_Data[#All],2,FALSE),"")</f>
        <v/>
      </c>
      <c r="P3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9" s="6">
        <f>IFERROR(DATE(YEAR(Incoming_Data[[#This Row],[Incoming Day]]),MONTH(Incoming_Data[[#This Row],[Incoming Day]]),1),"")</f>
        <v>41395</v>
      </c>
      <c r="R369" s="3">
        <f>DATE(YEAR(Incoming_Data[[#This Row],[Incoming Day]]),1,1)</f>
        <v>41275</v>
      </c>
      <c r="S369" s="6">
        <f>IFERROR(DATE(YEAR(Incoming_Data[[#This Row],[Completed Day]]),MONTH(Incoming_Data[[#This Row],[Completed Day]]),1),"")</f>
        <v>41395</v>
      </c>
      <c r="T369" s="6" t="str">
        <f>IFERROR(DATE(YEAR(Incoming_Data[[#This Row],[Confirmed Day]]),MONTH(Incoming_Data[[#This Row],[Confirmed Day]]),1),"")</f>
        <v/>
      </c>
      <c r="U369" s="12">
        <f>IF(ISNUMBER(Incoming_Data[[#This Row],[Completed Day]]),1,0)</f>
        <v>1</v>
      </c>
      <c r="V369" s="12">
        <f>IF(ISNUMBER(Incoming_Data[[#This Row],[Confirmed Day]]),1,0)</f>
        <v>0</v>
      </c>
      <c r="X369" t="s">
        <v>8942</v>
      </c>
      <c r="Y369" s="36">
        <v>41353</v>
      </c>
      <c r="AA369" t="s">
        <v>8942</v>
      </c>
      <c r="AB369" s="36">
        <v>41384</v>
      </c>
    </row>
    <row r="370" spans="2:28" x14ac:dyDescent="0.25">
      <c r="B370" s="24" t="s">
        <v>30</v>
      </c>
      <c r="C370" s="24" t="s">
        <v>17</v>
      </c>
      <c r="D370" s="24" t="s">
        <v>2198</v>
      </c>
      <c r="E370" s="24" t="s">
        <v>10761</v>
      </c>
      <c r="F370" s="24" t="s">
        <v>10762</v>
      </c>
      <c r="G370" s="36">
        <v>41422</v>
      </c>
      <c r="H370" s="36">
        <v>41422</v>
      </c>
      <c r="I370" s="12">
        <v>3</v>
      </c>
      <c r="J370" s="12">
        <v>3</v>
      </c>
      <c r="K370" s="12">
        <v>3</v>
      </c>
      <c r="L370" s="24" t="s">
        <v>10599</v>
      </c>
      <c r="M370" t="str">
        <f>VLOOKUP(LEFT(Incoming_Data[[#This Row],[Object ID]],1),Lookup[#All],2,FALSE)</f>
        <v>Service Request</v>
      </c>
      <c r="N370" s="36">
        <f>IFERROR(VLOOKUP(Incoming_Data[[#This Row],[Object ID]],SP_Data[#All],2,FALSE),"")</f>
        <v>41422</v>
      </c>
      <c r="O370" s="36" t="str">
        <f>IFERROR(VLOOKUP(Incoming_Data[[#This Row],[Object ID]],Finalized_Data[#All],2,FALSE),"")</f>
        <v/>
      </c>
      <c r="P3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0" s="6">
        <f>IFERROR(DATE(YEAR(Incoming_Data[[#This Row],[Incoming Day]]),MONTH(Incoming_Data[[#This Row],[Incoming Day]]),1),"")</f>
        <v>41395</v>
      </c>
      <c r="R370" s="3">
        <f>DATE(YEAR(Incoming_Data[[#This Row],[Incoming Day]]),1,1)</f>
        <v>41275</v>
      </c>
      <c r="S370" s="6">
        <f>IFERROR(DATE(YEAR(Incoming_Data[[#This Row],[Completed Day]]),MONTH(Incoming_Data[[#This Row],[Completed Day]]),1),"")</f>
        <v>41395</v>
      </c>
      <c r="T370" s="6" t="str">
        <f>IFERROR(DATE(YEAR(Incoming_Data[[#This Row],[Confirmed Day]]),MONTH(Incoming_Data[[#This Row],[Confirmed Day]]),1),"")</f>
        <v/>
      </c>
      <c r="U370" s="12">
        <f>IF(ISNUMBER(Incoming_Data[[#This Row],[Completed Day]]),1,0)</f>
        <v>1</v>
      </c>
      <c r="V370" s="12">
        <f>IF(ISNUMBER(Incoming_Data[[#This Row],[Confirmed Day]]),1,0)</f>
        <v>0</v>
      </c>
      <c r="X370" t="s">
        <v>8926</v>
      </c>
      <c r="Y370" s="36">
        <v>41353</v>
      </c>
      <c r="AA370" t="s">
        <v>8926</v>
      </c>
      <c r="AB370" s="36">
        <v>41384</v>
      </c>
    </row>
    <row r="371" spans="2:28" x14ac:dyDescent="0.25">
      <c r="B371" s="24" t="s">
        <v>30</v>
      </c>
      <c r="C371" s="24" t="s">
        <v>17</v>
      </c>
      <c r="D371" s="24" t="s">
        <v>2198</v>
      </c>
      <c r="E371" s="24" t="s">
        <v>1014</v>
      </c>
      <c r="F371" s="24" t="s">
        <v>1015</v>
      </c>
      <c r="G371" s="36">
        <v>41422</v>
      </c>
      <c r="H371" s="36">
        <v>41422</v>
      </c>
      <c r="I371" s="12">
        <v>3</v>
      </c>
      <c r="J371" s="12">
        <v>3</v>
      </c>
      <c r="K371" s="12">
        <v>3</v>
      </c>
      <c r="L371" s="24" t="s">
        <v>10597</v>
      </c>
      <c r="M371" t="str">
        <f>VLOOKUP(LEFT(Incoming_Data[[#This Row],[Object ID]],1),Lookup[#All],2,FALSE)</f>
        <v>Service Request</v>
      </c>
      <c r="N371" s="36">
        <f>IFERROR(VLOOKUP(Incoming_Data[[#This Row],[Object ID]],SP_Data[#All],2,FALSE),"")</f>
        <v>41422</v>
      </c>
      <c r="O371" s="36">
        <f>IFERROR(VLOOKUP(Incoming_Data[[#This Row],[Object ID]],Finalized_Data[#All],2,FALSE),"")</f>
        <v>41422</v>
      </c>
      <c r="P3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1" s="6">
        <f>IFERROR(DATE(YEAR(Incoming_Data[[#This Row],[Incoming Day]]),MONTH(Incoming_Data[[#This Row],[Incoming Day]]),1),"")</f>
        <v>41395</v>
      </c>
      <c r="R371" s="3">
        <f>DATE(YEAR(Incoming_Data[[#This Row],[Incoming Day]]),1,1)</f>
        <v>41275</v>
      </c>
      <c r="S371" s="6">
        <f>IFERROR(DATE(YEAR(Incoming_Data[[#This Row],[Completed Day]]),MONTH(Incoming_Data[[#This Row],[Completed Day]]),1),"")</f>
        <v>41395</v>
      </c>
      <c r="T371" s="6">
        <f>IFERROR(DATE(YEAR(Incoming_Data[[#This Row],[Confirmed Day]]),MONTH(Incoming_Data[[#This Row],[Confirmed Day]]),1),"")</f>
        <v>41395</v>
      </c>
      <c r="U371" s="12">
        <f>IF(ISNUMBER(Incoming_Data[[#This Row],[Completed Day]]),1,0)</f>
        <v>1</v>
      </c>
      <c r="V371" s="12">
        <f>IF(ISNUMBER(Incoming_Data[[#This Row],[Confirmed Day]]),1,0)</f>
        <v>1</v>
      </c>
      <c r="X371" t="s">
        <v>8914</v>
      </c>
      <c r="Y371" s="36">
        <v>41353</v>
      </c>
      <c r="AA371" t="s">
        <v>8914</v>
      </c>
      <c r="AB371" s="36">
        <v>41384</v>
      </c>
    </row>
    <row r="372" spans="2:28" x14ac:dyDescent="0.25">
      <c r="B372" s="24" t="s">
        <v>30</v>
      </c>
      <c r="C372" s="24" t="s">
        <v>17</v>
      </c>
      <c r="D372" s="24" t="s">
        <v>2198</v>
      </c>
      <c r="E372" s="24" t="s">
        <v>10763</v>
      </c>
      <c r="F372" s="24" t="s">
        <v>10764</v>
      </c>
      <c r="G372" s="36">
        <v>41422</v>
      </c>
      <c r="H372" s="36">
        <v>41422</v>
      </c>
      <c r="I372" s="12">
        <v>3</v>
      </c>
      <c r="J372" s="12">
        <v>3</v>
      </c>
      <c r="K372" s="12">
        <v>3</v>
      </c>
      <c r="L372" s="24" t="s">
        <v>10599</v>
      </c>
      <c r="M372" t="str">
        <f>VLOOKUP(LEFT(Incoming_Data[[#This Row],[Object ID]],1),Lookup[#All],2,FALSE)</f>
        <v>Service Request</v>
      </c>
      <c r="N372" s="36">
        <f>IFERROR(VLOOKUP(Incoming_Data[[#This Row],[Object ID]],SP_Data[#All],2,FALSE),"")</f>
        <v>41422</v>
      </c>
      <c r="O372" s="36" t="str">
        <f>IFERROR(VLOOKUP(Incoming_Data[[#This Row],[Object ID]],Finalized_Data[#All],2,FALSE),"")</f>
        <v/>
      </c>
      <c r="P3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2" s="6">
        <f>IFERROR(DATE(YEAR(Incoming_Data[[#This Row],[Incoming Day]]),MONTH(Incoming_Data[[#This Row],[Incoming Day]]),1),"")</f>
        <v>41395</v>
      </c>
      <c r="R372" s="3">
        <f>DATE(YEAR(Incoming_Data[[#This Row],[Incoming Day]]),1,1)</f>
        <v>41275</v>
      </c>
      <c r="S372" s="6">
        <f>IFERROR(DATE(YEAR(Incoming_Data[[#This Row],[Completed Day]]),MONTH(Incoming_Data[[#This Row],[Completed Day]]),1),"")</f>
        <v>41395</v>
      </c>
      <c r="T372" s="6" t="str">
        <f>IFERROR(DATE(YEAR(Incoming_Data[[#This Row],[Confirmed Day]]),MONTH(Incoming_Data[[#This Row],[Confirmed Day]]),1),"")</f>
        <v/>
      </c>
      <c r="U372" s="12">
        <f>IF(ISNUMBER(Incoming_Data[[#This Row],[Completed Day]]),1,0)</f>
        <v>1</v>
      </c>
      <c r="V372" s="12">
        <f>IF(ISNUMBER(Incoming_Data[[#This Row],[Confirmed Day]]),1,0)</f>
        <v>0</v>
      </c>
      <c r="X372" t="s">
        <v>8889</v>
      </c>
      <c r="Y372" s="36">
        <v>41353</v>
      </c>
      <c r="AA372" t="s">
        <v>8889</v>
      </c>
      <c r="AB372" s="36">
        <v>41384</v>
      </c>
    </row>
    <row r="373" spans="2:28" x14ac:dyDescent="0.25">
      <c r="B373" s="24" t="s">
        <v>30</v>
      </c>
      <c r="C373" s="24" t="s">
        <v>17</v>
      </c>
      <c r="D373" s="24" t="s">
        <v>2198</v>
      </c>
      <c r="E373" s="24" t="s">
        <v>10765</v>
      </c>
      <c r="F373" s="24" t="s">
        <v>10766</v>
      </c>
      <c r="G373" s="36">
        <v>41423</v>
      </c>
      <c r="H373" s="36">
        <v>41422</v>
      </c>
      <c r="I373" s="12">
        <v>3</v>
      </c>
      <c r="J373" s="12">
        <v>3</v>
      </c>
      <c r="K373" s="12">
        <v>3</v>
      </c>
      <c r="L373" s="24" t="s">
        <v>10599</v>
      </c>
      <c r="M373" t="str">
        <f>VLOOKUP(LEFT(Incoming_Data[[#This Row],[Object ID]],1),Lookup[#All],2,FALSE)</f>
        <v>Service Request</v>
      </c>
      <c r="N373" s="36">
        <f>IFERROR(VLOOKUP(Incoming_Data[[#This Row],[Object ID]],SP_Data[#All],2,FALSE),"")</f>
        <v>41423</v>
      </c>
      <c r="O373" s="36" t="str">
        <f>IFERROR(VLOOKUP(Incoming_Data[[#This Row],[Object ID]],Finalized_Data[#All],2,FALSE),"")</f>
        <v/>
      </c>
      <c r="P3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3" s="6">
        <f>IFERROR(DATE(YEAR(Incoming_Data[[#This Row],[Incoming Day]]),MONTH(Incoming_Data[[#This Row],[Incoming Day]]),1),"")</f>
        <v>41395</v>
      </c>
      <c r="R373" s="3">
        <f>DATE(YEAR(Incoming_Data[[#This Row],[Incoming Day]]),1,1)</f>
        <v>41275</v>
      </c>
      <c r="S373" s="6">
        <f>IFERROR(DATE(YEAR(Incoming_Data[[#This Row],[Completed Day]]),MONTH(Incoming_Data[[#This Row],[Completed Day]]),1),"")</f>
        <v>41395</v>
      </c>
      <c r="T373" s="6" t="str">
        <f>IFERROR(DATE(YEAR(Incoming_Data[[#This Row],[Confirmed Day]]),MONTH(Incoming_Data[[#This Row],[Confirmed Day]]),1),"")</f>
        <v/>
      </c>
      <c r="U373" s="12">
        <f>IF(ISNUMBER(Incoming_Data[[#This Row],[Completed Day]]),1,0)</f>
        <v>1</v>
      </c>
      <c r="V373" s="12">
        <f>IF(ISNUMBER(Incoming_Data[[#This Row],[Confirmed Day]]),1,0)</f>
        <v>0</v>
      </c>
      <c r="X373" t="s">
        <v>8921</v>
      </c>
      <c r="Y373" s="36">
        <v>41353</v>
      </c>
      <c r="AA373" t="s">
        <v>8921</v>
      </c>
      <c r="AB373" s="36">
        <v>41384</v>
      </c>
    </row>
    <row r="374" spans="2:28" x14ac:dyDescent="0.25">
      <c r="B374" s="24" t="s">
        <v>30</v>
      </c>
      <c r="C374" s="24" t="s">
        <v>17</v>
      </c>
      <c r="D374" s="24" t="s">
        <v>2198</v>
      </c>
      <c r="E374" s="24" t="s">
        <v>10767</v>
      </c>
      <c r="F374" s="24" t="s">
        <v>10768</v>
      </c>
      <c r="G374" s="36">
        <v>41423</v>
      </c>
      <c r="H374" s="36">
        <v>41422</v>
      </c>
      <c r="I374" s="12">
        <v>3</v>
      </c>
      <c r="J374" s="12">
        <v>3</v>
      </c>
      <c r="K374" s="12">
        <v>3</v>
      </c>
      <c r="L374" s="24" t="s">
        <v>10599</v>
      </c>
      <c r="M374" t="str">
        <f>VLOOKUP(LEFT(Incoming_Data[[#This Row],[Object ID]],1),Lookup[#All],2,FALSE)</f>
        <v>Service Request</v>
      </c>
      <c r="N374" s="36">
        <f>IFERROR(VLOOKUP(Incoming_Data[[#This Row],[Object ID]],SP_Data[#All],2,FALSE),"")</f>
        <v>41423</v>
      </c>
      <c r="O374" s="36" t="str">
        <f>IFERROR(VLOOKUP(Incoming_Data[[#This Row],[Object ID]],Finalized_Data[#All],2,FALSE),"")</f>
        <v/>
      </c>
      <c r="P3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4" s="6">
        <f>IFERROR(DATE(YEAR(Incoming_Data[[#This Row],[Incoming Day]]),MONTH(Incoming_Data[[#This Row],[Incoming Day]]),1),"")</f>
        <v>41395</v>
      </c>
      <c r="R374" s="3">
        <f>DATE(YEAR(Incoming_Data[[#This Row],[Incoming Day]]),1,1)</f>
        <v>41275</v>
      </c>
      <c r="S374" s="6">
        <f>IFERROR(DATE(YEAR(Incoming_Data[[#This Row],[Completed Day]]),MONTH(Incoming_Data[[#This Row],[Completed Day]]),1),"")</f>
        <v>41395</v>
      </c>
      <c r="T374" s="6" t="str">
        <f>IFERROR(DATE(YEAR(Incoming_Data[[#This Row],[Confirmed Day]]),MONTH(Incoming_Data[[#This Row],[Confirmed Day]]),1),"")</f>
        <v/>
      </c>
      <c r="U374" s="12">
        <f>IF(ISNUMBER(Incoming_Data[[#This Row],[Completed Day]]),1,0)</f>
        <v>1</v>
      </c>
      <c r="V374" s="12">
        <f>IF(ISNUMBER(Incoming_Data[[#This Row],[Confirmed Day]]),1,0)</f>
        <v>0</v>
      </c>
      <c r="X374" t="s">
        <v>8918</v>
      </c>
      <c r="Y374" s="36">
        <v>41353</v>
      </c>
      <c r="AA374" t="s">
        <v>8918</v>
      </c>
      <c r="AB374" s="36">
        <v>41384</v>
      </c>
    </row>
    <row r="375" spans="2:28" x14ac:dyDescent="0.25">
      <c r="B375" s="24" t="s">
        <v>30</v>
      </c>
      <c r="C375" s="24" t="s">
        <v>17</v>
      </c>
      <c r="D375" s="24" t="s">
        <v>2198</v>
      </c>
      <c r="E375" s="24" t="s">
        <v>10769</v>
      </c>
      <c r="F375" s="24" t="s">
        <v>666</v>
      </c>
      <c r="G375" s="36">
        <v>41424</v>
      </c>
      <c r="H375" s="36">
        <v>41424</v>
      </c>
      <c r="I375" s="12">
        <v>3</v>
      </c>
      <c r="J375" s="12">
        <v>3</v>
      </c>
      <c r="K375" s="12">
        <v>3</v>
      </c>
      <c r="L375" s="24" t="s">
        <v>10599</v>
      </c>
      <c r="M375" t="str">
        <f>VLOOKUP(LEFT(Incoming_Data[[#This Row],[Object ID]],1),Lookup[#All],2,FALSE)</f>
        <v>Service Request</v>
      </c>
      <c r="N375" s="36">
        <f>IFERROR(VLOOKUP(Incoming_Data[[#This Row],[Object ID]],SP_Data[#All],2,FALSE),"")</f>
        <v>41424</v>
      </c>
      <c r="O375" s="36" t="str">
        <f>IFERROR(VLOOKUP(Incoming_Data[[#This Row],[Object ID]],Finalized_Data[#All],2,FALSE),"")</f>
        <v/>
      </c>
      <c r="P3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5" s="6">
        <f>IFERROR(DATE(YEAR(Incoming_Data[[#This Row],[Incoming Day]]),MONTH(Incoming_Data[[#This Row],[Incoming Day]]),1),"")</f>
        <v>41395</v>
      </c>
      <c r="R375" s="3">
        <f>DATE(YEAR(Incoming_Data[[#This Row],[Incoming Day]]),1,1)</f>
        <v>41275</v>
      </c>
      <c r="S375" s="6">
        <f>IFERROR(DATE(YEAR(Incoming_Data[[#This Row],[Completed Day]]),MONTH(Incoming_Data[[#This Row],[Completed Day]]),1),"")</f>
        <v>41395</v>
      </c>
      <c r="T375" s="6" t="str">
        <f>IFERROR(DATE(YEAR(Incoming_Data[[#This Row],[Confirmed Day]]),MONTH(Incoming_Data[[#This Row],[Confirmed Day]]),1),"")</f>
        <v/>
      </c>
      <c r="U375" s="12">
        <f>IF(ISNUMBER(Incoming_Data[[#This Row],[Completed Day]]),1,0)</f>
        <v>1</v>
      </c>
      <c r="V375" s="12">
        <f>IF(ISNUMBER(Incoming_Data[[#This Row],[Confirmed Day]]),1,0)</f>
        <v>0</v>
      </c>
      <c r="X375" t="s">
        <v>8905</v>
      </c>
      <c r="Y375" s="36">
        <v>41353</v>
      </c>
      <c r="AA375" t="s">
        <v>8905</v>
      </c>
      <c r="AB375" s="36">
        <v>41384</v>
      </c>
    </row>
    <row r="376" spans="2:28" x14ac:dyDescent="0.25">
      <c r="B376" s="24" t="s">
        <v>30</v>
      </c>
      <c r="C376" s="24" t="s">
        <v>17</v>
      </c>
      <c r="D376" s="24" t="s">
        <v>2198</v>
      </c>
      <c r="E376" s="24" t="s">
        <v>10770</v>
      </c>
      <c r="F376" s="24" t="s">
        <v>10771</v>
      </c>
      <c r="G376" s="36">
        <v>41425</v>
      </c>
      <c r="H376" s="36">
        <v>41424</v>
      </c>
      <c r="I376" s="12">
        <v>3</v>
      </c>
      <c r="J376" s="12">
        <v>3</v>
      </c>
      <c r="K376" s="12">
        <v>3</v>
      </c>
      <c r="L376" s="24" t="s">
        <v>10772</v>
      </c>
      <c r="M376" t="str">
        <f>VLOOKUP(LEFT(Incoming_Data[[#This Row],[Object ID]],1),Lookup[#All],2,FALSE)</f>
        <v>Service Request</v>
      </c>
      <c r="N376" s="36" t="str">
        <f>IFERROR(VLOOKUP(Incoming_Data[[#This Row],[Object ID]],SP_Data[#All],2,FALSE),"")</f>
        <v/>
      </c>
      <c r="O376" s="36" t="str">
        <f>IFERROR(VLOOKUP(Incoming_Data[[#This Row],[Object ID]],Finalized_Data[#All],2,FALSE),"")</f>
        <v/>
      </c>
      <c r="P3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6" s="6">
        <f>IFERROR(DATE(YEAR(Incoming_Data[[#This Row],[Incoming Day]]),MONTH(Incoming_Data[[#This Row],[Incoming Day]]),1),"")</f>
        <v>41395</v>
      </c>
      <c r="R376" s="3">
        <f>DATE(YEAR(Incoming_Data[[#This Row],[Incoming Day]]),1,1)</f>
        <v>41275</v>
      </c>
      <c r="S376" s="6" t="str">
        <f>IFERROR(DATE(YEAR(Incoming_Data[[#This Row],[Completed Day]]),MONTH(Incoming_Data[[#This Row],[Completed Day]]),1),"")</f>
        <v/>
      </c>
      <c r="T376" s="6" t="str">
        <f>IFERROR(DATE(YEAR(Incoming_Data[[#This Row],[Confirmed Day]]),MONTH(Incoming_Data[[#This Row],[Confirmed Day]]),1),"")</f>
        <v/>
      </c>
      <c r="U376" s="12">
        <f>IF(ISNUMBER(Incoming_Data[[#This Row],[Completed Day]]),1,0)</f>
        <v>0</v>
      </c>
      <c r="V376" s="12">
        <f>IF(ISNUMBER(Incoming_Data[[#This Row],[Confirmed Day]]),1,0)</f>
        <v>0</v>
      </c>
      <c r="X376" t="s">
        <v>8892</v>
      </c>
      <c r="Y376" s="36">
        <v>41353</v>
      </c>
      <c r="AA376" t="s">
        <v>8892</v>
      </c>
      <c r="AB376" s="36">
        <v>41384</v>
      </c>
    </row>
    <row r="377" spans="2:28" x14ac:dyDescent="0.25">
      <c r="B377" s="24" t="s">
        <v>30</v>
      </c>
      <c r="C377" s="24" t="s">
        <v>17</v>
      </c>
      <c r="D377" s="24" t="s">
        <v>2198</v>
      </c>
      <c r="E377" s="24" t="s">
        <v>10318</v>
      </c>
      <c r="F377" s="24" t="s">
        <v>10773</v>
      </c>
      <c r="G377" s="36">
        <v>41323</v>
      </c>
      <c r="H377" s="36">
        <v>41323</v>
      </c>
      <c r="I377" s="12">
        <v>3</v>
      </c>
      <c r="J377" s="12">
        <v>3</v>
      </c>
      <c r="K377" s="12">
        <v>3</v>
      </c>
      <c r="L377" s="24" t="s">
        <v>10597</v>
      </c>
      <c r="M377" t="str">
        <f>VLOOKUP(LEFT(Incoming_Data[[#This Row],[Object ID]],1),Lookup[#All],2,FALSE)</f>
        <v>Incident</v>
      </c>
      <c r="N377" s="36">
        <f>IFERROR(VLOOKUP(Incoming_Data[[#This Row],[Object ID]],SP_Data[#All],2,FALSE),"")</f>
        <v>41353</v>
      </c>
      <c r="O377" s="36">
        <f>IFERROR(VLOOKUP(Incoming_Data[[#This Row],[Object ID]],Finalized_Data[#All],2,FALSE),"")</f>
        <v>41354</v>
      </c>
      <c r="P3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7" s="6">
        <f>IFERROR(DATE(YEAR(Incoming_Data[[#This Row],[Incoming Day]]),MONTH(Incoming_Data[[#This Row],[Incoming Day]]),1),"")</f>
        <v>41306</v>
      </c>
      <c r="R377" s="3">
        <f>DATE(YEAR(Incoming_Data[[#This Row],[Incoming Day]]),1,1)</f>
        <v>41275</v>
      </c>
      <c r="S377" s="6">
        <f>IFERROR(DATE(YEAR(Incoming_Data[[#This Row],[Completed Day]]),MONTH(Incoming_Data[[#This Row],[Completed Day]]),1),"")</f>
        <v>41334</v>
      </c>
      <c r="T377" s="6">
        <f>IFERROR(DATE(YEAR(Incoming_Data[[#This Row],[Confirmed Day]]),MONTH(Incoming_Data[[#This Row],[Confirmed Day]]),1),"")</f>
        <v>41334</v>
      </c>
      <c r="U377" s="12">
        <f>IF(ISNUMBER(Incoming_Data[[#This Row],[Completed Day]]),1,0)</f>
        <v>1</v>
      </c>
      <c r="V377" s="12">
        <f>IF(ISNUMBER(Incoming_Data[[#This Row],[Confirmed Day]]),1,0)</f>
        <v>1</v>
      </c>
      <c r="X377" t="s">
        <v>8884</v>
      </c>
      <c r="Y377" s="36">
        <v>41353</v>
      </c>
      <c r="AA377" t="s">
        <v>8884</v>
      </c>
      <c r="AB377" s="36">
        <v>41384</v>
      </c>
    </row>
    <row r="378" spans="2:28" x14ac:dyDescent="0.25">
      <c r="B378" s="24" t="s">
        <v>30</v>
      </c>
      <c r="C378" s="24" t="s">
        <v>17</v>
      </c>
      <c r="D378" s="24" t="s">
        <v>2198</v>
      </c>
      <c r="E378" s="24" t="s">
        <v>10323</v>
      </c>
      <c r="F378" s="24" t="s">
        <v>10774</v>
      </c>
      <c r="G378" s="36">
        <v>41323</v>
      </c>
      <c r="H378" s="36">
        <v>41323</v>
      </c>
      <c r="I378" s="12">
        <v>3</v>
      </c>
      <c r="J378" s="12">
        <v>3</v>
      </c>
      <c r="K378" s="12">
        <v>3</v>
      </c>
      <c r="L378" s="24" t="s">
        <v>10597</v>
      </c>
      <c r="M378" t="str">
        <f>VLOOKUP(LEFT(Incoming_Data[[#This Row],[Object ID]],1),Lookup[#All],2,FALSE)</f>
        <v>Incident</v>
      </c>
      <c r="N378" s="36">
        <f>IFERROR(VLOOKUP(Incoming_Data[[#This Row],[Object ID]],SP_Data[#All],2,FALSE),"")</f>
        <v>41353</v>
      </c>
      <c r="O378" s="36">
        <f>IFERROR(VLOOKUP(Incoming_Data[[#This Row],[Object ID]],Finalized_Data[#All],2,FALSE),"")</f>
        <v>41354</v>
      </c>
      <c r="P3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8" s="6">
        <f>IFERROR(DATE(YEAR(Incoming_Data[[#This Row],[Incoming Day]]),MONTH(Incoming_Data[[#This Row],[Incoming Day]]),1),"")</f>
        <v>41306</v>
      </c>
      <c r="R378" s="3">
        <f>DATE(YEAR(Incoming_Data[[#This Row],[Incoming Day]]),1,1)</f>
        <v>41275</v>
      </c>
      <c r="S378" s="6">
        <f>IFERROR(DATE(YEAR(Incoming_Data[[#This Row],[Completed Day]]),MONTH(Incoming_Data[[#This Row],[Completed Day]]),1),"")</f>
        <v>41334</v>
      </c>
      <c r="T378" s="6">
        <f>IFERROR(DATE(YEAR(Incoming_Data[[#This Row],[Confirmed Day]]),MONTH(Incoming_Data[[#This Row],[Confirmed Day]]),1),"")</f>
        <v>41334</v>
      </c>
      <c r="U378" s="12">
        <f>IF(ISNUMBER(Incoming_Data[[#This Row],[Completed Day]]),1,0)</f>
        <v>1</v>
      </c>
      <c r="V378" s="12">
        <f>IF(ISNUMBER(Incoming_Data[[#This Row],[Confirmed Day]]),1,0)</f>
        <v>1</v>
      </c>
      <c r="X378" t="s">
        <v>8880</v>
      </c>
      <c r="Y378" s="36">
        <v>41353</v>
      </c>
      <c r="AA378" t="s">
        <v>8880</v>
      </c>
      <c r="AB378" s="36">
        <v>41425</v>
      </c>
    </row>
    <row r="379" spans="2:28" x14ac:dyDescent="0.25">
      <c r="B379" s="24" t="s">
        <v>30</v>
      </c>
      <c r="C379" s="24" t="s">
        <v>17</v>
      </c>
      <c r="D379" s="24" t="s">
        <v>2198</v>
      </c>
      <c r="E379" s="24" t="s">
        <v>10153</v>
      </c>
      <c r="F379" s="24" t="s">
        <v>10775</v>
      </c>
      <c r="G379" s="36">
        <v>41324</v>
      </c>
      <c r="H379" s="36">
        <v>41324</v>
      </c>
      <c r="I379" s="12">
        <v>3</v>
      </c>
      <c r="J379" s="12">
        <v>3</v>
      </c>
      <c r="K379" s="12">
        <v>3</v>
      </c>
      <c r="L379" s="24" t="s">
        <v>10597</v>
      </c>
      <c r="M379" t="str">
        <f>VLOOKUP(LEFT(Incoming_Data[[#This Row],[Object ID]],1),Lookup[#All],2,FALSE)</f>
        <v>Incident</v>
      </c>
      <c r="N379" s="36">
        <f>IFERROR(VLOOKUP(Incoming_Data[[#This Row],[Object ID]],SP_Data[#All],2,FALSE),"")</f>
        <v>41353</v>
      </c>
      <c r="O379" s="36">
        <f>IFERROR(VLOOKUP(Incoming_Data[[#This Row],[Object ID]],Finalized_Data[#All],2,FALSE),"")</f>
        <v>41355</v>
      </c>
      <c r="P3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79" s="6">
        <f>IFERROR(DATE(YEAR(Incoming_Data[[#This Row],[Incoming Day]]),MONTH(Incoming_Data[[#This Row],[Incoming Day]]),1),"")</f>
        <v>41306</v>
      </c>
      <c r="R379" s="3">
        <f>DATE(YEAR(Incoming_Data[[#This Row],[Incoming Day]]),1,1)</f>
        <v>41275</v>
      </c>
      <c r="S379" s="6">
        <f>IFERROR(DATE(YEAR(Incoming_Data[[#This Row],[Completed Day]]),MONTH(Incoming_Data[[#This Row],[Completed Day]]),1),"")</f>
        <v>41334</v>
      </c>
      <c r="T379" s="6">
        <f>IFERROR(DATE(YEAR(Incoming_Data[[#This Row],[Confirmed Day]]),MONTH(Incoming_Data[[#This Row],[Confirmed Day]]),1),"")</f>
        <v>41334</v>
      </c>
      <c r="U379" s="12">
        <f>IF(ISNUMBER(Incoming_Data[[#This Row],[Completed Day]]),1,0)</f>
        <v>1</v>
      </c>
      <c r="V379" s="12">
        <f>IF(ISNUMBER(Incoming_Data[[#This Row],[Confirmed Day]]),1,0)</f>
        <v>1</v>
      </c>
      <c r="X379" t="s">
        <v>8870</v>
      </c>
      <c r="Y379" s="36">
        <v>41353</v>
      </c>
      <c r="AA379" t="s">
        <v>8870</v>
      </c>
      <c r="AB379" s="36">
        <v>41384</v>
      </c>
    </row>
    <row r="380" spans="2:28" x14ac:dyDescent="0.25">
      <c r="B380" s="24" t="s">
        <v>30</v>
      </c>
      <c r="C380" s="24" t="s">
        <v>17</v>
      </c>
      <c r="D380" s="24" t="s">
        <v>2198</v>
      </c>
      <c r="E380" s="24" t="s">
        <v>10129</v>
      </c>
      <c r="F380" s="24" t="s">
        <v>10776</v>
      </c>
      <c r="G380" s="36">
        <v>41325</v>
      </c>
      <c r="H380" s="36">
        <v>41325</v>
      </c>
      <c r="I380" s="12">
        <v>3</v>
      </c>
      <c r="J380" s="12">
        <v>3</v>
      </c>
      <c r="K380" s="12">
        <v>3</v>
      </c>
      <c r="L380" s="24" t="s">
        <v>10597</v>
      </c>
      <c r="M380" t="str">
        <f>VLOOKUP(LEFT(Incoming_Data[[#This Row],[Object ID]],1),Lookup[#All],2,FALSE)</f>
        <v>Incident</v>
      </c>
      <c r="N380" s="36">
        <f>IFERROR(VLOOKUP(Incoming_Data[[#This Row],[Object ID]],SP_Data[#All],2,FALSE),"")</f>
        <v>41353</v>
      </c>
      <c r="O380" s="36">
        <f>IFERROR(VLOOKUP(Incoming_Data[[#This Row],[Object ID]],Finalized_Data[#All],2,FALSE),"")</f>
        <v>41425</v>
      </c>
      <c r="P3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0" s="6">
        <f>IFERROR(DATE(YEAR(Incoming_Data[[#This Row],[Incoming Day]]),MONTH(Incoming_Data[[#This Row],[Incoming Day]]),1),"")</f>
        <v>41306</v>
      </c>
      <c r="R380" s="3">
        <f>DATE(YEAR(Incoming_Data[[#This Row],[Incoming Day]]),1,1)</f>
        <v>41275</v>
      </c>
      <c r="S380" s="6">
        <f>IFERROR(DATE(YEAR(Incoming_Data[[#This Row],[Completed Day]]),MONTH(Incoming_Data[[#This Row],[Completed Day]]),1),"")</f>
        <v>41334</v>
      </c>
      <c r="T380" s="6">
        <f>IFERROR(DATE(YEAR(Incoming_Data[[#This Row],[Confirmed Day]]),MONTH(Incoming_Data[[#This Row],[Confirmed Day]]),1),"")</f>
        <v>41395</v>
      </c>
      <c r="U380" s="12">
        <f>IF(ISNUMBER(Incoming_Data[[#This Row],[Completed Day]]),1,0)</f>
        <v>1</v>
      </c>
      <c r="V380" s="12">
        <f>IF(ISNUMBER(Incoming_Data[[#This Row],[Confirmed Day]]),1,0)</f>
        <v>1</v>
      </c>
      <c r="X380" t="s">
        <v>8875</v>
      </c>
      <c r="Y380" s="36">
        <v>41353</v>
      </c>
      <c r="AA380" t="s">
        <v>8875</v>
      </c>
      <c r="AB380" s="36">
        <v>41384</v>
      </c>
    </row>
    <row r="381" spans="2:28" x14ac:dyDescent="0.25">
      <c r="B381" s="24" t="s">
        <v>30</v>
      </c>
      <c r="C381" s="24" t="s">
        <v>17</v>
      </c>
      <c r="D381" s="24" t="s">
        <v>2198</v>
      </c>
      <c r="E381" s="24" t="s">
        <v>10061</v>
      </c>
      <c r="F381" s="24" t="s">
        <v>10777</v>
      </c>
      <c r="G381" s="36">
        <v>41325</v>
      </c>
      <c r="H381" s="36">
        <v>41325</v>
      </c>
      <c r="I381" s="12">
        <v>3</v>
      </c>
      <c r="J381" s="12">
        <v>3</v>
      </c>
      <c r="K381" s="12">
        <v>3</v>
      </c>
      <c r="L381" s="24" t="s">
        <v>10597</v>
      </c>
      <c r="M381" t="str">
        <f>VLOOKUP(LEFT(Incoming_Data[[#This Row],[Object ID]],1),Lookup[#All],2,FALSE)</f>
        <v>Incident</v>
      </c>
      <c r="N381" s="36">
        <f>IFERROR(VLOOKUP(Incoming_Data[[#This Row],[Object ID]],SP_Data[#All],2,FALSE),"")</f>
        <v>41353</v>
      </c>
      <c r="O381" s="36">
        <f>IFERROR(VLOOKUP(Incoming_Data[[#This Row],[Object ID]],Finalized_Data[#All],2,FALSE),"")</f>
        <v>41384</v>
      </c>
      <c r="P3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1" s="6">
        <f>IFERROR(DATE(YEAR(Incoming_Data[[#This Row],[Incoming Day]]),MONTH(Incoming_Data[[#This Row],[Incoming Day]]),1),"")</f>
        <v>41306</v>
      </c>
      <c r="R381" s="3">
        <f>DATE(YEAR(Incoming_Data[[#This Row],[Incoming Day]]),1,1)</f>
        <v>41275</v>
      </c>
      <c r="S381" s="6">
        <f>IFERROR(DATE(YEAR(Incoming_Data[[#This Row],[Completed Day]]),MONTH(Incoming_Data[[#This Row],[Completed Day]]),1),"")</f>
        <v>41334</v>
      </c>
      <c r="T381" s="6">
        <f>IFERROR(DATE(YEAR(Incoming_Data[[#This Row],[Confirmed Day]]),MONTH(Incoming_Data[[#This Row],[Confirmed Day]]),1),"")</f>
        <v>41365</v>
      </c>
      <c r="U381" s="12">
        <f>IF(ISNUMBER(Incoming_Data[[#This Row],[Completed Day]]),1,0)</f>
        <v>1</v>
      </c>
      <c r="V381" s="12">
        <f>IF(ISNUMBER(Incoming_Data[[#This Row],[Confirmed Day]]),1,0)</f>
        <v>1</v>
      </c>
      <c r="X381" t="s">
        <v>8857</v>
      </c>
      <c r="Y381" s="36">
        <v>41383</v>
      </c>
      <c r="AA381" t="s">
        <v>8857</v>
      </c>
      <c r="AB381" s="36">
        <v>41414</v>
      </c>
    </row>
    <row r="382" spans="2:28" x14ac:dyDescent="0.25">
      <c r="B382" s="24" t="s">
        <v>30</v>
      </c>
      <c r="C382" s="24" t="s">
        <v>17</v>
      </c>
      <c r="D382" s="24" t="s">
        <v>2198</v>
      </c>
      <c r="E382" s="24" t="s">
        <v>9848</v>
      </c>
      <c r="F382" s="24" t="s">
        <v>10778</v>
      </c>
      <c r="G382" s="36">
        <v>41327</v>
      </c>
      <c r="H382" s="36">
        <v>41327</v>
      </c>
      <c r="I382" s="12">
        <v>3</v>
      </c>
      <c r="J382" s="12">
        <v>3</v>
      </c>
      <c r="K382" s="12">
        <v>3</v>
      </c>
      <c r="L382" s="24" t="s">
        <v>10597</v>
      </c>
      <c r="M382" t="str">
        <f>VLOOKUP(LEFT(Incoming_Data[[#This Row],[Object ID]],1),Lookup[#All],2,FALSE)</f>
        <v>Incident</v>
      </c>
      <c r="N382" s="36">
        <f>IFERROR(VLOOKUP(Incoming_Data[[#This Row],[Object ID]],SP_Data[#All],2,FALSE),"")</f>
        <v>41353</v>
      </c>
      <c r="O382" s="36">
        <f>IFERROR(VLOOKUP(Incoming_Data[[#This Row],[Object ID]],Finalized_Data[#All],2,FALSE),"")</f>
        <v>41384</v>
      </c>
      <c r="P3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2" s="6">
        <f>IFERROR(DATE(YEAR(Incoming_Data[[#This Row],[Incoming Day]]),MONTH(Incoming_Data[[#This Row],[Incoming Day]]),1),"")</f>
        <v>41306</v>
      </c>
      <c r="R382" s="3">
        <f>DATE(YEAR(Incoming_Data[[#This Row],[Incoming Day]]),1,1)</f>
        <v>41275</v>
      </c>
      <c r="S382" s="6">
        <f>IFERROR(DATE(YEAR(Incoming_Data[[#This Row],[Completed Day]]),MONTH(Incoming_Data[[#This Row],[Completed Day]]),1),"")</f>
        <v>41334</v>
      </c>
      <c r="T382" s="6">
        <f>IFERROR(DATE(YEAR(Incoming_Data[[#This Row],[Confirmed Day]]),MONTH(Incoming_Data[[#This Row],[Confirmed Day]]),1),"")</f>
        <v>41365</v>
      </c>
      <c r="U382" s="12">
        <f>IF(ISNUMBER(Incoming_Data[[#This Row],[Completed Day]]),1,0)</f>
        <v>1</v>
      </c>
      <c r="V382" s="12">
        <f>IF(ISNUMBER(Incoming_Data[[#This Row],[Confirmed Day]]),1,0)</f>
        <v>1</v>
      </c>
      <c r="X382" t="s">
        <v>8862</v>
      </c>
      <c r="Y382" s="36">
        <v>41353</v>
      </c>
      <c r="AA382" t="s">
        <v>8862</v>
      </c>
      <c r="AB382" s="36">
        <v>41384</v>
      </c>
    </row>
    <row r="383" spans="2:28" x14ac:dyDescent="0.25">
      <c r="B383" s="24" t="s">
        <v>30</v>
      </c>
      <c r="C383" s="24" t="s">
        <v>17</v>
      </c>
      <c r="D383" s="24" t="s">
        <v>2198</v>
      </c>
      <c r="E383" s="24" t="s">
        <v>9775</v>
      </c>
      <c r="F383" s="24" t="s">
        <v>10779</v>
      </c>
      <c r="G383" s="36">
        <v>41317</v>
      </c>
      <c r="H383" s="36">
        <v>41317</v>
      </c>
      <c r="I383" s="12">
        <v>3</v>
      </c>
      <c r="J383" s="12">
        <v>3</v>
      </c>
      <c r="K383" s="12">
        <v>3</v>
      </c>
      <c r="L383" s="24" t="s">
        <v>10597</v>
      </c>
      <c r="M383" t="str">
        <f>VLOOKUP(LEFT(Incoming_Data[[#This Row],[Object ID]],1),Lookup[#All],2,FALSE)</f>
        <v>Incident</v>
      </c>
      <c r="N383" s="36">
        <f>IFERROR(VLOOKUP(Incoming_Data[[#This Row],[Object ID]],SP_Data[#All],2,FALSE),"")</f>
        <v>41353</v>
      </c>
      <c r="O383" s="36">
        <f>IFERROR(VLOOKUP(Incoming_Data[[#This Row],[Object ID]],Finalized_Data[#All],2,FALSE),"")</f>
        <v>41425</v>
      </c>
      <c r="P3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3" s="6">
        <f>IFERROR(DATE(YEAR(Incoming_Data[[#This Row],[Incoming Day]]),MONTH(Incoming_Data[[#This Row],[Incoming Day]]),1),"")</f>
        <v>41306</v>
      </c>
      <c r="R383" s="3">
        <f>DATE(YEAR(Incoming_Data[[#This Row],[Incoming Day]]),1,1)</f>
        <v>41275</v>
      </c>
      <c r="S383" s="6">
        <f>IFERROR(DATE(YEAR(Incoming_Data[[#This Row],[Completed Day]]),MONTH(Incoming_Data[[#This Row],[Completed Day]]),1),"")</f>
        <v>41334</v>
      </c>
      <c r="T383" s="6">
        <f>IFERROR(DATE(YEAR(Incoming_Data[[#This Row],[Confirmed Day]]),MONTH(Incoming_Data[[#This Row],[Confirmed Day]]),1),"")</f>
        <v>41395</v>
      </c>
      <c r="U383" s="12">
        <f>IF(ISNUMBER(Incoming_Data[[#This Row],[Completed Day]]),1,0)</f>
        <v>1</v>
      </c>
      <c r="V383" s="12">
        <f>IF(ISNUMBER(Incoming_Data[[#This Row],[Confirmed Day]]),1,0)</f>
        <v>1</v>
      </c>
      <c r="X383" t="s">
        <v>8849</v>
      </c>
      <c r="Y383" s="36">
        <v>41353</v>
      </c>
      <c r="AA383" t="s">
        <v>8849</v>
      </c>
      <c r="AB383" s="36">
        <v>41384</v>
      </c>
    </row>
    <row r="384" spans="2:28" x14ac:dyDescent="0.25">
      <c r="B384" s="24" t="s">
        <v>30</v>
      </c>
      <c r="C384" s="24" t="s">
        <v>17</v>
      </c>
      <c r="D384" s="24" t="s">
        <v>2198</v>
      </c>
      <c r="E384" s="24" t="s">
        <v>9724</v>
      </c>
      <c r="F384" s="24" t="s">
        <v>10780</v>
      </c>
      <c r="G384" s="36">
        <v>41330</v>
      </c>
      <c r="H384" s="36">
        <v>41330</v>
      </c>
      <c r="I384" s="12">
        <v>3</v>
      </c>
      <c r="J384" s="12">
        <v>3</v>
      </c>
      <c r="K384" s="12">
        <v>3</v>
      </c>
      <c r="L384" s="24" t="s">
        <v>10597</v>
      </c>
      <c r="M384" t="str">
        <f>VLOOKUP(LEFT(Incoming_Data[[#This Row],[Object ID]],1),Lookup[#All],2,FALSE)</f>
        <v>Incident</v>
      </c>
      <c r="N384" s="36">
        <f>IFERROR(VLOOKUP(Incoming_Data[[#This Row],[Object ID]],SP_Data[#All],2,FALSE),"")</f>
        <v>41353</v>
      </c>
      <c r="O384" s="36">
        <f>IFERROR(VLOOKUP(Incoming_Data[[#This Row],[Object ID]],Finalized_Data[#All],2,FALSE),"")</f>
        <v>41425</v>
      </c>
      <c r="P3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4" s="6">
        <f>IFERROR(DATE(YEAR(Incoming_Data[[#This Row],[Incoming Day]]),MONTH(Incoming_Data[[#This Row],[Incoming Day]]),1),"")</f>
        <v>41306</v>
      </c>
      <c r="R384" s="3">
        <f>DATE(YEAR(Incoming_Data[[#This Row],[Incoming Day]]),1,1)</f>
        <v>41275</v>
      </c>
      <c r="S384" s="6">
        <f>IFERROR(DATE(YEAR(Incoming_Data[[#This Row],[Completed Day]]),MONTH(Incoming_Data[[#This Row],[Completed Day]]),1),"")</f>
        <v>41334</v>
      </c>
      <c r="T384" s="6">
        <f>IFERROR(DATE(YEAR(Incoming_Data[[#This Row],[Confirmed Day]]),MONTH(Incoming_Data[[#This Row],[Confirmed Day]]),1),"")</f>
        <v>41395</v>
      </c>
      <c r="U384" s="12">
        <f>IF(ISNUMBER(Incoming_Data[[#This Row],[Completed Day]]),1,0)</f>
        <v>1</v>
      </c>
      <c r="V384" s="12">
        <f>IF(ISNUMBER(Incoming_Data[[#This Row],[Confirmed Day]]),1,0)</f>
        <v>1</v>
      </c>
      <c r="X384" t="s">
        <v>8840</v>
      </c>
      <c r="Y384" s="36">
        <v>41353</v>
      </c>
      <c r="AA384" t="s">
        <v>8840</v>
      </c>
      <c r="AB384" s="36">
        <v>41384</v>
      </c>
    </row>
    <row r="385" spans="2:28" x14ac:dyDescent="0.25">
      <c r="B385" s="24" t="s">
        <v>30</v>
      </c>
      <c r="C385" s="24" t="s">
        <v>17</v>
      </c>
      <c r="D385" s="24" t="s">
        <v>2198</v>
      </c>
      <c r="E385" s="24" t="s">
        <v>9701</v>
      </c>
      <c r="F385" s="24" t="s">
        <v>10781</v>
      </c>
      <c r="G385" s="36">
        <v>41330</v>
      </c>
      <c r="H385" s="36">
        <v>41330</v>
      </c>
      <c r="I385" s="12">
        <v>3</v>
      </c>
      <c r="J385" s="12">
        <v>3</v>
      </c>
      <c r="K385" s="12">
        <v>3</v>
      </c>
      <c r="L385" s="24" t="s">
        <v>10597</v>
      </c>
      <c r="M385" t="str">
        <f>VLOOKUP(LEFT(Incoming_Data[[#This Row],[Object ID]],1),Lookup[#All],2,FALSE)</f>
        <v>Incident</v>
      </c>
      <c r="N385" s="36">
        <f>IFERROR(VLOOKUP(Incoming_Data[[#This Row],[Object ID]],SP_Data[#All],2,FALSE),"")</f>
        <v>41353</v>
      </c>
      <c r="O385" s="36">
        <f>IFERROR(VLOOKUP(Incoming_Data[[#This Row],[Object ID]],Finalized_Data[#All],2,FALSE),"")</f>
        <v>41384</v>
      </c>
      <c r="P3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5" s="6">
        <f>IFERROR(DATE(YEAR(Incoming_Data[[#This Row],[Incoming Day]]),MONTH(Incoming_Data[[#This Row],[Incoming Day]]),1),"")</f>
        <v>41306</v>
      </c>
      <c r="R385" s="3">
        <f>DATE(YEAR(Incoming_Data[[#This Row],[Incoming Day]]),1,1)</f>
        <v>41275</v>
      </c>
      <c r="S385" s="6">
        <f>IFERROR(DATE(YEAR(Incoming_Data[[#This Row],[Completed Day]]),MONTH(Incoming_Data[[#This Row],[Completed Day]]),1),"")</f>
        <v>41334</v>
      </c>
      <c r="T385" s="6">
        <f>IFERROR(DATE(YEAR(Incoming_Data[[#This Row],[Confirmed Day]]),MONTH(Incoming_Data[[#This Row],[Confirmed Day]]),1),"")</f>
        <v>41365</v>
      </c>
      <c r="U385" s="12">
        <f>IF(ISNUMBER(Incoming_Data[[#This Row],[Completed Day]]),1,0)</f>
        <v>1</v>
      </c>
      <c r="V385" s="12">
        <f>IF(ISNUMBER(Incoming_Data[[#This Row],[Confirmed Day]]),1,0)</f>
        <v>1</v>
      </c>
      <c r="X385" t="s">
        <v>8824</v>
      </c>
      <c r="Y385" s="36">
        <v>41353</v>
      </c>
      <c r="AA385" t="s">
        <v>8824</v>
      </c>
      <c r="AB385" s="36">
        <v>41384</v>
      </c>
    </row>
    <row r="386" spans="2:28" x14ac:dyDescent="0.25">
      <c r="B386" s="24" t="s">
        <v>30</v>
      </c>
      <c r="C386" s="24" t="s">
        <v>17</v>
      </c>
      <c r="D386" s="24" t="s">
        <v>2198</v>
      </c>
      <c r="E386" s="24" t="s">
        <v>9696</v>
      </c>
      <c r="F386" s="24" t="s">
        <v>10782</v>
      </c>
      <c r="G386" s="36">
        <v>41322</v>
      </c>
      <c r="H386" s="36">
        <v>41322</v>
      </c>
      <c r="I386" s="12">
        <v>3</v>
      </c>
      <c r="J386" s="12">
        <v>3</v>
      </c>
      <c r="K386" s="12">
        <v>3</v>
      </c>
      <c r="L386" s="24" t="s">
        <v>10597</v>
      </c>
      <c r="M386" t="str">
        <f>VLOOKUP(LEFT(Incoming_Data[[#This Row],[Object ID]],1),Lookup[#All],2,FALSE)</f>
        <v>Incident</v>
      </c>
      <c r="N386" s="36" t="str">
        <f>IFERROR(VLOOKUP(Incoming_Data[[#This Row],[Object ID]],SP_Data[#All],2,FALSE),"")</f>
        <v/>
      </c>
      <c r="O386" s="36">
        <f>IFERROR(VLOOKUP(Incoming_Data[[#This Row],[Object ID]],Finalized_Data[#All],2,FALSE),"")</f>
        <v>41384</v>
      </c>
      <c r="P3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386" s="6">
        <f>IFERROR(DATE(YEAR(Incoming_Data[[#This Row],[Incoming Day]]),MONTH(Incoming_Data[[#This Row],[Incoming Day]]),1),"")</f>
        <v>41306</v>
      </c>
      <c r="R386" s="3">
        <f>DATE(YEAR(Incoming_Data[[#This Row],[Incoming Day]]),1,1)</f>
        <v>41275</v>
      </c>
      <c r="S386" s="6" t="str">
        <f>IFERROR(DATE(YEAR(Incoming_Data[[#This Row],[Completed Day]]),MONTH(Incoming_Data[[#This Row],[Completed Day]]),1),"")</f>
        <v/>
      </c>
      <c r="T386" s="6">
        <f>IFERROR(DATE(YEAR(Incoming_Data[[#This Row],[Confirmed Day]]),MONTH(Incoming_Data[[#This Row],[Confirmed Day]]),1),"")</f>
        <v>41365</v>
      </c>
      <c r="U386" s="12">
        <f>IF(ISNUMBER(Incoming_Data[[#This Row],[Completed Day]]),1,0)</f>
        <v>0</v>
      </c>
      <c r="V386" s="12">
        <f>IF(ISNUMBER(Incoming_Data[[#This Row],[Confirmed Day]]),1,0)</f>
        <v>1</v>
      </c>
      <c r="X386" t="s">
        <v>8845</v>
      </c>
      <c r="Y386" s="36">
        <v>41353</v>
      </c>
      <c r="AA386" t="s">
        <v>8845</v>
      </c>
      <c r="AB386" s="36">
        <v>41425</v>
      </c>
    </row>
    <row r="387" spans="2:28" x14ac:dyDescent="0.25">
      <c r="B387" s="24" t="s">
        <v>30</v>
      </c>
      <c r="C387" s="24" t="s">
        <v>17</v>
      </c>
      <c r="D387" s="24" t="s">
        <v>2198</v>
      </c>
      <c r="E387" s="24" t="s">
        <v>9661</v>
      </c>
      <c r="F387" s="24" t="s">
        <v>10783</v>
      </c>
      <c r="G387" s="36">
        <v>41330</v>
      </c>
      <c r="H387" s="36">
        <v>41330</v>
      </c>
      <c r="I387" s="12">
        <v>3</v>
      </c>
      <c r="J387" s="12">
        <v>3</v>
      </c>
      <c r="K387" s="12">
        <v>3</v>
      </c>
      <c r="L387" s="24" t="s">
        <v>10597</v>
      </c>
      <c r="M387" t="str">
        <f>VLOOKUP(LEFT(Incoming_Data[[#This Row],[Object ID]],1),Lookup[#All],2,FALSE)</f>
        <v>Incident</v>
      </c>
      <c r="N387" s="36">
        <f>IFERROR(VLOOKUP(Incoming_Data[[#This Row],[Object ID]],SP_Data[#All],2,FALSE),"")</f>
        <v>41353</v>
      </c>
      <c r="O387" s="36">
        <f>IFERROR(VLOOKUP(Incoming_Data[[#This Row],[Object ID]],Finalized_Data[#All],2,FALSE),"")</f>
        <v>41425</v>
      </c>
      <c r="P3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7" s="6">
        <f>IFERROR(DATE(YEAR(Incoming_Data[[#This Row],[Incoming Day]]),MONTH(Incoming_Data[[#This Row],[Incoming Day]]),1),"")</f>
        <v>41306</v>
      </c>
      <c r="R387" s="3">
        <f>DATE(YEAR(Incoming_Data[[#This Row],[Incoming Day]]),1,1)</f>
        <v>41275</v>
      </c>
      <c r="S387" s="6">
        <f>IFERROR(DATE(YEAR(Incoming_Data[[#This Row],[Completed Day]]),MONTH(Incoming_Data[[#This Row],[Completed Day]]),1),"")</f>
        <v>41334</v>
      </c>
      <c r="T387" s="6">
        <f>IFERROR(DATE(YEAR(Incoming_Data[[#This Row],[Confirmed Day]]),MONTH(Incoming_Data[[#This Row],[Confirmed Day]]),1),"")</f>
        <v>41395</v>
      </c>
      <c r="U387" s="12">
        <f>IF(ISNUMBER(Incoming_Data[[#This Row],[Completed Day]]),1,0)</f>
        <v>1</v>
      </c>
      <c r="V387" s="12">
        <f>IF(ISNUMBER(Incoming_Data[[#This Row],[Confirmed Day]]),1,0)</f>
        <v>1</v>
      </c>
      <c r="X387" t="s">
        <v>8820</v>
      </c>
      <c r="Y387" s="36">
        <v>41353</v>
      </c>
      <c r="AA387" t="s">
        <v>8820</v>
      </c>
      <c r="AB387" s="36">
        <v>41384</v>
      </c>
    </row>
    <row r="388" spans="2:28" x14ac:dyDescent="0.25">
      <c r="B388" s="24" t="s">
        <v>30</v>
      </c>
      <c r="C388" s="24" t="s">
        <v>17</v>
      </c>
      <c r="D388" s="24" t="s">
        <v>2198</v>
      </c>
      <c r="E388" s="24" t="s">
        <v>9647</v>
      </c>
      <c r="F388" s="24" t="s">
        <v>10784</v>
      </c>
      <c r="G388" s="36">
        <v>41330</v>
      </c>
      <c r="H388" s="36">
        <v>41330</v>
      </c>
      <c r="I388" s="12">
        <v>3</v>
      </c>
      <c r="J388" s="12">
        <v>3</v>
      </c>
      <c r="K388" s="12">
        <v>3</v>
      </c>
      <c r="L388" s="24" t="s">
        <v>10597</v>
      </c>
      <c r="M388" t="str">
        <f>VLOOKUP(LEFT(Incoming_Data[[#This Row],[Object ID]],1),Lookup[#All],2,FALSE)</f>
        <v>Incident</v>
      </c>
      <c r="N388" s="36">
        <f>IFERROR(VLOOKUP(Incoming_Data[[#This Row],[Object ID]],SP_Data[#All],2,FALSE),"")</f>
        <v>41353</v>
      </c>
      <c r="O388" s="36">
        <f>IFERROR(VLOOKUP(Incoming_Data[[#This Row],[Object ID]],Finalized_Data[#All],2,FALSE),"")</f>
        <v>41384</v>
      </c>
      <c r="P3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8" s="6">
        <f>IFERROR(DATE(YEAR(Incoming_Data[[#This Row],[Incoming Day]]),MONTH(Incoming_Data[[#This Row],[Incoming Day]]),1),"")</f>
        <v>41306</v>
      </c>
      <c r="R388" s="3">
        <f>DATE(YEAR(Incoming_Data[[#This Row],[Incoming Day]]),1,1)</f>
        <v>41275</v>
      </c>
      <c r="S388" s="6">
        <f>IFERROR(DATE(YEAR(Incoming_Data[[#This Row],[Completed Day]]),MONTH(Incoming_Data[[#This Row],[Completed Day]]),1),"")</f>
        <v>41334</v>
      </c>
      <c r="T388" s="6">
        <f>IFERROR(DATE(YEAR(Incoming_Data[[#This Row],[Confirmed Day]]),MONTH(Incoming_Data[[#This Row],[Confirmed Day]]),1),"")</f>
        <v>41365</v>
      </c>
      <c r="U388" s="12">
        <f>IF(ISNUMBER(Incoming_Data[[#This Row],[Completed Day]]),1,0)</f>
        <v>1</v>
      </c>
      <c r="V388" s="12">
        <f>IF(ISNUMBER(Incoming_Data[[#This Row],[Confirmed Day]]),1,0)</f>
        <v>1</v>
      </c>
      <c r="X388" t="s">
        <v>8828</v>
      </c>
      <c r="Y388" s="36">
        <v>41353</v>
      </c>
      <c r="AA388" t="s">
        <v>8828</v>
      </c>
      <c r="AB388" s="36">
        <v>41425</v>
      </c>
    </row>
    <row r="389" spans="2:28" x14ac:dyDescent="0.25">
      <c r="B389" s="24" t="s">
        <v>30</v>
      </c>
      <c r="C389" s="24" t="s">
        <v>17</v>
      </c>
      <c r="D389" s="24" t="s">
        <v>2198</v>
      </c>
      <c r="E389" s="24" t="s">
        <v>9642</v>
      </c>
      <c r="F389" s="24" t="s">
        <v>10785</v>
      </c>
      <c r="G389" s="36">
        <v>41330</v>
      </c>
      <c r="H389" s="36">
        <v>41330</v>
      </c>
      <c r="I389" s="12">
        <v>3</v>
      </c>
      <c r="J389" s="12">
        <v>3</v>
      </c>
      <c r="K389" s="12">
        <v>3</v>
      </c>
      <c r="L389" s="24" t="s">
        <v>10597</v>
      </c>
      <c r="M389" t="str">
        <f>VLOOKUP(LEFT(Incoming_Data[[#This Row],[Object ID]],1),Lookup[#All],2,FALSE)</f>
        <v>Incident</v>
      </c>
      <c r="N389" s="36">
        <f>IFERROR(VLOOKUP(Incoming_Data[[#This Row],[Object ID]],SP_Data[#All],2,FALSE),"")</f>
        <v>41353</v>
      </c>
      <c r="O389" s="36">
        <f>IFERROR(VLOOKUP(Incoming_Data[[#This Row],[Object ID]],Finalized_Data[#All],2,FALSE),"")</f>
        <v>41384</v>
      </c>
      <c r="P3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89" s="6">
        <f>IFERROR(DATE(YEAR(Incoming_Data[[#This Row],[Incoming Day]]),MONTH(Incoming_Data[[#This Row],[Incoming Day]]),1),"")</f>
        <v>41306</v>
      </c>
      <c r="R389" s="3">
        <f>DATE(YEAR(Incoming_Data[[#This Row],[Incoming Day]]),1,1)</f>
        <v>41275</v>
      </c>
      <c r="S389" s="6">
        <f>IFERROR(DATE(YEAR(Incoming_Data[[#This Row],[Completed Day]]),MONTH(Incoming_Data[[#This Row],[Completed Day]]),1),"")</f>
        <v>41334</v>
      </c>
      <c r="T389" s="6">
        <f>IFERROR(DATE(YEAR(Incoming_Data[[#This Row],[Confirmed Day]]),MONTH(Incoming_Data[[#This Row],[Confirmed Day]]),1),"")</f>
        <v>41365</v>
      </c>
      <c r="U389" s="12">
        <f>IF(ISNUMBER(Incoming_Data[[#This Row],[Completed Day]]),1,0)</f>
        <v>1</v>
      </c>
      <c r="V389" s="12">
        <f>IF(ISNUMBER(Incoming_Data[[#This Row],[Confirmed Day]]),1,0)</f>
        <v>1</v>
      </c>
      <c r="X389" t="s">
        <v>8803</v>
      </c>
      <c r="Y389" s="36">
        <v>41353</v>
      </c>
      <c r="AA389" t="s">
        <v>8803</v>
      </c>
      <c r="AB389" s="36">
        <v>41384</v>
      </c>
    </row>
    <row r="390" spans="2:28" x14ac:dyDescent="0.25">
      <c r="B390" s="24" t="s">
        <v>30</v>
      </c>
      <c r="C390" s="24" t="s">
        <v>17</v>
      </c>
      <c r="D390" s="24" t="s">
        <v>2198</v>
      </c>
      <c r="E390" s="24" t="s">
        <v>9593</v>
      </c>
      <c r="F390" s="24" t="s">
        <v>10786</v>
      </c>
      <c r="G390" s="36">
        <v>41331</v>
      </c>
      <c r="H390" s="36">
        <v>41331</v>
      </c>
      <c r="I390" s="12">
        <v>3</v>
      </c>
      <c r="J390" s="12">
        <v>3</v>
      </c>
      <c r="K390" s="12">
        <v>3</v>
      </c>
      <c r="L390" s="24" t="s">
        <v>10597</v>
      </c>
      <c r="M390" t="str">
        <f>VLOOKUP(LEFT(Incoming_Data[[#This Row],[Object ID]],1),Lookup[#All],2,FALSE)</f>
        <v>Incident</v>
      </c>
      <c r="N390" s="36">
        <f>IFERROR(VLOOKUP(Incoming_Data[[#This Row],[Object ID]],SP_Data[#All],2,FALSE),"")</f>
        <v>41353</v>
      </c>
      <c r="O390" s="36">
        <f>IFERROR(VLOOKUP(Incoming_Data[[#This Row],[Object ID]],Finalized_Data[#All],2,FALSE),"")</f>
        <v>41384</v>
      </c>
      <c r="P3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0" s="6">
        <f>IFERROR(DATE(YEAR(Incoming_Data[[#This Row],[Incoming Day]]),MONTH(Incoming_Data[[#This Row],[Incoming Day]]),1),"")</f>
        <v>41306</v>
      </c>
      <c r="R390" s="3">
        <f>DATE(YEAR(Incoming_Data[[#This Row],[Incoming Day]]),1,1)</f>
        <v>41275</v>
      </c>
      <c r="S390" s="6">
        <f>IFERROR(DATE(YEAR(Incoming_Data[[#This Row],[Completed Day]]),MONTH(Incoming_Data[[#This Row],[Completed Day]]),1),"")</f>
        <v>41334</v>
      </c>
      <c r="T390" s="6">
        <f>IFERROR(DATE(YEAR(Incoming_Data[[#This Row],[Confirmed Day]]),MONTH(Incoming_Data[[#This Row],[Confirmed Day]]),1),"")</f>
        <v>41365</v>
      </c>
      <c r="U390" s="12">
        <f>IF(ISNUMBER(Incoming_Data[[#This Row],[Completed Day]]),1,0)</f>
        <v>1</v>
      </c>
      <c r="V390" s="12">
        <f>IF(ISNUMBER(Incoming_Data[[#This Row],[Confirmed Day]]),1,0)</f>
        <v>1</v>
      </c>
      <c r="X390" t="s">
        <v>8816</v>
      </c>
      <c r="Y390" s="36">
        <v>41353</v>
      </c>
      <c r="AA390" t="s">
        <v>8816</v>
      </c>
      <c r="AB390" s="36">
        <v>41425</v>
      </c>
    </row>
    <row r="391" spans="2:28" x14ac:dyDescent="0.25">
      <c r="B391" s="24" t="s">
        <v>30</v>
      </c>
      <c r="C391" s="24" t="s">
        <v>17</v>
      </c>
      <c r="D391" s="24" t="s">
        <v>2198</v>
      </c>
      <c r="E391" s="24" t="s">
        <v>9558</v>
      </c>
      <c r="F391" s="24" t="s">
        <v>10787</v>
      </c>
      <c r="G391" s="36">
        <v>41332</v>
      </c>
      <c r="H391" s="36">
        <v>41332</v>
      </c>
      <c r="I391" s="12">
        <v>3</v>
      </c>
      <c r="J391" s="12">
        <v>3</v>
      </c>
      <c r="K391" s="12">
        <v>3</v>
      </c>
      <c r="L391" s="24" t="s">
        <v>10597</v>
      </c>
      <c r="M391" t="str">
        <f>VLOOKUP(LEFT(Incoming_Data[[#This Row],[Object ID]],1),Lookup[#All],2,FALSE)</f>
        <v>Incident</v>
      </c>
      <c r="N391" s="36">
        <f>IFERROR(VLOOKUP(Incoming_Data[[#This Row],[Object ID]],SP_Data[#All],2,FALSE),"")</f>
        <v>41353</v>
      </c>
      <c r="O391" s="36">
        <f>IFERROR(VLOOKUP(Incoming_Data[[#This Row],[Object ID]],Finalized_Data[#All],2,FALSE),"")</f>
        <v>41384</v>
      </c>
      <c r="P3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1" s="6">
        <f>IFERROR(DATE(YEAR(Incoming_Data[[#This Row],[Incoming Day]]),MONTH(Incoming_Data[[#This Row],[Incoming Day]]),1),"")</f>
        <v>41306</v>
      </c>
      <c r="R391" s="3">
        <f>DATE(YEAR(Incoming_Data[[#This Row],[Incoming Day]]),1,1)</f>
        <v>41275</v>
      </c>
      <c r="S391" s="6">
        <f>IFERROR(DATE(YEAR(Incoming_Data[[#This Row],[Completed Day]]),MONTH(Incoming_Data[[#This Row],[Completed Day]]),1),"")</f>
        <v>41334</v>
      </c>
      <c r="T391" s="6">
        <f>IFERROR(DATE(YEAR(Incoming_Data[[#This Row],[Confirmed Day]]),MONTH(Incoming_Data[[#This Row],[Confirmed Day]]),1),"")</f>
        <v>41365</v>
      </c>
      <c r="U391" s="12">
        <f>IF(ISNUMBER(Incoming_Data[[#This Row],[Completed Day]]),1,0)</f>
        <v>1</v>
      </c>
      <c r="V391" s="12">
        <f>IF(ISNUMBER(Incoming_Data[[#This Row],[Confirmed Day]]),1,0)</f>
        <v>1</v>
      </c>
      <c r="X391" t="s">
        <v>8808</v>
      </c>
      <c r="Y391" s="36">
        <v>41353</v>
      </c>
      <c r="AA391" t="s">
        <v>8808</v>
      </c>
      <c r="AB391" s="36">
        <v>41384</v>
      </c>
    </row>
    <row r="392" spans="2:28" x14ac:dyDescent="0.25">
      <c r="B392" s="24" t="s">
        <v>30</v>
      </c>
      <c r="C392" s="24" t="s">
        <v>17</v>
      </c>
      <c r="D392" s="24" t="s">
        <v>2198</v>
      </c>
      <c r="E392" s="24" t="s">
        <v>9567</v>
      </c>
      <c r="F392" s="24" t="s">
        <v>10788</v>
      </c>
      <c r="G392" s="36">
        <v>41332</v>
      </c>
      <c r="H392" s="36">
        <v>41332</v>
      </c>
      <c r="I392" s="12">
        <v>3</v>
      </c>
      <c r="J392" s="12">
        <v>3</v>
      </c>
      <c r="K392" s="12">
        <v>3</v>
      </c>
      <c r="L392" s="24" t="s">
        <v>10597</v>
      </c>
      <c r="M392" t="str">
        <f>VLOOKUP(LEFT(Incoming_Data[[#This Row],[Object ID]],1),Lookup[#All],2,FALSE)</f>
        <v>Incident</v>
      </c>
      <c r="N392" s="36">
        <f>IFERROR(VLOOKUP(Incoming_Data[[#This Row],[Object ID]],SP_Data[#All],2,FALSE),"")</f>
        <v>41353</v>
      </c>
      <c r="O392" s="36">
        <f>IFERROR(VLOOKUP(Incoming_Data[[#This Row],[Object ID]],Finalized_Data[#All],2,FALSE),"")</f>
        <v>41384</v>
      </c>
      <c r="P3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2" s="6">
        <f>IFERROR(DATE(YEAR(Incoming_Data[[#This Row],[Incoming Day]]),MONTH(Incoming_Data[[#This Row],[Incoming Day]]),1),"")</f>
        <v>41306</v>
      </c>
      <c r="R392" s="3">
        <f>DATE(YEAR(Incoming_Data[[#This Row],[Incoming Day]]),1,1)</f>
        <v>41275</v>
      </c>
      <c r="S392" s="6">
        <f>IFERROR(DATE(YEAR(Incoming_Data[[#This Row],[Completed Day]]),MONTH(Incoming_Data[[#This Row],[Completed Day]]),1),"")</f>
        <v>41334</v>
      </c>
      <c r="T392" s="6">
        <f>IFERROR(DATE(YEAR(Incoming_Data[[#This Row],[Confirmed Day]]),MONTH(Incoming_Data[[#This Row],[Confirmed Day]]),1),"")</f>
        <v>41365</v>
      </c>
      <c r="U392" s="12">
        <f>IF(ISNUMBER(Incoming_Data[[#This Row],[Completed Day]]),1,0)</f>
        <v>1</v>
      </c>
      <c r="V392" s="12">
        <f>IF(ISNUMBER(Incoming_Data[[#This Row],[Confirmed Day]]),1,0)</f>
        <v>1</v>
      </c>
      <c r="X392" t="s">
        <v>8789</v>
      </c>
      <c r="Y392" s="36">
        <v>41353</v>
      </c>
      <c r="AA392" t="s">
        <v>8789</v>
      </c>
      <c r="AB392" s="36">
        <v>41384</v>
      </c>
    </row>
    <row r="393" spans="2:28" x14ac:dyDescent="0.25">
      <c r="B393" s="24" t="s">
        <v>30</v>
      </c>
      <c r="C393" s="24" t="s">
        <v>17</v>
      </c>
      <c r="D393" s="24" t="s">
        <v>2198</v>
      </c>
      <c r="E393" s="24" t="s">
        <v>9477</v>
      </c>
      <c r="F393" s="24" t="s">
        <v>1165</v>
      </c>
      <c r="G393" s="36">
        <v>41332</v>
      </c>
      <c r="H393" s="36">
        <v>41332</v>
      </c>
      <c r="I393" s="12">
        <v>3</v>
      </c>
      <c r="J393" s="12">
        <v>3</v>
      </c>
      <c r="K393" s="12">
        <v>3</v>
      </c>
      <c r="L393" s="24" t="s">
        <v>10597</v>
      </c>
      <c r="M393" t="str">
        <f>VLOOKUP(LEFT(Incoming_Data[[#This Row],[Object ID]],1),Lookup[#All],2,FALSE)</f>
        <v>Incident</v>
      </c>
      <c r="N393" s="36">
        <f>IFERROR(VLOOKUP(Incoming_Data[[#This Row],[Object ID]],SP_Data[#All],2,FALSE),"")</f>
        <v>41353</v>
      </c>
      <c r="O393" s="36">
        <f>IFERROR(VLOOKUP(Incoming_Data[[#This Row],[Object ID]],Finalized_Data[#All],2,FALSE),"")</f>
        <v>41384</v>
      </c>
      <c r="P3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3" s="6">
        <f>IFERROR(DATE(YEAR(Incoming_Data[[#This Row],[Incoming Day]]),MONTH(Incoming_Data[[#This Row],[Incoming Day]]),1),"")</f>
        <v>41306</v>
      </c>
      <c r="R393" s="3">
        <f>DATE(YEAR(Incoming_Data[[#This Row],[Incoming Day]]),1,1)</f>
        <v>41275</v>
      </c>
      <c r="S393" s="6">
        <f>IFERROR(DATE(YEAR(Incoming_Data[[#This Row],[Completed Day]]),MONTH(Incoming_Data[[#This Row],[Completed Day]]),1),"")</f>
        <v>41334</v>
      </c>
      <c r="T393" s="6">
        <f>IFERROR(DATE(YEAR(Incoming_Data[[#This Row],[Confirmed Day]]),MONTH(Incoming_Data[[#This Row],[Confirmed Day]]),1),"")</f>
        <v>41365</v>
      </c>
      <c r="U393" s="12">
        <f>IF(ISNUMBER(Incoming_Data[[#This Row],[Completed Day]]),1,0)</f>
        <v>1</v>
      </c>
      <c r="V393" s="12">
        <f>IF(ISNUMBER(Incoming_Data[[#This Row],[Confirmed Day]]),1,0)</f>
        <v>1</v>
      </c>
      <c r="X393" t="s">
        <v>8776</v>
      </c>
      <c r="Y393" s="36">
        <v>41353</v>
      </c>
      <c r="AA393" t="s">
        <v>8776</v>
      </c>
      <c r="AB393" s="36">
        <v>41425</v>
      </c>
    </row>
    <row r="394" spans="2:28" x14ac:dyDescent="0.25">
      <c r="B394" s="24" t="s">
        <v>30</v>
      </c>
      <c r="C394" s="24" t="s">
        <v>17</v>
      </c>
      <c r="D394" s="24" t="s">
        <v>2198</v>
      </c>
      <c r="E394" s="24" t="s">
        <v>9365</v>
      </c>
      <c r="F394" s="24" t="s">
        <v>10789</v>
      </c>
      <c r="G394" s="36">
        <v>41333</v>
      </c>
      <c r="H394" s="36">
        <v>41332</v>
      </c>
      <c r="I394" s="12">
        <v>3</v>
      </c>
      <c r="J394" s="12">
        <v>3</v>
      </c>
      <c r="K394" s="12">
        <v>3</v>
      </c>
      <c r="L394" s="24" t="s">
        <v>10597</v>
      </c>
      <c r="M394" t="str">
        <f>VLOOKUP(LEFT(Incoming_Data[[#This Row],[Object ID]],1),Lookup[#All],2,FALSE)</f>
        <v>Incident</v>
      </c>
      <c r="N394" s="36">
        <f>IFERROR(VLOOKUP(Incoming_Data[[#This Row],[Object ID]],SP_Data[#All],2,FALSE),"")</f>
        <v>41353</v>
      </c>
      <c r="O394" s="36">
        <f>IFERROR(VLOOKUP(Incoming_Data[[#This Row],[Object ID]],Finalized_Data[#All],2,FALSE),"")</f>
        <v>41425</v>
      </c>
      <c r="P3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4" s="6">
        <f>IFERROR(DATE(YEAR(Incoming_Data[[#This Row],[Incoming Day]]),MONTH(Incoming_Data[[#This Row],[Incoming Day]]),1),"")</f>
        <v>41306</v>
      </c>
      <c r="R394" s="3">
        <f>DATE(YEAR(Incoming_Data[[#This Row],[Incoming Day]]),1,1)</f>
        <v>41275</v>
      </c>
      <c r="S394" s="6">
        <f>IFERROR(DATE(YEAR(Incoming_Data[[#This Row],[Completed Day]]),MONTH(Incoming_Data[[#This Row],[Completed Day]]),1),"")</f>
        <v>41334</v>
      </c>
      <c r="T394" s="6">
        <f>IFERROR(DATE(YEAR(Incoming_Data[[#This Row],[Confirmed Day]]),MONTH(Incoming_Data[[#This Row],[Confirmed Day]]),1),"")</f>
        <v>41395</v>
      </c>
      <c r="U394" s="12">
        <f>IF(ISNUMBER(Incoming_Data[[#This Row],[Completed Day]]),1,0)</f>
        <v>1</v>
      </c>
      <c r="V394" s="12">
        <f>IF(ISNUMBER(Incoming_Data[[#This Row],[Confirmed Day]]),1,0)</f>
        <v>1</v>
      </c>
      <c r="X394" t="s">
        <v>8771</v>
      </c>
      <c r="Y394" s="36">
        <v>41353</v>
      </c>
      <c r="AA394" t="s">
        <v>8771</v>
      </c>
      <c r="AB394" s="36">
        <v>41384</v>
      </c>
    </row>
    <row r="395" spans="2:28" x14ac:dyDescent="0.25">
      <c r="B395" s="24" t="s">
        <v>30</v>
      </c>
      <c r="C395" s="24" t="s">
        <v>17</v>
      </c>
      <c r="D395" s="24" t="s">
        <v>2198</v>
      </c>
      <c r="E395" s="24" t="s">
        <v>8998</v>
      </c>
      <c r="F395" s="24" t="s">
        <v>10790</v>
      </c>
      <c r="G395" s="36">
        <v>41337</v>
      </c>
      <c r="H395" s="36">
        <v>41337</v>
      </c>
      <c r="I395" s="12">
        <v>3</v>
      </c>
      <c r="J395" s="12">
        <v>3</v>
      </c>
      <c r="K395" s="12">
        <v>3</v>
      </c>
      <c r="L395" s="24" t="s">
        <v>10597</v>
      </c>
      <c r="M395" t="str">
        <f>VLOOKUP(LEFT(Incoming_Data[[#This Row],[Object ID]],1),Lookup[#All],2,FALSE)</f>
        <v>Incident</v>
      </c>
      <c r="N395" s="36">
        <f>IFERROR(VLOOKUP(Incoming_Data[[#This Row],[Object ID]],SP_Data[#All],2,FALSE),"")</f>
        <v>41353</v>
      </c>
      <c r="O395" s="36">
        <f>IFERROR(VLOOKUP(Incoming_Data[[#This Row],[Object ID]],Finalized_Data[#All],2,FALSE),"")</f>
        <v>41384</v>
      </c>
      <c r="P3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5" s="6">
        <f>IFERROR(DATE(YEAR(Incoming_Data[[#This Row],[Incoming Day]]),MONTH(Incoming_Data[[#This Row],[Incoming Day]]),1),"")</f>
        <v>41334</v>
      </c>
      <c r="R395" s="3">
        <f>DATE(YEAR(Incoming_Data[[#This Row],[Incoming Day]]),1,1)</f>
        <v>41275</v>
      </c>
      <c r="S395" s="6">
        <f>IFERROR(DATE(YEAR(Incoming_Data[[#This Row],[Completed Day]]),MONTH(Incoming_Data[[#This Row],[Completed Day]]),1),"")</f>
        <v>41334</v>
      </c>
      <c r="T395" s="6">
        <f>IFERROR(DATE(YEAR(Incoming_Data[[#This Row],[Confirmed Day]]),MONTH(Incoming_Data[[#This Row],[Confirmed Day]]),1),"")</f>
        <v>41365</v>
      </c>
      <c r="U395" s="12">
        <f>IF(ISNUMBER(Incoming_Data[[#This Row],[Completed Day]]),1,0)</f>
        <v>1</v>
      </c>
      <c r="V395" s="12">
        <f>IF(ISNUMBER(Incoming_Data[[#This Row],[Confirmed Day]]),1,0)</f>
        <v>1</v>
      </c>
      <c r="X395" t="s">
        <v>8762</v>
      </c>
      <c r="Y395" s="36">
        <v>41353</v>
      </c>
      <c r="AA395" t="s">
        <v>8762</v>
      </c>
      <c r="AB395" s="36">
        <v>41384</v>
      </c>
    </row>
    <row r="396" spans="2:28" x14ac:dyDescent="0.25">
      <c r="B396" s="24" t="s">
        <v>30</v>
      </c>
      <c r="C396" s="24" t="s">
        <v>17</v>
      </c>
      <c r="D396" s="24" t="s">
        <v>2198</v>
      </c>
      <c r="E396" s="24" t="s">
        <v>8976</v>
      </c>
      <c r="F396" s="24" t="s">
        <v>10791</v>
      </c>
      <c r="G396" s="36">
        <v>41338</v>
      </c>
      <c r="H396" s="36">
        <v>41337</v>
      </c>
      <c r="I396" s="12">
        <v>3</v>
      </c>
      <c r="J396" s="12">
        <v>3</v>
      </c>
      <c r="K396" s="12">
        <v>3</v>
      </c>
      <c r="L396" s="24" t="s">
        <v>10597</v>
      </c>
      <c r="M396" t="str">
        <f>VLOOKUP(LEFT(Incoming_Data[[#This Row],[Object ID]],1),Lookup[#All],2,FALSE)</f>
        <v>Incident</v>
      </c>
      <c r="N396" s="36">
        <f>IFERROR(VLOOKUP(Incoming_Data[[#This Row],[Object ID]],SP_Data[#All],2,FALSE),"")</f>
        <v>41353</v>
      </c>
      <c r="O396" s="36">
        <f>IFERROR(VLOOKUP(Incoming_Data[[#This Row],[Object ID]],Finalized_Data[#All],2,FALSE),"")</f>
        <v>41425</v>
      </c>
      <c r="P3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6" s="6">
        <f>IFERROR(DATE(YEAR(Incoming_Data[[#This Row],[Incoming Day]]),MONTH(Incoming_Data[[#This Row],[Incoming Day]]),1),"")</f>
        <v>41334</v>
      </c>
      <c r="R396" s="3">
        <f>DATE(YEAR(Incoming_Data[[#This Row],[Incoming Day]]),1,1)</f>
        <v>41275</v>
      </c>
      <c r="S396" s="6">
        <f>IFERROR(DATE(YEAR(Incoming_Data[[#This Row],[Completed Day]]),MONTH(Incoming_Data[[#This Row],[Completed Day]]),1),"")</f>
        <v>41334</v>
      </c>
      <c r="T396" s="6">
        <f>IFERROR(DATE(YEAR(Incoming_Data[[#This Row],[Confirmed Day]]),MONTH(Incoming_Data[[#This Row],[Confirmed Day]]),1),"")</f>
        <v>41395</v>
      </c>
      <c r="U396" s="12">
        <f>IF(ISNUMBER(Incoming_Data[[#This Row],[Completed Day]]),1,0)</f>
        <v>1</v>
      </c>
      <c r="V396" s="12">
        <f>IF(ISNUMBER(Incoming_Data[[#This Row],[Confirmed Day]]),1,0)</f>
        <v>1</v>
      </c>
      <c r="X396" t="s">
        <v>8743</v>
      </c>
      <c r="Y396" s="36">
        <v>41353</v>
      </c>
      <c r="AA396" t="s">
        <v>8743</v>
      </c>
      <c r="AB396" s="36">
        <v>41384</v>
      </c>
    </row>
    <row r="397" spans="2:28" x14ac:dyDescent="0.25">
      <c r="B397" s="24" t="s">
        <v>30</v>
      </c>
      <c r="C397" s="24" t="s">
        <v>17</v>
      </c>
      <c r="D397" s="24" t="s">
        <v>2198</v>
      </c>
      <c r="E397" s="24" t="s">
        <v>8663</v>
      </c>
      <c r="F397" s="24" t="s">
        <v>10792</v>
      </c>
      <c r="G397" s="36">
        <v>41340</v>
      </c>
      <c r="H397" s="36">
        <v>41340</v>
      </c>
      <c r="I397" s="12">
        <v>3</v>
      </c>
      <c r="J397" s="12">
        <v>3</v>
      </c>
      <c r="K397" s="12">
        <v>3</v>
      </c>
      <c r="L397" s="24" t="s">
        <v>10597</v>
      </c>
      <c r="M397" t="str">
        <f>VLOOKUP(LEFT(Incoming_Data[[#This Row],[Object ID]],1),Lookup[#All],2,FALSE)</f>
        <v>Incident</v>
      </c>
      <c r="N397" s="36">
        <f>IFERROR(VLOOKUP(Incoming_Data[[#This Row],[Object ID]],SP_Data[#All],2,FALSE),"")</f>
        <v>41353</v>
      </c>
      <c r="O397" s="36">
        <f>IFERROR(VLOOKUP(Incoming_Data[[#This Row],[Object ID]],Finalized_Data[#All],2,FALSE),"")</f>
        <v>41384</v>
      </c>
      <c r="P3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7" s="6">
        <f>IFERROR(DATE(YEAR(Incoming_Data[[#This Row],[Incoming Day]]),MONTH(Incoming_Data[[#This Row],[Incoming Day]]),1),"")</f>
        <v>41334</v>
      </c>
      <c r="R397" s="3">
        <f>DATE(YEAR(Incoming_Data[[#This Row],[Incoming Day]]),1,1)</f>
        <v>41275</v>
      </c>
      <c r="S397" s="6">
        <f>IFERROR(DATE(YEAR(Incoming_Data[[#This Row],[Completed Day]]),MONTH(Incoming_Data[[#This Row],[Completed Day]]),1),"")</f>
        <v>41334</v>
      </c>
      <c r="T397" s="6">
        <f>IFERROR(DATE(YEAR(Incoming_Data[[#This Row],[Confirmed Day]]),MONTH(Incoming_Data[[#This Row],[Confirmed Day]]),1),"")</f>
        <v>41365</v>
      </c>
      <c r="U397" s="12">
        <f>IF(ISNUMBER(Incoming_Data[[#This Row],[Completed Day]]),1,0)</f>
        <v>1</v>
      </c>
      <c r="V397" s="12">
        <f>IF(ISNUMBER(Incoming_Data[[#This Row],[Confirmed Day]]),1,0)</f>
        <v>1</v>
      </c>
      <c r="X397" t="s">
        <v>8748</v>
      </c>
      <c r="Y397" s="36">
        <v>41353</v>
      </c>
      <c r="AA397" t="s">
        <v>8748</v>
      </c>
      <c r="AB397" s="36">
        <v>41425</v>
      </c>
    </row>
    <row r="398" spans="2:28" x14ac:dyDescent="0.25">
      <c r="B398" s="24" t="s">
        <v>30</v>
      </c>
      <c r="C398" s="24" t="s">
        <v>17</v>
      </c>
      <c r="D398" s="24" t="s">
        <v>2198</v>
      </c>
      <c r="E398" s="24" t="s">
        <v>8603</v>
      </c>
      <c r="F398" s="24" t="s">
        <v>10793</v>
      </c>
      <c r="G398" s="36">
        <v>41340</v>
      </c>
      <c r="H398" s="36">
        <v>41339</v>
      </c>
      <c r="I398" s="12">
        <v>3</v>
      </c>
      <c r="J398" s="12">
        <v>3</v>
      </c>
      <c r="K398" s="12">
        <v>3</v>
      </c>
      <c r="L398" s="24" t="s">
        <v>10597</v>
      </c>
      <c r="M398" t="str">
        <f>VLOOKUP(LEFT(Incoming_Data[[#This Row],[Object ID]],1),Lookup[#All],2,FALSE)</f>
        <v>Incident</v>
      </c>
      <c r="N398" s="36">
        <f>IFERROR(VLOOKUP(Incoming_Data[[#This Row],[Object ID]],SP_Data[#All],2,FALSE),"")</f>
        <v>41353</v>
      </c>
      <c r="O398" s="36">
        <f>IFERROR(VLOOKUP(Incoming_Data[[#This Row],[Object ID]],Finalized_Data[#All],2,FALSE),"")</f>
        <v>41425</v>
      </c>
      <c r="P3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8" s="6">
        <f>IFERROR(DATE(YEAR(Incoming_Data[[#This Row],[Incoming Day]]),MONTH(Incoming_Data[[#This Row],[Incoming Day]]),1),"")</f>
        <v>41334</v>
      </c>
      <c r="R398" s="3">
        <f>DATE(YEAR(Incoming_Data[[#This Row],[Incoming Day]]),1,1)</f>
        <v>41275</v>
      </c>
      <c r="S398" s="6">
        <f>IFERROR(DATE(YEAR(Incoming_Data[[#This Row],[Completed Day]]),MONTH(Incoming_Data[[#This Row],[Completed Day]]),1),"")</f>
        <v>41334</v>
      </c>
      <c r="T398" s="6">
        <f>IFERROR(DATE(YEAR(Incoming_Data[[#This Row],[Confirmed Day]]),MONTH(Incoming_Data[[#This Row],[Confirmed Day]]),1),"")</f>
        <v>41395</v>
      </c>
      <c r="U398" s="12">
        <f>IF(ISNUMBER(Incoming_Data[[#This Row],[Completed Day]]),1,0)</f>
        <v>1</v>
      </c>
      <c r="V398" s="12">
        <f>IF(ISNUMBER(Incoming_Data[[#This Row],[Confirmed Day]]),1,0)</f>
        <v>1</v>
      </c>
      <c r="X398" t="s">
        <v>8734</v>
      </c>
      <c r="Y398" s="36">
        <v>41353</v>
      </c>
      <c r="AA398" t="s">
        <v>8734</v>
      </c>
      <c r="AB398" s="36">
        <v>41384</v>
      </c>
    </row>
    <row r="399" spans="2:28" x14ac:dyDescent="0.25">
      <c r="B399" s="24" t="s">
        <v>30</v>
      </c>
      <c r="C399" s="24" t="s">
        <v>17</v>
      </c>
      <c r="D399" s="24" t="s">
        <v>2198</v>
      </c>
      <c r="E399" s="24" t="s">
        <v>8395</v>
      </c>
      <c r="F399" s="24" t="s">
        <v>10794</v>
      </c>
      <c r="G399" s="36">
        <v>41342</v>
      </c>
      <c r="H399" s="36">
        <v>41342</v>
      </c>
      <c r="I399" s="12">
        <v>3</v>
      </c>
      <c r="J399" s="12">
        <v>3</v>
      </c>
      <c r="K399" s="12">
        <v>3</v>
      </c>
      <c r="L399" s="24" t="s">
        <v>10597</v>
      </c>
      <c r="M399" t="str">
        <f>VLOOKUP(LEFT(Incoming_Data[[#This Row],[Object ID]],1),Lookup[#All],2,FALSE)</f>
        <v>Incident</v>
      </c>
      <c r="N399" s="36">
        <f>IFERROR(VLOOKUP(Incoming_Data[[#This Row],[Object ID]],SP_Data[#All],2,FALSE),"")</f>
        <v>41353</v>
      </c>
      <c r="O399" s="36">
        <f>IFERROR(VLOOKUP(Incoming_Data[[#This Row],[Object ID]],Finalized_Data[#All],2,FALSE),"")</f>
        <v>41384</v>
      </c>
      <c r="P3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99" s="6">
        <f>IFERROR(DATE(YEAR(Incoming_Data[[#This Row],[Incoming Day]]),MONTH(Incoming_Data[[#This Row],[Incoming Day]]),1),"")</f>
        <v>41334</v>
      </c>
      <c r="R399" s="3">
        <f>DATE(YEAR(Incoming_Data[[#This Row],[Incoming Day]]),1,1)</f>
        <v>41275</v>
      </c>
      <c r="S399" s="6">
        <f>IFERROR(DATE(YEAR(Incoming_Data[[#This Row],[Completed Day]]),MONTH(Incoming_Data[[#This Row],[Completed Day]]),1),"")</f>
        <v>41334</v>
      </c>
      <c r="T399" s="6">
        <f>IFERROR(DATE(YEAR(Incoming_Data[[#This Row],[Confirmed Day]]),MONTH(Incoming_Data[[#This Row],[Confirmed Day]]),1),"")</f>
        <v>41365</v>
      </c>
      <c r="U399" s="12">
        <f>IF(ISNUMBER(Incoming_Data[[#This Row],[Completed Day]]),1,0)</f>
        <v>1</v>
      </c>
      <c r="V399" s="12">
        <f>IF(ISNUMBER(Incoming_Data[[#This Row],[Confirmed Day]]),1,0)</f>
        <v>1</v>
      </c>
      <c r="X399" t="s">
        <v>8724</v>
      </c>
      <c r="Y399" s="36">
        <v>41404</v>
      </c>
      <c r="AA399" t="s">
        <v>8724</v>
      </c>
      <c r="AB399" s="36">
        <v>41404</v>
      </c>
    </row>
    <row r="400" spans="2:28" x14ac:dyDescent="0.25">
      <c r="B400" s="24" t="s">
        <v>30</v>
      </c>
      <c r="C400" s="24" t="s">
        <v>17</v>
      </c>
      <c r="D400" s="24" t="s">
        <v>2198</v>
      </c>
      <c r="E400" s="24" t="s">
        <v>8071</v>
      </c>
      <c r="F400" s="24" t="s">
        <v>10795</v>
      </c>
      <c r="G400" s="36">
        <v>41338</v>
      </c>
      <c r="H400" s="36">
        <v>41338</v>
      </c>
      <c r="I400" s="12">
        <v>3</v>
      </c>
      <c r="J400" s="12">
        <v>3</v>
      </c>
      <c r="K400" s="12">
        <v>3</v>
      </c>
      <c r="L400" s="24" t="s">
        <v>10597</v>
      </c>
      <c r="M400" t="str">
        <f>VLOOKUP(LEFT(Incoming_Data[[#This Row],[Object ID]],1),Lookup[#All],2,FALSE)</f>
        <v>Incident</v>
      </c>
      <c r="N400" s="36">
        <f>IFERROR(VLOOKUP(Incoming_Data[[#This Row],[Object ID]],SP_Data[#All],2,FALSE),"")</f>
        <v>41353</v>
      </c>
      <c r="O400" s="36">
        <f>IFERROR(VLOOKUP(Incoming_Data[[#This Row],[Object ID]],Finalized_Data[#All],2,FALSE),"")</f>
        <v>41425</v>
      </c>
      <c r="P4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0" s="6">
        <f>IFERROR(DATE(YEAR(Incoming_Data[[#This Row],[Incoming Day]]),MONTH(Incoming_Data[[#This Row],[Incoming Day]]),1),"")</f>
        <v>41334</v>
      </c>
      <c r="R400" s="3">
        <f>DATE(YEAR(Incoming_Data[[#This Row],[Incoming Day]]),1,1)</f>
        <v>41275</v>
      </c>
      <c r="S400" s="6">
        <f>IFERROR(DATE(YEAR(Incoming_Data[[#This Row],[Completed Day]]),MONTH(Incoming_Data[[#This Row],[Completed Day]]),1),"")</f>
        <v>41334</v>
      </c>
      <c r="T400" s="6">
        <f>IFERROR(DATE(YEAR(Incoming_Data[[#This Row],[Confirmed Day]]),MONTH(Incoming_Data[[#This Row],[Confirmed Day]]),1),"")</f>
        <v>41395</v>
      </c>
      <c r="U400" s="12">
        <f>IF(ISNUMBER(Incoming_Data[[#This Row],[Completed Day]]),1,0)</f>
        <v>1</v>
      </c>
      <c r="V400" s="12">
        <f>IF(ISNUMBER(Incoming_Data[[#This Row],[Confirmed Day]]),1,0)</f>
        <v>1</v>
      </c>
      <c r="X400" t="s">
        <v>8716</v>
      </c>
      <c r="Y400" s="36">
        <v>41353</v>
      </c>
      <c r="AA400" t="s">
        <v>8716</v>
      </c>
      <c r="AB400" s="36">
        <v>41384</v>
      </c>
    </row>
    <row r="401" spans="2:28" x14ac:dyDescent="0.25">
      <c r="B401" s="24" t="s">
        <v>30</v>
      </c>
      <c r="C401" s="24" t="s">
        <v>17</v>
      </c>
      <c r="D401" s="24" t="s">
        <v>2198</v>
      </c>
      <c r="E401" s="24" t="s">
        <v>7983</v>
      </c>
      <c r="F401" s="24" t="s">
        <v>10796</v>
      </c>
      <c r="G401" s="36">
        <v>41346</v>
      </c>
      <c r="H401" s="36">
        <v>41346</v>
      </c>
      <c r="I401" s="12">
        <v>3</v>
      </c>
      <c r="J401" s="12">
        <v>3</v>
      </c>
      <c r="K401" s="12">
        <v>3</v>
      </c>
      <c r="L401" s="24" t="s">
        <v>10597</v>
      </c>
      <c r="M401" t="str">
        <f>VLOOKUP(LEFT(Incoming_Data[[#This Row],[Object ID]],1),Lookup[#All],2,FALSE)</f>
        <v>Incident</v>
      </c>
      <c r="N401" s="36">
        <f>IFERROR(VLOOKUP(Incoming_Data[[#This Row],[Object ID]],SP_Data[#All],2,FALSE),"")</f>
        <v>41353</v>
      </c>
      <c r="O401" s="36">
        <f>IFERROR(VLOOKUP(Incoming_Data[[#This Row],[Object ID]],Finalized_Data[#All],2,FALSE),"")</f>
        <v>41384</v>
      </c>
      <c r="P4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1" s="6">
        <f>IFERROR(DATE(YEAR(Incoming_Data[[#This Row],[Incoming Day]]),MONTH(Incoming_Data[[#This Row],[Incoming Day]]),1),"")</f>
        <v>41334</v>
      </c>
      <c r="R401" s="3">
        <f>DATE(YEAR(Incoming_Data[[#This Row],[Incoming Day]]),1,1)</f>
        <v>41275</v>
      </c>
      <c r="S401" s="6">
        <f>IFERROR(DATE(YEAR(Incoming_Data[[#This Row],[Completed Day]]),MONTH(Incoming_Data[[#This Row],[Completed Day]]),1),"")</f>
        <v>41334</v>
      </c>
      <c r="T401" s="6">
        <f>IFERROR(DATE(YEAR(Incoming_Data[[#This Row],[Confirmed Day]]),MONTH(Incoming_Data[[#This Row],[Confirmed Day]]),1),"")</f>
        <v>41365</v>
      </c>
      <c r="U401" s="12">
        <f>IF(ISNUMBER(Incoming_Data[[#This Row],[Completed Day]]),1,0)</f>
        <v>1</v>
      </c>
      <c r="V401" s="12">
        <f>IF(ISNUMBER(Incoming_Data[[#This Row],[Confirmed Day]]),1,0)</f>
        <v>1</v>
      </c>
      <c r="X401" t="s">
        <v>8703</v>
      </c>
      <c r="Y401" s="36">
        <v>41353</v>
      </c>
      <c r="AA401" t="s">
        <v>8703</v>
      </c>
      <c r="AB401" s="36">
        <v>41425</v>
      </c>
    </row>
    <row r="402" spans="2:28" x14ac:dyDescent="0.25">
      <c r="B402" s="24" t="s">
        <v>30</v>
      </c>
      <c r="C402" s="24" t="s">
        <v>17</v>
      </c>
      <c r="D402" s="24" t="s">
        <v>2198</v>
      </c>
      <c r="E402" s="24" t="s">
        <v>7421</v>
      </c>
      <c r="F402" s="24" t="s">
        <v>10797</v>
      </c>
      <c r="G402" s="36">
        <v>41351</v>
      </c>
      <c r="H402" s="36">
        <v>41351</v>
      </c>
      <c r="I402" s="12">
        <v>3</v>
      </c>
      <c r="J402" s="12">
        <v>3</v>
      </c>
      <c r="K402" s="12">
        <v>3</v>
      </c>
      <c r="L402" s="24" t="s">
        <v>10597</v>
      </c>
      <c r="M402" t="str">
        <f>VLOOKUP(LEFT(Incoming_Data[[#This Row],[Object ID]],1),Lookup[#All],2,FALSE)</f>
        <v>Incident</v>
      </c>
      <c r="N402" s="36">
        <f>IFERROR(VLOOKUP(Incoming_Data[[#This Row],[Object ID]],SP_Data[#All],2,FALSE),"")</f>
        <v>41353</v>
      </c>
      <c r="O402" s="36">
        <f>IFERROR(VLOOKUP(Incoming_Data[[#This Row],[Object ID]],Finalized_Data[#All],2,FALSE),"")</f>
        <v>41384</v>
      </c>
      <c r="P4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2" s="6">
        <f>IFERROR(DATE(YEAR(Incoming_Data[[#This Row],[Incoming Day]]),MONTH(Incoming_Data[[#This Row],[Incoming Day]]),1),"")</f>
        <v>41334</v>
      </c>
      <c r="R402" s="3">
        <f>DATE(YEAR(Incoming_Data[[#This Row],[Incoming Day]]),1,1)</f>
        <v>41275</v>
      </c>
      <c r="S402" s="6">
        <f>IFERROR(DATE(YEAR(Incoming_Data[[#This Row],[Completed Day]]),MONTH(Incoming_Data[[#This Row],[Completed Day]]),1),"")</f>
        <v>41334</v>
      </c>
      <c r="T402" s="6">
        <f>IFERROR(DATE(YEAR(Incoming_Data[[#This Row],[Confirmed Day]]),MONTH(Incoming_Data[[#This Row],[Confirmed Day]]),1),"")</f>
        <v>41365</v>
      </c>
      <c r="U402" s="12">
        <f>IF(ISNUMBER(Incoming_Data[[#This Row],[Completed Day]]),1,0)</f>
        <v>1</v>
      </c>
      <c r="V402" s="12">
        <f>IF(ISNUMBER(Incoming_Data[[#This Row],[Confirmed Day]]),1,0)</f>
        <v>1</v>
      </c>
      <c r="X402" t="s">
        <v>8694</v>
      </c>
      <c r="Y402" s="36">
        <v>41353</v>
      </c>
      <c r="AA402" t="s">
        <v>8694</v>
      </c>
      <c r="AB402" s="36">
        <v>41384</v>
      </c>
    </row>
    <row r="403" spans="2:28" x14ac:dyDescent="0.25">
      <c r="B403" s="24" t="s">
        <v>30</v>
      </c>
      <c r="C403" s="24" t="s">
        <v>17</v>
      </c>
      <c r="D403" s="24" t="s">
        <v>2198</v>
      </c>
      <c r="E403" s="24" t="s">
        <v>7218</v>
      </c>
      <c r="F403" s="24" t="s">
        <v>10798</v>
      </c>
      <c r="G403" s="36">
        <v>41345</v>
      </c>
      <c r="H403" s="36">
        <v>41345</v>
      </c>
      <c r="I403" s="12">
        <v>3</v>
      </c>
      <c r="J403" s="12">
        <v>3</v>
      </c>
      <c r="K403" s="12">
        <v>3</v>
      </c>
      <c r="L403" s="24" t="s">
        <v>10597</v>
      </c>
      <c r="M403" t="str">
        <f>VLOOKUP(LEFT(Incoming_Data[[#This Row],[Object ID]],1),Lookup[#All],2,FALSE)</f>
        <v>Incident</v>
      </c>
      <c r="N403" s="36" t="str">
        <f>IFERROR(VLOOKUP(Incoming_Data[[#This Row],[Object ID]],SP_Data[#All],2,FALSE),"")</f>
        <v/>
      </c>
      <c r="O403" s="36">
        <f>IFERROR(VLOOKUP(Incoming_Data[[#This Row],[Object ID]],Finalized_Data[#All],2,FALSE),"")</f>
        <v>41386</v>
      </c>
      <c r="P4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403" s="6">
        <f>IFERROR(DATE(YEAR(Incoming_Data[[#This Row],[Incoming Day]]),MONTH(Incoming_Data[[#This Row],[Incoming Day]]),1),"")</f>
        <v>41334</v>
      </c>
      <c r="R403" s="3">
        <f>DATE(YEAR(Incoming_Data[[#This Row],[Incoming Day]]),1,1)</f>
        <v>41275</v>
      </c>
      <c r="S403" s="6" t="str">
        <f>IFERROR(DATE(YEAR(Incoming_Data[[#This Row],[Completed Day]]),MONTH(Incoming_Data[[#This Row],[Completed Day]]),1),"")</f>
        <v/>
      </c>
      <c r="T403" s="6">
        <f>IFERROR(DATE(YEAR(Incoming_Data[[#This Row],[Confirmed Day]]),MONTH(Incoming_Data[[#This Row],[Confirmed Day]]),1),"")</f>
        <v>41365</v>
      </c>
      <c r="U403" s="12">
        <f>IF(ISNUMBER(Incoming_Data[[#This Row],[Completed Day]]),1,0)</f>
        <v>0</v>
      </c>
      <c r="V403" s="12">
        <f>IF(ISNUMBER(Incoming_Data[[#This Row],[Confirmed Day]]),1,0)</f>
        <v>1</v>
      </c>
      <c r="X403" t="s">
        <v>8686</v>
      </c>
      <c r="Y403" s="36">
        <v>41353</v>
      </c>
      <c r="AA403" t="s">
        <v>8686</v>
      </c>
      <c r="AB403" s="36">
        <v>41384</v>
      </c>
    </row>
    <row r="404" spans="2:28" x14ac:dyDescent="0.25">
      <c r="B404" s="24" t="s">
        <v>30</v>
      </c>
      <c r="C404" s="24" t="s">
        <v>17</v>
      </c>
      <c r="D404" s="24" t="s">
        <v>2198</v>
      </c>
      <c r="E404" s="24" t="s">
        <v>6597</v>
      </c>
      <c r="F404" s="24" t="s">
        <v>10799</v>
      </c>
      <c r="G404" s="36">
        <v>41353</v>
      </c>
      <c r="H404" s="36">
        <v>41353</v>
      </c>
      <c r="I404" s="12">
        <v>3</v>
      </c>
      <c r="J404" s="12">
        <v>3</v>
      </c>
      <c r="K404" s="12">
        <v>3</v>
      </c>
      <c r="L404" s="24" t="s">
        <v>10597</v>
      </c>
      <c r="M404" t="str">
        <f>VLOOKUP(LEFT(Incoming_Data[[#This Row],[Object ID]],1),Lookup[#All],2,FALSE)</f>
        <v>Incident</v>
      </c>
      <c r="N404" s="36">
        <f>IFERROR(VLOOKUP(Incoming_Data[[#This Row],[Object ID]],SP_Data[#All],2,FALSE),"")</f>
        <v>41357</v>
      </c>
      <c r="O404" s="36">
        <f>IFERROR(VLOOKUP(Incoming_Data[[#This Row],[Object ID]],Finalized_Data[#All],2,FALSE),"")</f>
        <v>41425</v>
      </c>
      <c r="P4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4" s="6">
        <f>IFERROR(DATE(YEAR(Incoming_Data[[#This Row],[Incoming Day]]),MONTH(Incoming_Data[[#This Row],[Incoming Day]]),1),"")</f>
        <v>41334</v>
      </c>
      <c r="R404" s="3">
        <f>DATE(YEAR(Incoming_Data[[#This Row],[Incoming Day]]),1,1)</f>
        <v>41275</v>
      </c>
      <c r="S404" s="6">
        <f>IFERROR(DATE(YEAR(Incoming_Data[[#This Row],[Completed Day]]),MONTH(Incoming_Data[[#This Row],[Completed Day]]),1),"")</f>
        <v>41334</v>
      </c>
      <c r="T404" s="6">
        <f>IFERROR(DATE(YEAR(Incoming_Data[[#This Row],[Confirmed Day]]),MONTH(Incoming_Data[[#This Row],[Confirmed Day]]),1),"")</f>
        <v>41395</v>
      </c>
      <c r="U404" s="12">
        <f>IF(ISNUMBER(Incoming_Data[[#This Row],[Completed Day]]),1,0)</f>
        <v>1</v>
      </c>
      <c r="V404" s="12">
        <f>IF(ISNUMBER(Incoming_Data[[#This Row],[Confirmed Day]]),1,0)</f>
        <v>1</v>
      </c>
      <c r="X404" t="s">
        <v>8679</v>
      </c>
      <c r="Y404" s="36">
        <v>41353</v>
      </c>
      <c r="AA404" t="s">
        <v>8679</v>
      </c>
      <c r="AB404" s="36">
        <v>41384</v>
      </c>
    </row>
    <row r="405" spans="2:28" x14ac:dyDescent="0.25">
      <c r="B405" s="24" t="s">
        <v>30</v>
      </c>
      <c r="C405" s="24" t="s">
        <v>17</v>
      </c>
      <c r="D405" s="24" t="s">
        <v>2198</v>
      </c>
      <c r="E405" s="24" t="s">
        <v>10800</v>
      </c>
      <c r="F405" s="24" t="s">
        <v>10801</v>
      </c>
      <c r="G405" s="36">
        <v>41359</v>
      </c>
      <c r="H405" s="36">
        <v>41359</v>
      </c>
      <c r="I405" s="12">
        <v>3</v>
      </c>
      <c r="J405" s="12">
        <v>3</v>
      </c>
      <c r="K405" s="12">
        <v>3</v>
      </c>
      <c r="L405" s="24" t="s">
        <v>10625</v>
      </c>
      <c r="M405" t="str">
        <f>VLOOKUP(LEFT(Incoming_Data[[#This Row],[Object ID]],1),Lookup[#All],2,FALSE)</f>
        <v>Incident</v>
      </c>
      <c r="N405" s="36">
        <f>IFERROR(VLOOKUP(Incoming_Data[[#This Row],[Object ID]],SP_Data[#All],2,FALSE),"")</f>
        <v>41402</v>
      </c>
      <c r="O405" s="36" t="str">
        <f>IFERROR(VLOOKUP(Incoming_Data[[#This Row],[Object ID]],Finalized_Data[#All],2,FALSE),"")</f>
        <v/>
      </c>
      <c r="P4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5" s="6">
        <f>IFERROR(DATE(YEAR(Incoming_Data[[#This Row],[Incoming Day]]),MONTH(Incoming_Data[[#This Row],[Incoming Day]]),1),"")</f>
        <v>41334</v>
      </c>
      <c r="R405" s="3">
        <f>DATE(YEAR(Incoming_Data[[#This Row],[Incoming Day]]),1,1)</f>
        <v>41275</v>
      </c>
      <c r="S405" s="6">
        <f>IFERROR(DATE(YEAR(Incoming_Data[[#This Row],[Completed Day]]),MONTH(Incoming_Data[[#This Row],[Completed Day]]),1),"")</f>
        <v>41395</v>
      </c>
      <c r="T405" s="6" t="str">
        <f>IFERROR(DATE(YEAR(Incoming_Data[[#This Row],[Confirmed Day]]),MONTH(Incoming_Data[[#This Row],[Confirmed Day]]),1),"")</f>
        <v/>
      </c>
      <c r="U405" s="12">
        <f>IF(ISNUMBER(Incoming_Data[[#This Row],[Completed Day]]),1,0)</f>
        <v>1</v>
      </c>
      <c r="V405" s="12">
        <f>IF(ISNUMBER(Incoming_Data[[#This Row],[Confirmed Day]]),1,0)</f>
        <v>0</v>
      </c>
      <c r="X405" t="s">
        <v>8675</v>
      </c>
      <c r="Y405" s="36">
        <v>41353</v>
      </c>
      <c r="AA405" t="s">
        <v>8675</v>
      </c>
      <c r="AB405" s="36">
        <v>41384</v>
      </c>
    </row>
    <row r="406" spans="2:28" x14ac:dyDescent="0.25">
      <c r="B406" s="24" t="s">
        <v>30</v>
      </c>
      <c r="C406" s="24" t="s">
        <v>17</v>
      </c>
      <c r="D406" s="24" t="s">
        <v>2198</v>
      </c>
      <c r="E406" s="24" t="s">
        <v>10802</v>
      </c>
      <c r="F406" s="24" t="s">
        <v>10803</v>
      </c>
      <c r="G406" s="36">
        <v>41376</v>
      </c>
      <c r="H406" s="36">
        <v>41376</v>
      </c>
      <c r="I406" s="12">
        <v>3</v>
      </c>
      <c r="J406" s="12">
        <v>3</v>
      </c>
      <c r="K406" s="12">
        <v>3</v>
      </c>
      <c r="L406" s="24" t="s">
        <v>10625</v>
      </c>
      <c r="M406" t="str">
        <f>VLOOKUP(LEFT(Incoming_Data[[#This Row],[Object ID]],1),Lookup[#All],2,FALSE)</f>
        <v>Incident</v>
      </c>
      <c r="N406" s="36">
        <f>IFERROR(VLOOKUP(Incoming_Data[[#This Row],[Object ID]],SP_Data[#All],2,FALSE),"")</f>
        <v>41409</v>
      </c>
      <c r="O406" s="36" t="str">
        <f>IFERROR(VLOOKUP(Incoming_Data[[#This Row],[Object ID]],Finalized_Data[#All],2,FALSE),"")</f>
        <v/>
      </c>
      <c r="P4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6" s="6">
        <f>IFERROR(DATE(YEAR(Incoming_Data[[#This Row],[Incoming Day]]),MONTH(Incoming_Data[[#This Row],[Incoming Day]]),1),"")</f>
        <v>41365</v>
      </c>
      <c r="R406" s="3">
        <f>DATE(YEAR(Incoming_Data[[#This Row],[Incoming Day]]),1,1)</f>
        <v>41275</v>
      </c>
      <c r="S406" s="6">
        <f>IFERROR(DATE(YEAR(Incoming_Data[[#This Row],[Completed Day]]),MONTH(Incoming_Data[[#This Row],[Completed Day]]),1),"")</f>
        <v>41395</v>
      </c>
      <c r="T406" s="6" t="str">
        <f>IFERROR(DATE(YEAR(Incoming_Data[[#This Row],[Confirmed Day]]),MONTH(Incoming_Data[[#This Row],[Confirmed Day]]),1),"")</f>
        <v/>
      </c>
      <c r="U406" s="12">
        <f>IF(ISNUMBER(Incoming_Data[[#This Row],[Completed Day]]),1,0)</f>
        <v>1</v>
      </c>
      <c r="V406" s="12">
        <f>IF(ISNUMBER(Incoming_Data[[#This Row],[Confirmed Day]]),1,0)</f>
        <v>0</v>
      </c>
      <c r="X406" t="s">
        <v>8672</v>
      </c>
      <c r="Y406" s="36">
        <v>41353</v>
      </c>
      <c r="AA406" t="s">
        <v>8672</v>
      </c>
      <c r="AB406" s="36">
        <v>41384</v>
      </c>
    </row>
    <row r="407" spans="2:28" x14ac:dyDescent="0.25">
      <c r="B407" s="24" t="s">
        <v>30</v>
      </c>
      <c r="C407" s="24" t="s">
        <v>17</v>
      </c>
      <c r="D407" s="24" t="s">
        <v>2198</v>
      </c>
      <c r="E407" s="24" t="s">
        <v>1182</v>
      </c>
      <c r="F407" s="24" t="s">
        <v>1183</v>
      </c>
      <c r="G407" s="36">
        <v>41387</v>
      </c>
      <c r="H407" s="36">
        <v>41387</v>
      </c>
      <c r="I407" s="12">
        <v>1</v>
      </c>
      <c r="J407" s="12">
        <v>3</v>
      </c>
      <c r="K407" s="12">
        <v>3</v>
      </c>
      <c r="L407" s="24" t="s">
        <v>10597</v>
      </c>
      <c r="M407" t="str">
        <f>VLOOKUP(LEFT(Incoming_Data[[#This Row],[Object ID]],1),Lookup[#All],2,FALSE)</f>
        <v>Incident</v>
      </c>
      <c r="N407" s="36">
        <f>IFERROR(VLOOKUP(Incoming_Data[[#This Row],[Object ID]],SP_Data[#All],2,FALSE),"")</f>
        <v>41402</v>
      </c>
      <c r="O407" s="36">
        <f>IFERROR(VLOOKUP(Incoming_Data[[#This Row],[Object ID]],Finalized_Data[#All],2,FALSE),"")</f>
        <v>41402</v>
      </c>
      <c r="P4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7" s="6">
        <f>IFERROR(DATE(YEAR(Incoming_Data[[#This Row],[Incoming Day]]),MONTH(Incoming_Data[[#This Row],[Incoming Day]]),1),"")</f>
        <v>41365</v>
      </c>
      <c r="R407" s="3">
        <f>DATE(YEAR(Incoming_Data[[#This Row],[Incoming Day]]),1,1)</f>
        <v>41275</v>
      </c>
      <c r="S407" s="6">
        <f>IFERROR(DATE(YEAR(Incoming_Data[[#This Row],[Completed Day]]),MONTH(Incoming_Data[[#This Row],[Completed Day]]),1),"")</f>
        <v>41395</v>
      </c>
      <c r="T407" s="6">
        <f>IFERROR(DATE(YEAR(Incoming_Data[[#This Row],[Confirmed Day]]),MONTH(Incoming_Data[[#This Row],[Confirmed Day]]),1),"")</f>
        <v>41395</v>
      </c>
      <c r="U407" s="12">
        <f>IF(ISNUMBER(Incoming_Data[[#This Row],[Completed Day]]),1,0)</f>
        <v>1</v>
      </c>
      <c r="V407" s="12">
        <f>IF(ISNUMBER(Incoming_Data[[#This Row],[Confirmed Day]]),1,0)</f>
        <v>1</v>
      </c>
      <c r="X407" t="s">
        <v>8658</v>
      </c>
      <c r="Y407" s="36">
        <v>41353</v>
      </c>
      <c r="AA407" t="s">
        <v>8658</v>
      </c>
      <c r="AB407" s="36">
        <v>41384</v>
      </c>
    </row>
    <row r="408" spans="2:28" x14ac:dyDescent="0.25">
      <c r="B408" s="24" t="s">
        <v>30</v>
      </c>
      <c r="C408" s="24" t="s">
        <v>17</v>
      </c>
      <c r="D408" s="24" t="s">
        <v>2198</v>
      </c>
      <c r="E408" s="24" t="s">
        <v>10804</v>
      </c>
      <c r="F408" s="24" t="s">
        <v>10805</v>
      </c>
      <c r="G408" s="36">
        <v>41388</v>
      </c>
      <c r="H408" s="36">
        <v>41388</v>
      </c>
      <c r="I408" s="12">
        <v>3</v>
      </c>
      <c r="J408" s="12">
        <v>3</v>
      </c>
      <c r="K408" s="12">
        <v>3</v>
      </c>
      <c r="L408" s="24" t="s">
        <v>10647</v>
      </c>
      <c r="M408" t="str">
        <f>VLOOKUP(LEFT(Incoming_Data[[#This Row],[Object ID]],1),Lookup[#All],2,FALSE)</f>
        <v>Incident</v>
      </c>
      <c r="N408" s="36" t="str">
        <f>IFERROR(VLOOKUP(Incoming_Data[[#This Row],[Object ID]],SP_Data[#All],2,FALSE),"")</f>
        <v/>
      </c>
      <c r="O408" s="36" t="str">
        <f>IFERROR(VLOOKUP(Incoming_Data[[#This Row],[Object ID]],Finalized_Data[#All],2,FALSE),"")</f>
        <v/>
      </c>
      <c r="P4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8" s="6">
        <f>IFERROR(DATE(YEAR(Incoming_Data[[#This Row],[Incoming Day]]),MONTH(Incoming_Data[[#This Row],[Incoming Day]]),1),"")</f>
        <v>41365</v>
      </c>
      <c r="R408" s="3">
        <f>DATE(YEAR(Incoming_Data[[#This Row],[Incoming Day]]),1,1)</f>
        <v>41275</v>
      </c>
      <c r="S408" s="6" t="str">
        <f>IFERROR(DATE(YEAR(Incoming_Data[[#This Row],[Completed Day]]),MONTH(Incoming_Data[[#This Row],[Completed Day]]),1),"")</f>
        <v/>
      </c>
      <c r="T408" s="6" t="str">
        <f>IFERROR(DATE(YEAR(Incoming_Data[[#This Row],[Confirmed Day]]),MONTH(Incoming_Data[[#This Row],[Confirmed Day]]),1),"")</f>
        <v/>
      </c>
      <c r="U408" s="12">
        <f>IF(ISNUMBER(Incoming_Data[[#This Row],[Completed Day]]),1,0)</f>
        <v>0</v>
      </c>
      <c r="V408" s="12">
        <f>IF(ISNUMBER(Incoming_Data[[#This Row],[Confirmed Day]]),1,0)</f>
        <v>0</v>
      </c>
      <c r="X408" t="s">
        <v>8655</v>
      </c>
      <c r="Y408" s="36">
        <v>41353</v>
      </c>
      <c r="AA408" t="s">
        <v>8655</v>
      </c>
      <c r="AB408" s="36">
        <v>41425</v>
      </c>
    </row>
    <row r="409" spans="2:28" x14ac:dyDescent="0.25">
      <c r="B409" s="24" t="s">
        <v>30</v>
      </c>
      <c r="C409" s="24" t="s">
        <v>17</v>
      </c>
      <c r="D409" s="24" t="s">
        <v>2198</v>
      </c>
      <c r="E409" s="24" t="s">
        <v>1216</v>
      </c>
      <c r="F409" s="24" t="s">
        <v>1217</v>
      </c>
      <c r="G409" s="36">
        <v>41390</v>
      </c>
      <c r="H409" s="36">
        <v>41390</v>
      </c>
      <c r="I409" s="12">
        <v>3</v>
      </c>
      <c r="J409" s="12">
        <v>3</v>
      </c>
      <c r="K409" s="12">
        <v>3</v>
      </c>
      <c r="L409" s="24" t="s">
        <v>10597</v>
      </c>
      <c r="M409" t="str">
        <f>VLOOKUP(LEFT(Incoming_Data[[#This Row],[Object ID]],1),Lookup[#All],2,FALSE)</f>
        <v>Incident</v>
      </c>
      <c r="N409" s="36">
        <f>IFERROR(VLOOKUP(Incoming_Data[[#This Row],[Object ID]],SP_Data[#All],2,FALSE),"")</f>
        <v>41393</v>
      </c>
      <c r="O409" s="36">
        <f>IFERROR(VLOOKUP(Incoming_Data[[#This Row],[Object ID]],Finalized_Data[#All],2,FALSE),"")</f>
        <v>41424</v>
      </c>
      <c r="P4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09" s="6">
        <f>IFERROR(DATE(YEAR(Incoming_Data[[#This Row],[Incoming Day]]),MONTH(Incoming_Data[[#This Row],[Incoming Day]]),1),"")</f>
        <v>41365</v>
      </c>
      <c r="R409" s="3">
        <f>DATE(YEAR(Incoming_Data[[#This Row],[Incoming Day]]),1,1)</f>
        <v>41275</v>
      </c>
      <c r="S409" s="6">
        <f>IFERROR(DATE(YEAR(Incoming_Data[[#This Row],[Completed Day]]),MONTH(Incoming_Data[[#This Row],[Completed Day]]),1),"")</f>
        <v>41365</v>
      </c>
      <c r="T409" s="6">
        <f>IFERROR(DATE(YEAR(Incoming_Data[[#This Row],[Confirmed Day]]),MONTH(Incoming_Data[[#This Row],[Confirmed Day]]),1),"")</f>
        <v>41395</v>
      </c>
      <c r="U409" s="12">
        <f>IF(ISNUMBER(Incoming_Data[[#This Row],[Completed Day]]),1,0)</f>
        <v>1</v>
      </c>
      <c r="V409" s="12">
        <f>IF(ISNUMBER(Incoming_Data[[#This Row],[Confirmed Day]]),1,0)</f>
        <v>1</v>
      </c>
      <c r="X409" t="s">
        <v>8647</v>
      </c>
      <c r="Y409" s="36">
        <v>41353</v>
      </c>
      <c r="AA409" t="s">
        <v>8647</v>
      </c>
      <c r="AB409" s="36">
        <v>41384</v>
      </c>
    </row>
    <row r="410" spans="2:28" x14ac:dyDescent="0.25">
      <c r="B410" s="24" t="s">
        <v>30</v>
      </c>
      <c r="C410" s="24" t="s">
        <v>17</v>
      </c>
      <c r="D410" s="24" t="s">
        <v>2198</v>
      </c>
      <c r="E410" s="24" t="s">
        <v>1222</v>
      </c>
      <c r="F410" s="24" t="s">
        <v>1223</v>
      </c>
      <c r="G410" s="36">
        <v>41390</v>
      </c>
      <c r="H410" s="36">
        <v>41390</v>
      </c>
      <c r="I410" s="12">
        <v>1</v>
      </c>
      <c r="J410" s="12">
        <v>3</v>
      </c>
      <c r="K410" s="12">
        <v>3</v>
      </c>
      <c r="L410" s="24" t="s">
        <v>10597</v>
      </c>
      <c r="M410" t="str">
        <f>VLOOKUP(LEFT(Incoming_Data[[#This Row],[Object ID]],1),Lookup[#All],2,FALSE)</f>
        <v>Incident</v>
      </c>
      <c r="N410" s="36">
        <f>IFERROR(VLOOKUP(Incoming_Data[[#This Row],[Object ID]],SP_Data[#All],2,FALSE),"")</f>
        <v>41402</v>
      </c>
      <c r="O410" s="36">
        <f>IFERROR(VLOOKUP(Incoming_Data[[#This Row],[Object ID]],Finalized_Data[#All],2,FALSE),"")</f>
        <v>41402</v>
      </c>
      <c r="P4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0" s="6">
        <f>IFERROR(DATE(YEAR(Incoming_Data[[#This Row],[Incoming Day]]),MONTH(Incoming_Data[[#This Row],[Incoming Day]]),1),"")</f>
        <v>41365</v>
      </c>
      <c r="R410" s="3">
        <f>DATE(YEAR(Incoming_Data[[#This Row],[Incoming Day]]),1,1)</f>
        <v>41275</v>
      </c>
      <c r="S410" s="6">
        <f>IFERROR(DATE(YEAR(Incoming_Data[[#This Row],[Completed Day]]),MONTH(Incoming_Data[[#This Row],[Completed Day]]),1),"")</f>
        <v>41395</v>
      </c>
      <c r="T410" s="6">
        <f>IFERROR(DATE(YEAR(Incoming_Data[[#This Row],[Confirmed Day]]),MONTH(Incoming_Data[[#This Row],[Confirmed Day]]),1),"")</f>
        <v>41395</v>
      </c>
      <c r="U410" s="12">
        <f>IF(ISNUMBER(Incoming_Data[[#This Row],[Completed Day]]),1,0)</f>
        <v>1</v>
      </c>
      <c r="V410" s="12">
        <f>IF(ISNUMBER(Incoming_Data[[#This Row],[Confirmed Day]]),1,0)</f>
        <v>1</v>
      </c>
      <c r="X410" t="s">
        <v>8643</v>
      </c>
      <c r="Y410" s="36">
        <v>41353</v>
      </c>
      <c r="AA410" t="s">
        <v>8643</v>
      </c>
      <c r="AB410" s="36">
        <v>41384</v>
      </c>
    </row>
    <row r="411" spans="2:28" x14ac:dyDescent="0.25">
      <c r="B411" s="24" t="s">
        <v>30</v>
      </c>
      <c r="C411" s="24" t="s">
        <v>17</v>
      </c>
      <c r="D411" s="24" t="s">
        <v>2198</v>
      </c>
      <c r="E411" s="24" t="s">
        <v>10806</v>
      </c>
      <c r="F411" s="24" t="s">
        <v>10807</v>
      </c>
      <c r="G411" s="36">
        <v>41395</v>
      </c>
      <c r="H411" s="36">
        <v>41395</v>
      </c>
      <c r="I411" s="12">
        <v>3</v>
      </c>
      <c r="J411" s="12">
        <v>3</v>
      </c>
      <c r="K411" s="12">
        <v>3</v>
      </c>
      <c r="L411" s="24" t="s">
        <v>10625</v>
      </c>
      <c r="M411" t="str">
        <f>VLOOKUP(LEFT(Incoming_Data[[#This Row],[Object ID]],1),Lookup[#All],2,FALSE)</f>
        <v>Incident</v>
      </c>
      <c r="N411" s="36">
        <f>IFERROR(VLOOKUP(Incoming_Data[[#This Row],[Object ID]],SP_Data[#All],2,FALSE),"")</f>
        <v>41400</v>
      </c>
      <c r="O411" s="36" t="str">
        <f>IFERROR(VLOOKUP(Incoming_Data[[#This Row],[Object ID]],Finalized_Data[#All],2,FALSE),"")</f>
        <v/>
      </c>
      <c r="P4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1" s="6">
        <f>IFERROR(DATE(YEAR(Incoming_Data[[#This Row],[Incoming Day]]),MONTH(Incoming_Data[[#This Row],[Incoming Day]]),1),"")</f>
        <v>41395</v>
      </c>
      <c r="R411" s="3">
        <f>DATE(YEAR(Incoming_Data[[#This Row],[Incoming Day]]),1,1)</f>
        <v>41275</v>
      </c>
      <c r="S411" s="6">
        <f>IFERROR(DATE(YEAR(Incoming_Data[[#This Row],[Completed Day]]),MONTH(Incoming_Data[[#This Row],[Completed Day]]),1),"")</f>
        <v>41395</v>
      </c>
      <c r="T411" s="6" t="str">
        <f>IFERROR(DATE(YEAR(Incoming_Data[[#This Row],[Confirmed Day]]),MONTH(Incoming_Data[[#This Row],[Confirmed Day]]),1),"")</f>
        <v/>
      </c>
      <c r="U411" s="12">
        <f>IF(ISNUMBER(Incoming_Data[[#This Row],[Completed Day]]),1,0)</f>
        <v>1</v>
      </c>
      <c r="V411" s="12">
        <f>IF(ISNUMBER(Incoming_Data[[#This Row],[Confirmed Day]]),1,0)</f>
        <v>0</v>
      </c>
      <c r="X411" t="s">
        <v>8630</v>
      </c>
      <c r="Y411" s="36">
        <v>41353</v>
      </c>
      <c r="AA411" t="s">
        <v>8630</v>
      </c>
      <c r="AB411" s="36">
        <v>41366</v>
      </c>
    </row>
    <row r="412" spans="2:28" x14ac:dyDescent="0.25">
      <c r="B412" s="24" t="s">
        <v>30</v>
      </c>
      <c r="C412" s="24" t="s">
        <v>17</v>
      </c>
      <c r="D412" s="24" t="s">
        <v>2198</v>
      </c>
      <c r="E412" s="24" t="s">
        <v>10808</v>
      </c>
      <c r="F412" s="24" t="s">
        <v>10809</v>
      </c>
      <c r="G412" s="36">
        <v>41397</v>
      </c>
      <c r="H412" s="36">
        <v>41397</v>
      </c>
      <c r="I412" s="12">
        <v>3</v>
      </c>
      <c r="J412" s="12">
        <v>3</v>
      </c>
      <c r="K412" s="12">
        <v>3</v>
      </c>
      <c r="L412" s="24" t="s">
        <v>10625</v>
      </c>
      <c r="M412" t="str">
        <f>VLOOKUP(LEFT(Incoming_Data[[#This Row],[Object ID]],1),Lookup[#All],2,FALSE)</f>
        <v>Incident</v>
      </c>
      <c r="N412" s="36">
        <f>IFERROR(VLOOKUP(Incoming_Data[[#This Row],[Object ID]],SP_Data[#All],2,FALSE),"")</f>
        <v>41402</v>
      </c>
      <c r="O412" s="36" t="str">
        <f>IFERROR(VLOOKUP(Incoming_Data[[#This Row],[Object ID]],Finalized_Data[#All],2,FALSE),"")</f>
        <v/>
      </c>
      <c r="P4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2" s="6">
        <f>IFERROR(DATE(YEAR(Incoming_Data[[#This Row],[Incoming Day]]),MONTH(Incoming_Data[[#This Row],[Incoming Day]]),1),"")</f>
        <v>41395</v>
      </c>
      <c r="R412" s="3">
        <f>DATE(YEAR(Incoming_Data[[#This Row],[Incoming Day]]),1,1)</f>
        <v>41275</v>
      </c>
      <c r="S412" s="6">
        <f>IFERROR(DATE(YEAR(Incoming_Data[[#This Row],[Completed Day]]),MONTH(Incoming_Data[[#This Row],[Completed Day]]),1),"")</f>
        <v>41395</v>
      </c>
      <c r="T412" s="6" t="str">
        <f>IFERROR(DATE(YEAR(Incoming_Data[[#This Row],[Confirmed Day]]),MONTH(Incoming_Data[[#This Row],[Confirmed Day]]),1),"")</f>
        <v/>
      </c>
      <c r="U412" s="12">
        <f>IF(ISNUMBER(Incoming_Data[[#This Row],[Completed Day]]),1,0)</f>
        <v>1</v>
      </c>
      <c r="V412" s="12">
        <f>IF(ISNUMBER(Incoming_Data[[#This Row],[Confirmed Day]]),1,0)</f>
        <v>0</v>
      </c>
      <c r="X412" t="s">
        <v>8626</v>
      </c>
      <c r="Y412" s="36">
        <v>41353</v>
      </c>
      <c r="AA412" t="s">
        <v>8626</v>
      </c>
      <c r="AB412" s="36">
        <v>41384</v>
      </c>
    </row>
    <row r="413" spans="2:28" x14ac:dyDescent="0.25">
      <c r="B413" s="24" t="s">
        <v>30</v>
      </c>
      <c r="C413" s="24" t="s">
        <v>17</v>
      </c>
      <c r="D413" s="24" t="s">
        <v>2198</v>
      </c>
      <c r="E413" s="24" t="s">
        <v>10810</v>
      </c>
      <c r="F413" s="24" t="s">
        <v>10811</v>
      </c>
      <c r="G413" s="36">
        <v>41403</v>
      </c>
      <c r="H413" s="36">
        <v>41403</v>
      </c>
      <c r="I413" s="12">
        <v>3</v>
      </c>
      <c r="J413" s="12">
        <v>3</v>
      </c>
      <c r="K413" s="12">
        <v>3</v>
      </c>
      <c r="L413" s="24" t="s">
        <v>10625</v>
      </c>
      <c r="M413" t="str">
        <f>VLOOKUP(LEFT(Incoming_Data[[#This Row],[Object ID]],1),Lookup[#All],2,FALSE)</f>
        <v>Incident</v>
      </c>
      <c r="N413" s="36">
        <f>IFERROR(VLOOKUP(Incoming_Data[[#This Row],[Object ID]],SP_Data[#All],2,FALSE),"")</f>
        <v>41408</v>
      </c>
      <c r="O413" s="36" t="str">
        <f>IFERROR(VLOOKUP(Incoming_Data[[#This Row],[Object ID]],Finalized_Data[#All],2,FALSE),"")</f>
        <v/>
      </c>
      <c r="P4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3" s="6">
        <f>IFERROR(DATE(YEAR(Incoming_Data[[#This Row],[Incoming Day]]),MONTH(Incoming_Data[[#This Row],[Incoming Day]]),1),"")</f>
        <v>41395</v>
      </c>
      <c r="R413" s="3">
        <f>DATE(YEAR(Incoming_Data[[#This Row],[Incoming Day]]),1,1)</f>
        <v>41275</v>
      </c>
      <c r="S413" s="6">
        <f>IFERROR(DATE(YEAR(Incoming_Data[[#This Row],[Completed Day]]),MONTH(Incoming_Data[[#This Row],[Completed Day]]),1),"")</f>
        <v>41395</v>
      </c>
      <c r="T413" s="6" t="str">
        <f>IFERROR(DATE(YEAR(Incoming_Data[[#This Row],[Confirmed Day]]),MONTH(Incoming_Data[[#This Row],[Confirmed Day]]),1),"")</f>
        <v/>
      </c>
      <c r="U413" s="12">
        <f>IF(ISNUMBER(Incoming_Data[[#This Row],[Completed Day]]),1,0)</f>
        <v>1</v>
      </c>
      <c r="V413" s="12">
        <f>IF(ISNUMBER(Incoming_Data[[#This Row],[Confirmed Day]]),1,0)</f>
        <v>0</v>
      </c>
      <c r="X413" t="s">
        <v>8622</v>
      </c>
      <c r="Y413" s="36">
        <v>41353</v>
      </c>
      <c r="AA413" t="s">
        <v>8622</v>
      </c>
      <c r="AB413" s="36">
        <v>41384</v>
      </c>
    </row>
    <row r="414" spans="2:28" x14ac:dyDescent="0.25">
      <c r="B414" s="24" t="s">
        <v>30</v>
      </c>
      <c r="C414" s="24" t="s">
        <v>17</v>
      </c>
      <c r="D414" s="24" t="s">
        <v>2198</v>
      </c>
      <c r="E414" s="24" t="s">
        <v>10812</v>
      </c>
      <c r="F414" s="24" t="s">
        <v>10813</v>
      </c>
      <c r="G414" s="36">
        <v>41408</v>
      </c>
      <c r="H414" s="36">
        <v>41408</v>
      </c>
      <c r="I414" s="12">
        <v>3</v>
      </c>
      <c r="J414" s="12">
        <v>3</v>
      </c>
      <c r="K414" s="12">
        <v>3</v>
      </c>
      <c r="L414" s="24" t="s">
        <v>10625</v>
      </c>
      <c r="M414" t="str">
        <f>VLOOKUP(LEFT(Incoming_Data[[#This Row],[Object ID]],1),Lookup[#All],2,FALSE)</f>
        <v>Incident</v>
      </c>
      <c r="N414" s="36">
        <f>IFERROR(VLOOKUP(Incoming_Data[[#This Row],[Object ID]],SP_Data[#All],2,FALSE),"")</f>
        <v>41417</v>
      </c>
      <c r="O414" s="36" t="str">
        <f>IFERROR(VLOOKUP(Incoming_Data[[#This Row],[Object ID]],Finalized_Data[#All],2,FALSE),"")</f>
        <v/>
      </c>
      <c r="P4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4" s="6">
        <f>IFERROR(DATE(YEAR(Incoming_Data[[#This Row],[Incoming Day]]),MONTH(Incoming_Data[[#This Row],[Incoming Day]]),1),"")</f>
        <v>41395</v>
      </c>
      <c r="R414" s="3">
        <f>DATE(YEAR(Incoming_Data[[#This Row],[Incoming Day]]),1,1)</f>
        <v>41275</v>
      </c>
      <c r="S414" s="6">
        <f>IFERROR(DATE(YEAR(Incoming_Data[[#This Row],[Completed Day]]),MONTH(Incoming_Data[[#This Row],[Completed Day]]),1),"")</f>
        <v>41395</v>
      </c>
      <c r="T414" s="6" t="str">
        <f>IFERROR(DATE(YEAR(Incoming_Data[[#This Row],[Confirmed Day]]),MONTH(Incoming_Data[[#This Row],[Confirmed Day]]),1),"")</f>
        <v/>
      </c>
      <c r="U414" s="12">
        <f>IF(ISNUMBER(Incoming_Data[[#This Row],[Completed Day]]),1,0)</f>
        <v>1</v>
      </c>
      <c r="V414" s="12">
        <f>IF(ISNUMBER(Incoming_Data[[#This Row],[Confirmed Day]]),1,0)</f>
        <v>0</v>
      </c>
      <c r="X414" t="s">
        <v>8612</v>
      </c>
      <c r="Y414" s="36">
        <v>41353</v>
      </c>
      <c r="AA414" t="s">
        <v>8612</v>
      </c>
      <c r="AB414" s="36">
        <v>41384</v>
      </c>
    </row>
    <row r="415" spans="2:28" x14ac:dyDescent="0.25">
      <c r="B415" s="24" t="s">
        <v>30</v>
      </c>
      <c r="C415" s="24" t="s">
        <v>17</v>
      </c>
      <c r="D415" s="24" t="s">
        <v>2198</v>
      </c>
      <c r="E415" s="24" t="s">
        <v>10814</v>
      </c>
      <c r="F415" s="24" t="s">
        <v>10815</v>
      </c>
      <c r="G415" s="36">
        <v>41410</v>
      </c>
      <c r="H415" s="36">
        <v>41410</v>
      </c>
      <c r="I415" s="12">
        <v>3</v>
      </c>
      <c r="J415" s="12">
        <v>3</v>
      </c>
      <c r="K415" s="12">
        <v>3</v>
      </c>
      <c r="L415" s="24" t="s">
        <v>10625</v>
      </c>
      <c r="M415" t="str">
        <f>VLOOKUP(LEFT(Incoming_Data[[#This Row],[Object ID]],1),Lookup[#All],2,FALSE)</f>
        <v>Incident</v>
      </c>
      <c r="N415" s="36">
        <f>IFERROR(VLOOKUP(Incoming_Data[[#This Row],[Object ID]],SP_Data[#All],2,FALSE),"")</f>
        <v>41414</v>
      </c>
      <c r="O415" s="36" t="str">
        <f>IFERROR(VLOOKUP(Incoming_Data[[#This Row],[Object ID]],Finalized_Data[#All],2,FALSE),"")</f>
        <v/>
      </c>
      <c r="P4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5" s="6">
        <f>IFERROR(DATE(YEAR(Incoming_Data[[#This Row],[Incoming Day]]),MONTH(Incoming_Data[[#This Row],[Incoming Day]]),1),"")</f>
        <v>41395</v>
      </c>
      <c r="R415" s="3">
        <f>DATE(YEAR(Incoming_Data[[#This Row],[Incoming Day]]),1,1)</f>
        <v>41275</v>
      </c>
      <c r="S415" s="6">
        <f>IFERROR(DATE(YEAR(Incoming_Data[[#This Row],[Completed Day]]),MONTH(Incoming_Data[[#This Row],[Completed Day]]),1),"")</f>
        <v>41395</v>
      </c>
      <c r="T415" s="6" t="str">
        <f>IFERROR(DATE(YEAR(Incoming_Data[[#This Row],[Confirmed Day]]),MONTH(Incoming_Data[[#This Row],[Confirmed Day]]),1),"")</f>
        <v/>
      </c>
      <c r="U415" s="12">
        <f>IF(ISNUMBER(Incoming_Data[[#This Row],[Completed Day]]),1,0)</f>
        <v>1</v>
      </c>
      <c r="V415" s="12">
        <f>IF(ISNUMBER(Incoming_Data[[#This Row],[Confirmed Day]]),1,0)</f>
        <v>0</v>
      </c>
      <c r="X415" t="s">
        <v>8596</v>
      </c>
      <c r="Y415" s="36">
        <v>41353</v>
      </c>
      <c r="AA415" t="s">
        <v>8596</v>
      </c>
      <c r="AB415" s="36">
        <v>41384</v>
      </c>
    </row>
    <row r="416" spans="2:28" x14ac:dyDescent="0.25">
      <c r="B416" s="24" t="s">
        <v>30</v>
      </c>
      <c r="C416" s="24" t="s">
        <v>17</v>
      </c>
      <c r="D416" s="24" t="s">
        <v>2198</v>
      </c>
      <c r="E416" s="24" t="s">
        <v>1294</v>
      </c>
      <c r="F416" s="24" t="s">
        <v>1295</v>
      </c>
      <c r="G416" s="36">
        <v>41414</v>
      </c>
      <c r="H416" s="36">
        <v>41414</v>
      </c>
      <c r="I416" s="12">
        <v>3</v>
      </c>
      <c r="J416" s="12">
        <v>3</v>
      </c>
      <c r="K416" s="12">
        <v>3</v>
      </c>
      <c r="L416" s="24" t="s">
        <v>10597</v>
      </c>
      <c r="M416" t="str">
        <f>VLOOKUP(LEFT(Incoming_Data[[#This Row],[Object ID]],1),Lookup[#All],2,FALSE)</f>
        <v>Incident</v>
      </c>
      <c r="N416" s="36">
        <f>IFERROR(VLOOKUP(Incoming_Data[[#This Row],[Object ID]],SP_Data[#All],2,FALSE),"")</f>
        <v>41416</v>
      </c>
      <c r="O416" s="36">
        <f>IFERROR(VLOOKUP(Incoming_Data[[#This Row],[Object ID]],Finalized_Data[#All],2,FALSE),"")</f>
        <v>41416</v>
      </c>
      <c r="P4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6" s="6">
        <f>IFERROR(DATE(YEAR(Incoming_Data[[#This Row],[Incoming Day]]),MONTH(Incoming_Data[[#This Row],[Incoming Day]]),1),"")</f>
        <v>41395</v>
      </c>
      <c r="R416" s="3">
        <f>DATE(YEAR(Incoming_Data[[#This Row],[Incoming Day]]),1,1)</f>
        <v>41275</v>
      </c>
      <c r="S416" s="6">
        <f>IFERROR(DATE(YEAR(Incoming_Data[[#This Row],[Completed Day]]),MONTH(Incoming_Data[[#This Row],[Completed Day]]),1),"")</f>
        <v>41395</v>
      </c>
      <c r="T416" s="6">
        <f>IFERROR(DATE(YEAR(Incoming_Data[[#This Row],[Confirmed Day]]),MONTH(Incoming_Data[[#This Row],[Confirmed Day]]),1),"")</f>
        <v>41395</v>
      </c>
      <c r="U416" s="12">
        <f>IF(ISNUMBER(Incoming_Data[[#This Row],[Completed Day]]),1,0)</f>
        <v>1</v>
      </c>
      <c r="V416" s="12">
        <f>IF(ISNUMBER(Incoming_Data[[#This Row],[Confirmed Day]]),1,0)</f>
        <v>1</v>
      </c>
      <c r="X416" t="s">
        <v>8591</v>
      </c>
      <c r="Y416" s="36">
        <v>41353</v>
      </c>
      <c r="AA416" t="s">
        <v>8591</v>
      </c>
      <c r="AB416" s="36">
        <v>41384</v>
      </c>
    </row>
    <row r="417" spans="2:28" x14ac:dyDescent="0.25">
      <c r="B417" s="24" t="s">
        <v>30</v>
      </c>
      <c r="C417" s="24" t="s">
        <v>17</v>
      </c>
      <c r="D417" s="24" t="s">
        <v>2198</v>
      </c>
      <c r="E417" s="24" t="s">
        <v>10816</v>
      </c>
      <c r="F417" s="24" t="s">
        <v>10817</v>
      </c>
      <c r="G417" s="36">
        <v>41415</v>
      </c>
      <c r="H417" s="36">
        <v>41415</v>
      </c>
      <c r="I417" s="12">
        <v>3</v>
      </c>
      <c r="J417" s="12">
        <v>3</v>
      </c>
      <c r="K417" s="12">
        <v>3</v>
      </c>
      <c r="L417" s="24" t="s">
        <v>10625</v>
      </c>
      <c r="M417" t="str">
        <f>VLOOKUP(LEFT(Incoming_Data[[#This Row],[Object ID]],1),Lookup[#All],2,FALSE)</f>
        <v>Incident</v>
      </c>
      <c r="N417" s="36">
        <f>IFERROR(VLOOKUP(Incoming_Data[[#This Row],[Object ID]],SP_Data[#All],2,FALSE),"")</f>
        <v>41415</v>
      </c>
      <c r="O417" s="36" t="str">
        <f>IFERROR(VLOOKUP(Incoming_Data[[#This Row],[Object ID]],Finalized_Data[#All],2,FALSE),"")</f>
        <v/>
      </c>
      <c r="P4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7" s="6">
        <f>IFERROR(DATE(YEAR(Incoming_Data[[#This Row],[Incoming Day]]),MONTH(Incoming_Data[[#This Row],[Incoming Day]]),1),"")</f>
        <v>41395</v>
      </c>
      <c r="R417" s="3">
        <f>DATE(YEAR(Incoming_Data[[#This Row],[Incoming Day]]),1,1)</f>
        <v>41275</v>
      </c>
      <c r="S417" s="6">
        <f>IFERROR(DATE(YEAR(Incoming_Data[[#This Row],[Completed Day]]),MONTH(Incoming_Data[[#This Row],[Completed Day]]),1),"")</f>
        <v>41395</v>
      </c>
      <c r="T417" s="6" t="str">
        <f>IFERROR(DATE(YEAR(Incoming_Data[[#This Row],[Confirmed Day]]),MONTH(Incoming_Data[[#This Row],[Confirmed Day]]),1),"")</f>
        <v/>
      </c>
      <c r="U417" s="12">
        <f>IF(ISNUMBER(Incoming_Data[[#This Row],[Completed Day]]),1,0)</f>
        <v>1</v>
      </c>
      <c r="V417" s="12">
        <f>IF(ISNUMBER(Incoming_Data[[#This Row],[Confirmed Day]]),1,0)</f>
        <v>0</v>
      </c>
      <c r="X417" t="s">
        <v>8584</v>
      </c>
      <c r="Y417" s="36">
        <v>41353</v>
      </c>
      <c r="AA417" t="s">
        <v>8584</v>
      </c>
      <c r="AB417" s="36">
        <v>41384</v>
      </c>
    </row>
    <row r="418" spans="2:28" x14ac:dyDescent="0.25">
      <c r="B418" s="24" t="s">
        <v>30</v>
      </c>
      <c r="C418" s="24" t="s">
        <v>17</v>
      </c>
      <c r="D418" s="24" t="s">
        <v>1</v>
      </c>
      <c r="E418" s="24" t="s">
        <v>62</v>
      </c>
      <c r="F418" s="24" t="s">
        <v>63</v>
      </c>
      <c r="G418" s="36">
        <v>41359</v>
      </c>
      <c r="H418" s="36">
        <v>41359</v>
      </c>
      <c r="I418" s="12">
        <v>2</v>
      </c>
      <c r="J418" s="12">
        <v>2</v>
      </c>
      <c r="K418" s="12">
        <v>3</v>
      </c>
      <c r="L418" s="24" t="s">
        <v>10597</v>
      </c>
      <c r="M418" t="str">
        <f>VLOOKUP(LEFT(Incoming_Data[[#This Row],[Object ID]],1),Lookup[#All],2,FALSE)</f>
        <v>Service Request</v>
      </c>
      <c r="N418" s="36">
        <f>IFERROR(VLOOKUP(Incoming_Data[[#This Row],[Object ID]],SP_Data[#All],2,FALSE),"")</f>
        <v>41362</v>
      </c>
      <c r="O418" s="36">
        <f>IFERROR(VLOOKUP(Incoming_Data[[#This Row],[Object ID]],Finalized_Data[#All],2,FALSE),"")</f>
        <v>41393</v>
      </c>
      <c r="P4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8" s="6">
        <f>IFERROR(DATE(YEAR(Incoming_Data[[#This Row],[Incoming Day]]),MONTH(Incoming_Data[[#This Row],[Incoming Day]]),1),"")</f>
        <v>41334</v>
      </c>
      <c r="R418" s="3">
        <f>DATE(YEAR(Incoming_Data[[#This Row],[Incoming Day]]),1,1)</f>
        <v>41275</v>
      </c>
      <c r="S418" s="6">
        <f>IFERROR(DATE(YEAR(Incoming_Data[[#This Row],[Completed Day]]),MONTH(Incoming_Data[[#This Row],[Completed Day]]),1),"")</f>
        <v>41334</v>
      </c>
      <c r="T418" s="6">
        <f>IFERROR(DATE(YEAR(Incoming_Data[[#This Row],[Confirmed Day]]),MONTH(Incoming_Data[[#This Row],[Confirmed Day]]),1),"")</f>
        <v>41365</v>
      </c>
      <c r="U418" s="12">
        <f>IF(ISNUMBER(Incoming_Data[[#This Row],[Completed Day]]),1,0)</f>
        <v>1</v>
      </c>
      <c r="V418" s="12">
        <f>IF(ISNUMBER(Incoming_Data[[#This Row],[Confirmed Day]]),1,0)</f>
        <v>1</v>
      </c>
      <c r="X418" t="s">
        <v>8588</v>
      </c>
      <c r="Y418" s="36">
        <v>41353</v>
      </c>
      <c r="AA418" t="s">
        <v>8588</v>
      </c>
      <c r="AB418" s="36">
        <v>41384</v>
      </c>
    </row>
    <row r="419" spans="2:28" x14ac:dyDescent="0.25">
      <c r="B419" s="24" t="s">
        <v>30</v>
      </c>
      <c r="C419" s="24" t="s">
        <v>17</v>
      </c>
      <c r="D419" s="24" t="s">
        <v>1</v>
      </c>
      <c r="E419" s="24" t="s">
        <v>10818</v>
      </c>
      <c r="F419" s="24" t="s">
        <v>10819</v>
      </c>
      <c r="G419" s="36">
        <v>41370</v>
      </c>
      <c r="H419" s="36">
        <v>41369</v>
      </c>
      <c r="I419" s="12">
        <v>2</v>
      </c>
      <c r="J419" s="12">
        <v>3</v>
      </c>
      <c r="K419" s="12">
        <v>3</v>
      </c>
      <c r="L419" s="24" t="s">
        <v>10772</v>
      </c>
      <c r="M419" t="str">
        <f>VLOOKUP(LEFT(Incoming_Data[[#This Row],[Object ID]],1),Lookup[#All],2,FALSE)</f>
        <v>Service Request</v>
      </c>
      <c r="N419" s="36" t="str">
        <f>IFERROR(VLOOKUP(Incoming_Data[[#This Row],[Object ID]],SP_Data[#All],2,FALSE),"")</f>
        <v/>
      </c>
      <c r="O419" s="36" t="str">
        <f>IFERROR(VLOOKUP(Incoming_Data[[#This Row],[Object ID]],Finalized_Data[#All],2,FALSE),"")</f>
        <v/>
      </c>
      <c r="P4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19" s="6">
        <f>IFERROR(DATE(YEAR(Incoming_Data[[#This Row],[Incoming Day]]),MONTH(Incoming_Data[[#This Row],[Incoming Day]]),1),"")</f>
        <v>41365</v>
      </c>
      <c r="R419" s="3">
        <f>DATE(YEAR(Incoming_Data[[#This Row],[Incoming Day]]),1,1)</f>
        <v>41275</v>
      </c>
      <c r="S419" s="6" t="str">
        <f>IFERROR(DATE(YEAR(Incoming_Data[[#This Row],[Completed Day]]),MONTH(Incoming_Data[[#This Row],[Completed Day]]),1),"")</f>
        <v/>
      </c>
      <c r="T419" s="6" t="str">
        <f>IFERROR(DATE(YEAR(Incoming_Data[[#This Row],[Confirmed Day]]),MONTH(Incoming_Data[[#This Row],[Confirmed Day]]),1),"")</f>
        <v/>
      </c>
      <c r="U419" s="12">
        <f>IF(ISNUMBER(Incoming_Data[[#This Row],[Completed Day]]),1,0)</f>
        <v>0</v>
      </c>
      <c r="V419" s="12">
        <f>IF(ISNUMBER(Incoming_Data[[#This Row],[Confirmed Day]]),1,0)</f>
        <v>0</v>
      </c>
      <c r="X419" t="s">
        <v>8576</v>
      </c>
      <c r="Y419" s="36">
        <v>41353</v>
      </c>
      <c r="AA419" t="s">
        <v>8576</v>
      </c>
      <c r="AB419" s="36">
        <v>41384</v>
      </c>
    </row>
    <row r="420" spans="2:28" x14ac:dyDescent="0.25">
      <c r="B420" s="24" t="s">
        <v>30</v>
      </c>
      <c r="C420" s="24" t="s">
        <v>17</v>
      </c>
      <c r="D420" s="24" t="s">
        <v>10820</v>
      </c>
      <c r="E420" s="24" t="s">
        <v>7826</v>
      </c>
      <c r="F420" s="24" t="s">
        <v>10821</v>
      </c>
      <c r="G420" s="36">
        <v>41339</v>
      </c>
      <c r="H420" s="36">
        <v>41339</v>
      </c>
      <c r="I420" s="12">
        <v>3</v>
      </c>
      <c r="J420" s="12">
        <v>3</v>
      </c>
      <c r="K420" s="12">
        <v>3</v>
      </c>
      <c r="L420" s="24" t="s">
        <v>10597</v>
      </c>
      <c r="M420" t="str">
        <f>VLOOKUP(LEFT(Incoming_Data[[#This Row],[Object ID]],1),Lookup[#All],2,FALSE)</f>
        <v>Service Request</v>
      </c>
      <c r="N420" s="36">
        <f>IFERROR(VLOOKUP(Incoming_Data[[#This Row],[Object ID]],SP_Data[#All],2,FALSE),"")</f>
        <v>41353</v>
      </c>
      <c r="O420" s="36">
        <f>IFERROR(VLOOKUP(Incoming_Data[[#This Row],[Object ID]],Finalized_Data[#All],2,FALSE),"")</f>
        <v>41384</v>
      </c>
      <c r="P4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0" s="6">
        <f>IFERROR(DATE(YEAR(Incoming_Data[[#This Row],[Incoming Day]]),MONTH(Incoming_Data[[#This Row],[Incoming Day]]),1),"")</f>
        <v>41334</v>
      </c>
      <c r="R420" s="3">
        <f>DATE(YEAR(Incoming_Data[[#This Row],[Incoming Day]]),1,1)</f>
        <v>41275</v>
      </c>
      <c r="S420" s="6">
        <f>IFERROR(DATE(YEAR(Incoming_Data[[#This Row],[Completed Day]]),MONTH(Incoming_Data[[#This Row],[Completed Day]]),1),"")</f>
        <v>41334</v>
      </c>
      <c r="T420" s="6">
        <f>IFERROR(DATE(YEAR(Incoming_Data[[#This Row],[Confirmed Day]]),MONTH(Incoming_Data[[#This Row],[Confirmed Day]]),1),"")</f>
        <v>41365</v>
      </c>
      <c r="U420" s="12">
        <f>IF(ISNUMBER(Incoming_Data[[#This Row],[Completed Day]]),1,0)</f>
        <v>1</v>
      </c>
      <c r="V420" s="12">
        <f>IF(ISNUMBER(Incoming_Data[[#This Row],[Confirmed Day]]),1,0)</f>
        <v>1</v>
      </c>
      <c r="X420" t="s">
        <v>8572</v>
      </c>
      <c r="Y420" s="36">
        <v>41353</v>
      </c>
      <c r="AA420" t="s">
        <v>8572</v>
      </c>
      <c r="AB420" s="36">
        <v>41384</v>
      </c>
    </row>
    <row r="421" spans="2:28" x14ac:dyDescent="0.25">
      <c r="B421" s="24" t="s">
        <v>30</v>
      </c>
      <c r="C421" s="24" t="s">
        <v>17</v>
      </c>
      <c r="D421" s="24" t="s">
        <v>10820</v>
      </c>
      <c r="E421" s="24" t="s">
        <v>7830</v>
      </c>
      <c r="F421" s="24" t="s">
        <v>10822</v>
      </c>
      <c r="G421" s="36">
        <v>41338</v>
      </c>
      <c r="H421" s="36">
        <v>41338</v>
      </c>
      <c r="I421" s="12">
        <v>3</v>
      </c>
      <c r="J421" s="12">
        <v>3</v>
      </c>
      <c r="K421" s="12">
        <v>3</v>
      </c>
      <c r="L421" s="24" t="s">
        <v>10597</v>
      </c>
      <c r="M421" t="str">
        <f>VLOOKUP(LEFT(Incoming_Data[[#This Row],[Object ID]],1),Lookup[#All],2,FALSE)</f>
        <v>Service Request</v>
      </c>
      <c r="N421" s="36" t="str">
        <f>IFERROR(VLOOKUP(Incoming_Data[[#This Row],[Object ID]],SP_Data[#All],2,FALSE),"")</f>
        <v/>
      </c>
      <c r="O421" s="36">
        <f>IFERROR(VLOOKUP(Incoming_Data[[#This Row],[Object ID]],Finalized_Data[#All],2,FALSE),"")</f>
        <v>41384</v>
      </c>
      <c r="P4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421" s="6">
        <f>IFERROR(DATE(YEAR(Incoming_Data[[#This Row],[Incoming Day]]),MONTH(Incoming_Data[[#This Row],[Incoming Day]]),1),"")</f>
        <v>41334</v>
      </c>
      <c r="R421" s="3">
        <f>DATE(YEAR(Incoming_Data[[#This Row],[Incoming Day]]),1,1)</f>
        <v>41275</v>
      </c>
      <c r="S421" s="6" t="str">
        <f>IFERROR(DATE(YEAR(Incoming_Data[[#This Row],[Completed Day]]),MONTH(Incoming_Data[[#This Row],[Completed Day]]),1),"")</f>
        <v/>
      </c>
      <c r="T421" s="6">
        <f>IFERROR(DATE(YEAR(Incoming_Data[[#This Row],[Confirmed Day]]),MONTH(Incoming_Data[[#This Row],[Confirmed Day]]),1),"")</f>
        <v>41365</v>
      </c>
      <c r="U421" s="12">
        <f>IF(ISNUMBER(Incoming_Data[[#This Row],[Completed Day]]),1,0)</f>
        <v>0</v>
      </c>
      <c r="V421" s="12">
        <f>IF(ISNUMBER(Incoming_Data[[#This Row],[Confirmed Day]]),1,0)</f>
        <v>1</v>
      </c>
      <c r="X421" t="s">
        <v>8570</v>
      </c>
      <c r="Y421" s="36">
        <v>41353</v>
      </c>
      <c r="AA421" t="s">
        <v>8570</v>
      </c>
      <c r="AB421" s="36">
        <v>41384</v>
      </c>
    </row>
    <row r="422" spans="2:28" x14ac:dyDescent="0.25">
      <c r="B422" s="24" t="s">
        <v>30</v>
      </c>
      <c r="C422" s="24" t="s">
        <v>17</v>
      </c>
      <c r="D422" s="24" t="s">
        <v>10820</v>
      </c>
      <c r="E422" s="24" t="s">
        <v>8682</v>
      </c>
      <c r="F422" s="24" t="s">
        <v>10823</v>
      </c>
      <c r="G422" s="36">
        <v>41332</v>
      </c>
      <c r="H422" s="36">
        <v>41332</v>
      </c>
      <c r="I422" s="12">
        <v>4</v>
      </c>
      <c r="J422" s="12">
        <v>4</v>
      </c>
      <c r="K422" s="12">
        <v>4</v>
      </c>
      <c r="L422" s="24" t="s">
        <v>10597</v>
      </c>
      <c r="M422" t="str">
        <f>VLOOKUP(LEFT(Incoming_Data[[#This Row],[Object ID]],1),Lookup[#All],2,FALSE)</f>
        <v>Incident</v>
      </c>
      <c r="N422" s="36">
        <f>IFERROR(VLOOKUP(Incoming_Data[[#This Row],[Object ID]],SP_Data[#All],2,FALSE),"")</f>
        <v>41353</v>
      </c>
      <c r="O422" s="36">
        <f>IFERROR(VLOOKUP(Incoming_Data[[#This Row],[Object ID]],Finalized_Data[#All],2,FALSE),"")</f>
        <v>41425</v>
      </c>
      <c r="P4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2" s="6">
        <f>IFERROR(DATE(YEAR(Incoming_Data[[#This Row],[Incoming Day]]),MONTH(Incoming_Data[[#This Row],[Incoming Day]]),1),"")</f>
        <v>41306</v>
      </c>
      <c r="R422" s="3">
        <f>DATE(YEAR(Incoming_Data[[#This Row],[Incoming Day]]),1,1)</f>
        <v>41275</v>
      </c>
      <c r="S422" s="6">
        <f>IFERROR(DATE(YEAR(Incoming_Data[[#This Row],[Completed Day]]),MONTH(Incoming_Data[[#This Row],[Completed Day]]),1),"")</f>
        <v>41334</v>
      </c>
      <c r="T422" s="6">
        <f>IFERROR(DATE(YEAR(Incoming_Data[[#This Row],[Confirmed Day]]),MONTH(Incoming_Data[[#This Row],[Confirmed Day]]),1),"")</f>
        <v>41395</v>
      </c>
      <c r="U422" s="12">
        <f>IF(ISNUMBER(Incoming_Data[[#This Row],[Completed Day]]),1,0)</f>
        <v>1</v>
      </c>
      <c r="V422" s="12">
        <f>IF(ISNUMBER(Incoming_Data[[#This Row],[Confirmed Day]]),1,0)</f>
        <v>1</v>
      </c>
      <c r="X422" t="s">
        <v>8566</v>
      </c>
      <c r="Y422" s="36">
        <v>41353</v>
      </c>
      <c r="AA422" t="s">
        <v>8566</v>
      </c>
      <c r="AB422" s="36">
        <v>41384</v>
      </c>
    </row>
    <row r="423" spans="2:28" x14ac:dyDescent="0.25">
      <c r="B423" s="24" t="s">
        <v>30</v>
      </c>
      <c r="C423" s="24" t="s">
        <v>17</v>
      </c>
      <c r="D423" s="24" t="s">
        <v>10820</v>
      </c>
      <c r="E423" s="24" t="s">
        <v>6592</v>
      </c>
      <c r="F423" s="24" t="s">
        <v>10824</v>
      </c>
      <c r="G423" s="36">
        <v>41353</v>
      </c>
      <c r="H423" s="36">
        <v>41353</v>
      </c>
      <c r="I423" s="12">
        <v>3</v>
      </c>
      <c r="J423" s="12">
        <v>3</v>
      </c>
      <c r="K423" s="12">
        <v>3</v>
      </c>
      <c r="L423" s="24" t="s">
        <v>10597</v>
      </c>
      <c r="M423" t="str">
        <f>VLOOKUP(LEFT(Incoming_Data[[#This Row],[Object ID]],1),Lookup[#All],2,FALSE)</f>
        <v>Incident</v>
      </c>
      <c r="N423" s="36">
        <f>IFERROR(VLOOKUP(Incoming_Data[[#This Row],[Object ID]],SP_Data[#All],2,FALSE),"")</f>
        <v>41409</v>
      </c>
      <c r="O423" s="36">
        <f>IFERROR(VLOOKUP(Incoming_Data[[#This Row],[Object ID]],Finalized_Data[#All],2,FALSE),"")</f>
        <v>41409</v>
      </c>
      <c r="P4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3" s="6">
        <f>IFERROR(DATE(YEAR(Incoming_Data[[#This Row],[Incoming Day]]),MONTH(Incoming_Data[[#This Row],[Incoming Day]]),1),"")</f>
        <v>41334</v>
      </c>
      <c r="R423" s="3">
        <f>DATE(YEAR(Incoming_Data[[#This Row],[Incoming Day]]),1,1)</f>
        <v>41275</v>
      </c>
      <c r="S423" s="6">
        <f>IFERROR(DATE(YEAR(Incoming_Data[[#This Row],[Completed Day]]),MONTH(Incoming_Data[[#This Row],[Completed Day]]),1),"")</f>
        <v>41395</v>
      </c>
      <c r="T423" s="6">
        <f>IFERROR(DATE(YEAR(Incoming_Data[[#This Row],[Confirmed Day]]),MONTH(Incoming_Data[[#This Row],[Confirmed Day]]),1),"")</f>
        <v>41395</v>
      </c>
      <c r="U423" s="12">
        <f>IF(ISNUMBER(Incoming_Data[[#This Row],[Completed Day]]),1,0)</f>
        <v>1</v>
      </c>
      <c r="V423" s="12">
        <f>IF(ISNUMBER(Incoming_Data[[#This Row],[Confirmed Day]]),1,0)</f>
        <v>1</v>
      </c>
      <c r="X423" t="s">
        <v>8553</v>
      </c>
      <c r="Y423" s="36">
        <v>41353</v>
      </c>
      <c r="AA423" t="s">
        <v>8553</v>
      </c>
      <c r="AB423" s="36">
        <v>41354</v>
      </c>
    </row>
    <row r="424" spans="2:28" x14ac:dyDescent="0.25">
      <c r="B424" s="24" t="s">
        <v>30</v>
      </c>
      <c r="C424" s="24" t="s">
        <v>17</v>
      </c>
      <c r="D424" s="24" t="s">
        <v>10820</v>
      </c>
      <c r="E424" s="24" t="s">
        <v>6581</v>
      </c>
      <c r="F424" s="24" t="s">
        <v>10825</v>
      </c>
      <c r="G424" s="36">
        <v>41353</v>
      </c>
      <c r="H424" s="36">
        <v>41353</v>
      </c>
      <c r="I424" s="12">
        <v>3</v>
      </c>
      <c r="J424" s="12">
        <v>3</v>
      </c>
      <c r="K424" s="12">
        <v>3</v>
      </c>
      <c r="L424" s="24" t="s">
        <v>10597</v>
      </c>
      <c r="M424" t="str">
        <f>VLOOKUP(LEFT(Incoming_Data[[#This Row],[Object ID]],1),Lookup[#All],2,FALSE)</f>
        <v>Incident</v>
      </c>
      <c r="N424" s="36">
        <f>IFERROR(VLOOKUP(Incoming_Data[[#This Row],[Object ID]],SP_Data[#All],2,FALSE),"")</f>
        <v>41357</v>
      </c>
      <c r="O424" s="36">
        <f>IFERROR(VLOOKUP(Incoming_Data[[#This Row],[Object ID]],Finalized_Data[#All],2,FALSE),"")</f>
        <v>41425</v>
      </c>
      <c r="P4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4" s="6">
        <f>IFERROR(DATE(YEAR(Incoming_Data[[#This Row],[Incoming Day]]),MONTH(Incoming_Data[[#This Row],[Incoming Day]]),1),"")</f>
        <v>41334</v>
      </c>
      <c r="R424" s="3">
        <f>DATE(YEAR(Incoming_Data[[#This Row],[Incoming Day]]),1,1)</f>
        <v>41275</v>
      </c>
      <c r="S424" s="6">
        <f>IFERROR(DATE(YEAR(Incoming_Data[[#This Row],[Completed Day]]),MONTH(Incoming_Data[[#This Row],[Completed Day]]),1),"")</f>
        <v>41334</v>
      </c>
      <c r="T424" s="6">
        <f>IFERROR(DATE(YEAR(Incoming_Data[[#This Row],[Confirmed Day]]),MONTH(Incoming_Data[[#This Row],[Confirmed Day]]),1),"")</f>
        <v>41395</v>
      </c>
      <c r="U424" s="12">
        <f>IF(ISNUMBER(Incoming_Data[[#This Row],[Completed Day]]),1,0)</f>
        <v>1</v>
      </c>
      <c r="V424" s="12">
        <f>IF(ISNUMBER(Incoming_Data[[#This Row],[Confirmed Day]]),1,0)</f>
        <v>1</v>
      </c>
      <c r="X424" t="s">
        <v>8549</v>
      </c>
      <c r="Y424" s="36">
        <v>41353</v>
      </c>
      <c r="AA424" t="s">
        <v>8549</v>
      </c>
      <c r="AB424" s="36">
        <v>41354</v>
      </c>
    </row>
    <row r="425" spans="2:28" x14ac:dyDescent="0.25">
      <c r="B425" s="24" t="s">
        <v>30</v>
      </c>
      <c r="C425" s="24" t="s">
        <v>17</v>
      </c>
      <c r="D425" s="24" t="s">
        <v>2191</v>
      </c>
      <c r="E425" s="24" t="s">
        <v>10441</v>
      </c>
      <c r="F425" s="24" t="s">
        <v>10826</v>
      </c>
      <c r="G425" s="36">
        <v>41318</v>
      </c>
      <c r="H425" s="36">
        <v>41318</v>
      </c>
      <c r="I425" s="12">
        <v>3</v>
      </c>
      <c r="J425" s="12">
        <v>3</v>
      </c>
      <c r="K425" s="12">
        <v>3</v>
      </c>
      <c r="L425" s="24" t="s">
        <v>10597</v>
      </c>
      <c r="M425" t="str">
        <f>VLOOKUP(LEFT(Incoming_Data[[#This Row],[Object ID]],1),Lookup[#All],2,FALSE)</f>
        <v>Service Request</v>
      </c>
      <c r="N425" s="36">
        <f>IFERROR(VLOOKUP(Incoming_Data[[#This Row],[Object ID]],SP_Data[#All],2,FALSE),"")</f>
        <v>41352</v>
      </c>
      <c r="O425" s="36">
        <f>IFERROR(VLOOKUP(Incoming_Data[[#This Row],[Object ID]],Finalized_Data[#All],2,FALSE),"")</f>
        <v>41383</v>
      </c>
      <c r="P4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5" s="6">
        <f>IFERROR(DATE(YEAR(Incoming_Data[[#This Row],[Incoming Day]]),MONTH(Incoming_Data[[#This Row],[Incoming Day]]),1),"")</f>
        <v>41306</v>
      </c>
      <c r="R425" s="3">
        <f>DATE(YEAR(Incoming_Data[[#This Row],[Incoming Day]]),1,1)</f>
        <v>41275</v>
      </c>
      <c r="S425" s="6">
        <f>IFERROR(DATE(YEAR(Incoming_Data[[#This Row],[Completed Day]]),MONTH(Incoming_Data[[#This Row],[Completed Day]]),1),"")</f>
        <v>41334</v>
      </c>
      <c r="T425" s="6">
        <f>IFERROR(DATE(YEAR(Incoming_Data[[#This Row],[Confirmed Day]]),MONTH(Incoming_Data[[#This Row],[Confirmed Day]]),1),"")</f>
        <v>41365</v>
      </c>
      <c r="U425" s="12">
        <f>IF(ISNUMBER(Incoming_Data[[#This Row],[Completed Day]]),1,0)</f>
        <v>1</v>
      </c>
      <c r="V425" s="12">
        <f>IF(ISNUMBER(Incoming_Data[[#This Row],[Confirmed Day]]),1,0)</f>
        <v>1</v>
      </c>
      <c r="X425" t="s">
        <v>8545</v>
      </c>
      <c r="Y425" s="36">
        <v>41356</v>
      </c>
      <c r="AA425" t="s">
        <v>8545</v>
      </c>
      <c r="AB425" s="36">
        <v>41387</v>
      </c>
    </row>
    <row r="426" spans="2:28" x14ac:dyDescent="0.25">
      <c r="B426" s="24" t="s">
        <v>30</v>
      </c>
      <c r="C426" s="24" t="s">
        <v>17</v>
      </c>
      <c r="D426" s="24" t="s">
        <v>2191</v>
      </c>
      <c r="E426" s="24" t="s">
        <v>10205</v>
      </c>
      <c r="F426" s="24" t="s">
        <v>10827</v>
      </c>
      <c r="G426" s="36">
        <v>41324</v>
      </c>
      <c r="H426" s="36">
        <v>41324</v>
      </c>
      <c r="I426" s="12">
        <v>3</v>
      </c>
      <c r="J426" s="12">
        <v>3</v>
      </c>
      <c r="K426" s="12">
        <v>3</v>
      </c>
      <c r="L426" s="24" t="s">
        <v>10597</v>
      </c>
      <c r="M426" t="str">
        <f>VLOOKUP(LEFT(Incoming_Data[[#This Row],[Object ID]],1),Lookup[#All],2,FALSE)</f>
        <v>Service Request</v>
      </c>
      <c r="N426" s="36">
        <f>IFERROR(VLOOKUP(Incoming_Data[[#This Row],[Object ID]],SP_Data[#All],2,FALSE),"")</f>
        <v>41353</v>
      </c>
      <c r="O426" s="36">
        <f>IFERROR(VLOOKUP(Incoming_Data[[#This Row],[Object ID]],Finalized_Data[#All],2,FALSE),"")</f>
        <v>41384</v>
      </c>
      <c r="P4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6" s="6">
        <f>IFERROR(DATE(YEAR(Incoming_Data[[#This Row],[Incoming Day]]),MONTH(Incoming_Data[[#This Row],[Incoming Day]]),1),"")</f>
        <v>41306</v>
      </c>
      <c r="R426" s="3">
        <f>DATE(YEAR(Incoming_Data[[#This Row],[Incoming Day]]),1,1)</f>
        <v>41275</v>
      </c>
      <c r="S426" s="6">
        <f>IFERROR(DATE(YEAR(Incoming_Data[[#This Row],[Completed Day]]),MONTH(Incoming_Data[[#This Row],[Completed Day]]),1),"")</f>
        <v>41334</v>
      </c>
      <c r="T426" s="6">
        <f>IFERROR(DATE(YEAR(Incoming_Data[[#This Row],[Confirmed Day]]),MONTH(Incoming_Data[[#This Row],[Confirmed Day]]),1),"")</f>
        <v>41365</v>
      </c>
      <c r="U426" s="12">
        <f>IF(ISNUMBER(Incoming_Data[[#This Row],[Completed Day]]),1,0)</f>
        <v>1</v>
      </c>
      <c r="V426" s="12">
        <f>IF(ISNUMBER(Incoming_Data[[#This Row],[Confirmed Day]]),1,0)</f>
        <v>1</v>
      </c>
      <c r="X426" t="s">
        <v>8539</v>
      </c>
      <c r="Y426" s="36">
        <v>41353</v>
      </c>
      <c r="AA426" t="s">
        <v>8539</v>
      </c>
      <c r="AB426" s="36">
        <v>41384</v>
      </c>
    </row>
    <row r="427" spans="2:28" x14ac:dyDescent="0.25">
      <c r="B427" s="24" t="s">
        <v>30</v>
      </c>
      <c r="C427" s="24" t="s">
        <v>17</v>
      </c>
      <c r="D427" s="24" t="s">
        <v>2191</v>
      </c>
      <c r="E427" s="24" t="s">
        <v>10133</v>
      </c>
      <c r="F427" s="24" t="s">
        <v>10828</v>
      </c>
      <c r="G427" s="36">
        <v>41324</v>
      </c>
      <c r="H427" s="36">
        <v>41323</v>
      </c>
      <c r="I427" s="12">
        <v>3</v>
      </c>
      <c r="J427" s="12">
        <v>3</v>
      </c>
      <c r="K427" s="12">
        <v>3</v>
      </c>
      <c r="L427" s="24" t="s">
        <v>10597</v>
      </c>
      <c r="M427" t="str">
        <f>VLOOKUP(LEFT(Incoming_Data[[#This Row],[Object ID]],1),Lookup[#All],2,FALSE)</f>
        <v>Service Request</v>
      </c>
      <c r="N427" s="36">
        <f>IFERROR(VLOOKUP(Incoming_Data[[#This Row],[Object ID]],SP_Data[#All],2,FALSE),"")</f>
        <v>41353</v>
      </c>
      <c r="O427" s="36">
        <f>IFERROR(VLOOKUP(Incoming_Data[[#This Row],[Object ID]],Finalized_Data[#All],2,FALSE),"")</f>
        <v>41384</v>
      </c>
      <c r="P4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7" s="6">
        <f>IFERROR(DATE(YEAR(Incoming_Data[[#This Row],[Incoming Day]]),MONTH(Incoming_Data[[#This Row],[Incoming Day]]),1),"")</f>
        <v>41306</v>
      </c>
      <c r="R427" s="3">
        <f>DATE(YEAR(Incoming_Data[[#This Row],[Incoming Day]]),1,1)</f>
        <v>41275</v>
      </c>
      <c r="S427" s="6">
        <f>IFERROR(DATE(YEAR(Incoming_Data[[#This Row],[Completed Day]]),MONTH(Incoming_Data[[#This Row],[Completed Day]]),1),"")</f>
        <v>41334</v>
      </c>
      <c r="T427" s="6">
        <f>IFERROR(DATE(YEAR(Incoming_Data[[#This Row],[Confirmed Day]]),MONTH(Incoming_Data[[#This Row],[Confirmed Day]]),1),"")</f>
        <v>41365</v>
      </c>
      <c r="U427" s="12">
        <f>IF(ISNUMBER(Incoming_Data[[#This Row],[Completed Day]]),1,0)</f>
        <v>1</v>
      </c>
      <c r="V427" s="12">
        <f>IF(ISNUMBER(Incoming_Data[[#This Row],[Confirmed Day]]),1,0)</f>
        <v>1</v>
      </c>
      <c r="X427" t="s">
        <v>8542</v>
      </c>
      <c r="Y427" s="36">
        <v>41353</v>
      </c>
      <c r="AA427" t="s">
        <v>8542</v>
      </c>
      <c r="AB427" s="36">
        <v>41384</v>
      </c>
    </row>
    <row r="428" spans="2:28" x14ac:dyDescent="0.25">
      <c r="B428" s="24" t="s">
        <v>30</v>
      </c>
      <c r="C428" s="24" t="s">
        <v>17</v>
      </c>
      <c r="D428" s="24" t="s">
        <v>2191</v>
      </c>
      <c r="E428" s="24" t="s">
        <v>10079</v>
      </c>
      <c r="F428" s="24" t="s">
        <v>10829</v>
      </c>
      <c r="G428" s="36">
        <v>41324</v>
      </c>
      <c r="H428" s="36">
        <v>41323</v>
      </c>
      <c r="I428" s="12">
        <v>3</v>
      </c>
      <c r="J428" s="12">
        <v>3</v>
      </c>
      <c r="K428" s="12">
        <v>3</v>
      </c>
      <c r="L428" s="24" t="s">
        <v>10597</v>
      </c>
      <c r="M428" t="str">
        <f>VLOOKUP(LEFT(Incoming_Data[[#This Row],[Object ID]],1),Lookup[#All],2,FALSE)</f>
        <v>Service Request</v>
      </c>
      <c r="N428" s="36">
        <f>IFERROR(VLOOKUP(Incoming_Data[[#This Row],[Object ID]],SP_Data[#All],2,FALSE),"")</f>
        <v>41353</v>
      </c>
      <c r="O428" s="36">
        <f>IFERROR(VLOOKUP(Incoming_Data[[#This Row],[Object ID]],Finalized_Data[#All],2,FALSE),"")</f>
        <v>41384</v>
      </c>
      <c r="P4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8" s="6">
        <f>IFERROR(DATE(YEAR(Incoming_Data[[#This Row],[Incoming Day]]),MONTH(Incoming_Data[[#This Row],[Incoming Day]]),1),"")</f>
        <v>41306</v>
      </c>
      <c r="R428" s="3">
        <f>DATE(YEAR(Incoming_Data[[#This Row],[Incoming Day]]),1,1)</f>
        <v>41275</v>
      </c>
      <c r="S428" s="6">
        <f>IFERROR(DATE(YEAR(Incoming_Data[[#This Row],[Completed Day]]),MONTH(Incoming_Data[[#This Row],[Completed Day]]),1),"")</f>
        <v>41334</v>
      </c>
      <c r="T428" s="6">
        <f>IFERROR(DATE(YEAR(Incoming_Data[[#This Row],[Confirmed Day]]),MONTH(Incoming_Data[[#This Row],[Confirmed Day]]),1),"")</f>
        <v>41365</v>
      </c>
      <c r="U428" s="12">
        <f>IF(ISNUMBER(Incoming_Data[[#This Row],[Completed Day]]),1,0)</f>
        <v>1</v>
      </c>
      <c r="V428" s="12">
        <f>IF(ISNUMBER(Incoming_Data[[#This Row],[Confirmed Day]]),1,0)</f>
        <v>1</v>
      </c>
      <c r="X428" t="s">
        <v>8535</v>
      </c>
      <c r="Y428" s="36">
        <v>41353</v>
      </c>
      <c r="AA428" t="s">
        <v>8535</v>
      </c>
      <c r="AB428" s="36">
        <v>41425</v>
      </c>
    </row>
    <row r="429" spans="2:28" x14ac:dyDescent="0.25">
      <c r="B429" s="24" t="s">
        <v>30</v>
      </c>
      <c r="C429" s="24" t="s">
        <v>17</v>
      </c>
      <c r="D429" s="24" t="s">
        <v>2191</v>
      </c>
      <c r="E429" s="24" t="s">
        <v>8658</v>
      </c>
      <c r="F429" s="24" t="s">
        <v>10830</v>
      </c>
      <c r="G429" s="36">
        <v>41332</v>
      </c>
      <c r="H429" s="36">
        <v>41332</v>
      </c>
      <c r="I429" s="12">
        <v>4</v>
      </c>
      <c r="J429" s="12">
        <v>4</v>
      </c>
      <c r="K429" s="12">
        <v>4</v>
      </c>
      <c r="L429" s="24" t="s">
        <v>10597</v>
      </c>
      <c r="M429" t="str">
        <f>VLOOKUP(LEFT(Incoming_Data[[#This Row],[Object ID]],1),Lookup[#All],2,FALSE)</f>
        <v>Service Request</v>
      </c>
      <c r="N429" s="36">
        <f>IFERROR(VLOOKUP(Incoming_Data[[#This Row],[Object ID]],SP_Data[#All],2,FALSE),"")</f>
        <v>41353</v>
      </c>
      <c r="O429" s="36">
        <f>IFERROR(VLOOKUP(Incoming_Data[[#This Row],[Object ID]],Finalized_Data[#All],2,FALSE),"")</f>
        <v>41384</v>
      </c>
      <c r="P4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29" s="6">
        <f>IFERROR(DATE(YEAR(Incoming_Data[[#This Row],[Incoming Day]]),MONTH(Incoming_Data[[#This Row],[Incoming Day]]),1),"")</f>
        <v>41306</v>
      </c>
      <c r="R429" s="3">
        <f>DATE(YEAR(Incoming_Data[[#This Row],[Incoming Day]]),1,1)</f>
        <v>41275</v>
      </c>
      <c r="S429" s="6">
        <f>IFERROR(DATE(YEAR(Incoming_Data[[#This Row],[Completed Day]]),MONTH(Incoming_Data[[#This Row],[Completed Day]]),1),"")</f>
        <v>41334</v>
      </c>
      <c r="T429" s="6">
        <f>IFERROR(DATE(YEAR(Incoming_Data[[#This Row],[Confirmed Day]]),MONTH(Incoming_Data[[#This Row],[Confirmed Day]]),1),"")</f>
        <v>41365</v>
      </c>
      <c r="U429" s="12">
        <f>IF(ISNUMBER(Incoming_Data[[#This Row],[Completed Day]]),1,0)</f>
        <v>1</v>
      </c>
      <c r="V429" s="12">
        <f>IF(ISNUMBER(Incoming_Data[[#This Row],[Confirmed Day]]),1,0)</f>
        <v>1</v>
      </c>
      <c r="X429" t="s">
        <v>8531</v>
      </c>
      <c r="Y429" s="36">
        <v>41353</v>
      </c>
      <c r="AA429" t="s">
        <v>8531</v>
      </c>
      <c r="AB429" s="36">
        <v>41384</v>
      </c>
    </row>
    <row r="430" spans="2:28" x14ac:dyDescent="0.25">
      <c r="B430" s="24" t="s">
        <v>30</v>
      </c>
      <c r="C430" s="24" t="s">
        <v>17</v>
      </c>
      <c r="D430" s="24" t="s">
        <v>2191</v>
      </c>
      <c r="E430" s="24" t="s">
        <v>8612</v>
      </c>
      <c r="F430" s="24" t="s">
        <v>10831</v>
      </c>
      <c r="G430" s="36">
        <v>41340</v>
      </c>
      <c r="H430" s="36">
        <v>41339</v>
      </c>
      <c r="I430" s="12">
        <v>3</v>
      </c>
      <c r="J430" s="12">
        <v>3</v>
      </c>
      <c r="K430" s="12">
        <v>3</v>
      </c>
      <c r="L430" s="24" t="s">
        <v>10597</v>
      </c>
      <c r="M430" t="str">
        <f>VLOOKUP(LEFT(Incoming_Data[[#This Row],[Object ID]],1),Lookup[#All],2,FALSE)</f>
        <v>Service Request</v>
      </c>
      <c r="N430" s="36">
        <f>IFERROR(VLOOKUP(Incoming_Data[[#This Row],[Object ID]],SP_Data[#All],2,FALSE),"")</f>
        <v>41353</v>
      </c>
      <c r="O430" s="36">
        <f>IFERROR(VLOOKUP(Incoming_Data[[#This Row],[Object ID]],Finalized_Data[#All],2,FALSE),"")</f>
        <v>41384</v>
      </c>
      <c r="P4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0" s="6">
        <f>IFERROR(DATE(YEAR(Incoming_Data[[#This Row],[Incoming Day]]),MONTH(Incoming_Data[[#This Row],[Incoming Day]]),1),"")</f>
        <v>41334</v>
      </c>
      <c r="R430" s="3">
        <f>DATE(YEAR(Incoming_Data[[#This Row],[Incoming Day]]),1,1)</f>
        <v>41275</v>
      </c>
      <c r="S430" s="6">
        <f>IFERROR(DATE(YEAR(Incoming_Data[[#This Row],[Completed Day]]),MONTH(Incoming_Data[[#This Row],[Completed Day]]),1),"")</f>
        <v>41334</v>
      </c>
      <c r="T430" s="6">
        <f>IFERROR(DATE(YEAR(Incoming_Data[[#This Row],[Confirmed Day]]),MONTH(Incoming_Data[[#This Row],[Confirmed Day]]),1),"")</f>
        <v>41365</v>
      </c>
      <c r="U430" s="12">
        <f>IF(ISNUMBER(Incoming_Data[[#This Row],[Completed Day]]),1,0)</f>
        <v>1</v>
      </c>
      <c r="V430" s="12">
        <f>IF(ISNUMBER(Incoming_Data[[#This Row],[Confirmed Day]]),1,0)</f>
        <v>1</v>
      </c>
      <c r="X430" t="s">
        <v>8526</v>
      </c>
      <c r="Y430" s="36">
        <v>41353</v>
      </c>
      <c r="AA430" t="s">
        <v>8526</v>
      </c>
      <c r="AB430" s="36">
        <v>41384</v>
      </c>
    </row>
    <row r="431" spans="2:28" x14ac:dyDescent="0.25">
      <c r="B431" s="24" t="s">
        <v>30</v>
      </c>
      <c r="C431" s="24" t="s">
        <v>17</v>
      </c>
      <c r="D431" s="24" t="s">
        <v>2191</v>
      </c>
      <c r="E431" s="24" t="s">
        <v>8249</v>
      </c>
      <c r="F431" s="24" t="s">
        <v>10832</v>
      </c>
      <c r="G431" s="36">
        <v>41339</v>
      </c>
      <c r="H431" s="36">
        <v>41339</v>
      </c>
      <c r="I431" s="12">
        <v>4</v>
      </c>
      <c r="J431" s="12">
        <v>4</v>
      </c>
      <c r="K431" s="12">
        <v>4</v>
      </c>
      <c r="L431" s="24" t="s">
        <v>10597</v>
      </c>
      <c r="M431" t="str">
        <f>VLOOKUP(LEFT(Incoming_Data[[#This Row],[Object ID]],1),Lookup[#All],2,FALSE)</f>
        <v>Service Request</v>
      </c>
      <c r="N431" s="36">
        <f>IFERROR(VLOOKUP(Incoming_Data[[#This Row],[Object ID]],SP_Data[#All],2,FALSE),"")</f>
        <v>41353</v>
      </c>
      <c r="O431" s="36">
        <f>IFERROR(VLOOKUP(Incoming_Data[[#This Row],[Object ID]],Finalized_Data[#All],2,FALSE),"")</f>
        <v>41384</v>
      </c>
      <c r="P4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1" s="6">
        <f>IFERROR(DATE(YEAR(Incoming_Data[[#This Row],[Incoming Day]]),MONTH(Incoming_Data[[#This Row],[Incoming Day]]),1),"")</f>
        <v>41334</v>
      </c>
      <c r="R431" s="3">
        <f>DATE(YEAR(Incoming_Data[[#This Row],[Incoming Day]]),1,1)</f>
        <v>41275</v>
      </c>
      <c r="S431" s="6">
        <f>IFERROR(DATE(YEAR(Incoming_Data[[#This Row],[Completed Day]]),MONTH(Incoming_Data[[#This Row],[Completed Day]]),1),"")</f>
        <v>41334</v>
      </c>
      <c r="T431" s="6">
        <f>IFERROR(DATE(YEAR(Incoming_Data[[#This Row],[Confirmed Day]]),MONTH(Incoming_Data[[#This Row],[Confirmed Day]]),1),"")</f>
        <v>41365</v>
      </c>
      <c r="U431" s="12">
        <f>IF(ISNUMBER(Incoming_Data[[#This Row],[Completed Day]]),1,0)</f>
        <v>1</v>
      </c>
      <c r="V431" s="12">
        <f>IF(ISNUMBER(Incoming_Data[[#This Row],[Confirmed Day]]),1,0)</f>
        <v>1</v>
      </c>
      <c r="X431" t="s">
        <v>8522</v>
      </c>
      <c r="Y431" s="36">
        <v>41353</v>
      </c>
      <c r="AA431" t="s">
        <v>8522</v>
      </c>
      <c r="AB431" s="36">
        <v>41384</v>
      </c>
    </row>
    <row r="432" spans="2:28" x14ac:dyDescent="0.25">
      <c r="B432" s="24" t="s">
        <v>30</v>
      </c>
      <c r="C432" s="24" t="s">
        <v>17</v>
      </c>
      <c r="D432" s="24" t="s">
        <v>2191</v>
      </c>
      <c r="E432" s="24" t="s">
        <v>8238</v>
      </c>
      <c r="F432" s="24" t="s">
        <v>10833</v>
      </c>
      <c r="G432" s="36">
        <v>41333</v>
      </c>
      <c r="H432" s="36">
        <v>41333</v>
      </c>
      <c r="I432" s="12">
        <v>3</v>
      </c>
      <c r="J432" s="12">
        <v>3</v>
      </c>
      <c r="K432" s="12">
        <v>3</v>
      </c>
      <c r="L432" s="24" t="s">
        <v>10597</v>
      </c>
      <c r="M432" t="str">
        <f>VLOOKUP(LEFT(Incoming_Data[[#This Row],[Object ID]],1),Lookup[#All],2,FALSE)</f>
        <v>Service Request</v>
      </c>
      <c r="N432" s="36">
        <f>IFERROR(VLOOKUP(Incoming_Data[[#This Row],[Object ID]],SP_Data[#All],2,FALSE),"")</f>
        <v>41353</v>
      </c>
      <c r="O432" s="36">
        <f>IFERROR(VLOOKUP(Incoming_Data[[#This Row],[Object ID]],Finalized_Data[#All],2,FALSE),"")</f>
        <v>41384</v>
      </c>
      <c r="P4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2" s="6">
        <f>IFERROR(DATE(YEAR(Incoming_Data[[#This Row],[Incoming Day]]),MONTH(Incoming_Data[[#This Row],[Incoming Day]]),1),"")</f>
        <v>41306</v>
      </c>
      <c r="R432" s="3">
        <f>DATE(YEAR(Incoming_Data[[#This Row],[Incoming Day]]),1,1)</f>
        <v>41275</v>
      </c>
      <c r="S432" s="6">
        <f>IFERROR(DATE(YEAR(Incoming_Data[[#This Row],[Completed Day]]),MONTH(Incoming_Data[[#This Row],[Completed Day]]),1),"")</f>
        <v>41334</v>
      </c>
      <c r="T432" s="6">
        <f>IFERROR(DATE(YEAR(Incoming_Data[[#This Row],[Confirmed Day]]),MONTH(Incoming_Data[[#This Row],[Confirmed Day]]),1),"")</f>
        <v>41365</v>
      </c>
      <c r="U432" s="12">
        <f>IF(ISNUMBER(Incoming_Data[[#This Row],[Completed Day]]),1,0)</f>
        <v>1</v>
      </c>
      <c r="V432" s="12">
        <f>IF(ISNUMBER(Incoming_Data[[#This Row],[Confirmed Day]]),1,0)</f>
        <v>1</v>
      </c>
      <c r="X432" t="s">
        <v>8509</v>
      </c>
      <c r="Y432" s="36">
        <v>41353</v>
      </c>
      <c r="AA432" t="s">
        <v>8509</v>
      </c>
      <c r="AB432" s="36">
        <v>41384</v>
      </c>
    </row>
    <row r="433" spans="2:28" x14ac:dyDescent="0.25">
      <c r="B433" s="24" t="s">
        <v>30</v>
      </c>
      <c r="C433" s="24" t="s">
        <v>17</v>
      </c>
      <c r="D433" s="24" t="s">
        <v>2191</v>
      </c>
      <c r="E433" s="24" t="s">
        <v>7072</v>
      </c>
      <c r="F433" s="24" t="s">
        <v>10834</v>
      </c>
      <c r="G433" s="36">
        <v>41353</v>
      </c>
      <c r="H433" s="36">
        <v>41353</v>
      </c>
      <c r="I433" s="12">
        <v>3</v>
      </c>
      <c r="J433" s="12">
        <v>3</v>
      </c>
      <c r="K433" s="12">
        <v>3</v>
      </c>
      <c r="L433" s="24" t="s">
        <v>10597</v>
      </c>
      <c r="M433" t="str">
        <f>VLOOKUP(LEFT(Incoming_Data[[#This Row],[Object ID]],1),Lookup[#All],2,FALSE)</f>
        <v>Service Request</v>
      </c>
      <c r="N433" s="36">
        <f>IFERROR(VLOOKUP(Incoming_Data[[#This Row],[Object ID]],SP_Data[#All],2,FALSE),"")</f>
        <v>41361</v>
      </c>
      <c r="O433" s="36">
        <f>IFERROR(VLOOKUP(Incoming_Data[[#This Row],[Object ID]],Finalized_Data[#All],2,FALSE),"")</f>
        <v>41392</v>
      </c>
      <c r="P4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3" s="6">
        <f>IFERROR(DATE(YEAR(Incoming_Data[[#This Row],[Incoming Day]]),MONTH(Incoming_Data[[#This Row],[Incoming Day]]),1),"")</f>
        <v>41334</v>
      </c>
      <c r="R433" s="3">
        <f>DATE(YEAR(Incoming_Data[[#This Row],[Incoming Day]]),1,1)</f>
        <v>41275</v>
      </c>
      <c r="S433" s="6">
        <f>IFERROR(DATE(YEAR(Incoming_Data[[#This Row],[Completed Day]]),MONTH(Incoming_Data[[#This Row],[Completed Day]]),1),"")</f>
        <v>41334</v>
      </c>
      <c r="T433" s="6">
        <f>IFERROR(DATE(YEAR(Incoming_Data[[#This Row],[Confirmed Day]]),MONTH(Incoming_Data[[#This Row],[Confirmed Day]]),1),"")</f>
        <v>41365</v>
      </c>
      <c r="U433" s="12">
        <f>IF(ISNUMBER(Incoming_Data[[#This Row],[Completed Day]]),1,0)</f>
        <v>1</v>
      </c>
      <c r="V433" s="12">
        <f>IF(ISNUMBER(Incoming_Data[[#This Row],[Confirmed Day]]),1,0)</f>
        <v>1</v>
      </c>
      <c r="X433" t="s">
        <v>8505</v>
      </c>
      <c r="Y433" s="36">
        <v>41356</v>
      </c>
      <c r="AA433" t="s">
        <v>8505</v>
      </c>
      <c r="AB433" s="36">
        <v>41387</v>
      </c>
    </row>
    <row r="434" spans="2:28" x14ac:dyDescent="0.25">
      <c r="B434" s="24" t="s">
        <v>30</v>
      </c>
      <c r="C434" s="24" t="s">
        <v>17</v>
      </c>
      <c r="D434" s="24" t="s">
        <v>2191</v>
      </c>
      <c r="E434" s="24" t="s">
        <v>7049</v>
      </c>
      <c r="F434" s="24" t="s">
        <v>10835</v>
      </c>
      <c r="G434" s="36">
        <v>41353</v>
      </c>
      <c r="H434" s="36">
        <v>41353</v>
      </c>
      <c r="I434" s="12">
        <v>3</v>
      </c>
      <c r="J434" s="12">
        <v>3</v>
      </c>
      <c r="K434" s="12">
        <v>3</v>
      </c>
      <c r="L434" s="24" t="s">
        <v>10597</v>
      </c>
      <c r="M434" t="str">
        <f>VLOOKUP(LEFT(Incoming_Data[[#This Row],[Object ID]],1),Lookup[#All],2,FALSE)</f>
        <v>Service Request</v>
      </c>
      <c r="N434" s="36">
        <f>IFERROR(VLOOKUP(Incoming_Data[[#This Row],[Object ID]],SP_Data[#All],2,FALSE),"")</f>
        <v>41354</v>
      </c>
      <c r="O434" s="36">
        <f>IFERROR(VLOOKUP(Incoming_Data[[#This Row],[Object ID]],Finalized_Data[#All],2,FALSE),"")</f>
        <v>41385</v>
      </c>
      <c r="P4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4" s="6">
        <f>IFERROR(DATE(YEAR(Incoming_Data[[#This Row],[Incoming Day]]),MONTH(Incoming_Data[[#This Row],[Incoming Day]]),1),"")</f>
        <v>41334</v>
      </c>
      <c r="R434" s="3">
        <f>DATE(YEAR(Incoming_Data[[#This Row],[Incoming Day]]),1,1)</f>
        <v>41275</v>
      </c>
      <c r="S434" s="6">
        <f>IFERROR(DATE(YEAR(Incoming_Data[[#This Row],[Completed Day]]),MONTH(Incoming_Data[[#This Row],[Completed Day]]),1),"")</f>
        <v>41334</v>
      </c>
      <c r="T434" s="6">
        <f>IFERROR(DATE(YEAR(Incoming_Data[[#This Row],[Confirmed Day]]),MONTH(Incoming_Data[[#This Row],[Confirmed Day]]),1),"")</f>
        <v>41365</v>
      </c>
      <c r="U434" s="12">
        <f>IF(ISNUMBER(Incoming_Data[[#This Row],[Completed Day]]),1,0)</f>
        <v>1</v>
      </c>
      <c r="V434" s="12">
        <f>IF(ISNUMBER(Incoming_Data[[#This Row],[Confirmed Day]]),1,0)</f>
        <v>1</v>
      </c>
      <c r="X434" t="s">
        <v>8501</v>
      </c>
      <c r="Y434" s="36">
        <v>41355</v>
      </c>
      <c r="AA434" t="s">
        <v>8501</v>
      </c>
      <c r="AB434" s="36">
        <v>41386</v>
      </c>
    </row>
    <row r="435" spans="2:28" x14ac:dyDescent="0.25">
      <c r="B435" s="24" t="s">
        <v>30</v>
      </c>
      <c r="C435" s="24" t="s">
        <v>17</v>
      </c>
      <c r="D435" s="24" t="s">
        <v>2191</v>
      </c>
      <c r="E435" s="24" t="s">
        <v>7054</v>
      </c>
      <c r="F435" s="24" t="s">
        <v>10836</v>
      </c>
      <c r="G435" s="36">
        <v>41353</v>
      </c>
      <c r="H435" s="36">
        <v>41353</v>
      </c>
      <c r="I435" s="12">
        <v>3</v>
      </c>
      <c r="J435" s="12">
        <v>3</v>
      </c>
      <c r="K435" s="12">
        <v>3</v>
      </c>
      <c r="L435" s="24" t="s">
        <v>10597</v>
      </c>
      <c r="M435" t="str">
        <f>VLOOKUP(LEFT(Incoming_Data[[#This Row],[Object ID]],1),Lookup[#All],2,FALSE)</f>
        <v>Service Request</v>
      </c>
      <c r="N435" s="36">
        <f>IFERROR(VLOOKUP(Incoming_Data[[#This Row],[Object ID]],SP_Data[#All],2,FALSE),"")</f>
        <v>41355</v>
      </c>
      <c r="O435" s="36">
        <f>IFERROR(VLOOKUP(Incoming_Data[[#This Row],[Object ID]],Finalized_Data[#All],2,FALSE),"")</f>
        <v>41386</v>
      </c>
      <c r="P4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5" s="6">
        <f>IFERROR(DATE(YEAR(Incoming_Data[[#This Row],[Incoming Day]]),MONTH(Incoming_Data[[#This Row],[Incoming Day]]),1),"")</f>
        <v>41334</v>
      </c>
      <c r="R435" s="3">
        <f>DATE(YEAR(Incoming_Data[[#This Row],[Incoming Day]]),1,1)</f>
        <v>41275</v>
      </c>
      <c r="S435" s="6">
        <f>IFERROR(DATE(YEAR(Incoming_Data[[#This Row],[Completed Day]]),MONTH(Incoming_Data[[#This Row],[Completed Day]]),1),"")</f>
        <v>41334</v>
      </c>
      <c r="T435" s="6">
        <f>IFERROR(DATE(YEAR(Incoming_Data[[#This Row],[Confirmed Day]]),MONTH(Incoming_Data[[#This Row],[Confirmed Day]]),1),"")</f>
        <v>41365</v>
      </c>
      <c r="U435" s="12">
        <f>IF(ISNUMBER(Incoming_Data[[#This Row],[Completed Day]]),1,0)</f>
        <v>1</v>
      </c>
      <c r="V435" s="12">
        <f>IF(ISNUMBER(Incoming_Data[[#This Row],[Confirmed Day]]),1,0)</f>
        <v>1</v>
      </c>
      <c r="X435" t="s">
        <v>8489</v>
      </c>
      <c r="Y435" s="36">
        <v>41353</v>
      </c>
      <c r="AA435" t="s">
        <v>8489</v>
      </c>
      <c r="AB435" s="36">
        <v>41425</v>
      </c>
    </row>
    <row r="436" spans="2:28" x14ac:dyDescent="0.25">
      <c r="B436" s="24" t="s">
        <v>30</v>
      </c>
      <c r="C436" s="24" t="s">
        <v>17</v>
      </c>
      <c r="D436" s="24" t="s">
        <v>2191</v>
      </c>
      <c r="E436" s="24" t="s">
        <v>7058</v>
      </c>
      <c r="F436" s="24" t="s">
        <v>10837</v>
      </c>
      <c r="G436" s="36">
        <v>41353</v>
      </c>
      <c r="H436" s="36">
        <v>41353</v>
      </c>
      <c r="I436" s="12">
        <v>3</v>
      </c>
      <c r="J436" s="12">
        <v>3</v>
      </c>
      <c r="K436" s="12">
        <v>3</v>
      </c>
      <c r="L436" s="24" t="s">
        <v>10597</v>
      </c>
      <c r="M436" t="str">
        <f>VLOOKUP(LEFT(Incoming_Data[[#This Row],[Object ID]],1),Lookup[#All],2,FALSE)</f>
        <v>Service Request</v>
      </c>
      <c r="N436" s="36">
        <f>IFERROR(VLOOKUP(Incoming_Data[[#This Row],[Object ID]],SP_Data[#All],2,FALSE),"")</f>
        <v>41354</v>
      </c>
      <c r="O436" s="36">
        <f>IFERROR(VLOOKUP(Incoming_Data[[#This Row],[Object ID]],Finalized_Data[#All],2,FALSE),"")</f>
        <v>41354</v>
      </c>
      <c r="P4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6" s="6">
        <f>IFERROR(DATE(YEAR(Incoming_Data[[#This Row],[Incoming Day]]),MONTH(Incoming_Data[[#This Row],[Incoming Day]]),1),"")</f>
        <v>41334</v>
      </c>
      <c r="R436" s="3">
        <f>DATE(YEAR(Incoming_Data[[#This Row],[Incoming Day]]),1,1)</f>
        <v>41275</v>
      </c>
      <c r="S436" s="6">
        <f>IFERROR(DATE(YEAR(Incoming_Data[[#This Row],[Completed Day]]),MONTH(Incoming_Data[[#This Row],[Completed Day]]),1),"")</f>
        <v>41334</v>
      </c>
      <c r="T436" s="6">
        <f>IFERROR(DATE(YEAR(Incoming_Data[[#This Row],[Confirmed Day]]),MONTH(Incoming_Data[[#This Row],[Confirmed Day]]),1),"")</f>
        <v>41334</v>
      </c>
      <c r="U436" s="12">
        <f>IF(ISNUMBER(Incoming_Data[[#This Row],[Completed Day]]),1,0)</f>
        <v>1</v>
      </c>
      <c r="V436" s="12">
        <f>IF(ISNUMBER(Incoming_Data[[#This Row],[Confirmed Day]]),1,0)</f>
        <v>1</v>
      </c>
      <c r="X436" t="s">
        <v>8487</v>
      </c>
      <c r="Y436" s="36">
        <v>41353</v>
      </c>
      <c r="AA436" t="s">
        <v>8487</v>
      </c>
      <c r="AB436" s="36">
        <v>41384</v>
      </c>
    </row>
    <row r="437" spans="2:28" x14ac:dyDescent="0.25">
      <c r="B437" s="24" t="s">
        <v>30</v>
      </c>
      <c r="C437" s="24" t="s">
        <v>17</v>
      </c>
      <c r="D437" s="24" t="s">
        <v>2191</v>
      </c>
      <c r="E437" s="24" t="s">
        <v>7020</v>
      </c>
      <c r="F437" s="24" t="s">
        <v>10838</v>
      </c>
      <c r="G437" s="36">
        <v>41353</v>
      </c>
      <c r="H437" s="36">
        <v>41353</v>
      </c>
      <c r="I437" s="12">
        <v>3</v>
      </c>
      <c r="J437" s="12">
        <v>3</v>
      </c>
      <c r="K437" s="12">
        <v>3</v>
      </c>
      <c r="L437" s="24" t="s">
        <v>10597</v>
      </c>
      <c r="M437" t="str">
        <f>VLOOKUP(LEFT(Incoming_Data[[#This Row],[Object ID]],1),Lookup[#All],2,FALSE)</f>
        <v>Service Request</v>
      </c>
      <c r="N437" s="36">
        <f>IFERROR(VLOOKUP(Incoming_Data[[#This Row],[Object ID]],SP_Data[#All],2,FALSE),"")</f>
        <v>41366</v>
      </c>
      <c r="O437" s="36">
        <f>IFERROR(VLOOKUP(Incoming_Data[[#This Row],[Object ID]],Finalized_Data[#All],2,FALSE),"")</f>
        <v>41414</v>
      </c>
      <c r="P4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7" s="6">
        <f>IFERROR(DATE(YEAR(Incoming_Data[[#This Row],[Incoming Day]]),MONTH(Incoming_Data[[#This Row],[Incoming Day]]),1),"")</f>
        <v>41334</v>
      </c>
      <c r="R437" s="3">
        <f>DATE(YEAR(Incoming_Data[[#This Row],[Incoming Day]]),1,1)</f>
        <v>41275</v>
      </c>
      <c r="S437" s="6">
        <f>IFERROR(DATE(YEAR(Incoming_Data[[#This Row],[Completed Day]]),MONTH(Incoming_Data[[#This Row],[Completed Day]]),1),"")</f>
        <v>41365</v>
      </c>
      <c r="T437" s="6">
        <f>IFERROR(DATE(YEAR(Incoming_Data[[#This Row],[Confirmed Day]]),MONTH(Incoming_Data[[#This Row],[Confirmed Day]]),1),"")</f>
        <v>41395</v>
      </c>
      <c r="U437" s="12">
        <f>IF(ISNUMBER(Incoming_Data[[#This Row],[Completed Day]]),1,0)</f>
        <v>1</v>
      </c>
      <c r="V437" s="12">
        <f>IF(ISNUMBER(Incoming_Data[[#This Row],[Confirmed Day]]),1,0)</f>
        <v>1</v>
      </c>
      <c r="X437" t="s">
        <v>8498</v>
      </c>
      <c r="Y437" s="36">
        <v>41353</v>
      </c>
      <c r="AA437" t="s">
        <v>8498</v>
      </c>
      <c r="AB437" s="36">
        <v>41384</v>
      </c>
    </row>
    <row r="438" spans="2:28" x14ac:dyDescent="0.25">
      <c r="B438" s="24" t="s">
        <v>30</v>
      </c>
      <c r="C438" s="24" t="s">
        <v>17</v>
      </c>
      <c r="D438" s="24" t="s">
        <v>2191</v>
      </c>
      <c r="E438" s="24" t="s">
        <v>7025</v>
      </c>
      <c r="F438" s="24" t="s">
        <v>10839</v>
      </c>
      <c r="G438" s="36">
        <v>41353</v>
      </c>
      <c r="H438" s="36">
        <v>41353</v>
      </c>
      <c r="I438" s="12">
        <v>3</v>
      </c>
      <c r="J438" s="12">
        <v>3</v>
      </c>
      <c r="K438" s="12">
        <v>3</v>
      </c>
      <c r="L438" s="24" t="s">
        <v>10597</v>
      </c>
      <c r="M438" t="str">
        <f>VLOOKUP(LEFT(Incoming_Data[[#This Row],[Object ID]],1),Lookup[#All],2,FALSE)</f>
        <v>Service Request</v>
      </c>
      <c r="N438" s="36">
        <f>IFERROR(VLOOKUP(Incoming_Data[[#This Row],[Object ID]],SP_Data[#All],2,FALSE),"")</f>
        <v>41355</v>
      </c>
      <c r="O438" s="36">
        <f>IFERROR(VLOOKUP(Incoming_Data[[#This Row],[Object ID]],Finalized_Data[#All],2,FALSE),"")</f>
        <v>41386</v>
      </c>
      <c r="P4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8" s="6">
        <f>IFERROR(DATE(YEAR(Incoming_Data[[#This Row],[Incoming Day]]),MONTH(Incoming_Data[[#This Row],[Incoming Day]]),1),"")</f>
        <v>41334</v>
      </c>
      <c r="R438" s="3">
        <f>DATE(YEAR(Incoming_Data[[#This Row],[Incoming Day]]),1,1)</f>
        <v>41275</v>
      </c>
      <c r="S438" s="6">
        <f>IFERROR(DATE(YEAR(Incoming_Data[[#This Row],[Completed Day]]),MONTH(Incoming_Data[[#This Row],[Completed Day]]),1),"")</f>
        <v>41334</v>
      </c>
      <c r="T438" s="6">
        <f>IFERROR(DATE(YEAR(Incoming_Data[[#This Row],[Confirmed Day]]),MONTH(Incoming_Data[[#This Row],[Confirmed Day]]),1),"")</f>
        <v>41365</v>
      </c>
      <c r="U438" s="12">
        <f>IF(ISNUMBER(Incoming_Data[[#This Row],[Completed Day]]),1,0)</f>
        <v>1</v>
      </c>
      <c r="V438" s="12">
        <f>IF(ISNUMBER(Incoming_Data[[#This Row],[Confirmed Day]]),1,0)</f>
        <v>1</v>
      </c>
      <c r="X438" t="s">
        <v>8484</v>
      </c>
      <c r="Y438" s="36">
        <v>41353</v>
      </c>
      <c r="AA438" t="s">
        <v>8484</v>
      </c>
      <c r="AB438" s="36">
        <v>41384</v>
      </c>
    </row>
    <row r="439" spans="2:28" x14ac:dyDescent="0.25">
      <c r="B439" s="24" t="s">
        <v>30</v>
      </c>
      <c r="C439" s="24" t="s">
        <v>17</v>
      </c>
      <c r="D439" s="24" t="s">
        <v>2191</v>
      </c>
      <c r="E439" s="24" t="s">
        <v>10840</v>
      </c>
      <c r="F439" s="24" t="s">
        <v>10841</v>
      </c>
      <c r="G439" s="36">
        <v>41358</v>
      </c>
      <c r="H439" s="36">
        <v>41358</v>
      </c>
      <c r="I439" s="12">
        <v>3</v>
      </c>
      <c r="J439" s="12">
        <v>3</v>
      </c>
      <c r="K439" s="12">
        <v>3</v>
      </c>
      <c r="L439" s="24" t="s">
        <v>10599</v>
      </c>
      <c r="M439" t="str">
        <f>VLOOKUP(LEFT(Incoming_Data[[#This Row],[Object ID]],1),Lookup[#All],2,FALSE)</f>
        <v>Service Request</v>
      </c>
      <c r="N439" s="36">
        <f>IFERROR(VLOOKUP(Incoming_Data[[#This Row],[Object ID]],SP_Data[#All],2,FALSE),"")</f>
        <v>41407</v>
      </c>
      <c r="O439" s="36" t="str">
        <f>IFERROR(VLOOKUP(Incoming_Data[[#This Row],[Object ID]],Finalized_Data[#All],2,FALSE),"")</f>
        <v/>
      </c>
      <c r="P4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39" s="6">
        <f>IFERROR(DATE(YEAR(Incoming_Data[[#This Row],[Incoming Day]]),MONTH(Incoming_Data[[#This Row],[Incoming Day]]),1),"")</f>
        <v>41334</v>
      </c>
      <c r="R439" s="3">
        <f>DATE(YEAR(Incoming_Data[[#This Row],[Incoming Day]]),1,1)</f>
        <v>41275</v>
      </c>
      <c r="S439" s="6">
        <f>IFERROR(DATE(YEAR(Incoming_Data[[#This Row],[Completed Day]]),MONTH(Incoming_Data[[#This Row],[Completed Day]]),1),"")</f>
        <v>41395</v>
      </c>
      <c r="T439" s="6" t="str">
        <f>IFERROR(DATE(YEAR(Incoming_Data[[#This Row],[Confirmed Day]]),MONTH(Incoming_Data[[#This Row],[Confirmed Day]]),1),"")</f>
        <v/>
      </c>
      <c r="U439" s="12">
        <f>IF(ISNUMBER(Incoming_Data[[#This Row],[Completed Day]]),1,0)</f>
        <v>1</v>
      </c>
      <c r="V439" s="12">
        <f>IF(ISNUMBER(Incoming_Data[[#This Row],[Confirmed Day]]),1,0)</f>
        <v>0</v>
      </c>
      <c r="X439" t="s">
        <v>8478</v>
      </c>
      <c r="Y439" s="36">
        <v>41353</v>
      </c>
      <c r="AA439" t="s">
        <v>8478</v>
      </c>
      <c r="AB439" s="36">
        <v>41384</v>
      </c>
    </row>
    <row r="440" spans="2:28" x14ac:dyDescent="0.25">
      <c r="B440" s="24" t="s">
        <v>30</v>
      </c>
      <c r="C440" s="24" t="s">
        <v>17</v>
      </c>
      <c r="D440" s="24" t="s">
        <v>2191</v>
      </c>
      <c r="E440" s="24" t="s">
        <v>64</v>
      </c>
      <c r="F440" s="24" t="s">
        <v>65</v>
      </c>
      <c r="G440" s="36">
        <v>41359</v>
      </c>
      <c r="H440" s="36">
        <v>41359</v>
      </c>
      <c r="I440" s="12">
        <v>3</v>
      </c>
      <c r="J440" s="12">
        <v>3</v>
      </c>
      <c r="K440" s="12">
        <v>3</v>
      </c>
      <c r="L440" s="24" t="s">
        <v>10597</v>
      </c>
      <c r="M440" t="str">
        <f>VLOOKUP(LEFT(Incoming_Data[[#This Row],[Object ID]],1),Lookup[#All],2,FALSE)</f>
        <v>Service Request</v>
      </c>
      <c r="N440" s="36">
        <f>IFERROR(VLOOKUP(Incoming_Data[[#This Row],[Object ID]],SP_Data[#All],2,FALSE),"")</f>
        <v>41359</v>
      </c>
      <c r="O440" s="36">
        <f>IFERROR(VLOOKUP(Incoming_Data[[#This Row],[Object ID]],Finalized_Data[#All],2,FALSE),"")</f>
        <v>41359</v>
      </c>
      <c r="P4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0" s="6">
        <f>IFERROR(DATE(YEAR(Incoming_Data[[#This Row],[Incoming Day]]),MONTH(Incoming_Data[[#This Row],[Incoming Day]]),1),"")</f>
        <v>41334</v>
      </c>
      <c r="R440" s="3">
        <f>DATE(YEAR(Incoming_Data[[#This Row],[Incoming Day]]),1,1)</f>
        <v>41275</v>
      </c>
      <c r="S440" s="6">
        <f>IFERROR(DATE(YEAR(Incoming_Data[[#This Row],[Completed Day]]),MONTH(Incoming_Data[[#This Row],[Completed Day]]),1),"")</f>
        <v>41334</v>
      </c>
      <c r="T440" s="6">
        <f>IFERROR(DATE(YEAR(Incoming_Data[[#This Row],[Confirmed Day]]),MONTH(Incoming_Data[[#This Row],[Confirmed Day]]),1),"")</f>
        <v>41334</v>
      </c>
      <c r="U440" s="12">
        <f>IF(ISNUMBER(Incoming_Data[[#This Row],[Completed Day]]),1,0)</f>
        <v>1</v>
      </c>
      <c r="V440" s="12">
        <f>IF(ISNUMBER(Incoming_Data[[#This Row],[Confirmed Day]]),1,0)</f>
        <v>1</v>
      </c>
      <c r="X440" t="s">
        <v>8480</v>
      </c>
      <c r="Y440" s="36">
        <v>41356</v>
      </c>
      <c r="AA440" t="s">
        <v>8480</v>
      </c>
      <c r="AB440" s="36">
        <v>41387</v>
      </c>
    </row>
    <row r="441" spans="2:28" x14ac:dyDescent="0.25">
      <c r="B441" s="24" t="s">
        <v>30</v>
      </c>
      <c r="C441" s="24" t="s">
        <v>17</v>
      </c>
      <c r="D441" s="24" t="s">
        <v>2191</v>
      </c>
      <c r="E441" s="24" t="s">
        <v>66</v>
      </c>
      <c r="F441" s="24" t="s">
        <v>67</v>
      </c>
      <c r="G441" s="36">
        <v>41359</v>
      </c>
      <c r="H441" s="36">
        <v>41359</v>
      </c>
      <c r="I441" s="12">
        <v>3</v>
      </c>
      <c r="J441" s="12">
        <v>3</v>
      </c>
      <c r="K441" s="12">
        <v>3</v>
      </c>
      <c r="L441" s="24" t="s">
        <v>10597</v>
      </c>
      <c r="M441" t="str">
        <f>VLOOKUP(LEFT(Incoming_Data[[#This Row],[Object ID]],1),Lookup[#All],2,FALSE)</f>
        <v>Service Request</v>
      </c>
      <c r="N441" s="36">
        <f>IFERROR(VLOOKUP(Incoming_Data[[#This Row],[Object ID]],SP_Data[#All],2,FALSE),"")</f>
        <v>41359</v>
      </c>
      <c r="O441" s="36">
        <f>IFERROR(VLOOKUP(Incoming_Data[[#This Row],[Object ID]],Finalized_Data[#All],2,FALSE),"")</f>
        <v>41391</v>
      </c>
      <c r="P4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1" s="6">
        <f>IFERROR(DATE(YEAR(Incoming_Data[[#This Row],[Incoming Day]]),MONTH(Incoming_Data[[#This Row],[Incoming Day]]),1),"")</f>
        <v>41334</v>
      </c>
      <c r="R441" s="3">
        <f>DATE(YEAR(Incoming_Data[[#This Row],[Incoming Day]]),1,1)</f>
        <v>41275</v>
      </c>
      <c r="S441" s="6">
        <f>IFERROR(DATE(YEAR(Incoming_Data[[#This Row],[Completed Day]]),MONTH(Incoming_Data[[#This Row],[Completed Day]]),1),"")</f>
        <v>41334</v>
      </c>
      <c r="T441" s="6">
        <f>IFERROR(DATE(YEAR(Incoming_Data[[#This Row],[Confirmed Day]]),MONTH(Incoming_Data[[#This Row],[Confirmed Day]]),1),"")</f>
        <v>41365</v>
      </c>
      <c r="U441" s="12">
        <f>IF(ISNUMBER(Incoming_Data[[#This Row],[Completed Day]]),1,0)</f>
        <v>1</v>
      </c>
      <c r="V441" s="12">
        <f>IF(ISNUMBER(Incoming_Data[[#This Row],[Confirmed Day]]),1,0)</f>
        <v>1</v>
      </c>
      <c r="X441" t="s">
        <v>8460</v>
      </c>
      <c r="Y441" s="36">
        <v>41353</v>
      </c>
      <c r="AA441" t="s">
        <v>8460</v>
      </c>
      <c r="AB441" s="36">
        <v>41384</v>
      </c>
    </row>
    <row r="442" spans="2:28" x14ac:dyDescent="0.25">
      <c r="B442" s="24" t="s">
        <v>30</v>
      </c>
      <c r="C442" s="24" t="s">
        <v>17</v>
      </c>
      <c r="D442" s="24" t="s">
        <v>2191</v>
      </c>
      <c r="E442" s="24" t="s">
        <v>68</v>
      </c>
      <c r="F442" s="24" t="s">
        <v>69</v>
      </c>
      <c r="G442" s="36">
        <v>41359</v>
      </c>
      <c r="H442" s="36">
        <v>41359</v>
      </c>
      <c r="I442" s="12">
        <v>3</v>
      </c>
      <c r="J442" s="12">
        <v>3</v>
      </c>
      <c r="K442" s="12">
        <v>3</v>
      </c>
      <c r="L442" s="24" t="s">
        <v>10597</v>
      </c>
      <c r="M442" t="str">
        <f>VLOOKUP(LEFT(Incoming_Data[[#This Row],[Object ID]],1),Lookup[#All],2,FALSE)</f>
        <v>Service Request</v>
      </c>
      <c r="N442" s="36">
        <f>IFERROR(VLOOKUP(Incoming_Data[[#This Row],[Object ID]],SP_Data[#All],2,FALSE),"")</f>
        <v>41359</v>
      </c>
      <c r="O442" s="36">
        <f>IFERROR(VLOOKUP(Incoming_Data[[#This Row],[Object ID]],Finalized_Data[#All],2,FALSE),"")</f>
        <v>41391</v>
      </c>
      <c r="P4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2" s="6">
        <f>IFERROR(DATE(YEAR(Incoming_Data[[#This Row],[Incoming Day]]),MONTH(Incoming_Data[[#This Row],[Incoming Day]]),1),"")</f>
        <v>41334</v>
      </c>
      <c r="R442" s="3">
        <f>DATE(YEAR(Incoming_Data[[#This Row],[Incoming Day]]),1,1)</f>
        <v>41275</v>
      </c>
      <c r="S442" s="6">
        <f>IFERROR(DATE(YEAR(Incoming_Data[[#This Row],[Completed Day]]),MONTH(Incoming_Data[[#This Row],[Completed Day]]),1),"")</f>
        <v>41334</v>
      </c>
      <c r="T442" s="6">
        <f>IFERROR(DATE(YEAR(Incoming_Data[[#This Row],[Confirmed Day]]),MONTH(Incoming_Data[[#This Row],[Confirmed Day]]),1),"")</f>
        <v>41365</v>
      </c>
      <c r="U442" s="12">
        <f>IF(ISNUMBER(Incoming_Data[[#This Row],[Completed Day]]),1,0)</f>
        <v>1</v>
      </c>
      <c r="V442" s="12">
        <f>IF(ISNUMBER(Incoming_Data[[#This Row],[Confirmed Day]]),1,0)</f>
        <v>1</v>
      </c>
      <c r="X442" t="s">
        <v>8469</v>
      </c>
      <c r="Y442" s="36">
        <v>41353</v>
      </c>
      <c r="AA442" t="s">
        <v>8469</v>
      </c>
      <c r="AB442" s="36">
        <v>41384</v>
      </c>
    </row>
    <row r="443" spans="2:28" x14ac:dyDescent="0.25">
      <c r="B443" s="24" t="s">
        <v>30</v>
      </c>
      <c r="C443" s="24" t="s">
        <v>17</v>
      </c>
      <c r="D443" s="24" t="s">
        <v>2191</v>
      </c>
      <c r="E443" s="24" t="s">
        <v>70</v>
      </c>
      <c r="F443" s="24" t="s">
        <v>71</v>
      </c>
      <c r="G443" s="36">
        <v>41359</v>
      </c>
      <c r="H443" s="36">
        <v>41359</v>
      </c>
      <c r="I443" s="12">
        <v>3</v>
      </c>
      <c r="J443" s="12">
        <v>3</v>
      </c>
      <c r="K443" s="12">
        <v>3</v>
      </c>
      <c r="L443" s="24" t="s">
        <v>10597</v>
      </c>
      <c r="M443" t="str">
        <f>VLOOKUP(LEFT(Incoming_Data[[#This Row],[Object ID]],1),Lookup[#All],2,FALSE)</f>
        <v>Service Request</v>
      </c>
      <c r="N443" s="36">
        <f>IFERROR(VLOOKUP(Incoming_Data[[#This Row],[Object ID]],SP_Data[#All],2,FALSE),"")</f>
        <v>41359</v>
      </c>
      <c r="O443" s="36">
        <f>IFERROR(VLOOKUP(Incoming_Data[[#This Row],[Object ID]],Finalized_Data[#All],2,FALSE),"")</f>
        <v>41391</v>
      </c>
      <c r="P4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3" s="6">
        <f>IFERROR(DATE(YEAR(Incoming_Data[[#This Row],[Incoming Day]]),MONTH(Incoming_Data[[#This Row],[Incoming Day]]),1),"")</f>
        <v>41334</v>
      </c>
      <c r="R443" s="3">
        <f>DATE(YEAR(Incoming_Data[[#This Row],[Incoming Day]]),1,1)</f>
        <v>41275</v>
      </c>
      <c r="S443" s="6">
        <f>IFERROR(DATE(YEAR(Incoming_Data[[#This Row],[Completed Day]]),MONTH(Incoming_Data[[#This Row],[Completed Day]]),1),"")</f>
        <v>41334</v>
      </c>
      <c r="T443" s="6">
        <f>IFERROR(DATE(YEAR(Incoming_Data[[#This Row],[Confirmed Day]]),MONTH(Incoming_Data[[#This Row],[Confirmed Day]]),1),"")</f>
        <v>41365</v>
      </c>
      <c r="U443" s="12">
        <f>IF(ISNUMBER(Incoming_Data[[#This Row],[Completed Day]]),1,0)</f>
        <v>1</v>
      </c>
      <c r="V443" s="12">
        <f>IF(ISNUMBER(Incoming_Data[[#This Row],[Confirmed Day]]),1,0)</f>
        <v>1</v>
      </c>
      <c r="X443" t="s">
        <v>8464</v>
      </c>
      <c r="Y443" s="36">
        <v>41353</v>
      </c>
      <c r="AA443" t="s">
        <v>8464</v>
      </c>
      <c r="AB443" s="36">
        <v>41384</v>
      </c>
    </row>
    <row r="444" spans="2:28" x14ac:dyDescent="0.25">
      <c r="B444" s="24" t="s">
        <v>30</v>
      </c>
      <c r="C444" s="24" t="s">
        <v>17</v>
      </c>
      <c r="D444" s="24" t="s">
        <v>2191</v>
      </c>
      <c r="E444" s="24" t="s">
        <v>72</v>
      </c>
      <c r="F444" s="24" t="s">
        <v>73</v>
      </c>
      <c r="G444" s="36">
        <v>41360</v>
      </c>
      <c r="H444" s="36">
        <v>41360</v>
      </c>
      <c r="I444" s="12">
        <v>2</v>
      </c>
      <c r="J444" s="12">
        <v>3</v>
      </c>
      <c r="K444" s="12">
        <v>3</v>
      </c>
      <c r="L444" s="24" t="s">
        <v>10597</v>
      </c>
      <c r="M444" t="str">
        <f>VLOOKUP(LEFT(Incoming_Data[[#This Row],[Object ID]],1),Lookup[#All],2,FALSE)</f>
        <v>Service Request</v>
      </c>
      <c r="N444" s="36">
        <f>IFERROR(VLOOKUP(Incoming_Data[[#This Row],[Object ID]],SP_Data[#All],2,FALSE),"")</f>
        <v>41362</v>
      </c>
      <c r="O444" s="36">
        <f>IFERROR(VLOOKUP(Incoming_Data[[#This Row],[Object ID]],Finalized_Data[#All],2,FALSE),"")</f>
        <v>41393</v>
      </c>
      <c r="P4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4" s="6">
        <f>IFERROR(DATE(YEAR(Incoming_Data[[#This Row],[Incoming Day]]),MONTH(Incoming_Data[[#This Row],[Incoming Day]]),1),"")</f>
        <v>41334</v>
      </c>
      <c r="R444" s="3">
        <f>DATE(YEAR(Incoming_Data[[#This Row],[Incoming Day]]),1,1)</f>
        <v>41275</v>
      </c>
      <c r="S444" s="6">
        <f>IFERROR(DATE(YEAR(Incoming_Data[[#This Row],[Completed Day]]),MONTH(Incoming_Data[[#This Row],[Completed Day]]),1),"")</f>
        <v>41334</v>
      </c>
      <c r="T444" s="6">
        <f>IFERROR(DATE(YEAR(Incoming_Data[[#This Row],[Confirmed Day]]),MONTH(Incoming_Data[[#This Row],[Confirmed Day]]),1),"")</f>
        <v>41365</v>
      </c>
      <c r="U444" s="12">
        <f>IF(ISNUMBER(Incoming_Data[[#This Row],[Completed Day]]),1,0)</f>
        <v>1</v>
      </c>
      <c r="V444" s="12">
        <f>IF(ISNUMBER(Incoming_Data[[#This Row],[Confirmed Day]]),1,0)</f>
        <v>1</v>
      </c>
      <c r="X444" t="s">
        <v>8442</v>
      </c>
      <c r="Y444" s="36">
        <v>41353</v>
      </c>
      <c r="AA444" t="s">
        <v>8442</v>
      </c>
      <c r="AB444" s="36">
        <v>41384</v>
      </c>
    </row>
    <row r="445" spans="2:28" x14ac:dyDescent="0.25">
      <c r="B445" s="24" t="s">
        <v>30</v>
      </c>
      <c r="C445" s="24" t="s">
        <v>17</v>
      </c>
      <c r="D445" s="24" t="s">
        <v>2191</v>
      </c>
      <c r="E445" s="24" t="s">
        <v>87</v>
      </c>
      <c r="F445" s="24" t="s">
        <v>88</v>
      </c>
      <c r="G445" s="36">
        <v>41361</v>
      </c>
      <c r="H445" s="36">
        <v>41361</v>
      </c>
      <c r="I445" s="12">
        <v>3</v>
      </c>
      <c r="J445" s="12">
        <v>3</v>
      </c>
      <c r="K445" s="12">
        <v>3</v>
      </c>
      <c r="L445" s="24" t="s">
        <v>10597</v>
      </c>
      <c r="M445" t="str">
        <f>VLOOKUP(LEFT(Incoming_Data[[#This Row],[Object ID]],1),Lookup[#All],2,FALSE)</f>
        <v>Service Request</v>
      </c>
      <c r="N445" s="36">
        <f>IFERROR(VLOOKUP(Incoming_Data[[#This Row],[Object ID]],SP_Data[#All],2,FALSE),"")</f>
        <v>41361</v>
      </c>
      <c r="O445" s="36">
        <f>IFERROR(VLOOKUP(Incoming_Data[[#This Row],[Object ID]],Finalized_Data[#All],2,FALSE),"")</f>
        <v>41361</v>
      </c>
      <c r="P4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5" s="6">
        <f>IFERROR(DATE(YEAR(Incoming_Data[[#This Row],[Incoming Day]]),MONTH(Incoming_Data[[#This Row],[Incoming Day]]),1),"")</f>
        <v>41334</v>
      </c>
      <c r="R445" s="3">
        <f>DATE(YEAR(Incoming_Data[[#This Row],[Incoming Day]]),1,1)</f>
        <v>41275</v>
      </c>
      <c r="S445" s="6">
        <f>IFERROR(DATE(YEAR(Incoming_Data[[#This Row],[Completed Day]]),MONTH(Incoming_Data[[#This Row],[Completed Day]]),1),"")</f>
        <v>41334</v>
      </c>
      <c r="T445" s="6">
        <f>IFERROR(DATE(YEAR(Incoming_Data[[#This Row],[Confirmed Day]]),MONTH(Incoming_Data[[#This Row],[Confirmed Day]]),1),"")</f>
        <v>41334</v>
      </c>
      <c r="U445" s="12">
        <f>IF(ISNUMBER(Incoming_Data[[#This Row],[Completed Day]]),1,0)</f>
        <v>1</v>
      </c>
      <c r="V445" s="12">
        <f>IF(ISNUMBER(Incoming_Data[[#This Row],[Confirmed Day]]),1,0)</f>
        <v>1</v>
      </c>
      <c r="X445" t="s">
        <v>8433</v>
      </c>
      <c r="Y445" s="36">
        <v>41353</v>
      </c>
      <c r="AA445" t="s">
        <v>8433</v>
      </c>
      <c r="AB445" s="36">
        <v>41355</v>
      </c>
    </row>
    <row r="446" spans="2:28" x14ac:dyDescent="0.25">
      <c r="B446" s="24" t="s">
        <v>30</v>
      </c>
      <c r="C446" s="24" t="s">
        <v>17</v>
      </c>
      <c r="D446" s="24" t="s">
        <v>2191</v>
      </c>
      <c r="E446" s="24" t="s">
        <v>89</v>
      </c>
      <c r="F446" s="24" t="s">
        <v>90</v>
      </c>
      <c r="G446" s="36">
        <v>41361</v>
      </c>
      <c r="H446" s="36">
        <v>41361</v>
      </c>
      <c r="I446" s="12">
        <v>3</v>
      </c>
      <c r="J446" s="12">
        <v>3</v>
      </c>
      <c r="K446" s="12">
        <v>3</v>
      </c>
      <c r="L446" s="24" t="s">
        <v>10597</v>
      </c>
      <c r="M446" t="str">
        <f>VLOOKUP(LEFT(Incoming_Data[[#This Row],[Object ID]],1),Lookup[#All],2,FALSE)</f>
        <v>Service Request</v>
      </c>
      <c r="N446" s="36">
        <f>IFERROR(VLOOKUP(Incoming_Data[[#This Row],[Object ID]],SP_Data[#All],2,FALSE),"")</f>
        <v>41361</v>
      </c>
      <c r="O446" s="36">
        <f>IFERROR(VLOOKUP(Incoming_Data[[#This Row],[Object ID]],Finalized_Data[#All],2,FALSE),"")</f>
        <v>41392</v>
      </c>
      <c r="P4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6" s="6">
        <f>IFERROR(DATE(YEAR(Incoming_Data[[#This Row],[Incoming Day]]),MONTH(Incoming_Data[[#This Row],[Incoming Day]]),1),"")</f>
        <v>41334</v>
      </c>
      <c r="R446" s="3">
        <f>DATE(YEAR(Incoming_Data[[#This Row],[Incoming Day]]),1,1)</f>
        <v>41275</v>
      </c>
      <c r="S446" s="6">
        <f>IFERROR(DATE(YEAR(Incoming_Data[[#This Row],[Completed Day]]),MONTH(Incoming_Data[[#This Row],[Completed Day]]),1),"")</f>
        <v>41334</v>
      </c>
      <c r="T446" s="6">
        <f>IFERROR(DATE(YEAR(Incoming_Data[[#This Row],[Confirmed Day]]),MONTH(Incoming_Data[[#This Row],[Confirmed Day]]),1),"")</f>
        <v>41365</v>
      </c>
      <c r="U446" s="12">
        <f>IF(ISNUMBER(Incoming_Data[[#This Row],[Completed Day]]),1,0)</f>
        <v>1</v>
      </c>
      <c r="V446" s="12">
        <f>IF(ISNUMBER(Incoming_Data[[#This Row],[Confirmed Day]]),1,0)</f>
        <v>1</v>
      </c>
      <c r="X446" t="s">
        <v>8415</v>
      </c>
      <c r="Y446" s="36">
        <v>41353</v>
      </c>
      <c r="AA446" t="s">
        <v>8415</v>
      </c>
      <c r="AB446" s="36">
        <v>41384</v>
      </c>
    </row>
    <row r="447" spans="2:28" x14ac:dyDescent="0.25">
      <c r="B447" s="24" t="s">
        <v>30</v>
      </c>
      <c r="C447" s="24" t="s">
        <v>17</v>
      </c>
      <c r="D447" s="24" t="s">
        <v>2191</v>
      </c>
      <c r="E447" s="24" t="s">
        <v>211</v>
      </c>
      <c r="F447" s="24" t="s">
        <v>212</v>
      </c>
      <c r="G447" s="36">
        <v>41366</v>
      </c>
      <c r="H447" s="36">
        <v>41366</v>
      </c>
      <c r="I447" s="12">
        <v>3</v>
      </c>
      <c r="J447" s="12">
        <v>3</v>
      </c>
      <c r="K447" s="12">
        <v>3</v>
      </c>
      <c r="L447" s="24" t="s">
        <v>10597</v>
      </c>
      <c r="M447" t="str">
        <f>VLOOKUP(LEFT(Incoming_Data[[#This Row],[Object ID]],1),Lookup[#All],2,FALSE)</f>
        <v>Service Request</v>
      </c>
      <c r="N447" s="36">
        <f>IFERROR(VLOOKUP(Incoming_Data[[#This Row],[Object ID]],SP_Data[#All],2,FALSE),"")</f>
        <v>41366</v>
      </c>
      <c r="O447" s="36">
        <f>IFERROR(VLOOKUP(Incoming_Data[[#This Row],[Object ID]],Finalized_Data[#All],2,FALSE),"")</f>
        <v>41367</v>
      </c>
      <c r="P4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7" s="6">
        <f>IFERROR(DATE(YEAR(Incoming_Data[[#This Row],[Incoming Day]]),MONTH(Incoming_Data[[#This Row],[Incoming Day]]),1),"")</f>
        <v>41365</v>
      </c>
      <c r="R447" s="3">
        <f>DATE(YEAR(Incoming_Data[[#This Row],[Incoming Day]]),1,1)</f>
        <v>41275</v>
      </c>
      <c r="S447" s="6">
        <f>IFERROR(DATE(YEAR(Incoming_Data[[#This Row],[Completed Day]]),MONTH(Incoming_Data[[#This Row],[Completed Day]]),1),"")</f>
        <v>41365</v>
      </c>
      <c r="T447" s="6">
        <f>IFERROR(DATE(YEAR(Incoming_Data[[#This Row],[Confirmed Day]]),MONTH(Incoming_Data[[#This Row],[Confirmed Day]]),1),"")</f>
        <v>41365</v>
      </c>
      <c r="U447" s="12">
        <f>IF(ISNUMBER(Incoming_Data[[#This Row],[Completed Day]]),1,0)</f>
        <v>1</v>
      </c>
      <c r="V447" s="12">
        <f>IF(ISNUMBER(Incoming_Data[[#This Row],[Confirmed Day]]),1,0)</f>
        <v>1</v>
      </c>
      <c r="X447" t="s">
        <v>8429</v>
      </c>
      <c r="Y447" s="36">
        <v>41353</v>
      </c>
      <c r="AA447" t="s">
        <v>8429</v>
      </c>
      <c r="AB447" s="36">
        <v>41384</v>
      </c>
    </row>
    <row r="448" spans="2:28" x14ac:dyDescent="0.25">
      <c r="B448" s="24" t="s">
        <v>30</v>
      </c>
      <c r="C448" s="24" t="s">
        <v>17</v>
      </c>
      <c r="D448" s="24" t="s">
        <v>2191</v>
      </c>
      <c r="E448" s="24" t="s">
        <v>213</v>
      </c>
      <c r="F448" s="24" t="s">
        <v>214</v>
      </c>
      <c r="G448" s="36">
        <v>41366</v>
      </c>
      <c r="H448" s="36">
        <v>41366</v>
      </c>
      <c r="I448" s="12">
        <v>3</v>
      </c>
      <c r="J448" s="12">
        <v>3</v>
      </c>
      <c r="K448" s="12">
        <v>3</v>
      </c>
      <c r="L448" s="24" t="s">
        <v>10597</v>
      </c>
      <c r="M448" t="str">
        <f>VLOOKUP(LEFT(Incoming_Data[[#This Row],[Object ID]],1),Lookup[#All],2,FALSE)</f>
        <v>Service Request</v>
      </c>
      <c r="N448" s="36">
        <f>IFERROR(VLOOKUP(Incoming_Data[[#This Row],[Object ID]],SP_Data[#All],2,FALSE),"")</f>
        <v>41366</v>
      </c>
      <c r="O448" s="36">
        <f>IFERROR(VLOOKUP(Incoming_Data[[#This Row],[Object ID]],Finalized_Data[#All],2,FALSE),"")</f>
        <v>41414</v>
      </c>
      <c r="P4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8" s="6">
        <f>IFERROR(DATE(YEAR(Incoming_Data[[#This Row],[Incoming Day]]),MONTH(Incoming_Data[[#This Row],[Incoming Day]]),1),"")</f>
        <v>41365</v>
      </c>
      <c r="R448" s="3">
        <f>DATE(YEAR(Incoming_Data[[#This Row],[Incoming Day]]),1,1)</f>
        <v>41275</v>
      </c>
      <c r="S448" s="6">
        <f>IFERROR(DATE(YEAR(Incoming_Data[[#This Row],[Completed Day]]),MONTH(Incoming_Data[[#This Row],[Completed Day]]),1),"")</f>
        <v>41365</v>
      </c>
      <c r="T448" s="6">
        <f>IFERROR(DATE(YEAR(Incoming_Data[[#This Row],[Confirmed Day]]),MONTH(Incoming_Data[[#This Row],[Confirmed Day]]),1),"")</f>
        <v>41395</v>
      </c>
      <c r="U448" s="12">
        <f>IF(ISNUMBER(Incoming_Data[[#This Row],[Completed Day]]),1,0)</f>
        <v>1</v>
      </c>
      <c r="V448" s="12">
        <f>IF(ISNUMBER(Incoming_Data[[#This Row],[Confirmed Day]]),1,0)</f>
        <v>1</v>
      </c>
      <c r="X448" t="s">
        <v>8419</v>
      </c>
      <c r="Y448" s="36">
        <v>41353</v>
      </c>
      <c r="AA448" t="s">
        <v>8419</v>
      </c>
      <c r="AB448" s="36">
        <v>41384</v>
      </c>
    </row>
    <row r="449" spans="2:28" x14ac:dyDescent="0.25">
      <c r="B449" s="24" t="s">
        <v>30</v>
      </c>
      <c r="C449" s="24" t="s">
        <v>17</v>
      </c>
      <c r="D449" s="24" t="s">
        <v>2191</v>
      </c>
      <c r="E449" s="24" t="s">
        <v>215</v>
      </c>
      <c r="F449" s="24" t="s">
        <v>216</v>
      </c>
      <c r="G449" s="36">
        <v>41366</v>
      </c>
      <c r="H449" s="36">
        <v>41366</v>
      </c>
      <c r="I449" s="12">
        <v>3</v>
      </c>
      <c r="J449" s="12">
        <v>3</v>
      </c>
      <c r="K449" s="12">
        <v>3</v>
      </c>
      <c r="L449" s="24" t="s">
        <v>10597</v>
      </c>
      <c r="M449" t="str">
        <f>VLOOKUP(LEFT(Incoming_Data[[#This Row],[Object ID]],1),Lookup[#All],2,FALSE)</f>
        <v>Service Request</v>
      </c>
      <c r="N449" s="36">
        <f>IFERROR(VLOOKUP(Incoming_Data[[#This Row],[Object ID]],SP_Data[#All],2,FALSE),"")</f>
        <v>41366</v>
      </c>
      <c r="O449" s="36">
        <f>IFERROR(VLOOKUP(Incoming_Data[[#This Row],[Object ID]],Finalized_Data[#All],2,FALSE),"")</f>
        <v>41368</v>
      </c>
      <c r="P4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49" s="6">
        <f>IFERROR(DATE(YEAR(Incoming_Data[[#This Row],[Incoming Day]]),MONTH(Incoming_Data[[#This Row],[Incoming Day]]),1),"")</f>
        <v>41365</v>
      </c>
      <c r="R449" s="3">
        <f>DATE(YEAR(Incoming_Data[[#This Row],[Incoming Day]]),1,1)</f>
        <v>41275</v>
      </c>
      <c r="S449" s="6">
        <f>IFERROR(DATE(YEAR(Incoming_Data[[#This Row],[Completed Day]]),MONTH(Incoming_Data[[#This Row],[Completed Day]]),1),"")</f>
        <v>41365</v>
      </c>
      <c r="T449" s="6">
        <f>IFERROR(DATE(YEAR(Incoming_Data[[#This Row],[Confirmed Day]]),MONTH(Incoming_Data[[#This Row],[Confirmed Day]]),1),"")</f>
        <v>41365</v>
      </c>
      <c r="U449" s="12">
        <f>IF(ISNUMBER(Incoming_Data[[#This Row],[Completed Day]]),1,0)</f>
        <v>1</v>
      </c>
      <c r="V449" s="12">
        <f>IF(ISNUMBER(Incoming_Data[[#This Row],[Confirmed Day]]),1,0)</f>
        <v>1</v>
      </c>
      <c r="X449" t="s">
        <v>8400</v>
      </c>
      <c r="Y449" s="36">
        <v>41353</v>
      </c>
      <c r="AA449" t="s">
        <v>8400</v>
      </c>
      <c r="AB449" s="36">
        <v>41384</v>
      </c>
    </row>
    <row r="450" spans="2:28" x14ac:dyDescent="0.25">
      <c r="B450" s="24" t="s">
        <v>30</v>
      </c>
      <c r="C450" s="24" t="s">
        <v>17</v>
      </c>
      <c r="D450" s="24" t="s">
        <v>2191</v>
      </c>
      <c r="E450" s="24" t="s">
        <v>217</v>
      </c>
      <c r="F450" s="24" t="s">
        <v>218</v>
      </c>
      <c r="G450" s="36">
        <v>41366</v>
      </c>
      <c r="H450" s="36">
        <v>41366</v>
      </c>
      <c r="I450" s="12">
        <v>3</v>
      </c>
      <c r="J450" s="12">
        <v>3</v>
      </c>
      <c r="K450" s="12">
        <v>3</v>
      </c>
      <c r="L450" s="24" t="s">
        <v>10597</v>
      </c>
      <c r="M450" t="str">
        <f>VLOOKUP(LEFT(Incoming_Data[[#This Row],[Object ID]],1),Lookup[#All],2,FALSE)</f>
        <v>Service Request</v>
      </c>
      <c r="N450" s="36">
        <f>IFERROR(VLOOKUP(Incoming_Data[[#This Row],[Object ID]],SP_Data[#All],2,FALSE),"")</f>
        <v>41366</v>
      </c>
      <c r="O450" s="36">
        <f>IFERROR(VLOOKUP(Incoming_Data[[#This Row],[Object ID]],Finalized_Data[#All],2,FALSE),"")</f>
        <v>41414</v>
      </c>
      <c r="P4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0" s="6">
        <f>IFERROR(DATE(YEAR(Incoming_Data[[#This Row],[Incoming Day]]),MONTH(Incoming_Data[[#This Row],[Incoming Day]]),1),"")</f>
        <v>41365</v>
      </c>
      <c r="R450" s="3">
        <f>DATE(YEAR(Incoming_Data[[#This Row],[Incoming Day]]),1,1)</f>
        <v>41275</v>
      </c>
      <c r="S450" s="6">
        <f>IFERROR(DATE(YEAR(Incoming_Data[[#This Row],[Completed Day]]),MONTH(Incoming_Data[[#This Row],[Completed Day]]),1),"")</f>
        <v>41365</v>
      </c>
      <c r="T450" s="6">
        <f>IFERROR(DATE(YEAR(Incoming_Data[[#This Row],[Confirmed Day]]),MONTH(Incoming_Data[[#This Row],[Confirmed Day]]),1),"")</f>
        <v>41395</v>
      </c>
      <c r="U450" s="12">
        <f>IF(ISNUMBER(Incoming_Data[[#This Row],[Completed Day]]),1,0)</f>
        <v>1</v>
      </c>
      <c r="V450" s="12">
        <f>IF(ISNUMBER(Incoming_Data[[#This Row],[Confirmed Day]]),1,0)</f>
        <v>1</v>
      </c>
      <c r="X450" t="s">
        <v>8368</v>
      </c>
      <c r="Y450" s="36">
        <v>41353</v>
      </c>
      <c r="AA450" t="s">
        <v>8368</v>
      </c>
      <c r="AB450" s="36">
        <v>41384</v>
      </c>
    </row>
    <row r="451" spans="2:28" x14ac:dyDescent="0.25">
      <c r="B451" s="24" t="s">
        <v>30</v>
      </c>
      <c r="C451" s="24" t="s">
        <v>17</v>
      </c>
      <c r="D451" s="24" t="s">
        <v>2191</v>
      </c>
      <c r="E451" s="24" t="s">
        <v>219</v>
      </c>
      <c r="F451" s="24" t="s">
        <v>220</v>
      </c>
      <c r="G451" s="36">
        <v>41366</v>
      </c>
      <c r="H451" s="36">
        <v>41366</v>
      </c>
      <c r="I451" s="12">
        <v>3</v>
      </c>
      <c r="J451" s="12">
        <v>3</v>
      </c>
      <c r="K451" s="12">
        <v>3</v>
      </c>
      <c r="L451" s="24" t="s">
        <v>10597</v>
      </c>
      <c r="M451" t="str">
        <f>VLOOKUP(LEFT(Incoming_Data[[#This Row],[Object ID]],1),Lookup[#All],2,FALSE)</f>
        <v>Service Request</v>
      </c>
      <c r="N451" s="36">
        <f>IFERROR(VLOOKUP(Incoming_Data[[#This Row],[Object ID]],SP_Data[#All],2,FALSE),"")</f>
        <v>41366</v>
      </c>
      <c r="O451" s="36">
        <f>IFERROR(VLOOKUP(Incoming_Data[[#This Row],[Object ID]],Finalized_Data[#All],2,FALSE),"")</f>
        <v>41414</v>
      </c>
      <c r="P4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1" s="6">
        <f>IFERROR(DATE(YEAR(Incoming_Data[[#This Row],[Incoming Day]]),MONTH(Incoming_Data[[#This Row],[Incoming Day]]),1),"")</f>
        <v>41365</v>
      </c>
      <c r="R451" s="3">
        <f>DATE(YEAR(Incoming_Data[[#This Row],[Incoming Day]]),1,1)</f>
        <v>41275</v>
      </c>
      <c r="S451" s="6">
        <f>IFERROR(DATE(YEAR(Incoming_Data[[#This Row],[Completed Day]]),MONTH(Incoming_Data[[#This Row],[Completed Day]]),1),"")</f>
        <v>41365</v>
      </c>
      <c r="T451" s="6">
        <f>IFERROR(DATE(YEAR(Incoming_Data[[#This Row],[Confirmed Day]]),MONTH(Incoming_Data[[#This Row],[Confirmed Day]]),1),"")</f>
        <v>41395</v>
      </c>
      <c r="U451" s="12">
        <f>IF(ISNUMBER(Incoming_Data[[#This Row],[Completed Day]]),1,0)</f>
        <v>1</v>
      </c>
      <c r="V451" s="12">
        <f>IF(ISNUMBER(Incoming_Data[[#This Row],[Confirmed Day]]),1,0)</f>
        <v>1</v>
      </c>
      <c r="X451" t="s">
        <v>8376</v>
      </c>
      <c r="Y451" s="36">
        <v>41353</v>
      </c>
      <c r="AA451" t="s">
        <v>8376</v>
      </c>
      <c r="AB451" s="36">
        <v>41384</v>
      </c>
    </row>
    <row r="452" spans="2:28" x14ac:dyDescent="0.25">
      <c r="B452" s="24" t="s">
        <v>30</v>
      </c>
      <c r="C452" s="24" t="s">
        <v>17</v>
      </c>
      <c r="D452" s="24" t="s">
        <v>2191</v>
      </c>
      <c r="E452" s="24" t="s">
        <v>256</v>
      </c>
      <c r="F452" s="24" t="s">
        <v>257</v>
      </c>
      <c r="G452" s="36">
        <v>41366</v>
      </c>
      <c r="H452" s="36">
        <v>41366</v>
      </c>
      <c r="I452" s="12">
        <v>3</v>
      </c>
      <c r="J452" s="12">
        <v>3</v>
      </c>
      <c r="K452" s="12">
        <v>3</v>
      </c>
      <c r="L452" s="24" t="s">
        <v>10597</v>
      </c>
      <c r="M452" t="str">
        <f>VLOOKUP(LEFT(Incoming_Data[[#This Row],[Object ID]],1),Lookup[#All],2,FALSE)</f>
        <v>Service Request</v>
      </c>
      <c r="N452" s="36">
        <f>IFERROR(VLOOKUP(Incoming_Data[[#This Row],[Object ID]],SP_Data[#All],2,FALSE),"")</f>
        <v>41366</v>
      </c>
      <c r="O452" s="36">
        <f>IFERROR(VLOOKUP(Incoming_Data[[#This Row],[Object ID]],Finalized_Data[#All],2,FALSE),"")</f>
        <v>41414</v>
      </c>
      <c r="P4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2" s="6">
        <f>IFERROR(DATE(YEAR(Incoming_Data[[#This Row],[Incoming Day]]),MONTH(Incoming_Data[[#This Row],[Incoming Day]]),1),"")</f>
        <v>41365</v>
      </c>
      <c r="R452" s="3">
        <f>DATE(YEAR(Incoming_Data[[#This Row],[Incoming Day]]),1,1)</f>
        <v>41275</v>
      </c>
      <c r="S452" s="6">
        <f>IFERROR(DATE(YEAR(Incoming_Data[[#This Row],[Completed Day]]),MONTH(Incoming_Data[[#This Row],[Completed Day]]),1),"")</f>
        <v>41365</v>
      </c>
      <c r="T452" s="6">
        <f>IFERROR(DATE(YEAR(Incoming_Data[[#This Row],[Confirmed Day]]),MONTH(Incoming_Data[[#This Row],[Confirmed Day]]),1),"")</f>
        <v>41395</v>
      </c>
      <c r="U452" s="12">
        <f>IF(ISNUMBER(Incoming_Data[[#This Row],[Completed Day]]),1,0)</f>
        <v>1</v>
      </c>
      <c r="V452" s="12">
        <f>IF(ISNUMBER(Incoming_Data[[#This Row],[Confirmed Day]]),1,0)</f>
        <v>1</v>
      </c>
      <c r="X452" t="s">
        <v>8355</v>
      </c>
      <c r="Y452" s="36">
        <v>41353</v>
      </c>
      <c r="AA452" t="s">
        <v>8355</v>
      </c>
      <c r="AB452" s="36">
        <v>41425</v>
      </c>
    </row>
    <row r="453" spans="2:28" x14ac:dyDescent="0.25">
      <c r="B453" s="24" t="s">
        <v>30</v>
      </c>
      <c r="C453" s="24" t="s">
        <v>17</v>
      </c>
      <c r="D453" s="24" t="s">
        <v>2191</v>
      </c>
      <c r="E453" s="24" t="s">
        <v>312</v>
      </c>
      <c r="F453" s="24" t="s">
        <v>313</v>
      </c>
      <c r="G453" s="36">
        <v>41367</v>
      </c>
      <c r="H453" s="36">
        <v>41367</v>
      </c>
      <c r="I453" s="12">
        <v>3</v>
      </c>
      <c r="J453" s="12">
        <v>3</v>
      </c>
      <c r="K453" s="12">
        <v>3</v>
      </c>
      <c r="L453" s="24" t="s">
        <v>10597</v>
      </c>
      <c r="M453" t="str">
        <f>VLOOKUP(LEFT(Incoming_Data[[#This Row],[Object ID]],1),Lookup[#All],2,FALSE)</f>
        <v>Service Request</v>
      </c>
      <c r="N453" s="36">
        <f>IFERROR(VLOOKUP(Incoming_Data[[#This Row],[Object ID]],SP_Data[#All],2,FALSE),"")</f>
        <v>41367</v>
      </c>
      <c r="O453" s="36">
        <f>IFERROR(VLOOKUP(Incoming_Data[[#This Row],[Object ID]],Finalized_Data[#All],2,FALSE),"")</f>
        <v>41414</v>
      </c>
      <c r="P4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3" s="6">
        <f>IFERROR(DATE(YEAR(Incoming_Data[[#This Row],[Incoming Day]]),MONTH(Incoming_Data[[#This Row],[Incoming Day]]),1),"")</f>
        <v>41365</v>
      </c>
      <c r="R453" s="3">
        <f>DATE(YEAR(Incoming_Data[[#This Row],[Incoming Day]]),1,1)</f>
        <v>41275</v>
      </c>
      <c r="S453" s="6">
        <f>IFERROR(DATE(YEAR(Incoming_Data[[#This Row],[Completed Day]]),MONTH(Incoming_Data[[#This Row],[Completed Day]]),1),"")</f>
        <v>41365</v>
      </c>
      <c r="T453" s="6">
        <f>IFERROR(DATE(YEAR(Incoming_Data[[#This Row],[Confirmed Day]]),MONTH(Incoming_Data[[#This Row],[Confirmed Day]]),1),"")</f>
        <v>41395</v>
      </c>
      <c r="U453" s="12">
        <f>IF(ISNUMBER(Incoming_Data[[#This Row],[Completed Day]]),1,0)</f>
        <v>1</v>
      </c>
      <c r="V453" s="12">
        <f>IF(ISNUMBER(Incoming_Data[[#This Row],[Confirmed Day]]),1,0)</f>
        <v>1</v>
      </c>
      <c r="X453" t="s">
        <v>8359</v>
      </c>
      <c r="Y453" s="36">
        <v>41381</v>
      </c>
      <c r="AA453" t="s">
        <v>8359</v>
      </c>
      <c r="AB453" s="36">
        <v>41414</v>
      </c>
    </row>
    <row r="454" spans="2:28" x14ac:dyDescent="0.25">
      <c r="B454" s="24" t="s">
        <v>30</v>
      </c>
      <c r="C454" s="24" t="s">
        <v>17</v>
      </c>
      <c r="D454" s="24" t="s">
        <v>2191</v>
      </c>
      <c r="E454" s="24" t="s">
        <v>368</v>
      </c>
      <c r="F454" s="24" t="s">
        <v>369</v>
      </c>
      <c r="G454" s="36">
        <v>41370</v>
      </c>
      <c r="H454" s="36">
        <v>41369</v>
      </c>
      <c r="I454" s="12">
        <v>3</v>
      </c>
      <c r="J454" s="12">
        <v>3</v>
      </c>
      <c r="K454" s="12">
        <v>3</v>
      </c>
      <c r="L454" s="24" t="s">
        <v>10597</v>
      </c>
      <c r="M454" t="str">
        <f>VLOOKUP(LEFT(Incoming_Data[[#This Row],[Object ID]],1),Lookup[#All],2,FALSE)</f>
        <v>Service Request</v>
      </c>
      <c r="N454" s="36">
        <f>IFERROR(VLOOKUP(Incoming_Data[[#This Row],[Object ID]],SP_Data[#All],2,FALSE),"")</f>
        <v>41370</v>
      </c>
      <c r="O454" s="36">
        <f>IFERROR(VLOOKUP(Incoming_Data[[#This Row],[Object ID]],Finalized_Data[#All],2,FALSE),"")</f>
        <v>41414</v>
      </c>
      <c r="P4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4" s="6">
        <f>IFERROR(DATE(YEAR(Incoming_Data[[#This Row],[Incoming Day]]),MONTH(Incoming_Data[[#This Row],[Incoming Day]]),1),"")</f>
        <v>41365</v>
      </c>
      <c r="R454" s="3">
        <f>DATE(YEAR(Incoming_Data[[#This Row],[Incoming Day]]),1,1)</f>
        <v>41275</v>
      </c>
      <c r="S454" s="6">
        <f>IFERROR(DATE(YEAR(Incoming_Data[[#This Row],[Completed Day]]),MONTH(Incoming_Data[[#This Row],[Completed Day]]),1),"")</f>
        <v>41365</v>
      </c>
      <c r="T454" s="6">
        <f>IFERROR(DATE(YEAR(Incoming_Data[[#This Row],[Confirmed Day]]),MONTH(Incoming_Data[[#This Row],[Confirmed Day]]),1),"")</f>
        <v>41395</v>
      </c>
      <c r="U454" s="12">
        <f>IF(ISNUMBER(Incoming_Data[[#This Row],[Completed Day]]),1,0)</f>
        <v>1</v>
      </c>
      <c r="V454" s="12">
        <f>IF(ISNUMBER(Incoming_Data[[#This Row],[Confirmed Day]]),1,0)</f>
        <v>1</v>
      </c>
      <c r="X454" t="s">
        <v>8350</v>
      </c>
      <c r="Y454" s="36">
        <v>41353</v>
      </c>
      <c r="AA454" t="s">
        <v>8350</v>
      </c>
      <c r="AB454" s="36">
        <v>41384</v>
      </c>
    </row>
    <row r="455" spans="2:28" x14ac:dyDescent="0.25">
      <c r="B455" s="24" t="s">
        <v>30</v>
      </c>
      <c r="C455" s="24" t="s">
        <v>17</v>
      </c>
      <c r="D455" s="24" t="s">
        <v>2191</v>
      </c>
      <c r="E455" s="24" t="s">
        <v>370</v>
      </c>
      <c r="F455" s="24" t="s">
        <v>371</v>
      </c>
      <c r="G455" s="36">
        <v>41370</v>
      </c>
      <c r="H455" s="36">
        <v>41369</v>
      </c>
      <c r="I455" s="12">
        <v>3</v>
      </c>
      <c r="J455" s="12">
        <v>3</v>
      </c>
      <c r="K455" s="12">
        <v>3</v>
      </c>
      <c r="L455" s="24" t="s">
        <v>10597</v>
      </c>
      <c r="M455" t="str">
        <f>VLOOKUP(LEFT(Incoming_Data[[#This Row],[Object ID]],1),Lookup[#All],2,FALSE)</f>
        <v>Service Request</v>
      </c>
      <c r="N455" s="36">
        <f>IFERROR(VLOOKUP(Incoming_Data[[#This Row],[Object ID]],SP_Data[#All],2,FALSE),"")</f>
        <v>41370</v>
      </c>
      <c r="O455" s="36">
        <f>IFERROR(VLOOKUP(Incoming_Data[[#This Row],[Object ID]],Finalized_Data[#All],2,FALSE),"")</f>
        <v>41414</v>
      </c>
      <c r="P4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5" s="6">
        <f>IFERROR(DATE(YEAR(Incoming_Data[[#This Row],[Incoming Day]]),MONTH(Incoming_Data[[#This Row],[Incoming Day]]),1),"")</f>
        <v>41365</v>
      </c>
      <c r="R455" s="3">
        <f>DATE(YEAR(Incoming_Data[[#This Row],[Incoming Day]]),1,1)</f>
        <v>41275</v>
      </c>
      <c r="S455" s="6">
        <f>IFERROR(DATE(YEAR(Incoming_Data[[#This Row],[Completed Day]]),MONTH(Incoming_Data[[#This Row],[Completed Day]]),1),"")</f>
        <v>41365</v>
      </c>
      <c r="T455" s="6">
        <f>IFERROR(DATE(YEAR(Incoming_Data[[#This Row],[Confirmed Day]]),MONTH(Incoming_Data[[#This Row],[Confirmed Day]]),1),"")</f>
        <v>41395</v>
      </c>
      <c r="U455" s="12">
        <f>IF(ISNUMBER(Incoming_Data[[#This Row],[Completed Day]]),1,0)</f>
        <v>1</v>
      </c>
      <c r="V455" s="12">
        <f>IF(ISNUMBER(Incoming_Data[[#This Row],[Confirmed Day]]),1,0)</f>
        <v>1</v>
      </c>
      <c r="X455" t="s">
        <v>8337</v>
      </c>
      <c r="Y455" s="36">
        <v>41353</v>
      </c>
      <c r="AA455" t="s">
        <v>8337</v>
      </c>
      <c r="AB455" s="36">
        <v>41384</v>
      </c>
    </row>
    <row r="456" spans="2:28" x14ac:dyDescent="0.25">
      <c r="B456" s="24" t="s">
        <v>30</v>
      </c>
      <c r="C456" s="24" t="s">
        <v>17</v>
      </c>
      <c r="D456" s="24" t="s">
        <v>2191</v>
      </c>
      <c r="E456" s="24" t="s">
        <v>372</v>
      </c>
      <c r="F456" s="24" t="s">
        <v>373</v>
      </c>
      <c r="G456" s="36">
        <v>41370</v>
      </c>
      <c r="H456" s="36">
        <v>41369</v>
      </c>
      <c r="I456" s="12">
        <v>3</v>
      </c>
      <c r="J456" s="12">
        <v>3</v>
      </c>
      <c r="K456" s="12">
        <v>3</v>
      </c>
      <c r="L456" s="24" t="s">
        <v>10597</v>
      </c>
      <c r="M456" t="str">
        <f>VLOOKUP(LEFT(Incoming_Data[[#This Row],[Object ID]],1),Lookup[#All],2,FALSE)</f>
        <v>Service Request</v>
      </c>
      <c r="N456" s="36">
        <f>IFERROR(VLOOKUP(Incoming_Data[[#This Row],[Object ID]],SP_Data[#All],2,FALSE),"")</f>
        <v>41370</v>
      </c>
      <c r="O456" s="36">
        <f>IFERROR(VLOOKUP(Incoming_Data[[#This Row],[Object ID]],Finalized_Data[#All],2,FALSE),"")</f>
        <v>41370</v>
      </c>
      <c r="P4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6" s="6">
        <f>IFERROR(DATE(YEAR(Incoming_Data[[#This Row],[Incoming Day]]),MONTH(Incoming_Data[[#This Row],[Incoming Day]]),1),"")</f>
        <v>41365</v>
      </c>
      <c r="R456" s="3">
        <f>DATE(YEAR(Incoming_Data[[#This Row],[Incoming Day]]),1,1)</f>
        <v>41275</v>
      </c>
      <c r="S456" s="6">
        <f>IFERROR(DATE(YEAR(Incoming_Data[[#This Row],[Completed Day]]),MONTH(Incoming_Data[[#This Row],[Completed Day]]),1),"")</f>
        <v>41365</v>
      </c>
      <c r="T456" s="6">
        <f>IFERROR(DATE(YEAR(Incoming_Data[[#This Row],[Confirmed Day]]),MONTH(Incoming_Data[[#This Row],[Confirmed Day]]),1),"")</f>
        <v>41365</v>
      </c>
      <c r="U456" s="12">
        <f>IF(ISNUMBER(Incoming_Data[[#This Row],[Completed Day]]),1,0)</f>
        <v>1</v>
      </c>
      <c r="V456" s="12">
        <f>IF(ISNUMBER(Incoming_Data[[#This Row],[Confirmed Day]]),1,0)</f>
        <v>1</v>
      </c>
      <c r="X456" t="s">
        <v>8342</v>
      </c>
      <c r="Y456" s="36">
        <v>41356</v>
      </c>
      <c r="AA456" t="s">
        <v>8342</v>
      </c>
      <c r="AB456" s="36">
        <v>41387</v>
      </c>
    </row>
    <row r="457" spans="2:28" x14ac:dyDescent="0.25">
      <c r="B457" s="24" t="s">
        <v>30</v>
      </c>
      <c r="C457" s="24" t="s">
        <v>17</v>
      </c>
      <c r="D457" s="24" t="s">
        <v>2191</v>
      </c>
      <c r="E457" s="24" t="s">
        <v>374</v>
      </c>
      <c r="F457" s="24" t="s">
        <v>280</v>
      </c>
      <c r="G457" s="36">
        <v>41370</v>
      </c>
      <c r="H457" s="36">
        <v>41369</v>
      </c>
      <c r="I457" s="12">
        <v>4</v>
      </c>
      <c r="J457" s="12">
        <v>4</v>
      </c>
      <c r="K457" s="12">
        <v>4</v>
      </c>
      <c r="L457" s="24" t="s">
        <v>10597</v>
      </c>
      <c r="M457" t="str">
        <f>VLOOKUP(LEFT(Incoming_Data[[#This Row],[Object ID]],1),Lookup[#All],2,FALSE)</f>
        <v>Service Request</v>
      </c>
      <c r="N457" s="36">
        <f>IFERROR(VLOOKUP(Incoming_Data[[#This Row],[Object ID]],SP_Data[#All],2,FALSE),"")</f>
        <v>41394</v>
      </c>
      <c r="O457" s="36">
        <f>IFERROR(VLOOKUP(Incoming_Data[[#This Row],[Object ID]],Finalized_Data[#All],2,FALSE),"")</f>
        <v>41425</v>
      </c>
      <c r="P4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7" s="6">
        <f>IFERROR(DATE(YEAR(Incoming_Data[[#This Row],[Incoming Day]]),MONTH(Incoming_Data[[#This Row],[Incoming Day]]),1),"")</f>
        <v>41365</v>
      </c>
      <c r="R457" s="3">
        <f>DATE(YEAR(Incoming_Data[[#This Row],[Incoming Day]]),1,1)</f>
        <v>41275</v>
      </c>
      <c r="S457" s="6">
        <f>IFERROR(DATE(YEAR(Incoming_Data[[#This Row],[Completed Day]]),MONTH(Incoming_Data[[#This Row],[Completed Day]]),1),"")</f>
        <v>41365</v>
      </c>
      <c r="T457" s="6">
        <f>IFERROR(DATE(YEAR(Incoming_Data[[#This Row],[Confirmed Day]]),MONTH(Incoming_Data[[#This Row],[Confirmed Day]]),1),"")</f>
        <v>41395</v>
      </c>
      <c r="U457" s="12">
        <f>IF(ISNUMBER(Incoming_Data[[#This Row],[Completed Day]]),1,0)</f>
        <v>1</v>
      </c>
      <c r="V457" s="12">
        <f>IF(ISNUMBER(Incoming_Data[[#This Row],[Confirmed Day]]),1,0)</f>
        <v>1</v>
      </c>
      <c r="X457" t="s">
        <v>8324</v>
      </c>
      <c r="Y457" s="36">
        <v>41353</v>
      </c>
      <c r="AA457" t="s">
        <v>8324</v>
      </c>
      <c r="AB457" s="36">
        <v>41384</v>
      </c>
    </row>
    <row r="458" spans="2:28" x14ac:dyDescent="0.25">
      <c r="B458" s="24" t="s">
        <v>30</v>
      </c>
      <c r="C458" s="24" t="s">
        <v>17</v>
      </c>
      <c r="D458" s="24" t="s">
        <v>2191</v>
      </c>
      <c r="E458" s="24" t="s">
        <v>413</v>
      </c>
      <c r="F458" s="24" t="s">
        <v>280</v>
      </c>
      <c r="G458" s="36">
        <v>41373</v>
      </c>
      <c r="H458" s="36">
        <v>41373</v>
      </c>
      <c r="I458" s="12">
        <v>2</v>
      </c>
      <c r="J458" s="12">
        <v>3</v>
      </c>
      <c r="K458" s="12">
        <v>3</v>
      </c>
      <c r="L458" s="24" t="s">
        <v>10597</v>
      </c>
      <c r="M458" t="str">
        <f>VLOOKUP(LEFT(Incoming_Data[[#This Row],[Object ID]],1),Lookup[#All],2,FALSE)</f>
        <v>Service Request</v>
      </c>
      <c r="N458" s="36">
        <f>IFERROR(VLOOKUP(Incoming_Data[[#This Row],[Object ID]],SP_Data[#All],2,FALSE),"")</f>
        <v>41379</v>
      </c>
      <c r="O458" s="36">
        <f>IFERROR(VLOOKUP(Incoming_Data[[#This Row],[Object ID]],Finalized_Data[#All],2,FALSE),"")</f>
        <v>41414</v>
      </c>
      <c r="P4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8" s="6">
        <f>IFERROR(DATE(YEAR(Incoming_Data[[#This Row],[Incoming Day]]),MONTH(Incoming_Data[[#This Row],[Incoming Day]]),1),"")</f>
        <v>41365</v>
      </c>
      <c r="R458" s="3">
        <f>DATE(YEAR(Incoming_Data[[#This Row],[Incoming Day]]),1,1)</f>
        <v>41275</v>
      </c>
      <c r="S458" s="6">
        <f>IFERROR(DATE(YEAR(Incoming_Data[[#This Row],[Completed Day]]),MONTH(Incoming_Data[[#This Row],[Completed Day]]),1),"")</f>
        <v>41365</v>
      </c>
      <c r="T458" s="6">
        <f>IFERROR(DATE(YEAR(Incoming_Data[[#This Row],[Confirmed Day]]),MONTH(Incoming_Data[[#This Row],[Confirmed Day]]),1),"")</f>
        <v>41395</v>
      </c>
      <c r="U458" s="12">
        <f>IF(ISNUMBER(Incoming_Data[[#This Row],[Completed Day]]),1,0)</f>
        <v>1</v>
      </c>
      <c r="V458" s="12">
        <f>IF(ISNUMBER(Incoming_Data[[#This Row],[Confirmed Day]]),1,0)</f>
        <v>1</v>
      </c>
      <c r="X458" t="s">
        <v>8319</v>
      </c>
      <c r="Y458" s="36">
        <v>41353</v>
      </c>
      <c r="AA458" t="s">
        <v>8319</v>
      </c>
      <c r="AB458" s="36">
        <v>41384</v>
      </c>
    </row>
    <row r="459" spans="2:28" x14ac:dyDescent="0.25">
      <c r="B459" s="24" t="s">
        <v>30</v>
      </c>
      <c r="C459" s="24" t="s">
        <v>17</v>
      </c>
      <c r="D459" s="24" t="s">
        <v>2191</v>
      </c>
      <c r="E459" s="24" t="s">
        <v>414</v>
      </c>
      <c r="F459" s="24" t="s">
        <v>280</v>
      </c>
      <c r="G459" s="36">
        <v>41373</v>
      </c>
      <c r="H459" s="36">
        <v>41373</v>
      </c>
      <c r="I459" s="12">
        <v>3</v>
      </c>
      <c r="J459" s="12">
        <v>3</v>
      </c>
      <c r="K459" s="12">
        <v>3</v>
      </c>
      <c r="L459" s="24" t="s">
        <v>10597</v>
      </c>
      <c r="M459" t="str">
        <f>VLOOKUP(LEFT(Incoming_Data[[#This Row],[Object ID]],1),Lookup[#All],2,FALSE)</f>
        <v>Service Request</v>
      </c>
      <c r="N459" s="36">
        <f>IFERROR(VLOOKUP(Incoming_Data[[#This Row],[Object ID]],SP_Data[#All],2,FALSE),"")</f>
        <v>41381</v>
      </c>
      <c r="O459" s="36">
        <f>IFERROR(VLOOKUP(Incoming_Data[[#This Row],[Object ID]],Finalized_Data[#All],2,FALSE),"")</f>
        <v>41414</v>
      </c>
      <c r="P4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59" s="6">
        <f>IFERROR(DATE(YEAR(Incoming_Data[[#This Row],[Incoming Day]]),MONTH(Incoming_Data[[#This Row],[Incoming Day]]),1),"")</f>
        <v>41365</v>
      </c>
      <c r="R459" s="3">
        <f>DATE(YEAR(Incoming_Data[[#This Row],[Incoming Day]]),1,1)</f>
        <v>41275</v>
      </c>
      <c r="S459" s="6">
        <f>IFERROR(DATE(YEAR(Incoming_Data[[#This Row],[Completed Day]]),MONTH(Incoming_Data[[#This Row],[Completed Day]]),1),"")</f>
        <v>41365</v>
      </c>
      <c r="T459" s="6">
        <f>IFERROR(DATE(YEAR(Incoming_Data[[#This Row],[Confirmed Day]]),MONTH(Incoming_Data[[#This Row],[Confirmed Day]]),1),"")</f>
        <v>41395</v>
      </c>
      <c r="U459" s="12">
        <f>IF(ISNUMBER(Incoming_Data[[#This Row],[Completed Day]]),1,0)</f>
        <v>1</v>
      </c>
      <c r="V459" s="12">
        <f>IF(ISNUMBER(Incoming_Data[[#This Row],[Confirmed Day]]),1,0)</f>
        <v>1</v>
      </c>
      <c r="X459" t="s">
        <v>8301</v>
      </c>
      <c r="Y459" s="36">
        <v>41353</v>
      </c>
      <c r="AA459" t="s">
        <v>8301</v>
      </c>
      <c r="AB459" s="36">
        <v>41384</v>
      </c>
    </row>
    <row r="460" spans="2:28" x14ac:dyDescent="0.25">
      <c r="B460" s="24" t="s">
        <v>30</v>
      </c>
      <c r="C460" s="24" t="s">
        <v>17</v>
      </c>
      <c r="D460" s="24" t="s">
        <v>2191</v>
      </c>
      <c r="E460" s="24" t="s">
        <v>491</v>
      </c>
      <c r="F460" s="24" t="s">
        <v>492</v>
      </c>
      <c r="G460" s="36">
        <v>41379</v>
      </c>
      <c r="H460" s="36">
        <v>41379</v>
      </c>
      <c r="I460" s="12">
        <v>3</v>
      </c>
      <c r="J460" s="12">
        <v>3</v>
      </c>
      <c r="K460" s="12">
        <v>3</v>
      </c>
      <c r="L460" s="24" t="s">
        <v>10597</v>
      </c>
      <c r="M460" t="str">
        <f>VLOOKUP(LEFT(Incoming_Data[[#This Row],[Object ID]],1),Lookup[#All],2,FALSE)</f>
        <v>Service Request</v>
      </c>
      <c r="N460" s="36">
        <f>IFERROR(VLOOKUP(Incoming_Data[[#This Row],[Object ID]],SP_Data[#All],2,FALSE),"")</f>
        <v>41379</v>
      </c>
      <c r="O460" s="36">
        <f>IFERROR(VLOOKUP(Incoming_Data[[#This Row],[Object ID]],Finalized_Data[#All],2,FALSE),"")</f>
        <v>41414</v>
      </c>
      <c r="P4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0" s="6">
        <f>IFERROR(DATE(YEAR(Incoming_Data[[#This Row],[Incoming Day]]),MONTH(Incoming_Data[[#This Row],[Incoming Day]]),1),"")</f>
        <v>41365</v>
      </c>
      <c r="R460" s="3">
        <f>DATE(YEAR(Incoming_Data[[#This Row],[Incoming Day]]),1,1)</f>
        <v>41275</v>
      </c>
      <c r="S460" s="6">
        <f>IFERROR(DATE(YEAR(Incoming_Data[[#This Row],[Completed Day]]),MONTH(Incoming_Data[[#This Row],[Completed Day]]),1),"")</f>
        <v>41365</v>
      </c>
      <c r="T460" s="6">
        <f>IFERROR(DATE(YEAR(Incoming_Data[[#This Row],[Confirmed Day]]),MONTH(Incoming_Data[[#This Row],[Confirmed Day]]),1),"")</f>
        <v>41395</v>
      </c>
      <c r="U460" s="12">
        <f>IF(ISNUMBER(Incoming_Data[[#This Row],[Completed Day]]),1,0)</f>
        <v>1</v>
      </c>
      <c r="V460" s="12">
        <f>IF(ISNUMBER(Incoming_Data[[#This Row],[Confirmed Day]]),1,0)</f>
        <v>1</v>
      </c>
      <c r="X460" t="s">
        <v>8314</v>
      </c>
      <c r="Y460" s="36">
        <v>41353</v>
      </c>
      <c r="AA460" t="s">
        <v>8314</v>
      </c>
      <c r="AB460" s="36">
        <v>41384</v>
      </c>
    </row>
    <row r="461" spans="2:28" x14ac:dyDescent="0.25">
      <c r="B461" s="24" t="s">
        <v>30</v>
      </c>
      <c r="C461" s="24" t="s">
        <v>17</v>
      </c>
      <c r="D461" s="24" t="s">
        <v>2191</v>
      </c>
      <c r="E461" s="24" t="s">
        <v>493</v>
      </c>
      <c r="F461" s="24" t="s">
        <v>494</v>
      </c>
      <c r="G461" s="36">
        <v>41379</v>
      </c>
      <c r="H461" s="36">
        <v>41379</v>
      </c>
      <c r="I461" s="12">
        <v>3</v>
      </c>
      <c r="J461" s="12">
        <v>3</v>
      </c>
      <c r="K461" s="12">
        <v>3</v>
      </c>
      <c r="L461" s="24" t="s">
        <v>10597</v>
      </c>
      <c r="M461" t="str">
        <f>VLOOKUP(LEFT(Incoming_Data[[#This Row],[Object ID]],1),Lookup[#All],2,FALSE)</f>
        <v>Service Request</v>
      </c>
      <c r="N461" s="36">
        <f>IFERROR(VLOOKUP(Incoming_Data[[#This Row],[Object ID]],SP_Data[#All],2,FALSE),"")</f>
        <v>41379</v>
      </c>
      <c r="O461" s="36">
        <f>IFERROR(VLOOKUP(Incoming_Data[[#This Row],[Object ID]],Finalized_Data[#All],2,FALSE),"")</f>
        <v>41379</v>
      </c>
      <c r="P4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1" s="6">
        <f>IFERROR(DATE(YEAR(Incoming_Data[[#This Row],[Incoming Day]]),MONTH(Incoming_Data[[#This Row],[Incoming Day]]),1),"")</f>
        <v>41365</v>
      </c>
      <c r="R461" s="3">
        <f>DATE(YEAR(Incoming_Data[[#This Row],[Incoming Day]]),1,1)</f>
        <v>41275</v>
      </c>
      <c r="S461" s="6">
        <f>IFERROR(DATE(YEAR(Incoming_Data[[#This Row],[Completed Day]]),MONTH(Incoming_Data[[#This Row],[Completed Day]]),1),"")</f>
        <v>41365</v>
      </c>
      <c r="T461" s="6">
        <f>IFERROR(DATE(YEAR(Incoming_Data[[#This Row],[Confirmed Day]]),MONTH(Incoming_Data[[#This Row],[Confirmed Day]]),1),"")</f>
        <v>41365</v>
      </c>
      <c r="U461" s="12">
        <f>IF(ISNUMBER(Incoming_Data[[#This Row],[Completed Day]]),1,0)</f>
        <v>1</v>
      </c>
      <c r="V461" s="12">
        <f>IF(ISNUMBER(Incoming_Data[[#This Row],[Confirmed Day]]),1,0)</f>
        <v>1</v>
      </c>
      <c r="X461" t="s">
        <v>8292</v>
      </c>
      <c r="Y461" s="36">
        <v>41353</v>
      </c>
      <c r="AA461" t="s">
        <v>8292</v>
      </c>
      <c r="AB461" s="36">
        <v>41384</v>
      </c>
    </row>
    <row r="462" spans="2:28" x14ac:dyDescent="0.25">
      <c r="B462" s="24" t="s">
        <v>30</v>
      </c>
      <c r="C462" s="24" t="s">
        <v>17</v>
      </c>
      <c r="D462" s="24" t="s">
        <v>2191</v>
      </c>
      <c r="E462" s="24" t="s">
        <v>495</v>
      </c>
      <c r="F462" s="24" t="s">
        <v>496</v>
      </c>
      <c r="G462" s="36">
        <v>41379</v>
      </c>
      <c r="H462" s="36">
        <v>41379</v>
      </c>
      <c r="I462" s="12">
        <v>3</v>
      </c>
      <c r="J462" s="12">
        <v>3</v>
      </c>
      <c r="K462" s="12">
        <v>3</v>
      </c>
      <c r="L462" s="24" t="s">
        <v>10597</v>
      </c>
      <c r="M462" t="str">
        <f>VLOOKUP(LEFT(Incoming_Data[[#This Row],[Object ID]],1),Lookup[#All],2,FALSE)</f>
        <v>Service Request</v>
      </c>
      <c r="N462" s="36">
        <f>IFERROR(VLOOKUP(Incoming_Data[[#This Row],[Object ID]],SP_Data[#All],2,FALSE),"")</f>
        <v>41379</v>
      </c>
      <c r="O462" s="36">
        <f>IFERROR(VLOOKUP(Incoming_Data[[#This Row],[Object ID]],Finalized_Data[#All],2,FALSE),"")</f>
        <v>41384</v>
      </c>
      <c r="P4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2" s="6">
        <f>IFERROR(DATE(YEAR(Incoming_Data[[#This Row],[Incoming Day]]),MONTH(Incoming_Data[[#This Row],[Incoming Day]]),1),"")</f>
        <v>41365</v>
      </c>
      <c r="R462" s="3">
        <f>DATE(YEAR(Incoming_Data[[#This Row],[Incoming Day]]),1,1)</f>
        <v>41275</v>
      </c>
      <c r="S462" s="6">
        <f>IFERROR(DATE(YEAR(Incoming_Data[[#This Row],[Completed Day]]),MONTH(Incoming_Data[[#This Row],[Completed Day]]),1),"")</f>
        <v>41365</v>
      </c>
      <c r="T462" s="6">
        <f>IFERROR(DATE(YEAR(Incoming_Data[[#This Row],[Confirmed Day]]),MONTH(Incoming_Data[[#This Row],[Confirmed Day]]),1),"")</f>
        <v>41365</v>
      </c>
      <c r="U462" s="12">
        <f>IF(ISNUMBER(Incoming_Data[[#This Row],[Completed Day]]),1,0)</f>
        <v>1</v>
      </c>
      <c r="V462" s="12">
        <f>IF(ISNUMBER(Incoming_Data[[#This Row],[Confirmed Day]]),1,0)</f>
        <v>1</v>
      </c>
      <c r="X462" t="s">
        <v>8305</v>
      </c>
      <c r="Y462" s="36">
        <v>41353</v>
      </c>
      <c r="AA462" t="s">
        <v>8305</v>
      </c>
      <c r="AB462" s="36">
        <v>41384</v>
      </c>
    </row>
    <row r="463" spans="2:28" x14ac:dyDescent="0.25">
      <c r="B463" s="24" t="s">
        <v>30</v>
      </c>
      <c r="C463" s="24" t="s">
        <v>17</v>
      </c>
      <c r="D463" s="24" t="s">
        <v>2191</v>
      </c>
      <c r="E463" s="24" t="s">
        <v>497</v>
      </c>
      <c r="F463" s="24" t="s">
        <v>498</v>
      </c>
      <c r="G463" s="36">
        <v>41379</v>
      </c>
      <c r="H463" s="36">
        <v>41379</v>
      </c>
      <c r="I463" s="12">
        <v>3</v>
      </c>
      <c r="J463" s="12">
        <v>3</v>
      </c>
      <c r="K463" s="12">
        <v>3</v>
      </c>
      <c r="L463" s="24" t="s">
        <v>10597</v>
      </c>
      <c r="M463" t="str">
        <f>VLOOKUP(LEFT(Incoming_Data[[#This Row],[Object ID]],1),Lookup[#All],2,FALSE)</f>
        <v>Service Request</v>
      </c>
      <c r="N463" s="36">
        <f>IFERROR(VLOOKUP(Incoming_Data[[#This Row],[Object ID]],SP_Data[#All],2,FALSE),"")</f>
        <v>41379</v>
      </c>
      <c r="O463" s="36">
        <f>IFERROR(VLOOKUP(Incoming_Data[[#This Row],[Object ID]],Finalized_Data[#All],2,FALSE),"")</f>
        <v>41414</v>
      </c>
      <c r="P4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3" s="6">
        <f>IFERROR(DATE(YEAR(Incoming_Data[[#This Row],[Incoming Day]]),MONTH(Incoming_Data[[#This Row],[Incoming Day]]),1),"")</f>
        <v>41365</v>
      </c>
      <c r="R463" s="3">
        <f>DATE(YEAR(Incoming_Data[[#This Row],[Incoming Day]]),1,1)</f>
        <v>41275</v>
      </c>
      <c r="S463" s="6">
        <f>IFERROR(DATE(YEAR(Incoming_Data[[#This Row],[Completed Day]]),MONTH(Incoming_Data[[#This Row],[Completed Day]]),1),"")</f>
        <v>41365</v>
      </c>
      <c r="T463" s="6">
        <f>IFERROR(DATE(YEAR(Incoming_Data[[#This Row],[Confirmed Day]]),MONTH(Incoming_Data[[#This Row],[Confirmed Day]]),1),"")</f>
        <v>41395</v>
      </c>
      <c r="U463" s="12">
        <f>IF(ISNUMBER(Incoming_Data[[#This Row],[Completed Day]]),1,0)</f>
        <v>1</v>
      </c>
      <c r="V463" s="12">
        <f>IF(ISNUMBER(Incoming_Data[[#This Row],[Confirmed Day]]),1,0)</f>
        <v>1</v>
      </c>
      <c r="X463" t="s">
        <v>8299</v>
      </c>
      <c r="Y463" s="36">
        <v>41353</v>
      </c>
      <c r="AA463" t="s">
        <v>8299</v>
      </c>
      <c r="AB463" s="36">
        <v>41384</v>
      </c>
    </row>
    <row r="464" spans="2:28" x14ac:dyDescent="0.25">
      <c r="B464" s="24" t="s">
        <v>30</v>
      </c>
      <c r="C464" s="24" t="s">
        <v>17</v>
      </c>
      <c r="D464" s="24" t="s">
        <v>2191</v>
      </c>
      <c r="E464" s="24" t="s">
        <v>499</v>
      </c>
      <c r="F464" s="24" t="s">
        <v>500</v>
      </c>
      <c r="G464" s="36">
        <v>41379</v>
      </c>
      <c r="H464" s="36">
        <v>41379</v>
      </c>
      <c r="I464" s="12">
        <v>3</v>
      </c>
      <c r="J464" s="12">
        <v>3</v>
      </c>
      <c r="K464" s="12">
        <v>3</v>
      </c>
      <c r="L464" s="24" t="s">
        <v>10597</v>
      </c>
      <c r="M464" t="str">
        <f>VLOOKUP(LEFT(Incoming_Data[[#This Row],[Object ID]],1),Lookup[#All],2,FALSE)</f>
        <v>Service Request</v>
      </c>
      <c r="N464" s="36">
        <f>IFERROR(VLOOKUP(Incoming_Data[[#This Row],[Object ID]],SP_Data[#All],2,FALSE),"")</f>
        <v>41379</v>
      </c>
      <c r="O464" s="36">
        <f>IFERROR(VLOOKUP(Incoming_Data[[#This Row],[Object ID]],Finalized_Data[#All],2,FALSE),"")</f>
        <v>41414</v>
      </c>
      <c r="P4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4" s="6">
        <f>IFERROR(DATE(YEAR(Incoming_Data[[#This Row],[Incoming Day]]),MONTH(Incoming_Data[[#This Row],[Incoming Day]]),1),"")</f>
        <v>41365</v>
      </c>
      <c r="R464" s="3">
        <f>DATE(YEAR(Incoming_Data[[#This Row],[Incoming Day]]),1,1)</f>
        <v>41275</v>
      </c>
      <c r="S464" s="6">
        <f>IFERROR(DATE(YEAR(Incoming_Data[[#This Row],[Completed Day]]),MONTH(Incoming_Data[[#This Row],[Completed Day]]),1),"")</f>
        <v>41365</v>
      </c>
      <c r="T464" s="6">
        <f>IFERROR(DATE(YEAR(Incoming_Data[[#This Row],[Confirmed Day]]),MONTH(Incoming_Data[[#This Row],[Confirmed Day]]),1),"")</f>
        <v>41395</v>
      </c>
      <c r="U464" s="12">
        <f>IF(ISNUMBER(Incoming_Data[[#This Row],[Completed Day]]),1,0)</f>
        <v>1</v>
      </c>
      <c r="V464" s="12">
        <f>IF(ISNUMBER(Incoming_Data[[#This Row],[Confirmed Day]]),1,0)</f>
        <v>1</v>
      </c>
      <c r="X464" t="s">
        <v>8288</v>
      </c>
      <c r="Y464" s="36">
        <v>41353</v>
      </c>
      <c r="AA464" t="s">
        <v>8288</v>
      </c>
      <c r="AB464" s="36">
        <v>41384</v>
      </c>
    </row>
    <row r="465" spans="2:28" x14ac:dyDescent="0.25">
      <c r="B465" s="24" t="s">
        <v>30</v>
      </c>
      <c r="C465" s="24" t="s">
        <v>17</v>
      </c>
      <c r="D465" s="24" t="s">
        <v>2191</v>
      </c>
      <c r="E465" s="24" t="s">
        <v>501</v>
      </c>
      <c r="F465" s="24" t="s">
        <v>502</v>
      </c>
      <c r="G465" s="36">
        <v>41379</v>
      </c>
      <c r="H465" s="36">
        <v>41379</v>
      </c>
      <c r="I465" s="12">
        <v>3</v>
      </c>
      <c r="J465" s="12">
        <v>3</v>
      </c>
      <c r="K465" s="12">
        <v>3</v>
      </c>
      <c r="L465" s="24" t="s">
        <v>10597</v>
      </c>
      <c r="M465" t="str">
        <f>VLOOKUP(LEFT(Incoming_Data[[#This Row],[Object ID]],1),Lookup[#All],2,FALSE)</f>
        <v>Service Request</v>
      </c>
      <c r="N465" s="36">
        <f>IFERROR(VLOOKUP(Incoming_Data[[#This Row],[Object ID]],SP_Data[#All],2,FALSE),"")</f>
        <v>41379</v>
      </c>
      <c r="O465" s="36">
        <f>IFERROR(VLOOKUP(Incoming_Data[[#This Row],[Object ID]],Finalized_Data[#All],2,FALSE),"")</f>
        <v>41379</v>
      </c>
      <c r="P4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5" s="6">
        <f>IFERROR(DATE(YEAR(Incoming_Data[[#This Row],[Incoming Day]]),MONTH(Incoming_Data[[#This Row],[Incoming Day]]),1),"")</f>
        <v>41365</v>
      </c>
      <c r="R465" s="3">
        <f>DATE(YEAR(Incoming_Data[[#This Row],[Incoming Day]]),1,1)</f>
        <v>41275</v>
      </c>
      <c r="S465" s="6">
        <f>IFERROR(DATE(YEAR(Incoming_Data[[#This Row],[Completed Day]]),MONTH(Incoming_Data[[#This Row],[Completed Day]]),1),"")</f>
        <v>41365</v>
      </c>
      <c r="T465" s="6">
        <f>IFERROR(DATE(YEAR(Incoming_Data[[#This Row],[Confirmed Day]]),MONTH(Incoming_Data[[#This Row],[Confirmed Day]]),1),"")</f>
        <v>41365</v>
      </c>
      <c r="U465" s="12">
        <f>IF(ISNUMBER(Incoming_Data[[#This Row],[Completed Day]]),1,0)</f>
        <v>1</v>
      </c>
      <c r="V465" s="12">
        <f>IF(ISNUMBER(Incoming_Data[[#This Row],[Confirmed Day]]),1,0)</f>
        <v>1</v>
      </c>
      <c r="X465" t="s">
        <v>8283</v>
      </c>
      <c r="Y465" s="36">
        <v>41383</v>
      </c>
      <c r="AA465" t="s">
        <v>8283</v>
      </c>
      <c r="AB465" s="36">
        <v>41414</v>
      </c>
    </row>
    <row r="466" spans="2:28" x14ac:dyDescent="0.25">
      <c r="B466" s="24" t="s">
        <v>30</v>
      </c>
      <c r="C466" s="24" t="s">
        <v>17</v>
      </c>
      <c r="D466" s="24" t="s">
        <v>2191</v>
      </c>
      <c r="E466" s="24" t="s">
        <v>503</v>
      </c>
      <c r="F466" s="24" t="s">
        <v>504</v>
      </c>
      <c r="G466" s="36">
        <v>41379</v>
      </c>
      <c r="H466" s="36">
        <v>41379</v>
      </c>
      <c r="I466" s="12">
        <v>3</v>
      </c>
      <c r="J466" s="12">
        <v>3</v>
      </c>
      <c r="K466" s="12">
        <v>3</v>
      </c>
      <c r="L466" s="24" t="s">
        <v>10597</v>
      </c>
      <c r="M466" t="str">
        <f>VLOOKUP(LEFT(Incoming_Data[[#This Row],[Object ID]],1),Lookup[#All],2,FALSE)</f>
        <v>Service Request</v>
      </c>
      <c r="N466" s="36">
        <f>IFERROR(VLOOKUP(Incoming_Data[[#This Row],[Object ID]],SP_Data[#All],2,FALSE),"")</f>
        <v>41382</v>
      </c>
      <c r="O466" s="36">
        <f>IFERROR(VLOOKUP(Incoming_Data[[#This Row],[Object ID]],Finalized_Data[#All],2,FALSE),"")</f>
        <v>41414</v>
      </c>
      <c r="P4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6" s="6">
        <f>IFERROR(DATE(YEAR(Incoming_Data[[#This Row],[Incoming Day]]),MONTH(Incoming_Data[[#This Row],[Incoming Day]]),1),"")</f>
        <v>41365</v>
      </c>
      <c r="R466" s="3">
        <f>DATE(YEAR(Incoming_Data[[#This Row],[Incoming Day]]),1,1)</f>
        <v>41275</v>
      </c>
      <c r="S466" s="6">
        <f>IFERROR(DATE(YEAR(Incoming_Data[[#This Row],[Completed Day]]),MONTH(Incoming_Data[[#This Row],[Completed Day]]),1),"")</f>
        <v>41365</v>
      </c>
      <c r="T466" s="6">
        <f>IFERROR(DATE(YEAR(Incoming_Data[[#This Row],[Confirmed Day]]),MONTH(Incoming_Data[[#This Row],[Confirmed Day]]),1),"")</f>
        <v>41395</v>
      </c>
      <c r="U466" s="12">
        <f>IF(ISNUMBER(Incoming_Data[[#This Row],[Completed Day]]),1,0)</f>
        <v>1</v>
      </c>
      <c r="V466" s="12">
        <f>IF(ISNUMBER(Incoming_Data[[#This Row],[Confirmed Day]]),1,0)</f>
        <v>1</v>
      </c>
      <c r="X466" t="s">
        <v>8269</v>
      </c>
      <c r="Y466" s="36">
        <v>41353</v>
      </c>
      <c r="AA466" t="s">
        <v>8269</v>
      </c>
      <c r="AB466" s="36">
        <v>41384</v>
      </c>
    </row>
    <row r="467" spans="2:28" x14ac:dyDescent="0.25">
      <c r="B467" s="24" t="s">
        <v>30</v>
      </c>
      <c r="C467" s="24" t="s">
        <v>17</v>
      </c>
      <c r="D467" s="24" t="s">
        <v>2191</v>
      </c>
      <c r="E467" s="24" t="s">
        <v>524</v>
      </c>
      <c r="F467" s="24" t="s">
        <v>525</v>
      </c>
      <c r="G467" s="36">
        <v>41379</v>
      </c>
      <c r="H467" s="36">
        <v>41379</v>
      </c>
      <c r="I467" s="12">
        <v>3</v>
      </c>
      <c r="J467" s="12">
        <v>3</v>
      </c>
      <c r="K467" s="12">
        <v>3</v>
      </c>
      <c r="L467" s="24" t="s">
        <v>10597</v>
      </c>
      <c r="M467" t="str">
        <f>VLOOKUP(LEFT(Incoming_Data[[#This Row],[Object ID]],1),Lookup[#All],2,FALSE)</f>
        <v>Service Request</v>
      </c>
      <c r="N467" s="36">
        <f>IFERROR(VLOOKUP(Incoming_Data[[#This Row],[Object ID]],SP_Data[#All],2,FALSE),"")</f>
        <v>41379</v>
      </c>
      <c r="O467" s="36">
        <f>IFERROR(VLOOKUP(Incoming_Data[[#This Row],[Object ID]],Finalized_Data[#All],2,FALSE),"")</f>
        <v>41414</v>
      </c>
      <c r="P4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7" s="6">
        <f>IFERROR(DATE(YEAR(Incoming_Data[[#This Row],[Incoming Day]]),MONTH(Incoming_Data[[#This Row],[Incoming Day]]),1),"")</f>
        <v>41365</v>
      </c>
      <c r="R467" s="3">
        <f>DATE(YEAR(Incoming_Data[[#This Row],[Incoming Day]]),1,1)</f>
        <v>41275</v>
      </c>
      <c r="S467" s="6">
        <f>IFERROR(DATE(YEAR(Incoming_Data[[#This Row],[Completed Day]]),MONTH(Incoming_Data[[#This Row],[Completed Day]]),1),"")</f>
        <v>41365</v>
      </c>
      <c r="T467" s="6">
        <f>IFERROR(DATE(YEAR(Incoming_Data[[#This Row],[Confirmed Day]]),MONTH(Incoming_Data[[#This Row],[Confirmed Day]]),1),"")</f>
        <v>41395</v>
      </c>
      <c r="U467" s="12">
        <f>IF(ISNUMBER(Incoming_Data[[#This Row],[Completed Day]]),1,0)</f>
        <v>1</v>
      </c>
      <c r="V467" s="12">
        <f>IF(ISNUMBER(Incoming_Data[[#This Row],[Confirmed Day]]),1,0)</f>
        <v>1</v>
      </c>
      <c r="X467" t="s">
        <v>8265</v>
      </c>
      <c r="Y467" s="36">
        <v>41353</v>
      </c>
      <c r="AA467" t="s">
        <v>8265</v>
      </c>
      <c r="AB467" s="36">
        <v>41384</v>
      </c>
    </row>
    <row r="468" spans="2:28" x14ac:dyDescent="0.25">
      <c r="B468" s="24" t="s">
        <v>30</v>
      </c>
      <c r="C468" s="24" t="s">
        <v>17</v>
      </c>
      <c r="D468" s="24" t="s">
        <v>2191</v>
      </c>
      <c r="E468" s="24" t="s">
        <v>567</v>
      </c>
      <c r="F468" s="24" t="s">
        <v>568</v>
      </c>
      <c r="G468" s="36">
        <v>41381</v>
      </c>
      <c r="H468" s="36">
        <v>41381</v>
      </c>
      <c r="I468" s="12">
        <v>3</v>
      </c>
      <c r="J468" s="12">
        <v>3</v>
      </c>
      <c r="K468" s="12">
        <v>3</v>
      </c>
      <c r="L468" s="24" t="s">
        <v>10597</v>
      </c>
      <c r="M468" t="str">
        <f>VLOOKUP(LEFT(Incoming_Data[[#This Row],[Object ID]],1),Lookup[#All],2,FALSE)</f>
        <v>Service Request</v>
      </c>
      <c r="N468" s="36">
        <f>IFERROR(VLOOKUP(Incoming_Data[[#This Row],[Object ID]],SP_Data[#All],2,FALSE),"")</f>
        <v>41382</v>
      </c>
      <c r="O468" s="36">
        <f>IFERROR(VLOOKUP(Incoming_Data[[#This Row],[Object ID]],Finalized_Data[#All],2,FALSE),"")</f>
        <v>41414</v>
      </c>
      <c r="P4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8" s="6">
        <f>IFERROR(DATE(YEAR(Incoming_Data[[#This Row],[Incoming Day]]),MONTH(Incoming_Data[[#This Row],[Incoming Day]]),1),"")</f>
        <v>41365</v>
      </c>
      <c r="R468" s="3">
        <f>DATE(YEAR(Incoming_Data[[#This Row],[Incoming Day]]),1,1)</f>
        <v>41275</v>
      </c>
      <c r="S468" s="6">
        <f>IFERROR(DATE(YEAR(Incoming_Data[[#This Row],[Completed Day]]),MONTH(Incoming_Data[[#This Row],[Completed Day]]),1),"")</f>
        <v>41365</v>
      </c>
      <c r="T468" s="6">
        <f>IFERROR(DATE(YEAR(Incoming_Data[[#This Row],[Confirmed Day]]),MONTH(Incoming_Data[[#This Row],[Confirmed Day]]),1),"")</f>
        <v>41395</v>
      </c>
      <c r="U468" s="12">
        <f>IF(ISNUMBER(Incoming_Data[[#This Row],[Completed Day]]),1,0)</f>
        <v>1</v>
      </c>
      <c r="V468" s="12">
        <f>IF(ISNUMBER(Incoming_Data[[#This Row],[Confirmed Day]]),1,0)</f>
        <v>1</v>
      </c>
      <c r="X468" t="s">
        <v>8253</v>
      </c>
      <c r="Y468" s="36">
        <v>41353</v>
      </c>
      <c r="AA468" t="s">
        <v>8253</v>
      </c>
      <c r="AB468" s="36">
        <v>41354</v>
      </c>
    </row>
    <row r="469" spans="2:28" x14ac:dyDescent="0.25">
      <c r="B469" s="24" t="s">
        <v>30</v>
      </c>
      <c r="C469" s="24" t="s">
        <v>17</v>
      </c>
      <c r="D469" s="24" t="s">
        <v>2191</v>
      </c>
      <c r="E469" s="24" t="s">
        <v>573</v>
      </c>
      <c r="F469" s="24" t="s">
        <v>574</v>
      </c>
      <c r="G469" s="36">
        <v>41381</v>
      </c>
      <c r="H469" s="36">
        <v>41381</v>
      </c>
      <c r="I469" s="12">
        <v>3</v>
      </c>
      <c r="J469" s="12">
        <v>3</v>
      </c>
      <c r="K469" s="12">
        <v>3</v>
      </c>
      <c r="L469" s="24" t="s">
        <v>10597</v>
      </c>
      <c r="M469" t="str">
        <f>VLOOKUP(LEFT(Incoming_Data[[#This Row],[Object ID]],1),Lookup[#All],2,FALSE)</f>
        <v>Service Request</v>
      </c>
      <c r="N469" s="36">
        <f>IFERROR(VLOOKUP(Incoming_Data[[#This Row],[Object ID]],SP_Data[#All],2,FALSE),"")</f>
        <v>41381</v>
      </c>
      <c r="O469" s="36">
        <f>IFERROR(VLOOKUP(Incoming_Data[[#This Row],[Object ID]],Finalized_Data[#All],2,FALSE),"")</f>
        <v>41414</v>
      </c>
      <c r="P4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69" s="6">
        <f>IFERROR(DATE(YEAR(Incoming_Data[[#This Row],[Incoming Day]]),MONTH(Incoming_Data[[#This Row],[Incoming Day]]),1),"")</f>
        <v>41365</v>
      </c>
      <c r="R469" s="3">
        <f>DATE(YEAR(Incoming_Data[[#This Row],[Incoming Day]]),1,1)</f>
        <v>41275</v>
      </c>
      <c r="S469" s="6">
        <f>IFERROR(DATE(YEAR(Incoming_Data[[#This Row],[Completed Day]]),MONTH(Incoming_Data[[#This Row],[Completed Day]]),1),"")</f>
        <v>41365</v>
      </c>
      <c r="T469" s="6">
        <f>IFERROR(DATE(YEAR(Incoming_Data[[#This Row],[Confirmed Day]]),MONTH(Incoming_Data[[#This Row],[Confirmed Day]]),1),"")</f>
        <v>41395</v>
      </c>
      <c r="U469" s="12">
        <f>IF(ISNUMBER(Incoming_Data[[#This Row],[Completed Day]]),1,0)</f>
        <v>1</v>
      </c>
      <c r="V469" s="12">
        <f>IF(ISNUMBER(Incoming_Data[[#This Row],[Confirmed Day]]),1,0)</f>
        <v>1</v>
      </c>
      <c r="X469" t="s">
        <v>8249</v>
      </c>
      <c r="Y469" s="36">
        <v>41353</v>
      </c>
      <c r="AA469" t="s">
        <v>8249</v>
      </c>
      <c r="AB469" s="36">
        <v>41384</v>
      </c>
    </row>
    <row r="470" spans="2:28" x14ac:dyDescent="0.25">
      <c r="B470" s="24" t="s">
        <v>30</v>
      </c>
      <c r="C470" s="24" t="s">
        <v>17</v>
      </c>
      <c r="D470" s="24" t="s">
        <v>2191</v>
      </c>
      <c r="E470" s="24" t="s">
        <v>575</v>
      </c>
      <c r="F470" s="24" t="s">
        <v>574</v>
      </c>
      <c r="G470" s="36">
        <v>41381</v>
      </c>
      <c r="H470" s="36">
        <v>41381</v>
      </c>
      <c r="I470" s="12">
        <v>3</v>
      </c>
      <c r="J470" s="12">
        <v>3</v>
      </c>
      <c r="K470" s="12">
        <v>3</v>
      </c>
      <c r="L470" s="24" t="s">
        <v>10597</v>
      </c>
      <c r="M470" t="str">
        <f>VLOOKUP(LEFT(Incoming_Data[[#This Row],[Object ID]],1),Lookup[#All],2,FALSE)</f>
        <v>Service Request</v>
      </c>
      <c r="N470" s="36">
        <f>IFERROR(VLOOKUP(Incoming_Data[[#This Row],[Object ID]],SP_Data[#All],2,FALSE),"")</f>
        <v>41381</v>
      </c>
      <c r="O470" s="36">
        <f>IFERROR(VLOOKUP(Incoming_Data[[#This Row],[Object ID]],Finalized_Data[#All],2,FALSE),"")</f>
        <v>41414</v>
      </c>
      <c r="P4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0" s="6">
        <f>IFERROR(DATE(YEAR(Incoming_Data[[#This Row],[Incoming Day]]),MONTH(Incoming_Data[[#This Row],[Incoming Day]]),1),"")</f>
        <v>41365</v>
      </c>
      <c r="R470" s="3">
        <f>DATE(YEAR(Incoming_Data[[#This Row],[Incoming Day]]),1,1)</f>
        <v>41275</v>
      </c>
      <c r="S470" s="6">
        <f>IFERROR(DATE(YEAR(Incoming_Data[[#This Row],[Completed Day]]),MONTH(Incoming_Data[[#This Row],[Completed Day]]),1),"")</f>
        <v>41365</v>
      </c>
      <c r="T470" s="6">
        <f>IFERROR(DATE(YEAR(Incoming_Data[[#This Row],[Confirmed Day]]),MONTH(Incoming_Data[[#This Row],[Confirmed Day]]),1),"")</f>
        <v>41395</v>
      </c>
      <c r="U470" s="12">
        <f>IF(ISNUMBER(Incoming_Data[[#This Row],[Completed Day]]),1,0)</f>
        <v>1</v>
      </c>
      <c r="V470" s="12">
        <f>IF(ISNUMBER(Incoming_Data[[#This Row],[Confirmed Day]]),1,0)</f>
        <v>1</v>
      </c>
      <c r="X470" t="s">
        <v>8257</v>
      </c>
      <c r="Y470" s="36">
        <v>41353</v>
      </c>
      <c r="AA470" t="s">
        <v>8257</v>
      </c>
      <c r="AB470" s="36">
        <v>41384</v>
      </c>
    </row>
    <row r="471" spans="2:28" x14ac:dyDescent="0.25">
      <c r="B471" s="24" t="s">
        <v>30</v>
      </c>
      <c r="C471" s="24" t="s">
        <v>17</v>
      </c>
      <c r="D471" s="24" t="s">
        <v>2191</v>
      </c>
      <c r="E471" s="24" t="s">
        <v>576</v>
      </c>
      <c r="F471" s="24" t="s">
        <v>577</v>
      </c>
      <c r="G471" s="36">
        <v>41381</v>
      </c>
      <c r="H471" s="36">
        <v>41381</v>
      </c>
      <c r="I471" s="12">
        <v>3</v>
      </c>
      <c r="J471" s="12">
        <v>3</v>
      </c>
      <c r="K471" s="12">
        <v>3</v>
      </c>
      <c r="L471" s="24" t="s">
        <v>10597</v>
      </c>
      <c r="M471" t="str">
        <f>VLOOKUP(LEFT(Incoming_Data[[#This Row],[Object ID]],1),Lookup[#All],2,FALSE)</f>
        <v>Service Request</v>
      </c>
      <c r="N471" s="36">
        <f>IFERROR(VLOOKUP(Incoming_Data[[#This Row],[Object ID]],SP_Data[#All],2,FALSE),"")</f>
        <v>41381</v>
      </c>
      <c r="O471" s="36">
        <f>IFERROR(VLOOKUP(Incoming_Data[[#This Row],[Object ID]],Finalized_Data[#All],2,FALSE),"")</f>
        <v>41382</v>
      </c>
      <c r="P4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1" s="6">
        <f>IFERROR(DATE(YEAR(Incoming_Data[[#This Row],[Incoming Day]]),MONTH(Incoming_Data[[#This Row],[Incoming Day]]),1),"")</f>
        <v>41365</v>
      </c>
      <c r="R471" s="3">
        <f>DATE(YEAR(Incoming_Data[[#This Row],[Incoming Day]]),1,1)</f>
        <v>41275</v>
      </c>
      <c r="S471" s="6">
        <f>IFERROR(DATE(YEAR(Incoming_Data[[#This Row],[Completed Day]]),MONTH(Incoming_Data[[#This Row],[Completed Day]]),1),"")</f>
        <v>41365</v>
      </c>
      <c r="T471" s="6">
        <f>IFERROR(DATE(YEAR(Incoming_Data[[#This Row],[Confirmed Day]]),MONTH(Incoming_Data[[#This Row],[Confirmed Day]]),1),"")</f>
        <v>41365</v>
      </c>
      <c r="U471" s="12">
        <f>IF(ISNUMBER(Incoming_Data[[#This Row],[Completed Day]]),1,0)</f>
        <v>1</v>
      </c>
      <c r="V471" s="12">
        <f>IF(ISNUMBER(Incoming_Data[[#This Row],[Confirmed Day]]),1,0)</f>
        <v>1</v>
      </c>
      <c r="X471" t="s">
        <v>8246</v>
      </c>
      <c r="Y471" s="36">
        <v>41353</v>
      </c>
      <c r="AA471" t="s">
        <v>8246</v>
      </c>
      <c r="AB471" s="36">
        <v>41384</v>
      </c>
    </row>
    <row r="472" spans="2:28" x14ac:dyDescent="0.25">
      <c r="B472" s="24" t="s">
        <v>30</v>
      </c>
      <c r="C472" s="24" t="s">
        <v>17</v>
      </c>
      <c r="D472" s="24" t="s">
        <v>2191</v>
      </c>
      <c r="E472" s="24" t="s">
        <v>640</v>
      </c>
      <c r="F472" s="24" t="s">
        <v>280</v>
      </c>
      <c r="G472" s="36">
        <v>41386</v>
      </c>
      <c r="H472" s="36">
        <v>41386</v>
      </c>
      <c r="I472" s="12">
        <v>3</v>
      </c>
      <c r="J472" s="12">
        <v>3</v>
      </c>
      <c r="K472" s="12">
        <v>3</v>
      </c>
      <c r="L472" s="24" t="s">
        <v>10597</v>
      </c>
      <c r="M472" t="str">
        <f>VLOOKUP(LEFT(Incoming_Data[[#This Row],[Object ID]],1),Lookup[#All],2,FALSE)</f>
        <v>Service Request</v>
      </c>
      <c r="N472" s="36">
        <f>IFERROR(VLOOKUP(Incoming_Data[[#This Row],[Object ID]],SP_Data[#All],2,FALSE),"")</f>
        <v>41389</v>
      </c>
      <c r="O472" s="36">
        <f>IFERROR(VLOOKUP(Incoming_Data[[#This Row],[Object ID]],Finalized_Data[#All],2,FALSE),"")</f>
        <v>41420</v>
      </c>
      <c r="P4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2" s="6">
        <f>IFERROR(DATE(YEAR(Incoming_Data[[#This Row],[Incoming Day]]),MONTH(Incoming_Data[[#This Row],[Incoming Day]]),1),"")</f>
        <v>41365</v>
      </c>
      <c r="R472" s="3">
        <f>DATE(YEAR(Incoming_Data[[#This Row],[Incoming Day]]),1,1)</f>
        <v>41275</v>
      </c>
      <c r="S472" s="6">
        <f>IFERROR(DATE(YEAR(Incoming_Data[[#This Row],[Completed Day]]),MONTH(Incoming_Data[[#This Row],[Completed Day]]),1),"")</f>
        <v>41365</v>
      </c>
      <c r="T472" s="6">
        <f>IFERROR(DATE(YEAR(Incoming_Data[[#This Row],[Confirmed Day]]),MONTH(Incoming_Data[[#This Row],[Confirmed Day]]),1),"")</f>
        <v>41395</v>
      </c>
      <c r="U472" s="12">
        <f>IF(ISNUMBER(Incoming_Data[[#This Row],[Completed Day]]),1,0)</f>
        <v>1</v>
      </c>
      <c r="V472" s="12">
        <f>IF(ISNUMBER(Incoming_Data[[#This Row],[Confirmed Day]]),1,0)</f>
        <v>1</v>
      </c>
      <c r="X472" t="s">
        <v>8238</v>
      </c>
      <c r="Y472" s="36">
        <v>41353</v>
      </c>
      <c r="AA472" t="s">
        <v>8238</v>
      </c>
      <c r="AB472" s="36">
        <v>41384</v>
      </c>
    </row>
    <row r="473" spans="2:28" x14ac:dyDescent="0.25">
      <c r="B473" s="24" t="s">
        <v>30</v>
      </c>
      <c r="C473" s="24" t="s">
        <v>17</v>
      </c>
      <c r="D473" s="24" t="s">
        <v>2191</v>
      </c>
      <c r="E473" s="24" t="s">
        <v>646</v>
      </c>
      <c r="F473" s="24" t="s">
        <v>647</v>
      </c>
      <c r="G473" s="36">
        <v>41386</v>
      </c>
      <c r="H473" s="36">
        <v>41386</v>
      </c>
      <c r="I473" s="12">
        <v>3</v>
      </c>
      <c r="J473" s="12">
        <v>3</v>
      </c>
      <c r="K473" s="12">
        <v>3</v>
      </c>
      <c r="L473" s="24" t="s">
        <v>10597</v>
      </c>
      <c r="M473" t="str">
        <f>VLOOKUP(LEFT(Incoming_Data[[#This Row],[Object ID]],1),Lookup[#All],2,FALSE)</f>
        <v>Service Request</v>
      </c>
      <c r="N473" s="36">
        <f>IFERROR(VLOOKUP(Incoming_Data[[#This Row],[Object ID]],SP_Data[#All],2,FALSE),"")</f>
        <v>41386</v>
      </c>
      <c r="O473" s="36">
        <f>IFERROR(VLOOKUP(Incoming_Data[[#This Row],[Object ID]],Finalized_Data[#All],2,FALSE),"")</f>
        <v>41417</v>
      </c>
      <c r="P4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3" s="6">
        <f>IFERROR(DATE(YEAR(Incoming_Data[[#This Row],[Incoming Day]]),MONTH(Incoming_Data[[#This Row],[Incoming Day]]),1),"")</f>
        <v>41365</v>
      </c>
      <c r="R473" s="3">
        <f>DATE(YEAR(Incoming_Data[[#This Row],[Incoming Day]]),1,1)</f>
        <v>41275</v>
      </c>
      <c r="S473" s="6">
        <f>IFERROR(DATE(YEAR(Incoming_Data[[#This Row],[Completed Day]]),MONTH(Incoming_Data[[#This Row],[Completed Day]]),1),"")</f>
        <v>41365</v>
      </c>
      <c r="T473" s="6">
        <f>IFERROR(DATE(YEAR(Incoming_Data[[#This Row],[Confirmed Day]]),MONTH(Incoming_Data[[#This Row],[Confirmed Day]]),1),"")</f>
        <v>41395</v>
      </c>
      <c r="U473" s="12">
        <f>IF(ISNUMBER(Incoming_Data[[#This Row],[Completed Day]]),1,0)</f>
        <v>1</v>
      </c>
      <c r="V473" s="12">
        <f>IF(ISNUMBER(Incoming_Data[[#This Row],[Confirmed Day]]),1,0)</f>
        <v>1</v>
      </c>
      <c r="X473" t="s">
        <v>8242</v>
      </c>
      <c r="Y473" s="36">
        <v>41353</v>
      </c>
      <c r="AA473" t="s">
        <v>8242</v>
      </c>
      <c r="AB473" s="36">
        <v>41384</v>
      </c>
    </row>
    <row r="474" spans="2:28" x14ac:dyDescent="0.25">
      <c r="B474" s="24" t="s">
        <v>30</v>
      </c>
      <c r="C474" s="24" t="s">
        <v>17</v>
      </c>
      <c r="D474" s="24" t="s">
        <v>2191</v>
      </c>
      <c r="E474" s="24" t="s">
        <v>656</v>
      </c>
      <c r="F474" s="24" t="s">
        <v>280</v>
      </c>
      <c r="G474" s="36">
        <v>41387</v>
      </c>
      <c r="H474" s="36">
        <v>41386</v>
      </c>
      <c r="I474" s="12">
        <v>2</v>
      </c>
      <c r="J474" s="12">
        <v>3</v>
      </c>
      <c r="K474" s="12">
        <v>3</v>
      </c>
      <c r="L474" s="24" t="s">
        <v>10597</v>
      </c>
      <c r="M474" t="str">
        <f>VLOOKUP(LEFT(Incoming_Data[[#This Row],[Object ID]],1),Lookup[#All],2,FALSE)</f>
        <v>Service Request</v>
      </c>
      <c r="N474" s="36">
        <f>IFERROR(VLOOKUP(Incoming_Data[[#This Row],[Object ID]],SP_Data[#All],2,FALSE),"")</f>
        <v>41389</v>
      </c>
      <c r="O474" s="36">
        <f>IFERROR(VLOOKUP(Incoming_Data[[#This Row],[Object ID]],Finalized_Data[#All],2,FALSE),"")</f>
        <v>41420</v>
      </c>
      <c r="P4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4" s="6">
        <f>IFERROR(DATE(YEAR(Incoming_Data[[#This Row],[Incoming Day]]),MONTH(Incoming_Data[[#This Row],[Incoming Day]]),1),"")</f>
        <v>41365</v>
      </c>
      <c r="R474" s="3">
        <f>DATE(YEAR(Incoming_Data[[#This Row],[Incoming Day]]),1,1)</f>
        <v>41275</v>
      </c>
      <c r="S474" s="6">
        <f>IFERROR(DATE(YEAR(Incoming_Data[[#This Row],[Completed Day]]),MONTH(Incoming_Data[[#This Row],[Completed Day]]),1),"")</f>
        <v>41365</v>
      </c>
      <c r="T474" s="6">
        <f>IFERROR(DATE(YEAR(Incoming_Data[[#This Row],[Confirmed Day]]),MONTH(Incoming_Data[[#This Row],[Confirmed Day]]),1),"")</f>
        <v>41395</v>
      </c>
      <c r="U474" s="12">
        <f>IF(ISNUMBER(Incoming_Data[[#This Row],[Completed Day]]),1,0)</f>
        <v>1</v>
      </c>
      <c r="V474" s="12">
        <f>IF(ISNUMBER(Incoming_Data[[#This Row],[Confirmed Day]]),1,0)</f>
        <v>1</v>
      </c>
      <c r="X474" t="s">
        <v>8234</v>
      </c>
      <c r="Y474" s="36">
        <v>41353</v>
      </c>
      <c r="AA474" t="s">
        <v>8234</v>
      </c>
      <c r="AB474" s="36">
        <v>41384</v>
      </c>
    </row>
    <row r="475" spans="2:28" x14ac:dyDescent="0.25">
      <c r="B475" s="24" t="s">
        <v>30</v>
      </c>
      <c r="C475" s="24" t="s">
        <v>17</v>
      </c>
      <c r="D475" s="24" t="s">
        <v>2191</v>
      </c>
      <c r="E475" s="24" t="s">
        <v>10842</v>
      </c>
      <c r="F475" s="24" t="s">
        <v>10843</v>
      </c>
      <c r="G475" s="36">
        <v>41388</v>
      </c>
      <c r="H475" s="36">
        <v>41388</v>
      </c>
      <c r="I475" s="12">
        <v>4</v>
      </c>
      <c r="J475" s="12">
        <v>4</v>
      </c>
      <c r="K475" s="12">
        <v>4</v>
      </c>
      <c r="L475" s="24" t="s">
        <v>10647</v>
      </c>
      <c r="M475" t="str">
        <f>VLOOKUP(LEFT(Incoming_Data[[#This Row],[Object ID]],1),Lookup[#All],2,FALSE)</f>
        <v>Service Request</v>
      </c>
      <c r="N475" s="36" t="str">
        <f>IFERROR(VLOOKUP(Incoming_Data[[#This Row],[Object ID]],SP_Data[#All],2,FALSE),"")</f>
        <v/>
      </c>
      <c r="O475" s="36" t="str">
        <f>IFERROR(VLOOKUP(Incoming_Data[[#This Row],[Object ID]],Finalized_Data[#All],2,FALSE),"")</f>
        <v/>
      </c>
      <c r="P4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5" s="6">
        <f>IFERROR(DATE(YEAR(Incoming_Data[[#This Row],[Incoming Day]]),MONTH(Incoming_Data[[#This Row],[Incoming Day]]),1),"")</f>
        <v>41365</v>
      </c>
      <c r="R475" s="3">
        <f>DATE(YEAR(Incoming_Data[[#This Row],[Incoming Day]]),1,1)</f>
        <v>41275</v>
      </c>
      <c r="S475" s="6" t="str">
        <f>IFERROR(DATE(YEAR(Incoming_Data[[#This Row],[Completed Day]]),MONTH(Incoming_Data[[#This Row],[Completed Day]]),1),"")</f>
        <v/>
      </c>
      <c r="T475" s="6" t="str">
        <f>IFERROR(DATE(YEAR(Incoming_Data[[#This Row],[Confirmed Day]]),MONTH(Incoming_Data[[#This Row],[Confirmed Day]]),1),"")</f>
        <v/>
      </c>
      <c r="U475" s="12">
        <f>IF(ISNUMBER(Incoming_Data[[#This Row],[Completed Day]]),1,0)</f>
        <v>0</v>
      </c>
      <c r="V475" s="12">
        <f>IF(ISNUMBER(Incoming_Data[[#This Row],[Confirmed Day]]),1,0)</f>
        <v>0</v>
      </c>
      <c r="X475" t="s">
        <v>8224</v>
      </c>
      <c r="Y475" s="36">
        <v>41353</v>
      </c>
      <c r="AA475" t="s">
        <v>8224</v>
      </c>
      <c r="AB475" s="36">
        <v>41384</v>
      </c>
    </row>
    <row r="476" spans="2:28" x14ac:dyDescent="0.25">
      <c r="B476" s="24" t="s">
        <v>30</v>
      </c>
      <c r="C476" s="24" t="s">
        <v>17</v>
      </c>
      <c r="D476" s="24" t="s">
        <v>2191</v>
      </c>
      <c r="E476" s="24" t="s">
        <v>785</v>
      </c>
      <c r="F476" s="24" t="s">
        <v>786</v>
      </c>
      <c r="G476" s="36">
        <v>41390</v>
      </c>
      <c r="H476" s="36">
        <v>41390</v>
      </c>
      <c r="I476" s="12">
        <v>3</v>
      </c>
      <c r="J476" s="12">
        <v>3</v>
      </c>
      <c r="K476" s="12">
        <v>3</v>
      </c>
      <c r="L476" s="24" t="s">
        <v>10597</v>
      </c>
      <c r="M476" t="str">
        <f>VLOOKUP(LEFT(Incoming_Data[[#This Row],[Object ID]],1),Lookup[#All],2,FALSE)</f>
        <v>Service Request</v>
      </c>
      <c r="N476" s="36">
        <f>IFERROR(VLOOKUP(Incoming_Data[[#This Row],[Object ID]],SP_Data[#All],2,FALSE),"")</f>
        <v>41390</v>
      </c>
      <c r="O476" s="36">
        <f>IFERROR(VLOOKUP(Incoming_Data[[#This Row],[Object ID]],Finalized_Data[#All],2,FALSE),"")</f>
        <v>41391</v>
      </c>
      <c r="P4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6" s="6">
        <f>IFERROR(DATE(YEAR(Incoming_Data[[#This Row],[Incoming Day]]),MONTH(Incoming_Data[[#This Row],[Incoming Day]]),1),"")</f>
        <v>41365</v>
      </c>
      <c r="R476" s="3">
        <f>DATE(YEAR(Incoming_Data[[#This Row],[Incoming Day]]),1,1)</f>
        <v>41275</v>
      </c>
      <c r="S476" s="6">
        <f>IFERROR(DATE(YEAR(Incoming_Data[[#This Row],[Completed Day]]),MONTH(Incoming_Data[[#This Row],[Completed Day]]),1),"")</f>
        <v>41365</v>
      </c>
      <c r="T476" s="6">
        <f>IFERROR(DATE(YEAR(Incoming_Data[[#This Row],[Confirmed Day]]),MONTH(Incoming_Data[[#This Row],[Confirmed Day]]),1),"")</f>
        <v>41365</v>
      </c>
      <c r="U476" s="12">
        <f>IF(ISNUMBER(Incoming_Data[[#This Row],[Completed Day]]),1,0)</f>
        <v>1</v>
      </c>
      <c r="V476" s="12">
        <f>IF(ISNUMBER(Incoming_Data[[#This Row],[Confirmed Day]]),1,0)</f>
        <v>1</v>
      </c>
      <c r="X476" t="s">
        <v>8220</v>
      </c>
      <c r="Y476" s="36">
        <v>41353</v>
      </c>
      <c r="AA476" t="s">
        <v>8220</v>
      </c>
      <c r="AB476" s="36">
        <v>41384</v>
      </c>
    </row>
    <row r="477" spans="2:28" x14ac:dyDescent="0.25">
      <c r="B477" s="24" t="s">
        <v>30</v>
      </c>
      <c r="C477" s="24" t="s">
        <v>17</v>
      </c>
      <c r="D477" s="24" t="s">
        <v>2191</v>
      </c>
      <c r="E477" s="24" t="s">
        <v>787</v>
      </c>
      <c r="F477" s="24" t="s">
        <v>788</v>
      </c>
      <c r="G477" s="36">
        <v>41390</v>
      </c>
      <c r="H477" s="36">
        <v>41390</v>
      </c>
      <c r="I477" s="12">
        <v>3</v>
      </c>
      <c r="J477" s="12">
        <v>3</v>
      </c>
      <c r="K477" s="12">
        <v>3</v>
      </c>
      <c r="L477" s="24" t="s">
        <v>10597</v>
      </c>
      <c r="M477" t="str">
        <f>VLOOKUP(LEFT(Incoming_Data[[#This Row],[Object ID]],1),Lookup[#All],2,FALSE)</f>
        <v>Service Request</v>
      </c>
      <c r="N477" s="36">
        <f>IFERROR(VLOOKUP(Incoming_Data[[#This Row],[Object ID]],SP_Data[#All],2,FALSE),"")</f>
        <v>41390</v>
      </c>
      <c r="O477" s="36">
        <f>IFERROR(VLOOKUP(Incoming_Data[[#This Row],[Object ID]],Finalized_Data[#All],2,FALSE),"")</f>
        <v>41393</v>
      </c>
      <c r="P4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7" s="6">
        <f>IFERROR(DATE(YEAR(Incoming_Data[[#This Row],[Incoming Day]]),MONTH(Incoming_Data[[#This Row],[Incoming Day]]),1),"")</f>
        <v>41365</v>
      </c>
      <c r="R477" s="3">
        <f>DATE(YEAR(Incoming_Data[[#This Row],[Incoming Day]]),1,1)</f>
        <v>41275</v>
      </c>
      <c r="S477" s="6">
        <f>IFERROR(DATE(YEAR(Incoming_Data[[#This Row],[Completed Day]]),MONTH(Incoming_Data[[#This Row],[Completed Day]]),1),"")</f>
        <v>41365</v>
      </c>
      <c r="T477" s="6">
        <f>IFERROR(DATE(YEAR(Incoming_Data[[#This Row],[Confirmed Day]]),MONTH(Incoming_Data[[#This Row],[Confirmed Day]]),1),"")</f>
        <v>41365</v>
      </c>
      <c r="U477" s="12">
        <f>IF(ISNUMBER(Incoming_Data[[#This Row],[Completed Day]]),1,0)</f>
        <v>1</v>
      </c>
      <c r="V477" s="12">
        <f>IF(ISNUMBER(Incoming_Data[[#This Row],[Confirmed Day]]),1,0)</f>
        <v>1</v>
      </c>
      <c r="X477" t="s">
        <v>8217</v>
      </c>
      <c r="Y477" s="36">
        <v>41353</v>
      </c>
      <c r="AA477" t="s">
        <v>8217</v>
      </c>
      <c r="AB477" s="36">
        <v>41384</v>
      </c>
    </row>
    <row r="478" spans="2:28" x14ac:dyDescent="0.25">
      <c r="B478" s="24" t="s">
        <v>30</v>
      </c>
      <c r="C478" s="24" t="s">
        <v>17</v>
      </c>
      <c r="D478" s="24" t="s">
        <v>2191</v>
      </c>
      <c r="E478" s="24" t="s">
        <v>10844</v>
      </c>
      <c r="F478" s="24" t="s">
        <v>10845</v>
      </c>
      <c r="G478" s="36">
        <v>41393</v>
      </c>
      <c r="H478" s="36">
        <v>41393</v>
      </c>
      <c r="I478" s="12">
        <v>3</v>
      </c>
      <c r="J478" s="12">
        <v>3</v>
      </c>
      <c r="K478" s="12">
        <v>3</v>
      </c>
      <c r="L478" s="24" t="s">
        <v>10599</v>
      </c>
      <c r="M478" t="str">
        <f>VLOOKUP(LEFT(Incoming_Data[[#This Row],[Object ID]],1),Lookup[#All],2,FALSE)</f>
        <v>Service Request</v>
      </c>
      <c r="N478" s="36">
        <f>IFERROR(VLOOKUP(Incoming_Data[[#This Row],[Object ID]],SP_Data[#All],2,FALSE),"")</f>
        <v>41403</v>
      </c>
      <c r="O478" s="36" t="str">
        <f>IFERROR(VLOOKUP(Incoming_Data[[#This Row],[Object ID]],Finalized_Data[#All],2,FALSE),"")</f>
        <v/>
      </c>
      <c r="P4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8" s="6">
        <f>IFERROR(DATE(YEAR(Incoming_Data[[#This Row],[Incoming Day]]),MONTH(Incoming_Data[[#This Row],[Incoming Day]]),1),"")</f>
        <v>41365</v>
      </c>
      <c r="R478" s="3">
        <f>DATE(YEAR(Incoming_Data[[#This Row],[Incoming Day]]),1,1)</f>
        <v>41275</v>
      </c>
      <c r="S478" s="6">
        <f>IFERROR(DATE(YEAR(Incoming_Data[[#This Row],[Completed Day]]),MONTH(Incoming_Data[[#This Row],[Completed Day]]),1),"")</f>
        <v>41395</v>
      </c>
      <c r="T478" s="6" t="str">
        <f>IFERROR(DATE(YEAR(Incoming_Data[[#This Row],[Confirmed Day]]),MONTH(Incoming_Data[[#This Row],[Confirmed Day]]),1),"")</f>
        <v/>
      </c>
      <c r="U478" s="12">
        <f>IF(ISNUMBER(Incoming_Data[[#This Row],[Completed Day]]),1,0)</f>
        <v>1</v>
      </c>
      <c r="V478" s="12">
        <f>IF(ISNUMBER(Incoming_Data[[#This Row],[Confirmed Day]]),1,0)</f>
        <v>0</v>
      </c>
      <c r="X478" t="s">
        <v>8205</v>
      </c>
      <c r="Y478" s="36">
        <v>41353</v>
      </c>
      <c r="AA478" t="s">
        <v>8205</v>
      </c>
      <c r="AB478" s="36">
        <v>41384</v>
      </c>
    </row>
    <row r="479" spans="2:28" x14ac:dyDescent="0.25">
      <c r="B479" s="24" t="s">
        <v>30</v>
      </c>
      <c r="C479" s="24" t="s">
        <v>17</v>
      </c>
      <c r="D479" s="24" t="s">
        <v>2191</v>
      </c>
      <c r="E479" s="24" t="s">
        <v>10846</v>
      </c>
      <c r="F479" s="24" t="s">
        <v>10847</v>
      </c>
      <c r="G479" s="36">
        <v>41394</v>
      </c>
      <c r="H479" s="36">
        <v>41393</v>
      </c>
      <c r="I479" s="12">
        <v>3</v>
      </c>
      <c r="J479" s="12">
        <v>3</v>
      </c>
      <c r="K479" s="12">
        <v>3</v>
      </c>
      <c r="L479" s="24" t="s">
        <v>10599</v>
      </c>
      <c r="M479" t="str">
        <f>VLOOKUP(LEFT(Incoming_Data[[#This Row],[Object ID]],1),Lookup[#All],2,FALSE)</f>
        <v>Service Request</v>
      </c>
      <c r="N479" s="36">
        <f>IFERROR(VLOOKUP(Incoming_Data[[#This Row],[Object ID]],SP_Data[#All],2,FALSE),"")</f>
        <v>41403</v>
      </c>
      <c r="O479" s="36" t="str">
        <f>IFERROR(VLOOKUP(Incoming_Data[[#This Row],[Object ID]],Finalized_Data[#All],2,FALSE),"")</f>
        <v/>
      </c>
      <c r="P4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79" s="6">
        <f>IFERROR(DATE(YEAR(Incoming_Data[[#This Row],[Incoming Day]]),MONTH(Incoming_Data[[#This Row],[Incoming Day]]),1),"")</f>
        <v>41365</v>
      </c>
      <c r="R479" s="3">
        <f>DATE(YEAR(Incoming_Data[[#This Row],[Incoming Day]]),1,1)</f>
        <v>41275</v>
      </c>
      <c r="S479" s="6">
        <f>IFERROR(DATE(YEAR(Incoming_Data[[#This Row],[Completed Day]]),MONTH(Incoming_Data[[#This Row],[Completed Day]]),1),"")</f>
        <v>41395</v>
      </c>
      <c r="T479" s="6" t="str">
        <f>IFERROR(DATE(YEAR(Incoming_Data[[#This Row],[Confirmed Day]]),MONTH(Incoming_Data[[#This Row],[Confirmed Day]]),1),"")</f>
        <v/>
      </c>
      <c r="U479" s="12">
        <f>IF(ISNUMBER(Incoming_Data[[#This Row],[Completed Day]]),1,0)</f>
        <v>1</v>
      </c>
      <c r="V479" s="12">
        <f>IF(ISNUMBER(Incoming_Data[[#This Row],[Confirmed Day]]),1,0)</f>
        <v>0</v>
      </c>
      <c r="X479" t="s">
        <v>8213</v>
      </c>
      <c r="Y479" s="36">
        <v>41353</v>
      </c>
      <c r="AA479" t="s">
        <v>8213</v>
      </c>
      <c r="AB479" s="36">
        <v>41384</v>
      </c>
    </row>
    <row r="480" spans="2:28" x14ac:dyDescent="0.25">
      <c r="B480" s="24" t="s">
        <v>30</v>
      </c>
      <c r="C480" s="24" t="s">
        <v>17</v>
      </c>
      <c r="D480" s="24" t="s">
        <v>2191</v>
      </c>
      <c r="E480" s="24" t="s">
        <v>815</v>
      </c>
      <c r="F480" s="24" t="s">
        <v>816</v>
      </c>
      <c r="G480" s="36">
        <v>41394</v>
      </c>
      <c r="H480" s="36">
        <v>41394</v>
      </c>
      <c r="I480" s="12">
        <v>3</v>
      </c>
      <c r="J480" s="12">
        <v>3</v>
      </c>
      <c r="K480" s="12">
        <v>3</v>
      </c>
      <c r="L480" s="24" t="s">
        <v>10597</v>
      </c>
      <c r="M480" t="str">
        <f>VLOOKUP(LEFT(Incoming_Data[[#This Row],[Object ID]],1),Lookup[#All],2,FALSE)</f>
        <v>Service Request</v>
      </c>
      <c r="N480" s="36">
        <f>IFERROR(VLOOKUP(Incoming_Data[[#This Row],[Object ID]],SP_Data[#All],2,FALSE),"")</f>
        <v>41394</v>
      </c>
      <c r="O480" s="36">
        <f>IFERROR(VLOOKUP(Incoming_Data[[#This Row],[Object ID]],Finalized_Data[#All],2,FALSE),"")</f>
        <v>41425</v>
      </c>
      <c r="P4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0" s="6">
        <f>IFERROR(DATE(YEAR(Incoming_Data[[#This Row],[Incoming Day]]),MONTH(Incoming_Data[[#This Row],[Incoming Day]]),1),"")</f>
        <v>41365</v>
      </c>
      <c r="R480" s="3">
        <f>DATE(YEAR(Incoming_Data[[#This Row],[Incoming Day]]),1,1)</f>
        <v>41275</v>
      </c>
      <c r="S480" s="6">
        <f>IFERROR(DATE(YEAR(Incoming_Data[[#This Row],[Completed Day]]),MONTH(Incoming_Data[[#This Row],[Completed Day]]),1),"")</f>
        <v>41365</v>
      </c>
      <c r="T480" s="6">
        <f>IFERROR(DATE(YEAR(Incoming_Data[[#This Row],[Confirmed Day]]),MONTH(Incoming_Data[[#This Row],[Confirmed Day]]),1),"")</f>
        <v>41395</v>
      </c>
      <c r="U480" s="12">
        <f>IF(ISNUMBER(Incoming_Data[[#This Row],[Completed Day]]),1,0)</f>
        <v>1</v>
      </c>
      <c r="V480" s="12">
        <f>IF(ISNUMBER(Incoming_Data[[#This Row],[Confirmed Day]]),1,0)</f>
        <v>1</v>
      </c>
      <c r="X480" t="s">
        <v>8208</v>
      </c>
      <c r="Y480" s="36">
        <v>41353</v>
      </c>
      <c r="AA480" t="s">
        <v>8208</v>
      </c>
      <c r="AB480" s="36">
        <v>41384</v>
      </c>
    </row>
    <row r="481" spans="2:28" x14ac:dyDescent="0.25">
      <c r="B481" s="24" t="s">
        <v>30</v>
      </c>
      <c r="C481" s="24" t="s">
        <v>17</v>
      </c>
      <c r="D481" s="24" t="s">
        <v>2191</v>
      </c>
      <c r="E481" s="24" t="s">
        <v>10848</v>
      </c>
      <c r="F481" s="24" t="s">
        <v>409</v>
      </c>
      <c r="G481" s="36">
        <v>41394</v>
      </c>
      <c r="H481" s="36">
        <v>41394</v>
      </c>
      <c r="I481" s="12">
        <v>3</v>
      </c>
      <c r="J481" s="12">
        <v>3</v>
      </c>
      <c r="K481" s="12">
        <v>3</v>
      </c>
      <c r="L481" s="24" t="s">
        <v>10599</v>
      </c>
      <c r="M481" t="str">
        <f>VLOOKUP(LEFT(Incoming_Data[[#This Row],[Object ID]],1),Lookup[#All],2,FALSE)</f>
        <v>Service Request</v>
      </c>
      <c r="N481" s="36">
        <f>IFERROR(VLOOKUP(Incoming_Data[[#This Row],[Object ID]],SP_Data[#All],2,FALSE),"")</f>
        <v>41410</v>
      </c>
      <c r="O481" s="36" t="str">
        <f>IFERROR(VLOOKUP(Incoming_Data[[#This Row],[Object ID]],Finalized_Data[#All],2,FALSE),"")</f>
        <v/>
      </c>
      <c r="P4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1" s="6">
        <f>IFERROR(DATE(YEAR(Incoming_Data[[#This Row],[Incoming Day]]),MONTH(Incoming_Data[[#This Row],[Incoming Day]]),1),"")</f>
        <v>41365</v>
      </c>
      <c r="R481" s="3">
        <f>DATE(YEAR(Incoming_Data[[#This Row],[Incoming Day]]),1,1)</f>
        <v>41275</v>
      </c>
      <c r="S481" s="6">
        <f>IFERROR(DATE(YEAR(Incoming_Data[[#This Row],[Completed Day]]),MONTH(Incoming_Data[[#This Row],[Completed Day]]),1),"")</f>
        <v>41395</v>
      </c>
      <c r="T481" s="6" t="str">
        <f>IFERROR(DATE(YEAR(Incoming_Data[[#This Row],[Confirmed Day]]),MONTH(Incoming_Data[[#This Row],[Confirmed Day]]),1),"")</f>
        <v/>
      </c>
      <c r="U481" s="12">
        <f>IF(ISNUMBER(Incoming_Data[[#This Row],[Completed Day]]),1,0)</f>
        <v>1</v>
      </c>
      <c r="V481" s="12">
        <f>IF(ISNUMBER(Incoming_Data[[#This Row],[Confirmed Day]]),1,0)</f>
        <v>0</v>
      </c>
      <c r="X481" t="s">
        <v>8201</v>
      </c>
      <c r="Y481" s="36">
        <v>41353</v>
      </c>
      <c r="AA481" t="s">
        <v>8201</v>
      </c>
      <c r="AB481" s="36">
        <v>41384</v>
      </c>
    </row>
    <row r="482" spans="2:28" x14ac:dyDescent="0.25">
      <c r="B482" s="24" t="s">
        <v>30</v>
      </c>
      <c r="C482" s="24" t="s">
        <v>17</v>
      </c>
      <c r="D482" s="24" t="s">
        <v>2191</v>
      </c>
      <c r="E482" s="24" t="s">
        <v>10849</v>
      </c>
      <c r="F482" s="24" t="s">
        <v>293</v>
      </c>
      <c r="G482" s="36">
        <v>41394</v>
      </c>
      <c r="H482" s="36">
        <v>41394</v>
      </c>
      <c r="I482" s="12">
        <v>3</v>
      </c>
      <c r="J482" s="12">
        <v>3</v>
      </c>
      <c r="K482" s="12">
        <v>3</v>
      </c>
      <c r="L482" s="24" t="s">
        <v>10599</v>
      </c>
      <c r="M482" t="str">
        <f>VLOOKUP(LEFT(Incoming_Data[[#This Row],[Object ID]],1),Lookup[#All],2,FALSE)</f>
        <v>Service Request</v>
      </c>
      <c r="N482" s="36">
        <f>IFERROR(VLOOKUP(Incoming_Data[[#This Row],[Object ID]],SP_Data[#All],2,FALSE),"")</f>
        <v>41407</v>
      </c>
      <c r="O482" s="36" t="str">
        <f>IFERROR(VLOOKUP(Incoming_Data[[#This Row],[Object ID]],Finalized_Data[#All],2,FALSE),"")</f>
        <v/>
      </c>
      <c r="P4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2" s="6">
        <f>IFERROR(DATE(YEAR(Incoming_Data[[#This Row],[Incoming Day]]),MONTH(Incoming_Data[[#This Row],[Incoming Day]]),1),"")</f>
        <v>41365</v>
      </c>
      <c r="R482" s="3">
        <f>DATE(YEAR(Incoming_Data[[#This Row],[Incoming Day]]),1,1)</f>
        <v>41275</v>
      </c>
      <c r="S482" s="6">
        <f>IFERROR(DATE(YEAR(Incoming_Data[[#This Row],[Completed Day]]),MONTH(Incoming_Data[[#This Row],[Completed Day]]),1),"")</f>
        <v>41395</v>
      </c>
      <c r="T482" s="6" t="str">
        <f>IFERROR(DATE(YEAR(Incoming_Data[[#This Row],[Confirmed Day]]),MONTH(Incoming_Data[[#This Row],[Confirmed Day]]),1),"")</f>
        <v/>
      </c>
      <c r="U482" s="12">
        <f>IF(ISNUMBER(Incoming_Data[[#This Row],[Completed Day]]),1,0)</f>
        <v>1</v>
      </c>
      <c r="V482" s="12">
        <f>IF(ISNUMBER(Incoming_Data[[#This Row],[Confirmed Day]]),1,0)</f>
        <v>0</v>
      </c>
      <c r="X482" t="s">
        <v>8198</v>
      </c>
      <c r="Y482" s="36">
        <v>41353</v>
      </c>
      <c r="AA482" t="s">
        <v>8198</v>
      </c>
      <c r="AB482" s="36">
        <v>41425</v>
      </c>
    </row>
    <row r="483" spans="2:28" x14ac:dyDescent="0.25">
      <c r="B483" s="24" t="s">
        <v>30</v>
      </c>
      <c r="C483" s="24" t="s">
        <v>17</v>
      </c>
      <c r="D483" s="24" t="s">
        <v>2191</v>
      </c>
      <c r="E483" s="24" t="s">
        <v>825</v>
      </c>
      <c r="F483" s="24" t="s">
        <v>492</v>
      </c>
      <c r="G483" s="36">
        <v>41394</v>
      </c>
      <c r="H483" s="36">
        <v>41394</v>
      </c>
      <c r="I483" s="12">
        <v>3</v>
      </c>
      <c r="J483" s="12">
        <v>3</v>
      </c>
      <c r="K483" s="12">
        <v>3</v>
      </c>
      <c r="L483" s="24" t="s">
        <v>10597</v>
      </c>
      <c r="M483" t="str">
        <f>VLOOKUP(LEFT(Incoming_Data[[#This Row],[Object ID]],1),Lookup[#All],2,FALSE)</f>
        <v>Service Request</v>
      </c>
      <c r="N483" s="36">
        <f>IFERROR(VLOOKUP(Incoming_Data[[#This Row],[Object ID]],SP_Data[#All],2,FALSE),"")</f>
        <v>41394</v>
      </c>
      <c r="O483" s="36">
        <f>IFERROR(VLOOKUP(Incoming_Data[[#This Row],[Object ID]],Finalized_Data[#All],2,FALSE),"")</f>
        <v>41425</v>
      </c>
      <c r="P4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3" s="6">
        <f>IFERROR(DATE(YEAR(Incoming_Data[[#This Row],[Incoming Day]]),MONTH(Incoming_Data[[#This Row],[Incoming Day]]),1),"")</f>
        <v>41365</v>
      </c>
      <c r="R483" s="3">
        <f>DATE(YEAR(Incoming_Data[[#This Row],[Incoming Day]]),1,1)</f>
        <v>41275</v>
      </c>
      <c r="S483" s="6">
        <f>IFERROR(DATE(YEAR(Incoming_Data[[#This Row],[Completed Day]]),MONTH(Incoming_Data[[#This Row],[Completed Day]]),1),"")</f>
        <v>41365</v>
      </c>
      <c r="T483" s="6">
        <f>IFERROR(DATE(YEAR(Incoming_Data[[#This Row],[Confirmed Day]]),MONTH(Incoming_Data[[#This Row],[Confirmed Day]]),1),"")</f>
        <v>41395</v>
      </c>
      <c r="U483" s="12">
        <f>IF(ISNUMBER(Incoming_Data[[#This Row],[Completed Day]]),1,0)</f>
        <v>1</v>
      </c>
      <c r="V483" s="12">
        <f>IF(ISNUMBER(Incoming_Data[[#This Row],[Confirmed Day]]),1,0)</f>
        <v>1</v>
      </c>
      <c r="X483" t="s">
        <v>8185</v>
      </c>
      <c r="Y483" s="36">
        <v>41353</v>
      </c>
      <c r="AA483" t="s">
        <v>8185</v>
      </c>
      <c r="AB483" s="36">
        <v>41384</v>
      </c>
    </row>
    <row r="484" spans="2:28" x14ac:dyDescent="0.25">
      <c r="B484" s="24" t="s">
        <v>30</v>
      </c>
      <c r="C484" s="24" t="s">
        <v>17</v>
      </c>
      <c r="D484" s="24" t="s">
        <v>2191</v>
      </c>
      <c r="E484" s="24" t="s">
        <v>10850</v>
      </c>
      <c r="F484" s="24" t="s">
        <v>409</v>
      </c>
      <c r="G484" s="36">
        <v>41395</v>
      </c>
      <c r="H484" s="36">
        <v>41395</v>
      </c>
      <c r="I484" s="12">
        <v>4</v>
      </c>
      <c r="J484" s="12">
        <v>4</v>
      </c>
      <c r="K484" s="12">
        <v>3</v>
      </c>
      <c r="L484" s="24" t="s">
        <v>10599</v>
      </c>
      <c r="M484" t="str">
        <f>VLOOKUP(LEFT(Incoming_Data[[#This Row],[Object ID]],1),Lookup[#All],2,FALSE)</f>
        <v>Service Request</v>
      </c>
      <c r="N484" s="36">
        <f>IFERROR(VLOOKUP(Incoming_Data[[#This Row],[Object ID]],SP_Data[#All],2,FALSE),"")</f>
        <v>41403</v>
      </c>
      <c r="O484" s="36" t="str">
        <f>IFERROR(VLOOKUP(Incoming_Data[[#This Row],[Object ID]],Finalized_Data[#All],2,FALSE),"")</f>
        <v/>
      </c>
      <c r="P4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4" s="6">
        <f>IFERROR(DATE(YEAR(Incoming_Data[[#This Row],[Incoming Day]]),MONTH(Incoming_Data[[#This Row],[Incoming Day]]),1),"")</f>
        <v>41395</v>
      </c>
      <c r="R484" s="3">
        <f>DATE(YEAR(Incoming_Data[[#This Row],[Incoming Day]]),1,1)</f>
        <v>41275</v>
      </c>
      <c r="S484" s="6">
        <f>IFERROR(DATE(YEAR(Incoming_Data[[#This Row],[Completed Day]]),MONTH(Incoming_Data[[#This Row],[Completed Day]]),1),"")</f>
        <v>41395</v>
      </c>
      <c r="T484" s="6" t="str">
        <f>IFERROR(DATE(YEAR(Incoming_Data[[#This Row],[Confirmed Day]]),MONTH(Incoming_Data[[#This Row],[Confirmed Day]]),1),"")</f>
        <v/>
      </c>
      <c r="U484" s="12">
        <f>IF(ISNUMBER(Incoming_Data[[#This Row],[Completed Day]]),1,0)</f>
        <v>1</v>
      </c>
      <c r="V484" s="12">
        <f>IF(ISNUMBER(Incoming_Data[[#This Row],[Confirmed Day]]),1,0)</f>
        <v>0</v>
      </c>
      <c r="X484" t="s">
        <v>8172</v>
      </c>
      <c r="Y484" s="36">
        <v>41353</v>
      </c>
      <c r="AA484" t="s">
        <v>8172</v>
      </c>
      <c r="AB484" s="36">
        <v>41425</v>
      </c>
    </row>
    <row r="485" spans="2:28" x14ac:dyDescent="0.25">
      <c r="B485" s="24" t="s">
        <v>30</v>
      </c>
      <c r="C485" s="24" t="s">
        <v>17</v>
      </c>
      <c r="D485" s="24" t="s">
        <v>2191</v>
      </c>
      <c r="E485" s="24" t="s">
        <v>10851</v>
      </c>
      <c r="F485" s="24" t="s">
        <v>280</v>
      </c>
      <c r="G485" s="36">
        <v>41401</v>
      </c>
      <c r="H485" s="36">
        <v>41401</v>
      </c>
      <c r="I485" s="12">
        <v>2</v>
      </c>
      <c r="J485" s="12">
        <v>2</v>
      </c>
      <c r="K485" s="12">
        <v>3</v>
      </c>
      <c r="L485" s="24" t="s">
        <v>10599</v>
      </c>
      <c r="M485" t="str">
        <f>VLOOKUP(LEFT(Incoming_Data[[#This Row],[Object ID]],1),Lookup[#All],2,FALSE)</f>
        <v>Service Request</v>
      </c>
      <c r="N485" s="36">
        <f>IFERROR(VLOOKUP(Incoming_Data[[#This Row],[Object ID]],SP_Data[#All],2,FALSE),"")</f>
        <v>41402</v>
      </c>
      <c r="O485" s="36" t="str">
        <f>IFERROR(VLOOKUP(Incoming_Data[[#This Row],[Object ID]],Finalized_Data[#All],2,FALSE),"")</f>
        <v/>
      </c>
      <c r="P4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5" s="6">
        <f>IFERROR(DATE(YEAR(Incoming_Data[[#This Row],[Incoming Day]]),MONTH(Incoming_Data[[#This Row],[Incoming Day]]),1),"")</f>
        <v>41395</v>
      </c>
      <c r="R485" s="3">
        <f>DATE(YEAR(Incoming_Data[[#This Row],[Incoming Day]]),1,1)</f>
        <v>41275</v>
      </c>
      <c r="S485" s="6">
        <f>IFERROR(DATE(YEAR(Incoming_Data[[#This Row],[Completed Day]]),MONTH(Incoming_Data[[#This Row],[Completed Day]]),1),"")</f>
        <v>41395</v>
      </c>
      <c r="T485" s="6" t="str">
        <f>IFERROR(DATE(YEAR(Incoming_Data[[#This Row],[Confirmed Day]]),MONTH(Incoming_Data[[#This Row],[Confirmed Day]]),1),"")</f>
        <v/>
      </c>
      <c r="U485" s="12">
        <f>IF(ISNUMBER(Incoming_Data[[#This Row],[Completed Day]]),1,0)</f>
        <v>1</v>
      </c>
      <c r="V485" s="12">
        <f>IF(ISNUMBER(Incoming_Data[[#This Row],[Confirmed Day]]),1,0)</f>
        <v>0</v>
      </c>
      <c r="X485" t="s">
        <v>8168</v>
      </c>
      <c r="Y485" s="36">
        <v>41353</v>
      </c>
      <c r="AA485" t="s">
        <v>8168</v>
      </c>
      <c r="AB485" s="36">
        <v>41425</v>
      </c>
    </row>
    <row r="486" spans="2:28" x14ac:dyDescent="0.25">
      <c r="B486" s="24" t="s">
        <v>30</v>
      </c>
      <c r="C486" s="24" t="s">
        <v>17</v>
      </c>
      <c r="D486" s="24" t="s">
        <v>2191</v>
      </c>
      <c r="E486" s="24" t="s">
        <v>10852</v>
      </c>
      <c r="F486" s="24" t="s">
        <v>10853</v>
      </c>
      <c r="G486" s="36">
        <v>41402</v>
      </c>
      <c r="H486" s="36">
        <v>41402</v>
      </c>
      <c r="I486" s="12">
        <v>3</v>
      </c>
      <c r="J486" s="12">
        <v>3</v>
      </c>
      <c r="K486" s="12">
        <v>3</v>
      </c>
      <c r="L486" s="24" t="s">
        <v>10599</v>
      </c>
      <c r="M486" t="str">
        <f>VLOOKUP(LEFT(Incoming_Data[[#This Row],[Object ID]],1),Lookup[#All],2,FALSE)</f>
        <v>Service Request</v>
      </c>
      <c r="N486" s="36">
        <f>IFERROR(VLOOKUP(Incoming_Data[[#This Row],[Object ID]],SP_Data[#All],2,FALSE),"")</f>
        <v>41407</v>
      </c>
      <c r="O486" s="36" t="str">
        <f>IFERROR(VLOOKUP(Incoming_Data[[#This Row],[Object ID]],Finalized_Data[#All],2,FALSE),"")</f>
        <v/>
      </c>
      <c r="P4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6" s="6">
        <f>IFERROR(DATE(YEAR(Incoming_Data[[#This Row],[Incoming Day]]),MONTH(Incoming_Data[[#This Row],[Incoming Day]]),1),"")</f>
        <v>41395</v>
      </c>
      <c r="R486" s="3">
        <f>DATE(YEAR(Incoming_Data[[#This Row],[Incoming Day]]),1,1)</f>
        <v>41275</v>
      </c>
      <c r="S486" s="6">
        <f>IFERROR(DATE(YEAR(Incoming_Data[[#This Row],[Completed Day]]),MONTH(Incoming_Data[[#This Row],[Completed Day]]),1),"")</f>
        <v>41395</v>
      </c>
      <c r="T486" s="6" t="str">
        <f>IFERROR(DATE(YEAR(Incoming_Data[[#This Row],[Confirmed Day]]),MONTH(Incoming_Data[[#This Row],[Confirmed Day]]),1),"")</f>
        <v/>
      </c>
      <c r="U486" s="12">
        <f>IF(ISNUMBER(Incoming_Data[[#This Row],[Completed Day]]),1,0)</f>
        <v>1</v>
      </c>
      <c r="V486" s="12">
        <f>IF(ISNUMBER(Incoming_Data[[#This Row],[Confirmed Day]]),1,0)</f>
        <v>0</v>
      </c>
      <c r="X486" t="s">
        <v>8148</v>
      </c>
      <c r="Y486" s="36">
        <v>41353</v>
      </c>
      <c r="AA486" t="s">
        <v>8148</v>
      </c>
      <c r="AB486" s="36">
        <v>41425</v>
      </c>
    </row>
    <row r="487" spans="2:28" x14ac:dyDescent="0.25">
      <c r="B487" s="24" t="s">
        <v>30</v>
      </c>
      <c r="C487" s="24" t="s">
        <v>17</v>
      </c>
      <c r="D487" s="24" t="s">
        <v>2191</v>
      </c>
      <c r="E487" s="24" t="s">
        <v>941</v>
      </c>
      <c r="F487" s="24" t="s">
        <v>409</v>
      </c>
      <c r="G487" s="36">
        <v>41402</v>
      </c>
      <c r="H487" s="36">
        <v>41402</v>
      </c>
      <c r="I487" s="12">
        <v>3</v>
      </c>
      <c r="J487" s="12">
        <v>3</v>
      </c>
      <c r="K487" s="12">
        <v>3</v>
      </c>
      <c r="L487" s="24" t="s">
        <v>10597</v>
      </c>
      <c r="M487" t="str">
        <f>VLOOKUP(LEFT(Incoming_Data[[#This Row],[Object ID]],1),Lookup[#All],2,FALSE)</f>
        <v>Service Request</v>
      </c>
      <c r="N487" s="36">
        <f>IFERROR(VLOOKUP(Incoming_Data[[#This Row],[Object ID]],SP_Data[#All],2,FALSE),"")</f>
        <v>41403</v>
      </c>
      <c r="O487" s="36">
        <f>IFERROR(VLOOKUP(Incoming_Data[[#This Row],[Object ID]],Finalized_Data[#All],2,FALSE),"")</f>
        <v>41403</v>
      </c>
      <c r="P4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7" s="6">
        <f>IFERROR(DATE(YEAR(Incoming_Data[[#This Row],[Incoming Day]]),MONTH(Incoming_Data[[#This Row],[Incoming Day]]),1),"")</f>
        <v>41395</v>
      </c>
      <c r="R487" s="3">
        <f>DATE(YEAR(Incoming_Data[[#This Row],[Incoming Day]]),1,1)</f>
        <v>41275</v>
      </c>
      <c r="S487" s="6">
        <f>IFERROR(DATE(YEAR(Incoming_Data[[#This Row],[Completed Day]]),MONTH(Incoming_Data[[#This Row],[Completed Day]]),1),"")</f>
        <v>41395</v>
      </c>
      <c r="T487" s="6">
        <f>IFERROR(DATE(YEAR(Incoming_Data[[#This Row],[Confirmed Day]]),MONTH(Incoming_Data[[#This Row],[Confirmed Day]]),1),"")</f>
        <v>41395</v>
      </c>
      <c r="U487" s="12">
        <f>IF(ISNUMBER(Incoming_Data[[#This Row],[Completed Day]]),1,0)</f>
        <v>1</v>
      </c>
      <c r="V487" s="12">
        <f>IF(ISNUMBER(Incoming_Data[[#This Row],[Confirmed Day]]),1,0)</f>
        <v>1</v>
      </c>
      <c r="X487" t="s">
        <v>8156</v>
      </c>
      <c r="Y487" s="36">
        <v>41353</v>
      </c>
      <c r="AA487" t="s">
        <v>8156</v>
      </c>
      <c r="AB487" s="36">
        <v>41353</v>
      </c>
    </row>
    <row r="488" spans="2:28" x14ac:dyDescent="0.25">
      <c r="B488" s="24" t="s">
        <v>30</v>
      </c>
      <c r="C488" s="24" t="s">
        <v>17</v>
      </c>
      <c r="D488" s="24" t="s">
        <v>2191</v>
      </c>
      <c r="E488" s="24" t="s">
        <v>10854</v>
      </c>
      <c r="F488" s="24" t="s">
        <v>280</v>
      </c>
      <c r="G488" s="36">
        <v>41403</v>
      </c>
      <c r="H488" s="36">
        <v>41403</v>
      </c>
      <c r="I488" s="12">
        <v>4</v>
      </c>
      <c r="J488" s="12">
        <v>4</v>
      </c>
      <c r="K488" s="12">
        <v>4</v>
      </c>
      <c r="L488" s="24" t="s">
        <v>10599</v>
      </c>
      <c r="M488" t="str">
        <f>VLOOKUP(LEFT(Incoming_Data[[#This Row],[Object ID]],1),Lookup[#All],2,FALSE)</f>
        <v>Service Request</v>
      </c>
      <c r="N488" s="36">
        <f>IFERROR(VLOOKUP(Incoming_Data[[#This Row],[Object ID]],SP_Data[#All],2,FALSE),"")</f>
        <v>41407</v>
      </c>
      <c r="O488" s="36" t="str">
        <f>IFERROR(VLOOKUP(Incoming_Data[[#This Row],[Object ID]],Finalized_Data[#All],2,FALSE),"")</f>
        <v/>
      </c>
      <c r="P4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8" s="6">
        <f>IFERROR(DATE(YEAR(Incoming_Data[[#This Row],[Incoming Day]]),MONTH(Incoming_Data[[#This Row],[Incoming Day]]),1),"")</f>
        <v>41395</v>
      </c>
      <c r="R488" s="3">
        <f>DATE(YEAR(Incoming_Data[[#This Row],[Incoming Day]]),1,1)</f>
        <v>41275</v>
      </c>
      <c r="S488" s="6">
        <f>IFERROR(DATE(YEAR(Incoming_Data[[#This Row],[Completed Day]]),MONTH(Incoming_Data[[#This Row],[Completed Day]]),1),"")</f>
        <v>41395</v>
      </c>
      <c r="T488" s="6" t="str">
        <f>IFERROR(DATE(YEAR(Incoming_Data[[#This Row],[Confirmed Day]]),MONTH(Incoming_Data[[#This Row],[Confirmed Day]]),1),"")</f>
        <v/>
      </c>
      <c r="U488" s="12">
        <f>IF(ISNUMBER(Incoming_Data[[#This Row],[Completed Day]]),1,0)</f>
        <v>1</v>
      </c>
      <c r="V488" s="12">
        <f>IF(ISNUMBER(Incoming_Data[[#This Row],[Confirmed Day]]),1,0)</f>
        <v>0</v>
      </c>
      <c r="X488" t="s">
        <v>8160</v>
      </c>
      <c r="Y488" s="36">
        <v>41353</v>
      </c>
      <c r="AA488" t="s">
        <v>8160</v>
      </c>
      <c r="AB488" s="36">
        <v>41384</v>
      </c>
    </row>
    <row r="489" spans="2:28" x14ac:dyDescent="0.25">
      <c r="B489" s="24" t="s">
        <v>30</v>
      </c>
      <c r="C489" s="24" t="s">
        <v>17</v>
      </c>
      <c r="D489" s="24" t="s">
        <v>2191</v>
      </c>
      <c r="E489" s="24" t="s">
        <v>10855</v>
      </c>
      <c r="F489" s="24" t="s">
        <v>409</v>
      </c>
      <c r="G489" s="36">
        <v>41404</v>
      </c>
      <c r="H489" s="36">
        <v>41404</v>
      </c>
      <c r="I489" s="12">
        <v>3</v>
      </c>
      <c r="J489" s="12">
        <v>3</v>
      </c>
      <c r="K489" s="12">
        <v>3</v>
      </c>
      <c r="L489" s="24" t="s">
        <v>10599</v>
      </c>
      <c r="M489" t="str">
        <f>VLOOKUP(LEFT(Incoming_Data[[#This Row],[Object ID]],1),Lookup[#All],2,FALSE)</f>
        <v>Service Request</v>
      </c>
      <c r="N489" s="36">
        <f>IFERROR(VLOOKUP(Incoming_Data[[#This Row],[Object ID]],SP_Data[#All],2,FALSE),"")</f>
        <v>41407</v>
      </c>
      <c r="O489" s="36" t="str">
        <f>IFERROR(VLOOKUP(Incoming_Data[[#This Row],[Object ID]],Finalized_Data[#All],2,FALSE),"")</f>
        <v/>
      </c>
      <c r="P4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89" s="6">
        <f>IFERROR(DATE(YEAR(Incoming_Data[[#This Row],[Incoming Day]]),MONTH(Incoming_Data[[#This Row],[Incoming Day]]),1),"")</f>
        <v>41395</v>
      </c>
      <c r="R489" s="3">
        <f>DATE(YEAR(Incoming_Data[[#This Row],[Incoming Day]]),1,1)</f>
        <v>41275</v>
      </c>
      <c r="S489" s="6">
        <f>IFERROR(DATE(YEAR(Incoming_Data[[#This Row],[Completed Day]]),MONTH(Incoming_Data[[#This Row],[Completed Day]]),1),"")</f>
        <v>41395</v>
      </c>
      <c r="T489" s="6" t="str">
        <f>IFERROR(DATE(YEAR(Incoming_Data[[#This Row],[Confirmed Day]]),MONTH(Incoming_Data[[#This Row],[Confirmed Day]]),1),"")</f>
        <v/>
      </c>
      <c r="U489" s="12">
        <f>IF(ISNUMBER(Incoming_Data[[#This Row],[Completed Day]]),1,0)</f>
        <v>1</v>
      </c>
      <c r="V489" s="12">
        <f>IF(ISNUMBER(Incoming_Data[[#This Row],[Confirmed Day]]),1,0)</f>
        <v>0</v>
      </c>
      <c r="X489" t="s">
        <v>8140</v>
      </c>
      <c r="Y489" s="36">
        <v>41353</v>
      </c>
      <c r="AA489" t="s">
        <v>8140</v>
      </c>
      <c r="AB489" s="36">
        <v>41384</v>
      </c>
    </row>
    <row r="490" spans="2:28" x14ac:dyDescent="0.25">
      <c r="B490" s="24" t="s">
        <v>30</v>
      </c>
      <c r="C490" s="24" t="s">
        <v>17</v>
      </c>
      <c r="D490" s="24" t="s">
        <v>2191</v>
      </c>
      <c r="E490" s="24" t="s">
        <v>10856</v>
      </c>
      <c r="F490" s="24" t="s">
        <v>10857</v>
      </c>
      <c r="G490" s="36">
        <v>41407</v>
      </c>
      <c r="H490" s="36">
        <v>41407</v>
      </c>
      <c r="I490" s="12">
        <v>3</v>
      </c>
      <c r="J490" s="12">
        <v>3</v>
      </c>
      <c r="K490" s="12">
        <v>3</v>
      </c>
      <c r="L490" s="24" t="s">
        <v>10599</v>
      </c>
      <c r="M490" t="str">
        <f>VLOOKUP(LEFT(Incoming_Data[[#This Row],[Object ID]],1),Lookup[#All],2,FALSE)</f>
        <v>Service Request</v>
      </c>
      <c r="N490" s="36">
        <f>IFERROR(VLOOKUP(Incoming_Data[[#This Row],[Object ID]],SP_Data[#All],2,FALSE),"")</f>
        <v>41407</v>
      </c>
      <c r="O490" s="36" t="str">
        <f>IFERROR(VLOOKUP(Incoming_Data[[#This Row],[Object ID]],Finalized_Data[#All],2,FALSE),"")</f>
        <v/>
      </c>
      <c r="P4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0" s="6">
        <f>IFERROR(DATE(YEAR(Incoming_Data[[#This Row],[Incoming Day]]),MONTH(Incoming_Data[[#This Row],[Incoming Day]]),1),"")</f>
        <v>41395</v>
      </c>
      <c r="R490" s="3">
        <f>DATE(YEAR(Incoming_Data[[#This Row],[Incoming Day]]),1,1)</f>
        <v>41275</v>
      </c>
      <c r="S490" s="6">
        <f>IFERROR(DATE(YEAR(Incoming_Data[[#This Row],[Completed Day]]),MONTH(Incoming_Data[[#This Row],[Completed Day]]),1),"")</f>
        <v>41395</v>
      </c>
      <c r="T490" s="6" t="str">
        <f>IFERROR(DATE(YEAR(Incoming_Data[[#This Row],[Confirmed Day]]),MONTH(Incoming_Data[[#This Row],[Confirmed Day]]),1),"")</f>
        <v/>
      </c>
      <c r="U490" s="12">
        <f>IF(ISNUMBER(Incoming_Data[[#This Row],[Completed Day]]),1,0)</f>
        <v>1</v>
      </c>
      <c r="V490" s="12">
        <f>IF(ISNUMBER(Incoming_Data[[#This Row],[Confirmed Day]]),1,0)</f>
        <v>0</v>
      </c>
      <c r="X490" t="s">
        <v>8135</v>
      </c>
      <c r="Y490" s="36">
        <v>41353</v>
      </c>
      <c r="AA490" t="s">
        <v>8135</v>
      </c>
      <c r="AB490" s="36">
        <v>41384</v>
      </c>
    </row>
    <row r="491" spans="2:28" x14ac:dyDescent="0.25">
      <c r="B491" s="24" t="s">
        <v>30</v>
      </c>
      <c r="C491" s="24" t="s">
        <v>17</v>
      </c>
      <c r="D491" s="24" t="s">
        <v>2191</v>
      </c>
      <c r="E491" s="24" t="s">
        <v>960</v>
      </c>
      <c r="F491" s="24" t="s">
        <v>961</v>
      </c>
      <c r="G491" s="36">
        <v>41407</v>
      </c>
      <c r="H491" s="36">
        <v>41407</v>
      </c>
      <c r="I491" s="12">
        <v>3</v>
      </c>
      <c r="J491" s="12">
        <v>3</v>
      </c>
      <c r="K491" s="12">
        <v>3</v>
      </c>
      <c r="L491" s="24" t="s">
        <v>10597</v>
      </c>
      <c r="M491" t="str">
        <f>VLOOKUP(LEFT(Incoming_Data[[#This Row],[Object ID]],1),Lookup[#All],2,FALSE)</f>
        <v>Service Request</v>
      </c>
      <c r="N491" s="36">
        <f>IFERROR(VLOOKUP(Incoming_Data[[#This Row],[Object ID]],SP_Data[#All],2,FALSE),"")</f>
        <v>41407</v>
      </c>
      <c r="O491" s="36">
        <f>IFERROR(VLOOKUP(Incoming_Data[[#This Row],[Object ID]],Finalized_Data[#All],2,FALSE),"")</f>
        <v>41408</v>
      </c>
      <c r="P4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1" s="6">
        <f>IFERROR(DATE(YEAR(Incoming_Data[[#This Row],[Incoming Day]]),MONTH(Incoming_Data[[#This Row],[Incoming Day]]),1),"")</f>
        <v>41395</v>
      </c>
      <c r="R491" s="3">
        <f>DATE(YEAR(Incoming_Data[[#This Row],[Incoming Day]]),1,1)</f>
        <v>41275</v>
      </c>
      <c r="S491" s="6">
        <f>IFERROR(DATE(YEAR(Incoming_Data[[#This Row],[Completed Day]]),MONTH(Incoming_Data[[#This Row],[Completed Day]]),1),"")</f>
        <v>41395</v>
      </c>
      <c r="T491" s="6">
        <f>IFERROR(DATE(YEAR(Incoming_Data[[#This Row],[Confirmed Day]]),MONTH(Incoming_Data[[#This Row],[Confirmed Day]]),1),"")</f>
        <v>41395</v>
      </c>
      <c r="U491" s="12">
        <f>IF(ISNUMBER(Incoming_Data[[#This Row],[Completed Day]]),1,0)</f>
        <v>1</v>
      </c>
      <c r="V491" s="12">
        <f>IF(ISNUMBER(Incoming_Data[[#This Row],[Confirmed Day]]),1,0)</f>
        <v>1</v>
      </c>
      <c r="X491" t="s">
        <v>8127</v>
      </c>
      <c r="Y491" s="36">
        <v>41353</v>
      </c>
      <c r="AA491" t="s">
        <v>8127</v>
      </c>
      <c r="AB491" s="36">
        <v>41384</v>
      </c>
    </row>
    <row r="492" spans="2:28" x14ac:dyDescent="0.25">
      <c r="B492" s="24" t="s">
        <v>30</v>
      </c>
      <c r="C492" s="24" t="s">
        <v>17</v>
      </c>
      <c r="D492" s="24" t="s">
        <v>2191</v>
      </c>
      <c r="E492" s="24" t="s">
        <v>10858</v>
      </c>
      <c r="F492" s="24" t="s">
        <v>10859</v>
      </c>
      <c r="G492" s="36">
        <v>41407</v>
      </c>
      <c r="H492" s="36">
        <v>41407</v>
      </c>
      <c r="I492" s="12">
        <v>3</v>
      </c>
      <c r="J492" s="12">
        <v>3</v>
      </c>
      <c r="K492" s="12">
        <v>3</v>
      </c>
      <c r="L492" s="24" t="s">
        <v>10599</v>
      </c>
      <c r="M492" t="str">
        <f>VLOOKUP(LEFT(Incoming_Data[[#This Row],[Object ID]],1),Lookup[#All],2,FALSE)</f>
        <v>Service Request</v>
      </c>
      <c r="N492" s="36">
        <f>IFERROR(VLOOKUP(Incoming_Data[[#This Row],[Object ID]],SP_Data[#All],2,FALSE),"")</f>
        <v>41407</v>
      </c>
      <c r="O492" s="36" t="str">
        <f>IFERROR(VLOOKUP(Incoming_Data[[#This Row],[Object ID]],Finalized_Data[#All],2,FALSE),"")</f>
        <v/>
      </c>
      <c r="P4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2" s="6">
        <f>IFERROR(DATE(YEAR(Incoming_Data[[#This Row],[Incoming Day]]),MONTH(Incoming_Data[[#This Row],[Incoming Day]]),1),"")</f>
        <v>41395</v>
      </c>
      <c r="R492" s="3">
        <f>DATE(YEAR(Incoming_Data[[#This Row],[Incoming Day]]),1,1)</f>
        <v>41275</v>
      </c>
      <c r="S492" s="6">
        <f>IFERROR(DATE(YEAR(Incoming_Data[[#This Row],[Completed Day]]),MONTH(Incoming_Data[[#This Row],[Completed Day]]),1),"")</f>
        <v>41395</v>
      </c>
      <c r="T492" s="6" t="str">
        <f>IFERROR(DATE(YEAR(Incoming_Data[[#This Row],[Confirmed Day]]),MONTH(Incoming_Data[[#This Row],[Confirmed Day]]),1),"")</f>
        <v/>
      </c>
      <c r="U492" s="12">
        <f>IF(ISNUMBER(Incoming_Data[[#This Row],[Completed Day]]),1,0)</f>
        <v>1</v>
      </c>
      <c r="V492" s="12">
        <f>IF(ISNUMBER(Incoming_Data[[#This Row],[Confirmed Day]]),1,0)</f>
        <v>0</v>
      </c>
      <c r="X492" t="s">
        <v>8131</v>
      </c>
      <c r="Y492" s="36">
        <v>41365</v>
      </c>
      <c r="AA492" t="s">
        <v>8131</v>
      </c>
      <c r="AB492" s="36">
        <v>41366</v>
      </c>
    </row>
    <row r="493" spans="2:28" x14ac:dyDescent="0.25">
      <c r="B493" s="24" t="s">
        <v>30</v>
      </c>
      <c r="C493" s="24" t="s">
        <v>17</v>
      </c>
      <c r="D493" s="24" t="s">
        <v>2191</v>
      </c>
      <c r="E493" s="24" t="s">
        <v>10860</v>
      </c>
      <c r="F493" s="24" t="s">
        <v>10861</v>
      </c>
      <c r="G493" s="36">
        <v>41408</v>
      </c>
      <c r="H493" s="36">
        <v>41408</v>
      </c>
      <c r="I493" s="12">
        <v>4</v>
      </c>
      <c r="J493" s="12">
        <v>4</v>
      </c>
      <c r="K493" s="12">
        <v>4</v>
      </c>
      <c r="L493" s="24" t="s">
        <v>10599</v>
      </c>
      <c r="M493" t="str">
        <f>VLOOKUP(LEFT(Incoming_Data[[#This Row],[Object ID]],1),Lookup[#All],2,FALSE)</f>
        <v>Service Request</v>
      </c>
      <c r="N493" s="36">
        <f>IFERROR(VLOOKUP(Incoming_Data[[#This Row],[Object ID]],SP_Data[#All],2,FALSE),"")</f>
        <v>41408</v>
      </c>
      <c r="O493" s="36" t="str">
        <f>IFERROR(VLOOKUP(Incoming_Data[[#This Row],[Object ID]],Finalized_Data[#All],2,FALSE),"")</f>
        <v/>
      </c>
      <c r="P4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3" s="6">
        <f>IFERROR(DATE(YEAR(Incoming_Data[[#This Row],[Incoming Day]]),MONTH(Incoming_Data[[#This Row],[Incoming Day]]),1),"")</f>
        <v>41395</v>
      </c>
      <c r="R493" s="3">
        <f>DATE(YEAR(Incoming_Data[[#This Row],[Incoming Day]]),1,1)</f>
        <v>41275</v>
      </c>
      <c r="S493" s="6">
        <f>IFERROR(DATE(YEAR(Incoming_Data[[#This Row],[Completed Day]]),MONTH(Incoming_Data[[#This Row],[Completed Day]]),1),"")</f>
        <v>41395</v>
      </c>
      <c r="T493" s="6" t="str">
        <f>IFERROR(DATE(YEAR(Incoming_Data[[#This Row],[Confirmed Day]]),MONTH(Incoming_Data[[#This Row],[Confirmed Day]]),1),"")</f>
        <v/>
      </c>
      <c r="U493" s="12">
        <f>IF(ISNUMBER(Incoming_Data[[#This Row],[Completed Day]]),1,0)</f>
        <v>1</v>
      </c>
      <c r="V493" s="12">
        <f>IF(ISNUMBER(Incoming_Data[[#This Row],[Confirmed Day]]),1,0)</f>
        <v>0</v>
      </c>
      <c r="X493" t="s">
        <v>8119</v>
      </c>
      <c r="Y493" s="36">
        <v>41353</v>
      </c>
      <c r="AA493" t="s">
        <v>8119</v>
      </c>
      <c r="AB493" s="36">
        <v>41384</v>
      </c>
    </row>
    <row r="494" spans="2:28" x14ac:dyDescent="0.25">
      <c r="B494" s="24" t="s">
        <v>30</v>
      </c>
      <c r="C494" s="24" t="s">
        <v>17</v>
      </c>
      <c r="D494" s="24" t="s">
        <v>2191</v>
      </c>
      <c r="E494" s="24" t="s">
        <v>10862</v>
      </c>
      <c r="F494" s="24" t="s">
        <v>10863</v>
      </c>
      <c r="G494" s="36">
        <v>41408</v>
      </c>
      <c r="H494" s="36">
        <v>41408</v>
      </c>
      <c r="I494" s="12">
        <v>3</v>
      </c>
      <c r="J494" s="12">
        <v>3</v>
      </c>
      <c r="K494" s="12">
        <v>3</v>
      </c>
      <c r="L494" s="24" t="s">
        <v>10599</v>
      </c>
      <c r="M494" t="str">
        <f>VLOOKUP(LEFT(Incoming_Data[[#This Row],[Object ID]],1),Lookup[#All],2,FALSE)</f>
        <v>Service Request</v>
      </c>
      <c r="N494" s="36">
        <f>IFERROR(VLOOKUP(Incoming_Data[[#This Row],[Object ID]],SP_Data[#All],2,FALSE),"")</f>
        <v>41408</v>
      </c>
      <c r="O494" s="36" t="str">
        <f>IFERROR(VLOOKUP(Incoming_Data[[#This Row],[Object ID]],Finalized_Data[#All],2,FALSE),"")</f>
        <v/>
      </c>
      <c r="P4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4" s="6">
        <f>IFERROR(DATE(YEAR(Incoming_Data[[#This Row],[Incoming Day]]),MONTH(Incoming_Data[[#This Row],[Incoming Day]]),1),"")</f>
        <v>41395</v>
      </c>
      <c r="R494" s="3">
        <f>DATE(YEAR(Incoming_Data[[#This Row],[Incoming Day]]),1,1)</f>
        <v>41275</v>
      </c>
      <c r="S494" s="6">
        <f>IFERROR(DATE(YEAR(Incoming_Data[[#This Row],[Completed Day]]),MONTH(Incoming_Data[[#This Row],[Completed Day]]),1),"")</f>
        <v>41395</v>
      </c>
      <c r="T494" s="6" t="str">
        <f>IFERROR(DATE(YEAR(Incoming_Data[[#This Row],[Confirmed Day]]),MONTH(Incoming_Data[[#This Row],[Confirmed Day]]),1),"")</f>
        <v/>
      </c>
      <c r="U494" s="12">
        <f>IF(ISNUMBER(Incoming_Data[[#This Row],[Completed Day]]),1,0)</f>
        <v>1</v>
      </c>
      <c r="V494" s="12">
        <f>IF(ISNUMBER(Incoming_Data[[#This Row],[Confirmed Day]]),1,0)</f>
        <v>0</v>
      </c>
      <c r="X494" t="s">
        <v>8123</v>
      </c>
      <c r="Y494" s="36">
        <v>41362</v>
      </c>
      <c r="AA494" t="s">
        <v>8123</v>
      </c>
      <c r="AB494" s="36">
        <v>41393</v>
      </c>
    </row>
    <row r="495" spans="2:28" x14ac:dyDescent="0.25">
      <c r="B495" s="24" t="s">
        <v>30</v>
      </c>
      <c r="C495" s="24" t="s">
        <v>17</v>
      </c>
      <c r="D495" s="24" t="s">
        <v>2191</v>
      </c>
      <c r="E495" s="24" t="s">
        <v>964</v>
      </c>
      <c r="F495" s="24" t="s">
        <v>965</v>
      </c>
      <c r="G495" s="36">
        <v>41408</v>
      </c>
      <c r="H495" s="36">
        <v>41408</v>
      </c>
      <c r="I495" s="12">
        <v>3</v>
      </c>
      <c r="J495" s="12">
        <v>3</v>
      </c>
      <c r="K495" s="12">
        <v>3</v>
      </c>
      <c r="L495" s="24" t="s">
        <v>10597</v>
      </c>
      <c r="M495" t="str">
        <f>VLOOKUP(LEFT(Incoming_Data[[#This Row],[Object ID]],1),Lookup[#All],2,FALSE)</f>
        <v>Service Request</v>
      </c>
      <c r="N495" s="36">
        <f>IFERROR(VLOOKUP(Incoming_Data[[#This Row],[Object ID]],SP_Data[#All],2,FALSE),"")</f>
        <v>41408</v>
      </c>
      <c r="O495" s="36">
        <f>IFERROR(VLOOKUP(Incoming_Data[[#This Row],[Object ID]],Finalized_Data[#All],2,FALSE),"")</f>
        <v>41411</v>
      </c>
      <c r="P4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5" s="6">
        <f>IFERROR(DATE(YEAR(Incoming_Data[[#This Row],[Incoming Day]]),MONTH(Incoming_Data[[#This Row],[Incoming Day]]),1),"")</f>
        <v>41395</v>
      </c>
      <c r="R495" s="3">
        <f>DATE(YEAR(Incoming_Data[[#This Row],[Incoming Day]]),1,1)</f>
        <v>41275</v>
      </c>
      <c r="S495" s="6">
        <f>IFERROR(DATE(YEAR(Incoming_Data[[#This Row],[Completed Day]]),MONTH(Incoming_Data[[#This Row],[Completed Day]]),1),"")</f>
        <v>41395</v>
      </c>
      <c r="T495" s="6">
        <f>IFERROR(DATE(YEAR(Incoming_Data[[#This Row],[Confirmed Day]]),MONTH(Incoming_Data[[#This Row],[Confirmed Day]]),1),"")</f>
        <v>41395</v>
      </c>
      <c r="U495" s="12">
        <f>IF(ISNUMBER(Incoming_Data[[#This Row],[Completed Day]]),1,0)</f>
        <v>1</v>
      </c>
      <c r="V495" s="12">
        <f>IF(ISNUMBER(Incoming_Data[[#This Row],[Confirmed Day]]),1,0)</f>
        <v>1</v>
      </c>
      <c r="X495" t="s">
        <v>8110</v>
      </c>
      <c r="Y495" s="36">
        <v>41353</v>
      </c>
      <c r="AA495" t="s">
        <v>8110</v>
      </c>
      <c r="AB495" s="36">
        <v>41384</v>
      </c>
    </row>
    <row r="496" spans="2:28" x14ac:dyDescent="0.25">
      <c r="B496" s="24" t="s">
        <v>30</v>
      </c>
      <c r="C496" s="24" t="s">
        <v>17</v>
      </c>
      <c r="D496" s="24" t="s">
        <v>2191</v>
      </c>
      <c r="E496" s="24" t="s">
        <v>10864</v>
      </c>
      <c r="F496" s="24" t="s">
        <v>409</v>
      </c>
      <c r="G496" s="36">
        <v>41408</v>
      </c>
      <c r="H496" s="36">
        <v>41408</v>
      </c>
      <c r="I496" s="12">
        <v>4</v>
      </c>
      <c r="J496" s="12">
        <v>4</v>
      </c>
      <c r="K496" s="12">
        <v>4</v>
      </c>
      <c r="L496" s="24" t="s">
        <v>10599</v>
      </c>
      <c r="M496" t="str">
        <f>VLOOKUP(LEFT(Incoming_Data[[#This Row],[Object ID]],1),Lookup[#All],2,FALSE)</f>
        <v>Service Request</v>
      </c>
      <c r="N496" s="36">
        <f>IFERROR(VLOOKUP(Incoming_Data[[#This Row],[Object ID]],SP_Data[#All],2,FALSE),"")</f>
        <v>41409</v>
      </c>
      <c r="O496" s="36" t="str">
        <f>IFERROR(VLOOKUP(Incoming_Data[[#This Row],[Object ID]],Finalized_Data[#All],2,FALSE),"")</f>
        <v/>
      </c>
      <c r="P4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6" s="6">
        <f>IFERROR(DATE(YEAR(Incoming_Data[[#This Row],[Incoming Day]]),MONTH(Incoming_Data[[#This Row],[Incoming Day]]),1),"")</f>
        <v>41395</v>
      </c>
      <c r="R496" s="3">
        <f>DATE(YEAR(Incoming_Data[[#This Row],[Incoming Day]]),1,1)</f>
        <v>41275</v>
      </c>
      <c r="S496" s="6">
        <f>IFERROR(DATE(YEAR(Incoming_Data[[#This Row],[Completed Day]]),MONTH(Incoming_Data[[#This Row],[Completed Day]]),1),"")</f>
        <v>41395</v>
      </c>
      <c r="T496" s="6" t="str">
        <f>IFERROR(DATE(YEAR(Incoming_Data[[#This Row],[Confirmed Day]]),MONTH(Incoming_Data[[#This Row],[Confirmed Day]]),1),"")</f>
        <v/>
      </c>
      <c r="U496" s="12">
        <f>IF(ISNUMBER(Incoming_Data[[#This Row],[Completed Day]]),1,0)</f>
        <v>1</v>
      </c>
      <c r="V496" s="12">
        <f>IF(ISNUMBER(Incoming_Data[[#This Row],[Confirmed Day]]),1,0)</f>
        <v>0</v>
      </c>
      <c r="X496" t="s">
        <v>8114</v>
      </c>
      <c r="Y496" s="36">
        <v>41353</v>
      </c>
      <c r="AA496" t="s">
        <v>8114</v>
      </c>
      <c r="AB496" s="36">
        <v>41384</v>
      </c>
    </row>
    <row r="497" spans="2:28" x14ac:dyDescent="0.25">
      <c r="B497" s="24" t="s">
        <v>30</v>
      </c>
      <c r="C497" s="24" t="s">
        <v>17</v>
      </c>
      <c r="D497" s="24" t="s">
        <v>2191</v>
      </c>
      <c r="E497" s="24" t="s">
        <v>10865</v>
      </c>
      <c r="F497" s="24" t="s">
        <v>10866</v>
      </c>
      <c r="G497" s="36">
        <v>41409</v>
      </c>
      <c r="H497" s="36">
        <v>41408</v>
      </c>
      <c r="I497" s="12">
        <v>4</v>
      </c>
      <c r="J497" s="12">
        <v>4</v>
      </c>
      <c r="K497" s="12">
        <v>4</v>
      </c>
      <c r="L497" s="24" t="s">
        <v>10599</v>
      </c>
      <c r="M497" t="str">
        <f>VLOOKUP(LEFT(Incoming_Data[[#This Row],[Object ID]],1),Lookup[#All],2,FALSE)</f>
        <v>Service Request</v>
      </c>
      <c r="N497" s="36">
        <f>IFERROR(VLOOKUP(Incoming_Data[[#This Row],[Object ID]],SP_Data[#All],2,FALSE),"")</f>
        <v>41409</v>
      </c>
      <c r="O497" s="36" t="str">
        <f>IFERROR(VLOOKUP(Incoming_Data[[#This Row],[Object ID]],Finalized_Data[#All],2,FALSE),"")</f>
        <v/>
      </c>
      <c r="P4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7" s="6">
        <f>IFERROR(DATE(YEAR(Incoming_Data[[#This Row],[Incoming Day]]),MONTH(Incoming_Data[[#This Row],[Incoming Day]]),1),"")</f>
        <v>41395</v>
      </c>
      <c r="R497" s="3">
        <f>DATE(YEAR(Incoming_Data[[#This Row],[Incoming Day]]),1,1)</f>
        <v>41275</v>
      </c>
      <c r="S497" s="6">
        <f>IFERROR(DATE(YEAR(Incoming_Data[[#This Row],[Completed Day]]),MONTH(Incoming_Data[[#This Row],[Completed Day]]),1),"")</f>
        <v>41395</v>
      </c>
      <c r="T497" s="6" t="str">
        <f>IFERROR(DATE(YEAR(Incoming_Data[[#This Row],[Confirmed Day]]),MONTH(Incoming_Data[[#This Row],[Confirmed Day]]),1),"")</f>
        <v/>
      </c>
      <c r="U497" s="12">
        <f>IF(ISNUMBER(Incoming_Data[[#This Row],[Completed Day]]),1,0)</f>
        <v>1</v>
      </c>
      <c r="V497" s="12">
        <f>IF(ISNUMBER(Incoming_Data[[#This Row],[Confirmed Day]]),1,0)</f>
        <v>0</v>
      </c>
      <c r="X497" t="s">
        <v>8106</v>
      </c>
      <c r="Y497" s="36">
        <v>41353</v>
      </c>
      <c r="AA497" t="s">
        <v>8106</v>
      </c>
      <c r="AB497" s="36">
        <v>41384</v>
      </c>
    </row>
    <row r="498" spans="2:28" x14ac:dyDescent="0.25">
      <c r="B498" s="24" t="s">
        <v>30</v>
      </c>
      <c r="C498" s="24" t="s">
        <v>17</v>
      </c>
      <c r="D498" s="24" t="s">
        <v>2191</v>
      </c>
      <c r="E498" s="24" t="s">
        <v>10867</v>
      </c>
      <c r="F498" s="24" t="s">
        <v>293</v>
      </c>
      <c r="G498" s="36">
        <v>41410</v>
      </c>
      <c r="H498" s="36">
        <v>41410</v>
      </c>
      <c r="I498" s="12">
        <v>3</v>
      </c>
      <c r="J498" s="12">
        <v>3</v>
      </c>
      <c r="K498" s="12">
        <v>3</v>
      </c>
      <c r="L498" s="24" t="s">
        <v>10599</v>
      </c>
      <c r="M498" t="str">
        <f>VLOOKUP(LEFT(Incoming_Data[[#This Row],[Object ID]],1),Lookup[#All],2,FALSE)</f>
        <v>Service Request</v>
      </c>
      <c r="N498" s="36">
        <f>IFERROR(VLOOKUP(Incoming_Data[[#This Row],[Object ID]],SP_Data[#All],2,FALSE),"")</f>
        <v>41411</v>
      </c>
      <c r="O498" s="36" t="str">
        <f>IFERROR(VLOOKUP(Incoming_Data[[#This Row],[Object ID]],Finalized_Data[#All],2,FALSE),"")</f>
        <v/>
      </c>
      <c r="P4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8" s="6">
        <f>IFERROR(DATE(YEAR(Incoming_Data[[#This Row],[Incoming Day]]),MONTH(Incoming_Data[[#This Row],[Incoming Day]]),1),"")</f>
        <v>41395</v>
      </c>
      <c r="R498" s="3">
        <f>DATE(YEAR(Incoming_Data[[#This Row],[Incoming Day]]),1,1)</f>
        <v>41275</v>
      </c>
      <c r="S498" s="6">
        <f>IFERROR(DATE(YEAR(Incoming_Data[[#This Row],[Completed Day]]),MONTH(Incoming_Data[[#This Row],[Completed Day]]),1),"")</f>
        <v>41395</v>
      </c>
      <c r="T498" s="6" t="str">
        <f>IFERROR(DATE(YEAR(Incoming_Data[[#This Row],[Confirmed Day]]),MONTH(Incoming_Data[[#This Row],[Confirmed Day]]),1),"")</f>
        <v/>
      </c>
      <c r="U498" s="12">
        <f>IF(ISNUMBER(Incoming_Data[[#This Row],[Completed Day]]),1,0)</f>
        <v>1</v>
      </c>
      <c r="V498" s="12">
        <f>IF(ISNUMBER(Incoming_Data[[#This Row],[Confirmed Day]]),1,0)</f>
        <v>0</v>
      </c>
      <c r="X498" t="s">
        <v>8067</v>
      </c>
      <c r="Y498" s="36">
        <v>41365</v>
      </c>
      <c r="AA498" t="s">
        <v>8067</v>
      </c>
      <c r="AB498" s="36">
        <v>41414</v>
      </c>
    </row>
    <row r="499" spans="2:28" x14ac:dyDescent="0.25">
      <c r="B499" s="24" t="s">
        <v>30</v>
      </c>
      <c r="C499" s="24" t="s">
        <v>17</v>
      </c>
      <c r="D499" s="24" t="s">
        <v>2191</v>
      </c>
      <c r="E499" s="24" t="s">
        <v>990</v>
      </c>
      <c r="F499" s="24" t="s">
        <v>991</v>
      </c>
      <c r="G499" s="36">
        <v>41411</v>
      </c>
      <c r="H499" s="36">
        <v>41411</v>
      </c>
      <c r="I499" s="12">
        <v>3</v>
      </c>
      <c r="J499" s="12">
        <v>3</v>
      </c>
      <c r="K499" s="12">
        <v>3</v>
      </c>
      <c r="L499" s="24" t="s">
        <v>10597</v>
      </c>
      <c r="M499" t="str">
        <f>VLOOKUP(LEFT(Incoming_Data[[#This Row],[Object ID]],1),Lookup[#All],2,FALSE)</f>
        <v>Service Request</v>
      </c>
      <c r="N499" s="36">
        <f>IFERROR(VLOOKUP(Incoming_Data[[#This Row],[Object ID]],SP_Data[#All],2,FALSE),"")</f>
        <v>41424</v>
      </c>
      <c r="O499" s="36">
        <f>IFERROR(VLOOKUP(Incoming_Data[[#This Row],[Object ID]],Finalized_Data[#All],2,FALSE),"")</f>
        <v>41424</v>
      </c>
      <c r="P4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499" s="6">
        <f>IFERROR(DATE(YEAR(Incoming_Data[[#This Row],[Incoming Day]]),MONTH(Incoming_Data[[#This Row],[Incoming Day]]),1),"")</f>
        <v>41395</v>
      </c>
      <c r="R499" s="3">
        <f>DATE(YEAR(Incoming_Data[[#This Row],[Incoming Day]]),1,1)</f>
        <v>41275</v>
      </c>
      <c r="S499" s="6">
        <f>IFERROR(DATE(YEAR(Incoming_Data[[#This Row],[Completed Day]]),MONTH(Incoming_Data[[#This Row],[Completed Day]]),1),"")</f>
        <v>41395</v>
      </c>
      <c r="T499" s="6">
        <f>IFERROR(DATE(YEAR(Incoming_Data[[#This Row],[Confirmed Day]]),MONTH(Incoming_Data[[#This Row],[Confirmed Day]]),1),"")</f>
        <v>41395</v>
      </c>
      <c r="U499" s="12">
        <f>IF(ISNUMBER(Incoming_Data[[#This Row],[Completed Day]]),1,0)</f>
        <v>1</v>
      </c>
      <c r="V499" s="12">
        <f>IF(ISNUMBER(Incoming_Data[[#This Row],[Confirmed Day]]),1,0)</f>
        <v>1</v>
      </c>
      <c r="X499" t="s">
        <v>8063</v>
      </c>
      <c r="Y499" s="36">
        <v>41353</v>
      </c>
      <c r="AA499" t="s">
        <v>8063</v>
      </c>
      <c r="AB499" s="36">
        <v>41384</v>
      </c>
    </row>
    <row r="500" spans="2:28" x14ac:dyDescent="0.25">
      <c r="B500" s="24" t="s">
        <v>30</v>
      </c>
      <c r="C500" s="24" t="s">
        <v>17</v>
      </c>
      <c r="D500" s="24" t="s">
        <v>2191</v>
      </c>
      <c r="E500" s="24" t="s">
        <v>10868</v>
      </c>
      <c r="F500" s="24" t="s">
        <v>293</v>
      </c>
      <c r="G500" s="36">
        <v>41416</v>
      </c>
      <c r="H500" s="36">
        <v>41416</v>
      </c>
      <c r="I500" s="12">
        <v>3</v>
      </c>
      <c r="J500" s="12">
        <v>3</v>
      </c>
      <c r="K500" s="12">
        <v>3</v>
      </c>
      <c r="L500" s="24" t="s">
        <v>10599</v>
      </c>
      <c r="M500" t="str">
        <f>VLOOKUP(LEFT(Incoming_Data[[#This Row],[Object ID]],1),Lookup[#All],2,FALSE)</f>
        <v>Service Request</v>
      </c>
      <c r="N500" s="36">
        <f>IFERROR(VLOOKUP(Incoming_Data[[#This Row],[Object ID]],SP_Data[#All],2,FALSE),"")</f>
        <v>41417</v>
      </c>
      <c r="O500" s="36" t="str">
        <f>IFERROR(VLOOKUP(Incoming_Data[[#This Row],[Object ID]],Finalized_Data[#All],2,FALSE),"")</f>
        <v/>
      </c>
      <c r="P5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0" s="6">
        <f>IFERROR(DATE(YEAR(Incoming_Data[[#This Row],[Incoming Day]]),MONTH(Incoming_Data[[#This Row],[Incoming Day]]),1),"")</f>
        <v>41395</v>
      </c>
      <c r="R500" s="3">
        <f>DATE(YEAR(Incoming_Data[[#This Row],[Incoming Day]]),1,1)</f>
        <v>41275</v>
      </c>
      <c r="S500" s="6">
        <f>IFERROR(DATE(YEAR(Incoming_Data[[#This Row],[Completed Day]]),MONTH(Incoming_Data[[#This Row],[Completed Day]]),1),"")</f>
        <v>41395</v>
      </c>
      <c r="T500" s="6" t="str">
        <f>IFERROR(DATE(YEAR(Incoming_Data[[#This Row],[Confirmed Day]]),MONTH(Incoming_Data[[#This Row],[Confirmed Day]]),1),"")</f>
        <v/>
      </c>
      <c r="U500" s="12">
        <f>IF(ISNUMBER(Incoming_Data[[#This Row],[Completed Day]]),1,0)</f>
        <v>1</v>
      </c>
      <c r="V500" s="12">
        <f>IF(ISNUMBER(Incoming_Data[[#This Row],[Confirmed Day]]),1,0)</f>
        <v>0</v>
      </c>
      <c r="X500" t="s">
        <v>8054</v>
      </c>
      <c r="Y500" s="36">
        <v>41365</v>
      </c>
      <c r="AA500" t="s">
        <v>8054</v>
      </c>
      <c r="AB500" s="36">
        <v>41414</v>
      </c>
    </row>
    <row r="501" spans="2:28" x14ac:dyDescent="0.25">
      <c r="B501" s="24" t="s">
        <v>30</v>
      </c>
      <c r="C501" s="24" t="s">
        <v>17</v>
      </c>
      <c r="D501" s="24" t="s">
        <v>2191</v>
      </c>
      <c r="E501" s="24" t="s">
        <v>1006</v>
      </c>
      <c r="F501" s="24" t="s">
        <v>1007</v>
      </c>
      <c r="G501" s="36">
        <v>41417</v>
      </c>
      <c r="H501" s="36">
        <v>41417</v>
      </c>
      <c r="I501" s="12">
        <v>3</v>
      </c>
      <c r="J501" s="12">
        <v>3</v>
      </c>
      <c r="K501" s="12">
        <v>3</v>
      </c>
      <c r="L501" s="24" t="s">
        <v>10597</v>
      </c>
      <c r="M501" t="str">
        <f>VLOOKUP(LEFT(Incoming_Data[[#This Row],[Object ID]],1),Lookup[#All],2,FALSE)</f>
        <v>Service Request</v>
      </c>
      <c r="N501" s="36">
        <f>IFERROR(VLOOKUP(Incoming_Data[[#This Row],[Object ID]],SP_Data[#All],2,FALSE),"")</f>
        <v>41417</v>
      </c>
      <c r="O501" s="36">
        <f>IFERROR(VLOOKUP(Incoming_Data[[#This Row],[Object ID]],Finalized_Data[#All],2,FALSE),"")</f>
        <v>41417</v>
      </c>
      <c r="P5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1" s="6">
        <f>IFERROR(DATE(YEAR(Incoming_Data[[#This Row],[Incoming Day]]),MONTH(Incoming_Data[[#This Row],[Incoming Day]]),1),"")</f>
        <v>41395</v>
      </c>
      <c r="R501" s="3">
        <f>DATE(YEAR(Incoming_Data[[#This Row],[Incoming Day]]),1,1)</f>
        <v>41275</v>
      </c>
      <c r="S501" s="6">
        <f>IFERROR(DATE(YEAR(Incoming_Data[[#This Row],[Completed Day]]),MONTH(Incoming_Data[[#This Row],[Completed Day]]),1),"")</f>
        <v>41395</v>
      </c>
      <c r="T501" s="6">
        <f>IFERROR(DATE(YEAR(Incoming_Data[[#This Row],[Confirmed Day]]),MONTH(Incoming_Data[[#This Row],[Confirmed Day]]),1),"")</f>
        <v>41395</v>
      </c>
      <c r="U501" s="12">
        <f>IF(ISNUMBER(Incoming_Data[[#This Row],[Completed Day]]),1,0)</f>
        <v>1</v>
      </c>
      <c r="V501" s="12">
        <f>IF(ISNUMBER(Incoming_Data[[#This Row],[Confirmed Day]]),1,0)</f>
        <v>1</v>
      </c>
      <c r="X501" t="s">
        <v>8049</v>
      </c>
      <c r="Y501" s="36">
        <v>41353</v>
      </c>
      <c r="AA501" t="s">
        <v>8049</v>
      </c>
      <c r="AB501" s="36">
        <v>41354</v>
      </c>
    </row>
    <row r="502" spans="2:28" x14ac:dyDescent="0.25">
      <c r="B502" s="24" t="s">
        <v>30</v>
      </c>
      <c r="C502" s="24" t="s">
        <v>17</v>
      </c>
      <c r="D502" s="24" t="s">
        <v>2191</v>
      </c>
      <c r="E502" s="24" t="s">
        <v>10869</v>
      </c>
      <c r="F502" s="24" t="s">
        <v>10870</v>
      </c>
      <c r="G502" s="36">
        <v>41417</v>
      </c>
      <c r="H502" s="36">
        <v>41417</v>
      </c>
      <c r="I502" s="12">
        <v>3</v>
      </c>
      <c r="J502" s="12">
        <v>3</v>
      </c>
      <c r="K502" s="12">
        <v>3</v>
      </c>
      <c r="L502" s="24" t="s">
        <v>10599</v>
      </c>
      <c r="M502" t="str">
        <f>VLOOKUP(LEFT(Incoming_Data[[#This Row],[Object ID]],1),Lookup[#All],2,FALSE)</f>
        <v>Service Request</v>
      </c>
      <c r="N502" s="36">
        <f>IFERROR(VLOOKUP(Incoming_Data[[#This Row],[Object ID]],SP_Data[#All],2,FALSE),"")</f>
        <v>41422</v>
      </c>
      <c r="O502" s="36" t="str">
        <f>IFERROR(VLOOKUP(Incoming_Data[[#This Row],[Object ID]],Finalized_Data[#All],2,FALSE),"")</f>
        <v/>
      </c>
      <c r="P5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2" s="6">
        <f>IFERROR(DATE(YEAR(Incoming_Data[[#This Row],[Incoming Day]]),MONTH(Incoming_Data[[#This Row],[Incoming Day]]),1),"")</f>
        <v>41395</v>
      </c>
      <c r="R502" s="3">
        <f>DATE(YEAR(Incoming_Data[[#This Row],[Incoming Day]]),1,1)</f>
        <v>41275</v>
      </c>
      <c r="S502" s="6">
        <f>IFERROR(DATE(YEAR(Incoming_Data[[#This Row],[Completed Day]]),MONTH(Incoming_Data[[#This Row],[Completed Day]]),1),"")</f>
        <v>41395</v>
      </c>
      <c r="T502" s="6" t="str">
        <f>IFERROR(DATE(YEAR(Incoming_Data[[#This Row],[Confirmed Day]]),MONTH(Incoming_Data[[#This Row],[Confirmed Day]]),1),"")</f>
        <v/>
      </c>
      <c r="U502" s="12">
        <f>IF(ISNUMBER(Incoming_Data[[#This Row],[Completed Day]]),1,0)</f>
        <v>1</v>
      </c>
      <c r="V502" s="12">
        <f>IF(ISNUMBER(Incoming_Data[[#This Row],[Confirmed Day]]),1,0)</f>
        <v>0</v>
      </c>
      <c r="X502" t="s">
        <v>8046</v>
      </c>
      <c r="Y502" s="36">
        <v>41362</v>
      </c>
      <c r="AA502" t="s">
        <v>8046</v>
      </c>
      <c r="AB502" s="36">
        <v>41393</v>
      </c>
    </row>
    <row r="503" spans="2:28" x14ac:dyDescent="0.25">
      <c r="B503" s="24" t="s">
        <v>30</v>
      </c>
      <c r="C503" s="24" t="s">
        <v>17</v>
      </c>
      <c r="D503" s="24" t="s">
        <v>2191</v>
      </c>
      <c r="E503" s="24" t="s">
        <v>10871</v>
      </c>
      <c r="F503" s="24" t="s">
        <v>10872</v>
      </c>
      <c r="G503" s="36">
        <v>41417</v>
      </c>
      <c r="H503" s="36">
        <v>41417</v>
      </c>
      <c r="I503" s="12">
        <v>3</v>
      </c>
      <c r="J503" s="12">
        <v>3</v>
      </c>
      <c r="K503" s="12">
        <v>3</v>
      </c>
      <c r="L503" s="24" t="s">
        <v>10599</v>
      </c>
      <c r="M503" t="str">
        <f>VLOOKUP(LEFT(Incoming_Data[[#This Row],[Object ID]],1),Lookup[#All],2,FALSE)</f>
        <v>Service Request</v>
      </c>
      <c r="N503" s="36">
        <f>IFERROR(VLOOKUP(Incoming_Data[[#This Row],[Object ID]],SP_Data[#All],2,FALSE),"")</f>
        <v>41423</v>
      </c>
      <c r="O503" s="36" t="str">
        <f>IFERROR(VLOOKUP(Incoming_Data[[#This Row],[Object ID]],Finalized_Data[#All],2,FALSE),"")</f>
        <v/>
      </c>
      <c r="P5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3" s="6">
        <f>IFERROR(DATE(YEAR(Incoming_Data[[#This Row],[Incoming Day]]),MONTH(Incoming_Data[[#This Row],[Incoming Day]]),1),"")</f>
        <v>41395</v>
      </c>
      <c r="R503" s="3">
        <f>DATE(YEAR(Incoming_Data[[#This Row],[Incoming Day]]),1,1)</f>
        <v>41275</v>
      </c>
      <c r="S503" s="6">
        <f>IFERROR(DATE(YEAR(Incoming_Data[[#This Row],[Completed Day]]),MONTH(Incoming_Data[[#This Row],[Completed Day]]),1),"")</f>
        <v>41395</v>
      </c>
      <c r="T503" s="6" t="str">
        <f>IFERROR(DATE(YEAR(Incoming_Data[[#This Row],[Confirmed Day]]),MONTH(Incoming_Data[[#This Row],[Confirmed Day]]),1),"")</f>
        <v/>
      </c>
      <c r="U503" s="12">
        <f>IF(ISNUMBER(Incoming_Data[[#This Row],[Completed Day]]),1,0)</f>
        <v>1</v>
      </c>
      <c r="V503" s="12">
        <f>IF(ISNUMBER(Incoming_Data[[#This Row],[Confirmed Day]]),1,0)</f>
        <v>0</v>
      </c>
      <c r="X503" t="s">
        <v>8038</v>
      </c>
      <c r="Y503" s="36">
        <v>41356</v>
      </c>
      <c r="AA503" t="s">
        <v>8038</v>
      </c>
      <c r="AB503" s="36">
        <v>41387</v>
      </c>
    </row>
    <row r="504" spans="2:28" x14ac:dyDescent="0.25">
      <c r="B504" s="24" t="s">
        <v>30</v>
      </c>
      <c r="C504" s="24" t="s">
        <v>17</v>
      </c>
      <c r="D504" s="24" t="s">
        <v>2191</v>
      </c>
      <c r="E504" s="24" t="s">
        <v>10873</v>
      </c>
      <c r="F504" s="24" t="s">
        <v>10874</v>
      </c>
      <c r="G504" s="36">
        <v>41418</v>
      </c>
      <c r="H504" s="36">
        <v>41417</v>
      </c>
      <c r="I504" s="12">
        <v>3</v>
      </c>
      <c r="J504" s="12">
        <v>3</v>
      </c>
      <c r="K504" s="12">
        <v>3</v>
      </c>
      <c r="L504" s="24" t="s">
        <v>10599</v>
      </c>
      <c r="M504" t="str">
        <f>VLOOKUP(LEFT(Incoming_Data[[#This Row],[Object ID]],1),Lookup[#All],2,FALSE)</f>
        <v>Service Request</v>
      </c>
      <c r="N504" s="36">
        <f>IFERROR(VLOOKUP(Incoming_Data[[#This Row],[Object ID]],SP_Data[#All],2,FALSE),"")</f>
        <v>41423</v>
      </c>
      <c r="O504" s="36" t="str">
        <f>IFERROR(VLOOKUP(Incoming_Data[[#This Row],[Object ID]],Finalized_Data[#All],2,FALSE),"")</f>
        <v/>
      </c>
      <c r="P5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4" s="6">
        <f>IFERROR(DATE(YEAR(Incoming_Data[[#This Row],[Incoming Day]]),MONTH(Incoming_Data[[#This Row],[Incoming Day]]),1),"")</f>
        <v>41395</v>
      </c>
      <c r="R504" s="3">
        <f>DATE(YEAR(Incoming_Data[[#This Row],[Incoming Day]]),1,1)</f>
        <v>41275</v>
      </c>
      <c r="S504" s="6">
        <f>IFERROR(DATE(YEAR(Incoming_Data[[#This Row],[Completed Day]]),MONTH(Incoming_Data[[#This Row],[Completed Day]]),1),"")</f>
        <v>41395</v>
      </c>
      <c r="T504" s="6" t="str">
        <f>IFERROR(DATE(YEAR(Incoming_Data[[#This Row],[Confirmed Day]]),MONTH(Incoming_Data[[#This Row],[Confirmed Day]]),1),"")</f>
        <v/>
      </c>
      <c r="U504" s="12">
        <f>IF(ISNUMBER(Incoming_Data[[#This Row],[Completed Day]]),1,0)</f>
        <v>1</v>
      </c>
      <c r="V504" s="12">
        <f>IF(ISNUMBER(Incoming_Data[[#This Row],[Confirmed Day]]),1,0)</f>
        <v>0</v>
      </c>
      <c r="X504" t="s">
        <v>8028</v>
      </c>
      <c r="Y504" s="36">
        <v>41362</v>
      </c>
      <c r="AA504" t="s">
        <v>8028</v>
      </c>
      <c r="AB504" s="36">
        <v>41393</v>
      </c>
    </row>
    <row r="505" spans="2:28" x14ac:dyDescent="0.25">
      <c r="B505" s="24" t="s">
        <v>30</v>
      </c>
      <c r="C505" s="24" t="s">
        <v>17</v>
      </c>
      <c r="D505" s="24" t="s">
        <v>2191</v>
      </c>
      <c r="E505" s="24" t="s">
        <v>1012</v>
      </c>
      <c r="F505" s="24" t="s">
        <v>1013</v>
      </c>
      <c r="G505" s="36">
        <v>41417</v>
      </c>
      <c r="H505" s="36">
        <v>41417</v>
      </c>
      <c r="I505" s="12">
        <v>3</v>
      </c>
      <c r="J505" s="12">
        <v>3</v>
      </c>
      <c r="K505" s="12">
        <v>3</v>
      </c>
      <c r="L505" s="24" t="s">
        <v>10597</v>
      </c>
      <c r="M505" t="str">
        <f>VLOOKUP(LEFT(Incoming_Data[[#This Row],[Object ID]],1),Lookup[#All],2,FALSE)</f>
        <v>Service Request</v>
      </c>
      <c r="N505" s="36">
        <f>IFERROR(VLOOKUP(Incoming_Data[[#This Row],[Object ID]],SP_Data[#All],2,FALSE),"")</f>
        <v>41417</v>
      </c>
      <c r="O505" s="36">
        <f>IFERROR(VLOOKUP(Incoming_Data[[#This Row],[Object ID]],Finalized_Data[#All],2,FALSE),"")</f>
        <v>41418</v>
      </c>
      <c r="P5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5" s="6">
        <f>IFERROR(DATE(YEAR(Incoming_Data[[#This Row],[Incoming Day]]),MONTH(Incoming_Data[[#This Row],[Incoming Day]]),1),"")</f>
        <v>41395</v>
      </c>
      <c r="R505" s="3">
        <f>DATE(YEAR(Incoming_Data[[#This Row],[Incoming Day]]),1,1)</f>
        <v>41275</v>
      </c>
      <c r="S505" s="6">
        <f>IFERROR(DATE(YEAR(Incoming_Data[[#This Row],[Completed Day]]),MONTH(Incoming_Data[[#This Row],[Completed Day]]),1),"")</f>
        <v>41395</v>
      </c>
      <c r="T505" s="6">
        <f>IFERROR(DATE(YEAR(Incoming_Data[[#This Row],[Confirmed Day]]),MONTH(Incoming_Data[[#This Row],[Confirmed Day]]),1),"")</f>
        <v>41395</v>
      </c>
      <c r="U505" s="12">
        <f>IF(ISNUMBER(Incoming_Data[[#This Row],[Completed Day]]),1,0)</f>
        <v>1</v>
      </c>
      <c r="V505" s="12">
        <f>IF(ISNUMBER(Incoming_Data[[#This Row],[Confirmed Day]]),1,0)</f>
        <v>1</v>
      </c>
      <c r="X505" t="s">
        <v>8024</v>
      </c>
      <c r="Y505" s="36">
        <v>41353</v>
      </c>
      <c r="AA505" t="s">
        <v>8024</v>
      </c>
      <c r="AB505" s="36">
        <v>41353</v>
      </c>
    </row>
    <row r="506" spans="2:28" x14ac:dyDescent="0.25">
      <c r="B506" s="24" t="s">
        <v>30</v>
      </c>
      <c r="C506" s="24" t="s">
        <v>17</v>
      </c>
      <c r="D506" s="24" t="s">
        <v>2191</v>
      </c>
      <c r="E506" s="24" t="s">
        <v>10875</v>
      </c>
      <c r="F506" s="24" t="s">
        <v>10876</v>
      </c>
      <c r="G506" s="36">
        <v>41417</v>
      </c>
      <c r="H506" s="36">
        <v>41417</v>
      </c>
      <c r="I506" s="12">
        <v>3</v>
      </c>
      <c r="J506" s="12">
        <v>3</v>
      </c>
      <c r="K506" s="12">
        <v>3</v>
      </c>
      <c r="L506" s="24" t="s">
        <v>10599</v>
      </c>
      <c r="M506" t="str">
        <f>VLOOKUP(LEFT(Incoming_Data[[#This Row],[Object ID]],1),Lookup[#All],2,FALSE)</f>
        <v>Service Request</v>
      </c>
      <c r="N506" s="36">
        <f>IFERROR(VLOOKUP(Incoming_Data[[#This Row],[Object ID]],SP_Data[#All],2,FALSE),"")</f>
        <v>41422</v>
      </c>
      <c r="O506" s="36" t="str">
        <f>IFERROR(VLOOKUP(Incoming_Data[[#This Row],[Object ID]],Finalized_Data[#All],2,FALSE),"")</f>
        <v/>
      </c>
      <c r="P5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6" s="6">
        <f>IFERROR(DATE(YEAR(Incoming_Data[[#This Row],[Incoming Day]]),MONTH(Incoming_Data[[#This Row],[Incoming Day]]),1),"")</f>
        <v>41395</v>
      </c>
      <c r="R506" s="3">
        <f>DATE(YEAR(Incoming_Data[[#This Row],[Incoming Day]]),1,1)</f>
        <v>41275</v>
      </c>
      <c r="S506" s="6">
        <f>IFERROR(DATE(YEAR(Incoming_Data[[#This Row],[Completed Day]]),MONTH(Incoming_Data[[#This Row],[Completed Day]]),1),"")</f>
        <v>41395</v>
      </c>
      <c r="T506" s="6" t="str">
        <f>IFERROR(DATE(YEAR(Incoming_Data[[#This Row],[Confirmed Day]]),MONTH(Incoming_Data[[#This Row],[Confirmed Day]]),1),"")</f>
        <v/>
      </c>
      <c r="U506" s="12">
        <f>IF(ISNUMBER(Incoming_Data[[#This Row],[Completed Day]]),1,0)</f>
        <v>1</v>
      </c>
      <c r="V506" s="12">
        <f>IF(ISNUMBER(Incoming_Data[[#This Row],[Confirmed Day]]),1,0)</f>
        <v>0</v>
      </c>
      <c r="X506" t="s">
        <v>8032</v>
      </c>
      <c r="Y506" s="36">
        <v>41353</v>
      </c>
      <c r="AA506" t="s">
        <v>8032</v>
      </c>
      <c r="AB506" s="36">
        <v>41425</v>
      </c>
    </row>
    <row r="507" spans="2:28" x14ac:dyDescent="0.25">
      <c r="B507" s="24" t="s">
        <v>30</v>
      </c>
      <c r="C507" s="24" t="s">
        <v>17</v>
      </c>
      <c r="D507" s="24" t="s">
        <v>2191</v>
      </c>
      <c r="E507" s="24" t="s">
        <v>10877</v>
      </c>
      <c r="F507" s="24" t="s">
        <v>10878</v>
      </c>
      <c r="G507" s="36">
        <v>41422</v>
      </c>
      <c r="H507" s="36">
        <v>41422</v>
      </c>
      <c r="I507" s="12">
        <v>3</v>
      </c>
      <c r="J507" s="12">
        <v>3</v>
      </c>
      <c r="K507" s="12">
        <v>3</v>
      </c>
      <c r="L507" s="24" t="s">
        <v>10599</v>
      </c>
      <c r="M507" t="str">
        <f>VLOOKUP(LEFT(Incoming_Data[[#This Row],[Object ID]],1),Lookup[#All],2,FALSE)</f>
        <v>Service Request</v>
      </c>
      <c r="N507" s="36">
        <f>IFERROR(VLOOKUP(Incoming_Data[[#This Row],[Object ID]],SP_Data[#All],2,FALSE),"")</f>
        <v>41422</v>
      </c>
      <c r="O507" s="36" t="str">
        <f>IFERROR(VLOOKUP(Incoming_Data[[#This Row],[Object ID]],Finalized_Data[#All],2,FALSE),"")</f>
        <v/>
      </c>
      <c r="P5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7" s="6">
        <f>IFERROR(DATE(YEAR(Incoming_Data[[#This Row],[Incoming Day]]),MONTH(Incoming_Data[[#This Row],[Incoming Day]]),1),"")</f>
        <v>41395</v>
      </c>
      <c r="R507" s="3">
        <f>DATE(YEAR(Incoming_Data[[#This Row],[Incoming Day]]),1,1)</f>
        <v>41275</v>
      </c>
      <c r="S507" s="6">
        <f>IFERROR(DATE(YEAR(Incoming_Data[[#This Row],[Completed Day]]),MONTH(Incoming_Data[[#This Row],[Completed Day]]),1),"")</f>
        <v>41395</v>
      </c>
      <c r="T507" s="6" t="str">
        <f>IFERROR(DATE(YEAR(Incoming_Data[[#This Row],[Confirmed Day]]),MONTH(Incoming_Data[[#This Row],[Confirmed Day]]),1),"")</f>
        <v/>
      </c>
      <c r="U507" s="12">
        <f>IF(ISNUMBER(Incoming_Data[[#This Row],[Completed Day]]),1,0)</f>
        <v>1</v>
      </c>
      <c r="V507" s="12">
        <f>IF(ISNUMBER(Incoming_Data[[#This Row],[Confirmed Day]]),1,0)</f>
        <v>0</v>
      </c>
      <c r="X507" t="s">
        <v>8012</v>
      </c>
      <c r="Y507" s="36">
        <v>41353</v>
      </c>
      <c r="AA507" t="s">
        <v>8012</v>
      </c>
      <c r="AB507" s="36">
        <v>41384</v>
      </c>
    </row>
    <row r="508" spans="2:28" x14ac:dyDescent="0.25">
      <c r="B508" s="24" t="s">
        <v>30</v>
      </c>
      <c r="C508" s="24" t="s">
        <v>17</v>
      </c>
      <c r="D508" s="24" t="s">
        <v>2191</v>
      </c>
      <c r="E508" s="24" t="s">
        <v>10879</v>
      </c>
      <c r="F508" s="24" t="s">
        <v>293</v>
      </c>
      <c r="G508" s="36">
        <v>41423</v>
      </c>
      <c r="H508" s="36">
        <v>41423</v>
      </c>
      <c r="I508" s="12">
        <v>3</v>
      </c>
      <c r="J508" s="12">
        <v>3</v>
      </c>
      <c r="K508" s="12">
        <v>3</v>
      </c>
      <c r="L508" s="24" t="s">
        <v>10647</v>
      </c>
      <c r="M508" t="str">
        <f>VLOOKUP(LEFT(Incoming_Data[[#This Row],[Object ID]],1),Lookup[#All],2,FALSE)</f>
        <v>Service Request</v>
      </c>
      <c r="N508" s="36" t="str">
        <f>IFERROR(VLOOKUP(Incoming_Data[[#This Row],[Object ID]],SP_Data[#All],2,FALSE),"")</f>
        <v/>
      </c>
      <c r="O508" s="36" t="str">
        <f>IFERROR(VLOOKUP(Incoming_Data[[#This Row],[Object ID]],Finalized_Data[#All],2,FALSE),"")</f>
        <v/>
      </c>
      <c r="P5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8" s="6">
        <f>IFERROR(DATE(YEAR(Incoming_Data[[#This Row],[Incoming Day]]),MONTH(Incoming_Data[[#This Row],[Incoming Day]]),1),"")</f>
        <v>41395</v>
      </c>
      <c r="R508" s="3">
        <f>DATE(YEAR(Incoming_Data[[#This Row],[Incoming Day]]),1,1)</f>
        <v>41275</v>
      </c>
      <c r="S508" s="6" t="str">
        <f>IFERROR(DATE(YEAR(Incoming_Data[[#This Row],[Completed Day]]),MONTH(Incoming_Data[[#This Row],[Completed Day]]),1),"")</f>
        <v/>
      </c>
      <c r="T508" s="6" t="str">
        <f>IFERROR(DATE(YEAR(Incoming_Data[[#This Row],[Confirmed Day]]),MONTH(Incoming_Data[[#This Row],[Confirmed Day]]),1),"")</f>
        <v/>
      </c>
      <c r="U508" s="12">
        <f>IF(ISNUMBER(Incoming_Data[[#This Row],[Completed Day]]),1,0)</f>
        <v>0</v>
      </c>
      <c r="V508" s="12">
        <f>IF(ISNUMBER(Incoming_Data[[#This Row],[Confirmed Day]]),1,0)</f>
        <v>0</v>
      </c>
      <c r="X508" t="s">
        <v>8001</v>
      </c>
      <c r="Y508" s="36">
        <v>41353</v>
      </c>
      <c r="AA508" t="s">
        <v>8001</v>
      </c>
      <c r="AB508" s="36">
        <v>41355</v>
      </c>
    </row>
    <row r="509" spans="2:28" x14ac:dyDescent="0.25">
      <c r="B509" s="24" t="s">
        <v>30</v>
      </c>
      <c r="C509" s="24" t="s">
        <v>17</v>
      </c>
      <c r="D509" s="24" t="s">
        <v>2191</v>
      </c>
      <c r="E509" s="24" t="s">
        <v>10880</v>
      </c>
      <c r="F509" s="24" t="s">
        <v>10881</v>
      </c>
      <c r="G509" s="36">
        <v>41424</v>
      </c>
      <c r="H509" s="36">
        <v>41424</v>
      </c>
      <c r="I509" s="12">
        <v>3</v>
      </c>
      <c r="J509" s="12">
        <v>3</v>
      </c>
      <c r="K509" s="12">
        <v>3</v>
      </c>
      <c r="L509" s="24" t="s">
        <v>10599</v>
      </c>
      <c r="M509" t="str">
        <f>VLOOKUP(LEFT(Incoming_Data[[#This Row],[Object ID]],1),Lookup[#All],2,FALSE)</f>
        <v>Service Request</v>
      </c>
      <c r="N509" s="36">
        <f>IFERROR(VLOOKUP(Incoming_Data[[#This Row],[Object ID]],SP_Data[#All],2,FALSE),"")</f>
        <v>41424</v>
      </c>
      <c r="O509" s="36" t="str">
        <f>IFERROR(VLOOKUP(Incoming_Data[[#This Row],[Object ID]],Finalized_Data[#All],2,FALSE),"")</f>
        <v/>
      </c>
      <c r="P5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09" s="6">
        <f>IFERROR(DATE(YEAR(Incoming_Data[[#This Row],[Incoming Day]]),MONTH(Incoming_Data[[#This Row],[Incoming Day]]),1),"")</f>
        <v>41395</v>
      </c>
      <c r="R509" s="3">
        <f>DATE(YEAR(Incoming_Data[[#This Row],[Incoming Day]]),1,1)</f>
        <v>41275</v>
      </c>
      <c r="S509" s="6">
        <f>IFERROR(DATE(YEAR(Incoming_Data[[#This Row],[Completed Day]]),MONTH(Incoming_Data[[#This Row],[Completed Day]]),1),"")</f>
        <v>41395</v>
      </c>
      <c r="T509" s="6" t="str">
        <f>IFERROR(DATE(YEAR(Incoming_Data[[#This Row],[Confirmed Day]]),MONTH(Incoming_Data[[#This Row],[Confirmed Day]]),1),"")</f>
        <v/>
      </c>
      <c r="U509" s="12">
        <f>IF(ISNUMBER(Incoming_Data[[#This Row],[Completed Day]]),1,0)</f>
        <v>1</v>
      </c>
      <c r="V509" s="12">
        <f>IF(ISNUMBER(Incoming_Data[[#This Row],[Confirmed Day]]),1,0)</f>
        <v>0</v>
      </c>
      <c r="X509" t="s">
        <v>7996</v>
      </c>
      <c r="Y509" s="36">
        <v>41353</v>
      </c>
      <c r="AA509" t="s">
        <v>7996</v>
      </c>
      <c r="AB509" s="36">
        <v>41384</v>
      </c>
    </row>
    <row r="510" spans="2:28" x14ac:dyDescent="0.25">
      <c r="B510" s="24" t="s">
        <v>30</v>
      </c>
      <c r="C510" s="24" t="s">
        <v>17</v>
      </c>
      <c r="D510" s="24" t="s">
        <v>2191</v>
      </c>
      <c r="E510" s="24" t="s">
        <v>10882</v>
      </c>
      <c r="F510" s="24" t="s">
        <v>10883</v>
      </c>
      <c r="G510" s="36">
        <v>41424</v>
      </c>
      <c r="H510" s="36">
        <v>41424</v>
      </c>
      <c r="I510" s="12">
        <v>3</v>
      </c>
      <c r="J510" s="12">
        <v>3</v>
      </c>
      <c r="K510" s="12">
        <v>3</v>
      </c>
      <c r="L510" s="24" t="s">
        <v>10599</v>
      </c>
      <c r="M510" t="str">
        <f>VLOOKUP(LEFT(Incoming_Data[[#This Row],[Object ID]],1),Lookup[#All],2,FALSE)</f>
        <v>Service Request</v>
      </c>
      <c r="N510" s="36">
        <f>IFERROR(VLOOKUP(Incoming_Data[[#This Row],[Object ID]],SP_Data[#All],2,FALSE),"")</f>
        <v>41424</v>
      </c>
      <c r="O510" s="36" t="str">
        <f>IFERROR(VLOOKUP(Incoming_Data[[#This Row],[Object ID]],Finalized_Data[#All],2,FALSE),"")</f>
        <v/>
      </c>
      <c r="P5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0" s="6">
        <f>IFERROR(DATE(YEAR(Incoming_Data[[#This Row],[Incoming Day]]),MONTH(Incoming_Data[[#This Row],[Incoming Day]]),1),"")</f>
        <v>41395</v>
      </c>
      <c r="R510" s="3">
        <f>DATE(YEAR(Incoming_Data[[#This Row],[Incoming Day]]),1,1)</f>
        <v>41275</v>
      </c>
      <c r="S510" s="6">
        <f>IFERROR(DATE(YEAR(Incoming_Data[[#This Row],[Completed Day]]),MONTH(Incoming_Data[[#This Row],[Completed Day]]),1),"")</f>
        <v>41395</v>
      </c>
      <c r="T510" s="6" t="str">
        <f>IFERROR(DATE(YEAR(Incoming_Data[[#This Row],[Confirmed Day]]),MONTH(Incoming_Data[[#This Row],[Confirmed Day]]),1),"")</f>
        <v/>
      </c>
      <c r="U510" s="12">
        <f>IF(ISNUMBER(Incoming_Data[[#This Row],[Completed Day]]),1,0)</f>
        <v>1</v>
      </c>
      <c r="V510" s="12">
        <f>IF(ISNUMBER(Incoming_Data[[#This Row],[Confirmed Day]]),1,0)</f>
        <v>0</v>
      </c>
      <c r="X510" t="s">
        <v>8009</v>
      </c>
      <c r="Y510" s="36">
        <v>41353</v>
      </c>
      <c r="AA510" t="s">
        <v>8009</v>
      </c>
      <c r="AB510" s="36">
        <v>41355</v>
      </c>
    </row>
    <row r="511" spans="2:28" x14ac:dyDescent="0.25">
      <c r="B511" s="24" t="s">
        <v>30</v>
      </c>
      <c r="C511" s="24" t="s">
        <v>17</v>
      </c>
      <c r="D511" s="24" t="s">
        <v>2191</v>
      </c>
      <c r="E511" s="24" t="s">
        <v>2247</v>
      </c>
      <c r="F511" s="24" t="s">
        <v>10884</v>
      </c>
      <c r="G511" s="36">
        <v>41425</v>
      </c>
      <c r="H511" s="36">
        <v>41425</v>
      </c>
      <c r="I511" s="12">
        <v>3</v>
      </c>
      <c r="J511" s="12">
        <v>3</v>
      </c>
      <c r="K511" s="12">
        <v>3</v>
      </c>
      <c r="L511" s="24" t="s">
        <v>10599</v>
      </c>
      <c r="M511" t="str">
        <f>VLOOKUP(LEFT(Incoming_Data[[#This Row],[Object ID]],1),Lookup[#All],2,FALSE)</f>
        <v>Service Request</v>
      </c>
      <c r="N511" s="36">
        <f>IFERROR(VLOOKUP(Incoming_Data[[#This Row],[Object ID]],SP_Data[#All],2,FALSE),"")</f>
        <v>41425</v>
      </c>
      <c r="O511" s="36">
        <f>IFERROR(VLOOKUP(Incoming_Data[[#This Row],[Object ID]],Finalized_Data[#All],2,FALSE),"")</f>
        <v>41428</v>
      </c>
      <c r="P5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1" s="6">
        <f>IFERROR(DATE(YEAR(Incoming_Data[[#This Row],[Incoming Day]]),MONTH(Incoming_Data[[#This Row],[Incoming Day]]),1),"")</f>
        <v>41395</v>
      </c>
      <c r="R511" s="3">
        <f>DATE(YEAR(Incoming_Data[[#This Row],[Incoming Day]]),1,1)</f>
        <v>41275</v>
      </c>
      <c r="S511" s="6">
        <f>IFERROR(DATE(YEAR(Incoming_Data[[#This Row],[Completed Day]]),MONTH(Incoming_Data[[#This Row],[Completed Day]]),1),"")</f>
        <v>41395</v>
      </c>
      <c r="T511" s="6">
        <f>IFERROR(DATE(YEAR(Incoming_Data[[#This Row],[Confirmed Day]]),MONTH(Incoming_Data[[#This Row],[Confirmed Day]]),1),"")</f>
        <v>41426</v>
      </c>
      <c r="U511" s="12">
        <f>IF(ISNUMBER(Incoming_Data[[#This Row],[Completed Day]]),1,0)</f>
        <v>1</v>
      </c>
      <c r="V511" s="12">
        <f>IF(ISNUMBER(Incoming_Data[[#This Row],[Confirmed Day]]),1,0)</f>
        <v>1</v>
      </c>
      <c r="X511" t="s">
        <v>8004</v>
      </c>
      <c r="Y511" s="36">
        <v>41353</v>
      </c>
      <c r="AA511" t="s">
        <v>8004</v>
      </c>
      <c r="AB511" s="36">
        <v>41384</v>
      </c>
    </row>
    <row r="512" spans="2:28" x14ac:dyDescent="0.25">
      <c r="B512" s="24" t="s">
        <v>30</v>
      </c>
      <c r="C512" s="24" t="s">
        <v>17</v>
      </c>
      <c r="D512" s="24" t="s">
        <v>2191</v>
      </c>
      <c r="E512" s="24" t="s">
        <v>1031</v>
      </c>
      <c r="F512" s="24" t="s">
        <v>1032</v>
      </c>
      <c r="G512" s="36">
        <v>41425</v>
      </c>
      <c r="H512" s="36">
        <v>41425</v>
      </c>
      <c r="I512" s="12">
        <v>3</v>
      </c>
      <c r="J512" s="12">
        <v>3</v>
      </c>
      <c r="K512" s="12">
        <v>3</v>
      </c>
      <c r="L512" s="24" t="s">
        <v>10597</v>
      </c>
      <c r="M512" t="str">
        <f>VLOOKUP(LEFT(Incoming_Data[[#This Row],[Object ID]],1),Lookup[#All],2,FALSE)</f>
        <v>Service Request</v>
      </c>
      <c r="N512" s="36">
        <f>IFERROR(VLOOKUP(Incoming_Data[[#This Row],[Object ID]],SP_Data[#All],2,FALSE),"")</f>
        <v>41425</v>
      </c>
      <c r="O512" s="36">
        <f>IFERROR(VLOOKUP(Incoming_Data[[#This Row],[Object ID]],Finalized_Data[#All],2,FALSE),"")</f>
        <v>41425</v>
      </c>
      <c r="P5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2" s="6">
        <f>IFERROR(DATE(YEAR(Incoming_Data[[#This Row],[Incoming Day]]),MONTH(Incoming_Data[[#This Row],[Incoming Day]]),1),"")</f>
        <v>41395</v>
      </c>
      <c r="R512" s="3">
        <f>DATE(YEAR(Incoming_Data[[#This Row],[Incoming Day]]),1,1)</f>
        <v>41275</v>
      </c>
      <c r="S512" s="6">
        <f>IFERROR(DATE(YEAR(Incoming_Data[[#This Row],[Completed Day]]),MONTH(Incoming_Data[[#This Row],[Completed Day]]),1),"")</f>
        <v>41395</v>
      </c>
      <c r="T512" s="6">
        <f>IFERROR(DATE(YEAR(Incoming_Data[[#This Row],[Confirmed Day]]),MONTH(Incoming_Data[[#This Row],[Confirmed Day]]),1),"")</f>
        <v>41395</v>
      </c>
      <c r="U512" s="12">
        <f>IF(ISNUMBER(Incoming_Data[[#This Row],[Completed Day]]),1,0)</f>
        <v>1</v>
      </c>
      <c r="V512" s="12">
        <f>IF(ISNUMBER(Incoming_Data[[#This Row],[Confirmed Day]]),1,0)</f>
        <v>1</v>
      </c>
      <c r="X512" t="s">
        <v>7988</v>
      </c>
      <c r="Y512" s="36">
        <v>41353</v>
      </c>
      <c r="AA512" t="s">
        <v>7988</v>
      </c>
      <c r="AB512" s="36">
        <v>41380</v>
      </c>
    </row>
    <row r="513" spans="2:28" x14ac:dyDescent="0.25">
      <c r="B513" s="24" t="s">
        <v>30</v>
      </c>
      <c r="C513" s="24" t="s">
        <v>17</v>
      </c>
      <c r="D513" s="24" t="s">
        <v>2191</v>
      </c>
      <c r="E513" s="24" t="s">
        <v>10885</v>
      </c>
      <c r="F513" s="24" t="s">
        <v>10886</v>
      </c>
      <c r="G513" s="36">
        <v>41425</v>
      </c>
      <c r="H513" s="36">
        <v>41425</v>
      </c>
      <c r="I513" s="12">
        <v>3</v>
      </c>
      <c r="J513" s="12">
        <v>3</v>
      </c>
      <c r="K513" s="12">
        <v>3</v>
      </c>
      <c r="L513" s="24" t="s">
        <v>10599</v>
      </c>
      <c r="M513" t="str">
        <f>VLOOKUP(LEFT(Incoming_Data[[#This Row],[Object ID]],1),Lookup[#All],2,FALSE)</f>
        <v>Service Request</v>
      </c>
      <c r="N513" s="36">
        <f>IFERROR(VLOOKUP(Incoming_Data[[#This Row],[Object ID]],SP_Data[#All],2,FALSE),"")</f>
        <v>41425</v>
      </c>
      <c r="O513" s="36" t="str">
        <f>IFERROR(VLOOKUP(Incoming_Data[[#This Row],[Object ID]],Finalized_Data[#All],2,FALSE),"")</f>
        <v/>
      </c>
      <c r="P5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3" s="6">
        <f>IFERROR(DATE(YEAR(Incoming_Data[[#This Row],[Incoming Day]]),MONTH(Incoming_Data[[#This Row],[Incoming Day]]),1),"")</f>
        <v>41395</v>
      </c>
      <c r="R513" s="3">
        <f>DATE(YEAR(Incoming_Data[[#This Row],[Incoming Day]]),1,1)</f>
        <v>41275</v>
      </c>
      <c r="S513" s="6">
        <f>IFERROR(DATE(YEAR(Incoming_Data[[#This Row],[Completed Day]]),MONTH(Incoming_Data[[#This Row],[Completed Day]]),1),"")</f>
        <v>41395</v>
      </c>
      <c r="T513" s="6" t="str">
        <f>IFERROR(DATE(YEAR(Incoming_Data[[#This Row],[Confirmed Day]]),MONTH(Incoming_Data[[#This Row],[Confirmed Day]]),1),"")</f>
        <v/>
      </c>
      <c r="U513" s="12">
        <f>IF(ISNUMBER(Incoming_Data[[#This Row],[Completed Day]]),1,0)</f>
        <v>1</v>
      </c>
      <c r="V513" s="12">
        <f>IF(ISNUMBER(Incoming_Data[[#This Row],[Confirmed Day]]),1,0)</f>
        <v>0</v>
      </c>
      <c r="X513" t="s">
        <v>7991</v>
      </c>
      <c r="Y513" s="36">
        <v>41353</v>
      </c>
      <c r="AA513" t="s">
        <v>7991</v>
      </c>
      <c r="AB513" s="36">
        <v>41355</v>
      </c>
    </row>
    <row r="514" spans="2:28" x14ac:dyDescent="0.25">
      <c r="B514" s="24" t="s">
        <v>30</v>
      </c>
      <c r="C514" s="24" t="s">
        <v>17</v>
      </c>
      <c r="D514" s="24" t="s">
        <v>2191</v>
      </c>
      <c r="E514" s="24" t="s">
        <v>10331</v>
      </c>
      <c r="F514" s="24" t="s">
        <v>10887</v>
      </c>
      <c r="G514" s="36">
        <v>41323</v>
      </c>
      <c r="H514" s="36">
        <v>41323</v>
      </c>
      <c r="I514" s="12">
        <v>3</v>
      </c>
      <c r="J514" s="12">
        <v>3</v>
      </c>
      <c r="K514" s="12">
        <v>3</v>
      </c>
      <c r="L514" s="24" t="s">
        <v>10597</v>
      </c>
      <c r="M514" t="str">
        <f>VLOOKUP(LEFT(Incoming_Data[[#This Row],[Object ID]],1),Lookup[#All],2,FALSE)</f>
        <v>Incident</v>
      </c>
      <c r="N514" s="36">
        <f>IFERROR(VLOOKUP(Incoming_Data[[#This Row],[Object ID]],SP_Data[#All],2,FALSE),"")</f>
        <v>41353</v>
      </c>
      <c r="O514" s="36">
        <f>IFERROR(VLOOKUP(Incoming_Data[[#This Row],[Object ID]],Finalized_Data[#All],2,FALSE),"")</f>
        <v>41354</v>
      </c>
      <c r="P5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4" s="6">
        <f>IFERROR(DATE(YEAR(Incoming_Data[[#This Row],[Incoming Day]]),MONTH(Incoming_Data[[#This Row],[Incoming Day]]),1),"")</f>
        <v>41306</v>
      </c>
      <c r="R514" s="3">
        <f>DATE(YEAR(Incoming_Data[[#This Row],[Incoming Day]]),1,1)</f>
        <v>41275</v>
      </c>
      <c r="S514" s="6">
        <f>IFERROR(DATE(YEAR(Incoming_Data[[#This Row],[Completed Day]]),MONTH(Incoming_Data[[#This Row],[Completed Day]]),1),"")</f>
        <v>41334</v>
      </c>
      <c r="T514" s="6">
        <f>IFERROR(DATE(YEAR(Incoming_Data[[#This Row],[Confirmed Day]]),MONTH(Incoming_Data[[#This Row],[Confirmed Day]]),1),"")</f>
        <v>41334</v>
      </c>
      <c r="U514" s="12">
        <f>IF(ISNUMBER(Incoming_Data[[#This Row],[Completed Day]]),1,0)</f>
        <v>1</v>
      </c>
      <c r="V514" s="12">
        <f>IF(ISNUMBER(Incoming_Data[[#This Row],[Confirmed Day]]),1,0)</f>
        <v>1</v>
      </c>
      <c r="X514" t="s">
        <v>7964</v>
      </c>
      <c r="Y514" s="36">
        <v>41386</v>
      </c>
      <c r="AA514" t="s">
        <v>7964</v>
      </c>
      <c r="AB514" s="36">
        <v>41417</v>
      </c>
    </row>
    <row r="515" spans="2:28" x14ac:dyDescent="0.25">
      <c r="B515" s="24" t="s">
        <v>30</v>
      </c>
      <c r="C515" s="24" t="s">
        <v>17</v>
      </c>
      <c r="D515" s="24" t="s">
        <v>2191</v>
      </c>
      <c r="E515" s="24" t="s">
        <v>10161</v>
      </c>
      <c r="F515" s="24" t="s">
        <v>10888</v>
      </c>
      <c r="G515" s="36">
        <v>41324</v>
      </c>
      <c r="H515" s="36">
        <v>41323</v>
      </c>
      <c r="I515" s="12">
        <v>3</v>
      </c>
      <c r="J515" s="12">
        <v>3</v>
      </c>
      <c r="K515" s="12">
        <v>3</v>
      </c>
      <c r="L515" s="24" t="s">
        <v>10597</v>
      </c>
      <c r="M515" t="str">
        <f>VLOOKUP(LEFT(Incoming_Data[[#This Row],[Object ID]],1),Lookup[#All],2,FALSE)</f>
        <v>Incident</v>
      </c>
      <c r="N515" s="36">
        <f>IFERROR(VLOOKUP(Incoming_Data[[#This Row],[Object ID]],SP_Data[#All],2,FALSE),"")</f>
        <v>41353</v>
      </c>
      <c r="O515" s="36">
        <f>IFERROR(VLOOKUP(Incoming_Data[[#This Row],[Object ID]],Finalized_Data[#All],2,FALSE),"")</f>
        <v>41355</v>
      </c>
      <c r="P5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5" s="6">
        <f>IFERROR(DATE(YEAR(Incoming_Data[[#This Row],[Incoming Day]]),MONTH(Incoming_Data[[#This Row],[Incoming Day]]),1),"")</f>
        <v>41306</v>
      </c>
      <c r="R515" s="3">
        <f>DATE(YEAR(Incoming_Data[[#This Row],[Incoming Day]]),1,1)</f>
        <v>41275</v>
      </c>
      <c r="S515" s="6">
        <f>IFERROR(DATE(YEAR(Incoming_Data[[#This Row],[Completed Day]]),MONTH(Incoming_Data[[#This Row],[Completed Day]]),1),"")</f>
        <v>41334</v>
      </c>
      <c r="T515" s="6">
        <f>IFERROR(DATE(YEAR(Incoming_Data[[#This Row],[Confirmed Day]]),MONTH(Incoming_Data[[#This Row],[Confirmed Day]]),1),"")</f>
        <v>41334</v>
      </c>
      <c r="U515" s="12">
        <f>IF(ISNUMBER(Incoming_Data[[#This Row],[Completed Day]]),1,0)</f>
        <v>1</v>
      </c>
      <c r="V515" s="12">
        <f>IF(ISNUMBER(Incoming_Data[[#This Row],[Confirmed Day]]),1,0)</f>
        <v>1</v>
      </c>
      <c r="X515" t="s">
        <v>7968</v>
      </c>
      <c r="Y515" s="36">
        <v>41353</v>
      </c>
      <c r="AA515" t="s">
        <v>7968</v>
      </c>
      <c r="AB515" s="36">
        <v>41384</v>
      </c>
    </row>
    <row r="516" spans="2:28" x14ac:dyDescent="0.25">
      <c r="B516" s="24" t="s">
        <v>30</v>
      </c>
      <c r="C516" s="24" t="s">
        <v>17</v>
      </c>
      <c r="D516" s="24" t="s">
        <v>2191</v>
      </c>
      <c r="E516" s="24" t="s">
        <v>10120</v>
      </c>
      <c r="F516" s="24" t="s">
        <v>10889</v>
      </c>
      <c r="G516" s="36">
        <v>41325</v>
      </c>
      <c r="H516" s="36">
        <v>41325</v>
      </c>
      <c r="I516" s="12">
        <v>3</v>
      </c>
      <c r="J516" s="12">
        <v>3</v>
      </c>
      <c r="K516" s="12">
        <v>3</v>
      </c>
      <c r="L516" s="24" t="s">
        <v>10597</v>
      </c>
      <c r="M516" t="str">
        <f>VLOOKUP(LEFT(Incoming_Data[[#This Row],[Object ID]],1),Lookup[#All],2,FALSE)</f>
        <v>Incident</v>
      </c>
      <c r="N516" s="36">
        <f>IFERROR(VLOOKUP(Incoming_Data[[#This Row],[Object ID]],SP_Data[#All],2,FALSE),"")</f>
        <v>41353</v>
      </c>
      <c r="O516" s="36">
        <f>IFERROR(VLOOKUP(Incoming_Data[[#This Row],[Object ID]],Finalized_Data[#All],2,FALSE),"")</f>
        <v>41384</v>
      </c>
      <c r="P5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6" s="6">
        <f>IFERROR(DATE(YEAR(Incoming_Data[[#This Row],[Incoming Day]]),MONTH(Incoming_Data[[#This Row],[Incoming Day]]),1),"")</f>
        <v>41306</v>
      </c>
      <c r="R516" s="3">
        <f>DATE(YEAR(Incoming_Data[[#This Row],[Incoming Day]]),1,1)</f>
        <v>41275</v>
      </c>
      <c r="S516" s="6">
        <f>IFERROR(DATE(YEAR(Incoming_Data[[#This Row],[Completed Day]]),MONTH(Incoming_Data[[#This Row],[Completed Day]]),1),"")</f>
        <v>41334</v>
      </c>
      <c r="T516" s="6">
        <f>IFERROR(DATE(YEAR(Incoming_Data[[#This Row],[Confirmed Day]]),MONTH(Incoming_Data[[#This Row],[Confirmed Day]]),1),"")</f>
        <v>41365</v>
      </c>
      <c r="U516" s="12">
        <f>IF(ISNUMBER(Incoming_Data[[#This Row],[Completed Day]]),1,0)</f>
        <v>1</v>
      </c>
      <c r="V516" s="12">
        <f>IF(ISNUMBER(Incoming_Data[[#This Row],[Confirmed Day]]),1,0)</f>
        <v>1</v>
      </c>
      <c r="X516" t="s">
        <v>7931</v>
      </c>
      <c r="Y516" s="36">
        <v>41362</v>
      </c>
      <c r="AA516" t="s">
        <v>7931</v>
      </c>
      <c r="AB516" s="36">
        <v>41393</v>
      </c>
    </row>
    <row r="517" spans="2:28" x14ac:dyDescent="0.25">
      <c r="B517" s="24" t="s">
        <v>30</v>
      </c>
      <c r="C517" s="24" t="s">
        <v>17</v>
      </c>
      <c r="D517" s="24" t="s">
        <v>2191</v>
      </c>
      <c r="E517" s="24" t="s">
        <v>10107</v>
      </c>
      <c r="F517" s="24" t="s">
        <v>10890</v>
      </c>
      <c r="G517" s="36">
        <v>41326</v>
      </c>
      <c r="H517" s="36">
        <v>41326</v>
      </c>
      <c r="I517" s="12">
        <v>3</v>
      </c>
      <c r="J517" s="12">
        <v>3</v>
      </c>
      <c r="K517" s="12">
        <v>3</v>
      </c>
      <c r="L517" s="24" t="s">
        <v>10597</v>
      </c>
      <c r="M517" t="str">
        <f>VLOOKUP(LEFT(Incoming_Data[[#This Row],[Object ID]],1),Lookup[#All],2,FALSE)</f>
        <v>Incident</v>
      </c>
      <c r="N517" s="36">
        <f>IFERROR(VLOOKUP(Incoming_Data[[#This Row],[Object ID]],SP_Data[#All],2,FALSE),"")</f>
        <v>41353</v>
      </c>
      <c r="O517" s="36">
        <f>IFERROR(VLOOKUP(Incoming_Data[[#This Row],[Object ID]],Finalized_Data[#All],2,FALSE),"")</f>
        <v>41425</v>
      </c>
      <c r="P5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7" s="6">
        <f>IFERROR(DATE(YEAR(Incoming_Data[[#This Row],[Incoming Day]]),MONTH(Incoming_Data[[#This Row],[Incoming Day]]),1),"")</f>
        <v>41306</v>
      </c>
      <c r="R517" s="3">
        <f>DATE(YEAR(Incoming_Data[[#This Row],[Incoming Day]]),1,1)</f>
        <v>41275</v>
      </c>
      <c r="S517" s="6">
        <f>IFERROR(DATE(YEAR(Incoming_Data[[#This Row],[Completed Day]]),MONTH(Incoming_Data[[#This Row],[Completed Day]]),1),"")</f>
        <v>41334</v>
      </c>
      <c r="T517" s="6">
        <f>IFERROR(DATE(YEAR(Incoming_Data[[#This Row],[Confirmed Day]]),MONTH(Incoming_Data[[#This Row],[Confirmed Day]]),1),"")</f>
        <v>41395</v>
      </c>
      <c r="U517" s="12">
        <f>IF(ISNUMBER(Incoming_Data[[#This Row],[Completed Day]]),1,0)</f>
        <v>1</v>
      </c>
      <c r="V517" s="12">
        <f>IF(ISNUMBER(Incoming_Data[[#This Row],[Confirmed Day]]),1,0)</f>
        <v>1</v>
      </c>
      <c r="X517" t="s">
        <v>7913</v>
      </c>
      <c r="Y517" s="36">
        <v>41379</v>
      </c>
      <c r="AA517" t="s">
        <v>7913</v>
      </c>
      <c r="AB517" s="36">
        <v>41414</v>
      </c>
    </row>
    <row r="518" spans="2:28" x14ac:dyDescent="0.25">
      <c r="B518" s="24" t="s">
        <v>30</v>
      </c>
      <c r="C518" s="24" t="s">
        <v>17</v>
      </c>
      <c r="D518" s="24" t="s">
        <v>2191</v>
      </c>
      <c r="E518" s="24" t="s">
        <v>10097</v>
      </c>
      <c r="F518" s="24" t="s">
        <v>10891</v>
      </c>
      <c r="G518" s="36">
        <v>41326</v>
      </c>
      <c r="H518" s="36">
        <v>41325</v>
      </c>
      <c r="I518" s="12">
        <v>3</v>
      </c>
      <c r="J518" s="12">
        <v>3</v>
      </c>
      <c r="K518" s="12">
        <v>3</v>
      </c>
      <c r="L518" s="24" t="s">
        <v>10597</v>
      </c>
      <c r="M518" t="str">
        <f>VLOOKUP(LEFT(Incoming_Data[[#This Row],[Object ID]],1),Lookup[#All],2,FALSE)</f>
        <v>Incident</v>
      </c>
      <c r="N518" s="36">
        <f>IFERROR(VLOOKUP(Incoming_Data[[#This Row],[Object ID]],SP_Data[#All],2,FALSE),"")</f>
        <v>41353</v>
      </c>
      <c r="O518" s="36">
        <f>IFERROR(VLOOKUP(Incoming_Data[[#This Row],[Object ID]],Finalized_Data[#All],2,FALSE),"")</f>
        <v>41425</v>
      </c>
      <c r="P5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8" s="6">
        <f>IFERROR(DATE(YEAR(Incoming_Data[[#This Row],[Incoming Day]]),MONTH(Incoming_Data[[#This Row],[Incoming Day]]),1),"")</f>
        <v>41306</v>
      </c>
      <c r="R518" s="3">
        <f>DATE(YEAR(Incoming_Data[[#This Row],[Incoming Day]]),1,1)</f>
        <v>41275</v>
      </c>
      <c r="S518" s="6">
        <f>IFERROR(DATE(YEAR(Incoming_Data[[#This Row],[Completed Day]]),MONTH(Incoming_Data[[#This Row],[Completed Day]]),1),"")</f>
        <v>41334</v>
      </c>
      <c r="T518" s="6">
        <f>IFERROR(DATE(YEAR(Incoming_Data[[#This Row],[Confirmed Day]]),MONTH(Incoming_Data[[#This Row],[Confirmed Day]]),1),"")</f>
        <v>41395</v>
      </c>
      <c r="U518" s="12">
        <f>IF(ISNUMBER(Incoming_Data[[#This Row],[Completed Day]]),1,0)</f>
        <v>1</v>
      </c>
      <c r="V518" s="12">
        <f>IF(ISNUMBER(Incoming_Data[[#This Row],[Confirmed Day]]),1,0)</f>
        <v>1</v>
      </c>
      <c r="X518" t="s">
        <v>7883</v>
      </c>
      <c r="Y518" s="36">
        <v>41353</v>
      </c>
      <c r="AA518" t="s">
        <v>7883</v>
      </c>
      <c r="AB518" s="36">
        <v>41425</v>
      </c>
    </row>
    <row r="519" spans="2:28" x14ac:dyDescent="0.25">
      <c r="B519" s="24" t="s">
        <v>30</v>
      </c>
      <c r="C519" s="24" t="s">
        <v>17</v>
      </c>
      <c r="D519" s="24" t="s">
        <v>2191</v>
      </c>
      <c r="E519" s="24" t="s">
        <v>10092</v>
      </c>
      <c r="F519" s="24" t="s">
        <v>10892</v>
      </c>
      <c r="G519" s="36">
        <v>41325</v>
      </c>
      <c r="H519" s="36">
        <v>41325</v>
      </c>
      <c r="I519" s="12">
        <v>3</v>
      </c>
      <c r="J519" s="12">
        <v>3</v>
      </c>
      <c r="K519" s="12">
        <v>3</v>
      </c>
      <c r="L519" s="24" t="s">
        <v>10597</v>
      </c>
      <c r="M519" t="str">
        <f>VLOOKUP(LEFT(Incoming_Data[[#This Row],[Object ID]],1),Lookup[#All],2,FALSE)</f>
        <v>Incident</v>
      </c>
      <c r="N519" s="36">
        <f>IFERROR(VLOOKUP(Incoming_Data[[#This Row],[Object ID]],SP_Data[#All],2,FALSE),"")</f>
        <v>41353</v>
      </c>
      <c r="O519" s="36">
        <f>IFERROR(VLOOKUP(Incoming_Data[[#This Row],[Object ID]],Finalized_Data[#All],2,FALSE),"")</f>
        <v>41425</v>
      </c>
      <c r="P5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19" s="6">
        <f>IFERROR(DATE(YEAR(Incoming_Data[[#This Row],[Incoming Day]]),MONTH(Incoming_Data[[#This Row],[Incoming Day]]),1),"")</f>
        <v>41306</v>
      </c>
      <c r="R519" s="3">
        <f>DATE(YEAR(Incoming_Data[[#This Row],[Incoming Day]]),1,1)</f>
        <v>41275</v>
      </c>
      <c r="S519" s="6">
        <f>IFERROR(DATE(YEAR(Incoming_Data[[#This Row],[Completed Day]]),MONTH(Incoming_Data[[#This Row],[Completed Day]]),1),"")</f>
        <v>41334</v>
      </c>
      <c r="T519" s="6">
        <f>IFERROR(DATE(YEAR(Incoming_Data[[#This Row],[Confirmed Day]]),MONTH(Incoming_Data[[#This Row],[Confirmed Day]]),1),"")</f>
        <v>41395</v>
      </c>
      <c r="U519" s="12">
        <f>IF(ISNUMBER(Incoming_Data[[#This Row],[Completed Day]]),1,0)</f>
        <v>1</v>
      </c>
      <c r="V519" s="12">
        <f>IF(ISNUMBER(Incoming_Data[[#This Row],[Confirmed Day]]),1,0)</f>
        <v>1</v>
      </c>
      <c r="X519" t="s">
        <v>7879</v>
      </c>
      <c r="Y519" s="36">
        <v>41369</v>
      </c>
      <c r="AA519" t="s">
        <v>7879</v>
      </c>
      <c r="AB519" s="36">
        <v>41414</v>
      </c>
    </row>
    <row r="520" spans="2:28" x14ac:dyDescent="0.25">
      <c r="B520" s="24" t="s">
        <v>30</v>
      </c>
      <c r="C520" s="24" t="s">
        <v>17</v>
      </c>
      <c r="D520" s="24" t="s">
        <v>2191</v>
      </c>
      <c r="E520" s="24" t="s">
        <v>10014</v>
      </c>
      <c r="F520" s="24" t="s">
        <v>10893</v>
      </c>
      <c r="G520" s="36">
        <v>41327</v>
      </c>
      <c r="H520" s="36">
        <v>41326</v>
      </c>
      <c r="I520" s="12">
        <v>3</v>
      </c>
      <c r="J520" s="12">
        <v>3</v>
      </c>
      <c r="K520" s="12">
        <v>3</v>
      </c>
      <c r="L520" s="24" t="s">
        <v>10597</v>
      </c>
      <c r="M520" t="str">
        <f>VLOOKUP(LEFT(Incoming_Data[[#This Row],[Object ID]],1),Lookup[#All],2,FALSE)</f>
        <v>Incident</v>
      </c>
      <c r="N520" s="36">
        <f>IFERROR(VLOOKUP(Incoming_Data[[#This Row],[Object ID]],SP_Data[#All],2,FALSE),"")</f>
        <v>41353</v>
      </c>
      <c r="O520" s="36">
        <f>IFERROR(VLOOKUP(Incoming_Data[[#This Row],[Object ID]],Finalized_Data[#All],2,FALSE),"")</f>
        <v>41425</v>
      </c>
      <c r="P5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0" s="6">
        <f>IFERROR(DATE(YEAR(Incoming_Data[[#This Row],[Incoming Day]]),MONTH(Incoming_Data[[#This Row],[Incoming Day]]),1),"")</f>
        <v>41306</v>
      </c>
      <c r="R520" s="3">
        <f>DATE(YEAR(Incoming_Data[[#This Row],[Incoming Day]]),1,1)</f>
        <v>41275</v>
      </c>
      <c r="S520" s="6">
        <f>IFERROR(DATE(YEAR(Incoming_Data[[#This Row],[Completed Day]]),MONTH(Incoming_Data[[#This Row],[Completed Day]]),1),"")</f>
        <v>41334</v>
      </c>
      <c r="T520" s="6">
        <f>IFERROR(DATE(YEAR(Incoming_Data[[#This Row],[Confirmed Day]]),MONTH(Incoming_Data[[#This Row],[Confirmed Day]]),1),"")</f>
        <v>41395</v>
      </c>
      <c r="U520" s="12">
        <f>IF(ISNUMBER(Incoming_Data[[#This Row],[Completed Day]]),1,0)</f>
        <v>1</v>
      </c>
      <c r="V520" s="12">
        <f>IF(ISNUMBER(Incoming_Data[[#This Row],[Confirmed Day]]),1,0)</f>
        <v>1</v>
      </c>
      <c r="X520" t="s">
        <v>7875</v>
      </c>
      <c r="Y520" s="36">
        <v>41353</v>
      </c>
      <c r="AA520" t="s">
        <v>7887</v>
      </c>
      <c r="AB520" s="36">
        <v>41408</v>
      </c>
    </row>
    <row r="521" spans="2:28" x14ac:dyDescent="0.25">
      <c r="B521" s="24" t="s">
        <v>30</v>
      </c>
      <c r="C521" s="24" t="s">
        <v>17</v>
      </c>
      <c r="D521" s="24" t="s">
        <v>2191</v>
      </c>
      <c r="E521" s="24" t="s">
        <v>9928</v>
      </c>
      <c r="F521" s="24" t="s">
        <v>10894</v>
      </c>
      <c r="G521" s="36">
        <v>41327</v>
      </c>
      <c r="H521" s="36">
        <v>41326</v>
      </c>
      <c r="I521" s="12">
        <v>3</v>
      </c>
      <c r="J521" s="12">
        <v>3</v>
      </c>
      <c r="K521" s="12">
        <v>3</v>
      </c>
      <c r="L521" s="24" t="s">
        <v>10597</v>
      </c>
      <c r="M521" t="str">
        <f>VLOOKUP(LEFT(Incoming_Data[[#This Row],[Object ID]],1),Lookup[#All],2,FALSE)</f>
        <v>Incident</v>
      </c>
      <c r="N521" s="36">
        <f>IFERROR(VLOOKUP(Incoming_Data[[#This Row],[Object ID]],SP_Data[#All],2,FALSE),"")</f>
        <v>41353</v>
      </c>
      <c r="O521" s="36">
        <f>IFERROR(VLOOKUP(Incoming_Data[[#This Row],[Object ID]],Finalized_Data[#All],2,FALSE),"")</f>
        <v>41425</v>
      </c>
      <c r="P5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1" s="6">
        <f>IFERROR(DATE(YEAR(Incoming_Data[[#This Row],[Incoming Day]]),MONTH(Incoming_Data[[#This Row],[Incoming Day]]),1),"")</f>
        <v>41306</v>
      </c>
      <c r="R521" s="3">
        <f>DATE(YEAR(Incoming_Data[[#This Row],[Incoming Day]]),1,1)</f>
        <v>41275</v>
      </c>
      <c r="S521" s="6">
        <f>IFERROR(DATE(YEAR(Incoming_Data[[#This Row],[Completed Day]]),MONTH(Incoming_Data[[#This Row],[Completed Day]]),1),"")</f>
        <v>41334</v>
      </c>
      <c r="T521" s="6">
        <f>IFERROR(DATE(YEAR(Incoming_Data[[#This Row],[Confirmed Day]]),MONTH(Incoming_Data[[#This Row],[Confirmed Day]]),1),"")</f>
        <v>41395</v>
      </c>
      <c r="U521" s="12">
        <f>IF(ISNUMBER(Incoming_Data[[#This Row],[Completed Day]]),1,0)</f>
        <v>1</v>
      </c>
      <c r="V521" s="12">
        <f>IF(ISNUMBER(Incoming_Data[[#This Row],[Confirmed Day]]),1,0)</f>
        <v>1</v>
      </c>
      <c r="X521" t="s">
        <v>7835</v>
      </c>
      <c r="Y521" s="36">
        <v>41355</v>
      </c>
      <c r="AA521" t="s">
        <v>7875</v>
      </c>
      <c r="AB521" s="36">
        <v>41425</v>
      </c>
    </row>
    <row r="522" spans="2:28" x14ac:dyDescent="0.25">
      <c r="B522" s="24" t="s">
        <v>30</v>
      </c>
      <c r="C522" s="24" t="s">
        <v>17</v>
      </c>
      <c r="D522" s="24" t="s">
        <v>2191</v>
      </c>
      <c r="E522" s="24" t="s">
        <v>9859</v>
      </c>
      <c r="F522" s="24" t="s">
        <v>10894</v>
      </c>
      <c r="G522" s="36">
        <v>41327</v>
      </c>
      <c r="H522" s="36">
        <v>41327</v>
      </c>
      <c r="I522" s="12">
        <v>3</v>
      </c>
      <c r="J522" s="12">
        <v>3</v>
      </c>
      <c r="K522" s="12">
        <v>3</v>
      </c>
      <c r="L522" s="24" t="s">
        <v>10597</v>
      </c>
      <c r="M522" t="str">
        <f>VLOOKUP(LEFT(Incoming_Data[[#This Row],[Object ID]],1),Lookup[#All],2,FALSE)</f>
        <v>Incident</v>
      </c>
      <c r="N522" s="36">
        <f>IFERROR(VLOOKUP(Incoming_Data[[#This Row],[Object ID]],SP_Data[#All],2,FALSE),"")</f>
        <v>41353</v>
      </c>
      <c r="O522" s="36">
        <f>IFERROR(VLOOKUP(Incoming_Data[[#This Row],[Object ID]],Finalized_Data[#All],2,FALSE),"")</f>
        <v>41425</v>
      </c>
      <c r="P5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2" s="6">
        <f>IFERROR(DATE(YEAR(Incoming_Data[[#This Row],[Incoming Day]]),MONTH(Incoming_Data[[#This Row],[Incoming Day]]),1),"")</f>
        <v>41306</v>
      </c>
      <c r="R522" s="3">
        <f>DATE(YEAR(Incoming_Data[[#This Row],[Incoming Day]]),1,1)</f>
        <v>41275</v>
      </c>
      <c r="S522" s="6">
        <f>IFERROR(DATE(YEAR(Incoming_Data[[#This Row],[Completed Day]]),MONTH(Incoming_Data[[#This Row],[Completed Day]]),1),"")</f>
        <v>41334</v>
      </c>
      <c r="T522" s="6">
        <f>IFERROR(DATE(YEAR(Incoming_Data[[#This Row],[Confirmed Day]]),MONTH(Incoming_Data[[#This Row],[Confirmed Day]]),1),"")</f>
        <v>41395</v>
      </c>
      <c r="U522" s="12">
        <f>IF(ISNUMBER(Incoming_Data[[#This Row],[Completed Day]]),1,0)</f>
        <v>1</v>
      </c>
      <c r="V522" s="12">
        <f>IF(ISNUMBER(Incoming_Data[[#This Row],[Confirmed Day]]),1,0)</f>
        <v>1</v>
      </c>
      <c r="X522" t="s">
        <v>7848</v>
      </c>
      <c r="Y522" s="36">
        <v>41353</v>
      </c>
      <c r="AA522" t="s">
        <v>7835</v>
      </c>
      <c r="AB522" s="36">
        <v>41386</v>
      </c>
    </row>
    <row r="523" spans="2:28" x14ac:dyDescent="0.25">
      <c r="B523" s="24" t="s">
        <v>30</v>
      </c>
      <c r="C523" s="24" t="s">
        <v>17</v>
      </c>
      <c r="D523" s="24" t="s">
        <v>2191</v>
      </c>
      <c r="E523" s="24" t="s">
        <v>9835</v>
      </c>
      <c r="F523" s="24" t="s">
        <v>10895</v>
      </c>
      <c r="G523" s="36">
        <v>41327</v>
      </c>
      <c r="H523" s="36">
        <v>41327</v>
      </c>
      <c r="I523" s="12">
        <v>3</v>
      </c>
      <c r="J523" s="12">
        <v>3</v>
      </c>
      <c r="K523" s="12">
        <v>3</v>
      </c>
      <c r="L523" s="24" t="s">
        <v>10597</v>
      </c>
      <c r="M523" t="str">
        <f>VLOOKUP(LEFT(Incoming_Data[[#This Row],[Object ID]],1),Lookup[#All],2,FALSE)</f>
        <v>Incident</v>
      </c>
      <c r="N523" s="36">
        <f>IFERROR(VLOOKUP(Incoming_Data[[#This Row],[Object ID]],SP_Data[#All],2,FALSE),"")</f>
        <v>41353</v>
      </c>
      <c r="O523" s="36">
        <f>IFERROR(VLOOKUP(Incoming_Data[[#This Row],[Object ID]],Finalized_Data[#All],2,FALSE),"")</f>
        <v>41425</v>
      </c>
      <c r="P5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3" s="6">
        <f>IFERROR(DATE(YEAR(Incoming_Data[[#This Row],[Incoming Day]]),MONTH(Incoming_Data[[#This Row],[Incoming Day]]),1),"")</f>
        <v>41306</v>
      </c>
      <c r="R523" s="3">
        <f>DATE(YEAR(Incoming_Data[[#This Row],[Incoming Day]]),1,1)</f>
        <v>41275</v>
      </c>
      <c r="S523" s="6">
        <f>IFERROR(DATE(YEAR(Incoming_Data[[#This Row],[Completed Day]]),MONTH(Incoming_Data[[#This Row],[Completed Day]]),1),"")</f>
        <v>41334</v>
      </c>
      <c r="T523" s="6">
        <f>IFERROR(DATE(YEAR(Incoming_Data[[#This Row],[Confirmed Day]]),MONTH(Incoming_Data[[#This Row],[Confirmed Day]]),1),"")</f>
        <v>41395</v>
      </c>
      <c r="U523" s="12">
        <f>IF(ISNUMBER(Incoming_Data[[#This Row],[Completed Day]]),1,0)</f>
        <v>1</v>
      </c>
      <c r="V523" s="12">
        <f>IF(ISNUMBER(Incoming_Data[[#This Row],[Confirmed Day]]),1,0)</f>
        <v>1</v>
      </c>
      <c r="X523" t="s">
        <v>7826</v>
      </c>
      <c r="Y523" s="36">
        <v>41353</v>
      </c>
      <c r="AA523" t="s">
        <v>7848</v>
      </c>
      <c r="AB523" s="36">
        <v>41384</v>
      </c>
    </row>
    <row r="524" spans="2:28" x14ac:dyDescent="0.25">
      <c r="B524" s="24" t="s">
        <v>30</v>
      </c>
      <c r="C524" s="24" t="s">
        <v>17</v>
      </c>
      <c r="D524" s="24" t="s">
        <v>2191</v>
      </c>
      <c r="E524" s="24" t="s">
        <v>9779</v>
      </c>
      <c r="F524" s="24" t="s">
        <v>10895</v>
      </c>
      <c r="G524" s="36">
        <v>41327</v>
      </c>
      <c r="H524" s="36">
        <v>41327</v>
      </c>
      <c r="I524" s="12">
        <v>3</v>
      </c>
      <c r="J524" s="12">
        <v>3</v>
      </c>
      <c r="K524" s="12">
        <v>3</v>
      </c>
      <c r="L524" s="24" t="s">
        <v>10597</v>
      </c>
      <c r="M524" t="str">
        <f>VLOOKUP(LEFT(Incoming_Data[[#This Row],[Object ID]],1),Lookup[#All],2,FALSE)</f>
        <v>Incident</v>
      </c>
      <c r="N524" s="36">
        <f>IFERROR(VLOOKUP(Incoming_Data[[#This Row],[Object ID]],SP_Data[#All],2,FALSE),"")</f>
        <v>41353</v>
      </c>
      <c r="O524" s="36">
        <f>IFERROR(VLOOKUP(Incoming_Data[[#This Row],[Object ID]],Finalized_Data[#All],2,FALSE),"")</f>
        <v>41425</v>
      </c>
      <c r="P5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4" s="6">
        <f>IFERROR(DATE(YEAR(Incoming_Data[[#This Row],[Incoming Day]]),MONTH(Incoming_Data[[#This Row],[Incoming Day]]),1),"")</f>
        <v>41306</v>
      </c>
      <c r="R524" s="3">
        <f>DATE(YEAR(Incoming_Data[[#This Row],[Incoming Day]]),1,1)</f>
        <v>41275</v>
      </c>
      <c r="S524" s="6">
        <f>IFERROR(DATE(YEAR(Incoming_Data[[#This Row],[Completed Day]]),MONTH(Incoming_Data[[#This Row],[Completed Day]]),1),"")</f>
        <v>41334</v>
      </c>
      <c r="T524" s="6">
        <f>IFERROR(DATE(YEAR(Incoming_Data[[#This Row],[Confirmed Day]]),MONTH(Incoming_Data[[#This Row],[Confirmed Day]]),1),"")</f>
        <v>41395</v>
      </c>
      <c r="U524" s="12">
        <f>IF(ISNUMBER(Incoming_Data[[#This Row],[Completed Day]]),1,0)</f>
        <v>1</v>
      </c>
      <c r="V524" s="12">
        <f>IF(ISNUMBER(Incoming_Data[[#This Row],[Confirmed Day]]),1,0)</f>
        <v>1</v>
      </c>
      <c r="X524" t="s">
        <v>7789</v>
      </c>
      <c r="Y524" s="36">
        <v>41353</v>
      </c>
      <c r="AA524" t="s">
        <v>7826</v>
      </c>
      <c r="AB524" s="36">
        <v>41384</v>
      </c>
    </row>
    <row r="525" spans="2:28" x14ac:dyDescent="0.25">
      <c r="B525" s="24" t="s">
        <v>30</v>
      </c>
      <c r="C525" s="24" t="s">
        <v>17</v>
      </c>
      <c r="D525" s="24" t="s">
        <v>2191</v>
      </c>
      <c r="E525" s="24" t="s">
        <v>9656</v>
      </c>
      <c r="F525" s="24" t="s">
        <v>10896</v>
      </c>
      <c r="G525" s="36">
        <v>41331</v>
      </c>
      <c r="H525" s="36">
        <v>41331</v>
      </c>
      <c r="I525" s="12">
        <v>3</v>
      </c>
      <c r="J525" s="12">
        <v>3</v>
      </c>
      <c r="K525" s="12">
        <v>3</v>
      </c>
      <c r="L525" s="24" t="s">
        <v>10597</v>
      </c>
      <c r="M525" t="str">
        <f>VLOOKUP(LEFT(Incoming_Data[[#This Row],[Object ID]],1),Lookup[#All],2,FALSE)</f>
        <v>Incident</v>
      </c>
      <c r="N525" s="36">
        <f>IFERROR(VLOOKUP(Incoming_Data[[#This Row],[Object ID]],SP_Data[#All],2,FALSE),"")</f>
        <v>41353</v>
      </c>
      <c r="O525" s="36">
        <f>IFERROR(VLOOKUP(Incoming_Data[[#This Row],[Object ID]],Finalized_Data[#All],2,FALSE),"")</f>
        <v>41425</v>
      </c>
      <c r="P5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5" s="6">
        <f>IFERROR(DATE(YEAR(Incoming_Data[[#This Row],[Incoming Day]]),MONTH(Incoming_Data[[#This Row],[Incoming Day]]),1),"")</f>
        <v>41306</v>
      </c>
      <c r="R525" s="3">
        <f>DATE(YEAR(Incoming_Data[[#This Row],[Incoming Day]]),1,1)</f>
        <v>41275</v>
      </c>
      <c r="S525" s="6">
        <f>IFERROR(DATE(YEAR(Incoming_Data[[#This Row],[Completed Day]]),MONTH(Incoming_Data[[#This Row],[Completed Day]]),1),"")</f>
        <v>41334</v>
      </c>
      <c r="T525" s="6">
        <f>IFERROR(DATE(YEAR(Incoming_Data[[#This Row],[Confirmed Day]]),MONTH(Incoming_Data[[#This Row],[Confirmed Day]]),1),"")</f>
        <v>41395</v>
      </c>
      <c r="U525" s="12">
        <f>IF(ISNUMBER(Incoming_Data[[#This Row],[Completed Day]]),1,0)</f>
        <v>1</v>
      </c>
      <c r="V525" s="12">
        <f>IF(ISNUMBER(Incoming_Data[[#This Row],[Confirmed Day]]),1,0)</f>
        <v>1</v>
      </c>
      <c r="X525" t="s">
        <v>7785</v>
      </c>
      <c r="Y525" s="36">
        <v>41353</v>
      </c>
      <c r="AA525" t="s">
        <v>7830</v>
      </c>
      <c r="AB525" s="36">
        <v>41384</v>
      </c>
    </row>
    <row r="526" spans="2:28" x14ac:dyDescent="0.25">
      <c r="B526" s="24" t="s">
        <v>30</v>
      </c>
      <c r="C526" s="24" t="s">
        <v>17</v>
      </c>
      <c r="D526" s="24" t="s">
        <v>2191</v>
      </c>
      <c r="E526" s="24" t="s">
        <v>10897</v>
      </c>
      <c r="F526" s="24" t="s">
        <v>10898</v>
      </c>
      <c r="G526" s="36">
        <v>41327</v>
      </c>
      <c r="H526" s="36">
        <v>41327</v>
      </c>
      <c r="I526" s="12">
        <v>4</v>
      </c>
      <c r="J526" s="12">
        <v>4</v>
      </c>
      <c r="K526" s="12">
        <v>4</v>
      </c>
      <c r="L526" s="24" t="s">
        <v>10625</v>
      </c>
      <c r="M526" t="str">
        <f>VLOOKUP(LEFT(Incoming_Data[[#This Row],[Object ID]],1),Lookup[#All],2,FALSE)</f>
        <v>Incident</v>
      </c>
      <c r="N526" s="36">
        <f>IFERROR(VLOOKUP(Incoming_Data[[#This Row],[Object ID]],SP_Data[#All],2,FALSE),"")</f>
        <v>41411</v>
      </c>
      <c r="O526" s="36" t="str">
        <f>IFERROR(VLOOKUP(Incoming_Data[[#This Row],[Object ID]],Finalized_Data[#All],2,FALSE),"")</f>
        <v/>
      </c>
      <c r="P5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6" s="6">
        <f>IFERROR(DATE(YEAR(Incoming_Data[[#This Row],[Incoming Day]]),MONTH(Incoming_Data[[#This Row],[Incoming Day]]),1),"")</f>
        <v>41306</v>
      </c>
      <c r="R526" s="3">
        <f>DATE(YEAR(Incoming_Data[[#This Row],[Incoming Day]]),1,1)</f>
        <v>41275</v>
      </c>
      <c r="S526" s="6">
        <f>IFERROR(DATE(YEAR(Incoming_Data[[#This Row],[Completed Day]]),MONTH(Incoming_Data[[#This Row],[Completed Day]]),1),"")</f>
        <v>41395</v>
      </c>
      <c r="T526" s="6" t="str">
        <f>IFERROR(DATE(YEAR(Incoming_Data[[#This Row],[Confirmed Day]]),MONTH(Incoming_Data[[#This Row],[Confirmed Day]]),1),"")</f>
        <v/>
      </c>
      <c r="U526" s="12">
        <f>IF(ISNUMBER(Incoming_Data[[#This Row],[Completed Day]]),1,0)</f>
        <v>1</v>
      </c>
      <c r="V526" s="12">
        <f>IF(ISNUMBER(Incoming_Data[[#This Row],[Confirmed Day]]),1,0)</f>
        <v>0</v>
      </c>
      <c r="X526" t="s">
        <v>7781</v>
      </c>
      <c r="Y526" s="36">
        <v>41353</v>
      </c>
      <c r="AA526" t="s">
        <v>7789</v>
      </c>
      <c r="AB526" s="36">
        <v>41384</v>
      </c>
    </row>
    <row r="527" spans="2:28" x14ac:dyDescent="0.25">
      <c r="B527" s="24" t="s">
        <v>30</v>
      </c>
      <c r="C527" s="24" t="s">
        <v>17</v>
      </c>
      <c r="D527" s="24" t="s">
        <v>2191</v>
      </c>
      <c r="E527" s="24" t="s">
        <v>9296</v>
      </c>
      <c r="F527" s="24" t="s">
        <v>10899</v>
      </c>
      <c r="G527" s="36">
        <v>41332</v>
      </c>
      <c r="H527" s="36">
        <v>41332</v>
      </c>
      <c r="I527" s="12">
        <v>3</v>
      </c>
      <c r="J527" s="12">
        <v>3</v>
      </c>
      <c r="K527" s="12">
        <v>3</v>
      </c>
      <c r="L527" s="24" t="s">
        <v>10597</v>
      </c>
      <c r="M527" t="str">
        <f>VLOOKUP(LEFT(Incoming_Data[[#This Row],[Object ID]],1),Lookup[#All],2,FALSE)</f>
        <v>Incident</v>
      </c>
      <c r="N527" s="36">
        <f>IFERROR(VLOOKUP(Incoming_Data[[#This Row],[Object ID]],SP_Data[#All],2,FALSE),"")</f>
        <v>41353</v>
      </c>
      <c r="O527" s="36">
        <f>IFERROR(VLOOKUP(Incoming_Data[[#This Row],[Object ID]],Finalized_Data[#All],2,FALSE),"")</f>
        <v>41425</v>
      </c>
      <c r="P5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7" s="6">
        <f>IFERROR(DATE(YEAR(Incoming_Data[[#This Row],[Incoming Day]]),MONTH(Incoming_Data[[#This Row],[Incoming Day]]),1),"")</f>
        <v>41306</v>
      </c>
      <c r="R527" s="3">
        <f>DATE(YEAR(Incoming_Data[[#This Row],[Incoming Day]]),1,1)</f>
        <v>41275</v>
      </c>
      <c r="S527" s="6">
        <f>IFERROR(DATE(YEAR(Incoming_Data[[#This Row],[Completed Day]]),MONTH(Incoming_Data[[#This Row],[Completed Day]]),1),"")</f>
        <v>41334</v>
      </c>
      <c r="T527" s="6">
        <f>IFERROR(DATE(YEAR(Incoming_Data[[#This Row],[Confirmed Day]]),MONTH(Incoming_Data[[#This Row],[Confirmed Day]]),1),"")</f>
        <v>41395</v>
      </c>
      <c r="U527" s="12">
        <f>IF(ISNUMBER(Incoming_Data[[#This Row],[Completed Day]]),1,0)</f>
        <v>1</v>
      </c>
      <c r="V527" s="12">
        <f>IF(ISNUMBER(Incoming_Data[[#This Row],[Confirmed Day]]),1,0)</f>
        <v>1</v>
      </c>
      <c r="X527" t="s">
        <v>7777</v>
      </c>
      <c r="Y527" s="36">
        <v>41353</v>
      </c>
      <c r="AA527" t="s">
        <v>7785</v>
      </c>
      <c r="AB527" s="36">
        <v>41384</v>
      </c>
    </row>
    <row r="528" spans="2:28" x14ac:dyDescent="0.25">
      <c r="B528" s="24" t="s">
        <v>30</v>
      </c>
      <c r="C528" s="24" t="s">
        <v>17</v>
      </c>
      <c r="D528" s="24" t="s">
        <v>2191</v>
      </c>
      <c r="E528" s="24" t="s">
        <v>9291</v>
      </c>
      <c r="F528" s="24" t="s">
        <v>10900</v>
      </c>
      <c r="G528" s="36">
        <v>41324</v>
      </c>
      <c r="H528" s="36">
        <v>41324</v>
      </c>
      <c r="I528" s="12">
        <v>3</v>
      </c>
      <c r="J528" s="12">
        <v>3</v>
      </c>
      <c r="K528" s="12">
        <v>3</v>
      </c>
      <c r="L528" s="24" t="s">
        <v>10597</v>
      </c>
      <c r="M528" t="str">
        <f>VLOOKUP(LEFT(Incoming_Data[[#This Row],[Object ID]],1),Lookup[#All],2,FALSE)</f>
        <v>Incident</v>
      </c>
      <c r="N528" s="36">
        <f>IFERROR(VLOOKUP(Incoming_Data[[#This Row],[Object ID]],SP_Data[#All],2,FALSE),"")</f>
        <v>41353</v>
      </c>
      <c r="O528" s="36">
        <f>IFERROR(VLOOKUP(Incoming_Data[[#This Row],[Object ID]],Finalized_Data[#All],2,FALSE),"")</f>
        <v>41384</v>
      </c>
      <c r="P5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8" s="6">
        <f>IFERROR(DATE(YEAR(Incoming_Data[[#This Row],[Incoming Day]]),MONTH(Incoming_Data[[#This Row],[Incoming Day]]),1),"")</f>
        <v>41306</v>
      </c>
      <c r="R528" s="3">
        <f>DATE(YEAR(Incoming_Data[[#This Row],[Incoming Day]]),1,1)</f>
        <v>41275</v>
      </c>
      <c r="S528" s="6">
        <f>IFERROR(DATE(YEAR(Incoming_Data[[#This Row],[Completed Day]]),MONTH(Incoming_Data[[#This Row],[Completed Day]]),1),"")</f>
        <v>41334</v>
      </c>
      <c r="T528" s="6">
        <f>IFERROR(DATE(YEAR(Incoming_Data[[#This Row],[Confirmed Day]]),MONTH(Incoming_Data[[#This Row],[Confirmed Day]]),1),"")</f>
        <v>41365</v>
      </c>
      <c r="U528" s="12">
        <f>IF(ISNUMBER(Incoming_Data[[#This Row],[Completed Day]]),1,0)</f>
        <v>1</v>
      </c>
      <c r="V528" s="12">
        <f>IF(ISNUMBER(Incoming_Data[[#This Row],[Confirmed Day]]),1,0)</f>
        <v>1</v>
      </c>
      <c r="X528" t="s">
        <v>7766</v>
      </c>
      <c r="Y528" s="36">
        <v>41353</v>
      </c>
      <c r="AA528" t="s">
        <v>7781</v>
      </c>
      <c r="AB528" s="36">
        <v>41425</v>
      </c>
    </row>
    <row r="529" spans="2:28" x14ac:dyDescent="0.25">
      <c r="B529" s="24" t="s">
        <v>30</v>
      </c>
      <c r="C529" s="24" t="s">
        <v>17</v>
      </c>
      <c r="D529" s="24" t="s">
        <v>2191</v>
      </c>
      <c r="E529" s="24" t="s">
        <v>8938</v>
      </c>
      <c r="F529" s="24" t="s">
        <v>10901</v>
      </c>
      <c r="G529" s="36">
        <v>41338</v>
      </c>
      <c r="H529" s="36">
        <v>41338</v>
      </c>
      <c r="I529" s="12">
        <v>3</v>
      </c>
      <c r="J529" s="12">
        <v>3</v>
      </c>
      <c r="K529" s="12">
        <v>3</v>
      </c>
      <c r="L529" s="24" t="s">
        <v>10597</v>
      </c>
      <c r="M529" t="str">
        <f>VLOOKUP(LEFT(Incoming_Data[[#This Row],[Object ID]],1),Lookup[#All],2,FALSE)</f>
        <v>Incident</v>
      </c>
      <c r="N529" s="36">
        <f>IFERROR(VLOOKUP(Incoming_Data[[#This Row],[Object ID]],SP_Data[#All],2,FALSE),"")</f>
        <v>41353</v>
      </c>
      <c r="O529" s="36">
        <f>IFERROR(VLOOKUP(Incoming_Data[[#This Row],[Object ID]],Finalized_Data[#All],2,FALSE),"")</f>
        <v>41425</v>
      </c>
      <c r="P5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29" s="6">
        <f>IFERROR(DATE(YEAR(Incoming_Data[[#This Row],[Incoming Day]]),MONTH(Incoming_Data[[#This Row],[Incoming Day]]),1),"")</f>
        <v>41334</v>
      </c>
      <c r="R529" s="3">
        <f>DATE(YEAR(Incoming_Data[[#This Row],[Incoming Day]]),1,1)</f>
        <v>41275</v>
      </c>
      <c r="S529" s="6">
        <f>IFERROR(DATE(YEAR(Incoming_Data[[#This Row],[Completed Day]]),MONTH(Incoming_Data[[#This Row],[Completed Day]]),1),"")</f>
        <v>41334</v>
      </c>
      <c r="T529" s="6">
        <f>IFERROR(DATE(YEAR(Incoming_Data[[#This Row],[Confirmed Day]]),MONTH(Incoming_Data[[#This Row],[Confirmed Day]]),1),"")</f>
        <v>41395</v>
      </c>
      <c r="U529" s="12">
        <f>IF(ISNUMBER(Incoming_Data[[#This Row],[Completed Day]]),1,0)</f>
        <v>1</v>
      </c>
      <c r="V529" s="12">
        <f>IF(ISNUMBER(Incoming_Data[[#This Row],[Confirmed Day]]),1,0)</f>
        <v>1</v>
      </c>
      <c r="X529" t="s">
        <v>7770</v>
      </c>
      <c r="Y529" s="36">
        <v>41353</v>
      </c>
      <c r="AA529" t="s">
        <v>7777</v>
      </c>
      <c r="AB529" s="36">
        <v>41384</v>
      </c>
    </row>
    <row r="530" spans="2:28" x14ac:dyDescent="0.25">
      <c r="B530" s="24" t="s">
        <v>30</v>
      </c>
      <c r="C530" s="24" t="s">
        <v>17</v>
      </c>
      <c r="D530" s="24" t="s">
        <v>2191</v>
      </c>
      <c r="E530" s="24" t="s">
        <v>8836</v>
      </c>
      <c r="F530" s="24" t="s">
        <v>10902</v>
      </c>
      <c r="G530" s="36">
        <v>41339</v>
      </c>
      <c r="H530" s="36">
        <v>41338</v>
      </c>
      <c r="I530" s="12">
        <v>3</v>
      </c>
      <c r="J530" s="12">
        <v>3</v>
      </c>
      <c r="K530" s="12">
        <v>3</v>
      </c>
      <c r="L530" s="24" t="s">
        <v>10597</v>
      </c>
      <c r="M530" t="str">
        <f>VLOOKUP(LEFT(Incoming_Data[[#This Row],[Object ID]],1),Lookup[#All],2,FALSE)</f>
        <v>Incident</v>
      </c>
      <c r="N530" s="36">
        <f>IFERROR(VLOOKUP(Incoming_Data[[#This Row],[Object ID]],SP_Data[#All],2,FALSE),"")</f>
        <v>41353</v>
      </c>
      <c r="O530" s="36">
        <f>IFERROR(VLOOKUP(Incoming_Data[[#This Row],[Object ID]],Finalized_Data[#All],2,FALSE),"")</f>
        <v>41425</v>
      </c>
      <c r="P5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0" s="6">
        <f>IFERROR(DATE(YEAR(Incoming_Data[[#This Row],[Incoming Day]]),MONTH(Incoming_Data[[#This Row],[Incoming Day]]),1),"")</f>
        <v>41334</v>
      </c>
      <c r="R530" s="3">
        <f>DATE(YEAR(Incoming_Data[[#This Row],[Incoming Day]]),1,1)</f>
        <v>41275</v>
      </c>
      <c r="S530" s="6">
        <f>IFERROR(DATE(YEAR(Incoming_Data[[#This Row],[Completed Day]]),MONTH(Incoming_Data[[#This Row],[Completed Day]]),1),"")</f>
        <v>41334</v>
      </c>
      <c r="T530" s="6">
        <f>IFERROR(DATE(YEAR(Incoming_Data[[#This Row],[Confirmed Day]]),MONTH(Incoming_Data[[#This Row],[Confirmed Day]]),1),"")</f>
        <v>41395</v>
      </c>
      <c r="U530" s="12">
        <f>IF(ISNUMBER(Incoming_Data[[#This Row],[Completed Day]]),1,0)</f>
        <v>1</v>
      </c>
      <c r="V530" s="12">
        <f>IF(ISNUMBER(Incoming_Data[[#This Row],[Confirmed Day]]),1,0)</f>
        <v>1</v>
      </c>
      <c r="X530" t="s">
        <v>7743</v>
      </c>
      <c r="Y530" s="36">
        <v>41353</v>
      </c>
      <c r="AA530" t="s">
        <v>7766</v>
      </c>
      <c r="AB530" s="36">
        <v>41384</v>
      </c>
    </row>
    <row r="531" spans="2:28" x14ac:dyDescent="0.25">
      <c r="B531" s="24" t="s">
        <v>30</v>
      </c>
      <c r="C531" s="24" t="s">
        <v>17</v>
      </c>
      <c r="D531" s="24" t="s">
        <v>2191</v>
      </c>
      <c r="E531" s="24" t="s">
        <v>8608</v>
      </c>
      <c r="F531" s="24" t="s">
        <v>492</v>
      </c>
      <c r="G531" s="36">
        <v>41340</v>
      </c>
      <c r="H531" s="36">
        <v>41340</v>
      </c>
      <c r="I531" s="12">
        <v>3</v>
      </c>
      <c r="J531" s="12">
        <v>3</v>
      </c>
      <c r="K531" s="12">
        <v>3</v>
      </c>
      <c r="L531" s="24" t="s">
        <v>10597</v>
      </c>
      <c r="M531" t="str">
        <f>VLOOKUP(LEFT(Incoming_Data[[#This Row],[Object ID]],1),Lookup[#All],2,FALSE)</f>
        <v>Incident</v>
      </c>
      <c r="N531" s="36">
        <f>IFERROR(VLOOKUP(Incoming_Data[[#This Row],[Object ID]],SP_Data[#All],2,FALSE),"")</f>
        <v>41353</v>
      </c>
      <c r="O531" s="36">
        <f>IFERROR(VLOOKUP(Incoming_Data[[#This Row],[Object ID]],Finalized_Data[#All],2,FALSE),"")</f>
        <v>41425</v>
      </c>
      <c r="P5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1" s="6">
        <f>IFERROR(DATE(YEAR(Incoming_Data[[#This Row],[Incoming Day]]),MONTH(Incoming_Data[[#This Row],[Incoming Day]]),1),"")</f>
        <v>41334</v>
      </c>
      <c r="R531" s="3">
        <f>DATE(YEAR(Incoming_Data[[#This Row],[Incoming Day]]),1,1)</f>
        <v>41275</v>
      </c>
      <c r="S531" s="6">
        <f>IFERROR(DATE(YEAR(Incoming_Data[[#This Row],[Completed Day]]),MONTH(Incoming_Data[[#This Row],[Completed Day]]),1),"")</f>
        <v>41334</v>
      </c>
      <c r="T531" s="6">
        <f>IFERROR(DATE(YEAR(Incoming_Data[[#This Row],[Confirmed Day]]),MONTH(Incoming_Data[[#This Row],[Confirmed Day]]),1),"")</f>
        <v>41395</v>
      </c>
      <c r="U531" s="12">
        <f>IF(ISNUMBER(Incoming_Data[[#This Row],[Completed Day]]),1,0)</f>
        <v>1</v>
      </c>
      <c r="V531" s="12">
        <f>IF(ISNUMBER(Incoming_Data[[#This Row],[Confirmed Day]]),1,0)</f>
        <v>1</v>
      </c>
      <c r="X531" t="s">
        <v>7740</v>
      </c>
      <c r="Y531" s="36">
        <v>41353</v>
      </c>
      <c r="AA531" t="s">
        <v>7770</v>
      </c>
      <c r="AB531" s="36">
        <v>41425</v>
      </c>
    </row>
    <row r="532" spans="2:28" x14ac:dyDescent="0.25">
      <c r="B532" s="24" t="s">
        <v>30</v>
      </c>
      <c r="C532" s="24" t="s">
        <v>17</v>
      </c>
      <c r="D532" s="24" t="s">
        <v>2191</v>
      </c>
      <c r="E532" s="24" t="s">
        <v>8278</v>
      </c>
      <c r="F532" s="24" t="s">
        <v>10903</v>
      </c>
      <c r="G532" s="36">
        <v>41344</v>
      </c>
      <c r="H532" s="36">
        <v>41344</v>
      </c>
      <c r="I532" s="12">
        <v>3</v>
      </c>
      <c r="J532" s="12">
        <v>3</v>
      </c>
      <c r="K532" s="12">
        <v>3</v>
      </c>
      <c r="L532" s="24" t="s">
        <v>10597</v>
      </c>
      <c r="M532" t="str">
        <f>VLOOKUP(LEFT(Incoming_Data[[#This Row],[Object ID]],1),Lookup[#All],2,FALSE)</f>
        <v>Incident</v>
      </c>
      <c r="N532" s="36">
        <f>IFERROR(VLOOKUP(Incoming_Data[[#This Row],[Object ID]],SP_Data[#All],2,FALSE),"")</f>
        <v>41353</v>
      </c>
      <c r="O532" s="36">
        <f>IFERROR(VLOOKUP(Incoming_Data[[#This Row],[Object ID]],Finalized_Data[#All],2,FALSE),"")</f>
        <v>41425</v>
      </c>
      <c r="P5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2" s="6">
        <f>IFERROR(DATE(YEAR(Incoming_Data[[#This Row],[Incoming Day]]),MONTH(Incoming_Data[[#This Row],[Incoming Day]]),1),"")</f>
        <v>41334</v>
      </c>
      <c r="R532" s="3">
        <f>DATE(YEAR(Incoming_Data[[#This Row],[Incoming Day]]),1,1)</f>
        <v>41275</v>
      </c>
      <c r="S532" s="6">
        <f>IFERROR(DATE(YEAR(Incoming_Data[[#This Row],[Completed Day]]),MONTH(Incoming_Data[[#This Row],[Completed Day]]),1),"")</f>
        <v>41334</v>
      </c>
      <c r="T532" s="6">
        <f>IFERROR(DATE(YEAR(Incoming_Data[[#This Row],[Confirmed Day]]),MONTH(Incoming_Data[[#This Row],[Confirmed Day]]),1),"")</f>
        <v>41395</v>
      </c>
      <c r="U532" s="12">
        <f>IF(ISNUMBER(Incoming_Data[[#This Row],[Completed Day]]),1,0)</f>
        <v>1</v>
      </c>
      <c r="V532" s="12">
        <f>IF(ISNUMBER(Incoming_Data[[#This Row],[Confirmed Day]]),1,0)</f>
        <v>1</v>
      </c>
      <c r="X532" t="s">
        <v>7761</v>
      </c>
      <c r="Y532" s="36">
        <v>41401</v>
      </c>
      <c r="AA532" t="s">
        <v>7743</v>
      </c>
      <c r="AB532" s="36">
        <v>41425</v>
      </c>
    </row>
    <row r="533" spans="2:28" x14ac:dyDescent="0.25">
      <c r="B533" s="24" t="s">
        <v>30</v>
      </c>
      <c r="C533" s="24" t="s">
        <v>17</v>
      </c>
      <c r="D533" s="24" t="s">
        <v>2191</v>
      </c>
      <c r="E533" s="24" t="s">
        <v>8228</v>
      </c>
      <c r="F533" s="24" t="s">
        <v>10904</v>
      </c>
      <c r="G533" s="36">
        <v>41344</v>
      </c>
      <c r="H533" s="36">
        <v>41344</v>
      </c>
      <c r="I533" s="12">
        <v>3</v>
      </c>
      <c r="J533" s="12">
        <v>3</v>
      </c>
      <c r="K533" s="12">
        <v>3</v>
      </c>
      <c r="L533" s="24" t="s">
        <v>10597</v>
      </c>
      <c r="M533" t="str">
        <f>VLOOKUP(LEFT(Incoming_Data[[#This Row],[Object ID]],1),Lookup[#All],2,FALSE)</f>
        <v>Incident</v>
      </c>
      <c r="N533" s="36">
        <f>IFERROR(VLOOKUP(Incoming_Data[[#This Row],[Object ID]],SP_Data[#All],2,FALSE),"")</f>
        <v>41353</v>
      </c>
      <c r="O533" s="36">
        <f>IFERROR(VLOOKUP(Incoming_Data[[#This Row],[Object ID]],Finalized_Data[#All],2,FALSE),"")</f>
        <v>41425</v>
      </c>
      <c r="P5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3" s="6">
        <f>IFERROR(DATE(YEAR(Incoming_Data[[#This Row],[Incoming Day]]),MONTH(Incoming_Data[[#This Row],[Incoming Day]]),1),"")</f>
        <v>41334</v>
      </c>
      <c r="R533" s="3">
        <f>DATE(YEAR(Incoming_Data[[#This Row],[Incoming Day]]),1,1)</f>
        <v>41275</v>
      </c>
      <c r="S533" s="6">
        <f>IFERROR(DATE(YEAR(Incoming_Data[[#This Row],[Completed Day]]),MONTH(Incoming_Data[[#This Row],[Completed Day]]),1),"")</f>
        <v>41334</v>
      </c>
      <c r="T533" s="6">
        <f>IFERROR(DATE(YEAR(Incoming_Data[[#This Row],[Confirmed Day]]),MONTH(Incoming_Data[[#This Row],[Confirmed Day]]),1),"")</f>
        <v>41395</v>
      </c>
      <c r="U533" s="12">
        <f>IF(ISNUMBER(Incoming_Data[[#This Row],[Completed Day]]),1,0)</f>
        <v>1</v>
      </c>
      <c r="V533" s="12">
        <f>IF(ISNUMBER(Incoming_Data[[#This Row],[Confirmed Day]]),1,0)</f>
        <v>1</v>
      </c>
      <c r="X533" t="s">
        <v>7752</v>
      </c>
      <c r="Y533" s="36">
        <v>41353</v>
      </c>
      <c r="AA533" t="s">
        <v>7740</v>
      </c>
      <c r="AB533" s="36">
        <v>41354</v>
      </c>
    </row>
    <row r="534" spans="2:28" x14ac:dyDescent="0.25">
      <c r="B534" s="24" t="s">
        <v>30</v>
      </c>
      <c r="C534" s="24" t="s">
        <v>17</v>
      </c>
      <c r="D534" s="24" t="s">
        <v>2191</v>
      </c>
      <c r="E534" s="24" t="s">
        <v>8164</v>
      </c>
      <c r="F534" s="24" t="s">
        <v>10905</v>
      </c>
      <c r="G534" s="36">
        <v>41345</v>
      </c>
      <c r="H534" s="36">
        <v>41345</v>
      </c>
      <c r="I534" s="12">
        <v>3</v>
      </c>
      <c r="J534" s="12">
        <v>3</v>
      </c>
      <c r="K534" s="12">
        <v>3</v>
      </c>
      <c r="L534" s="24" t="s">
        <v>10597</v>
      </c>
      <c r="M534" t="str">
        <f>VLOOKUP(LEFT(Incoming_Data[[#This Row],[Object ID]],1),Lookup[#All],2,FALSE)</f>
        <v>Incident</v>
      </c>
      <c r="N534" s="36">
        <f>IFERROR(VLOOKUP(Incoming_Data[[#This Row],[Object ID]],SP_Data[#All],2,FALSE),"")</f>
        <v>41353</v>
      </c>
      <c r="O534" s="36">
        <f>IFERROR(VLOOKUP(Incoming_Data[[#This Row],[Object ID]],Finalized_Data[#All],2,FALSE),"")</f>
        <v>41425</v>
      </c>
      <c r="P5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4" s="6">
        <f>IFERROR(DATE(YEAR(Incoming_Data[[#This Row],[Incoming Day]]),MONTH(Incoming_Data[[#This Row],[Incoming Day]]),1),"")</f>
        <v>41334</v>
      </c>
      <c r="R534" s="3">
        <f>DATE(YEAR(Incoming_Data[[#This Row],[Incoming Day]]),1,1)</f>
        <v>41275</v>
      </c>
      <c r="S534" s="6">
        <f>IFERROR(DATE(YEAR(Incoming_Data[[#This Row],[Completed Day]]),MONTH(Incoming_Data[[#This Row],[Completed Day]]),1),"")</f>
        <v>41334</v>
      </c>
      <c r="T534" s="6">
        <f>IFERROR(DATE(YEAR(Incoming_Data[[#This Row],[Confirmed Day]]),MONTH(Incoming_Data[[#This Row],[Confirmed Day]]),1),"")</f>
        <v>41395</v>
      </c>
      <c r="U534" s="12">
        <f>IF(ISNUMBER(Incoming_Data[[#This Row],[Completed Day]]),1,0)</f>
        <v>1</v>
      </c>
      <c r="V534" s="12">
        <f>IF(ISNUMBER(Incoming_Data[[#This Row],[Confirmed Day]]),1,0)</f>
        <v>1</v>
      </c>
      <c r="X534" t="s">
        <v>7722</v>
      </c>
      <c r="Y534" s="36">
        <v>41354</v>
      </c>
      <c r="AA534" t="s">
        <v>7761</v>
      </c>
      <c r="AB534" s="36">
        <v>41401</v>
      </c>
    </row>
    <row r="535" spans="2:28" x14ac:dyDescent="0.25">
      <c r="B535" s="24" t="s">
        <v>30</v>
      </c>
      <c r="C535" s="24" t="s">
        <v>17</v>
      </c>
      <c r="D535" s="24" t="s">
        <v>2191</v>
      </c>
      <c r="E535" s="24" t="s">
        <v>7934</v>
      </c>
      <c r="F535" s="24" t="s">
        <v>10906</v>
      </c>
      <c r="G535" s="36">
        <v>41346</v>
      </c>
      <c r="H535" s="36">
        <v>41346</v>
      </c>
      <c r="I535" s="12">
        <v>3</v>
      </c>
      <c r="J535" s="12">
        <v>3</v>
      </c>
      <c r="K535" s="12">
        <v>3</v>
      </c>
      <c r="L535" s="24" t="s">
        <v>10597</v>
      </c>
      <c r="M535" t="str">
        <f>VLOOKUP(LEFT(Incoming_Data[[#This Row],[Object ID]],1),Lookup[#All],2,FALSE)</f>
        <v>Incident</v>
      </c>
      <c r="N535" s="36">
        <f>IFERROR(VLOOKUP(Incoming_Data[[#This Row],[Object ID]],SP_Data[#All],2,FALSE),"")</f>
        <v>41353</v>
      </c>
      <c r="O535" s="36">
        <f>IFERROR(VLOOKUP(Incoming_Data[[#This Row],[Object ID]],Finalized_Data[#All],2,FALSE),"")</f>
        <v>41425</v>
      </c>
      <c r="P5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5" s="6">
        <f>IFERROR(DATE(YEAR(Incoming_Data[[#This Row],[Incoming Day]]),MONTH(Incoming_Data[[#This Row],[Incoming Day]]),1),"")</f>
        <v>41334</v>
      </c>
      <c r="R535" s="3">
        <f>DATE(YEAR(Incoming_Data[[#This Row],[Incoming Day]]),1,1)</f>
        <v>41275</v>
      </c>
      <c r="S535" s="6">
        <f>IFERROR(DATE(YEAR(Incoming_Data[[#This Row],[Completed Day]]),MONTH(Incoming_Data[[#This Row],[Completed Day]]),1),"")</f>
        <v>41334</v>
      </c>
      <c r="T535" s="6">
        <f>IFERROR(DATE(YEAR(Incoming_Data[[#This Row],[Confirmed Day]]),MONTH(Incoming_Data[[#This Row],[Confirmed Day]]),1),"")</f>
        <v>41395</v>
      </c>
      <c r="U535" s="12">
        <f>IF(ISNUMBER(Incoming_Data[[#This Row],[Completed Day]]),1,0)</f>
        <v>1</v>
      </c>
      <c r="V535" s="12">
        <f>IF(ISNUMBER(Incoming_Data[[#This Row],[Confirmed Day]]),1,0)</f>
        <v>1</v>
      </c>
      <c r="X535" t="s">
        <v>7727</v>
      </c>
      <c r="Y535" s="36">
        <v>41353</v>
      </c>
      <c r="AA535" t="s">
        <v>7752</v>
      </c>
      <c r="AB535" s="36">
        <v>41384</v>
      </c>
    </row>
    <row r="536" spans="2:28" x14ac:dyDescent="0.25">
      <c r="B536" s="24" t="s">
        <v>30</v>
      </c>
      <c r="C536" s="24" t="s">
        <v>17</v>
      </c>
      <c r="D536" s="24" t="s">
        <v>2191</v>
      </c>
      <c r="E536" s="24" t="s">
        <v>7900</v>
      </c>
      <c r="F536" s="24" t="s">
        <v>10905</v>
      </c>
      <c r="G536" s="36">
        <v>41347</v>
      </c>
      <c r="H536" s="36">
        <v>41347</v>
      </c>
      <c r="I536" s="12">
        <v>3</v>
      </c>
      <c r="J536" s="12">
        <v>3</v>
      </c>
      <c r="K536" s="12">
        <v>3</v>
      </c>
      <c r="L536" s="24" t="s">
        <v>10597</v>
      </c>
      <c r="M536" t="str">
        <f>VLOOKUP(LEFT(Incoming_Data[[#This Row],[Object ID]],1),Lookup[#All],2,FALSE)</f>
        <v>Incident</v>
      </c>
      <c r="N536" s="36">
        <f>IFERROR(VLOOKUP(Incoming_Data[[#This Row],[Object ID]],SP_Data[#All],2,FALSE),"")</f>
        <v>41353</v>
      </c>
      <c r="O536" s="36">
        <f>IFERROR(VLOOKUP(Incoming_Data[[#This Row],[Object ID]],Finalized_Data[#All],2,FALSE),"")</f>
        <v>41425</v>
      </c>
      <c r="P5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6" s="6">
        <f>IFERROR(DATE(YEAR(Incoming_Data[[#This Row],[Incoming Day]]),MONTH(Incoming_Data[[#This Row],[Incoming Day]]),1),"")</f>
        <v>41334</v>
      </c>
      <c r="R536" s="3">
        <f>DATE(YEAR(Incoming_Data[[#This Row],[Incoming Day]]),1,1)</f>
        <v>41275</v>
      </c>
      <c r="S536" s="6">
        <f>IFERROR(DATE(YEAR(Incoming_Data[[#This Row],[Completed Day]]),MONTH(Incoming_Data[[#This Row],[Completed Day]]),1),"")</f>
        <v>41334</v>
      </c>
      <c r="T536" s="6">
        <f>IFERROR(DATE(YEAR(Incoming_Data[[#This Row],[Confirmed Day]]),MONTH(Incoming_Data[[#This Row],[Confirmed Day]]),1),"")</f>
        <v>41395</v>
      </c>
      <c r="U536" s="12">
        <f>IF(ISNUMBER(Incoming_Data[[#This Row],[Completed Day]]),1,0)</f>
        <v>1</v>
      </c>
      <c r="V536" s="12">
        <f>IF(ISNUMBER(Incoming_Data[[#This Row],[Confirmed Day]]),1,0)</f>
        <v>1</v>
      </c>
      <c r="X536" t="s">
        <v>7709</v>
      </c>
      <c r="Y536" s="36">
        <v>41353</v>
      </c>
      <c r="AA536" t="s">
        <v>7722</v>
      </c>
      <c r="AB536" s="36">
        <v>41354</v>
      </c>
    </row>
    <row r="537" spans="2:28" x14ac:dyDescent="0.25">
      <c r="B537" s="24" t="s">
        <v>30</v>
      </c>
      <c r="C537" s="24" t="s">
        <v>17</v>
      </c>
      <c r="D537" s="24" t="s">
        <v>2191</v>
      </c>
      <c r="E537" s="24" t="s">
        <v>7816</v>
      </c>
      <c r="F537" s="24" t="s">
        <v>10907</v>
      </c>
      <c r="G537" s="36">
        <v>41346</v>
      </c>
      <c r="H537" s="36">
        <v>41346</v>
      </c>
      <c r="I537" s="12">
        <v>3</v>
      </c>
      <c r="J537" s="12">
        <v>3</v>
      </c>
      <c r="K537" s="12">
        <v>3</v>
      </c>
      <c r="L537" s="24" t="s">
        <v>10597</v>
      </c>
      <c r="M537" t="str">
        <f>VLOOKUP(LEFT(Incoming_Data[[#This Row],[Object ID]],1),Lookup[#All],2,FALSE)</f>
        <v>Incident</v>
      </c>
      <c r="N537" s="36">
        <f>IFERROR(VLOOKUP(Incoming_Data[[#This Row],[Object ID]],SP_Data[#All],2,FALSE),"")</f>
        <v>41353</v>
      </c>
      <c r="O537" s="36">
        <f>IFERROR(VLOOKUP(Incoming_Data[[#This Row],[Object ID]],Finalized_Data[#All],2,FALSE),"")</f>
        <v>41425</v>
      </c>
      <c r="P5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7" s="6">
        <f>IFERROR(DATE(YEAR(Incoming_Data[[#This Row],[Incoming Day]]),MONTH(Incoming_Data[[#This Row],[Incoming Day]]),1),"")</f>
        <v>41334</v>
      </c>
      <c r="R537" s="3">
        <f>DATE(YEAR(Incoming_Data[[#This Row],[Incoming Day]]),1,1)</f>
        <v>41275</v>
      </c>
      <c r="S537" s="6">
        <f>IFERROR(DATE(YEAR(Incoming_Data[[#This Row],[Completed Day]]),MONTH(Incoming_Data[[#This Row],[Completed Day]]),1),"")</f>
        <v>41334</v>
      </c>
      <c r="T537" s="6">
        <f>IFERROR(DATE(YEAR(Incoming_Data[[#This Row],[Confirmed Day]]),MONTH(Incoming_Data[[#This Row],[Confirmed Day]]),1),"")</f>
        <v>41395</v>
      </c>
      <c r="U537" s="12">
        <f>IF(ISNUMBER(Incoming_Data[[#This Row],[Completed Day]]),1,0)</f>
        <v>1</v>
      </c>
      <c r="V537" s="12">
        <f>IF(ISNUMBER(Incoming_Data[[#This Row],[Confirmed Day]]),1,0)</f>
        <v>1</v>
      </c>
      <c r="X537" t="s">
        <v>7705</v>
      </c>
      <c r="Y537" s="36">
        <v>41353</v>
      </c>
      <c r="AA537" t="s">
        <v>7727</v>
      </c>
      <c r="AB537" s="36">
        <v>41384</v>
      </c>
    </row>
    <row r="538" spans="2:28" x14ac:dyDescent="0.25">
      <c r="B538" s="24" t="s">
        <v>30</v>
      </c>
      <c r="C538" s="24" t="s">
        <v>17</v>
      </c>
      <c r="D538" s="24" t="s">
        <v>2191</v>
      </c>
      <c r="E538" s="24" t="s">
        <v>7756</v>
      </c>
      <c r="F538" s="24" t="s">
        <v>10905</v>
      </c>
      <c r="G538" s="36">
        <v>41348</v>
      </c>
      <c r="H538" s="36">
        <v>41348</v>
      </c>
      <c r="I538" s="12">
        <v>3</v>
      </c>
      <c r="J538" s="12">
        <v>3</v>
      </c>
      <c r="K538" s="12">
        <v>3</v>
      </c>
      <c r="L538" s="24" t="s">
        <v>10597</v>
      </c>
      <c r="M538" t="str">
        <f>VLOOKUP(LEFT(Incoming_Data[[#This Row],[Object ID]],1),Lookup[#All],2,FALSE)</f>
        <v>Incident</v>
      </c>
      <c r="N538" s="36">
        <f>IFERROR(VLOOKUP(Incoming_Data[[#This Row],[Object ID]],SP_Data[#All],2,FALSE),"")</f>
        <v>41353</v>
      </c>
      <c r="O538" s="36">
        <f>IFERROR(VLOOKUP(Incoming_Data[[#This Row],[Object ID]],Finalized_Data[#All],2,FALSE),"")</f>
        <v>41425</v>
      </c>
      <c r="P5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8" s="6">
        <f>IFERROR(DATE(YEAR(Incoming_Data[[#This Row],[Incoming Day]]),MONTH(Incoming_Data[[#This Row],[Incoming Day]]),1),"")</f>
        <v>41334</v>
      </c>
      <c r="R538" s="3">
        <f>DATE(YEAR(Incoming_Data[[#This Row],[Incoming Day]]),1,1)</f>
        <v>41275</v>
      </c>
      <c r="S538" s="6">
        <f>IFERROR(DATE(YEAR(Incoming_Data[[#This Row],[Completed Day]]),MONTH(Incoming_Data[[#This Row],[Completed Day]]),1),"")</f>
        <v>41334</v>
      </c>
      <c r="T538" s="6">
        <f>IFERROR(DATE(YEAR(Incoming_Data[[#This Row],[Confirmed Day]]),MONTH(Incoming_Data[[#This Row],[Confirmed Day]]),1),"")</f>
        <v>41395</v>
      </c>
      <c r="U538" s="12">
        <f>IF(ISNUMBER(Incoming_Data[[#This Row],[Completed Day]]),1,0)</f>
        <v>1</v>
      </c>
      <c r="V538" s="12">
        <f>IF(ISNUMBER(Incoming_Data[[#This Row],[Confirmed Day]]),1,0)</f>
        <v>1</v>
      </c>
      <c r="X538" t="s">
        <v>7712</v>
      </c>
      <c r="Y538" s="36">
        <v>41353</v>
      </c>
      <c r="AA538" t="s">
        <v>7709</v>
      </c>
      <c r="AB538" s="36">
        <v>41425</v>
      </c>
    </row>
    <row r="539" spans="2:28" x14ac:dyDescent="0.25">
      <c r="B539" s="24" t="s">
        <v>30</v>
      </c>
      <c r="C539" s="24" t="s">
        <v>17</v>
      </c>
      <c r="D539" s="24" t="s">
        <v>2191</v>
      </c>
      <c r="E539" s="24" t="s">
        <v>7409</v>
      </c>
      <c r="F539" s="24" t="s">
        <v>10908</v>
      </c>
      <c r="G539" s="36">
        <v>41351</v>
      </c>
      <c r="H539" s="36">
        <v>41351</v>
      </c>
      <c r="I539" s="12">
        <v>3</v>
      </c>
      <c r="J539" s="12">
        <v>3</v>
      </c>
      <c r="K539" s="12">
        <v>3</v>
      </c>
      <c r="L539" s="24" t="s">
        <v>10597</v>
      </c>
      <c r="M539" t="str">
        <f>VLOOKUP(LEFT(Incoming_Data[[#This Row],[Object ID]],1),Lookup[#All],2,FALSE)</f>
        <v>Incident</v>
      </c>
      <c r="N539" s="36">
        <f>IFERROR(VLOOKUP(Incoming_Data[[#This Row],[Object ID]],SP_Data[#All],2,FALSE),"")</f>
        <v>41353</v>
      </c>
      <c r="O539" s="36">
        <f>IFERROR(VLOOKUP(Incoming_Data[[#This Row],[Object ID]],Finalized_Data[#All],2,FALSE),"")</f>
        <v>41425</v>
      </c>
      <c r="P5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39" s="6">
        <f>IFERROR(DATE(YEAR(Incoming_Data[[#This Row],[Incoming Day]]),MONTH(Incoming_Data[[#This Row],[Incoming Day]]),1),"")</f>
        <v>41334</v>
      </c>
      <c r="R539" s="3">
        <f>DATE(YEAR(Incoming_Data[[#This Row],[Incoming Day]]),1,1)</f>
        <v>41275</v>
      </c>
      <c r="S539" s="6">
        <f>IFERROR(DATE(YEAR(Incoming_Data[[#This Row],[Completed Day]]),MONTH(Incoming_Data[[#This Row],[Completed Day]]),1),"")</f>
        <v>41334</v>
      </c>
      <c r="T539" s="6">
        <f>IFERROR(DATE(YEAR(Incoming_Data[[#This Row],[Confirmed Day]]),MONTH(Incoming_Data[[#This Row],[Confirmed Day]]),1),"")</f>
        <v>41395</v>
      </c>
      <c r="U539" s="12">
        <f>IF(ISNUMBER(Incoming_Data[[#This Row],[Completed Day]]),1,0)</f>
        <v>1</v>
      </c>
      <c r="V539" s="12">
        <f>IF(ISNUMBER(Incoming_Data[[#This Row],[Confirmed Day]]),1,0)</f>
        <v>1</v>
      </c>
      <c r="X539" t="s">
        <v>7699</v>
      </c>
      <c r="Y539" s="36">
        <v>41353</v>
      </c>
      <c r="AA539" t="s">
        <v>7705</v>
      </c>
      <c r="AB539" s="36">
        <v>41425</v>
      </c>
    </row>
    <row r="540" spans="2:28" x14ac:dyDescent="0.25">
      <c r="B540" s="24" t="s">
        <v>30</v>
      </c>
      <c r="C540" s="24" t="s">
        <v>17</v>
      </c>
      <c r="D540" s="24" t="s">
        <v>2191</v>
      </c>
      <c r="E540" s="24" t="s">
        <v>10909</v>
      </c>
      <c r="F540" s="24" t="s">
        <v>10910</v>
      </c>
      <c r="G540" s="36">
        <v>41351</v>
      </c>
      <c r="H540" s="36">
        <v>41351</v>
      </c>
      <c r="I540" s="12">
        <v>2</v>
      </c>
      <c r="J540" s="12">
        <v>2</v>
      </c>
      <c r="K540" s="12">
        <v>2</v>
      </c>
      <c r="L540" s="24" t="s">
        <v>10625</v>
      </c>
      <c r="M540" t="str">
        <f>VLOOKUP(LEFT(Incoming_Data[[#This Row],[Object ID]],1),Lookup[#All],2,FALSE)</f>
        <v>Incident</v>
      </c>
      <c r="N540" s="36">
        <f>IFERROR(VLOOKUP(Incoming_Data[[#This Row],[Object ID]],SP_Data[#All],2,FALSE),"")</f>
        <v>41407</v>
      </c>
      <c r="O540" s="36" t="str">
        <f>IFERROR(VLOOKUP(Incoming_Data[[#This Row],[Object ID]],Finalized_Data[#All],2,FALSE),"")</f>
        <v/>
      </c>
      <c r="P5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0" s="6">
        <f>IFERROR(DATE(YEAR(Incoming_Data[[#This Row],[Incoming Day]]),MONTH(Incoming_Data[[#This Row],[Incoming Day]]),1),"")</f>
        <v>41334</v>
      </c>
      <c r="R540" s="3">
        <f>DATE(YEAR(Incoming_Data[[#This Row],[Incoming Day]]),1,1)</f>
        <v>41275</v>
      </c>
      <c r="S540" s="6">
        <f>IFERROR(DATE(YEAR(Incoming_Data[[#This Row],[Completed Day]]),MONTH(Incoming_Data[[#This Row],[Completed Day]]),1),"")</f>
        <v>41395</v>
      </c>
      <c r="T540" s="6" t="str">
        <f>IFERROR(DATE(YEAR(Incoming_Data[[#This Row],[Confirmed Day]]),MONTH(Incoming_Data[[#This Row],[Confirmed Day]]),1),"")</f>
        <v/>
      </c>
      <c r="U540" s="12">
        <f>IF(ISNUMBER(Incoming_Data[[#This Row],[Completed Day]]),1,0)</f>
        <v>1</v>
      </c>
      <c r="V540" s="12">
        <f>IF(ISNUMBER(Incoming_Data[[#This Row],[Confirmed Day]]),1,0)</f>
        <v>0</v>
      </c>
      <c r="X540" t="s">
        <v>7702</v>
      </c>
      <c r="Y540" s="36">
        <v>41353</v>
      </c>
      <c r="AA540" t="s">
        <v>7712</v>
      </c>
      <c r="AB540" s="36">
        <v>41384</v>
      </c>
    </row>
    <row r="541" spans="2:28" x14ac:dyDescent="0.25">
      <c r="B541" s="24" t="s">
        <v>30</v>
      </c>
      <c r="C541" s="24" t="s">
        <v>17</v>
      </c>
      <c r="D541" s="24" t="s">
        <v>2191</v>
      </c>
      <c r="E541" s="24" t="s">
        <v>7382</v>
      </c>
      <c r="F541" s="24" t="s">
        <v>10908</v>
      </c>
      <c r="G541" s="36">
        <v>41352</v>
      </c>
      <c r="H541" s="36">
        <v>41351</v>
      </c>
      <c r="I541" s="12">
        <v>3</v>
      </c>
      <c r="J541" s="12">
        <v>3</v>
      </c>
      <c r="K541" s="12">
        <v>3</v>
      </c>
      <c r="L541" s="24" t="s">
        <v>10597</v>
      </c>
      <c r="M541" t="str">
        <f>VLOOKUP(LEFT(Incoming_Data[[#This Row],[Object ID]],1),Lookup[#All],2,FALSE)</f>
        <v>Incident</v>
      </c>
      <c r="N541" s="36">
        <f>IFERROR(VLOOKUP(Incoming_Data[[#This Row],[Object ID]],SP_Data[#All],2,FALSE),"")</f>
        <v>41353</v>
      </c>
      <c r="O541" s="36">
        <f>IFERROR(VLOOKUP(Incoming_Data[[#This Row],[Object ID]],Finalized_Data[#All],2,FALSE),"")</f>
        <v>41425</v>
      </c>
      <c r="P5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1" s="6">
        <f>IFERROR(DATE(YEAR(Incoming_Data[[#This Row],[Incoming Day]]),MONTH(Incoming_Data[[#This Row],[Incoming Day]]),1),"")</f>
        <v>41334</v>
      </c>
      <c r="R541" s="3">
        <f>DATE(YEAR(Incoming_Data[[#This Row],[Incoming Day]]),1,1)</f>
        <v>41275</v>
      </c>
      <c r="S541" s="6">
        <f>IFERROR(DATE(YEAR(Incoming_Data[[#This Row],[Completed Day]]),MONTH(Incoming_Data[[#This Row],[Completed Day]]),1),"")</f>
        <v>41334</v>
      </c>
      <c r="T541" s="6">
        <f>IFERROR(DATE(YEAR(Incoming_Data[[#This Row],[Confirmed Day]]),MONTH(Incoming_Data[[#This Row],[Confirmed Day]]),1),"")</f>
        <v>41395</v>
      </c>
      <c r="U541" s="12">
        <f>IF(ISNUMBER(Incoming_Data[[#This Row],[Completed Day]]),1,0)</f>
        <v>1</v>
      </c>
      <c r="V541" s="12">
        <f>IF(ISNUMBER(Incoming_Data[[#This Row],[Confirmed Day]]),1,0)</f>
        <v>1</v>
      </c>
      <c r="X541" t="s">
        <v>7685</v>
      </c>
      <c r="Y541" s="36">
        <v>41353</v>
      </c>
      <c r="AA541" t="s">
        <v>7699</v>
      </c>
      <c r="AB541" s="36">
        <v>41384</v>
      </c>
    </row>
    <row r="542" spans="2:28" x14ac:dyDescent="0.25">
      <c r="B542" s="24" t="s">
        <v>30</v>
      </c>
      <c r="C542" s="24" t="s">
        <v>17</v>
      </c>
      <c r="D542" s="24" t="s">
        <v>2191</v>
      </c>
      <c r="E542" s="24" t="s">
        <v>7082</v>
      </c>
      <c r="F542" s="24" t="s">
        <v>10911</v>
      </c>
      <c r="G542" s="36">
        <v>41353</v>
      </c>
      <c r="H542" s="36">
        <v>41353</v>
      </c>
      <c r="I542" s="12">
        <v>3</v>
      </c>
      <c r="J542" s="12">
        <v>3</v>
      </c>
      <c r="K542" s="12">
        <v>3</v>
      </c>
      <c r="L542" s="24" t="s">
        <v>10597</v>
      </c>
      <c r="M542" t="str">
        <f>VLOOKUP(LEFT(Incoming_Data[[#This Row],[Object ID]],1),Lookup[#All],2,FALSE)</f>
        <v>Incident</v>
      </c>
      <c r="N542" s="36">
        <f>IFERROR(VLOOKUP(Incoming_Data[[#This Row],[Object ID]],SP_Data[#All],2,FALSE),"")</f>
        <v>41353</v>
      </c>
      <c r="O542" s="36">
        <f>IFERROR(VLOOKUP(Incoming_Data[[#This Row],[Object ID]],Finalized_Data[#All],2,FALSE),"")</f>
        <v>41425</v>
      </c>
      <c r="P5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2" s="6">
        <f>IFERROR(DATE(YEAR(Incoming_Data[[#This Row],[Incoming Day]]),MONTH(Incoming_Data[[#This Row],[Incoming Day]]),1),"")</f>
        <v>41334</v>
      </c>
      <c r="R542" s="3">
        <f>DATE(YEAR(Incoming_Data[[#This Row],[Incoming Day]]),1,1)</f>
        <v>41275</v>
      </c>
      <c r="S542" s="6">
        <f>IFERROR(DATE(YEAR(Incoming_Data[[#This Row],[Completed Day]]),MONTH(Incoming_Data[[#This Row],[Completed Day]]),1),"")</f>
        <v>41334</v>
      </c>
      <c r="T542" s="6">
        <f>IFERROR(DATE(YEAR(Incoming_Data[[#This Row],[Confirmed Day]]),MONTH(Incoming_Data[[#This Row],[Confirmed Day]]),1),"")</f>
        <v>41395</v>
      </c>
      <c r="U542" s="12">
        <f>IF(ISNUMBER(Incoming_Data[[#This Row],[Completed Day]]),1,0)</f>
        <v>1</v>
      </c>
      <c r="V542" s="12">
        <f>IF(ISNUMBER(Incoming_Data[[#This Row],[Confirmed Day]]),1,0)</f>
        <v>1</v>
      </c>
      <c r="X542" t="s">
        <v>7680</v>
      </c>
      <c r="Y542" s="36">
        <v>41353</v>
      </c>
      <c r="AA542" t="s">
        <v>7702</v>
      </c>
      <c r="AB542" s="36">
        <v>41425</v>
      </c>
    </row>
    <row r="543" spans="2:28" x14ac:dyDescent="0.25">
      <c r="B543" s="24" t="s">
        <v>30</v>
      </c>
      <c r="C543" s="24" t="s">
        <v>17</v>
      </c>
      <c r="D543" s="24" t="s">
        <v>2191</v>
      </c>
      <c r="E543" s="24" t="s">
        <v>7077</v>
      </c>
      <c r="F543" s="24" t="s">
        <v>10912</v>
      </c>
      <c r="G543" s="36">
        <v>41353</v>
      </c>
      <c r="H543" s="36">
        <v>41353</v>
      </c>
      <c r="I543" s="12">
        <v>3</v>
      </c>
      <c r="J543" s="12">
        <v>3</v>
      </c>
      <c r="K543" s="12">
        <v>3</v>
      </c>
      <c r="L543" s="24" t="s">
        <v>10597</v>
      </c>
      <c r="M543" t="str">
        <f>VLOOKUP(LEFT(Incoming_Data[[#This Row],[Object ID]],1),Lookup[#All],2,FALSE)</f>
        <v>Incident</v>
      </c>
      <c r="N543" s="36">
        <f>IFERROR(VLOOKUP(Incoming_Data[[#This Row],[Object ID]],SP_Data[#All],2,FALSE),"")</f>
        <v>41353</v>
      </c>
      <c r="O543" s="36">
        <f>IFERROR(VLOOKUP(Incoming_Data[[#This Row],[Object ID]],Finalized_Data[#All],2,FALSE),"")</f>
        <v>41354</v>
      </c>
      <c r="P5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3" s="6">
        <f>IFERROR(DATE(YEAR(Incoming_Data[[#This Row],[Incoming Day]]),MONTH(Incoming_Data[[#This Row],[Incoming Day]]),1),"")</f>
        <v>41334</v>
      </c>
      <c r="R543" s="3">
        <f>DATE(YEAR(Incoming_Data[[#This Row],[Incoming Day]]),1,1)</f>
        <v>41275</v>
      </c>
      <c r="S543" s="6">
        <f>IFERROR(DATE(YEAR(Incoming_Data[[#This Row],[Completed Day]]),MONTH(Incoming_Data[[#This Row],[Completed Day]]),1),"")</f>
        <v>41334</v>
      </c>
      <c r="T543" s="6">
        <f>IFERROR(DATE(YEAR(Incoming_Data[[#This Row],[Confirmed Day]]),MONTH(Incoming_Data[[#This Row],[Confirmed Day]]),1),"")</f>
        <v>41334</v>
      </c>
      <c r="U543" s="12">
        <f>IF(ISNUMBER(Incoming_Data[[#This Row],[Completed Day]]),1,0)</f>
        <v>1</v>
      </c>
      <c r="V543" s="12">
        <f>IF(ISNUMBER(Incoming_Data[[#This Row],[Confirmed Day]]),1,0)</f>
        <v>1</v>
      </c>
      <c r="X543" t="s">
        <v>7689</v>
      </c>
      <c r="Y543" s="36">
        <v>41395</v>
      </c>
      <c r="AA543" t="s">
        <v>7685</v>
      </c>
      <c r="AB543" s="36">
        <v>41425</v>
      </c>
    </row>
    <row r="544" spans="2:28" x14ac:dyDescent="0.25">
      <c r="B544" s="24" t="s">
        <v>30</v>
      </c>
      <c r="C544" s="24" t="s">
        <v>17</v>
      </c>
      <c r="D544" s="24" t="s">
        <v>2191</v>
      </c>
      <c r="E544" s="24" t="s">
        <v>10913</v>
      </c>
      <c r="F544" s="24" t="s">
        <v>10914</v>
      </c>
      <c r="G544" s="36">
        <v>41354</v>
      </c>
      <c r="H544" s="36">
        <v>41354</v>
      </c>
      <c r="I544" s="12">
        <v>4</v>
      </c>
      <c r="J544" s="12">
        <v>3</v>
      </c>
      <c r="K544" s="12">
        <v>4</v>
      </c>
      <c r="L544" s="24" t="s">
        <v>10625</v>
      </c>
      <c r="M544" t="str">
        <f>VLOOKUP(LEFT(Incoming_Data[[#This Row],[Object ID]],1),Lookup[#All],2,FALSE)</f>
        <v>Incident</v>
      </c>
      <c r="N544" s="36">
        <f>IFERROR(VLOOKUP(Incoming_Data[[#This Row],[Object ID]],SP_Data[#All],2,FALSE),"")</f>
        <v>41411</v>
      </c>
      <c r="O544" s="36" t="str">
        <f>IFERROR(VLOOKUP(Incoming_Data[[#This Row],[Object ID]],Finalized_Data[#All],2,FALSE),"")</f>
        <v/>
      </c>
      <c r="P5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4" s="6">
        <f>IFERROR(DATE(YEAR(Incoming_Data[[#This Row],[Incoming Day]]),MONTH(Incoming_Data[[#This Row],[Incoming Day]]),1),"")</f>
        <v>41334</v>
      </c>
      <c r="R544" s="3">
        <f>DATE(YEAR(Incoming_Data[[#This Row],[Incoming Day]]),1,1)</f>
        <v>41275</v>
      </c>
      <c r="S544" s="6">
        <f>IFERROR(DATE(YEAR(Incoming_Data[[#This Row],[Completed Day]]),MONTH(Incoming_Data[[#This Row],[Completed Day]]),1),"")</f>
        <v>41395</v>
      </c>
      <c r="T544" s="6" t="str">
        <f>IFERROR(DATE(YEAR(Incoming_Data[[#This Row],[Confirmed Day]]),MONTH(Incoming_Data[[#This Row],[Confirmed Day]]),1),"")</f>
        <v/>
      </c>
      <c r="U544" s="12">
        <f>IF(ISNUMBER(Incoming_Data[[#This Row],[Completed Day]]),1,0)</f>
        <v>1</v>
      </c>
      <c r="V544" s="12">
        <f>IF(ISNUMBER(Incoming_Data[[#This Row],[Confirmed Day]]),1,0)</f>
        <v>0</v>
      </c>
      <c r="X544" t="s">
        <v>7676</v>
      </c>
      <c r="Y544" s="36">
        <v>41365</v>
      </c>
      <c r="AA544" t="s">
        <v>7680</v>
      </c>
      <c r="AB544" s="36">
        <v>41384</v>
      </c>
    </row>
    <row r="545" spans="2:28" x14ac:dyDescent="0.25">
      <c r="B545" s="24" t="s">
        <v>30</v>
      </c>
      <c r="C545" s="24" t="s">
        <v>17</v>
      </c>
      <c r="D545" s="24" t="s">
        <v>2191</v>
      </c>
      <c r="E545" s="24" t="s">
        <v>10915</v>
      </c>
      <c r="F545" s="24" t="s">
        <v>1115</v>
      </c>
      <c r="G545" s="36">
        <v>41354</v>
      </c>
      <c r="H545" s="36">
        <v>41354</v>
      </c>
      <c r="I545" s="12">
        <v>3</v>
      </c>
      <c r="J545" s="12">
        <v>3</v>
      </c>
      <c r="K545" s="12">
        <v>3</v>
      </c>
      <c r="L545" s="24" t="s">
        <v>10625</v>
      </c>
      <c r="M545" t="str">
        <f>VLOOKUP(LEFT(Incoming_Data[[#This Row],[Object ID]],1),Lookup[#All],2,FALSE)</f>
        <v>Incident</v>
      </c>
      <c r="N545" s="36">
        <f>IFERROR(VLOOKUP(Incoming_Data[[#This Row],[Object ID]],SP_Data[#All],2,FALSE),"")</f>
        <v>41408</v>
      </c>
      <c r="O545" s="36" t="str">
        <f>IFERROR(VLOOKUP(Incoming_Data[[#This Row],[Object ID]],Finalized_Data[#All],2,FALSE),"")</f>
        <v/>
      </c>
      <c r="P5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5" s="6">
        <f>IFERROR(DATE(YEAR(Incoming_Data[[#This Row],[Incoming Day]]),MONTH(Incoming_Data[[#This Row],[Incoming Day]]),1),"")</f>
        <v>41334</v>
      </c>
      <c r="R545" s="3">
        <f>DATE(YEAR(Incoming_Data[[#This Row],[Incoming Day]]),1,1)</f>
        <v>41275</v>
      </c>
      <c r="S545" s="6">
        <f>IFERROR(DATE(YEAR(Incoming_Data[[#This Row],[Completed Day]]),MONTH(Incoming_Data[[#This Row],[Completed Day]]),1),"")</f>
        <v>41395</v>
      </c>
      <c r="T545" s="6" t="str">
        <f>IFERROR(DATE(YEAR(Incoming_Data[[#This Row],[Confirmed Day]]),MONTH(Incoming_Data[[#This Row],[Confirmed Day]]),1),"")</f>
        <v/>
      </c>
      <c r="U545" s="12">
        <f>IF(ISNUMBER(Incoming_Data[[#This Row],[Completed Day]]),1,0)</f>
        <v>1</v>
      </c>
      <c r="V545" s="12">
        <f>IF(ISNUMBER(Incoming_Data[[#This Row],[Confirmed Day]]),1,0)</f>
        <v>0</v>
      </c>
      <c r="X545" t="s">
        <v>7671</v>
      </c>
      <c r="Y545" s="36">
        <v>41353</v>
      </c>
      <c r="AA545" t="s">
        <v>7689</v>
      </c>
      <c r="AB545" s="36">
        <v>41396</v>
      </c>
    </row>
    <row r="546" spans="2:28" x14ac:dyDescent="0.25">
      <c r="B546" s="24" t="s">
        <v>30</v>
      </c>
      <c r="C546" s="24" t="s">
        <v>17</v>
      </c>
      <c r="D546" s="24" t="s">
        <v>2191</v>
      </c>
      <c r="E546" s="24" t="s">
        <v>10916</v>
      </c>
      <c r="F546" s="24" t="s">
        <v>10917</v>
      </c>
      <c r="G546" s="36">
        <v>41355</v>
      </c>
      <c r="H546" s="36">
        <v>41355</v>
      </c>
      <c r="I546" s="12">
        <v>3</v>
      </c>
      <c r="J546" s="12">
        <v>3</v>
      </c>
      <c r="K546" s="12">
        <v>3</v>
      </c>
      <c r="L546" s="24" t="s">
        <v>10625</v>
      </c>
      <c r="M546" t="str">
        <f>VLOOKUP(LEFT(Incoming_Data[[#This Row],[Object ID]],1),Lookup[#All],2,FALSE)</f>
        <v>Incident</v>
      </c>
      <c r="N546" s="36">
        <f>IFERROR(VLOOKUP(Incoming_Data[[#This Row],[Object ID]],SP_Data[#All],2,FALSE),"")</f>
        <v>41410</v>
      </c>
      <c r="O546" s="36" t="str">
        <f>IFERROR(VLOOKUP(Incoming_Data[[#This Row],[Object ID]],Finalized_Data[#All],2,FALSE),"")</f>
        <v/>
      </c>
      <c r="P5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6" s="6">
        <f>IFERROR(DATE(YEAR(Incoming_Data[[#This Row],[Incoming Day]]),MONTH(Incoming_Data[[#This Row],[Incoming Day]]),1),"")</f>
        <v>41334</v>
      </c>
      <c r="R546" s="3">
        <f>DATE(YEAR(Incoming_Data[[#This Row],[Incoming Day]]),1,1)</f>
        <v>41275</v>
      </c>
      <c r="S546" s="6">
        <f>IFERROR(DATE(YEAR(Incoming_Data[[#This Row],[Completed Day]]),MONTH(Incoming_Data[[#This Row],[Completed Day]]),1),"")</f>
        <v>41395</v>
      </c>
      <c r="T546" s="6" t="str">
        <f>IFERROR(DATE(YEAR(Incoming_Data[[#This Row],[Confirmed Day]]),MONTH(Incoming_Data[[#This Row],[Confirmed Day]]),1),"")</f>
        <v/>
      </c>
      <c r="U546" s="12">
        <f>IF(ISNUMBER(Incoming_Data[[#This Row],[Completed Day]]),1,0)</f>
        <v>1</v>
      </c>
      <c r="V546" s="12">
        <f>IF(ISNUMBER(Incoming_Data[[#This Row],[Confirmed Day]]),1,0)</f>
        <v>0</v>
      </c>
      <c r="X546" t="s">
        <v>7663</v>
      </c>
      <c r="Y546" s="36">
        <v>41423</v>
      </c>
      <c r="AA546" t="s">
        <v>7676</v>
      </c>
      <c r="AB546" s="36">
        <v>41414</v>
      </c>
    </row>
    <row r="547" spans="2:28" x14ac:dyDescent="0.25">
      <c r="B547" s="24" t="s">
        <v>30</v>
      </c>
      <c r="C547" s="24" t="s">
        <v>17</v>
      </c>
      <c r="D547" s="24" t="s">
        <v>2191</v>
      </c>
      <c r="E547" s="24" t="s">
        <v>10918</v>
      </c>
      <c r="F547" s="24" t="s">
        <v>10919</v>
      </c>
      <c r="G547" s="36">
        <v>41358</v>
      </c>
      <c r="H547" s="36">
        <v>41358</v>
      </c>
      <c r="I547" s="12">
        <v>3</v>
      </c>
      <c r="J547" s="12">
        <v>3</v>
      </c>
      <c r="K547" s="12">
        <v>3</v>
      </c>
      <c r="L547" s="24" t="s">
        <v>10625</v>
      </c>
      <c r="M547" t="str">
        <f>VLOOKUP(LEFT(Incoming_Data[[#This Row],[Object ID]],1),Lookup[#All],2,FALSE)</f>
        <v>Incident</v>
      </c>
      <c r="N547" s="36">
        <f>IFERROR(VLOOKUP(Incoming_Data[[#This Row],[Object ID]],SP_Data[#All],2,FALSE),"")</f>
        <v>41408</v>
      </c>
      <c r="O547" s="36" t="str">
        <f>IFERROR(VLOOKUP(Incoming_Data[[#This Row],[Object ID]],Finalized_Data[#All],2,FALSE),"")</f>
        <v/>
      </c>
      <c r="P5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7" s="6">
        <f>IFERROR(DATE(YEAR(Incoming_Data[[#This Row],[Incoming Day]]),MONTH(Incoming_Data[[#This Row],[Incoming Day]]),1),"")</f>
        <v>41334</v>
      </c>
      <c r="R547" s="3">
        <f>DATE(YEAR(Incoming_Data[[#This Row],[Incoming Day]]),1,1)</f>
        <v>41275</v>
      </c>
      <c r="S547" s="6">
        <f>IFERROR(DATE(YEAR(Incoming_Data[[#This Row],[Completed Day]]),MONTH(Incoming_Data[[#This Row],[Completed Day]]),1),"")</f>
        <v>41395</v>
      </c>
      <c r="T547" s="6" t="str">
        <f>IFERROR(DATE(YEAR(Incoming_Data[[#This Row],[Confirmed Day]]),MONTH(Incoming_Data[[#This Row],[Confirmed Day]]),1),"")</f>
        <v/>
      </c>
      <c r="U547" s="12">
        <f>IF(ISNUMBER(Incoming_Data[[#This Row],[Completed Day]]),1,0)</f>
        <v>1</v>
      </c>
      <c r="V547" s="12">
        <f>IF(ISNUMBER(Incoming_Data[[#This Row],[Confirmed Day]]),1,0)</f>
        <v>0</v>
      </c>
      <c r="X547" t="s">
        <v>7658</v>
      </c>
      <c r="Y547" s="36">
        <v>41353</v>
      </c>
      <c r="AA547" t="s">
        <v>7671</v>
      </c>
      <c r="AB547" s="36">
        <v>41384</v>
      </c>
    </row>
    <row r="548" spans="2:28" x14ac:dyDescent="0.25">
      <c r="B548" s="24" t="s">
        <v>30</v>
      </c>
      <c r="C548" s="24" t="s">
        <v>17</v>
      </c>
      <c r="D548" s="24" t="s">
        <v>2191</v>
      </c>
      <c r="E548" s="24" t="s">
        <v>10920</v>
      </c>
      <c r="F548" s="24" t="s">
        <v>10921</v>
      </c>
      <c r="G548" s="36">
        <v>41358</v>
      </c>
      <c r="H548" s="36">
        <v>41358</v>
      </c>
      <c r="I548" s="12">
        <v>4</v>
      </c>
      <c r="J548" s="12">
        <v>4</v>
      </c>
      <c r="K548" s="12">
        <v>4</v>
      </c>
      <c r="L548" s="24" t="s">
        <v>10625</v>
      </c>
      <c r="M548" t="str">
        <f>VLOOKUP(LEFT(Incoming_Data[[#This Row],[Object ID]],1),Lookup[#All],2,FALSE)</f>
        <v>Incident</v>
      </c>
      <c r="N548" s="36">
        <f>IFERROR(VLOOKUP(Incoming_Data[[#This Row],[Object ID]],SP_Data[#All],2,FALSE),"")</f>
        <v>41414</v>
      </c>
      <c r="O548" s="36" t="str">
        <f>IFERROR(VLOOKUP(Incoming_Data[[#This Row],[Object ID]],Finalized_Data[#All],2,FALSE),"")</f>
        <v/>
      </c>
      <c r="P5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8" s="6">
        <f>IFERROR(DATE(YEAR(Incoming_Data[[#This Row],[Incoming Day]]),MONTH(Incoming_Data[[#This Row],[Incoming Day]]),1),"")</f>
        <v>41334</v>
      </c>
      <c r="R548" s="3">
        <f>DATE(YEAR(Incoming_Data[[#This Row],[Incoming Day]]),1,1)</f>
        <v>41275</v>
      </c>
      <c r="S548" s="6">
        <f>IFERROR(DATE(YEAR(Incoming_Data[[#This Row],[Completed Day]]),MONTH(Incoming_Data[[#This Row],[Completed Day]]),1),"")</f>
        <v>41395</v>
      </c>
      <c r="T548" s="6" t="str">
        <f>IFERROR(DATE(YEAR(Incoming_Data[[#This Row],[Confirmed Day]]),MONTH(Incoming_Data[[#This Row],[Confirmed Day]]),1),"")</f>
        <v/>
      </c>
      <c r="U548" s="12">
        <f>IF(ISNUMBER(Incoming_Data[[#This Row],[Completed Day]]),1,0)</f>
        <v>1</v>
      </c>
      <c r="V548" s="12">
        <f>IF(ISNUMBER(Incoming_Data[[#This Row],[Confirmed Day]]),1,0)</f>
        <v>0</v>
      </c>
      <c r="X548" t="s">
        <v>7667</v>
      </c>
      <c r="Y548" s="36">
        <v>41353</v>
      </c>
      <c r="AA548" t="s">
        <v>7663</v>
      </c>
      <c r="AB548" s="36">
        <v>41425</v>
      </c>
    </row>
    <row r="549" spans="2:28" x14ac:dyDescent="0.25">
      <c r="B549" s="24" t="s">
        <v>30</v>
      </c>
      <c r="C549" s="24" t="s">
        <v>17</v>
      </c>
      <c r="D549" s="24" t="s">
        <v>2191</v>
      </c>
      <c r="E549" s="24" t="s">
        <v>10922</v>
      </c>
      <c r="F549" s="24" t="s">
        <v>10923</v>
      </c>
      <c r="G549" s="36">
        <v>41358</v>
      </c>
      <c r="H549" s="36">
        <v>41358</v>
      </c>
      <c r="I549" s="12">
        <v>3</v>
      </c>
      <c r="J549" s="12">
        <v>3</v>
      </c>
      <c r="K549" s="12">
        <v>3</v>
      </c>
      <c r="L549" s="24" t="s">
        <v>10625</v>
      </c>
      <c r="M549" t="str">
        <f>VLOOKUP(LEFT(Incoming_Data[[#This Row],[Object ID]],1),Lookup[#All],2,FALSE)</f>
        <v>Incident</v>
      </c>
      <c r="N549" s="36">
        <f>IFERROR(VLOOKUP(Incoming_Data[[#This Row],[Object ID]],SP_Data[#All],2,FALSE),"")</f>
        <v>41408</v>
      </c>
      <c r="O549" s="36" t="str">
        <f>IFERROR(VLOOKUP(Incoming_Data[[#This Row],[Object ID]],Finalized_Data[#All],2,FALSE),"")</f>
        <v/>
      </c>
      <c r="P5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49" s="6">
        <f>IFERROR(DATE(YEAR(Incoming_Data[[#This Row],[Incoming Day]]),MONTH(Incoming_Data[[#This Row],[Incoming Day]]),1),"")</f>
        <v>41334</v>
      </c>
      <c r="R549" s="3">
        <f>DATE(YEAR(Incoming_Data[[#This Row],[Incoming Day]]),1,1)</f>
        <v>41275</v>
      </c>
      <c r="S549" s="6">
        <f>IFERROR(DATE(YEAR(Incoming_Data[[#This Row],[Completed Day]]),MONTH(Incoming_Data[[#This Row],[Completed Day]]),1),"")</f>
        <v>41395</v>
      </c>
      <c r="T549" s="6" t="str">
        <f>IFERROR(DATE(YEAR(Incoming_Data[[#This Row],[Confirmed Day]]),MONTH(Incoming_Data[[#This Row],[Confirmed Day]]),1),"")</f>
        <v/>
      </c>
      <c r="U549" s="12">
        <f>IF(ISNUMBER(Incoming_Data[[#This Row],[Completed Day]]),1,0)</f>
        <v>1</v>
      </c>
      <c r="V549" s="12">
        <f>IF(ISNUMBER(Incoming_Data[[#This Row],[Confirmed Day]]),1,0)</f>
        <v>0</v>
      </c>
      <c r="X549" t="s">
        <v>7654</v>
      </c>
      <c r="Y549" s="36">
        <v>41353</v>
      </c>
      <c r="AA549" t="s">
        <v>7658</v>
      </c>
      <c r="AB549" s="36">
        <v>41384</v>
      </c>
    </row>
    <row r="550" spans="2:28" x14ac:dyDescent="0.25">
      <c r="B550" s="24" t="s">
        <v>30</v>
      </c>
      <c r="C550" s="24" t="s">
        <v>17</v>
      </c>
      <c r="D550" s="24" t="s">
        <v>2191</v>
      </c>
      <c r="E550" s="24" t="s">
        <v>1049</v>
      </c>
      <c r="F550" s="24" t="s">
        <v>1050</v>
      </c>
      <c r="G550" s="36">
        <v>41359</v>
      </c>
      <c r="H550" s="36">
        <v>41359</v>
      </c>
      <c r="I550" s="12">
        <v>1</v>
      </c>
      <c r="J550" s="12">
        <v>3</v>
      </c>
      <c r="K550" s="12">
        <v>2</v>
      </c>
      <c r="L550" s="24" t="s">
        <v>10597</v>
      </c>
      <c r="M550" t="str">
        <f>VLOOKUP(LEFT(Incoming_Data[[#This Row],[Object ID]],1),Lookup[#All],2,FALSE)</f>
        <v>Incident</v>
      </c>
      <c r="N550" s="36">
        <f>IFERROR(VLOOKUP(Incoming_Data[[#This Row],[Object ID]],SP_Data[#All],2,FALSE),"")</f>
        <v>41393</v>
      </c>
      <c r="O550" s="36">
        <f>IFERROR(VLOOKUP(Incoming_Data[[#This Row],[Object ID]],Finalized_Data[#All],2,FALSE),"")</f>
        <v>41394</v>
      </c>
      <c r="P5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0" s="6">
        <f>IFERROR(DATE(YEAR(Incoming_Data[[#This Row],[Incoming Day]]),MONTH(Incoming_Data[[#This Row],[Incoming Day]]),1),"")</f>
        <v>41334</v>
      </c>
      <c r="R550" s="3">
        <f>DATE(YEAR(Incoming_Data[[#This Row],[Incoming Day]]),1,1)</f>
        <v>41275</v>
      </c>
      <c r="S550" s="6">
        <f>IFERROR(DATE(YEAR(Incoming_Data[[#This Row],[Completed Day]]),MONTH(Incoming_Data[[#This Row],[Completed Day]]),1),"")</f>
        <v>41365</v>
      </c>
      <c r="T550" s="6">
        <f>IFERROR(DATE(YEAR(Incoming_Data[[#This Row],[Confirmed Day]]),MONTH(Incoming_Data[[#This Row],[Confirmed Day]]),1),"")</f>
        <v>41365</v>
      </c>
      <c r="U550" s="12">
        <f>IF(ISNUMBER(Incoming_Data[[#This Row],[Completed Day]]),1,0)</f>
        <v>1</v>
      </c>
      <c r="V550" s="12">
        <f>IF(ISNUMBER(Incoming_Data[[#This Row],[Confirmed Day]]),1,0)</f>
        <v>1</v>
      </c>
      <c r="X550" t="s">
        <v>7650</v>
      </c>
      <c r="Y550" s="36">
        <v>41353</v>
      </c>
      <c r="AA550" t="s">
        <v>7667</v>
      </c>
      <c r="AB550" s="36">
        <v>41384</v>
      </c>
    </row>
    <row r="551" spans="2:28" x14ac:dyDescent="0.25">
      <c r="B551" s="24" t="s">
        <v>30</v>
      </c>
      <c r="C551" s="24" t="s">
        <v>17</v>
      </c>
      <c r="D551" s="24" t="s">
        <v>2191</v>
      </c>
      <c r="E551" s="24" t="s">
        <v>10924</v>
      </c>
      <c r="F551" s="24" t="s">
        <v>10925</v>
      </c>
      <c r="G551" s="36">
        <v>41360</v>
      </c>
      <c r="H551" s="36">
        <v>41360</v>
      </c>
      <c r="I551" s="12">
        <v>3</v>
      </c>
      <c r="J551" s="12">
        <v>3</v>
      </c>
      <c r="K551" s="12">
        <v>3</v>
      </c>
      <c r="L551" s="24" t="s">
        <v>10625</v>
      </c>
      <c r="M551" t="str">
        <f>VLOOKUP(LEFT(Incoming_Data[[#This Row],[Object ID]],1),Lookup[#All],2,FALSE)</f>
        <v>Incident</v>
      </c>
      <c r="N551" s="36">
        <f>IFERROR(VLOOKUP(Incoming_Data[[#This Row],[Object ID]],SP_Data[#All],2,FALSE),"")</f>
        <v>41408</v>
      </c>
      <c r="O551" s="36" t="str">
        <f>IFERROR(VLOOKUP(Incoming_Data[[#This Row],[Object ID]],Finalized_Data[#All],2,FALSE),"")</f>
        <v/>
      </c>
      <c r="P5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1" s="6">
        <f>IFERROR(DATE(YEAR(Incoming_Data[[#This Row],[Incoming Day]]),MONTH(Incoming_Data[[#This Row],[Incoming Day]]),1),"")</f>
        <v>41334</v>
      </c>
      <c r="R551" s="3">
        <f>DATE(YEAR(Incoming_Data[[#This Row],[Incoming Day]]),1,1)</f>
        <v>41275</v>
      </c>
      <c r="S551" s="6">
        <f>IFERROR(DATE(YEAR(Incoming_Data[[#This Row],[Completed Day]]),MONTH(Incoming_Data[[#This Row],[Completed Day]]),1),"")</f>
        <v>41395</v>
      </c>
      <c r="T551" s="6" t="str">
        <f>IFERROR(DATE(YEAR(Incoming_Data[[#This Row],[Confirmed Day]]),MONTH(Incoming_Data[[#This Row],[Confirmed Day]]),1),"")</f>
        <v/>
      </c>
      <c r="U551" s="12">
        <f>IF(ISNUMBER(Incoming_Data[[#This Row],[Completed Day]]),1,0)</f>
        <v>1</v>
      </c>
      <c r="V551" s="12">
        <f>IF(ISNUMBER(Incoming_Data[[#This Row],[Confirmed Day]]),1,0)</f>
        <v>0</v>
      </c>
      <c r="X551" t="s">
        <v>7642</v>
      </c>
      <c r="Y551" s="36">
        <v>41353</v>
      </c>
      <c r="AA551" t="s">
        <v>7654</v>
      </c>
      <c r="AB551" s="36">
        <v>41355</v>
      </c>
    </row>
    <row r="552" spans="2:28" x14ac:dyDescent="0.25">
      <c r="B552" s="24" t="s">
        <v>30</v>
      </c>
      <c r="C552" s="24" t="s">
        <v>17</v>
      </c>
      <c r="D552" s="24" t="s">
        <v>2191</v>
      </c>
      <c r="E552" s="24" t="s">
        <v>10926</v>
      </c>
      <c r="F552" s="24" t="s">
        <v>10927</v>
      </c>
      <c r="G552" s="36">
        <v>41361</v>
      </c>
      <c r="H552" s="36">
        <v>41361</v>
      </c>
      <c r="I552" s="12">
        <v>3</v>
      </c>
      <c r="J552" s="12">
        <v>4</v>
      </c>
      <c r="K552" s="12">
        <v>4</v>
      </c>
      <c r="L552" s="24" t="s">
        <v>10625</v>
      </c>
      <c r="M552" t="str">
        <f>VLOOKUP(LEFT(Incoming_Data[[#This Row],[Object ID]],1),Lookup[#All],2,FALSE)</f>
        <v>Incident</v>
      </c>
      <c r="N552" s="36">
        <f>IFERROR(VLOOKUP(Incoming_Data[[#This Row],[Object ID]],SP_Data[#All],2,FALSE),"")</f>
        <v>41408</v>
      </c>
      <c r="O552" s="36" t="str">
        <f>IFERROR(VLOOKUP(Incoming_Data[[#This Row],[Object ID]],Finalized_Data[#All],2,FALSE),"")</f>
        <v/>
      </c>
      <c r="P5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2" s="6">
        <f>IFERROR(DATE(YEAR(Incoming_Data[[#This Row],[Incoming Day]]),MONTH(Incoming_Data[[#This Row],[Incoming Day]]),1),"")</f>
        <v>41334</v>
      </c>
      <c r="R552" s="3">
        <f>DATE(YEAR(Incoming_Data[[#This Row],[Incoming Day]]),1,1)</f>
        <v>41275</v>
      </c>
      <c r="S552" s="6">
        <f>IFERROR(DATE(YEAR(Incoming_Data[[#This Row],[Completed Day]]),MONTH(Incoming_Data[[#This Row],[Completed Day]]),1),"")</f>
        <v>41395</v>
      </c>
      <c r="T552" s="6" t="str">
        <f>IFERROR(DATE(YEAR(Incoming_Data[[#This Row],[Confirmed Day]]),MONTH(Incoming_Data[[#This Row],[Confirmed Day]]),1),"")</f>
        <v/>
      </c>
      <c r="U552" s="12">
        <f>IF(ISNUMBER(Incoming_Data[[#This Row],[Completed Day]]),1,0)</f>
        <v>1</v>
      </c>
      <c r="V552" s="12">
        <f>IF(ISNUMBER(Incoming_Data[[#This Row],[Confirmed Day]]),1,0)</f>
        <v>0</v>
      </c>
      <c r="X552" t="s">
        <v>7639</v>
      </c>
      <c r="Y552" s="36">
        <v>41353</v>
      </c>
      <c r="AA552" t="s">
        <v>7650</v>
      </c>
      <c r="AB552" s="36">
        <v>41384</v>
      </c>
    </row>
    <row r="553" spans="2:28" x14ac:dyDescent="0.25">
      <c r="B553" s="24" t="s">
        <v>30</v>
      </c>
      <c r="C553" s="24" t="s">
        <v>17</v>
      </c>
      <c r="D553" s="24" t="s">
        <v>2191</v>
      </c>
      <c r="E553" s="24" t="s">
        <v>10928</v>
      </c>
      <c r="F553" s="24" t="s">
        <v>10929</v>
      </c>
      <c r="G553" s="36">
        <v>41365</v>
      </c>
      <c r="H553" s="36">
        <v>41365</v>
      </c>
      <c r="I553" s="12">
        <v>3</v>
      </c>
      <c r="J553" s="12">
        <v>3</v>
      </c>
      <c r="K553" s="12">
        <v>3</v>
      </c>
      <c r="L553" s="24" t="s">
        <v>10625</v>
      </c>
      <c r="M553" t="str">
        <f>VLOOKUP(LEFT(Incoming_Data[[#This Row],[Object ID]],1),Lookup[#All],2,FALSE)</f>
        <v>Incident</v>
      </c>
      <c r="N553" s="36">
        <f>IFERROR(VLOOKUP(Incoming_Data[[#This Row],[Object ID]],SP_Data[#All],2,FALSE),"")</f>
        <v>41408</v>
      </c>
      <c r="O553" s="36" t="str">
        <f>IFERROR(VLOOKUP(Incoming_Data[[#This Row],[Object ID]],Finalized_Data[#All],2,FALSE),"")</f>
        <v/>
      </c>
      <c r="P5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3" s="6">
        <f>IFERROR(DATE(YEAR(Incoming_Data[[#This Row],[Incoming Day]]),MONTH(Incoming_Data[[#This Row],[Incoming Day]]),1),"")</f>
        <v>41365</v>
      </c>
      <c r="R553" s="3">
        <f>DATE(YEAR(Incoming_Data[[#This Row],[Incoming Day]]),1,1)</f>
        <v>41275</v>
      </c>
      <c r="S553" s="6">
        <f>IFERROR(DATE(YEAR(Incoming_Data[[#This Row],[Completed Day]]),MONTH(Incoming_Data[[#This Row],[Completed Day]]),1),"")</f>
        <v>41395</v>
      </c>
      <c r="T553" s="6" t="str">
        <f>IFERROR(DATE(YEAR(Incoming_Data[[#This Row],[Confirmed Day]]),MONTH(Incoming_Data[[#This Row],[Confirmed Day]]),1),"")</f>
        <v/>
      </c>
      <c r="U553" s="12">
        <f>IF(ISNUMBER(Incoming_Data[[#This Row],[Completed Day]]),1,0)</f>
        <v>1</v>
      </c>
      <c r="V553" s="12">
        <f>IF(ISNUMBER(Incoming_Data[[#This Row],[Confirmed Day]]),1,0)</f>
        <v>0</v>
      </c>
      <c r="X553" t="s">
        <v>7635</v>
      </c>
      <c r="Y553" s="36">
        <v>41353</v>
      </c>
      <c r="AA553" t="s">
        <v>7642</v>
      </c>
      <c r="AB553" s="36">
        <v>41353</v>
      </c>
    </row>
    <row r="554" spans="2:28" x14ac:dyDescent="0.25">
      <c r="B554" s="24" t="s">
        <v>30</v>
      </c>
      <c r="C554" s="24" t="s">
        <v>17</v>
      </c>
      <c r="D554" s="24" t="s">
        <v>2191</v>
      </c>
      <c r="E554" s="24" t="s">
        <v>10930</v>
      </c>
      <c r="F554" s="24" t="s">
        <v>10931</v>
      </c>
      <c r="G554" s="36">
        <v>41366</v>
      </c>
      <c r="H554" s="36">
        <v>41366</v>
      </c>
      <c r="I554" s="12">
        <v>3</v>
      </c>
      <c r="J554" s="12">
        <v>3</v>
      </c>
      <c r="K554" s="12">
        <v>3</v>
      </c>
      <c r="L554" s="24" t="s">
        <v>10625</v>
      </c>
      <c r="M554" t="str">
        <f>VLOOKUP(LEFT(Incoming_Data[[#This Row],[Object ID]],1),Lookup[#All],2,FALSE)</f>
        <v>Incident</v>
      </c>
      <c r="N554" s="36">
        <f>IFERROR(VLOOKUP(Incoming_Data[[#This Row],[Object ID]],SP_Data[#All],2,FALSE),"")</f>
        <v>41410</v>
      </c>
      <c r="O554" s="36" t="str">
        <f>IFERROR(VLOOKUP(Incoming_Data[[#This Row],[Object ID]],Finalized_Data[#All],2,FALSE),"")</f>
        <v/>
      </c>
      <c r="P5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4" s="6">
        <f>IFERROR(DATE(YEAR(Incoming_Data[[#This Row],[Incoming Day]]),MONTH(Incoming_Data[[#This Row],[Incoming Day]]),1),"")</f>
        <v>41365</v>
      </c>
      <c r="R554" s="3">
        <f>DATE(YEAR(Incoming_Data[[#This Row],[Incoming Day]]),1,1)</f>
        <v>41275</v>
      </c>
      <c r="S554" s="6">
        <f>IFERROR(DATE(YEAR(Incoming_Data[[#This Row],[Completed Day]]),MONTH(Incoming_Data[[#This Row],[Completed Day]]),1),"")</f>
        <v>41395</v>
      </c>
      <c r="T554" s="6" t="str">
        <f>IFERROR(DATE(YEAR(Incoming_Data[[#This Row],[Confirmed Day]]),MONTH(Incoming_Data[[#This Row],[Confirmed Day]]),1),"")</f>
        <v/>
      </c>
      <c r="U554" s="12">
        <f>IF(ISNUMBER(Incoming_Data[[#This Row],[Completed Day]]),1,0)</f>
        <v>1</v>
      </c>
      <c r="V554" s="12">
        <f>IF(ISNUMBER(Incoming_Data[[#This Row],[Confirmed Day]]),1,0)</f>
        <v>0</v>
      </c>
      <c r="X554" t="s">
        <v>7630</v>
      </c>
      <c r="Y554" s="36">
        <v>41353</v>
      </c>
      <c r="AA554" t="s">
        <v>7639</v>
      </c>
      <c r="AB554" s="36">
        <v>41384</v>
      </c>
    </row>
    <row r="555" spans="2:28" x14ac:dyDescent="0.25">
      <c r="B555" s="24" t="s">
        <v>30</v>
      </c>
      <c r="C555" s="24" t="s">
        <v>17</v>
      </c>
      <c r="D555" s="24" t="s">
        <v>2191</v>
      </c>
      <c r="E555" s="24" t="s">
        <v>10932</v>
      </c>
      <c r="F555" s="24" t="s">
        <v>10933</v>
      </c>
      <c r="G555" s="36">
        <v>41369</v>
      </c>
      <c r="H555" s="36">
        <v>41369</v>
      </c>
      <c r="I555" s="12">
        <v>4</v>
      </c>
      <c r="J555" s="12">
        <v>3</v>
      </c>
      <c r="K555" s="12">
        <v>4</v>
      </c>
      <c r="L555" s="24" t="s">
        <v>10625</v>
      </c>
      <c r="M555" t="str">
        <f>VLOOKUP(LEFT(Incoming_Data[[#This Row],[Object ID]],1),Lookup[#All],2,FALSE)</f>
        <v>Incident</v>
      </c>
      <c r="N555" s="36">
        <f>IFERROR(VLOOKUP(Incoming_Data[[#This Row],[Object ID]],SP_Data[#All],2,FALSE),"")</f>
        <v>41410</v>
      </c>
      <c r="O555" s="36" t="str">
        <f>IFERROR(VLOOKUP(Incoming_Data[[#This Row],[Object ID]],Finalized_Data[#All],2,FALSE),"")</f>
        <v/>
      </c>
      <c r="P5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5" s="6">
        <f>IFERROR(DATE(YEAR(Incoming_Data[[#This Row],[Incoming Day]]),MONTH(Incoming_Data[[#This Row],[Incoming Day]]),1),"")</f>
        <v>41365</v>
      </c>
      <c r="R555" s="3">
        <f>DATE(YEAR(Incoming_Data[[#This Row],[Incoming Day]]),1,1)</f>
        <v>41275</v>
      </c>
      <c r="S555" s="6">
        <f>IFERROR(DATE(YEAR(Incoming_Data[[#This Row],[Completed Day]]),MONTH(Incoming_Data[[#This Row],[Completed Day]]),1),"")</f>
        <v>41395</v>
      </c>
      <c r="T555" s="6" t="str">
        <f>IFERROR(DATE(YEAR(Incoming_Data[[#This Row],[Confirmed Day]]),MONTH(Incoming_Data[[#This Row],[Confirmed Day]]),1),"")</f>
        <v/>
      </c>
      <c r="U555" s="12">
        <f>IF(ISNUMBER(Incoming_Data[[#This Row],[Completed Day]]),1,0)</f>
        <v>1</v>
      </c>
      <c r="V555" s="12">
        <f>IF(ISNUMBER(Incoming_Data[[#This Row],[Confirmed Day]]),1,0)</f>
        <v>0</v>
      </c>
      <c r="X555" t="s">
        <v>7626</v>
      </c>
      <c r="Y555" s="36">
        <v>41353</v>
      </c>
      <c r="AA555" t="s">
        <v>7635</v>
      </c>
      <c r="AB555" s="36">
        <v>41425</v>
      </c>
    </row>
    <row r="556" spans="2:28" x14ac:dyDescent="0.25">
      <c r="B556" s="24" t="s">
        <v>30</v>
      </c>
      <c r="C556" s="24" t="s">
        <v>17</v>
      </c>
      <c r="D556" s="24" t="s">
        <v>2191</v>
      </c>
      <c r="E556" s="24" t="s">
        <v>1110</v>
      </c>
      <c r="F556" s="24" t="s">
        <v>1111</v>
      </c>
      <c r="G556" s="36">
        <v>41372</v>
      </c>
      <c r="H556" s="36">
        <v>41372</v>
      </c>
      <c r="I556" s="12">
        <v>3</v>
      </c>
      <c r="J556" s="12">
        <v>3</v>
      </c>
      <c r="K556" s="12">
        <v>3</v>
      </c>
      <c r="L556" s="24" t="s">
        <v>10597</v>
      </c>
      <c r="M556" t="str">
        <f>VLOOKUP(LEFT(Incoming_Data[[#This Row],[Object ID]],1),Lookup[#All],2,FALSE)</f>
        <v>Incident</v>
      </c>
      <c r="N556" s="36">
        <f>IFERROR(VLOOKUP(Incoming_Data[[#This Row],[Object ID]],SP_Data[#All],2,FALSE),"")</f>
        <v>41382</v>
      </c>
      <c r="O556" s="36">
        <f>IFERROR(VLOOKUP(Incoming_Data[[#This Row],[Object ID]],Finalized_Data[#All],2,FALSE),"")</f>
        <v>41414</v>
      </c>
      <c r="P5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6" s="6">
        <f>IFERROR(DATE(YEAR(Incoming_Data[[#This Row],[Incoming Day]]),MONTH(Incoming_Data[[#This Row],[Incoming Day]]),1),"")</f>
        <v>41365</v>
      </c>
      <c r="R556" s="3">
        <f>DATE(YEAR(Incoming_Data[[#This Row],[Incoming Day]]),1,1)</f>
        <v>41275</v>
      </c>
      <c r="S556" s="6">
        <f>IFERROR(DATE(YEAR(Incoming_Data[[#This Row],[Completed Day]]),MONTH(Incoming_Data[[#This Row],[Completed Day]]),1),"")</f>
        <v>41365</v>
      </c>
      <c r="T556" s="6">
        <f>IFERROR(DATE(YEAR(Incoming_Data[[#This Row],[Confirmed Day]]),MONTH(Incoming_Data[[#This Row],[Confirmed Day]]),1),"")</f>
        <v>41395</v>
      </c>
      <c r="U556" s="12">
        <f>IF(ISNUMBER(Incoming_Data[[#This Row],[Completed Day]]),1,0)</f>
        <v>1</v>
      </c>
      <c r="V556" s="12">
        <f>IF(ISNUMBER(Incoming_Data[[#This Row],[Confirmed Day]]),1,0)</f>
        <v>1</v>
      </c>
      <c r="X556" t="s">
        <v>7622</v>
      </c>
      <c r="Y556" s="36">
        <v>41353</v>
      </c>
      <c r="AA556" t="s">
        <v>7630</v>
      </c>
      <c r="AB556" s="36">
        <v>41384</v>
      </c>
    </row>
    <row r="557" spans="2:28" x14ac:dyDescent="0.25">
      <c r="B557" s="24" t="s">
        <v>30</v>
      </c>
      <c r="C557" s="24" t="s">
        <v>17</v>
      </c>
      <c r="D557" s="24" t="s">
        <v>2191</v>
      </c>
      <c r="E557" s="24" t="s">
        <v>1120</v>
      </c>
      <c r="F557" s="24" t="s">
        <v>1121</v>
      </c>
      <c r="G557" s="36">
        <v>41374</v>
      </c>
      <c r="H557" s="36">
        <v>41374</v>
      </c>
      <c r="I557" s="12">
        <v>4</v>
      </c>
      <c r="J557" s="12">
        <v>4</v>
      </c>
      <c r="K557" s="12">
        <v>4</v>
      </c>
      <c r="L557" s="24" t="s">
        <v>10625</v>
      </c>
      <c r="M557" t="str">
        <f>VLOOKUP(LEFT(Incoming_Data[[#This Row],[Object ID]],1),Lookup[#All],2,FALSE)</f>
        <v>Incident</v>
      </c>
      <c r="N557" s="36">
        <f>IFERROR(VLOOKUP(Incoming_Data[[#This Row],[Object ID]],SP_Data[#All],2,FALSE),"")</f>
        <v>41393</v>
      </c>
      <c r="O557" s="36" t="str">
        <f>IFERROR(VLOOKUP(Incoming_Data[[#This Row],[Object ID]],Finalized_Data[#All],2,FALSE),"")</f>
        <v/>
      </c>
      <c r="P5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7" s="6">
        <f>IFERROR(DATE(YEAR(Incoming_Data[[#This Row],[Incoming Day]]),MONTH(Incoming_Data[[#This Row],[Incoming Day]]),1),"")</f>
        <v>41365</v>
      </c>
      <c r="R557" s="3">
        <f>DATE(YEAR(Incoming_Data[[#This Row],[Incoming Day]]),1,1)</f>
        <v>41275</v>
      </c>
      <c r="S557" s="6">
        <f>IFERROR(DATE(YEAR(Incoming_Data[[#This Row],[Completed Day]]),MONTH(Incoming_Data[[#This Row],[Completed Day]]),1),"")</f>
        <v>41365</v>
      </c>
      <c r="T557" s="6" t="str">
        <f>IFERROR(DATE(YEAR(Incoming_Data[[#This Row],[Confirmed Day]]),MONTH(Incoming_Data[[#This Row],[Confirmed Day]]),1),"")</f>
        <v/>
      </c>
      <c r="U557" s="12">
        <f>IF(ISNUMBER(Incoming_Data[[#This Row],[Completed Day]]),1,0)</f>
        <v>1</v>
      </c>
      <c r="V557" s="12">
        <f>IF(ISNUMBER(Incoming_Data[[#This Row],[Confirmed Day]]),1,0)</f>
        <v>0</v>
      </c>
      <c r="X557" t="s">
        <v>7614</v>
      </c>
      <c r="Y557" s="36">
        <v>41353</v>
      </c>
      <c r="AA557" t="s">
        <v>7626</v>
      </c>
      <c r="AB557" s="36">
        <v>41384</v>
      </c>
    </row>
    <row r="558" spans="2:28" x14ac:dyDescent="0.25">
      <c r="B558" s="24" t="s">
        <v>30</v>
      </c>
      <c r="C558" s="24" t="s">
        <v>17</v>
      </c>
      <c r="D558" s="24" t="s">
        <v>2191</v>
      </c>
      <c r="E558" s="24" t="s">
        <v>1136</v>
      </c>
      <c r="F558" s="24" t="s">
        <v>1137</v>
      </c>
      <c r="G558" s="36">
        <v>41379</v>
      </c>
      <c r="H558" s="36">
        <v>41379</v>
      </c>
      <c r="I558" s="12">
        <v>3</v>
      </c>
      <c r="J558" s="12">
        <v>3</v>
      </c>
      <c r="K558" s="12">
        <v>3</v>
      </c>
      <c r="L558" s="24" t="s">
        <v>10597</v>
      </c>
      <c r="M558" t="str">
        <f>VLOOKUP(LEFT(Incoming_Data[[#This Row],[Object ID]],1),Lookup[#All],2,FALSE)</f>
        <v>Incident</v>
      </c>
      <c r="N558" s="36">
        <f>IFERROR(VLOOKUP(Incoming_Data[[#This Row],[Object ID]],SP_Data[#All],2,FALSE),"")</f>
        <v>41380</v>
      </c>
      <c r="O558" s="36">
        <f>IFERROR(VLOOKUP(Incoming_Data[[#This Row],[Object ID]],Finalized_Data[#All],2,FALSE),"")</f>
        <v>41414</v>
      </c>
      <c r="P5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8" s="6">
        <f>IFERROR(DATE(YEAR(Incoming_Data[[#This Row],[Incoming Day]]),MONTH(Incoming_Data[[#This Row],[Incoming Day]]),1),"")</f>
        <v>41365</v>
      </c>
      <c r="R558" s="3">
        <f>DATE(YEAR(Incoming_Data[[#This Row],[Incoming Day]]),1,1)</f>
        <v>41275</v>
      </c>
      <c r="S558" s="6">
        <f>IFERROR(DATE(YEAR(Incoming_Data[[#This Row],[Completed Day]]),MONTH(Incoming_Data[[#This Row],[Completed Day]]),1),"")</f>
        <v>41365</v>
      </c>
      <c r="T558" s="6">
        <f>IFERROR(DATE(YEAR(Incoming_Data[[#This Row],[Confirmed Day]]),MONTH(Incoming_Data[[#This Row],[Confirmed Day]]),1),"")</f>
        <v>41395</v>
      </c>
      <c r="U558" s="12">
        <f>IF(ISNUMBER(Incoming_Data[[#This Row],[Completed Day]]),1,0)</f>
        <v>1</v>
      </c>
      <c r="V558" s="12">
        <f>IF(ISNUMBER(Incoming_Data[[#This Row],[Confirmed Day]]),1,0)</f>
        <v>1</v>
      </c>
      <c r="X558" t="s">
        <v>7618</v>
      </c>
      <c r="Y558" s="36">
        <v>41355</v>
      </c>
      <c r="AA558" t="s">
        <v>7622</v>
      </c>
      <c r="AB558" s="36">
        <v>41384</v>
      </c>
    </row>
    <row r="559" spans="2:28" x14ac:dyDescent="0.25">
      <c r="B559" s="24" t="s">
        <v>30</v>
      </c>
      <c r="C559" s="24" t="s">
        <v>17</v>
      </c>
      <c r="D559" s="24" t="s">
        <v>2191</v>
      </c>
      <c r="E559" s="24" t="s">
        <v>10934</v>
      </c>
      <c r="F559" s="24" t="s">
        <v>10935</v>
      </c>
      <c r="G559" s="36">
        <v>41380</v>
      </c>
      <c r="H559" s="36">
        <v>41379</v>
      </c>
      <c r="I559" s="12">
        <v>4</v>
      </c>
      <c r="J559" s="12">
        <v>4</v>
      </c>
      <c r="K559" s="12">
        <v>4</v>
      </c>
      <c r="L559" s="24" t="s">
        <v>10625</v>
      </c>
      <c r="M559" t="str">
        <f>VLOOKUP(LEFT(Incoming_Data[[#This Row],[Object ID]],1),Lookup[#All],2,FALSE)</f>
        <v>Incident</v>
      </c>
      <c r="N559" s="36">
        <f>IFERROR(VLOOKUP(Incoming_Data[[#This Row],[Object ID]],SP_Data[#All],2,FALSE),"")</f>
        <v>41422</v>
      </c>
      <c r="O559" s="36" t="str">
        <f>IFERROR(VLOOKUP(Incoming_Data[[#This Row],[Object ID]],Finalized_Data[#All],2,FALSE),"")</f>
        <v/>
      </c>
      <c r="P5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59" s="6">
        <f>IFERROR(DATE(YEAR(Incoming_Data[[#This Row],[Incoming Day]]),MONTH(Incoming_Data[[#This Row],[Incoming Day]]),1),"")</f>
        <v>41365</v>
      </c>
      <c r="R559" s="3">
        <f>DATE(YEAR(Incoming_Data[[#This Row],[Incoming Day]]),1,1)</f>
        <v>41275</v>
      </c>
      <c r="S559" s="6">
        <f>IFERROR(DATE(YEAR(Incoming_Data[[#This Row],[Completed Day]]),MONTH(Incoming_Data[[#This Row],[Completed Day]]),1),"")</f>
        <v>41395</v>
      </c>
      <c r="T559" s="6" t="str">
        <f>IFERROR(DATE(YEAR(Incoming_Data[[#This Row],[Confirmed Day]]),MONTH(Incoming_Data[[#This Row],[Confirmed Day]]),1),"")</f>
        <v/>
      </c>
      <c r="U559" s="12">
        <f>IF(ISNUMBER(Incoming_Data[[#This Row],[Completed Day]]),1,0)</f>
        <v>1</v>
      </c>
      <c r="V559" s="12">
        <f>IF(ISNUMBER(Incoming_Data[[#This Row],[Confirmed Day]]),1,0)</f>
        <v>0</v>
      </c>
      <c r="X559" t="s">
        <v>7610</v>
      </c>
      <c r="Y559" s="36">
        <v>41356</v>
      </c>
      <c r="AA559" t="s">
        <v>7614</v>
      </c>
      <c r="AB559" s="36">
        <v>41384</v>
      </c>
    </row>
    <row r="560" spans="2:28" x14ac:dyDescent="0.25">
      <c r="B560" s="24" t="s">
        <v>30</v>
      </c>
      <c r="C560" s="24" t="s">
        <v>17</v>
      </c>
      <c r="D560" s="24" t="s">
        <v>2191</v>
      </c>
      <c r="E560" s="24" t="s">
        <v>1144</v>
      </c>
      <c r="F560" s="24" t="s">
        <v>1145</v>
      </c>
      <c r="G560" s="36">
        <v>41380</v>
      </c>
      <c r="H560" s="36">
        <v>41380</v>
      </c>
      <c r="I560" s="12">
        <v>3</v>
      </c>
      <c r="J560" s="12">
        <v>3</v>
      </c>
      <c r="K560" s="12">
        <v>4</v>
      </c>
      <c r="L560" s="24" t="s">
        <v>10597</v>
      </c>
      <c r="M560" t="str">
        <f>VLOOKUP(LEFT(Incoming_Data[[#This Row],[Object ID]],1),Lookup[#All],2,FALSE)</f>
        <v>Incident</v>
      </c>
      <c r="N560" s="36">
        <f>IFERROR(VLOOKUP(Incoming_Data[[#This Row],[Object ID]],SP_Data[#All],2,FALSE),"")</f>
        <v>41386</v>
      </c>
      <c r="O560" s="36">
        <f>IFERROR(VLOOKUP(Incoming_Data[[#This Row],[Object ID]],Finalized_Data[#All],2,FALSE),"")</f>
        <v>41417</v>
      </c>
      <c r="P5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0" s="6">
        <f>IFERROR(DATE(YEAR(Incoming_Data[[#This Row],[Incoming Day]]),MONTH(Incoming_Data[[#This Row],[Incoming Day]]),1),"")</f>
        <v>41365</v>
      </c>
      <c r="R560" s="3">
        <f>DATE(YEAR(Incoming_Data[[#This Row],[Incoming Day]]),1,1)</f>
        <v>41275</v>
      </c>
      <c r="S560" s="6">
        <f>IFERROR(DATE(YEAR(Incoming_Data[[#This Row],[Completed Day]]),MONTH(Incoming_Data[[#This Row],[Completed Day]]),1),"")</f>
        <v>41365</v>
      </c>
      <c r="T560" s="6">
        <f>IFERROR(DATE(YEAR(Incoming_Data[[#This Row],[Confirmed Day]]),MONTH(Incoming_Data[[#This Row],[Confirmed Day]]),1),"")</f>
        <v>41395</v>
      </c>
      <c r="U560" s="12">
        <f>IF(ISNUMBER(Incoming_Data[[#This Row],[Completed Day]]),1,0)</f>
        <v>1</v>
      </c>
      <c r="V560" s="12">
        <f>IF(ISNUMBER(Incoming_Data[[#This Row],[Confirmed Day]]),1,0)</f>
        <v>1</v>
      </c>
      <c r="X560" t="s">
        <v>7605</v>
      </c>
      <c r="Y560" s="36">
        <v>41353</v>
      </c>
      <c r="AA560" t="s">
        <v>7618</v>
      </c>
      <c r="AB560" s="36">
        <v>41355</v>
      </c>
    </row>
    <row r="561" spans="2:28" x14ac:dyDescent="0.25">
      <c r="B561" s="24" t="s">
        <v>30</v>
      </c>
      <c r="C561" s="24" t="s">
        <v>17</v>
      </c>
      <c r="D561" s="24" t="s">
        <v>2191</v>
      </c>
      <c r="E561" s="24" t="s">
        <v>10936</v>
      </c>
      <c r="F561" s="24" t="s">
        <v>10937</v>
      </c>
      <c r="G561" s="36">
        <v>41388</v>
      </c>
      <c r="H561" s="36">
        <v>41388</v>
      </c>
      <c r="I561" s="12">
        <v>3</v>
      </c>
      <c r="J561" s="12">
        <v>3</v>
      </c>
      <c r="K561" s="12">
        <v>3</v>
      </c>
      <c r="L561" s="24" t="s">
        <v>10625</v>
      </c>
      <c r="M561" t="str">
        <f>VLOOKUP(LEFT(Incoming_Data[[#This Row],[Object ID]],1),Lookup[#All],2,FALSE)</f>
        <v>Incident</v>
      </c>
      <c r="N561" s="36">
        <f>IFERROR(VLOOKUP(Incoming_Data[[#This Row],[Object ID]],SP_Data[#All],2,FALSE),"")</f>
        <v>41403</v>
      </c>
      <c r="O561" s="36" t="str">
        <f>IFERROR(VLOOKUP(Incoming_Data[[#This Row],[Object ID]],Finalized_Data[#All],2,FALSE),"")</f>
        <v/>
      </c>
      <c r="P5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1" s="6">
        <f>IFERROR(DATE(YEAR(Incoming_Data[[#This Row],[Incoming Day]]),MONTH(Incoming_Data[[#This Row],[Incoming Day]]),1),"")</f>
        <v>41365</v>
      </c>
      <c r="R561" s="3">
        <f>DATE(YEAR(Incoming_Data[[#This Row],[Incoming Day]]),1,1)</f>
        <v>41275</v>
      </c>
      <c r="S561" s="6">
        <f>IFERROR(DATE(YEAR(Incoming_Data[[#This Row],[Completed Day]]),MONTH(Incoming_Data[[#This Row],[Completed Day]]),1),"")</f>
        <v>41395</v>
      </c>
      <c r="T561" s="6" t="str">
        <f>IFERROR(DATE(YEAR(Incoming_Data[[#This Row],[Confirmed Day]]),MONTH(Incoming_Data[[#This Row],[Confirmed Day]]),1),"")</f>
        <v/>
      </c>
      <c r="U561" s="12">
        <f>IF(ISNUMBER(Incoming_Data[[#This Row],[Completed Day]]),1,0)</f>
        <v>1</v>
      </c>
      <c r="V561" s="12">
        <f>IF(ISNUMBER(Incoming_Data[[#This Row],[Confirmed Day]]),1,0)</f>
        <v>0</v>
      </c>
      <c r="X561" t="s">
        <v>7590</v>
      </c>
      <c r="Y561" s="36">
        <v>41366</v>
      </c>
      <c r="AA561" t="s">
        <v>7610</v>
      </c>
      <c r="AB561" s="36">
        <v>41387</v>
      </c>
    </row>
    <row r="562" spans="2:28" x14ac:dyDescent="0.25">
      <c r="B562" s="24" t="s">
        <v>30</v>
      </c>
      <c r="C562" s="24" t="s">
        <v>17</v>
      </c>
      <c r="D562" s="24" t="s">
        <v>2191</v>
      </c>
      <c r="E562" s="24" t="s">
        <v>10938</v>
      </c>
      <c r="F562" s="24" t="s">
        <v>10939</v>
      </c>
      <c r="G562" s="36">
        <v>41388</v>
      </c>
      <c r="H562" s="36">
        <v>41389</v>
      </c>
      <c r="I562" s="12">
        <v>3</v>
      </c>
      <c r="J562" s="12">
        <v>3</v>
      </c>
      <c r="K562" s="12">
        <v>3</v>
      </c>
      <c r="L562" s="24" t="s">
        <v>10625</v>
      </c>
      <c r="M562" t="str">
        <f>VLOOKUP(LEFT(Incoming_Data[[#This Row],[Object ID]],1),Lookup[#All],2,FALSE)</f>
        <v>Incident</v>
      </c>
      <c r="N562" s="36">
        <f>IFERROR(VLOOKUP(Incoming_Data[[#This Row],[Object ID]],SP_Data[#All],2,FALSE),"")</f>
        <v>41409</v>
      </c>
      <c r="O562" s="36" t="str">
        <f>IFERROR(VLOOKUP(Incoming_Data[[#This Row],[Object ID]],Finalized_Data[#All],2,FALSE),"")</f>
        <v/>
      </c>
      <c r="P5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2" s="6">
        <f>IFERROR(DATE(YEAR(Incoming_Data[[#This Row],[Incoming Day]]),MONTH(Incoming_Data[[#This Row],[Incoming Day]]),1),"")</f>
        <v>41365</v>
      </c>
      <c r="R562" s="3">
        <f>DATE(YEAR(Incoming_Data[[#This Row],[Incoming Day]]),1,1)</f>
        <v>41275</v>
      </c>
      <c r="S562" s="6">
        <f>IFERROR(DATE(YEAR(Incoming_Data[[#This Row],[Completed Day]]),MONTH(Incoming_Data[[#This Row],[Completed Day]]),1),"")</f>
        <v>41395</v>
      </c>
      <c r="T562" s="6" t="str">
        <f>IFERROR(DATE(YEAR(Incoming_Data[[#This Row],[Confirmed Day]]),MONTH(Incoming_Data[[#This Row],[Confirmed Day]]),1),"")</f>
        <v/>
      </c>
      <c r="U562" s="12">
        <f>IF(ISNUMBER(Incoming_Data[[#This Row],[Completed Day]]),1,0)</f>
        <v>1</v>
      </c>
      <c r="V562" s="12">
        <f>IF(ISNUMBER(Incoming_Data[[#This Row],[Confirmed Day]]),1,0)</f>
        <v>0</v>
      </c>
      <c r="X562" t="s">
        <v>7600</v>
      </c>
      <c r="Y562" s="36">
        <v>41353</v>
      </c>
      <c r="AA562" t="s">
        <v>7605</v>
      </c>
      <c r="AB562" s="36">
        <v>41353</v>
      </c>
    </row>
    <row r="563" spans="2:28" x14ac:dyDescent="0.25">
      <c r="B563" s="24" t="s">
        <v>30</v>
      </c>
      <c r="C563" s="24" t="s">
        <v>17</v>
      </c>
      <c r="D563" s="24" t="s">
        <v>2191</v>
      </c>
      <c r="E563" s="24" t="s">
        <v>10940</v>
      </c>
      <c r="F563" s="24" t="s">
        <v>10941</v>
      </c>
      <c r="G563" s="36">
        <v>41389</v>
      </c>
      <c r="H563" s="36">
        <v>41389</v>
      </c>
      <c r="I563" s="12">
        <v>3</v>
      </c>
      <c r="J563" s="12">
        <v>3</v>
      </c>
      <c r="K563" s="12">
        <v>3</v>
      </c>
      <c r="L563" s="24" t="s">
        <v>10625</v>
      </c>
      <c r="M563" t="str">
        <f>VLOOKUP(LEFT(Incoming_Data[[#This Row],[Object ID]],1),Lookup[#All],2,FALSE)</f>
        <v>Incident</v>
      </c>
      <c r="N563" s="36">
        <f>IFERROR(VLOOKUP(Incoming_Data[[#This Row],[Object ID]],SP_Data[#All],2,FALSE),"")</f>
        <v>41408</v>
      </c>
      <c r="O563" s="36" t="str">
        <f>IFERROR(VLOOKUP(Incoming_Data[[#This Row],[Object ID]],Finalized_Data[#All],2,FALSE),"")</f>
        <v/>
      </c>
      <c r="P5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3" s="6">
        <f>IFERROR(DATE(YEAR(Incoming_Data[[#This Row],[Incoming Day]]),MONTH(Incoming_Data[[#This Row],[Incoming Day]]),1),"")</f>
        <v>41365</v>
      </c>
      <c r="R563" s="3">
        <f>DATE(YEAR(Incoming_Data[[#This Row],[Incoming Day]]),1,1)</f>
        <v>41275</v>
      </c>
      <c r="S563" s="6">
        <f>IFERROR(DATE(YEAR(Incoming_Data[[#This Row],[Completed Day]]),MONTH(Incoming_Data[[#This Row],[Completed Day]]),1),"")</f>
        <v>41395</v>
      </c>
      <c r="T563" s="6" t="str">
        <f>IFERROR(DATE(YEAR(Incoming_Data[[#This Row],[Confirmed Day]]),MONTH(Incoming_Data[[#This Row],[Confirmed Day]]),1),"")</f>
        <v/>
      </c>
      <c r="U563" s="12">
        <f>IF(ISNUMBER(Incoming_Data[[#This Row],[Completed Day]]),1,0)</f>
        <v>1</v>
      </c>
      <c r="V563" s="12">
        <f>IF(ISNUMBER(Incoming_Data[[#This Row],[Confirmed Day]]),1,0)</f>
        <v>0</v>
      </c>
      <c r="X563" t="s">
        <v>7564</v>
      </c>
      <c r="Y563" s="36">
        <v>41353</v>
      </c>
      <c r="AA563" t="s">
        <v>7590</v>
      </c>
      <c r="AB563" s="36">
        <v>41414</v>
      </c>
    </row>
    <row r="564" spans="2:28" x14ac:dyDescent="0.25">
      <c r="B564" s="24" t="s">
        <v>30</v>
      </c>
      <c r="C564" s="24" t="s">
        <v>17</v>
      </c>
      <c r="D564" s="24" t="s">
        <v>2191</v>
      </c>
      <c r="E564" s="24" t="s">
        <v>1206</v>
      </c>
      <c r="F564" s="24" t="s">
        <v>1207</v>
      </c>
      <c r="G564" s="36">
        <v>41390</v>
      </c>
      <c r="H564" s="36">
        <v>41389</v>
      </c>
      <c r="I564" s="12">
        <v>4</v>
      </c>
      <c r="J564" s="12">
        <v>4</v>
      </c>
      <c r="K564" s="12">
        <v>4</v>
      </c>
      <c r="L564" s="24" t="s">
        <v>10625</v>
      </c>
      <c r="M564" t="str">
        <f>VLOOKUP(LEFT(Incoming_Data[[#This Row],[Object ID]],1),Lookup[#All],2,FALSE)</f>
        <v>Incident</v>
      </c>
      <c r="N564" s="36">
        <f>IFERROR(VLOOKUP(Incoming_Data[[#This Row],[Object ID]],SP_Data[#All],2,FALSE),"")</f>
        <v>41424</v>
      </c>
      <c r="O564" s="36" t="str">
        <f>IFERROR(VLOOKUP(Incoming_Data[[#This Row],[Object ID]],Finalized_Data[#All],2,FALSE),"")</f>
        <v/>
      </c>
      <c r="P5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4" s="6">
        <f>IFERROR(DATE(YEAR(Incoming_Data[[#This Row],[Incoming Day]]),MONTH(Incoming_Data[[#This Row],[Incoming Day]]),1),"")</f>
        <v>41365</v>
      </c>
      <c r="R564" s="3">
        <f>DATE(YEAR(Incoming_Data[[#This Row],[Incoming Day]]),1,1)</f>
        <v>41275</v>
      </c>
      <c r="S564" s="6">
        <f>IFERROR(DATE(YEAR(Incoming_Data[[#This Row],[Completed Day]]),MONTH(Incoming_Data[[#This Row],[Completed Day]]),1),"")</f>
        <v>41395</v>
      </c>
      <c r="T564" s="6" t="str">
        <f>IFERROR(DATE(YEAR(Incoming_Data[[#This Row],[Confirmed Day]]),MONTH(Incoming_Data[[#This Row],[Confirmed Day]]),1),"")</f>
        <v/>
      </c>
      <c r="U564" s="12">
        <f>IF(ISNUMBER(Incoming_Data[[#This Row],[Completed Day]]),1,0)</f>
        <v>1</v>
      </c>
      <c r="V564" s="12">
        <f>IF(ISNUMBER(Incoming_Data[[#This Row],[Confirmed Day]]),1,0)</f>
        <v>0</v>
      </c>
      <c r="X564" t="s">
        <v>7551</v>
      </c>
      <c r="Y564" s="36">
        <v>41353</v>
      </c>
      <c r="AA564" t="s">
        <v>7600</v>
      </c>
      <c r="AB564" s="36">
        <v>41384</v>
      </c>
    </row>
    <row r="565" spans="2:28" x14ac:dyDescent="0.25">
      <c r="B565" s="24" t="s">
        <v>30</v>
      </c>
      <c r="C565" s="24" t="s">
        <v>17</v>
      </c>
      <c r="D565" s="24" t="s">
        <v>2191</v>
      </c>
      <c r="E565" s="24" t="s">
        <v>10942</v>
      </c>
      <c r="F565" s="24" t="s">
        <v>10943</v>
      </c>
      <c r="G565" s="36">
        <v>41391</v>
      </c>
      <c r="H565" s="36">
        <v>41390</v>
      </c>
      <c r="I565" s="12">
        <v>4</v>
      </c>
      <c r="J565" s="12">
        <v>4</v>
      </c>
      <c r="K565" s="12">
        <v>4</v>
      </c>
      <c r="L565" s="24" t="s">
        <v>10625</v>
      </c>
      <c r="M565" t="str">
        <f>VLOOKUP(LEFT(Incoming_Data[[#This Row],[Object ID]],1),Lookup[#All],2,FALSE)</f>
        <v>Incident</v>
      </c>
      <c r="N565" s="36">
        <f>IFERROR(VLOOKUP(Incoming_Data[[#This Row],[Object ID]],SP_Data[#All],2,FALSE),"")</f>
        <v>41408</v>
      </c>
      <c r="O565" s="36" t="str">
        <f>IFERROR(VLOOKUP(Incoming_Data[[#This Row],[Object ID]],Finalized_Data[#All],2,FALSE),"")</f>
        <v/>
      </c>
      <c r="P5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5" s="6">
        <f>IFERROR(DATE(YEAR(Incoming_Data[[#This Row],[Incoming Day]]),MONTH(Incoming_Data[[#This Row],[Incoming Day]]),1),"")</f>
        <v>41365</v>
      </c>
      <c r="R565" s="3">
        <f>DATE(YEAR(Incoming_Data[[#This Row],[Incoming Day]]),1,1)</f>
        <v>41275</v>
      </c>
      <c r="S565" s="6">
        <f>IFERROR(DATE(YEAR(Incoming_Data[[#This Row],[Completed Day]]),MONTH(Incoming_Data[[#This Row],[Completed Day]]),1),"")</f>
        <v>41395</v>
      </c>
      <c r="T565" s="6" t="str">
        <f>IFERROR(DATE(YEAR(Incoming_Data[[#This Row],[Confirmed Day]]),MONTH(Incoming_Data[[#This Row],[Confirmed Day]]),1),"")</f>
        <v/>
      </c>
      <c r="U565" s="12">
        <f>IF(ISNUMBER(Incoming_Data[[#This Row],[Completed Day]]),1,0)</f>
        <v>1</v>
      </c>
      <c r="V565" s="12">
        <f>IF(ISNUMBER(Incoming_Data[[#This Row],[Confirmed Day]]),1,0)</f>
        <v>0</v>
      </c>
      <c r="X565" t="s">
        <v>7542</v>
      </c>
      <c r="Y565" s="36">
        <v>41356</v>
      </c>
      <c r="AA565" t="s">
        <v>7564</v>
      </c>
      <c r="AB565" s="36">
        <v>41384</v>
      </c>
    </row>
    <row r="566" spans="2:28" x14ac:dyDescent="0.25">
      <c r="B566" s="24" t="s">
        <v>30</v>
      </c>
      <c r="C566" s="24" t="s">
        <v>17</v>
      </c>
      <c r="D566" s="24" t="s">
        <v>2191</v>
      </c>
      <c r="E566" s="24" t="s">
        <v>10944</v>
      </c>
      <c r="F566" s="24" t="s">
        <v>10945</v>
      </c>
      <c r="G566" s="36">
        <v>41393</v>
      </c>
      <c r="H566" s="36">
        <v>41393</v>
      </c>
      <c r="I566" s="12">
        <v>4</v>
      </c>
      <c r="J566" s="12">
        <v>4</v>
      </c>
      <c r="K566" s="12">
        <v>4</v>
      </c>
      <c r="L566" s="24" t="s">
        <v>10625</v>
      </c>
      <c r="M566" t="str">
        <f>VLOOKUP(LEFT(Incoming_Data[[#This Row],[Object ID]],1),Lookup[#All],2,FALSE)</f>
        <v>Incident</v>
      </c>
      <c r="N566" s="36">
        <f>IFERROR(VLOOKUP(Incoming_Data[[#This Row],[Object ID]],SP_Data[#All],2,FALSE),"")</f>
        <v>41425</v>
      </c>
      <c r="O566" s="36" t="str">
        <f>IFERROR(VLOOKUP(Incoming_Data[[#This Row],[Object ID]],Finalized_Data[#All],2,FALSE),"")</f>
        <v/>
      </c>
      <c r="P5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6" s="6">
        <f>IFERROR(DATE(YEAR(Incoming_Data[[#This Row],[Incoming Day]]),MONTH(Incoming_Data[[#This Row],[Incoming Day]]),1),"")</f>
        <v>41365</v>
      </c>
      <c r="R566" s="3">
        <f>DATE(YEAR(Incoming_Data[[#This Row],[Incoming Day]]),1,1)</f>
        <v>41275</v>
      </c>
      <c r="S566" s="6">
        <f>IFERROR(DATE(YEAR(Incoming_Data[[#This Row],[Completed Day]]),MONTH(Incoming_Data[[#This Row],[Completed Day]]),1),"")</f>
        <v>41395</v>
      </c>
      <c r="T566" s="6" t="str">
        <f>IFERROR(DATE(YEAR(Incoming_Data[[#This Row],[Confirmed Day]]),MONTH(Incoming_Data[[#This Row],[Confirmed Day]]),1),"")</f>
        <v/>
      </c>
      <c r="U566" s="12">
        <f>IF(ISNUMBER(Incoming_Data[[#This Row],[Completed Day]]),1,0)</f>
        <v>1</v>
      </c>
      <c r="V566" s="12">
        <f>IF(ISNUMBER(Incoming_Data[[#This Row],[Confirmed Day]]),1,0)</f>
        <v>0</v>
      </c>
      <c r="X566" t="s">
        <v>7527</v>
      </c>
      <c r="Y566" s="36">
        <v>41353</v>
      </c>
      <c r="AA566" t="s">
        <v>7551</v>
      </c>
      <c r="AB566" s="36">
        <v>41384</v>
      </c>
    </row>
    <row r="567" spans="2:28" x14ac:dyDescent="0.25">
      <c r="B567" s="24" t="s">
        <v>30</v>
      </c>
      <c r="C567" s="24" t="s">
        <v>17</v>
      </c>
      <c r="D567" s="24" t="s">
        <v>2191</v>
      </c>
      <c r="E567" s="24" t="s">
        <v>10946</v>
      </c>
      <c r="F567" s="24" t="s">
        <v>10947</v>
      </c>
      <c r="G567" s="36">
        <v>41393</v>
      </c>
      <c r="H567" s="36">
        <v>41393</v>
      </c>
      <c r="I567" s="12">
        <v>3</v>
      </c>
      <c r="J567" s="12">
        <v>3</v>
      </c>
      <c r="K567" s="12">
        <v>3</v>
      </c>
      <c r="L567" s="24" t="s">
        <v>10625</v>
      </c>
      <c r="M567" t="str">
        <f>VLOOKUP(LEFT(Incoming_Data[[#This Row],[Object ID]],1),Lookup[#All],2,FALSE)</f>
        <v>Incident</v>
      </c>
      <c r="N567" s="36">
        <f>IFERROR(VLOOKUP(Incoming_Data[[#This Row],[Object ID]],SP_Data[#All],2,FALSE),"")</f>
        <v>41403</v>
      </c>
      <c r="O567" s="36" t="str">
        <f>IFERROR(VLOOKUP(Incoming_Data[[#This Row],[Object ID]],Finalized_Data[#All],2,FALSE),"")</f>
        <v/>
      </c>
      <c r="P5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7" s="6">
        <f>IFERROR(DATE(YEAR(Incoming_Data[[#This Row],[Incoming Day]]),MONTH(Incoming_Data[[#This Row],[Incoming Day]]),1),"")</f>
        <v>41365</v>
      </c>
      <c r="R567" s="3">
        <f>DATE(YEAR(Incoming_Data[[#This Row],[Incoming Day]]),1,1)</f>
        <v>41275</v>
      </c>
      <c r="S567" s="6">
        <f>IFERROR(DATE(YEAR(Incoming_Data[[#This Row],[Completed Day]]),MONTH(Incoming_Data[[#This Row],[Completed Day]]),1),"")</f>
        <v>41395</v>
      </c>
      <c r="T567" s="6" t="str">
        <f>IFERROR(DATE(YEAR(Incoming_Data[[#This Row],[Confirmed Day]]),MONTH(Incoming_Data[[#This Row],[Confirmed Day]]),1),"")</f>
        <v/>
      </c>
      <c r="U567" s="12">
        <f>IF(ISNUMBER(Incoming_Data[[#This Row],[Completed Day]]),1,0)</f>
        <v>1</v>
      </c>
      <c r="V567" s="12">
        <f>IF(ISNUMBER(Incoming_Data[[#This Row],[Confirmed Day]]),1,0)</f>
        <v>0</v>
      </c>
      <c r="X567" t="s">
        <v>7517</v>
      </c>
      <c r="Y567" s="36">
        <v>41353</v>
      </c>
      <c r="AA567" t="s">
        <v>7542</v>
      </c>
      <c r="AB567" s="36">
        <v>41387</v>
      </c>
    </row>
    <row r="568" spans="2:28" x14ac:dyDescent="0.25">
      <c r="B568" s="24" t="s">
        <v>30</v>
      </c>
      <c r="C568" s="24" t="s">
        <v>17</v>
      </c>
      <c r="D568" s="24" t="s">
        <v>2191</v>
      </c>
      <c r="E568" s="24" t="s">
        <v>10948</v>
      </c>
      <c r="F568" s="24" t="s">
        <v>10949</v>
      </c>
      <c r="G568" s="36">
        <v>41401</v>
      </c>
      <c r="H568" s="36">
        <v>41401</v>
      </c>
      <c r="I568" s="12">
        <v>4</v>
      </c>
      <c r="J568" s="12">
        <v>4</v>
      </c>
      <c r="K568" s="12">
        <v>4</v>
      </c>
      <c r="L568" s="24" t="s">
        <v>10625</v>
      </c>
      <c r="M568" t="str">
        <f>VLOOKUP(LEFT(Incoming_Data[[#This Row],[Object ID]],1),Lookup[#All],2,FALSE)</f>
        <v>Incident</v>
      </c>
      <c r="N568" s="36">
        <f>IFERROR(VLOOKUP(Incoming_Data[[#This Row],[Object ID]],SP_Data[#All],2,FALSE),"")</f>
        <v>41425</v>
      </c>
      <c r="O568" s="36" t="str">
        <f>IFERROR(VLOOKUP(Incoming_Data[[#This Row],[Object ID]],Finalized_Data[#All],2,FALSE),"")</f>
        <v/>
      </c>
      <c r="P5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8" s="6">
        <f>IFERROR(DATE(YEAR(Incoming_Data[[#This Row],[Incoming Day]]),MONTH(Incoming_Data[[#This Row],[Incoming Day]]),1),"")</f>
        <v>41395</v>
      </c>
      <c r="R568" s="3">
        <f>DATE(YEAR(Incoming_Data[[#This Row],[Incoming Day]]),1,1)</f>
        <v>41275</v>
      </c>
      <c r="S568" s="6">
        <f>IFERROR(DATE(YEAR(Incoming_Data[[#This Row],[Completed Day]]),MONTH(Incoming_Data[[#This Row],[Completed Day]]),1),"")</f>
        <v>41395</v>
      </c>
      <c r="T568" s="6" t="str">
        <f>IFERROR(DATE(YEAR(Incoming_Data[[#This Row],[Confirmed Day]]),MONTH(Incoming_Data[[#This Row],[Confirmed Day]]),1),"")</f>
        <v/>
      </c>
      <c r="U568" s="12">
        <f>IF(ISNUMBER(Incoming_Data[[#This Row],[Completed Day]]),1,0)</f>
        <v>1</v>
      </c>
      <c r="V568" s="12">
        <f>IF(ISNUMBER(Incoming_Data[[#This Row],[Confirmed Day]]),1,0)</f>
        <v>0</v>
      </c>
      <c r="X568" t="s">
        <v>7503</v>
      </c>
      <c r="Y568" s="36">
        <v>41353</v>
      </c>
      <c r="AA568" t="s">
        <v>7527</v>
      </c>
      <c r="AB568" s="36">
        <v>41425</v>
      </c>
    </row>
    <row r="569" spans="2:28" x14ac:dyDescent="0.25">
      <c r="B569" s="24" t="s">
        <v>30</v>
      </c>
      <c r="C569" s="24" t="s">
        <v>17</v>
      </c>
      <c r="D569" s="24" t="s">
        <v>2191</v>
      </c>
      <c r="E569" s="24" t="s">
        <v>1266</v>
      </c>
      <c r="F569" s="24" t="s">
        <v>1267</v>
      </c>
      <c r="G569" s="36">
        <v>41401</v>
      </c>
      <c r="H569" s="36">
        <v>41401</v>
      </c>
      <c r="I569" s="12">
        <v>2</v>
      </c>
      <c r="J569" s="12">
        <v>3</v>
      </c>
      <c r="K569" s="12">
        <v>3</v>
      </c>
      <c r="L569" s="24" t="s">
        <v>10597</v>
      </c>
      <c r="M569" t="str">
        <f>VLOOKUP(LEFT(Incoming_Data[[#This Row],[Object ID]],1),Lookup[#All],2,FALSE)</f>
        <v>Incident</v>
      </c>
      <c r="N569" s="36">
        <f>IFERROR(VLOOKUP(Incoming_Data[[#This Row],[Object ID]],SP_Data[#All],2,FALSE),"")</f>
        <v>41418</v>
      </c>
      <c r="O569" s="36">
        <f>IFERROR(VLOOKUP(Incoming_Data[[#This Row],[Object ID]],Finalized_Data[#All],2,FALSE),"")</f>
        <v>41418</v>
      </c>
      <c r="P5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69" s="6">
        <f>IFERROR(DATE(YEAR(Incoming_Data[[#This Row],[Incoming Day]]),MONTH(Incoming_Data[[#This Row],[Incoming Day]]),1),"")</f>
        <v>41395</v>
      </c>
      <c r="R569" s="3">
        <f>DATE(YEAR(Incoming_Data[[#This Row],[Incoming Day]]),1,1)</f>
        <v>41275</v>
      </c>
      <c r="S569" s="6">
        <f>IFERROR(DATE(YEAR(Incoming_Data[[#This Row],[Completed Day]]),MONTH(Incoming_Data[[#This Row],[Completed Day]]),1),"")</f>
        <v>41395</v>
      </c>
      <c r="T569" s="6">
        <f>IFERROR(DATE(YEAR(Incoming_Data[[#This Row],[Confirmed Day]]),MONTH(Incoming_Data[[#This Row],[Confirmed Day]]),1),"")</f>
        <v>41395</v>
      </c>
      <c r="U569" s="12">
        <f>IF(ISNUMBER(Incoming_Data[[#This Row],[Completed Day]]),1,0)</f>
        <v>1</v>
      </c>
      <c r="V569" s="12">
        <f>IF(ISNUMBER(Incoming_Data[[#This Row],[Confirmed Day]]),1,0)</f>
        <v>1</v>
      </c>
      <c r="X569" t="s">
        <v>7498</v>
      </c>
      <c r="Y569" s="36">
        <v>41354</v>
      </c>
      <c r="AA569" t="s">
        <v>7517</v>
      </c>
      <c r="AB569" s="36">
        <v>41384</v>
      </c>
    </row>
    <row r="570" spans="2:28" x14ac:dyDescent="0.25">
      <c r="B570" s="24" t="s">
        <v>30</v>
      </c>
      <c r="C570" s="24" t="s">
        <v>17</v>
      </c>
      <c r="D570" s="24" t="s">
        <v>2191</v>
      </c>
      <c r="E570" s="24" t="s">
        <v>10950</v>
      </c>
      <c r="F570" s="24" t="s">
        <v>10951</v>
      </c>
      <c r="G570" s="36">
        <v>41401</v>
      </c>
      <c r="H570" s="36">
        <v>41401</v>
      </c>
      <c r="I570" s="12">
        <v>3</v>
      </c>
      <c r="J570" s="12">
        <v>3</v>
      </c>
      <c r="K570" s="12">
        <v>3</v>
      </c>
      <c r="L570" s="24" t="s">
        <v>10625</v>
      </c>
      <c r="M570" t="str">
        <f>VLOOKUP(LEFT(Incoming_Data[[#This Row],[Object ID]],1),Lookup[#All],2,FALSE)</f>
        <v>Incident</v>
      </c>
      <c r="N570" s="36">
        <f>IFERROR(VLOOKUP(Incoming_Data[[#This Row],[Object ID]],SP_Data[#All],2,FALSE),"")</f>
        <v>41408</v>
      </c>
      <c r="O570" s="36" t="str">
        <f>IFERROR(VLOOKUP(Incoming_Data[[#This Row],[Object ID]],Finalized_Data[#All],2,FALSE),"")</f>
        <v/>
      </c>
      <c r="P5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0" s="6">
        <f>IFERROR(DATE(YEAR(Incoming_Data[[#This Row],[Incoming Day]]),MONTH(Incoming_Data[[#This Row],[Incoming Day]]),1),"")</f>
        <v>41395</v>
      </c>
      <c r="R570" s="3">
        <f>DATE(YEAR(Incoming_Data[[#This Row],[Incoming Day]]),1,1)</f>
        <v>41275</v>
      </c>
      <c r="S570" s="6">
        <f>IFERROR(DATE(YEAR(Incoming_Data[[#This Row],[Completed Day]]),MONTH(Incoming_Data[[#This Row],[Completed Day]]),1),"")</f>
        <v>41395</v>
      </c>
      <c r="T570" s="6" t="str">
        <f>IFERROR(DATE(YEAR(Incoming_Data[[#This Row],[Confirmed Day]]),MONTH(Incoming_Data[[#This Row],[Confirmed Day]]),1),"")</f>
        <v/>
      </c>
      <c r="U570" s="12">
        <f>IF(ISNUMBER(Incoming_Data[[#This Row],[Completed Day]]),1,0)</f>
        <v>1</v>
      </c>
      <c r="V570" s="12">
        <f>IF(ISNUMBER(Incoming_Data[[#This Row],[Confirmed Day]]),1,0)</f>
        <v>0</v>
      </c>
      <c r="X570" t="s">
        <v>7495</v>
      </c>
      <c r="Y570" s="36">
        <v>41353</v>
      </c>
      <c r="AA570" t="s">
        <v>7503</v>
      </c>
      <c r="AB570" s="36">
        <v>41384</v>
      </c>
    </row>
    <row r="571" spans="2:28" x14ac:dyDescent="0.25">
      <c r="B571" s="24" t="s">
        <v>30</v>
      </c>
      <c r="C571" s="24" t="s">
        <v>17</v>
      </c>
      <c r="D571" s="24" t="s">
        <v>2191</v>
      </c>
      <c r="E571" s="24" t="s">
        <v>10952</v>
      </c>
      <c r="F571" s="24" t="s">
        <v>10953</v>
      </c>
      <c r="G571" s="36">
        <v>41402</v>
      </c>
      <c r="H571" s="36">
        <v>41402</v>
      </c>
      <c r="I571" s="12">
        <v>1</v>
      </c>
      <c r="J571" s="12">
        <v>2</v>
      </c>
      <c r="K571" s="12">
        <v>2</v>
      </c>
      <c r="L571" s="24" t="s">
        <v>10625</v>
      </c>
      <c r="M571" t="str">
        <f>VLOOKUP(LEFT(Incoming_Data[[#This Row],[Object ID]],1),Lookup[#All],2,FALSE)</f>
        <v>Incident</v>
      </c>
      <c r="N571" s="36">
        <f>IFERROR(VLOOKUP(Incoming_Data[[#This Row],[Object ID]],SP_Data[#All],2,FALSE),"")</f>
        <v>41403</v>
      </c>
      <c r="O571" s="36" t="str">
        <f>IFERROR(VLOOKUP(Incoming_Data[[#This Row],[Object ID]],Finalized_Data[#All],2,FALSE),"")</f>
        <v/>
      </c>
      <c r="P5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1" s="6">
        <f>IFERROR(DATE(YEAR(Incoming_Data[[#This Row],[Incoming Day]]),MONTH(Incoming_Data[[#This Row],[Incoming Day]]),1),"")</f>
        <v>41395</v>
      </c>
      <c r="R571" s="3">
        <f>DATE(YEAR(Incoming_Data[[#This Row],[Incoming Day]]),1,1)</f>
        <v>41275</v>
      </c>
      <c r="S571" s="6">
        <f>IFERROR(DATE(YEAR(Incoming_Data[[#This Row],[Completed Day]]),MONTH(Incoming_Data[[#This Row],[Completed Day]]),1),"")</f>
        <v>41395</v>
      </c>
      <c r="T571" s="6" t="str">
        <f>IFERROR(DATE(YEAR(Incoming_Data[[#This Row],[Confirmed Day]]),MONTH(Incoming_Data[[#This Row],[Confirmed Day]]),1),"")</f>
        <v/>
      </c>
      <c r="U571" s="12">
        <f>IF(ISNUMBER(Incoming_Data[[#This Row],[Completed Day]]),1,0)</f>
        <v>1</v>
      </c>
      <c r="V571" s="12">
        <f>IF(ISNUMBER(Incoming_Data[[#This Row],[Confirmed Day]]),1,0)</f>
        <v>0</v>
      </c>
      <c r="X571" t="s">
        <v>7486</v>
      </c>
      <c r="Y571" s="36">
        <v>41354</v>
      </c>
      <c r="AA571" t="s">
        <v>7498</v>
      </c>
      <c r="AB571" s="36">
        <v>41354</v>
      </c>
    </row>
    <row r="572" spans="2:28" x14ac:dyDescent="0.25">
      <c r="B572" s="24" t="s">
        <v>30</v>
      </c>
      <c r="C572" s="24" t="s">
        <v>17</v>
      </c>
      <c r="D572" s="24" t="s">
        <v>2191</v>
      </c>
      <c r="E572" s="24" t="s">
        <v>1272</v>
      </c>
      <c r="F572" s="24" t="s">
        <v>1273</v>
      </c>
      <c r="G572" s="36">
        <v>41408</v>
      </c>
      <c r="H572" s="36">
        <v>41408</v>
      </c>
      <c r="I572" s="12">
        <v>4</v>
      </c>
      <c r="J572" s="12">
        <v>4</v>
      </c>
      <c r="K572" s="12">
        <v>4</v>
      </c>
      <c r="L572" s="24" t="s">
        <v>10597</v>
      </c>
      <c r="M572" t="str">
        <f>VLOOKUP(LEFT(Incoming_Data[[#This Row],[Object ID]],1),Lookup[#All],2,FALSE)</f>
        <v>Incident</v>
      </c>
      <c r="N572" s="36">
        <f>IFERROR(VLOOKUP(Incoming_Data[[#This Row],[Object ID]],SP_Data[#All],2,FALSE),"")</f>
        <v>41408</v>
      </c>
      <c r="O572" s="36">
        <f>IFERROR(VLOOKUP(Incoming_Data[[#This Row],[Object ID]],Finalized_Data[#All],2,FALSE),"")</f>
        <v>41408</v>
      </c>
      <c r="P5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2" s="6">
        <f>IFERROR(DATE(YEAR(Incoming_Data[[#This Row],[Incoming Day]]),MONTH(Incoming_Data[[#This Row],[Incoming Day]]),1),"")</f>
        <v>41395</v>
      </c>
      <c r="R572" s="3">
        <f>DATE(YEAR(Incoming_Data[[#This Row],[Incoming Day]]),1,1)</f>
        <v>41275</v>
      </c>
      <c r="S572" s="6">
        <f>IFERROR(DATE(YEAR(Incoming_Data[[#This Row],[Completed Day]]),MONTH(Incoming_Data[[#This Row],[Completed Day]]),1),"")</f>
        <v>41395</v>
      </c>
      <c r="T572" s="6">
        <f>IFERROR(DATE(YEAR(Incoming_Data[[#This Row],[Confirmed Day]]),MONTH(Incoming_Data[[#This Row],[Confirmed Day]]),1),"")</f>
        <v>41395</v>
      </c>
      <c r="U572" s="12">
        <f>IF(ISNUMBER(Incoming_Data[[#This Row],[Completed Day]]),1,0)</f>
        <v>1</v>
      </c>
      <c r="V572" s="12">
        <f>IF(ISNUMBER(Incoming_Data[[#This Row],[Confirmed Day]]),1,0)</f>
        <v>1</v>
      </c>
      <c r="X572" t="s">
        <v>11500</v>
      </c>
      <c r="Y572" s="36">
        <v>41417</v>
      </c>
      <c r="AA572" t="s">
        <v>7495</v>
      </c>
      <c r="AB572" s="36">
        <v>41425</v>
      </c>
    </row>
    <row r="573" spans="2:28" x14ac:dyDescent="0.25">
      <c r="B573" s="24" t="s">
        <v>30</v>
      </c>
      <c r="C573" s="24" t="s">
        <v>17</v>
      </c>
      <c r="D573" s="24" t="s">
        <v>2191</v>
      </c>
      <c r="E573" s="24" t="s">
        <v>1286</v>
      </c>
      <c r="F573" s="24" t="s">
        <v>1287</v>
      </c>
      <c r="G573" s="36">
        <v>41411</v>
      </c>
      <c r="H573" s="36">
        <v>41411</v>
      </c>
      <c r="I573" s="12">
        <v>3</v>
      </c>
      <c r="J573" s="12">
        <v>3</v>
      </c>
      <c r="K573" s="12">
        <v>4</v>
      </c>
      <c r="L573" s="24" t="s">
        <v>10597</v>
      </c>
      <c r="M573" t="str">
        <f>VLOOKUP(LEFT(Incoming_Data[[#This Row],[Object ID]],1),Lookup[#All],2,FALSE)</f>
        <v>Incident</v>
      </c>
      <c r="N573" s="36" t="str">
        <f>IFERROR(VLOOKUP(Incoming_Data[[#This Row],[Object ID]],SP_Data[#All],2,FALSE),"")</f>
        <v/>
      </c>
      <c r="O573" s="36">
        <f>IFERROR(VLOOKUP(Incoming_Data[[#This Row],[Object ID]],Finalized_Data[#All],2,FALSE),"")</f>
        <v>41422</v>
      </c>
      <c r="P5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573" s="6">
        <f>IFERROR(DATE(YEAR(Incoming_Data[[#This Row],[Incoming Day]]),MONTH(Incoming_Data[[#This Row],[Incoming Day]]),1),"")</f>
        <v>41395</v>
      </c>
      <c r="R573" s="3">
        <f>DATE(YEAR(Incoming_Data[[#This Row],[Incoming Day]]),1,1)</f>
        <v>41275</v>
      </c>
      <c r="S573" s="6" t="str">
        <f>IFERROR(DATE(YEAR(Incoming_Data[[#This Row],[Completed Day]]),MONTH(Incoming_Data[[#This Row],[Completed Day]]),1),"")</f>
        <v/>
      </c>
      <c r="T573" s="6">
        <f>IFERROR(DATE(YEAR(Incoming_Data[[#This Row],[Confirmed Day]]),MONTH(Incoming_Data[[#This Row],[Confirmed Day]]),1),"")</f>
        <v>41395</v>
      </c>
      <c r="U573" s="12">
        <f>IF(ISNUMBER(Incoming_Data[[#This Row],[Completed Day]]),1,0)</f>
        <v>0</v>
      </c>
      <c r="V573" s="12">
        <f>IF(ISNUMBER(Incoming_Data[[#This Row],[Confirmed Day]]),1,0)</f>
        <v>1</v>
      </c>
      <c r="X573" t="s">
        <v>7441</v>
      </c>
      <c r="Y573" s="36">
        <v>41355</v>
      </c>
      <c r="AA573" t="s">
        <v>7486</v>
      </c>
      <c r="AB573" s="36">
        <v>41385</v>
      </c>
    </row>
    <row r="574" spans="2:28" x14ac:dyDescent="0.25">
      <c r="B574" s="24" t="s">
        <v>30</v>
      </c>
      <c r="C574" s="24" t="s">
        <v>17</v>
      </c>
      <c r="D574" s="24" t="s">
        <v>2191</v>
      </c>
      <c r="E574" s="24" t="s">
        <v>10954</v>
      </c>
      <c r="F574" s="24" t="s">
        <v>10955</v>
      </c>
      <c r="G574" s="36">
        <v>41412</v>
      </c>
      <c r="H574" s="36">
        <v>41411</v>
      </c>
      <c r="I574" s="12">
        <v>3</v>
      </c>
      <c r="J574" s="12">
        <v>3</v>
      </c>
      <c r="K574" s="12">
        <v>3</v>
      </c>
      <c r="L574" s="24" t="s">
        <v>10625</v>
      </c>
      <c r="M574" t="str">
        <f>VLOOKUP(LEFT(Incoming_Data[[#This Row],[Object ID]],1),Lookup[#All],2,FALSE)</f>
        <v>Incident</v>
      </c>
      <c r="N574" s="36">
        <f>IFERROR(VLOOKUP(Incoming_Data[[#This Row],[Object ID]],SP_Data[#All],2,FALSE),"")</f>
        <v>41422</v>
      </c>
      <c r="O574" s="36" t="str">
        <f>IFERROR(VLOOKUP(Incoming_Data[[#This Row],[Object ID]],Finalized_Data[#All],2,FALSE),"")</f>
        <v/>
      </c>
      <c r="P5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4" s="6">
        <f>IFERROR(DATE(YEAR(Incoming_Data[[#This Row],[Incoming Day]]),MONTH(Incoming_Data[[#This Row],[Incoming Day]]),1),"")</f>
        <v>41395</v>
      </c>
      <c r="R574" s="3">
        <f>DATE(YEAR(Incoming_Data[[#This Row],[Incoming Day]]),1,1)</f>
        <v>41275</v>
      </c>
      <c r="S574" s="6">
        <f>IFERROR(DATE(YEAR(Incoming_Data[[#This Row],[Completed Day]]),MONTH(Incoming_Data[[#This Row],[Completed Day]]),1),"")</f>
        <v>41395</v>
      </c>
      <c r="T574" s="6" t="str">
        <f>IFERROR(DATE(YEAR(Incoming_Data[[#This Row],[Confirmed Day]]),MONTH(Incoming_Data[[#This Row],[Confirmed Day]]),1),"")</f>
        <v/>
      </c>
      <c r="U574" s="12">
        <f>IF(ISNUMBER(Incoming_Data[[#This Row],[Completed Day]]),1,0)</f>
        <v>1</v>
      </c>
      <c r="V574" s="12">
        <f>IF(ISNUMBER(Incoming_Data[[#This Row],[Confirmed Day]]),1,0)</f>
        <v>0</v>
      </c>
      <c r="X574" t="s">
        <v>7473</v>
      </c>
      <c r="Y574" s="36">
        <v>41354</v>
      </c>
      <c r="AA574" t="s">
        <v>7441</v>
      </c>
      <c r="AB574" s="36">
        <v>41386</v>
      </c>
    </row>
    <row r="575" spans="2:28" x14ac:dyDescent="0.25">
      <c r="B575" s="24" t="s">
        <v>30</v>
      </c>
      <c r="C575" s="24" t="s">
        <v>17</v>
      </c>
      <c r="D575" s="24" t="s">
        <v>2191</v>
      </c>
      <c r="E575" s="24" t="s">
        <v>10956</v>
      </c>
      <c r="F575" s="24" t="s">
        <v>10957</v>
      </c>
      <c r="G575" s="36">
        <v>41416</v>
      </c>
      <c r="H575" s="36">
        <v>41416</v>
      </c>
      <c r="I575" s="12">
        <v>3</v>
      </c>
      <c r="J575" s="12">
        <v>3</v>
      </c>
      <c r="K575" s="12">
        <v>3</v>
      </c>
      <c r="L575" s="24" t="s">
        <v>10625</v>
      </c>
      <c r="M575" t="str">
        <f>VLOOKUP(LEFT(Incoming_Data[[#This Row],[Object ID]],1),Lookup[#All],2,FALSE)</f>
        <v>Incident</v>
      </c>
      <c r="N575" s="36">
        <f>IFERROR(VLOOKUP(Incoming_Data[[#This Row],[Object ID]],SP_Data[#All],2,FALSE),"")</f>
        <v>41417</v>
      </c>
      <c r="O575" s="36" t="str">
        <f>IFERROR(VLOOKUP(Incoming_Data[[#This Row],[Object ID]],Finalized_Data[#All],2,FALSE),"")</f>
        <v/>
      </c>
      <c r="P5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5" s="6">
        <f>IFERROR(DATE(YEAR(Incoming_Data[[#This Row],[Incoming Day]]),MONTH(Incoming_Data[[#This Row],[Incoming Day]]),1),"")</f>
        <v>41395</v>
      </c>
      <c r="R575" s="3">
        <f>DATE(YEAR(Incoming_Data[[#This Row],[Incoming Day]]),1,1)</f>
        <v>41275</v>
      </c>
      <c r="S575" s="6">
        <f>IFERROR(DATE(YEAR(Incoming_Data[[#This Row],[Completed Day]]),MONTH(Incoming_Data[[#This Row],[Completed Day]]),1),"")</f>
        <v>41395</v>
      </c>
      <c r="T575" s="6" t="str">
        <f>IFERROR(DATE(YEAR(Incoming_Data[[#This Row],[Confirmed Day]]),MONTH(Incoming_Data[[#This Row],[Confirmed Day]]),1),"")</f>
        <v/>
      </c>
      <c r="U575" s="12">
        <f>IF(ISNUMBER(Incoming_Data[[#This Row],[Completed Day]]),1,0)</f>
        <v>1</v>
      </c>
      <c r="V575" s="12">
        <f>IF(ISNUMBER(Incoming_Data[[#This Row],[Confirmed Day]]),1,0)</f>
        <v>0</v>
      </c>
      <c r="X575" t="s">
        <v>7431</v>
      </c>
      <c r="Y575" s="36">
        <v>41353</v>
      </c>
      <c r="AA575" t="s">
        <v>7473</v>
      </c>
      <c r="AB575" s="36">
        <v>41385</v>
      </c>
    </row>
    <row r="576" spans="2:28" x14ac:dyDescent="0.25">
      <c r="B576" s="24" t="s">
        <v>30</v>
      </c>
      <c r="C576" s="24" t="s">
        <v>17</v>
      </c>
      <c r="D576" s="24" t="s">
        <v>2191</v>
      </c>
      <c r="E576" s="24" t="s">
        <v>1300</v>
      </c>
      <c r="F576" s="24" t="s">
        <v>1301</v>
      </c>
      <c r="G576" s="36">
        <v>41417</v>
      </c>
      <c r="H576" s="36">
        <v>41417</v>
      </c>
      <c r="I576" s="12">
        <v>3</v>
      </c>
      <c r="J576" s="12">
        <v>3</v>
      </c>
      <c r="K576" s="12">
        <v>3</v>
      </c>
      <c r="L576" s="24" t="s">
        <v>10597</v>
      </c>
      <c r="M576" t="str">
        <f>VLOOKUP(LEFT(Incoming_Data[[#This Row],[Object ID]],1),Lookup[#All],2,FALSE)</f>
        <v>Incident</v>
      </c>
      <c r="N576" s="36">
        <f>IFERROR(VLOOKUP(Incoming_Data[[#This Row],[Object ID]],SP_Data[#All],2,FALSE),"")</f>
        <v>41423</v>
      </c>
      <c r="O576" s="36">
        <f>IFERROR(VLOOKUP(Incoming_Data[[#This Row],[Object ID]],Finalized_Data[#All],2,FALSE),"")</f>
        <v>41423</v>
      </c>
      <c r="P5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6" s="6">
        <f>IFERROR(DATE(YEAR(Incoming_Data[[#This Row],[Incoming Day]]),MONTH(Incoming_Data[[#This Row],[Incoming Day]]),1),"")</f>
        <v>41395</v>
      </c>
      <c r="R576" s="3">
        <f>DATE(YEAR(Incoming_Data[[#This Row],[Incoming Day]]),1,1)</f>
        <v>41275</v>
      </c>
      <c r="S576" s="6">
        <f>IFERROR(DATE(YEAR(Incoming_Data[[#This Row],[Completed Day]]),MONTH(Incoming_Data[[#This Row],[Completed Day]]),1),"")</f>
        <v>41395</v>
      </c>
      <c r="T576" s="6">
        <f>IFERROR(DATE(YEAR(Incoming_Data[[#This Row],[Confirmed Day]]),MONTH(Incoming_Data[[#This Row],[Confirmed Day]]),1),"")</f>
        <v>41395</v>
      </c>
      <c r="U576" s="12">
        <f>IF(ISNUMBER(Incoming_Data[[#This Row],[Completed Day]]),1,0)</f>
        <v>1</v>
      </c>
      <c r="V576" s="12">
        <f>IF(ISNUMBER(Incoming_Data[[#This Row],[Confirmed Day]]),1,0)</f>
        <v>1</v>
      </c>
      <c r="X576" t="s">
        <v>7435</v>
      </c>
      <c r="Y576" s="36">
        <v>41353</v>
      </c>
      <c r="AA576" t="s">
        <v>7431</v>
      </c>
      <c r="AB576" s="36">
        <v>41384</v>
      </c>
    </row>
    <row r="577" spans="2:28" x14ac:dyDescent="0.25">
      <c r="B577" s="24" t="s">
        <v>30</v>
      </c>
      <c r="C577" s="24" t="s">
        <v>17</v>
      </c>
      <c r="D577" s="24" t="s">
        <v>2191</v>
      </c>
      <c r="E577" s="24" t="s">
        <v>10958</v>
      </c>
      <c r="F577" s="24" t="s">
        <v>10959</v>
      </c>
      <c r="G577" s="36">
        <v>41419</v>
      </c>
      <c r="H577" s="36">
        <v>41418</v>
      </c>
      <c r="I577" s="12">
        <v>3</v>
      </c>
      <c r="J577" s="12">
        <v>3</v>
      </c>
      <c r="K577" s="12">
        <v>3</v>
      </c>
      <c r="L577" s="24" t="s">
        <v>10625</v>
      </c>
      <c r="M577" t="str">
        <f>VLOOKUP(LEFT(Incoming_Data[[#This Row],[Object ID]],1),Lookup[#All],2,FALSE)</f>
        <v>Incident</v>
      </c>
      <c r="N577" s="36">
        <f>IFERROR(VLOOKUP(Incoming_Data[[#This Row],[Object ID]],SP_Data[#All],2,FALSE),"")</f>
        <v>41422</v>
      </c>
      <c r="O577" s="36" t="str">
        <f>IFERROR(VLOOKUP(Incoming_Data[[#This Row],[Object ID]],Finalized_Data[#All],2,FALSE),"")</f>
        <v/>
      </c>
      <c r="P5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7" s="6">
        <f>IFERROR(DATE(YEAR(Incoming_Data[[#This Row],[Incoming Day]]),MONTH(Incoming_Data[[#This Row],[Incoming Day]]),1),"")</f>
        <v>41395</v>
      </c>
      <c r="R577" s="3">
        <f>DATE(YEAR(Incoming_Data[[#This Row],[Incoming Day]]),1,1)</f>
        <v>41275</v>
      </c>
      <c r="S577" s="6">
        <f>IFERROR(DATE(YEAR(Incoming_Data[[#This Row],[Completed Day]]),MONTH(Incoming_Data[[#This Row],[Completed Day]]),1),"")</f>
        <v>41395</v>
      </c>
      <c r="T577" s="6" t="str">
        <f>IFERROR(DATE(YEAR(Incoming_Data[[#This Row],[Confirmed Day]]),MONTH(Incoming_Data[[#This Row],[Confirmed Day]]),1),"")</f>
        <v/>
      </c>
      <c r="U577" s="12">
        <f>IF(ISNUMBER(Incoming_Data[[#This Row],[Completed Day]]),1,0)</f>
        <v>1</v>
      </c>
      <c r="V577" s="12">
        <f>IF(ISNUMBER(Incoming_Data[[#This Row],[Confirmed Day]]),1,0)</f>
        <v>0</v>
      </c>
      <c r="X577" t="s">
        <v>7417</v>
      </c>
      <c r="Y577" s="36">
        <v>41353</v>
      </c>
      <c r="AA577" t="s">
        <v>7435</v>
      </c>
      <c r="AB577" s="36">
        <v>41354</v>
      </c>
    </row>
    <row r="578" spans="2:28" x14ac:dyDescent="0.25">
      <c r="B578" s="24" t="s">
        <v>30</v>
      </c>
      <c r="C578" s="24" t="s">
        <v>17</v>
      </c>
      <c r="D578" s="24" t="s">
        <v>2191</v>
      </c>
      <c r="E578" s="24" t="s">
        <v>10960</v>
      </c>
      <c r="F578" s="24" t="s">
        <v>10961</v>
      </c>
      <c r="G578" s="36">
        <v>41421</v>
      </c>
      <c r="H578" s="36">
        <v>41421</v>
      </c>
      <c r="I578" s="12">
        <v>3</v>
      </c>
      <c r="J578" s="12">
        <v>3</v>
      </c>
      <c r="K578" s="12">
        <v>3</v>
      </c>
      <c r="L578" s="24" t="s">
        <v>10625</v>
      </c>
      <c r="M578" t="str">
        <f>VLOOKUP(LEFT(Incoming_Data[[#This Row],[Object ID]],1),Lookup[#All],2,FALSE)</f>
        <v>Incident</v>
      </c>
      <c r="N578" s="36">
        <f>IFERROR(VLOOKUP(Incoming_Data[[#This Row],[Object ID]],SP_Data[#All],2,FALSE),"")</f>
        <v>41422</v>
      </c>
      <c r="O578" s="36" t="str">
        <f>IFERROR(VLOOKUP(Incoming_Data[[#This Row],[Object ID]],Finalized_Data[#All],2,FALSE),"")</f>
        <v/>
      </c>
      <c r="P5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8" s="6">
        <f>IFERROR(DATE(YEAR(Incoming_Data[[#This Row],[Incoming Day]]),MONTH(Incoming_Data[[#This Row],[Incoming Day]]),1),"")</f>
        <v>41395</v>
      </c>
      <c r="R578" s="3">
        <f>DATE(YEAR(Incoming_Data[[#This Row],[Incoming Day]]),1,1)</f>
        <v>41275</v>
      </c>
      <c r="S578" s="6">
        <f>IFERROR(DATE(YEAR(Incoming_Data[[#This Row],[Completed Day]]),MONTH(Incoming_Data[[#This Row],[Completed Day]]),1),"")</f>
        <v>41395</v>
      </c>
      <c r="T578" s="6" t="str">
        <f>IFERROR(DATE(YEAR(Incoming_Data[[#This Row],[Confirmed Day]]),MONTH(Incoming_Data[[#This Row],[Confirmed Day]]),1),"")</f>
        <v/>
      </c>
      <c r="U578" s="12">
        <f>IF(ISNUMBER(Incoming_Data[[#This Row],[Completed Day]]),1,0)</f>
        <v>1</v>
      </c>
      <c r="V578" s="12">
        <f>IF(ISNUMBER(Incoming_Data[[#This Row],[Confirmed Day]]),1,0)</f>
        <v>0</v>
      </c>
      <c r="X578" t="s">
        <v>7413</v>
      </c>
      <c r="Y578" s="36">
        <v>41353</v>
      </c>
      <c r="AA578" t="s">
        <v>7417</v>
      </c>
      <c r="AB578" s="36">
        <v>41384</v>
      </c>
    </row>
    <row r="579" spans="2:28" x14ac:dyDescent="0.25">
      <c r="B579" s="24" t="s">
        <v>30</v>
      </c>
      <c r="C579" s="24" t="s">
        <v>17</v>
      </c>
      <c r="D579" s="24" t="s">
        <v>2191</v>
      </c>
      <c r="E579" s="24" t="s">
        <v>10962</v>
      </c>
      <c r="F579" s="24" t="s">
        <v>10963</v>
      </c>
      <c r="G579" s="36">
        <v>41422</v>
      </c>
      <c r="H579" s="36">
        <v>41422</v>
      </c>
      <c r="I579" s="12">
        <v>3</v>
      </c>
      <c r="J579" s="12">
        <v>3</v>
      </c>
      <c r="K579" s="12">
        <v>3</v>
      </c>
      <c r="L579" s="24" t="s">
        <v>10647</v>
      </c>
      <c r="M579" t="str">
        <f>VLOOKUP(LEFT(Incoming_Data[[#This Row],[Object ID]],1),Lookup[#All],2,FALSE)</f>
        <v>Incident</v>
      </c>
      <c r="N579" s="36" t="str">
        <f>IFERROR(VLOOKUP(Incoming_Data[[#This Row],[Object ID]],SP_Data[#All],2,FALSE),"")</f>
        <v/>
      </c>
      <c r="O579" s="36" t="str">
        <f>IFERROR(VLOOKUP(Incoming_Data[[#This Row],[Object ID]],Finalized_Data[#All],2,FALSE),"")</f>
        <v/>
      </c>
      <c r="P5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79" s="6">
        <f>IFERROR(DATE(YEAR(Incoming_Data[[#This Row],[Incoming Day]]),MONTH(Incoming_Data[[#This Row],[Incoming Day]]),1),"")</f>
        <v>41395</v>
      </c>
      <c r="R579" s="3">
        <f>DATE(YEAR(Incoming_Data[[#This Row],[Incoming Day]]),1,1)</f>
        <v>41275</v>
      </c>
      <c r="S579" s="6" t="str">
        <f>IFERROR(DATE(YEAR(Incoming_Data[[#This Row],[Completed Day]]),MONTH(Incoming_Data[[#This Row],[Completed Day]]),1),"")</f>
        <v/>
      </c>
      <c r="T579" s="6" t="str">
        <f>IFERROR(DATE(YEAR(Incoming_Data[[#This Row],[Confirmed Day]]),MONTH(Incoming_Data[[#This Row],[Confirmed Day]]),1),"")</f>
        <v/>
      </c>
      <c r="U579" s="12">
        <f>IF(ISNUMBER(Incoming_Data[[#This Row],[Completed Day]]),1,0)</f>
        <v>0</v>
      </c>
      <c r="V579" s="12">
        <f>IF(ISNUMBER(Incoming_Data[[#This Row],[Confirmed Day]]),1,0)</f>
        <v>0</v>
      </c>
      <c r="X579" t="s">
        <v>7405</v>
      </c>
      <c r="Y579" s="36">
        <v>41353</v>
      </c>
      <c r="AA579" t="s">
        <v>7413</v>
      </c>
      <c r="AB579" s="36">
        <v>41384</v>
      </c>
    </row>
    <row r="580" spans="2:28" x14ac:dyDescent="0.25">
      <c r="B580" s="24" t="s">
        <v>30</v>
      </c>
      <c r="C580" s="24" t="s">
        <v>17</v>
      </c>
      <c r="D580" s="24" t="s">
        <v>2188</v>
      </c>
      <c r="E580" s="24" t="s">
        <v>10498</v>
      </c>
      <c r="F580" s="24" t="s">
        <v>10499</v>
      </c>
      <c r="G580" s="36">
        <v>41289</v>
      </c>
      <c r="H580" s="36">
        <v>41289</v>
      </c>
      <c r="I580" s="12">
        <v>3</v>
      </c>
      <c r="J580" s="12">
        <v>3</v>
      </c>
      <c r="K580" s="12">
        <v>3</v>
      </c>
      <c r="L580" s="24" t="s">
        <v>10597</v>
      </c>
      <c r="M580" t="str">
        <f>VLOOKUP(LEFT(Incoming_Data[[#This Row],[Object ID]],1),Lookup[#All],2,FALSE)</f>
        <v>Service Request</v>
      </c>
      <c r="N580" s="36">
        <f>IFERROR(VLOOKUP(Incoming_Data[[#This Row],[Object ID]],SP_Data[#All],2,FALSE),"")</f>
        <v>41352</v>
      </c>
      <c r="O580" s="36">
        <f>IFERROR(VLOOKUP(Incoming_Data[[#This Row],[Object ID]],Finalized_Data[#All],2,FALSE),"")</f>
        <v>41383</v>
      </c>
      <c r="P5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0" s="6">
        <f>IFERROR(DATE(YEAR(Incoming_Data[[#This Row],[Incoming Day]]),MONTH(Incoming_Data[[#This Row],[Incoming Day]]),1),"")</f>
        <v>41275</v>
      </c>
      <c r="R580" s="3">
        <f>DATE(YEAR(Incoming_Data[[#This Row],[Incoming Day]]),1,1)</f>
        <v>41275</v>
      </c>
      <c r="S580" s="6">
        <f>IFERROR(DATE(YEAR(Incoming_Data[[#This Row],[Completed Day]]),MONTH(Incoming_Data[[#This Row],[Completed Day]]),1),"")</f>
        <v>41334</v>
      </c>
      <c r="T580" s="6">
        <f>IFERROR(DATE(YEAR(Incoming_Data[[#This Row],[Confirmed Day]]),MONTH(Incoming_Data[[#This Row],[Confirmed Day]]),1),"")</f>
        <v>41365</v>
      </c>
      <c r="U580" s="12">
        <f>IF(ISNUMBER(Incoming_Data[[#This Row],[Completed Day]]),1,0)</f>
        <v>1</v>
      </c>
      <c r="V580" s="12">
        <f>IF(ISNUMBER(Incoming_Data[[#This Row],[Confirmed Day]]),1,0)</f>
        <v>1</v>
      </c>
      <c r="X580" t="s">
        <v>7374</v>
      </c>
      <c r="Y580" s="36">
        <v>41353</v>
      </c>
      <c r="AA580" t="s">
        <v>7405</v>
      </c>
      <c r="AB580" s="36">
        <v>41384</v>
      </c>
    </row>
    <row r="581" spans="2:28" x14ac:dyDescent="0.25">
      <c r="B581" s="24" t="s">
        <v>30</v>
      </c>
      <c r="C581" s="24" t="s">
        <v>17</v>
      </c>
      <c r="D581" s="24" t="s">
        <v>2188</v>
      </c>
      <c r="E581" s="24" t="s">
        <v>10503</v>
      </c>
      <c r="F581" s="24" t="s">
        <v>10964</v>
      </c>
      <c r="G581" s="36">
        <v>41176</v>
      </c>
      <c r="H581" s="36">
        <v>41176</v>
      </c>
      <c r="I581" s="12">
        <v>3</v>
      </c>
      <c r="J581" s="12">
        <v>3</v>
      </c>
      <c r="K581" s="12">
        <v>3</v>
      </c>
      <c r="L581" s="24" t="s">
        <v>10597</v>
      </c>
      <c r="M581" t="str">
        <f>VLOOKUP(LEFT(Incoming_Data[[#This Row],[Object ID]],1),Lookup[#All],2,FALSE)</f>
        <v>Service Request</v>
      </c>
      <c r="N581" s="36">
        <f>IFERROR(VLOOKUP(Incoming_Data[[#This Row],[Object ID]],SP_Data[#All],2,FALSE),"")</f>
        <v>41386</v>
      </c>
      <c r="O581" s="36">
        <f>IFERROR(VLOOKUP(Incoming_Data[[#This Row],[Object ID]],Finalized_Data[#All],2,FALSE),"")</f>
        <v>41417</v>
      </c>
      <c r="P5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1" s="6">
        <f>IFERROR(DATE(YEAR(Incoming_Data[[#This Row],[Incoming Day]]),MONTH(Incoming_Data[[#This Row],[Incoming Day]]),1),"")</f>
        <v>41153</v>
      </c>
      <c r="R581" s="3">
        <f>DATE(YEAR(Incoming_Data[[#This Row],[Incoming Day]]),1,1)</f>
        <v>40909</v>
      </c>
      <c r="S581" s="6">
        <f>IFERROR(DATE(YEAR(Incoming_Data[[#This Row],[Completed Day]]),MONTH(Incoming_Data[[#This Row],[Completed Day]]),1),"")</f>
        <v>41365</v>
      </c>
      <c r="T581" s="6">
        <f>IFERROR(DATE(YEAR(Incoming_Data[[#This Row],[Confirmed Day]]),MONTH(Incoming_Data[[#This Row],[Confirmed Day]]),1),"")</f>
        <v>41395</v>
      </c>
      <c r="U581" s="12">
        <f>IF(ISNUMBER(Incoming_Data[[#This Row],[Completed Day]]),1,0)</f>
        <v>1</v>
      </c>
      <c r="V581" s="12">
        <f>IF(ISNUMBER(Incoming_Data[[#This Row],[Confirmed Day]]),1,0)</f>
        <v>1</v>
      </c>
      <c r="X581" t="s">
        <v>7367</v>
      </c>
      <c r="Y581" s="36">
        <v>41353</v>
      </c>
      <c r="AA581" t="s">
        <v>7374</v>
      </c>
      <c r="AB581" s="36">
        <v>41384</v>
      </c>
    </row>
    <row r="582" spans="2:28" x14ac:dyDescent="0.25">
      <c r="B582" s="24" t="s">
        <v>30</v>
      </c>
      <c r="C582" s="24" t="s">
        <v>17</v>
      </c>
      <c r="D582" s="24" t="s">
        <v>2188</v>
      </c>
      <c r="E582" s="24" t="s">
        <v>10369</v>
      </c>
      <c r="F582" s="24" t="s">
        <v>10965</v>
      </c>
      <c r="G582" s="36">
        <v>41250</v>
      </c>
      <c r="H582" s="36">
        <v>41250</v>
      </c>
      <c r="I582" s="12">
        <v>3</v>
      </c>
      <c r="J582" s="12">
        <v>3</v>
      </c>
      <c r="K582" s="12">
        <v>3</v>
      </c>
      <c r="L582" s="24" t="s">
        <v>10597</v>
      </c>
      <c r="M582" t="str">
        <f>VLOOKUP(LEFT(Incoming_Data[[#This Row],[Object ID]],1),Lookup[#All],2,FALSE)</f>
        <v>Service Request</v>
      </c>
      <c r="N582" s="36">
        <f>IFERROR(VLOOKUP(Incoming_Data[[#This Row],[Object ID]],SP_Data[#All],2,FALSE),"")</f>
        <v>41352</v>
      </c>
      <c r="O582" s="36">
        <f>IFERROR(VLOOKUP(Incoming_Data[[#This Row],[Object ID]],Finalized_Data[#All],2,FALSE),"")</f>
        <v>41383</v>
      </c>
      <c r="P5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2" s="6">
        <f>IFERROR(DATE(YEAR(Incoming_Data[[#This Row],[Incoming Day]]),MONTH(Incoming_Data[[#This Row],[Incoming Day]]),1),"")</f>
        <v>41244</v>
      </c>
      <c r="R582" s="3">
        <f>DATE(YEAR(Incoming_Data[[#This Row],[Incoming Day]]),1,1)</f>
        <v>40909</v>
      </c>
      <c r="S582" s="6">
        <f>IFERROR(DATE(YEAR(Incoming_Data[[#This Row],[Completed Day]]),MONTH(Incoming_Data[[#This Row],[Completed Day]]),1),"")</f>
        <v>41334</v>
      </c>
      <c r="T582" s="6">
        <f>IFERROR(DATE(YEAR(Incoming_Data[[#This Row],[Confirmed Day]]),MONTH(Incoming_Data[[#This Row],[Confirmed Day]]),1),"")</f>
        <v>41365</v>
      </c>
      <c r="U582" s="12">
        <f>IF(ISNUMBER(Incoming_Data[[#This Row],[Completed Day]]),1,0)</f>
        <v>1</v>
      </c>
      <c r="V582" s="12">
        <f>IF(ISNUMBER(Incoming_Data[[#This Row],[Confirmed Day]]),1,0)</f>
        <v>1</v>
      </c>
      <c r="X582" t="s">
        <v>7364</v>
      </c>
      <c r="Y582" s="36">
        <v>41353</v>
      </c>
      <c r="AA582" t="s">
        <v>7367</v>
      </c>
      <c r="AB582" s="36">
        <v>41384</v>
      </c>
    </row>
    <row r="583" spans="2:28" x14ac:dyDescent="0.25">
      <c r="B583" s="24" t="s">
        <v>30</v>
      </c>
      <c r="C583" s="24" t="s">
        <v>17</v>
      </c>
      <c r="D583" s="24" t="s">
        <v>2188</v>
      </c>
      <c r="E583" s="24" t="s">
        <v>10267</v>
      </c>
      <c r="F583" s="24" t="s">
        <v>10966</v>
      </c>
      <c r="G583" s="36">
        <v>41303</v>
      </c>
      <c r="H583" s="36">
        <v>41303</v>
      </c>
      <c r="I583" s="12">
        <v>3</v>
      </c>
      <c r="J583" s="12">
        <v>3</v>
      </c>
      <c r="K583" s="12">
        <v>3</v>
      </c>
      <c r="L583" s="24" t="s">
        <v>10597</v>
      </c>
      <c r="M583" t="str">
        <f>VLOOKUP(LEFT(Incoming_Data[[#This Row],[Object ID]],1),Lookup[#All],2,FALSE)</f>
        <v>Service Request</v>
      </c>
      <c r="N583" s="36">
        <f>IFERROR(VLOOKUP(Incoming_Data[[#This Row],[Object ID]],SP_Data[#All],2,FALSE),"")</f>
        <v>41353</v>
      </c>
      <c r="O583" s="36">
        <f>IFERROR(VLOOKUP(Incoming_Data[[#This Row],[Object ID]],Finalized_Data[#All],2,FALSE),"")</f>
        <v>41384</v>
      </c>
      <c r="P5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3" s="6">
        <f>IFERROR(DATE(YEAR(Incoming_Data[[#This Row],[Incoming Day]]),MONTH(Incoming_Data[[#This Row],[Incoming Day]]),1),"")</f>
        <v>41275</v>
      </c>
      <c r="R583" s="3">
        <f>DATE(YEAR(Incoming_Data[[#This Row],[Incoming Day]]),1,1)</f>
        <v>41275</v>
      </c>
      <c r="S583" s="6">
        <f>IFERROR(DATE(YEAR(Incoming_Data[[#This Row],[Completed Day]]),MONTH(Incoming_Data[[#This Row],[Completed Day]]),1),"")</f>
        <v>41334</v>
      </c>
      <c r="T583" s="6">
        <f>IFERROR(DATE(YEAR(Incoming_Data[[#This Row],[Confirmed Day]]),MONTH(Incoming_Data[[#This Row],[Confirmed Day]]),1),"")</f>
        <v>41365</v>
      </c>
      <c r="U583" s="12">
        <f>IF(ISNUMBER(Incoming_Data[[#This Row],[Completed Day]]),1,0)</f>
        <v>1</v>
      </c>
      <c r="V583" s="12">
        <f>IF(ISNUMBER(Incoming_Data[[#This Row],[Confirmed Day]]),1,0)</f>
        <v>1</v>
      </c>
      <c r="X583" t="s">
        <v>7360</v>
      </c>
      <c r="Y583" s="36">
        <v>41353</v>
      </c>
      <c r="AA583" t="s">
        <v>7364</v>
      </c>
      <c r="AB583" s="36">
        <v>41425</v>
      </c>
    </row>
    <row r="584" spans="2:28" x14ac:dyDescent="0.25">
      <c r="B584" s="24" t="s">
        <v>30</v>
      </c>
      <c r="C584" s="24" t="s">
        <v>17</v>
      </c>
      <c r="D584" s="24" t="s">
        <v>2188</v>
      </c>
      <c r="E584" s="24" t="s">
        <v>9691</v>
      </c>
      <c r="F584" s="24" t="s">
        <v>9692</v>
      </c>
      <c r="G584" s="36">
        <v>41296</v>
      </c>
      <c r="H584" s="36">
        <v>41296</v>
      </c>
      <c r="I584" s="12">
        <v>3</v>
      </c>
      <c r="J584" s="12">
        <v>3</v>
      </c>
      <c r="K584" s="12">
        <v>3</v>
      </c>
      <c r="L584" s="24" t="s">
        <v>10597</v>
      </c>
      <c r="M584" t="str">
        <f>VLOOKUP(LEFT(Incoming_Data[[#This Row],[Object ID]],1),Lookup[#All],2,FALSE)</f>
        <v>Service Request</v>
      </c>
      <c r="N584" s="36">
        <f>IFERROR(VLOOKUP(Incoming_Data[[#This Row],[Object ID]],SP_Data[#All],2,FALSE),"")</f>
        <v>41353</v>
      </c>
      <c r="O584" s="36">
        <f>IFERROR(VLOOKUP(Incoming_Data[[#This Row],[Object ID]],Finalized_Data[#All],2,FALSE),"")</f>
        <v>41384</v>
      </c>
      <c r="P5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4" s="6">
        <f>IFERROR(DATE(YEAR(Incoming_Data[[#This Row],[Incoming Day]]),MONTH(Incoming_Data[[#This Row],[Incoming Day]]),1),"")</f>
        <v>41275</v>
      </c>
      <c r="R584" s="3">
        <f>DATE(YEAR(Incoming_Data[[#This Row],[Incoming Day]]),1,1)</f>
        <v>41275</v>
      </c>
      <c r="S584" s="6">
        <f>IFERROR(DATE(YEAR(Incoming_Data[[#This Row],[Completed Day]]),MONTH(Incoming_Data[[#This Row],[Completed Day]]),1),"")</f>
        <v>41334</v>
      </c>
      <c r="T584" s="6">
        <f>IFERROR(DATE(YEAR(Incoming_Data[[#This Row],[Confirmed Day]]),MONTH(Incoming_Data[[#This Row],[Confirmed Day]]),1),"")</f>
        <v>41365</v>
      </c>
      <c r="U584" s="12">
        <f>IF(ISNUMBER(Incoming_Data[[#This Row],[Completed Day]]),1,0)</f>
        <v>1</v>
      </c>
      <c r="V584" s="12">
        <f>IF(ISNUMBER(Incoming_Data[[#This Row],[Confirmed Day]]),1,0)</f>
        <v>1</v>
      </c>
      <c r="X584" t="s">
        <v>7338</v>
      </c>
      <c r="Y584" s="36">
        <v>41353</v>
      </c>
      <c r="AA584" t="s">
        <v>7360</v>
      </c>
      <c r="AB584" s="36">
        <v>41354</v>
      </c>
    </row>
    <row r="585" spans="2:28" x14ac:dyDescent="0.25">
      <c r="B585" s="24" t="s">
        <v>30</v>
      </c>
      <c r="C585" s="24" t="s">
        <v>17</v>
      </c>
      <c r="D585" s="24" t="s">
        <v>2188</v>
      </c>
      <c r="E585" s="24" t="s">
        <v>8857</v>
      </c>
      <c r="F585" s="24" t="s">
        <v>10967</v>
      </c>
      <c r="G585" s="36">
        <v>41310</v>
      </c>
      <c r="H585" s="36">
        <v>41310</v>
      </c>
      <c r="I585" s="12">
        <v>3</v>
      </c>
      <c r="J585" s="12">
        <v>3</v>
      </c>
      <c r="K585" s="12">
        <v>3</v>
      </c>
      <c r="L585" s="24" t="s">
        <v>10597</v>
      </c>
      <c r="M585" t="str">
        <f>VLOOKUP(LEFT(Incoming_Data[[#This Row],[Object ID]],1),Lookup[#All],2,FALSE)</f>
        <v>Service Request</v>
      </c>
      <c r="N585" s="36">
        <f>IFERROR(VLOOKUP(Incoming_Data[[#This Row],[Object ID]],SP_Data[#All],2,FALSE),"")</f>
        <v>41383</v>
      </c>
      <c r="O585" s="36">
        <f>IFERROR(VLOOKUP(Incoming_Data[[#This Row],[Object ID]],Finalized_Data[#All],2,FALSE),"")</f>
        <v>41414</v>
      </c>
      <c r="P5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5" s="6">
        <f>IFERROR(DATE(YEAR(Incoming_Data[[#This Row],[Incoming Day]]),MONTH(Incoming_Data[[#This Row],[Incoming Day]]),1),"")</f>
        <v>41306</v>
      </c>
      <c r="R585" s="3">
        <f>DATE(YEAR(Incoming_Data[[#This Row],[Incoming Day]]),1,1)</f>
        <v>41275</v>
      </c>
      <c r="S585" s="6">
        <f>IFERROR(DATE(YEAR(Incoming_Data[[#This Row],[Completed Day]]),MONTH(Incoming_Data[[#This Row],[Completed Day]]),1),"")</f>
        <v>41365</v>
      </c>
      <c r="T585" s="6">
        <f>IFERROR(DATE(YEAR(Incoming_Data[[#This Row],[Confirmed Day]]),MONTH(Incoming_Data[[#This Row],[Confirmed Day]]),1),"")</f>
        <v>41395</v>
      </c>
      <c r="U585" s="12">
        <f>IF(ISNUMBER(Incoming_Data[[#This Row],[Completed Day]]),1,0)</f>
        <v>1</v>
      </c>
      <c r="V585" s="12">
        <f>IF(ISNUMBER(Incoming_Data[[#This Row],[Confirmed Day]]),1,0)</f>
        <v>1</v>
      </c>
      <c r="X585" t="s">
        <v>7324</v>
      </c>
      <c r="Y585" s="36">
        <v>41353</v>
      </c>
      <c r="AA585" t="s">
        <v>7338</v>
      </c>
      <c r="AB585" s="36">
        <v>41425</v>
      </c>
    </row>
    <row r="586" spans="2:28" x14ac:dyDescent="0.25">
      <c r="B586" s="24" t="s">
        <v>30</v>
      </c>
      <c r="C586" s="24" t="s">
        <v>17</v>
      </c>
      <c r="D586" s="24" t="s">
        <v>2188</v>
      </c>
      <c r="E586" s="24" t="s">
        <v>8415</v>
      </c>
      <c r="F586" s="24" t="s">
        <v>10968</v>
      </c>
      <c r="G586" s="36">
        <v>41332</v>
      </c>
      <c r="H586" s="36">
        <v>41332</v>
      </c>
      <c r="I586" s="12">
        <v>3</v>
      </c>
      <c r="J586" s="12">
        <v>3</v>
      </c>
      <c r="K586" s="12">
        <v>3</v>
      </c>
      <c r="L586" s="24" t="s">
        <v>10597</v>
      </c>
      <c r="M586" t="str">
        <f>VLOOKUP(LEFT(Incoming_Data[[#This Row],[Object ID]],1),Lookup[#All],2,FALSE)</f>
        <v>Service Request</v>
      </c>
      <c r="N586" s="36">
        <f>IFERROR(VLOOKUP(Incoming_Data[[#This Row],[Object ID]],SP_Data[#All],2,FALSE),"")</f>
        <v>41353</v>
      </c>
      <c r="O586" s="36">
        <f>IFERROR(VLOOKUP(Incoming_Data[[#This Row],[Object ID]],Finalized_Data[#All],2,FALSE),"")</f>
        <v>41384</v>
      </c>
      <c r="P5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6" s="6">
        <f>IFERROR(DATE(YEAR(Incoming_Data[[#This Row],[Incoming Day]]),MONTH(Incoming_Data[[#This Row],[Incoming Day]]),1),"")</f>
        <v>41306</v>
      </c>
      <c r="R586" s="3">
        <f>DATE(YEAR(Incoming_Data[[#This Row],[Incoming Day]]),1,1)</f>
        <v>41275</v>
      </c>
      <c r="S586" s="6">
        <f>IFERROR(DATE(YEAR(Incoming_Data[[#This Row],[Completed Day]]),MONTH(Incoming_Data[[#This Row],[Completed Day]]),1),"")</f>
        <v>41334</v>
      </c>
      <c r="T586" s="6">
        <f>IFERROR(DATE(YEAR(Incoming_Data[[#This Row],[Confirmed Day]]),MONTH(Incoming_Data[[#This Row],[Confirmed Day]]),1),"")</f>
        <v>41365</v>
      </c>
      <c r="U586" s="12">
        <f>IF(ISNUMBER(Incoming_Data[[#This Row],[Completed Day]]),1,0)</f>
        <v>1</v>
      </c>
      <c r="V586" s="12">
        <f>IF(ISNUMBER(Incoming_Data[[#This Row],[Confirmed Day]]),1,0)</f>
        <v>1</v>
      </c>
      <c r="X586" t="s">
        <v>7305</v>
      </c>
      <c r="Y586" s="36">
        <v>41353</v>
      </c>
      <c r="AA586" t="s">
        <v>7324</v>
      </c>
      <c r="AB586" s="36">
        <v>41384</v>
      </c>
    </row>
    <row r="587" spans="2:28" x14ac:dyDescent="0.25">
      <c r="B587" s="24" t="s">
        <v>30</v>
      </c>
      <c r="C587" s="24" t="s">
        <v>17</v>
      </c>
      <c r="D587" s="24" t="s">
        <v>2188</v>
      </c>
      <c r="E587" s="24" t="s">
        <v>8337</v>
      </c>
      <c r="F587" s="24" t="s">
        <v>10969</v>
      </c>
      <c r="G587" s="36">
        <v>41310</v>
      </c>
      <c r="H587" s="36">
        <v>41310</v>
      </c>
      <c r="I587" s="12">
        <v>2</v>
      </c>
      <c r="J587" s="12">
        <v>2</v>
      </c>
      <c r="K587" s="12">
        <v>2</v>
      </c>
      <c r="L587" s="24" t="s">
        <v>10597</v>
      </c>
      <c r="M587" t="str">
        <f>VLOOKUP(LEFT(Incoming_Data[[#This Row],[Object ID]],1),Lookup[#All],2,FALSE)</f>
        <v>Service Request</v>
      </c>
      <c r="N587" s="36">
        <f>IFERROR(VLOOKUP(Incoming_Data[[#This Row],[Object ID]],SP_Data[#All],2,FALSE),"")</f>
        <v>41353</v>
      </c>
      <c r="O587" s="36">
        <f>IFERROR(VLOOKUP(Incoming_Data[[#This Row],[Object ID]],Finalized_Data[#All],2,FALSE),"")</f>
        <v>41384</v>
      </c>
      <c r="P5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7" s="6">
        <f>IFERROR(DATE(YEAR(Incoming_Data[[#This Row],[Incoming Day]]),MONTH(Incoming_Data[[#This Row],[Incoming Day]]),1),"")</f>
        <v>41306</v>
      </c>
      <c r="R587" s="3">
        <f>DATE(YEAR(Incoming_Data[[#This Row],[Incoming Day]]),1,1)</f>
        <v>41275</v>
      </c>
      <c r="S587" s="6">
        <f>IFERROR(DATE(YEAR(Incoming_Data[[#This Row],[Completed Day]]),MONTH(Incoming_Data[[#This Row],[Completed Day]]),1),"")</f>
        <v>41334</v>
      </c>
      <c r="T587" s="6">
        <f>IFERROR(DATE(YEAR(Incoming_Data[[#This Row],[Confirmed Day]]),MONTH(Incoming_Data[[#This Row],[Confirmed Day]]),1),"")</f>
        <v>41365</v>
      </c>
      <c r="U587" s="12">
        <f>IF(ISNUMBER(Incoming_Data[[#This Row],[Completed Day]]),1,0)</f>
        <v>1</v>
      </c>
      <c r="V587" s="12">
        <f>IF(ISNUMBER(Incoming_Data[[#This Row],[Confirmed Day]]),1,0)</f>
        <v>1</v>
      </c>
      <c r="X587" t="s">
        <v>7295</v>
      </c>
      <c r="Y587" s="36">
        <v>41353</v>
      </c>
      <c r="AA587" t="s">
        <v>7305</v>
      </c>
      <c r="AB587" s="36">
        <v>41425</v>
      </c>
    </row>
    <row r="588" spans="2:28" x14ac:dyDescent="0.25">
      <c r="B588" s="24" t="s">
        <v>30</v>
      </c>
      <c r="C588" s="24" t="s">
        <v>17</v>
      </c>
      <c r="D588" s="24" t="s">
        <v>2188</v>
      </c>
      <c r="E588" s="24" t="s">
        <v>8140</v>
      </c>
      <c r="F588" s="24" t="s">
        <v>10970</v>
      </c>
      <c r="G588" s="36">
        <v>41339</v>
      </c>
      <c r="H588" s="36">
        <v>41339</v>
      </c>
      <c r="I588" s="12">
        <v>3</v>
      </c>
      <c r="J588" s="12">
        <v>3</v>
      </c>
      <c r="K588" s="12">
        <v>3</v>
      </c>
      <c r="L588" s="24" t="s">
        <v>10597</v>
      </c>
      <c r="M588" t="str">
        <f>VLOOKUP(LEFT(Incoming_Data[[#This Row],[Object ID]],1),Lookup[#All],2,FALSE)</f>
        <v>Service Request</v>
      </c>
      <c r="N588" s="36">
        <f>IFERROR(VLOOKUP(Incoming_Data[[#This Row],[Object ID]],SP_Data[#All],2,FALSE),"")</f>
        <v>41353</v>
      </c>
      <c r="O588" s="36">
        <f>IFERROR(VLOOKUP(Incoming_Data[[#This Row],[Object ID]],Finalized_Data[#All],2,FALSE),"")</f>
        <v>41384</v>
      </c>
      <c r="P5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8" s="6">
        <f>IFERROR(DATE(YEAR(Incoming_Data[[#This Row],[Incoming Day]]),MONTH(Incoming_Data[[#This Row],[Incoming Day]]),1),"")</f>
        <v>41334</v>
      </c>
      <c r="R588" s="3">
        <f>DATE(YEAR(Incoming_Data[[#This Row],[Incoming Day]]),1,1)</f>
        <v>41275</v>
      </c>
      <c r="S588" s="6">
        <f>IFERROR(DATE(YEAR(Incoming_Data[[#This Row],[Completed Day]]),MONTH(Incoming_Data[[#This Row],[Completed Day]]),1),"")</f>
        <v>41334</v>
      </c>
      <c r="T588" s="6">
        <f>IFERROR(DATE(YEAR(Incoming_Data[[#This Row],[Confirmed Day]]),MONTH(Incoming_Data[[#This Row],[Confirmed Day]]),1),"")</f>
        <v>41365</v>
      </c>
      <c r="U588" s="12">
        <f>IF(ISNUMBER(Incoming_Data[[#This Row],[Completed Day]]),1,0)</f>
        <v>1</v>
      </c>
      <c r="V588" s="12">
        <f>IF(ISNUMBER(Incoming_Data[[#This Row],[Confirmed Day]]),1,0)</f>
        <v>1</v>
      </c>
      <c r="X588" t="s">
        <v>7282</v>
      </c>
      <c r="Y588" s="36">
        <v>41354</v>
      </c>
      <c r="AA588" t="s">
        <v>7295</v>
      </c>
      <c r="AB588" s="36">
        <v>41384</v>
      </c>
    </row>
    <row r="589" spans="2:28" x14ac:dyDescent="0.25">
      <c r="B589" s="24" t="s">
        <v>30</v>
      </c>
      <c r="C589" s="24" t="s">
        <v>17</v>
      </c>
      <c r="D589" s="24" t="s">
        <v>2188</v>
      </c>
      <c r="E589" s="24" t="s">
        <v>7964</v>
      </c>
      <c r="F589" s="24" t="s">
        <v>10971</v>
      </c>
      <c r="G589" s="36">
        <v>41292</v>
      </c>
      <c r="H589" s="36">
        <v>41292</v>
      </c>
      <c r="I589" s="12">
        <v>3</v>
      </c>
      <c r="J589" s="12">
        <v>3</v>
      </c>
      <c r="K589" s="12">
        <v>3</v>
      </c>
      <c r="L589" s="24" t="s">
        <v>10597</v>
      </c>
      <c r="M589" t="str">
        <f>VLOOKUP(LEFT(Incoming_Data[[#This Row],[Object ID]],1),Lookup[#All],2,FALSE)</f>
        <v>Service Request</v>
      </c>
      <c r="N589" s="36">
        <f>IFERROR(VLOOKUP(Incoming_Data[[#This Row],[Object ID]],SP_Data[#All],2,FALSE),"")</f>
        <v>41386</v>
      </c>
      <c r="O589" s="36">
        <f>IFERROR(VLOOKUP(Incoming_Data[[#This Row],[Object ID]],Finalized_Data[#All],2,FALSE),"")</f>
        <v>41417</v>
      </c>
      <c r="P5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89" s="6">
        <f>IFERROR(DATE(YEAR(Incoming_Data[[#This Row],[Incoming Day]]),MONTH(Incoming_Data[[#This Row],[Incoming Day]]),1),"")</f>
        <v>41275</v>
      </c>
      <c r="R589" s="3">
        <f>DATE(YEAR(Incoming_Data[[#This Row],[Incoming Day]]),1,1)</f>
        <v>41275</v>
      </c>
      <c r="S589" s="6">
        <f>IFERROR(DATE(YEAR(Incoming_Data[[#This Row],[Completed Day]]),MONTH(Incoming_Data[[#This Row],[Completed Day]]),1),"")</f>
        <v>41365</v>
      </c>
      <c r="T589" s="6">
        <f>IFERROR(DATE(YEAR(Incoming_Data[[#This Row],[Confirmed Day]]),MONTH(Incoming_Data[[#This Row],[Confirmed Day]]),1),"")</f>
        <v>41395</v>
      </c>
      <c r="U589" s="12">
        <f>IF(ISNUMBER(Incoming_Data[[#This Row],[Completed Day]]),1,0)</f>
        <v>1</v>
      </c>
      <c r="V589" s="12">
        <f>IF(ISNUMBER(Incoming_Data[[#This Row],[Confirmed Day]]),1,0)</f>
        <v>1</v>
      </c>
      <c r="X589" t="s">
        <v>7274</v>
      </c>
      <c r="Y589" s="36">
        <v>41358</v>
      </c>
      <c r="AA589" t="s">
        <v>7282</v>
      </c>
      <c r="AB589" s="36">
        <v>41354</v>
      </c>
    </row>
    <row r="590" spans="2:28" x14ac:dyDescent="0.25">
      <c r="B590" s="24" t="s">
        <v>30</v>
      </c>
      <c r="C590" s="24" t="s">
        <v>17</v>
      </c>
      <c r="D590" s="24" t="s">
        <v>2188</v>
      </c>
      <c r="E590" s="24" t="s">
        <v>7441</v>
      </c>
      <c r="F590" s="24" t="s">
        <v>10972</v>
      </c>
      <c r="G590" s="36">
        <v>41334</v>
      </c>
      <c r="H590" s="36">
        <v>41334</v>
      </c>
      <c r="I590" s="12">
        <v>3</v>
      </c>
      <c r="J590" s="12">
        <v>3</v>
      </c>
      <c r="K590" s="12">
        <v>3</v>
      </c>
      <c r="L590" s="24" t="s">
        <v>10597</v>
      </c>
      <c r="M590" t="str">
        <f>VLOOKUP(LEFT(Incoming_Data[[#This Row],[Object ID]],1),Lookup[#All],2,FALSE)</f>
        <v>Service Request</v>
      </c>
      <c r="N590" s="36">
        <f>IFERROR(VLOOKUP(Incoming_Data[[#This Row],[Object ID]],SP_Data[#All],2,FALSE),"")</f>
        <v>41355</v>
      </c>
      <c r="O590" s="36">
        <f>IFERROR(VLOOKUP(Incoming_Data[[#This Row],[Object ID]],Finalized_Data[#All],2,FALSE),"")</f>
        <v>41386</v>
      </c>
      <c r="P5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0" s="6">
        <f>IFERROR(DATE(YEAR(Incoming_Data[[#This Row],[Incoming Day]]),MONTH(Incoming_Data[[#This Row],[Incoming Day]]),1),"")</f>
        <v>41334</v>
      </c>
      <c r="R590" s="3">
        <f>DATE(YEAR(Incoming_Data[[#This Row],[Incoming Day]]),1,1)</f>
        <v>41275</v>
      </c>
      <c r="S590" s="6">
        <f>IFERROR(DATE(YEAR(Incoming_Data[[#This Row],[Completed Day]]),MONTH(Incoming_Data[[#This Row],[Completed Day]]),1),"")</f>
        <v>41334</v>
      </c>
      <c r="T590" s="6">
        <f>IFERROR(DATE(YEAR(Incoming_Data[[#This Row],[Confirmed Day]]),MONTH(Incoming_Data[[#This Row],[Confirmed Day]]),1),"")</f>
        <v>41365</v>
      </c>
      <c r="U590" s="12">
        <f>IF(ISNUMBER(Incoming_Data[[#This Row],[Completed Day]]),1,0)</f>
        <v>1</v>
      </c>
      <c r="V590" s="12">
        <f>IF(ISNUMBER(Incoming_Data[[#This Row],[Confirmed Day]]),1,0)</f>
        <v>1</v>
      </c>
      <c r="X590" t="s">
        <v>7268</v>
      </c>
      <c r="Y590" s="36">
        <v>41354</v>
      </c>
      <c r="AA590" t="s">
        <v>7274</v>
      </c>
      <c r="AB590" s="36">
        <v>41389</v>
      </c>
    </row>
    <row r="591" spans="2:28" x14ac:dyDescent="0.25">
      <c r="B591" s="24" t="s">
        <v>30</v>
      </c>
      <c r="C591" s="24" t="s">
        <v>17</v>
      </c>
      <c r="D591" s="24" t="s">
        <v>2188</v>
      </c>
      <c r="E591" s="24" t="s">
        <v>48</v>
      </c>
      <c r="F591" s="24" t="s">
        <v>49</v>
      </c>
      <c r="G591" s="36">
        <v>41358</v>
      </c>
      <c r="H591" s="36">
        <v>41358</v>
      </c>
      <c r="I591" s="12">
        <v>3</v>
      </c>
      <c r="J591" s="12">
        <v>3</v>
      </c>
      <c r="K591" s="12">
        <v>3</v>
      </c>
      <c r="L591" s="24" t="s">
        <v>10597</v>
      </c>
      <c r="M591" t="str">
        <f>VLOOKUP(LEFT(Incoming_Data[[#This Row],[Object ID]],1),Lookup[#All],2,FALSE)</f>
        <v>Service Request</v>
      </c>
      <c r="N591" s="36">
        <f>IFERROR(VLOOKUP(Incoming_Data[[#This Row],[Object ID]],SP_Data[#All],2,FALSE),"")</f>
        <v>41358</v>
      </c>
      <c r="O591" s="36">
        <f>IFERROR(VLOOKUP(Incoming_Data[[#This Row],[Object ID]],Finalized_Data[#All],2,FALSE),"")</f>
        <v>41389</v>
      </c>
      <c r="P5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1" s="6">
        <f>IFERROR(DATE(YEAR(Incoming_Data[[#This Row],[Incoming Day]]),MONTH(Incoming_Data[[#This Row],[Incoming Day]]),1),"")</f>
        <v>41334</v>
      </c>
      <c r="R591" s="3">
        <f>DATE(YEAR(Incoming_Data[[#This Row],[Incoming Day]]),1,1)</f>
        <v>41275</v>
      </c>
      <c r="S591" s="6">
        <f>IFERROR(DATE(YEAR(Incoming_Data[[#This Row],[Completed Day]]),MONTH(Incoming_Data[[#This Row],[Completed Day]]),1),"")</f>
        <v>41334</v>
      </c>
      <c r="T591" s="6">
        <f>IFERROR(DATE(YEAR(Incoming_Data[[#This Row],[Confirmed Day]]),MONTH(Incoming_Data[[#This Row],[Confirmed Day]]),1),"")</f>
        <v>41365</v>
      </c>
      <c r="U591" s="12">
        <f>IF(ISNUMBER(Incoming_Data[[#This Row],[Completed Day]]),1,0)</f>
        <v>1</v>
      </c>
      <c r="V591" s="12">
        <f>IF(ISNUMBER(Incoming_Data[[#This Row],[Confirmed Day]]),1,0)</f>
        <v>1</v>
      </c>
      <c r="X591" t="s">
        <v>7260</v>
      </c>
      <c r="Y591" s="36">
        <v>41354</v>
      </c>
      <c r="AA591" t="s">
        <v>7268</v>
      </c>
      <c r="AB591" s="36">
        <v>41385</v>
      </c>
    </row>
    <row r="592" spans="2:28" x14ac:dyDescent="0.25">
      <c r="B592" s="24" t="s">
        <v>30</v>
      </c>
      <c r="C592" s="24" t="s">
        <v>17</v>
      </c>
      <c r="D592" s="24" t="s">
        <v>2188</v>
      </c>
      <c r="E592" s="24" t="s">
        <v>93</v>
      </c>
      <c r="F592" s="24" t="s">
        <v>94</v>
      </c>
      <c r="G592" s="36">
        <v>41361</v>
      </c>
      <c r="H592" s="36">
        <v>41361</v>
      </c>
      <c r="I592" s="12">
        <v>3</v>
      </c>
      <c r="J592" s="12">
        <v>3</v>
      </c>
      <c r="K592" s="12">
        <v>3</v>
      </c>
      <c r="L592" s="24" t="s">
        <v>10597</v>
      </c>
      <c r="M592" t="str">
        <f>VLOOKUP(LEFT(Incoming_Data[[#This Row],[Object ID]],1),Lookup[#All],2,FALSE)</f>
        <v>Service Request</v>
      </c>
      <c r="N592" s="36">
        <f>IFERROR(VLOOKUP(Incoming_Data[[#This Row],[Object ID]],SP_Data[#All],2,FALSE),"")</f>
        <v>41361</v>
      </c>
      <c r="O592" s="36">
        <f>IFERROR(VLOOKUP(Incoming_Data[[#This Row],[Object ID]],Finalized_Data[#All],2,FALSE),"")</f>
        <v>41392</v>
      </c>
      <c r="P5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2" s="6">
        <f>IFERROR(DATE(YEAR(Incoming_Data[[#This Row],[Incoming Day]]),MONTH(Incoming_Data[[#This Row],[Incoming Day]]),1),"")</f>
        <v>41334</v>
      </c>
      <c r="R592" s="3">
        <f>DATE(YEAR(Incoming_Data[[#This Row],[Incoming Day]]),1,1)</f>
        <v>41275</v>
      </c>
      <c r="S592" s="6">
        <f>IFERROR(DATE(YEAR(Incoming_Data[[#This Row],[Completed Day]]),MONTH(Incoming_Data[[#This Row],[Completed Day]]),1),"")</f>
        <v>41334</v>
      </c>
      <c r="T592" s="6">
        <f>IFERROR(DATE(YEAR(Incoming_Data[[#This Row],[Confirmed Day]]),MONTH(Incoming_Data[[#This Row],[Confirmed Day]]),1),"")</f>
        <v>41365</v>
      </c>
      <c r="U592" s="12">
        <f>IF(ISNUMBER(Incoming_Data[[#This Row],[Completed Day]]),1,0)</f>
        <v>1</v>
      </c>
      <c r="V592" s="12">
        <f>IF(ISNUMBER(Incoming_Data[[#This Row],[Confirmed Day]]),1,0)</f>
        <v>1</v>
      </c>
      <c r="X592" t="s">
        <v>7278</v>
      </c>
      <c r="Y592" s="36">
        <v>41353</v>
      </c>
      <c r="AA592" t="s">
        <v>7260</v>
      </c>
      <c r="AB592" s="36">
        <v>41354</v>
      </c>
    </row>
    <row r="593" spans="2:28" x14ac:dyDescent="0.25">
      <c r="B593" s="24" t="s">
        <v>30</v>
      </c>
      <c r="C593" s="24" t="s">
        <v>17</v>
      </c>
      <c r="D593" s="24" t="s">
        <v>2188</v>
      </c>
      <c r="E593" s="24" t="s">
        <v>161</v>
      </c>
      <c r="F593" s="24" t="s">
        <v>162</v>
      </c>
      <c r="G593" s="36">
        <v>41362</v>
      </c>
      <c r="H593" s="36">
        <v>41362</v>
      </c>
      <c r="I593" s="12">
        <v>3</v>
      </c>
      <c r="J593" s="12">
        <v>3</v>
      </c>
      <c r="K593" s="12">
        <v>3</v>
      </c>
      <c r="L593" s="24" t="s">
        <v>10597</v>
      </c>
      <c r="M593" t="str">
        <f>VLOOKUP(LEFT(Incoming_Data[[#This Row],[Object ID]],1),Lookup[#All],2,FALSE)</f>
        <v>Service Request</v>
      </c>
      <c r="N593" s="36">
        <f>IFERROR(VLOOKUP(Incoming_Data[[#This Row],[Object ID]],SP_Data[#All],2,FALSE),"")</f>
        <v>41362</v>
      </c>
      <c r="O593" s="36">
        <f>IFERROR(VLOOKUP(Incoming_Data[[#This Row],[Object ID]],Finalized_Data[#All],2,FALSE),"")</f>
        <v>41373</v>
      </c>
      <c r="P5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3" s="6">
        <f>IFERROR(DATE(YEAR(Incoming_Data[[#This Row],[Incoming Day]]),MONTH(Incoming_Data[[#This Row],[Incoming Day]]),1),"")</f>
        <v>41334</v>
      </c>
      <c r="R593" s="3">
        <f>DATE(YEAR(Incoming_Data[[#This Row],[Incoming Day]]),1,1)</f>
        <v>41275</v>
      </c>
      <c r="S593" s="6">
        <f>IFERROR(DATE(YEAR(Incoming_Data[[#This Row],[Completed Day]]),MONTH(Incoming_Data[[#This Row],[Completed Day]]),1),"")</f>
        <v>41334</v>
      </c>
      <c r="T593" s="6">
        <f>IFERROR(DATE(YEAR(Incoming_Data[[#This Row],[Confirmed Day]]),MONTH(Incoming_Data[[#This Row],[Confirmed Day]]),1),"")</f>
        <v>41365</v>
      </c>
      <c r="U593" s="12">
        <f>IF(ISNUMBER(Incoming_Data[[#This Row],[Completed Day]]),1,0)</f>
        <v>1</v>
      </c>
      <c r="V593" s="12">
        <f>IF(ISNUMBER(Incoming_Data[[#This Row],[Confirmed Day]]),1,0)</f>
        <v>1</v>
      </c>
      <c r="X593" t="s">
        <v>7255</v>
      </c>
      <c r="Y593" s="36">
        <v>41362</v>
      </c>
      <c r="AA593" t="s">
        <v>7278</v>
      </c>
      <c r="AB593" s="36">
        <v>41384</v>
      </c>
    </row>
    <row r="594" spans="2:28" x14ac:dyDescent="0.25">
      <c r="B594" s="24" t="s">
        <v>30</v>
      </c>
      <c r="C594" s="24" t="s">
        <v>17</v>
      </c>
      <c r="D594" s="24" t="s">
        <v>2188</v>
      </c>
      <c r="E594" s="24" t="s">
        <v>163</v>
      </c>
      <c r="F594" s="24" t="s">
        <v>164</v>
      </c>
      <c r="G594" s="36">
        <v>41362</v>
      </c>
      <c r="H594" s="36">
        <v>41362</v>
      </c>
      <c r="I594" s="12">
        <v>3</v>
      </c>
      <c r="J594" s="12">
        <v>3</v>
      </c>
      <c r="K594" s="12">
        <v>3</v>
      </c>
      <c r="L594" s="24" t="s">
        <v>10597</v>
      </c>
      <c r="M594" t="str">
        <f>VLOOKUP(LEFT(Incoming_Data[[#This Row],[Object ID]],1),Lookup[#All],2,FALSE)</f>
        <v>Service Request</v>
      </c>
      <c r="N594" s="36">
        <f>IFERROR(VLOOKUP(Incoming_Data[[#This Row],[Object ID]],SP_Data[#All],2,FALSE),"")</f>
        <v>41362</v>
      </c>
      <c r="O594" s="36">
        <f>IFERROR(VLOOKUP(Incoming_Data[[#This Row],[Object ID]],Finalized_Data[#All],2,FALSE),"")</f>
        <v>41362</v>
      </c>
      <c r="P5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4" s="6">
        <f>IFERROR(DATE(YEAR(Incoming_Data[[#This Row],[Incoming Day]]),MONTH(Incoming_Data[[#This Row],[Incoming Day]]),1),"")</f>
        <v>41334</v>
      </c>
      <c r="R594" s="3">
        <f>DATE(YEAR(Incoming_Data[[#This Row],[Incoming Day]]),1,1)</f>
        <v>41275</v>
      </c>
      <c r="S594" s="6">
        <f>IFERROR(DATE(YEAR(Incoming_Data[[#This Row],[Completed Day]]),MONTH(Incoming_Data[[#This Row],[Completed Day]]),1),"")</f>
        <v>41334</v>
      </c>
      <c r="T594" s="6">
        <f>IFERROR(DATE(YEAR(Incoming_Data[[#This Row],[Confirmed Day]]),MONTH(Incoming_Data[[#This Row],[Confirmed Day]]),1),"")</f>
        <v>41334</v>
      </c>
      <c r="U594" s="12">
        <f>IF(ISNUMBER(Incoming_Data[[#This Row],[Completed Day]]),1,0)</f>
        <v>1</v>
      </c>
      <c r="V594" s="12">
        <f>IF(ISNUMBER(Incoming_Data[[#This Row],[Confirmed Day]]),1,0)</f>
        <v>1</v>
      </c>
      <c r="X594" t="s">
        <v>7239</v>
      </c>
      <c r="Y594" s="36">
        <v>41353</v>
      </c>
      <c r="AA594" t="s">
        <v>7255</v>
      </c>
      <c r="AB594" s="36">
        <v>41393</v>
      </c>
    </row>
    <row r="595" spans="2:28" x14ac:dyDescent="0.25">
      <c r="B595" s="24" t="s">
        <v>30</v>
      </c>
      <c r="C595" s="24" t="s">
        <v>17</v>
      </c>
      <c r="D595" s="24" t="s">
        <v>2188</v>
      </c>
      <c r="E595" s="24" t="s">
        <v>165</v>
      </c>
      <c r="F595" s="24" t="s">
        <v>164</v>
      </c>
      <c r="G595" s="36">
        <v>41362</v>
      </c>
      <c r="H595" s="36">
        <v>41362</v>
      </c>
      <c r="I595" s="12">
        <v>3</v>
      </c>
      <c r="J595" s="12">
        <v>3</v>
      </c>
      <c r="K595" s="12">
        <v>3</v>
      </c>
      <c r="L595" s="24" t="s">
        <v>10597</v>
      </c>
      <c r="M595" t="str">
        <f>VLOOKUP(LEFT(Incoming_Data[[#This Row],[Object ID]],1),Lookup[#All],2,FALSE)</f>
        <v>Service Request</v>
      </c>
      <c r="N595" s="36">
        <f>IFERROR(VLOOKUP(Incoming_Data[[#This Row],[Object ID]],SP_Data[#All],2,FALSE),"")</f>
        <v>41362</v>
      </c>
      <c r="O595" s="36">
        <f>IFERROR(VLOOKUP(Incoming_Data[[#This Row],[Object ID]],Finalized_Data[#All],2,FALSE),"")</f>
        <v>41393</v>
      </c>
      <c r="P5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5" s="6">
        <f>IFERROR(DATE(YEAR(Incoming_Data[[#This Row],[Incoming Day]]),MONTH(Incoming_Data[[#This Row],[Incoming Day]]),1),"")</f>
        <v>41334</v>
      </c>
      <c r="R595" s="3">
        <f>DATE(YEAR(Incoming_Data[[#This Row],[Incoming Day]]),1,1)</f>
        <v>41275</v>
      </c>
      <c r="S595" s="6">
        <f>IFERROR(DATE(YEAR(Incoming_Data[[#This Row],[Completed Day]]),MONTH(Incoming_Data[[#This Row],[Completed Day]]),1),"")</f>
        <v>41334</v>
      </c>
      <c r="T595" s="6">
        <f>IFERROR(DATE(YEAR(Incoming_Data[[#This Row],[Confirmed Day]]),MONTH(Incoming_Data[[#This Row],[Confirmed Day]]),1),"")</f>
        <v>41365</v>
      </c>
      <c r="U595" s="12">
        <f>IF(ISNUMBER(Incoming_Data[[#This Row],[Completed Day]]),1,0)</f>
        <v>1</v>
      </c>
      <c r="V595" s="12">
        <f>IF(ISNUMBER(Incoming_Data[[#This Row],[Confirmed Day]]),1,0)</f>
        <v>1</v>
      </c>
      <c r="X595" t="s">
        <v>7251</v>
      </c>
      <c r="Y595" s="36">
        <v>41353</v>
      </c>
      <c r="AA595" t="s">
        <v>7239</v>
      </c>
      <c r="AB595" s="36">
        <v>41384</v>
      </c>
    </row>
    <row r="596" spans="2:28" x14ac:dyDescent="0.25">
      <c r="B596" s="24" t="s">
        <v>30</v>
      </c>
      <c r="C596" s="24" t="s">
        <v>17</v>
      </c>
      <c r="D596" s="24" t="s">
        <v>2188</v>
      </c>
      <c r="E596" s="24" t="s">
        <v>166</v>
      </c>
      <c r="F596" s="24" t="s">
        <v>167</v>
      </c>
      <c r="G596" s="36">
        <v>41362</v>
      </c>
      <c r="H596" s="36">
        <v>41362</v>
      </c>
      <c r="I596" s="12">
        <v>3</v>
      </c>
      <c r="J596" s="12">
        <v>3</v>
      </c>
      <c r="K596" s="12">
        <v>3</v>
      </c>
      <c r="L596" s="24" t="s">
        <v>10597</v>
      </c>
      <c r="M596" t="str">
        <f>VLOOKUP(LEFT(Incoming_Data[[#This Row],[Object ID]],1),Lookup[#All],2,FALSE)</f>
        <v>Service Request</v>
      </c>
      <c r="N596" s="36">
        <f>IFERROR(VLOOKUP(Incoming_Data[[#This Row],[Object ID]],SP_Data[#All],2,FALSE),"")</f>
        <v>41362</v>
      </c>
      <c r="O596" s="36">
        <f>IFERROR(VLOOKUP(Incoming_Data[[#This Row],[Object ID]],Finalized_Data[#All],2,FALSE),"")</f>
        <v>41362</v>
      </c>
      <c r="P5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6" s="6">
        <f>IFERROR(DATE(YEAR(Incoming_Data[[#This Row],[Incoming Day]]),MONTH(Incoming_Data[[#This Row],[Incoming Day]]),1),"")</f>
        <v>41334</v>
      </c>
      <c r="R596" s="3">
        <f>DATE(YEAR(Incoming_Data[[#This Row],[Incoming Day]]),1,1)</f>
        <v>41275</v>
      </c>
      <c r="S596" s="6">
        <f>IFERROR(DATE(YEAR(Incoming_Data[[#This Row],[Completed Day]]),MONTH(Incoming_Data[[#This Row],[Completed Day]]),1),"")</f>
        <v>41334</v>
      </c>
      <c r="T596" s="6">
        <f>IFERROR(DATE(YEAR(Incoming_Data[[#This Row],[Confirmed Day]]),MONTH(Incoming_Data[[#This Row],[Confirmed Day]]),1),"")</f>
        <v>41334</v>
      </c>
      <c r="U596" s="12">
        <f>IF(ISNUMBER(Incoming_Data[[#This Row],[Completed Day]]),1,0)</f>
        <v>1</v>
      </c>
      <c r="V596" s="12">
        <f>IF(ISNUMBER(Incoming_Data[[#This Row],[Confirmed Day]]),1,0)</f>
        <v>1</v>
      </c>
      <c r="X596" t="s">
        <v>7243</v>
      </c>
      <c r="Y596" s="36">
        <v>41354</v>
      </c>
      <c r="AA596" t="s">
        <v>7251</v>
      </c>
      <c r="AB596" s="36">
        <v>41353</v>
      </c>
    </row>
    <row r="597" spans="2:28" x14ac:dyDescent="0.25">
      <c r="B597" s="24" t="s">
        <v>30</v>
      </c>
      <c r="C597" s="24" t="s">
        <v>17</v>
      </c>
      <c r="D597" s="24" t="s">
        <v>2188</v>
      </c>
      <c r="E597" s="24" t="s">
        <v>180</v>
      </c>
      <c r="F597" s="24" t="s">
        <v>181</v>
      </c>
      <c r="G597" s="36">
        <v>41363</v>
      </c>
      <c r="H597" s="36">
        <v>41363</v>
      </c>
      <c r="I597" s="12">
        <v>2</v>
      </c>
      <c r="J597" s="12">
        <v>3</v>
      </c>
      <c r="K597" s="12">
        <v>3</v>
      </c>
      <c r="L597" s="24" t="s">
        <v>10597</v>
      </c>
      <c r="M597" t="str">
        <f>VLOOKUP(LEFT(Incoming_Data[[#This Row],[Object ID]],1),Lookup[#All],2,FALSE)</f>
        <v>Service Request</v>
      </c>
      <c r="N597" s="36">
        <f>IFERROR(VLOOKUP(Incoming_Data[[#This Row],[Object ID]],SP_Data[#All],2,FALSE),"")</f>
        <v>41424</v>
      </c>
      <c r="O597" s="36">
        <f>IFERROR(VLOOKUP(Incoming_Data[[#This Row],[Object ID]],Finalized_Data[#All],2,FALSE),"")</f>
        <v>41424</v>
      </c>
      <c r="P5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7" s="6">
        <f>IFERROR(DATE(YEAR(Incoming_Data[[#This Row],[Incoming Day]]),MONTH(Incoming_Data[[#This Row],[Incoming Day]]),1),"")</f>
        <v>41334</v>
      </c>
      <c r="R597" s="3">
        <f>DATE(YEAR(Incoming_Data[[#This Row],[Incoming Day]]),1,1)</f>
        <v>41275</v>
      </c>
      <c r="S597" s="6">
        <f>IFERROR(DATE(YEAR(Incoming_Data[[#This Row],[Completed Day]]),MONTH(Incoming_Data[[#This Row],[Completed Day]]),1),"")</f>
        <v>41395</v>
      </c>
      <c r="T597" s="6">
        <f>IFERROR(DATE(YEAR(Incoming_Data[[#This Row],[Confirmed Day]]),MONTH(Incoming_Data[[#This Row],[Confirmed Day]]),1),"")</f>
        <v>41395</v>
      </c>
      <c r="U597" s="12">
        <f>IF(ISNUMBER(Incoming_Data[[#This Row],[Completed Day]]),1,0)</f>
        <v>1</v>
      </c>
      <c r="V597" s="12">
        <f>IF(ISNUMBER(Incoming_Data[[#This Row],[Confirmed Day]]),1,0)</f>
        <v>1</v>
      </c>
      <c r="X597" t="s">
        <v>7263</v>
      </c>
      <c r="Y597" s="36">
        <v>41358</v>
      </c>
      <c r="AA597" t="s">
        <v>7243</v>
      </c>
      <c r="AB597" s="36">
        <v>41385</v>
      </c>
    </row>
    <row r="598" spans="2:28" x14ac:dyDescent="0.25">
      <c r="B598" s="24" t="s">
        <v>30</v>
      </c>
      <c r="C598" s="24" t="s">
        <v>17</v>
      </c>
      <c r="D598" s="24" t="s">
        <v>2188</v>
      </c>
      <c r="E598" s="24" t="s">
        <v>193</v>
      </c>
      <c r="F598" s="24" t="s">
        <v>194</v>
      </c>
      <c r="G598" s="36">
        <v>41365</v>
      </c>
      <c r="H598" s="36">
        <v>41365</v>
      </c>
      <c r="I598" s="12">
        <v>3</v>
      </c>
      <c r="J598" s="12">
        <v>3</v>
      </c>
      <c r="K598" s="12">
        <v>3</v>
      </c>
      <c r="L598" s="24" t="s">
        <v>10597</v>
      </c>
      <c r="M598" t="str">
        <f>VLOOKUP(LEFT(Incoming_Data[[#This Row],[Object ID]],1),Lookup[#All],2,FALSE)</f>
        <v>Service Request</v>
      </c>
      <c r="N598" s="36">
        <f>IFERROR(VLOOKUP(Incoming_Data[[#This Row],[Object ID]],SP_Data[#All],2,FALSE),"")</f>
        <v>41365</v>
      </c>
      <c r="O598" s="36">
        <f>IFERROR(VLOOKUP(Incoming_Data[[#This Row],[Object ID]],Finalized_Data[#All],2,FALSE),"")</f>
        <v>41365</v>
      </c>
      <c r="P5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8" s="6">
        <f>IFERROR(DATE(YEAR(Incoming_Data[[#This Row],[Incoming Day]]),MONTH(Incoming_Data[[#This Row],[Incoming Day]]),1),"")</f>
        <v>41365</v>
      </c>
      <c r="R598" s="3">
        <f>DATE(YEAR(Incoming_Data[[#This Row],[Incoming Day]]),1,1)</f>
        <v>41275</v>
      </c>
      <c r="S598" s="6">
        <f>IFERROR(DATE(YEAR(Incoming_Data[[#This Row],[Completed Day]]),MONTH(Incoming_Data[[#This Row],[Completed Day]]),1),"")</f>
        <v>41365</v>
      </c>
      <c r="T598" s="6">
        <f>IFERROR(DATE(YEAR(Incoming_Data[[#This Row],[Confirmed Day]]),MONTH(Incoming_Data[[#This Row],[Confirmed Day]]),1),"")</f>
        <v>41365</v>
      </c>
      <c r="U598" s="12">
        <f>IF(ISNUMBER(Incoming_Data[[#This Row],[Completed Day]]),1,0)</f>
        <v>1</v>
      </c>
      <c r="V598" s="12">
        <f>IF(ISNUMBER(Incoming_Data[[#This Row],[Confirmed Day]]),1,0)</f>
        <v>1</v>
      </c>
      <c r="X598" t="s">
        <v>7223</v>
      </c>
      <c r="Y598" s="36">
        <v>41356</v>
      </c>
      <c r="AA598" t="s">
        <v>7263</v>
      </c>
      <c r="AB598" s="36">
        <v>41389</v>
      </c>
    </row>
    <row r="599" spans="2:28" x14ac:dyDescent="0.25">
      <c r="B599" s="24" t="s">
        <v>30</v>
      </c>
      <c r="C599" s="24" t="s">
        <v>17</v>
      </c>
      <c r="D599" s="24" t="s">
        <v>2188</v>
      </c>
      <c r="E599" s="24" t="s">
        <v>10973</v>
      </c>
      <c r="F599" s="24" t="s">
        <v>10974</v>
      </c>
      <c r="G599" s="36">
        <v>41365</v>
      </c>
      <c r="H599" s="36">
        <v>41365</v>
      </c>
      <c r="I599" s="12">
        <v>3</v>
      </c>
      <c r="J599" s="12">
        <v>3</v>
      </c>
      <c r="K599" s="12">
        <v>3</v>
      </c>
      <c r="L599" s="24" t="s">
        <v>10599</v>
      </c>
      <c r="M599" t="str">
        <f>VLOOKUP(LEFT(Incoming_Data[[#This Row],[Object ID]],1),Lookup[#All],2,FALSE)</f>
        <v>Service Request</v>
      </c>
      <c r="N599" s="36">
        <f>IFERROR(VLOOKUP(Incoming_Data[[#This Row],[Object ID]],SP_Data[#All],2,FALSE),"")</f>
        <v>41412</v>
      </c>
      <c r="O599" s="36" t="str">
        <f>IFERROR(VLOOKUP(Incoming_Data[[#This Row],[Object ID]],Finalized_Data[#All],2,FALSE),"")</f>
        <v/>
      </c>
      <c r="P5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599" s="6">
        <f>IFERROR(DATE(YEAR(Incoming_Data[[#This Row],[Incoming Day]]),MONTH(Incoming_Data[[#This Row],[Incoming Day]]),1),"")</f>
        <v>41365</v>
      </c>
      <c r="R599" s="3">
        <f>DATE(YEAR(Incoming_Data[[#This Row],[Incoming Day]]),1,1)</f>
        <v>41275</v>
      </c>
      <c r="S599" s="6">
        <f>IFERROR(DATE(YEAR(Incoming_Data[[#This Row],[Completed Day]]),MONTH(Incoming_Data[[#This Row],[Completed Day]]),1),"")</f>
        <v>41395</v>
      </c>
      <c r="T599" s="6" t="str">
        <f>IFERROR(DATE(YEAR(Incoming_Data[[#This Row],[Confirmed Day]]),MONTH(Incoming_Data[[#This Row],[Confirmed Day]]),1),"")</f>
        <v/>
      </c>
      <c r="U599" s="12">
        <f>IF(ISNUMBER(Incoming_Data[[#This Row],[Completed Day]]),1,0)</f>
        <v>1</v>
      </c>
      <c r="V599" s="12">
        <f>IF(ISNUMBER(Incoming_Data[[#This Row],[Confirmed Day]]),1,0)</f>
        <v>0</v>
      </c>
      <c r="X599" t="s">
        <v>7214</v>
      </c>
      <c r="Y599" s="36">
        <v>41369</v>
      </c>
      <c r="AA599" t="s">
        <v>7223</v>
      </c>
      <c r="AB599" s="36">
        <v>41387</v>
      </c>
    </row>
    <row r="600" spans="2:28" x14ac:dyDescent="0.25">
      <c r="B600" s="24" t="s">
        <v>30</v>
      </c>
      <c r="C600" s="24" t="s">
        <v>17</v>
      </c>
      <c r="D600" s="24" t="s">
        <v>2188</v>
      </c>
      <c r="E600" s="24" t="s">
        <v>539</v>
      </c>
      <c r="F600" s="24" t="s">
        <v>540</v>
      </c>
      <c r="G600" s="36">
        <v>41380</v>
      </c>
      <c r="H600" s="36">
        <v>41380</v>
      </c>
      <c r="I600" s="12">
        <v>3</v>
      </c>
      <c r="J600" s="12">
        <v>3</v>
      </c>
      <c r="K600" s="12">
        <v>3</v>
      </c>
      <c r="L600" s="24" t="s">
        <v>10597</v>
      </c>
      <c r="M600" t="str">
        <f>VLOOKUP(LEFT(Incoming_Data[[#This Row],[Object ID]],1),Lookup[#All],2,FALSE)</f>
        <v>Service Request</v>
      </c>
      <c r="N600" s="36">
        <f>IFERROR(VLOOKUP(Incoming_Data[[#This Row],[Object ID]],SP_Data[#All],2,FALSE),"")</f>
        <v>41381</v>
      </c>
      <c r="O600" s="36">
        <f>IFERROR(VLOOKUP(Incoming_Data[[#This Row],[Object ID]],Finalized_Data[#All],2,FALSE),"")</f>
        <v>41414</v>
      </c>
      <c r="P6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0" s="6">
        <f>IFERROR(DATE(YEAR(Incoming_Data[[#This Row],[Incoming Day]]),MONTH(Incoming_Data[[#This Row],[Incoming Day]]),1),"")</f>
        <v>41365</v>
      </c>
      <c r="R600" s="3">
        <f>DATE(YEAR(Incoming_Data[[#This Row],[Incoming Day]]),1,1)</f>
        <v>41275</v>
      </c>
      <c r="S600" s="6">
        <f>IFERROR(DATE(YEAR(Incoming_Data[[#This Row],[Completed Day]]),MONTH(Incoming_Data[[#This Row],[Completed Day]]),1),"")</f>
        <v>41365</v>
      </c>
      <c r="T600" s="6">
        <f>IFERROR(DATE(YEAR(Incoming_Data[[#This Row],[Confirmed Day]]),MONTH(Incoming_Data[[#This Row],[Confirmed Day]]),1),"")</f>
        <v>41395</v>
      </c>
      <c r="U600" s="12">
        <f>IF(ISNUMBER(Incoming_Data[[#This Row],[Completed Day]]),1,0)</f>
        <v>1</v>
      </c>
      <c r="V600" s="12">
        <f>IF(ISNUMBER(Incoming_Data[[#This Row],[Confirmed Day]]),1,0)</f>
        <v>1</v>
      </c>
      <c r="X600" t="s">
        <v>7184</v>
      </c>
      <c r="Y600" s="36">
        <v>41355</v>
      </c>
      <c r="AA600" t="s">
        <v>7214</v>
      </c>
      <c r="AB600" s="36">
        <v>41414</v>
      </c>
    </row>
    <row r="601" spans="2:28" x14ac:dyDescent="0.25">
      <c r="B601" s="24" t="s">
        <v>30</v>
      </c>
      <c r="C601" s="24" t="s">
        <v>17</v>
      </c>
      <c r="D601" s="24" t="s">
        <v>2188</v>
      </c>
      <c r="E601" s="24" t="s">
        <v>565</v>
      </c>
      <c r="F601" s="24" t="s">
        <v>566</v>
      </c>
      <c r="G601" s="36">
        <v>41381</v>
      </c>
      <c r="H601" s="36">
        <v>41381</v>
      </c>
      <c r="I601" s="12">
        <v>3</v>
      </c>
      <c r="J601" s="12">
        <v>2</v>
      </c>
      <c r="K601" s="12">
        <v>2</v>
      </c>
      <c r="L601" s="24" t="s">
        <v>10597</v>
      </c>
      <c r="M601" t="str">
        <f>VLOOKUP(LEFT(Incoming_Data[[#This Row],[Object ID]],1),Lookup[#All],2,FALSE)</f>
        <v>Service Request</v>
      </c>
      <c r="N601" s="36">
        <f>IFERROR(VLOOKUP(Incoming_Data[[#This Row],[Object ID]],SP_Data[#All],2,FALSE),"")</f>
        <v>41395</v>
      </c>
      <c r="O601" s="36">
        <f>IFERROR(VLOOKUP(Incoming_Data[[#This Row],[Object ID]],Finalized_Data[#All],2,FALSE),"")</f>
        <v>41426</v>
      </c>
      <c r="P6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1" s="6">
        <f>IFERROR(DATE(YEAR(Incoming_Data[[#This Row],[Incoming Day]]),MONTH(Incoming_Data[[#This Row],[Incoming Day]]),1),"")</f>
        <v>41365</v>
      </c>
      <c r="R601" s="3">
        <f>DATE(YEAR(Incoming_Data[[#This Row],[Incoming Day]]),1,1)</f>
        <v>41275</v>
      </c>
      <c r="S601" s="6">
        <f>IFERROR(DATE(YEAR(Incoming_Data[[#This Row],[Completed Day]]),MONTH(Incoming_Data[[#This Row],[Completed Day]]),1),"")</f>
        <v>41395</v>
      </c>
      <c r="T601" s="6">
        <f>IFERROR(DATE(YEAR(Incoming_Data[[#This Row],[Confirmed Day]]),MONTH(Incoming_Data[[#This Row],[Confirmed Day]]),1),"")</f>
        <v>41426</v>
      </c>
      <c r="U601" s="12">
        <f>IF(ISNUMBER(Incoming_Data[[#This Row],[Completed Day]]),1,0)</f>
        <v>1</v>
      </c>
      <c r="V601" s="12">
        <f>IF(ISNUMBER(Incoming_Data[[#This Row],[Confirmed Day]]),1,0)</f>
        <v>1</v>
      </c>
      <c r="X601" t="s">
        <v>7180</v>
      </c>
      <c r="Y601" s="36">
        <v>41365</v>
      </c>
      <c r="AA601" t="s">
        <v>7184</v>
      </c>
      <c r="AB601" s="36">
        <v>41386</v>
      </c>
    </row>
    <row r="602" spans="2:28" x14ac:dyDescent="0.25">
      <c r="B602" s="24" t="s">
        <v>30</v>
      </c>
      <c r="C602" s="24" t="s">
        <v>17</v>
      </c>
      <c r="D602" s="24" t="s">
        <v>2188</v>
      </c>
      <c r="E602" s="24" t="s">
        <v>10975</v>
      </c>
      <c r="F602" s="24" t="s">
        <v>10976</v>
      </c>
      <c r="G602" s="36">
        <v>41387</v>
      </c>
      <c r="H602" s="36">
        <v>41387</v>
      </c>
      <c r="I602" s="12">
        <v>3</v>
      </c>
      <c r="J602" s="12">
        <v>3</v>
      </c>
      <c r="K602" s="12">
        <v>3</v>
      </c>
      <c r="L602" s="24" t="s">
        <v>10599</v>
      </c>
      <c r="M602" t="str">
        <f>VLOOKUP(LEFT(Incoming_Data[[#This Row],[Object ID]],1),Lookup[#All],2,FALSE)</f>
        <v>Service Request</v>
      </c>
      <c r="N602" s="36">
        <f>IFERROR(VLOOKUP(Incoming_Data[[#This Row],[Object ID]],SP_Data[#All],2,FALSE),"")</f>
        <v>41424</v>
      </c>
      <c r="O602" s="36" t="str">
        <f>IFERROR(VLOOKUP(Incoming_Data[[#This Row],[Object ID]],Finalized_Data[#All],2,FALSE),"")</f>
        <v/>
      </c>
      <c r="P6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2" s="6">
        <f>IFERROR(DATE(YEAR(Incoming_Data[[#This Row],[Incoming Day]]),MONTH(Incoming_Data[[#This Row],[Incoming Day]]),1),"")</f>
        <v>41365</v>
      </c>
      <c r="R602" s="3">
        <f>DATE(YEAR(Incoming_Data[[#This Row],[Incoming Day]]),1,1)</f>
        <v>41275</v>
      </c>
      <c r="S602" s="6">
        <f>IFERROR(DATE(YEAR(Incoming_Data[[#This Row],[Completed Day]]),MONTH(Incoming_Data[[#This Row],[Completed Day]]),1),"")</f>
        <v>41395</v>
      </c>
      <c r="T602" s="6" t="str">
        <f>IFERROR(DATE(YEAR(Incoming_Data[[#This Row],[Confirmed Day]]),MONTH(Incoming_Data[[#This Row],[Confirmed Day]]),1),"")</f>
        <v/>
      </c>
      <c r="U602" s="12">
        <f>IF(ISNUMBER(Incoming_Data[[#This Row],[Completed Day]]),1,0)</f>
        <v>1</v>
      </c>
      <c r="V602" s="12">
        <f>IF(ISNUMBER(Incoming_Data[[#This Row],[Confirmed Day]]),1,0)</f>
        <v>0</v>
      </c>
      <c r="X602" t="s">
        <v>7192</v>
      </c>
      <c r="Y602" s="36">
        <v>41353</v>
      </c>
      <c r="AA602" t="s">
        <v>7180</v>
      </c>
      <c r="AB602" s="36">
        <v>41425</v>
      </c>
    </row>
    <row r="603" spans="2:28" x14ac:dyDescent="0.25">
      <c r="B603" s="24" t="s">
        <v>30</v>
      </c>
      <c r="C603" s="24" t="s">
        <v>17</v>
      </c>
      <c r="D603" s="24" t="s">
        <v>2188</v>
      </c>
      <c r="E603" s="24" t="s">
        <v>802</v>
      </c>
      <c r="F603" s="24" t="s">
        <v>803</v>
      </c>
      <c r="G603" s="36">
        <v>41394</v>
      </c>
      <c r="H603" s="36">
        <v>41394</v>
      </c>
      <c r="I603" s="12">
        <v>3</v>
      </c>
      <c r="J603" s="12">
        <v>3</v>
      </c>
      <c r="K603" s="12">
        <v>3</v>
      </c>
      <c r="L603" s="24" t="s">
        <v>10597</v>
      </c>
      <c r="M603" t="str">
        <f>VLOOKUP(LEFT(Incoming_Data[[#This Row],[Object ID]],1),Lookup[#All],2,FALSE)</f>
        <v>Service Request</v>
      </c>
      <c r="N603" s="36">
        <f>IFERROR(VLOOKUP(Incoming_Data[[#This Row],[Object ID]],SP_Data[#All],2,FALSE),"")</f>
        <v>41394</v>
      </c>
      <c r="O603" s="36">
        <f>IFERROR(VLOOKUP(Incoming_Data[[#This Row],[Object ID]],Finalized_Data[#All],2,FALSE),"")</f>
        <v>41394</v>
      </c>
      <c r="P6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3" s="6">
        <f>IFERROR(DATE(YEAR(Incoming_Data[[#This Row],[Incoming Day]]),MONTH(Incoming_Data[[#This Row],[Incoming Day]]),1),"")</f>
        <v>41365</v>
      </c>
      <c r="R603" s="3">
        <f>DATE(YEAR(Incoming_Data[[#This Row],[Incoming Day]]),1,1)</f>
        <v>41275</v>
      </c>
      <c r="S603" s="6">
        <f>IFERROR(DATE(YEAR(Incoming_Data[[#This Row],[Completed Day]]),MONTH(Incoming_Data[[#This Row],[Completed Day]]),1),"")</f>
        <v>41365</v>
      </c>
      <c r="T603" s="6">
        <f>IFERROR(DATE(YEAR(Incoming_Data[[#This Row],[Confirmed Day]]),MONTH(Incoming_Data[[#This Row],[Confirmed Day]]),1),"")</f>
        <v>41365</v>
      </c>
      <c r="U603" s="12">
        <f>IF(ISNUMBER(Incoming_Data[[#This Row],[Completed Day]]),1,0)</f>
        <v>1</v>
      </c>
      <c r="V603" s="12">
        <f>IF(ISNUMBER(Incoming_Data[[#This Row],[Confirmed Day]]),1,0)</f>
        <v>1</v>
      </c>
      <c r="X603" t="s">
        <v>7205</v>
      </c>
      <c r="Y603" s="36">
        <v>41353</v>
      </c>
      <c r="AA603" t="s">
        <v>7192</v>
      </c>
      <c r="AB603" s="36">
        <v>41384</v>
      </c>
    </row>
    <row r="604" spans="2:28" x14ac:dyDescent="0.25">
      <c r="B604" s="24" t="s">
        <v>30</v>
      </c>
      <c r="C604" s="24" t="s">
        <v>17</v>
      </c>
      <c r="D604" s="24" t="s">
        <v>2188</v>
      </c>
      <c r="E604" s="24" t="s">
        <v>804</v>
      </c>
      <c r="F604" s="24" t="s">
        <v>805</v>
      </c>
      <c r="G604" s="36">
        <v>41394</v>
      </c>
      <c r="H604" s="36">
        <v>41394</v>
      </c>
      <c r="I604" s="12">
        <v>3</v>
      </c>
      <c r="J604" s="12">
        <v>2</v>
      </c>
      <c r="K604" s="12">
        <v>2</v>
      </c>
      <c r="L604" s="24" t="s">
        <v>10597</v>
      </c>
      <c r="M604" t="str">
        <f>VLOOKUP(LEFT(Incoming_Data[[#This Row],[Object ID]],1),Lookup[#All],2,FALSE)</f>
        <v>Service Request</v>
      </c>
      <c r="N604" s="36">
        <f>IFERROR(VLOOKUP(Incoming_Data[[#This Row],[Object ID]],SP_Data[#All],2,FALSE),"")</f>
        <v>41394</v>
      </c>
      <c r="O604" s="36">
        <f>IFERROR(VLOOKUP(Incoming_Data[[#This Row],[Object ID]],Finalized_Data[#All],2,FALSE),"")</f>
        <v>41425</v>
      </c>
      <c r="P6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4" s="6">
        <f>IFERROR(DATE(YEAR(Incoming_Data[[#This Row],[Incoming Day]]),MONTH(Incoming_Data[[#This Row],[Incoming Day]]),1),"")</f>
        <v>41365</v>
      </c>
      <c r="R604" s="3">
        <f>DATE(YEAR(Incoming_Data[[#This Row],[Incoming Day]]),1,1)</f>
        <v>41275</v>
      </c>
      <c r="S604" s="6">
        <f>IFERROR(DATE(YEAR(Incoming_Data[[#This Row],[Completed Day]]),MONTH(Incoming_Data[[#This Row],[Completed Day]]),1),"")</f>
        <v>41365</v>
      </c>
      <c r="T604" s="6">
        <f>IFERROR(DATE(YEAR(Incoming_Data[[#This Row],[Confirmed Day]]),MONTH(Incoming_Data[[#This Row],[Confirmed Day]]),1),"")</f>
        <v>41395</v>
      </c>
      <c r="U604" s="12">
        <f>IF(ISNUMBER(Incoming_Data[[#This Row],[Completed Day]]),1,0)</f>
        <v>1</v>
      </c>
      <c r="V604" s="12">
        <f>IF(ISNUMBER(Incoming_Data[[#This Row],[Confirmed Day]]),1,0)</f>
        <v>1</v>
      </c>
      <c r="X604" t="s">
        <v>7196</v>
      </c>
      <c r="Y604" s="36">
        <v>41353</v>
      </c>
      <c r="AA604" t="s">
        <v>7205</v>
      </c>
      <c r="AB604" s="36">
        <v>41425</v>
      </c>
    </row>
    <row r="605" spans="2:28" x14ac:dyDescent="0.25">
      <c r="B605" s="24" t="s">
        <v>30</v>
      </c>
      <c r="C605" s="24" t="s">
        <v>17</v>
      </c>
      <c r="D605" s="24" t="s">
        <v>2188</v>
      </c>
      <c r="E605" s="24" t="s">
        <v>806</v>
      </c>
      <c r="F605" s="24" t="s">
        <v>805</v>
      </c>
      <c r="G605" s="36">
        <v>41394</v>
      </c>
      <c r="H605" s="36">
        <v>41394</v>
      </c>
      <c r="I605" s="12">
        <v>3</v>
      </c>
      <c r="J605" s="12">
        <v>3</v>
      </c>
      <c r="K605" s="12">
        <v>3</v>
      </c>
      <c r="L605" s="24" t="s">
        <v>10597</v>
      </c>
      <c r="M605" t="str">
        <f>VLOOKUP(LEFT(Incoming_Data[[#This Row],[Object ID]],1),Lookup[#All],2,FALSE)</f>
        <v>Service Request</v>
      </c>
      <c r="N605" s="36">
        <f>IFERROR(VLOOKUP(Incoming_Data[[#This Row],[Object ID]],SP_Data[#All],2,FALSE),"")</f>
        <v>41394</v>
      </c>
      <c r="O605" s="36">
        <f>IFERROR(VLOOKUP(Incoming_Data[[#This Row],[Object ID]],Finalized_Data[#All],2,FALSE),"")</f>
        <v>41403</v>
      </c>
      <c r="P6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5" s="6">
        <f>IFERROR(DATE(YEAR(Incoming_Data[[#This Row],[Incoming Day]]),MONTH(Incoming_Data[[#This Row],[Incoming Day]]),1),"")</f>
        <v>41365</v>
      </c>
      <c r="R605" s="3">
        <f>DATE(YEAR(Incoming_Data[[#This Row],[Incoming Day]]),1,1)</f>
        <v>41275</v>
      </c>
      <c r="S605" s="6">
        <f>IFERROR(DATE(YEAR(Incoming_Data[[#This Row],[Completed Day]]),MONTH(Incoming_Data[[#This Row],[Completed Day]]),1),"")</f>
        <v>41365</v>
      </c>
      <c r="T605" s="6">
        <f>IFERROR(DATE(YEAR(Incoming_Data[[#This Row],[Confirmed Day]]),MONTH(Incoming_Data[[#This Row],[Confirmed Day]]),1),"")</f>
        <v>41395</v>
      </c>
      <c r="U605" s="12">
        <f>IF(ISNUMBER(Incoming_Data[[#This Row],[Completed Day]]),1,0)</f>
        <v>1</v>
      </c>
      <c r="V605" s="12">
        <f>IF(ISNUMBER(Incoming_Data[[#This Row],[Confirmed Day]]),1,0)</f>
        <v>1</v>
      </c>
      <c r="X605" t="s">
        <v>7172</v>
      </c>
      <c r="Y605" s="36">
        <v>41395</v>
      </c>
      <c r="AA605" t="s">
        <v>7196</v>
      </c>
      <c r="AB605" s="36">
        <v>41384</v>
      </c>
    </row>
    <row r="606" spans="2:28" x14ac:dyDescent="0.25">
      <c r="B606" s="24" t="s">
        <v>30</v>
      </c>
      <c r="C606" s="24" t="s">
        <v>17</v>
      </c>
      <c r="D606" s="24" t="s">
        <v>2188</v>
      </c>
      <c r="E606" s="24" t="s">
        <v>807</v>
      </c>
      <c r="F606" s="24" t="s">
        <v>805</v>
      </c>
      <c r="G606" s="36">
        <v>41394</v>
      </c>
      <c r="H606" s="36">
        <v>41394</v>
      </c>
      <c r="I606" s="12">
        <v>3</v>
      </c>
      <c r="J606" s="12">
        <v>3</v>
      </c>
      <c r="K606" s="12">
        <v>3</v>
      </c>
      <c r="L606" s="24" t="s">
        <v>10597</v>
      </c>
      <c r="M606" t="str">
        <f>VLOOKUP(LEFT(Incoming_Data[[#This Row],[Object ID]],1),Lookup[#All],2,FALSE)</f>
        <v>Service Request</v>
      </c>
      <c r="N606" s="36">
        <f>IFERROR(VLOOKUP(Incoming_Data[[#This Row],[Object ID]],SP_Data[#All],2,FALSE),"")</f>
        <v>41394</v>
      </c>
      <c r="O606" s="36">
        <f>IFERROR(VLOOKUP(Incoming_Data[[#This Row],[Object ID]],Finalized_Data[#All],2,FALSE),"")</f>
        <v>41425</v>
      </c>
      <c r="P6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6" s="6">
        <f>IFERROR(DATE(YEAR(Incoming_Data[[#This Row],[Incoming Day]]),MONTH(Incoming_Data[[#This Row],[Incoming Day]]),1),"")</f>
        <v>41365</v>
      </c>
      <c r="R606" s="3">
        <f>DATE(YEAR(Incoming_Data[[#This Row],[Incoming Day]]),1,1)</f>
        <v>41275</v>
      </c>
      <c r="S606" s="6">
        <f>IFERROR(DATE(YEAR(Incoming_Data[[#This Row],[Completed Day]]),MONTH(Incoming_Data[[#This Row],[Completed Day]]),1),"")</f>
        <v>41365</v>
      </c>
      <c r="T606" s="6">
        <f>IFERROR(DATE(YEAR(Incoming_Data[[#This Row],[Confirmed Day]]),MONTH(Incoming_Data[[#This Row],[Confirmed Day]]),1),"")</f>
        <v>41395</v>
      </c>
      <c r="U606" s="12">
        <f>IF(ISNUMBER(Incoming_Data[[#This Row],[Completed Day]]),1,0)</f>
        <v>1</v>
      </c>
      <c r="V606" s="12">
        <f>IF(ISNUMBER(Incoming_Data[[#This Row],[Confirmed Day]]),1,0)</f>
        <v>1</v>
      </c>
      <c r="X606" t="s">
        <v>7177</v>
      </c>
      <c r="Y606" s="36">
        <v>41354</v>
      </c>
      <c r="AA606" t="s">
        <v>7172</v>
      </c>
      <c r="AB606" s="36">
        <v>41425</v>
      </c>
    </row>
    <row r="607" spans="2:28" x14ac:dyDescent="0.25">
      <c r="B607" s="24" t="s">
        <v>30</v>
      </c>
      <c r="C607" s="24" t="s">
        <v>17</v>
      </c>
      <c r="D607" s="24" t="s">
        <v>2188</v>
      </c>
      <c r="E607" s="24" t="s">
        <v>808</v>
      </c>
      <c r="F607" s="24" t="s">
        <v>809</v>
      </c>
      <c r="G607" s="36">
        <v>41394</v>
      </c>
      <c r="H607" s="36">
        <v>41394</v>
      </c>
      <c r="I607" s="12">
        <v>3</v>
      </c>
      <c r="J607" s="12">
        <v>3</v>
      </c>
      <c r="K607" s="12">
        <v>3</v>
      </c>
      <c r="L607" s="24" t="s">
        <v>10597</v>
      </c>
      <c r="M607" t="str">
        <f>VLOOKUP(LEFT(Incoming_Data[[#This Row],[Object ID]],1),Lookup[#All],2,FALSE)</f>
        <v>Service Request</v>
      </c>
      <c r="N607" s="36">
        <f>IFERROR(VLOOKUP(Incoming_Data[[#This Row],[Object ID]],SP_Data[#All],2,FALSE),"")</f>
        <v>41394</v>
      </c>
      <c r="O607" s="36">
        <f>IFERROR(VLOOKUP(Incoming_Data[[#This Row],[Object ID]],Finalized_Data[#All],2,FALSE),"")</f>
        <v>41425</v>
      </c>
      <c r="P6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7" s="6">
        <f>IFERROR(DATE(YEAR(Incoming_Data[[#This Row],[Incoming Day]]),MONTH(Incoming_Data[[#This Row],[Incoming Day]]),1),"")</f>
        <v>41365</v>
      </c>
      <c r="R607" s="3">
        <f>DATE(YEAR(Incoming_Data[[#This Row],[Incoming Day]]),1,1)</f>
        <v>41275</v>
      </c>
      <c r="S607" s="6">
        <f>IFERROR(DATE(YEAR(Incoming_Data[[#This Row],[Completed Day]]),MONTH(Incoming_Data[[#This Row],[Completed Day]]),1),"")</f>
        <v>41365</v>
      </c>
      <c r="T607" s="6">
        <f>IFERROR(DATE(YEAR(Incoming_Data[[#This Row],[Confirmed Day]]),MONTH(Incoming_Data[[#This Row],[Confirmed Day]]),1),"")</f>
        <v>41395</v>
      </c>
      <c r="U607" s="12">
        <f>IF(ISNUMBER(Incoming_Data[[#This Row],[Completed Day]]),1,0)</f>
        <v>1</v>
      </c>
      <c r="V607" s="12">
        <f>IF(ISNUMBER(Incoming_Data[[#This Row],[Confirmed Day]]),1,0)</f>
        <v>1</v>
      </c>
      <c r="X607" t="s">
        <v>11963</v>
      </c>
      <c r="Y607" s="36">
        <v>41411</v>
      </c>
      <c r="AA607" t="s">
        <v>7177</v>
      </c>
      <c r="AB607" s="36">
        <v>41385</v>
      </c>
    </row>
    <row r="608" spans="2:28" x14ac:dyDescent="0.25">
      <c r="B608" s="24" t="s">
        <v>30</v>
      </c>
      <c r="C608" s="24" t="s">
        <v>17</v>
      </c>
      <c r="D608" s="24" t="s">
        <v>2188</v>
      </c>
      <c r="E608" s="24" t="s">
        <v>810</v>
      </c>
      <c r="F608" s="24" t="s">
        <v>809</v>
      </c>
      <c r="G608" s="36">
        <v>41394</v>
      </c>
      <c r="H608" s="36">
        <v>41394</v>
      </c>
      <c r="I608" s="12">
        <v>3</v>
      </c>
      <c r="J608" s="12">
        <v>3</v>
      </c>
      <c r="K608" s="12">
        <v>3</v>
      </c>
      <c r="L608" s="24" t="s">
        <v>10597</v>
      </c>
      <c r="M608" t="str">
        <f>VLOOKUP(LEFT(Incoming_Data[[#This Row],[Object ID]],1),Lookup[#All],2,FALSE)</f>
        <v>Service Request</v>
      </c>
      <c r="N608" s="36">
        <f>IFERROR(VLOOKUP(Incoming_Data[[#This Row],[Object ID]],SP_Data[#All],2,FALSE),"")</f>
        <v>41395</v>
      </c>
      <c r="O608" s="36">
        <f>IFERROR(VLOOKUP(Incoming_Data[[#This Row],[Object ID]],Finalized_Data[#All],2,FALSE),"")</f>
        <v>41395</v>
      </c>
      <c r="P6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8" s="6">
        <f>IFERROR(DATE(YEAR(Incoming_Data[[#This Row],[Incoming Day]]),MONTH(Incoming_Data[[#This Row],[Incoming Day]]),1),"")</f>
        <v>41365</v>
      </c>
      <c r="R608" s="3">
        <f>DATE(YEAR(Incoming_Data[[#This Row],[Incoming Day]]),1,1)</f>
        <v>41275</v>
      </c>
      <c r="S608" s="6">
        <f>IFERROR(DATE(YEAR(Incoming_Data[[#This Row],[Completed Day]]),MONTH(Incoming_Data[[#This Row],[Completed Day]]),1),"")</f>
        <v>41395</v>
      </c>
      <c r="T608" s="6">
        <f>IFERROR(DATE(YEAR(Incoming_Data[[#This Row],[Confirmed Day]]),MONTH(Incoming_Data[[#This Row],[Confirmed Day]]),1),"")</f>
        <v>41395</v>
      </c>
      <c r="U608" s="12">
        <f>IF(ISNUMBER(Incoming_Data[[#This Row],[Completed Day]]),1,0)</f>
        <v>1</v>
      </c>
      <c r="V608" s="12">
        <f>IF(ISNUMBER(Incoming_Data[[#This Row],[Confirmed Day]]),1,0)</f>
        <v>1</v>
      </c>
      <c r="X608" t="s">
        <v>7149</v>
      </c>
      <c r="Y608" s="36">
        <v>41365</v>
      </c>
      <c r="AA608" t="s">
        <v>7149</v>
      </c>
      <c r="AB608" s="36">
        <v>41414</v>
      </c>
    </row>
    <row r="609" spans="2:28" x14ac:dyDescent="0.25">
      <c r="B609" s="24" t="s">
        <v>30</v>
      </c>
      <c r="C609" s="24" t="s">
        <v>17</v>
      </c>
      <c r="D609" s="24" t="s">
        <v>2188</v>
      </c>
      <c r="E609" s="24" t="s">
        <v>811</v>
      </c>
      <c r="F609" s="24" t="s">
        <v>812</v>
      </c>
      <c r="G609" s="36">
        <v>41394</v>
      </c>
      <c r="H609" s="36">
        <v>41394</v>
      </c>
      <c r="I609" s="12">
        <v>3</v>
      </c>
      <c r="J609" s="12">
        <v>3</v>
      </c>
      <c r="K609" s="12">
        <v>3</v>
      </c>
      <c r="L609" s="24" t="s">
        <v>10597</v>
      </c>
      <c r="M609" t="str">
        <f>VLOOKUP(LEFT(Incoming_Data[[#This Row],[Object ID]],1),Lookup[#All],2,FALSE)</f>
        <v>Service Request</v>
      </c>
      <c r="N609" s="36">
        <f>IFERROR(VLOOKUP(Incoming_Data[[#This Row],[Object ID]],SP_Data[#All],2,FALSE),"")</f>
        <v>41394</v>
      </c>
      <c r="O609" s="36">
        <f>IFERROR(VLOOKUP(Incoming_Data[[#This Row],[Object ID]],Finalized_Data[#All],2,FALSE),"")</f>
        <v>41425</v>
      </c>
      <c r="P6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09" s="6">
        <f>IFERROR(DATE(YEAR(Incoming_Data[[#This Row],[Incoming Day]]),MONTH(Incoming_Data[[#This Row],[Incoming Day]]),1),"")</f>
        <v>41365</v>
      </c>
      <c r="R609" s="3">
        <f>DATE(YEAR(Incoming_Data[[#This Row],[Incoming Day]]),1,1)</f>
        <v>41275</v>
      </c>
      <c r="S609" s="6">
        <f>IFERROR(DATE(YEAR(Incoming_Data[[#This Row],[Completed Day]]),MONTH(Incoming_Data[[#This Row],[Completed Day]]),1),"")</f>
        <v>41365</v>
      </c>
      <c r="T609" s="6">
        <f>IFERROR(DATE(YEAR(Incoming_Data[[#This Row],[Confirmed Day]]),MONTH(Incoming_Data[[#This Row],[Confirmed Day]]),1),"")</f>
        <v>41395</v>
      </c>
      <c r="U609" s="12">
        <f>IF(ISNUMBER(Incoming_Data[[#This Row],[Completed Day]]),1,0)</f>
        <v>1</v>
      </c>
      <c r="V609" s="12">
        <f>IF(ISNUMBER(Incoming_Data[[#This Row],[Confirmed Day]]),1,0)</f>
        <v>1</v>
      </c>
      <c r="X609" t="s">
        <v>7159</v>
      </c>
      <c r="Y609" s="36">
        <v>41353</v>
      </c>
      <c r="AA609" t="s">
        <v>7159</v>
      </c>
      <c r="AB609" s="36">
        <v>41384</v>
      </c>
    </row>
    <row r="610" spans="2:28" x14ac:dyDescent="0.25">
      <c r="B610" s="24" t="s">
        <v>30</v>
      </c>
      <c r="C610" s="24" t="s">
        <v>17</v>
      </c>
      <c r="D610" s="24" t="s">
        <v>2188</v>
      </c>
      <c r="E610" s="24" t="s">
        <v>813</v>
      </c>
      <c r="F610" s="24" t="s">
        <v>814</v>
      </c>
      <c r="G610" s="36">
        <v>41394</v>
      </c>
      <c r="H610" s="36">
        <v>41394</v>
      </c>
      <c r="I610" s="12">
        <v>3</v>
      </c>
      <c r="J610" s="12">
        <v>3</v>
      </c>
      <c r="K610" s="12">
        <v>3</v>
      </c>
      <c r="L610" s="24" t="s">
        <v>10597</v>
      </c>
      <c r="M610" t="str">
        <f>VLOOKUP(LEFT(Incoming_Data[[#This Row],[Object ID]],1),Lookup[#All],2,FALSE)</f>
        <v>Service Request</v>
      </c>
      <c r="N610" s="36">
        <f>IFERROR(VLOOKUP(Incoming_Data[[#This Row],[Object ID]],SP_Data[#All],2,FALSE),"")</f>
        <v>41394</v>
      </c>
      <c r="O610" s="36">
        <f>IFERROR(VLOOKUP(Incoming_Data[[#This Row],[Object ID]],Finalized_Data[#All],2,FALSE),"")</f>
        <v>41425</v>
      </c>
      <c r="P6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0" s="6">
        <f>IFERROR(DATE(YEAR(Incoming_Data[[#This Row],[Incoming Day]]),MONTH(Incoming_Data[[#This Row],[Incoming Day]]),1),"")</f>
        <v>41365</v>
      </c>
      <c r="R610" s="3">
        <f>DATE(YEAR(Incoming_Data[[#This Row],[Incoming Day]]),1,1)</f>
        <v>41275</v>
      </c>
      <c r="S610" s="6">
        <f>IFERROR(DATE(YEAR(Incoming_Data[[#This Row],[Completed Day]]),MONTH(Incoming_Data[[#This Row],[Completed Day]]),1),"")</f>
        <v>41365</v>
      </c>
      <c r="T610" s="6">
        <f>IFERROR(DATE(YEAR(Incoming_Data[[#This Row],[Confirmed Day]]),MONTH(Incoming_Data[[#This Row],[Confirmed Day]]),1),"")</f>
        <v>41395</v>
      </c>
      <c r="U610" s="12">
        <f>IF(ISNUMBER(Incoming_Data[[#This Row],[Completed Day]]),1,0)</f>
        <v>1</v>
      </c>
      <c r="V610" s="12">
        <f>IF(ISNUMBER(Incoming_Data[[#This Row],[Confirmed Day]]),1,0)</f>
        <v>1</v>
      </c>
      <c r="X610" t="s">
        <v>7154</v>
      </c>
      <c r="Y610" s="36">
        <v>41353</v>
      </c>
      <c r="AA610" t="s">
        <v>7154</v>
      </c>
      <c r="AB610" s="36">
        <v>41354</v>
      </c>
    </row>
    <row r="611" spans="2:28" x14ac:dyDescent="0.25">
      <c r="B611" s="24" t="s">
        <v>30</v>
      </c>
      <c r="C611" s="24" t="s">
        <v>17</v>
      </c>
      <c r="D611" s="24" t="s">
        <v>2188</v>
      </c>
      <c r="E611" s="24" t="s">
        <v>10977</v>
      </c>
      <c r="F611" s="24" t="s">
        <v>10978</v>
      </c>
      <c r="G611" s="36">
        <v>41396</v>
      </c>
      <c r="H611" s="36">
        <v>41395</v>
      </c>
      <c r="I611" s="12">
        <v>3</v>
      </c>
      <c r="J611" s="12">
        <v>3</v>
      </c>
      <c r="K611" s="12">
        <v>3</v>
      </c>
      <c r="L611" s="24" t="s">
        <v>10599</v>
      </c>
      <c r="M611" t="str">
        <f>VLOOKUP(LEFT(Incoming_Data[[#This Row],[Object ID]],1),Lookup[#All],2,FALSE)</f>
        <v>Service Request</v>
      </c>
      <c r="N611" s="36">
        <f>IFERROR(VLOOKUP(Incoming_Data[[#This Row],[Object ID]],SP_Data[#All],2,FALSE),"")</f>
        <v>41417</v>
      </c>
      <c r="O611" s="36" t="str">
        <f>IFERROR(VLOOKUP(Incoming_Data[[#This Row],[Object ID]],Finalized_Data[#All],2,FALSE),"")</f>
        <v/>
      </c>
      <c r="P6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1" s="6">
        <f>IFERROR(DATE(YEAR(Incoming_Data[[#This Row],[Incoming Day]]),MONTH(Incoming_Data[[#This Row],[Incoming Day]]),1),"")</f>
        <v>41395</v>
      </c>
      <c r="R611" s="3">
        <f>DATE(YEAR(Incoming_Data[[#This Row],[Incoming Day]]),1,1)</f>
        <v>41275</v>
      </c>
      <c r="S611" s="6">
        <f>IFERROR(DATE(YEAR(Incoming_Data[[#This Row],[Completed Day]]),MONTH(Incoming_Data[[#This Row],[Completed Day]]),1),"")</f>
        <v>41395</v>
      </c>
      <c r="T611" s="6" t="str">
        <f>IFERROR(DATE(YEAR(Incoming_Data[[#This Row],[Confirmed Day]]),MONTH(Incoming_Data[[#This Row],[Confirmed Day]]),1),"")</f>
        <v/>
      </c>
      <c r="U611" s="12">
        <f>IF(ISNUMBER(Incoming_Data[[#This Row],[Completed Day]]),1,0)</f>
        <v>1</v>
      </c>
      <c r="V611" s="12">
        <f>IF(ISNUMBER(Incoming_Data[[#This Row],[Confirmed Day]]),1,0)</f>
        <v>0</v>
      </c>
      <c r="X611" t="s">
        <v>7145</v>
      </c>
      <c r="Y611" s="36">
        <v>41356</v>
      </c>
      <c r="AA611" t="s">
        <v>7145</v>
      </c>
      <c r="AB611" s="36">
        <v>41387</v>
      </c>
    </row>
    <row r="612" spans="2:28" x14ac:dyDescent="0.25">
      <c r="B612" s="24" t="s">
        <v>30</v>
      </c>
      <c r="C612" s="24" t="s">
        <v>17</v>
      </c>
      <c r="D612" s="24" t="s">
        <v>2188</v>
      </c>
      <c r="E612" s="24" t="s">
        <v>10979</v>
      </c>
      <c r="F612" s="24" t="s">
        <v>10980</v>
      </c>
      <c r="G612" s="36">
        <v>41404</v>
      </c>
      <c r="H612" s="36">
        <v>41404</v>
      </c>
      <c r="I612" s="12">
        <v>3</v>
      </c>
      <c r="J612" s="12">
        <v>3</v>
      </c>
      <c r="K612" s="12">
        <v>3</v>
      </c>
      <c r="L612" s="24" t="s">
        <v>10599</v>
      </c>
      <c r="M612" t="str">
        <f>VLOOKUP(LEFT(Incoming_Data[[#This Row],[Object ID]],1),Lookup[#All],2,FALSE)</f>
        <v>Service Request</v>
      </c>
      <c r="N612" s="36">
        <f>IFERROR(VLOOKUP(Incoming_Data[[#This Row],[Object ID]],SP_Data[#All],2,FALSE),"")</f>
        <v>41425</v>
      </c>
      <c r="O612" s="36" t="str">
        <f>IFERROR(VLOOKUP(Incoming_Data[[#This Row],[Object ID]],Finalized_Data[#All],2,FALSE),"")</f>
        <v/>
      </c>
      <c r="P6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2" s="6">
        <f>IFERROR(DATE(YEAR(Incoming_Data[[#This Row],[Incoming Day]]),MONTH(Incoming_Data[[#This Row],[Incoming Day]]),1),"")</f>
        <v>41395</v>
      </c>
      <c r="R612" s="3">
        <f>DATE(YEAR(Incoming_Data[[#This Row],[Incoming Day]]),1,1)</f>
        <v>41275</v>
      </c>
      <c r="S612" s="6">
        <f>IFERROR(DATE(YEAR(Incoming_Data[[#This Row],[Completed Day]]),MONTH(Incoming_Data[[#This Row],[Completed Day]]),1),"")</f>
        <v>41395</v>
      </c>
      <c r="T612" s="6" t="str">
        <f>IFERROR(DATE(YEAR(Incoming_Data[[#This Row],[Confirmed Day]]),MONTH(Incoming_Data[[#This Row],[Confirmed Day]]),1),"")</f>
        <v/>
      </c>
      <c r="U612" s="12">
        <f>IF(ISNUMBER(Incoming_Data[[#This Row],[Completed Day]]),1,0)</f>
        <v>1</v>
      </c>
      <c r="V612" s="12">
        <f>IF(ISNUMBER(Incoming_Data[[#This Row],[Confirmed Day]]),1,0)</f>
        <v>0</v>
      </c>
      <c r="X612" t="s">
        <v>7130</v>
      </c>
      <c r="Y612" s="36">
        <v>41355</v>
      </c>
      <c r="AA612" t="s">
        <v>7130</v>
      </c>
      <c r="AB612" s="36">
        <v>41386</v>
      </c>
    </row>
    <row r="613" spans="2:28" x14ac:dyDescent="0.25">
      <c r="B613" s="24" t="s">
        <v>30</v>
      </c>
      <c r="C613" s="24" t="s">
        <v>17</v>
      </c>
      <c r="D613" s="24" t="s">
        <v>2188</v>
      </c>
      <c r="E613" s="24" t="s">
        <v>10981</v>
      </c>
      <c r="F613" s="24" t="s">
        <v>10982</v>
      </c>
      <c r="G613" s="36">
        <v>41408</v>
      </c>
      <c r="H613" s="36">
        <v>41408</v>
      </c>
      <c r="I613" s="12">
        <v>3</v>
      </c>
      <c r="J613" s="12">
        <v>3</v>
      </c>
      <c r="K613" s="12">
        <v>3</v>
      </c>
      <c r="L613" s="24" t="s">
        <v>10599</v>
      </c>
      <c r="M613" t="str">
        <f>VLOOKUP(LEFT(Incoming_Data[[#This Row],[Object ID]],1),Lookup[#All],2,FALSE)</f>
        <v>Service Request</v>
      </c>
      <c r="N613" s="36">
        <f>IFERROR(VLOOKUP(Incoming_Data[[#This Row],[Object ID]],SP_Data[#All],2,FALSE),"")</f>
        <v>41409</v>
      </c>
      <c r="O613" s="36" t="str">
        <f>IFERROR(VLOOKUP(Incoming_Data[[#This Row],[Object ID]],Finalized_Data[#All],2,FALSE),"")</f>
        <v/>
      </c>
      <c r="P6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3" s="6">
        <f>IFERROR(DATE(YEAR(Incoming_Data[[#This Row],[Incoming Day]]),MONTH(Incoming_Data[[#This Row],[Incoming Day]]),1),"")</f>
        <v>41395</v>
      </c>
      <c r="R613" s="3">
        <f>DATE(YEAR(Incoming_Data[[#This Row],[Incoming Day]]),1,1)</f>
        <v>41275</v>
      </c>
      <c r="S613" s="6">
        <f>IFERROR(DATE(YEAR(Incoming_Data[[#This Row],[Completed Day]]),MONTH(Incoming_Data[[#This Row],[Completed Day]]),1),"")</f>
        <v>41395</v>
      </c>
      <c r="T613" s="6" t="str">
        <f>IFERROR(DATE(YEAR(Incoming_Data[[#This Row],[Confirmed Day]]),MONTH(Incoming_Data[[#This Row],[Confirmed Day]]),1),"")</f>
        <v/>
      </c>
      <c r="U613" s="12">
        <f>IF(ISNUMBER(Incoming_Data[[#This Row],[Completed Day]]),1,0)</f>
        <v>1</v>
      </c>
      <c r="V613" s="12">
        <f>IF(ISNUMBER(Incoming_Data[[#This Row],[Confirmed Day]]),1,0)</f>
        <v>0</v>
      </c>
      <c r="X613" t="s">
        <v>7112</v>
      </c>
      <c r="Y613" s="36">
        <v>41353</v>
      </c>
      <c r="AA613" t="s">
        <v>7112</v>
      </c>
      <c r="AB613" s="36">
        <v>41384</v>
      </c>
    </row>
    <row r="614" spans="2:28" x14ac:dyDescent="0.25">
      <c r="B614" s="24" t="s">
        <v>30</v>
      </c>
      <c r="C614" s="24" t="s">
        <v>17</v>
      </c>
      <c r="D614" s="24" t="s">
        <v>2188</v>
      </c>
      <c r="E614" s="24" t="s">
        <v>10983</v>
      </c>
      <c r="F614" s="24" t="s">
        <v>409</v>
      </c>
      <c r="G614" s="36">
        <v>41418</v>
      </c>
      <c r="H614" s="36">
        <v>41418</v>
      </c>
      <c r="I614" s="12">
        <v>2</v>
      </c>
      <c r="J614" s="12">
        <v>3</v>
      </c>
      <c r="K614" s="12">
        <v>3</v>
      </c>
      <c r="L614" s="24" t="s">
        <v>10599</v>
      </c>
      <c r="M614" t="str">
        <f>VLOOKUP(LEFT(Incoming_Data[[#This Row],[Object ID]],1),Lookup[#All],2,FALSE)</f>
        <v>Service Request</v>
      </c>
      <c r="N614" s="36">
        <f>IFERROR(VLOOKUP(Incoming_Data[[#This Row],[Object ID]],SP_Data[#All],2,FALSE),"")</f>
        <v>41425</v>
      </c>
      <c r="O614" s="36" t="str">
        <f>IFERROR(VLOOKUP(Incoming_Data[[#This Row],[Object ID]],Finalized_Data[#All],2,FALSE),"")</f>
        <v/>
      </c>
      <c r="P6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4" s="6">
        <f>IFERROR(DATE(YEAR(Incoming_Data[[#This Row],[Incoming Day]]),MONTH(Incoming_Data[[#This Row],[Incoming Day]]),1),"")</f>
        <v>41395</v>
      </c>
      <c r="R614" s="3">
        <f>DATE(YEAR(Incoming_Data[[#This Row],[Incoming Day]]),1,1)</f>
        <v>41275</v>
      </c>
      <c r="S614" s="6">
        <f>IFERROR(DATE(YEAR(Incoming_Data[[#This Row],[Completed Day]]),MONTH(Incoming_Data[[#This Row],[Completed Day]]),1),"")</f>
        <v>41395</v>
      </c>
      <c r="T614" s="6" t="str">
        <f>IFERROR(DATE(YEAR(Incoming_Data[[#This Row],[Confirmed Day]]),MONTH(Incoming_Data[[#This Row],[Confirmed Day]]),1),"")</f>
        <v/>
      </c>
      <c r="U614" s="12">
        <f>IF(ISNUMBER(Incoming_Data[[#This Row],[Completed Day]]),1,0)</f>
        <v>1</v>
      </c>
      <c r="V614" s="12">
        <f>IF(ISNUMBER(Incoming_Data[[#This Row],[Confirmed Day]]),1,0)</f>
        <v>0</v>
      </c>
      <c r="X614" t="s">
        <v>7116</v>
      </c>
      <c r="Y614" s="36">
        <v>41353</v>
      </c>
      <c r="AA614" t="s">
        <v>7116</v>
      </c>
      <c r="AB614" s="36">
        <v>41384</v>
      </c>
    </row>
    <row r="615" spans="2:28" x14ac:dyDescent="0.25">
      <c r="B615" s="24" t="s">
        <v>30</v>
      </c>
      <c r="C615" s="24" t="s">
        <v>17</v>
      </c>
      <c r="D615" s="24" t="s">
        <v>2188</v>
      </c>
      <c r="E615" s="24" t="s">
        <v>10984</v>
      </c>
      <c r="F615" s="24" t="s">
        <v>10985</v>
      </c>
      <c r="G615" s="36">
        <v>41423</v>
      </c>
      <c r="H615" s="36">
        <v>41423</v>
      </c>
      <c r="I615" s="12">
        <v>3</v>
      </c>
      <c r="J615" s="12">
        <v>3</v>
      </c>
      <c r="K615" s="12">
        <v>3</v>
      </c>
      <c r="L615" s="24" t="s">
        <v>10647</v>
      </c>
      <c r="M615" t="str">
        <f>VLOOKUP(LEFT(Incoming_Data[[#This Row],[Object ID]],1),Lookup[#All],2,FALSE)</f>
        <v>Service Request</v>
      </c>
      <c r="N615" s="36" t="str">
        <f>IFERROR(VLOOKUP(Incoming_Data[[#This Row],[Object ID]],SP_Data[#All],2,FALSE),"")</f>
        <v/>
      </c>
      <c r="O615" s="36" t="str">
        <f>IFERROR(VLOOKUP(Incoming_Data[[#This Row],[Object ID]],Finalized_Data[#All],2,FALSE),"")</f>
        <v/>
      </c>
      <c r="P6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5" s="6">
        <f>IFERROR(DATE(YEAR(Incoming_Data[[#This Row],[Incoming Day]]),MONTH(Incoming_Data[[#This Row],[Incoming Day]]),1),"")</f>
        <v>41395</v>
      </c>
      <c r="R615" s="3">
        <f>DATE(YEAR(Incoming_Data[[#This Row],[Incoming Day]]),1,1)</f>
        <v>41275</v>
      </c>
      <c r="S615" s="6" t="str">
        <f>IFERROR(DATE(YEAR(Incoming_Data[[#This Row],[Completed Day]]),MONTH(Incoming_Data[[#This Row],[Completed Day]]),1),"")</f>
        <v/>
      </c>
      <c r="T615" s="6" t="str">
        <f>IFERROR(DATE(YEAR(Incoming_Data[[#This Row],[Confirmed Day]]),MONTH(Incoming_Data[[#This Row],[Confirmed Day]]),1),"")</f>
        <v/>
      </c>
      <c r="U615" s="12">
        <f>IF(ISNUMBER(Incoming_Data[[#This Row],[Completed Day]]),1,0)</f>
        <v>0</v>
      </c>
      <c r="V615" s="12">
        <f>IF(ISNUMBER(Incoming_Data[[#This Row],[Confirmed Day]]),1,0)</f>
        <v>0</v>
      </c>
      <c r="X615" t="s">
        <v>7107</v>
      </c>
      <c r="Y615" s="36">
        <v>41353</v>
      </c>
      <c r="AA615" t="s">
        <v>7107</v>
      </c>
      <c r="AB615" s="36">
        <v>41354</v>
      </c>
    </row>
    <row r="616" spans="2:28" x14ac:dyDescent="0.25">
      <c r="B616" s="24" t="s">
        <v>30</v>
      </c>
      <c r="C616" s="24" t="s">
        <v>17</v>
      </c>
      <c r="D616" s="24" t="s">
        <v>2188</v>
      </c>
      <c r="E616" s="24" t="s">
        <v>10587</v>
      </c>
      <c r="F616" s="24" t="s">
        <v>10986</v>
      </c>
      <c r="G616" s="36">
        <v>41213</v>
      </c>
      <c r="H616" s="36">
        <v>41213</v>
      </c>
      <c r="I616" s="12">
        <v>3</v>
      </c>
      <c r="J616" s="12">
        <v>3</v>
      </c>
      <c r="K616" s="12">
        <v>3</v>
      </c>
      <c r="L616" s="24" t="s">
        <v>10597</v>
      </c>
      <c r="M616" t="str">
        <f>VLOOKUP(LEFT(Incoming_Data[[#This Row],[Object ID]],1),Lookup[#All],2,FALSE)</f>
        <v>Incident</v>
      </c>
      <c r="N616" s="36" t="str">
        <f>IFERROR(VLOOKUP(Incoming_Data[[#This Row],[Object ID]],SP_Data[#All],2,FALSE),"")</f>
        <v/>
      </c>
      <c r="O616" s="36">
        <f>IFERROR(VLOOKUP(Incoming_Data[[#This Row],[Object ID]],Finalized_Data[#All],2,FALSE),"")</f>
        <v>41390</v>
      </c>
      <c r="P6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616" s="6">
        <f>IFERROR(DATE(YEAR(Incoming_Data[[#This Row],[Incoming Day]]),MONTH(Incoming_Data[[#This Row],[Incoming Day]]),1),"")</f>
        <v>41183</v>
      </c>
      <c r="R616" s="3">
        <f>DATE(YEAR(Incoming_Data[[#This Row],[Incoming Day]]),1,1)</f>
        <v>40909</v>
      </c>
      <c r="S616" s="6" t="str">
        <f>IFERROR(DATE(YEAR(Incoming_Data[[#This Row],[Completed Day]]),MONTH(Incoming_Data[[#This Row],[Completed Day]]),1),"")</f>
        <v/>
      </c>
      <c r="T616" s="6">
        <f>IFERROR(DATE(YEAR(Incoming_Data[[#This Row],[Confirmed Day]]),MONTH(Incoming_Data[[#This Row],[Confirmed Day]]),1),"")</f>
        <v>41365</v>
      </c>
      <c r="U616" s="12">
        <f>IF(ISNUMBER(Incoming_Data[[#This Row],[Completed Day]]),1,0)</f>
        <v>0</v>
      </c>
      <c r="V616" s="12">
        <f>IF(ISNUMBER(Incoming_Data[[#This Row],[Confirmed Day]]),1,0)</f>
        <v>1</v>
      </c>
      <c r="X616" t="s">
        <v>7087</v>
      </c>
      <c r="Y616" s="36">
        <v>41356</v>
      </c>
      <c r="AA616" t="s">
        <v>7087</v>
      </c>
      <c r="AB616" s="36">
        <v>41387</v>
      </c>
    </row>
    <row r="617" spans="2:28" x14ac:dyDescent="0.25">
      <c r="B617" s="24" t="s">
        <v>30</v>
      </c>
      <c r="C617" s="24" t="s">
        <v>17</v>
      </c>
      <c r="D617" s="24" t="s">
        <v>2188</v>
      </c>
      <c r="E617" s="24" t="s">
        <v>10314</v>
      </c>
      <c r="F617" s="24" t="s">
        <v>10987</v>
      </c>
      <c r="G617" s="36">
        <v>41320</v>
      </c>
      <c r="H617" s="36">
        <v>41320</v>
      </c>
      <c r="I617" s="12">
        <v>3</v>
      </c>
      <c r="J617" s="12">
        <v>3</v>
      </c>
      <c r="K617" s="12">
        <v>3</v>
      </c>
      <c r="L617" s="24" t="s">
        <v>10597</v>
      </c>
      <c r="M617" t="str">
        <f>VLOOKUP(LEFT(Incoming_Data[[#This Row],[Object ID]],1),Lookup[#All],2,FALSE)</f>
        <v>Incident</v>
      </c>
      <c r="N617" s="36">
        <f>IFERROR(VLOOKUP(Incoming_Data[[#This Row],[Object ID]],SP_Data[#All],2,FALSE),"")</f>
        <v>41353</v>
      </c>
      <c r="O617" s="36">
        <f>IFERROR(VLOOKUP(Incoming_Data[[#This Row],[Object ID]],Finalized_Data[#All],2,FALSE),"")</f>
        <v>41354</v>
      </c>
      <c r="P6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7" s="6">
        <f>IFERROR(DATE(YEAR(Incoming_Data[[#This Row],[Incoming Day]]),MONTH(Incoming_Data[[#This Row],[Incoming Day]]),1),"")</f>
        <v>41306</v>
      </c>
      <c r="R617" s="3">
        <f>DATE(YEAR(Incoming_Data[[#This Row],[Incoming Day]]),1,1)</f>
        <v>41275</v>
      </c>
      <c r="S617" s="6">
        <f>IFERROR(DATE(YEAR(Incoming_Data[[#This Row],[Completed Day]]),MONTH(Incoming_Data[[#This Row],[Completed Day]]),1),"")</f>
        <v>41334</v>
      </c>
      <c r="T617" s="6">
        <f>IFERROR(DATE(YEAR(Incoming_Data[[#This Row],[Confirmed Day]]),MONTH(Incoming_Data[[#This Row],[Confirmed Day]]),1),"")</f>
        <v>41334</v>
      </c>
      <c r="U617" s="12">
        <f>IF(ISNUMBER(Incoming_Data[[#This Row],[Completed Day]]),1,0)</f>
        <v>1</v>
      </c>
      <c r="V617" s="12">
        <f>IF(ISNUMBER(Incoming_Data[[#This Row],[Confirmed Day]]),1,0)</f>
        <v>1</v>
      </c>
      <c r="X617" t="s">
        <v>7102</v>
      </c>
      <c r="Y617" s="36">
        <v>41353</v>
      </c>
      <c r="AA617" t="s">
        <v>7102</v>
      </c>
      <c r="AB617" s="36">
        <v>41384</v>
      </c>
    </row>
    <row r="618" spans="2:28" x14ac:dyDescent="0.25">
      <c r="B618" s="24" t="s">
        <v>30</v>
      </c>
      <c r="C618" s="24" t="s">
        <v>17</v>
      </c>
      <c r="D618" s="24" t="s">
        <v>2188</v>
      </c>
      <c r="E618" s="24" t="s">
        <v>10306</v>
      </c>
      <c r="F618" s="24" t="s">
        <v>10988</v>
      </c>
      <c r="G618" s="36">
        <v>41323</v>
      </c>
      <c r="H618" s="36">
        <v>41323</v>
      </c>
      <c r="I618" s="12">
        <v>3</v>
      </c>
      <c r="J618" s="12">
        <v>3</v>
      </c>
      <c r="K618" s="12">
        <v>3</v>
      </c>
      <c r="L618" s="24" t="s">
        <v>10597</v>
      </c>
      <c r="M618" t="str">
        <f>VLOOKUP(LEFT(Incoming_Data[[#This Row],[Object ID]],1),Lookup[#All],2,FALSE)</f>
        <v>Incident</v>
      </c>
      <c r="N618" s="36">
        <f>IFERROR(VLOOKUP(Incoming_Data[[#This Row],[Object ID]],SP_Data[#All],2,FALSE),"")</f>
        <v>41353</v>
      </c>
      <c r="O618" s="36">
        <f>IFERROR(VLOOKUP(Incoming_Data[[#This Row],[Object ID]],Finalized_Data[#All],2,FALSE),"")</f>
        <v>41354</v>
      </c>
      <c r="P6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8" s="6">
        <f>IFERROR(DATE(YEAR(Incoming_Data[[#This Row],[Incoming Day]]),MONTH(Incoming_Data[[#This Row],[Incoming Day]]),1),"")</f>
        <v>41306</v>
      </c>
      <c r="R618" s="3">
        <f>DATE(YEAR(Incoming_Data[[#This Row],[Incoming Day]]),1,1)</f>
        <v>41275</v>
      </c>
      <c r="S618" s="6">
        <f>IFERROR(DATE(YEAR(Incoming_Data[[#This Row],[Completed Day]]),MONTH(Incoming_Data[[#This Row],[Completed Day]]),1),"")</f>
        <v>41334</v>
      </c>
      <c r="T618" s="6">
        <f>IFERROR(DATE(YEAR(Incoming_Data[[#This Row],[Confirmed Day]]),MONTH(Incoming_Data[[#This Row],[Confirmed Day]]),1),"")</f>
        <v>41334</v>
      </c>
      <c r="U618" s="12">
        <f>IF(ISNUMBER(Incoming_Data[[#This Row],[Completed Day]]),1,0)</f>
        <v>1</v>
      </c>
      <c r="V618" s="12">
        <f>IF(ISNUMBER(Incoming_Data[[#This Row],[Confirmed Day]]),1,0)</f>
        <v>1</v>
      </c>
      <c r="X618" t="s">
        <v>7035</v>
      </c>
      <c r="Y618" s="36">
        <v>41356</v>
      </c>
      <c r="AA618" t="s">
        <v>7035</v>
      </c>
      <c r="AB618" s="36">
        <v>41387</v>
      </c>
    </row>
    <row r="619" spans="2:28" x14ac:dyDescent="0.25">
      <c r="B619" s="24" t="s">
        <v>30</v>
      </c>
      <c r="C619" s="24" t="s">
        <v>17</v>
      </c>
      <c r="D619" s="24" t="s">
        <v>2188</v>
      </c>
      <c r="E619" s="24" t="s">
        <v>10088</v>
      </c>
      <c r="F619" s="24" t="s">
        <v>10989</v>
      </c>
      <c r="G619" s="36">
        <v>41326</v>
      </c>
      <c r="H619" s="36">
        <v>41325</v>
      </c>
      <c r="I619" s="12">
        <v>3</v>
      </c>
      <c r="J619" s="12">
        <v>3</v>
      </c>
      <c r="K619" s="12">
        <v>3</v>
      </c>
      <c r="L619" s="24" t="s">
        <v>10597</v>
      </c>
      <c r="M619" t="str">
        <f>VLOOKUP(LEFT(Incoming_Data[[#This Row],[Object ID]],1),Lookup[#All],2,FALSE)</f>
        <v>Incident</v>
      </c>
      <c r="N619" s="36">
        <f>IFERROR(VLOOKUP(Incoming_Data[[#This Row],[Object ID]],SP_Data[#All],2,FALSE),"")</f>
        <v>41353</v>
      </c>
      <c r="O619" s="36">
        <f>IFERROR(VLOOKUP(Incoming_Data[[#This Row],[Object ID]],Finalized_Data[#All],2,FALSE),"")</f>
        <v>41425</v>
      </c>
      <c r="P6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19" s="6">
        <f>IFERROR(DATE(YEAR(Incoming_Data[[#This Row],[Incoming Day]]),MONTH(Incoming_Data[[#This Row],[Incoming Day]]),1),"")</f>
        <v>41306</v>
      </c>
      <c r="R619" s="3">
        <f>DATE(YEAR(Incoming_Data[[#This Row],[Incoming Day]]),1,1)</f>
        <v>41275</v>
      </c>
      <c r="S619" s="6">
        <f>IFERROR(DATE(YEAR(Incoming_Data[[#This Row],[Completed Day]]),MONTH(Incoming_Data[[#This Row],[Completed Day]]),1),"")</f>
        <v>41334</v>
      </c>
      <c r="T619" s="6">
        <f>IFERROR(DATE(YEAR(Incoming_Data[[#This Row],[Confirmed Day]]),MONTH(Incoming_Data[[#This Row],[Confirmed Day]]),1),"")</f>
        <v>41395</v>
      </c>
      <c r="U619" s="12">
        <f>IF(ISNUMBER(Incoming_Data[[#This Row],[Completed Day]]),1,0)</f>
        <v>1</v>
      </c>
      <c r="V619" s="12">
        <f>IF(ISNUMBER(Incoming_Data[[#This Row],[Confirmed Day]]),1,0)</f>
        <v>1</v>
      </c>
      <c r="X619" t="s">
        <v>7072</v>
      </c>
      <c r="Y619" s="36">
        <v>41361</v>
      </c>
      <c r="AA619" t="s">
        <v>7072</v>
      </c>
      <c r="AB619" s="36">
        <v>41392</v>
      </c>
    </row>
    <row r="620" spans="2:28" x14ac:dyDescent="0.25">
      <c r="B620" s="24" t="s">
        <v>30</v>
      </c>
      <c r="C620" s="24" t="s">
        <v>17</v>
      </c>
      <c r="D620" s="24" t="s">
        <v>2188</v>
      </c>
      <c r="E620" s="24" t="s">
        <v>9996</v>
      </c>
      <c r="F620" s="24" t="s">
        <v>10990</v>
      </c>
      <c r="G620" s="36">
        <v>41327</v>
      </c>
      <c r="H620" s="36">
        <v>41326</v>
      </c>
      <c r="I620" s="12">
        <v>3</v>
      </c>
      <c r="J620" s="12">
        <v>3</v>
      </c>
      <c r="K620" s="12">
        <v>3</v>
      </c>
      <c r="L620" s="24" t="s">
        <v>10597</v>
      </c>
      <c r="M620" t="str">
        <f>VLOOKUP(LEFT(Incoming_Data[[#This Row],[Object ID]],1),Lookup[#All],2,FALSE)</f>
        <v>Incident</v>
      </c>
      <c r="N620" s="36">
        <f>IFERROR(VLOOKUP(Incoming_Data[[#This Row],[Object ID]],SP_Data[#All],2,FALSE),"")</f>
        <v>41353</v>
      </c>
      <c r="O620" s="36">
        <f>IFERROR(VLOOKUP(Incoming_Data[[#This Row],[Object ID]],Finalized_Data[#All],2,FALSE),"")</f>
        <v>41425</v>
      </c>
      <c r="P6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0" s="6">
        <f>IFERROR(DATE(YEAR(Incoming_Data[[#This Row],[Incoming Day]]),MONTH(Incoming_Data[[#This Row],[Incoming Day]]),1),"")</f>
        <v>41306</v>
      </c>
      <c r="R620" s="3">
        <f>DATE(YEAR(Incoming_Data[[#This Row],[Incoming Day]]),1,1)</f>
        <v>41275</v>
      </c>
      <c r="S620" s="6">
        <f>IFERROR(DATE(YEAR(Incoming_Data[[#This Row],[Completed Day]]),MONTH(Incoming_Data[[#This Row],[Completed Day]]),1),"")</f>
        <v>41334</v>
      </c>
      <c r="T620" s="6">
        <f>IFERROR(DATE(YEAR(Incoming_Data[[#This Row],[Confirmed Day]]),MONTH(Incoming_Data[[#This Row],[Confirmed Day]]),1),"")</f>
        <v>41395</v>
      </c>
      <c r="U620" s="12">
        <f>IF(ISNUMBER(Incoming_Data[[#This Row],[Completed Day]]),1,0)</f>
        <v>1</v>
      </c>
      <c r="V620" s="12">
        <f>IF(ISNUMBER(Incoming_Data[[#This Row],[Confirmed Day]]),1,0)</f>
        <v>1</v>
      </c>
      <c r="X620" t="s">
        <v>7068</v>
      </c>
      <c r="Y620" s="36">
        <v>41356</v>
      </c>
      <c r="AA620" t="s">
        <v>7068</v>
      </c>
      <c r="AB620" s="36">
        <v>41387</v>
      </c>
    </row>
    <row r="621" spans="2:28" x14ac:dyDescent="0.25">
      <c r="B621" s="24" t="s">
        <v>30</v>
      </c>
      <c r="C621" s="24" t="s">
        <v>17</v>
      </c>
      <c r="D621" s="24" t="s">
        <v>2188</v>
      </c>
      <c r="E621" s="24" t="s">
        <v>9807</v>
      </c>
      <c r="F621" s="24" t="s">
        <v>10991</v>
      </c>
      <c r="G621" s="36">
        <v>41327</v>
      </c>
      <c r="H621" s="36">
        <v>41327</v>
      </c>
      <c r="I621" s="12">
        <v>3</v>
      </c>
      <c r="J621" s="12">
        <v>3</v>
      </c>
      <c r="K621" s="12">
        <v>3</v>
      </c>
      <c r="L621" s="24" t="s">
        <v>10597</v>
      </c>
      <c r="M621" t="str">
        <f>VLOOKUP(LEFT(Incoming_Data[[#This Row],[Object ID]],1),Lookup[#All],2,FALSE)</f>
        <v>Incident</v>
      </c>
      <c r="N621" s="36">
        <f>IFERROR(VLOOKUP(Incoming_Data[[#This Row],[Object ID]],SP_Data[#All],2,FALSE),"")</f>
        <v>41353</v>
      </c>
      <c r="O621" s="36">
        <f>IFERROR(VLOOKUP(Incoming_Data[[#This Row],[Object ID]],Finalized_Data[#All],2,FALSE),"")</f>
        <v>41425</v>
      </c>
      <c r="P6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1" s="6">
        <f>IFERROR(DATE(YEAR(Incoming_Data[[#This Row],[Incoming Day]]),MONTH(Incoming_Data[[#This Row],[Incoming Day]]),1),"")</f>
        <v>41306</v>
      </c>
      <c r="R621" s="3">
        <f>DATE(YEAR(Incoming_Data[[#This Row],[Incoming Day]]),1,1)</f>
        <v>41275</v>
      </c>
      <c r="S621" s="6">
        <f>IFERROR(DATE(YEAR(Incoming_Data[[#This Row],[Completed Day]]),MONTH(Incoming_Data[[#This Row],[Completed Day]]),1),"")</f>
        <v>41334</v>
      </c>
      <c r="T621" s="6">
        <f>IFERROR(DATE(YEAR(Incoming_Data[[#This Row],[Confirmed Day]]),MONTH(Incoming_Data[[#This Row],[Confirmed Day]]),1),"")</f>
        <v>41395</v>
      </c>
      <c r="U621" s="12">
        <f>IF(ISNUMBER(Incoming_Data[[#This Row],[Completed Day]]),1,0)</f>
        <v>1</v>
      </c>
      <c r="V621" s="12">
        <f>IF(ISNUMBER(Incoming_Data[[#This Row],[Confirmed Day]]),1,0)</f>
        <v>1</v>
      </c>
      <c r="X621" t="s">
        <v>7063</v>
      </c>
      <c r="Y621" s="36">
        <v>41353</v>
      </c>
      <c r="AA621" t="s">
        <v>7063</v>
      </c>
      <c r="AB621" s="36">
        <v>41384</v>
      </c>
    </row>
    <row r="622" spans="2:28" x14ac:dyDescent="0.25">
      <c r="B622" s="24" t="s">
        <v>30</v>
      </c>
      <c r="C622" s="24" t="s">
        <v>17</v>
      </c>
      <c r="D622" s="24" t="s">
        <v>2188</v>
      </c>
      <c r="E622" s="24" t="s">
        <v>9788</v>
      </c>
      <c r="F622" s="24" t="s">
        <v>10992</v>
      </c>
      <c r="G622" s="36">
        <v>41327</v>
      </c>
      <c r="H622" s="36">
        <v>41327</v>
      </c>
      <c r="I622" s="12">
        <v>3</v>
      </c>
      <c r="J622" s="12">
        <v>3</v>
      </c>
      <c r="K622" s="12">
        <v>3</v>
      </c>
      <c r="L622" s="24" t="s">
        <v>10597</v>
      </c>
      <c r="M622" t="str">
        <f>VLOOKUP(LEFT(Incoming_Data[[#This Row],[Object ID]],1),Lookup[#All],2,FALSE)</f>
        <v>Incident</v>
      </c>
      <c r="N622" s="36">
        <f>IFERROR(VLOOKUP(Incoming_Data[[#This Row],[Object ID]],SP_Data[#All],2,FALSE),"")</f>
        <v>41353</v>
      </c>
      <c r="O622" s="36">
        <f>IFERROR(VLOOKUP(Incoming_Data[[#This Row],[Object ID]],Finalized_Data[#All],2,FALSE),"")</f>
        <v>41417</v>
      </c>
      <c r="P6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2" s="6">
        <f>IFERROR(DATE(YEAR(Incoming_Data[[#This Row],[Incoming Day]]),MONTH(Incoming_Data[[#This Row],[Incoming Day]]),1),"")</f>
        <v>41306</v>
      </c>
      <c r="R622" s="3">
        <f>DATE(YEAR(Incoming_Data[[#This Row],[Incoming Day]]),1,1)</f>
        <v>41275</v>
      </c>
      <c r="S622" s="6">
        <f>IFERROR(DATE(YEAR(Incoming_Data[[#This Row],[Completed Day]]),MONTH(Incoming_Data[[#This Row],[Completed Day]]),1),"")</f>
        <v>41334</v>
      </c>
      <c r="T622" s="6">
        <f>IFERROR(DATE(YEAR(Incoming_Data[[#This Row],[Confirmed Day]]),MONTH(Incoming_Data[[#This Row],[Confirmed Day]]),1),"")</f>
        <v>41395</v>
      </c>
      <c r="U622" s="12">
        <f>IF(ISNUMBER(Incoming_Data[[#This Row],[Completed Day]]),1,0)</f>
        <v>1</v>
      </c>
      <c r="V622" s="12">
        <f>IF(ISNUMBER(Incoming_Data[[#This Row],[Confirmed Day]]),1,0)</f>
        <v>1</v>
      </c>
      <c r="X622" t="s">
        <v>7049</v>
      </c>
      <c r="Y622" s="36">
        <v>41354</v>
      </c>
      <c r="AA622" t="s">
        <v>7049</v>
      </c>
      <c r="AB622" s="36">
        <v>41385</v>
      </c>
    </row>
    <row r="623" spans="2:28" x14ac:dyDescent="0.25">
      <c r="B623" s="24" t="s">
        <v>30</v>
      </c>
      <c r="C623" s="24" t="s">
        <v>17</v>
      </c>
      <c r="D623" s="24" t="s">
        <v>2188</v>
      </c>
      <c r="E623" s="24" t="s">
        <v>9784</v>
      </c>
      <c r="F623" s="24" t="s">
        <v>10993</v>
      </c>
      <c r="G623" s="36">
        <v>41327</v>
      </c>
      <c r="H623" s="36">
        <v>41326</v>
      </c>
      <c r="I623" s="12">
        <v>3</v>
      </c>
      <c r="J623" s="12">
        <v>3</v>
      </c>
      <c r="K623" s="12">
        <v>3</v>
      </c>
      <c r="L623" s="24" t="s">
        <v>10597</v>
      </c>
      <c r="M623" t="str">
        <f>VLOOKUP(LEFT(Incoming_Data[[#This Row],[Object ID]],1),Lookup[#All],2,FALSE)</f>
        <v>Incident</v>
      </c>
      <c r="N623" s="36">
        <f>IFERROR(VLOOKUP(Incoming_Data[[#This Row],[Object ID]],SP_Data[#All],2,FALSE),"")</f>
        <v>41353</v>
      </c>
      <c r="O623" s="36">
        <f>IFERROR(VLOOKUP(Incoming_Data[[#This Row],[Object ID]],Finalized_Data[#All],2,FALSE),"")</f>
        <v>41384</v>
      </c>
      <c r="P6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3" s="6">
        <f>IFERROR(DATE(YEAR(Incoming_Data[[#This Row],[Incoming Day]]),MONTH(Incoming_Data[[#This Row],[Incoming Day]]),1),"")</f>
        <v>41306</v>
      </c>
      <c r="R623" s="3">
        <f>DATE(YEAR(Incoming_Data[[#This Row],[Incoming Day]]),1,1)</f>
        <v>41275</v>
      </c>
      <c r="S623" s="6">
        <f>IFERROR(DATE(YEAR(Incoming_Data[[#This Row],[Completed Day]]),MONTH(Incoming_Data[[#This Row],[Completed Day]]),1),"")</f>
        <v>41334</v>
      </c>
      <c r="T623" s="6">
        <f>IFERROR(DATE(YEAR(Incoming_Data[[#This Row],[Confirmed Day]]),MONTH(Incoming_Data[[#This Row],[Confirmed Day]]),1),"")</f>
        <v>41365</v>
      </c>
      <c r="U623" s="12">
        <f>IF(ISNUMBER(Incoming_Data[[#This Row],[Completed Day]]),1,0)</f>
        <v>1</v>
      </c>
      <c r="V623" s="12">
        <f>IF(ISNUMBER(Incoming_Data[[#This Row],[Confirmed Day]]),1,0)</f>
        <v>1</v>
      </c>
      <c r="X623" t="s">
        <v>7054</v>
      </c>
      <c r="Y623" s="36">
        <v>41355</v>
      </c>
      <c r="AA623" t="s">
        <v>7054</v>
      </c>
      <c r="AB623" s="36">
        <v>41386</v>
      </c>
    </row>
    <row r="624" spans="2:28" x14ac:dyDescent="0.25">
      <c r="B624" s="24" t="s">
        <v>30</v>
      </c>
      <c r="C624" s="24" t="s">
        <v>17</v>
      </c>
      <c r="D624" s="24" t="s">
        <v>2188</v>
      </c>
      <c r="E624" s="24" t="s">
        <v>9385</v>
      </c>
      <c r="F624" s="24" t="s">
        <v>10994</v>
      </c>
      <c r="G624" s="36">
        <v>41324</v>
      </c>
      <c r="H624" s="36">
        <v>41324</v>
      </c>
      <c r="I624" s="12">
        <v>3</v>
      </c>
      <c r="J624" s="12">
        <v>3</v>
      </c>
      <c r="K624" s="12">
        <v>3</v>
      </c>
      <c r="L624" s="24" t="s">
        <v>10597</v>
      </c>
      <c r="M624" t="str">
        <f>VLOOKUP(LEFT(Incoming_Data[[#This Row],[Object ID]],1),Lookup[#All],2,FALSE)</f>
        <v>Incident</v>
      </c>
      <c r="N624" s="36">
        <f>IFERROR(VLOOKUP(Incoming_Data[[#This Row],[Object ID]],SP_Data[#All],2,FALSE),"")</f>
        <v>41353</v>
      </c>
      <c r="O624" s="36">
        <f>IFERROR(VLOOKUP(Incoming_Data[[#This Row],[Object ID]],Finalized_Data[#All],2,FALSE),"")</f>
        <v>41384</v>
      </c>
      <c r="P6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4" s="6">
        <f>IFERROR(DATE(YEAR(Incoming_Data[[#This Row],[Incoming Day]]),MONTH(Incoming_Data[[#This Row],[Incoming Day]]),1),"")</f>
        <v>41306</v>
      </c>
      <c r="R624" s="3">
        <f>DATE(YEAR(Incoming_Data[[#This Row],[Incoming Day]]),1,1)</f>
        <v>41275</v>
      </c>
      <c r="S624" s="6">
        <f>IFERROR(DATE(YEAR(Incoming_Data[[#This Row],[Completed Day]]),MONTH(Incoming_Data[[#This Row],[Completed Day]]),1),"")</f>
        <v>41334</v>
      </c>
      <c r="T624" s="6">
        <f>IFERROR(DATE(YEAR(Incoming_Data[[#This Row],[Confirmed Day]]),MONTH(Incoming_Data[[#This Row],[Confirmed Day]]),1),"")</f>
        <v>41365</v>
      </c>
      <c r="U624" s="12">
        <f>IF(ISNUMBER(Incoming_Data[[#This Row],[Completed Day]]),1,0)</f>
        <v>1</v>
      </c>
      <c r="V624" s="12">
        <f>IF(ISNUMBER(Incoming_Data[[#This Row],[Confirmed Day]]),1,0)</f>
        <v>1</v>
      </c>
      <c r="X624" t="s">
        <v>7030</v>
      </c>
      <c r="Y624" s="36">
        <v>41354</v>
      </c>
      <c r="AA624" t="s">
        <v>7030</v>
      </c>
      <c r="AB624" s="36">
        <v>41385</v>
      </c>
    </row>
    <row r="625" spans="2:28" x14ac:dyDescent="0.25">
      <c r="B625" s="24" t="s">
        <v>30</v>
      </c>
      <c r="C625" s="24" t="s">
        <v>17</v>
      </c>
      <c r="D625" s="24" t="s">
        <v>2188</v>
      </c>
      <c r="E625" s="24" t="s">
        <v>9343</v>
      </c>
      <c r="F625" s="24" t="s">
        <v>10995</v>
      </c>
      <c r="G625" s="36">
        <v>41330</v>
      </c>
      <c r="H625" s="36">
        <v>41330</v>
      </c>
      <c r="I625" s="12">
        <v>3</v>
      </c>
      <c r="J625" s="12">
        <v>3</v>
      </c>
      <c r="K625" s="12">
        <v>3</v>
      </c>
      <c r="L625" s="24" t="s">
        <v>10597</v>
      </c>
      <c r="M625" t="str">
        <f>VLOOKUP(LEFT(Incoming_Data[[#This Row],[Object ID]],1),Lookup[#All],2,FALSE)</f>
        <v>Incident</v>
      </c>
      <c r="N625" s="36">
        <f>IFERROR(VLOOKUP(Incoming_Data[[#This Row],[Object ID]],SP_Data[#All],2,FALSE),"")</f>
        <v>41353</v>
      </c>
      <c r="O625" s="36">
        <f>IFERROR(VLOOKUP(Incoming_Data[[#This Row],[Object ID]],Finalized_Data[#All],2,FALSE),"")</f>
        <v>41384</v>
      </c>
      <c r="P6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5" s="6">
        <f>IFERROR(DATE(YEAR(Incoming_Data[[#This Row],[Incoming Day]]),MONTH(Incoming_Data[[#This Row],[Incoming Day]]),1),"")</f>
        <v>41306</v>
      </c>
      <c r="R625" s="3">
        <f>DATE(YEAR(Incoming_Data[[#This Row],[Incoming Day]]),1,1)</f>
        <v>41275</v>
      </c>
      <c r="S625" s="6">
        <f>IFERROR(DATE(YEAR(Incoming_Data[[#This Row],[Completed Day]]),MONTH(Incoming_Data[[#This Row],[Completed Day]]),1),"")</f>
        <v>41334</v>
      </c>
      <c r="T625" s="6">
        <f>IFERROR(DATE(YEAR(Incoming_Data[[#This Row],[Confirmed Day]]),MONTH(Incoming_Data[[#This Row],[Confirmed Day]]),1),"")</f>
        <v>41365</v>
      </c>
      <c r="U625" s="12">
        <f>IF(ISNUMBER(Incoming_Data[[#This Row],[Completed Day]]),1,0)</f>
        <v>1</v>
      </c>
      <c r="V625" s="12">
        <f>IF(ISNUMBER(Incoming_Data[[#This Row],[Confirmed Day]]),1,0)</f>
        <v>1</v>
      </c>
      <c r="X625" t="s">
        <v>7058</v>
      </c>
      <c r="Y625" s="36">
        <v>41354</v>
      </c>
      <c r="AA625" t="s">
        <v>7058</v>
      </c>
      <c r="AB625" s="36">
        <v>41354</v>
      </c>
    </row>
    <row r="626" spans="2:28" x14ac:dyDescent="0.25">
      <c r="B626" s="24" t="s">
        <v>30</v>
      </c>
      <c r="C626" s="24" t="s">
        <v>17</v>
      </c>
      <c r="D626" s="24" t="s">
        <v>2188</v>
      </c>
      <c r="E626" s="24" t="s">
        <v>9333</v>
      </c>
      <c r="F626" s="24" t="s">
        <v>10996</v>
      </c>
      <c r="G626" s="36">
        <v>41330</v>
      </c>
      <c r="H626" s="36">
        <v>41330</v>
      </c>
      <c r="I626" s="12">
        <v>3</v>
      </c>
      <c r="J626" s="12">
        <v>3</v>
      </c>
      <c r="K626" s="12">
        <v>3</v>
      </c>
      <c r="L626" s="24" t="s">
        <v>10597</v>
      </c>
      <c r="M626" t="str">
        <f>VLOOKUP(LEFT(Incoming_Data[[#This Row],[Object ID]],1),Lookup[#All],2,FALSE)</f>
        <v>Incident</v>
      </c>
      <c r="N626" s="36">
        <f>IFERROR(VLOOKUP(Incoming_Data[[#This Row],[Object ID]],SP_Data[#All],2,FALSE),"")</f>
        <v>41353</v>
      </c>
      <c r="O626" s="36">
        <f>IFERROR(VLOOKUP(Incoming_Data[[#This Row],[Object ID]],Finalized_Data[#All],2,FALSE),"")</f>
        <v>41384</v>
      </c>
      <c r="P6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6" s="6">
        <f>IFERROR(DATE(YEAR(Incoming_Data[[#This Row],[Incoming Day]]),MONTH(Incoming_Data[[#This Row],[Incoming Day]]),1),"")</f>
        <v>41306</v>
      </c>
      <c r="R626" s="3">
        <f>DATE(YEAR(Incoming_Data[[#This Row],[Incoming Day]]),1,1)</f>
        <v>41275</v>
      </c>
      <c r="S626" s="6">
        <f>IFERROR(DATE(YEAR(Incoming_Data[[#This Row],[Completed Day]]),MONTH(Incoming_Data[[#This Row],[Completed Day]]),1),"")</f>
        <v>41334</v>
      </c>
      <c r="T626" s="6">
        <f>IFERROR(DATE(YEAR(Incoming_Data[[#This Row],[Confirmed Day]]),MONTH(Incoming_Data[[#This Row],[Confirmed Day]]),1),"")</f>
        <v>41365</v>
      </c>
      <c r="U626" s="12">
        <f>IF(ISNUMBER(Incoming_Data[[#This Row],[Completed Day]]),1,0)</f>
        <v>1</v>
      </c>
      <c r="V626" s="12">
        <f>IF(ISNUMBER(Incoming_Data[[#This Row],[Confirmed Day]]),1,0)</f>
        <v>1</v>
      </c>
      <c r="X626" t="s">
        <v>7045</v>
      </c>
      <c r="Y626" s="36">
        <v>41365</v>
      </c>
      <c r="AA626" t="s">
        <v>7045</v>
      </c>
      <c r="AB626" s="36">
        <v>41414</v>
      </c>
    </row>
    <row r="627" spans="2:28" x14ac:dyDescent="0.25">
      <c r="B627" s="24" t="s">
        <v>30</v>
      </c>
      <c r="C627" s="24" t="s">
        <v>17</v>
      </c>
      <c r="D627" s="24" t="s">
        <v>2188</v>
      </c>
      <c r="E627" s="24" t="s">
        <v>9142</v>
      </c>
      <c r="F627" s="24" t="s">
        <v>10997</v>
      </c>
      <c r="G627" s="36">
        <v>41333</v>
      </c>
      <c r="H627" s="36">
        <v>41333</v>
      </c>
      <c r="I627" s="12">
        <v>3</v>
      </c>
      <c r="J627" s="12">
        <v>3</v>
      </c>
      <c r="K627" s="12">
        <v>3</v>
      </c>
      <c r="L627" s="24" t="s">
        <v>10597</v>
      </c>
      <c r="M627" t="str">
        <f>VLOOKUP(LEFT(Incoming_Data[[#This Row],[Object ID]],1),Lookup[#All],2,FALSE)</f>
        <v>Incident</v>
      </c>
      <c r="N627" s="36">
        <f>IFERROR(VLOOKUP(Incoming_Data[[#This Row],[Object ID]],SP_Data[#All],2,FALSE),"")</f>
        <v>41353</v>
      </c>
      <c r="O627" s="36">
        <f>IFERROR(VLOOKUP(Incoming_Data[[#This Row],[Object ID]],Finalized_Data[#All],2,FALSE),"")</f>
        <v>41425</v>
      </c>
      <c r="P6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7" s="6">
        <f>IFERROR(DATE(YEAR(Incoming_Data[[#This Row],[Incoming Day]]),MONTH(Incoming_Data[[#This Row],[Incoming Day]]),1),"")</f>
        <v>41306</v>
      </c>
      <c r="R627" s="3">
        <f>DATE(YEAR(Incoming_Data[[#This Row],[Incoming Day]]),1,1)</f>
        <v>41275</v>
      </c>
      <c r="S627" s="6">
        <f>IFERROR(DATE(YEAR(Incoming_Data[[#This Row],[Completed Day]]),MONTH(Incoming_Data[[#This Row],[Completed Day]]),1),"")</f>
        <v>41334</v>
      </c>
      <c r="T627" s="6">
        <f>IFERROR(DATE(YEAR(Incoming_Data[[#This Row],[Confirmed Day]]),MONTH(Incoming_Data[[#This Row],[Confirmed Day]]),1),"")</f>
        <v>41395</v>
      </c>
      <c r="U627" s="12">
        <f>IF(ISNUMBER(Incoming_Data[[#This Row],[Completed Day]]),1,0)</f>
        <v>1</v>
      </c>
      <c r="V627" s="12">
        <f>IF(ISNUMBER(Incoming_Data[[#This Row],[Confirmed Day]]),1,0)</f>
        <v>1</v>
      </c>
      <c r="X627" t="s">
        <v>7011</v>
      </c>
      <c r="Y627" s="36">
        <v>41355</v>
      </c>
      <c r="AA627" t="s">
        <v>7011</v>
      </c>
      <c r="AB627" s="36">
        <v>41355</v>
      </c>
    </row>
    <row r="628" spans="2:28" x14ac:dyDescent="0.25">
      <c r="B628" s="24" t="s">
        <v>30</v>
      </c>
      <c r="C628" s="24" t="s">
        <v>17</v>
      </c>
      <c r="D628" s="24" t="s">
        <v>2188</v>
      </c>
      <c r="E628" s="24" t="s">
        <v>9003</v>
      </c>
      <c r="F628" s="24" t="s">
        <v>10998</v>
      </c>
      <c r="G628" s="36">
        <v>41337</v>
      </c>
      <c r="H628" s="36">
        <v>41337</v>
      </c>
      <c r="I628" s="12">
        <v>3</v>
      </c>
      <c r="J628" s="12">
        <v>3</v>
      </c>
      <c r="K628" s="12">
        <v>3</v>
      </c>
      <c r="L628" s="24" t="s">
        <v>10597</v>
      </c>
      <c r="M628" t="str">
        <f>VLOOKUP(LEFT(Incoming_Data[[#This Row],[Object ID]],1),Lookup[#All],2,FALSE)</f>
        <v>Incident</v>
      </c>
      <c r="N628" s="36" t="str">
        <f>IFERROR(VLOOKUP(Incoming_Data[[#This Row],[Object ID]],SP_Data[#All],2,FALSE),"")</f>
        <v/>
      </c>
      <c r="O628" s="36">
        <f>IFERROR(VLOOKUP(Incoming_Data[[#This Row],[Object ID]],Finalized_Data[#All],2,FALSE),"")</f>
        <v>41384</v>
      </c>
      <c r="P6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628" s="6">
        <f>IFERROR(DATE(YEAR(Incoming_Data[[#This Row],[Incoming Day]]),MONTH(Incoming_Data[[#This Row],[Incoming Day]]),1),"")</f>
        <v>41334</v>
      </c>
      <c r="R628" s="3">
        <f>DATE(YEAR(Incoming_Data[[#This Row],[Incoming Day]]),1,1)</f>
        <v>41275</v>
      </c>
      <c r="S628" s="6" t="str">
        <f>IFERROR(DATE(YEAR(Incoming_Data[[#This Row],[Completed Day]]),MONTH(Incoming_Data[[#This Row],[Completed Day]]),1),"")</f>
        <v/>
      </c>
      <c r="T628" s="6">
        <f>IFERROR(DATE(YEAR(Incoming_Data[[#This Row],[Confirmed Day]]),MONTH(Incoming_Data[[#This Row],[Confirmed Day]]),1),"")</f>
        <v>41365</v>
      </c>
      <c r="U628" s="12">
        <f>IF(ISNUMBER(Incoming_Data[[#This Row],[Completed Day]]),1,0)</f>
        <v>0</v>
      </c>
      <c r="V628" s="12">
        <f>IF(ISNUMBER(Incoming_Data[[#This Row],[Confirmed Day]]),1,0)</f>
        <v>1</v>
      </c>
      <c r="X628" t="s">
        <v>7040</v>
      </c>
      <c r="Y628" s="36">
        <v>41354</v>
      </c>
      <c r="AA628" t="s">
        <v>7040</v>
      </c>
      <c r="AB628" s="36">
        <v>41354</v>
      </c>
    </row>
    <row r="629" spans="2:28" x14ac:dyDescent="0.25">
      <c r="B629" s="24" t="s">
        <v>30</v>
      </c>
      <c r="C629" s="24" t="s">
        <v>17</v>
      </c>
      <c r="D629" s="24" t="s">
        <v>2188</v>
      </c>
      <c r="E629" s="24" t="s">
        <v>8852</v>
      </c>
      <c r="F629" s="24" t="s">
        <v>10999</v>
      </c>
      <c r="G629" s="36">
        <v>41333</v>
      </c>
      <c r="H629" s="36">
        <v>41332</v>
      </c>
      <c r="I629" s="12">
        <v>3</v>
      </c>
      <c r="J629" s="12">
        <v>3</v>
      </c>
      <c r="K629" s="12">
        <v>3</v>
      </c>
      <c r="L629" s="24" t="s">
        <v>10597</v>
      </c>
      <c r="M629" t="str">
        <f>VLOOKUP(LEFT(Incoming_Data[[#This Row],[Object ID]],1),Lookup[#All],2,FALSE)</f>
        <v>Incident</v>
      </c>
      <c r="N629" s="36">
        <f>IFERROR(VLOOKUP(Incoming_Data[[#This Row],[Object ID]],SP_Data[#All],2,FALSE),"")</f>
        <v>41353</v>
      </c>
      <c r="O629" s="36">
        <f>IFERROR(VLOOKUP(Incoming_Data[[#This Row],[Object ID]],Finalized_Data[#All],2,FALSE),"")</f>
        <v>41425</v>
      </c>
      <c r="P6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29" s="6">
        <f>IFERROR(DATE(YEAR(Incoming_Data[[#This Row],[Incoming Day]]),MONTH(Incoming_Data[[#This Row],[Incoming Day]]),1),"")</f>
        <v>41306</v>
      </c>
      <c r="R629" s="3">
        <f>DATE(YEAR(Incoming_Data[[#This Row],[Incoming Day]]),1,1)</f>
        <v>41275</v>
      </c>
      <c r="S629" s="6">
        <f>IFERROR(DATE(YEAR(Incoming_Data[[#This Row],[Completed Day]]),MONTH(Incoming_Data[[#This Row],[Completed Day]]),1),"")</f>
        <v>41334</v>
      </c>
      <c r="T629" s="6">
        <f>IFERROR(DATE(YEAR(Incoming_Data[[#This Row],[Confirmed Day]]),MONTH(Incoming_Data[[#This Row],[Confirmed Day]]),1),"")</f>
        <v>41395</v>
      </c>
      <c r="U629" s="12">
        <f>IF(ISNUMBER(Incoming_Data[[#This Row],[Completed Day]]),1,0)</f>
        <v>1</v>
      </c>
      <c r="V629" s="12">
        <f>IF(ISNUMBER(Incoming_Data[[#This Row],[Confirmed Day]]),1,0)</f>
        <v>1</v>
      </c>
      <c r="X629" t="s">
        <v>7020</v>
      </c>
      <c r="Y629" s="36">
        <v>41366</v>
      </c>
      <c r="AA629" t="s">
        <v>7020</v>
      </c>
      <c r="AB629" s="36">
        <v>41414</v>
      </c>
    </row>
    <row r="630" spans="2:28" x14ac:dyDescent="0.25">
      <c r="B630" s="24" t="s">
        <v>30</v>
      </c>
      <c r="C630" s="24" t="s">
        <v>17</v>
      </c>
      <c r="D630" s="24" t="s">
        <v>2188</v>
      </c>
      <c r="E630" s="24" t="s">
        <v>8363</v>
      </c>
      <c r="F630" s="24" t="s">
        <v>11000</v>
      </c>
      <c r="G630" s="36">
        <v>41344</v>
      </c>
      <c r="H630" s="36">
        <v>41344</v>
      </c>
      <c r="I630" s="12">
        <v>3</v>
      </c>
      <c r="J630" s="12">
        <v>3</v>
      </c>
      <c r="K630" s="12">
        <v>3</v>
      </c>
      <c r="L630" s="24" t="s">
        <v>10597</v>
      </c>
      <c r="M630" t="str">
        <f>VLOOKUP(LEFT(Incoming_Data[[#This Row],[Object ID]],1),Lookup[#All],2,FALSE)</f>
        <v>Incident</v>
      </c>
      <c r="N630" s="36">
        <f>IFERROR(VLOOKUP(Incoming_Data[[#This Row],[Object ID]],SP_Data[#All],2,FALSE),"")</f>
        <v>41353</v>
      </c>
      <c r="O630" s="36">
        <f>IFERROR(VLOOKUP(Incoming_Data[[#This Row],[Object ID]],Finalized_Data[#All],2,FALSE),"")</f>
        <v>41425</v>
      </c>
      <c r="P6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0" s="6">
        <f>IFERROR(DATE(YEAR(Incoming_Data[[#This Row],[Incoming Day]]),MONTH(Incoming_Data[[#This Row],[Incoming Day]]),1),"")</f>
        <v>41334</v>
      </c>
      <c r="R630" s="3">
        <f>DATE(YEAR(Incoming_Data[[#This Row],[Incoming Day]]),1,1)</f>
        <v>41275</v>
      </c>
      <c r="S630" s="6">
        <f>IFERROR(DATE(YEAR(Incoming_Data[[#This Row],[Completed Day]]),MONTH(Incoming_Data[[#This Row],[Completed Day]]),1),"")</f>
        <v>41334</v>
      </c>
      <c r="T630" s="6">
        <f>IFERROR(DATE(YEAR(Incoming_Data[[#This Row],[Confirmed Day]]),MONTH(Incoming_Data[[#This Row],[Confirmed Day]]),1),"")</f>
        <v>41395</v>
      </c>
      <c r="U630" s="12">
        <f>IF(ISNUMBER(Incoming_Data[[#This Row],[Completed Day]]),1,0)</f>
        <v>1</v>
      </c>
      <c r="V630" s="12">
        <f>IF(ISNUMBER(Incoming_Data[[#This Row],[Confirmed Day]]),1,0)</f>
        <v>1</v>
      </c>
      <c r="X630" t="s">
        <v>7025</v>
      </c>
      <c r="Y630" s="36">
        <v>41355</v>
      </c>
      <c r="AA630" t="s">
        <v>7025</v>
      </c>
      <c r="AB630" s="36">
        <v>41386</v>
      </c>
    </row>
    <row r="631" spans="2:28" x14ac:dyDescent="0.25">
      <c r="B631" s="24" t="s">
        <v>30</v>
      </c>
      <c r="C631" s="24" t="s">
        <v>17</v>
      </c>
      <c r="D631" s="24" t="s">
        <v>2188</v>
      </c>
      <c r="E631" s="24" t="s">
        <v>8328</v>
      </c>
      <c r="F631" s="24" t="s">
        <v>11001</v>
      </c>
      <c r="G631" s="36">
        <v>41344</v>
      </c>
      <c r="H631" s="36">
        <v>41344</v>
      </c>
      <c r="I631" s="12">
        <v>3</v>
      </c>
      <c r="J631" s="12">
        <v>3</v>
      </c>
      <c r="K631" s="12">
        <v>3</v>
      </c>
      <c r="L631" s="24" t="s">
        <v>10597</v>
      </c>
      <c r="M631" t="str">
        <f>VLOOKUP(LEFT(Incoming_Data[[#This Row],[Object ID]],1),Lookup[#All],2,FALSE)</f>
        <v>Incident</v>
      </c>
      <c r="N631" s="36">
        <f>IFERROR(VLOOKUP(Incoming_Data[[#This Row],[Object ID]],SP_Data[#All],2,FALSE),"")</f>
        <v>41353</v>
      </c>
      <c r="O631" s="36">
        <f>IFERROR(VLOOKUP(Incoming_Data[[#This Row],[Object ID]],Finalized_Data[#All],2,FALSE),"")</f>
        <v>41425</v>
      </c>
      <c r="P6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1" s="6">
        <f>IFERROR(DATE(YEAR(Incoming_Data[[#This Row],[Incoming Day]]),MONTH(Incoming_Data[[#This Row],[Incoming Day]]),1),"")</f>
        <v>41334</v>
      </c>
      <c r="R631" s="3">
        <f>DATE(YEAR(Incoming_Data[[#This Row],[Incoming Day]]),1,1)</f>
        <v>41275</v>
      </c>
      <c r="S631" s="6">
        <f>IFERROR(DATE(YEAR(Incoming_Data[[#This Row],[Completed Day]]),MONTH(Incoming_Data[[#This Row],[Completed Day]]),1),"")</f>
        <v>41334</v>
      </c>
      <c r="T631" s="6">
        <f>IFERROR(DATE(YEAR(Incoming_Data[[#This Row],[Confirmed Day]]),MONTH(Incoming_Data[[#This Row],[Confirmed Day]]),1),"")</f>
        <v>41395</v>
      </c>
      <c r="U631" s="12">
        <f>IF(ISNUMBER(Incoming_Data[[#This Row],[Completed Day]]),1,0)</f>
        <v>1</v>
      </c>
      <c r="V631" s="12">
        <f>IF(ISNUMBER(Incoming_Data[[#This Row],[Confirmed Day]]),1,0)</f>
        <v>1</v>
      </c>
      <c r="X631" t="s">
        <v>7008</v>
      </c>
      <c r="Y631" s="36">
        <v>41354</v>
      </c>
      <c r="AA631" t="s">
        <v>7008</v>
      </c>
      <c r="AB631" s="36">
        <v>41425</v>
      </c>
    </row>
    <row r="632" spans="2:28" x14ac:dyDescent="0.25">
      <c r="B632" s="24" t="s">
        <v>30</v>
      </c>
      <c r="C632" s="24" t="s">
        <v>17</v>
      </c>
      <c r="D632" s="24" t="s">
        <v>2188</v>
      </c>
      <c r="E632" s="24" t="s">
        <v>8309</v>
      </c>
      <c r="F632" s="24" t="s">
        <v>11002</v>
      </c>
      <c r="G632" s="36">
        <v>41331</v>
      </c>
      <c r="H632" s="36">
        <v>41331</v>
      </c>
      <c r="I632" s="12">
        <v>3</v>
      </c>
      <c r="J632" s="12">
        <v>3</v>
      </c>
      <c r="K632" s="12">
        <v>3</v>
      </c>
      <c r="L632" s="24" t="s">
        <v>10597</v>
      </c>
      <c r="M632" t="str">
        <f>VLOOKUP(LEFT(Incoming_Data[[#This Row],[Object ID]],1),Lookup[#All],2,FALSE)</f>
        <v>Incident</v>
      </c>
      <c r="N632" s="36">
        <f>IFERROR(VLOOKUP(Incoming_Data[[#This Row],[Object ID]],SP_Data[#All],2,FALSE),"")</f>
        <v>41353</v>
      </c>
      <c r="O632" s="36">
        <f>IFERROR(VLOOKUP(Incoming_Data[[#This Row],[Object ID]],Finalized_Data[#All],2,FALSE),"")</f>
        <v>41425</v>
      </c>
      <c r="P6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2" s="6">
        <f>IFERROR(DATE(YEAR(Incoming_Data[[#This Row],[Incoming Day]]),MONTH(Incoming_Data[[#This Row],[Incoming Day]]),1),"")</f>
        <v>41306</v>
      </c>
      <c r="R632" s="3">
        <f>DATE(YEAR(Incoming_Data[[#This Row],[Incoming Day]]),1,1)</f>
        <v>41275</v>
      </c>
      <c r="S632" s="6">
        <f>IFERROR(DATE(YEAR(Incoming_Data[[#This Row],[Completed Day]]),MONTH(Incoming_Data[[#This Row],[Completed Day]]),1),"")</f>
        <v>41334</v>
      </c>
      <c r="T632" s="6">
        <f>IFERROR(DATE(YEAR(Incoming_Data[[#This Row],[Confirmed Day]]),MONTH(Incoming_Data[[#This Row],[Confirmed Day]]),1),"")</f>
        <v>41395</v>
      </c>
      <c r="U632" s="12">
        <f>IF(ISNUMBER(Incoming_Data[[#This Row],[Completed Day]]),1,0)</f>
        <v>1</v>
      </c>
      <c r="V632" s="12">
        <f>IF(ISNUMBER(Incoming_Data[[#This Row],[Confirmed Day]]),1,0)</f>
        <v>1</v>
      </c>
      <c r="X632" t="s">
        <v>7004</v>
      </c>
      <c r="Y632" s="36">
        <v>41365</v>
      </c>
      <c r="AA632" t="s">
        <v>7004</v>
      </c>
      <c r="AB632" s="36">
        <v>41414</v>
      </c>
    </row>
    <row r="633" spans="2:28" x14ac:dyDescent="0.25">
      <c r="B633" s="24" t="s">
        <v>30</v>
      </c>
      <c r="C633" s="24" t="s">
        <v>17</v>
      </c>
      <c r="D633" s="24" t="s">
        <v>2188</v>
      </c>
      <c r="E633" s="24" t="s">
        <v>8095</v>
      </c>
      <c r="F633" s="24" t="s">
        <v>11003</v>
      </c>
      <c r="G633" s="36">
        <v>41339</v>
      </c>
      <c r="H633" s="36">
        <v>41339</v>
      </c>
      <c r="I633" s="12">
        <v>3</v>
      </c>
      <c r="J633" s="12">
        <v>3</v>
      </c>
      <c r="K633" s="12">
        <v>3</v>
      </c>
      <c r="L633" s="24" t="s">
        <v>10597</v>
      </c>
      <c r="M633" t="str">
        <f>VLOOKUP(LEFT(Incoming_Data[[#This Row],[Object ID]],1),Lookup[#All],2,FALSE)</f>
        <v>Incident</v>
      </c>
      <c r="N633" s="36">
        <f>IFERROR(VLOOKUP(Incoming_Data[[#This Row],[Object ID]],SP_Data[#All],2,FALSE),"")</f>
        <v>41353</v>
      </c>
      <c r="O633" s="36">
        <f>IFERROR(VLOOKUP(Incoming_Data[[#This Row],[Object ID]],Finalized_Data[#All],2,FALSE),"")</f>
        <v>41384</v>
      </c>
      <c r="P6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3" s="6">
        <f>IFERROR(DATE(YEAR(Incoming_Data[[#This Row],[Incoming Day]]),MONTH(Incoming_Data[[#This Row],[Incoming Day]]),1),"")</f>
        <v>41334</v>
      </c>
      <c r="R633" s="3">
        <f>DATE(YEAR(Incoming_Data[[#This Row],[Incoming Day]]),1,1)</f>
        <v>41275</v>
      </c>
      <c r="S633" s="6">
        <f>IFERROR(DATE(YEAR(Incoming_Data[[#This Row],[Completed Day]]),MONTH(Incoming_Data[[#This Row],[Completed Day]]),1),"")</f>
        <v>41334</v>
      </c>
      <c r="T633" s="6">
        <f>IFERROR(DATE(YEAR(Incoming_Data[[#This Row],[Confirmed Day]]),MONTH(Incoming_Data[[#This Row],[Confirmed Day]]),1),"")</f>
        <v>41365</v>
      </c>
      <c r="U633" s="12">
        <f>IF(ISNUMBER(Incoming_Data[[#This Row],[Completed Day]]),1,0)</f>
        <v>1</v>
      </c>
      <c r="V633" s="12">
        <f>IF(ISNUMBER(Incoming_Data[[#This Row],[Confirmed Day]]),1,0)</f>
        <v>1</v>
      </c>
      <c r="X633" t="s">
        <v>6976</v>
      </c>
      <c r="Y633" s="36">
        <v>41354</v>
      </c>
      <c r="AA633" t="s">
        <v>6976</v>
      </c>
      <c r="AB633" s="36">
        <v>41385</v>
      </c>
    </row>
    <row r="634" spans="2:28" x14ac:dyDescent="0.25">
      <c r="B634" s="24" t="s">
        <v>30</v>
      </c>
      <c r="C634" s="24" t="s">
        <v>17</v>
      </c>
      <c r="D634" s="24" t="s">
        <v>2188</v>
      </c>
      <c r="E634" s="24" t="s">
        <v>8084</v>
      </c>
      <c r="F634" s="24" t="s">
        <v>11004</v>
      </c>
      <c r="G634" s="36">
        <v>41340</v>
      </c>
      <c r="H634" s="36">
        <v>41340</v>
      </c>
      <c r="I634" s="12">
        <v>3</v>
      </c>
      <c r="J634" s="12">
        <v>3</v>
      </c>
      <c r="K634" s="12">
        <v>3</v>
      </c>
      <c r="L634" s="24" t="s">
        <v>10597</v>
      </c>
      <c r="M634" t="str">
        <f>VLOOKUP(LEFT(Incoming_Data[[#This Row],[Object ID]],1),Lookup[#All],2,FALSE)</f>
        <v>Incident</v>
      </c>
      <c r="N634" s="36">
        <f>IFERROR(VLOOKUP(Incoming_Data[[#This Row],[Object ID]],SP_Data[#All],2,FALSE),"")</f>
        <v>41353</v>
      </c>
      <c r="O634" s="36">
        <f>IFERROR(VLOOKUP(Incoming_Data[[#This Row],[Object ID]],Finalized_Data[#All],2,FALSE),"")</f>
        <v>41425</v>
      </c>
      <c r="P6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4" s="6">
        <f>IFERROR(DATE(YEAR(Incoming_Data[[#This Row],[Incoming Day]]),MONTH(Incoming_Data[[#This Row],[Incoming Day]]),1),"")</f>
        <v>41334</v>
      </c>
      <c r="R634" s="3">
        <f>DATE(YEAR(Incoming_Data[[#This Row],[Incoming Day]]),1,1)</f>
        <v>41275</v>
      </c>
      <c r="S634" s="6">
        <f>IFERROR(DATE(YEAR(Incoming_Data[[#This Row],[Completed Day]]),MONTH(Incoming_Data[[#This Row],[Completed Day]]),1),"")</f>
        <v>41334</v>
      </c>
      <c r="T634" s="6">
        <f>IFERROR(DATE(YEAR(Incoming_Data[[#This Row],[Confirmed Day]]),MONTH(Incoming_Data[[#This Row],[Confirmed Day]]),1),"")</f>
        <v>41395</v>
      </c>
      <c r="U634" s="12">
        <f>IF(ISNUMBER(Incoming_Data[[#This Row],[Completed Day]]),1,0)</f>
        <v>1</v>
      </c>
      <c r="V634" s="12">
        <f>IF(ISNUMBER(Incoming_Data[[#This Row],[Confirmed Day]]),1,0)</f>
        <v>1</v>
      </c>
      <c r="X634" t="s">
        <v>6985</v>
      </c>
      <c r="Y634" s="36">
        <v>41356</v>
      </c>
      <c r="AA634" t="s">
        <v>6985</v>
      </c>
      <c r="AB634" s="36">
        <v>41387</v>
      </c>
    </row>
    <row r="635" spans="2:28" x14ac:dyDescent="0.25">
      <c r="B635" s="24" t="s">
        <v>30</v>
      </c>
      <c r="C635" s="24" t="s">
        <v>17</v>
      </c>
      <c r="D635" s="24" t="s">
        <v>2188</v>
      </c>
      <c r="E635" s="24" t="s">
        <v>11005</v>
      </c>
      <c r="F635" s="24" t="s">
        <v>11006</v>
      </c>
      <c r="G635" s="36">
        <v>41340</v>
      </c>
      <c r="H635" s="36">
        <v>41340</v>
      </c>
      <c r="I635" s="12">
        <v>2</v>
      </c>
      <c r="J635" s="12">
        <v>2</v>
      </c>
      <c r="K635" s="12">
        <v>2</v>
      </c>
      <c r="L635" s="24" t="s">
        <v>10625</v>
      </c>
      <c r="M635" t="str">
        <f>VLOOKUP(LEFT(Incoming_Data[[#This Row],[Object ID]],1),Lookup[#All],2,FALSE)</f>
        <v>Incident</v>
      </c>
      <c r="N635" s="36">
        <f>IFERROR(VLOOKUP(Incoming_Data[[#This Row],[Object ID]],SP_Data[#All],2,FALSE),"")</f>
        <v>41425</v>
      </c>
      <c r="O635" s="36" t="str">
        <f>IFERROR(VLOOKUP(Incoming_Data[[#This Row],[Object ID]],Finalized_Data[#All],2,FALSE),"")</f>
        <v/>
      </c>
      <c r="P6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5" s="6">
        <f>IFERROR(DATE(YEAR(Incoming_Data[[#This Row],[Incoming Day]]),MONTH(Incoming_Data[[#This Row],[Incoming Day]]),1),"")</f>
        <v>41334</v>
      </c>
      <c r="R635" s="3">
        <f>DATE(YEAR(Incoming_Data[[#This Row],[Incoming Day]]),1,1)</f>
        <v>41275</v>
      </c>
      <c r="S635" s="6">
        <f>IFERROR(DATE(YEAR(Incoming_Data[[#This Row],[Completed Day]]),MONTH(Incoming_Data[[#This Row],[Completed Day]]),1),"")</f>
        <v>41395</v>
      </c>
      <c r="T635" s="6" t="str">
        <f>IFERROR(DATE(YEAR(Incoming_Data[[#This Row],[Confirmed Day]]),MONTH(Incoming_Data[[#This Row],[Confirmed Day]]),1),"")</f>
        <v/>
      </c>
      <c r="U635" s="12">
        <f>IF(ISNUMBER(Incoming_Data[[#This Row],[Completed Day]]),1,0)</f>
        <v>1</v>
      </c>
      <c r="V635" s="12">
        <f>IF(ISNUMBER(Incoming_Data[[#This Row],[Confirmed Day]]),1,0)</f>
        <v>0</v>
      </c>
      <c r="X635" t="s">
        <v>6972</v>
      </c>
      <c r="Y635" s="36">
        <v>41354</v>
      </c>
      <c r="AA635" t="s">
        <v>6972</v>
      </c>
      <c r="AB635" s="36">
        <v>41385</v>
      </c>
    </row>
    <row r="636" spans="2:28" x14ac:dyDescent="0.25">
      <c r="B636" s="24" t="s">
        <v>30</v>
      </c>
      <c r="C636" s="24" t="s">
        <v>17</v>
      </c>
      <c r="D636" s="24" t="s">
        <v>2188</v>
      </c>
      <c r="E636" s="24" t="s">
        <v>7555</v>
      </c>
      <c r="F636" s="24" t="s">
        <v>11007</v>
      </c>
      <c r="G636" s="36">
        <v>41348</v>
      </c>
      <c r="H636" s="36">
        <v>41348</v>
      </c>
      <c r="I636" s="12">
        <v>3</v>
      </c>
      <c r="J636" s="12">
        <v>3</v>
      </c>
      <c r="K636" s="12">
        <v>3</v>
      </c>
      <c r="L636" s="24" t="s">
        <v>10597</v>
      </c>
      <c r="M636" t="str">
        <f>VLOOKUP(LEFT(Incoming_Data[[#This Row],[Object ID]],1),Lookup[#All],2,FALSE)</f>
        <v>Incident</v>
      </c>
      <c r="N636" s="36">
        <f>IFERROR(VLOOKUP(Incoming_Data[[#This Row],[Object ID]],SP_Data[#All],2,FALSE),"")</f>
        <v>41353</v>
      </c>
      <c r="O636" s="36">
        <f>IFERROR(VLOOKUP(Incoming_Data[[#This Row],[Object ID]],Finalized_Data[#All],2,FALSE),"")</f>
        <v>41384</v>
      </c>
      <c r="P6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6" s="6">
        <f>IFERROR(DATE(YEAR(Incoming_Data[[#This Row],[Incoming Day]]),MONTH(Incoming_Data[[#This Row],[Incoming Day]]),1),"")</f>
        <v>41334</v>
      </c>
      <c r="R636" s="3">
        <f>DATE(YEAR(Incoming_Data[[#This Row],[Incoming Day]]),1,1)</f>
        <v>41275</v>
      </c>
      <c r="S636" s="6">
        <f>IFERROR(DATE(YEAR(Incoming_Data[[#This Row],[Completed Day]]),MONTH(Incoming_Data[[#This Row],[Completed Day]]),1),"")</f>
        <v>41334</v>
      </c>
      <c r="T636" s="6">
        <f>IFERROR(DATE(YEAR(Incoming_Data[[#This Row],[Confirmed Day]]),MONTH(Incoming_Data[[#This Row],[Confirmed Day]]),1),"")</f>
        <v>41365</v>
      </c>
      <c r="U636" s="12">
        <f>IF(ISNUMBER(Incoming_Data[[#This Row],[Completed Day]]),1,0)</f>
        <v>1</v>
      </c>
      <c r="V636" s="12">
        <f>IF(ISNUMBER(Incoming_Data[[#This Row],[Confirmed Day]]),1,0)</f>
        <v>1</v>
      </c>
      <c r="X636" t="s">
        <v>6958</v>
      </c>
      <c r="Y636" s="36">
        <v>41355</v>
      </c>
      <c r="AA636" t="s">
        <v>6958</v>
      </c>
      <c r="AB636" s="36">
        <v>41355</v>
      </c>
    </row>
    <row r="637" spans="2:28" x14ac:dyDescent="0.25">
      <c r="B637" s="24" t="s">
        <v>30</v>
      </c>
      <c r="C637" s="24" t="s">
        <v>17</v>
      </c>
      <c r="D637" s="24" t="s">
        <v>2188</v>
      </c>
      <c r="E637" s="24" t="s">
        <v>7546</v>
      </c>
      <c r="F637" s="24" t="s">
        <v>11008</v>
      </c>
      <c r="G637" s="36">
        <v>41351</v>
      </c>
      <c r="H637" s="36">
        <v>41351</v>
      </c>
      <c r="I637" s="12">
        <v>3</v>
      </c>
      <c r="J637" s="12">
        <v>3</v>
      </c>
      <c r="K637" s="12">
        <v>3</v>
      </c>
      <c r="L637" s="24" t="s">
        <v>10597</v>
      </c>
      <c r="M637" t="str">
        <f>VLOOKUP(LEFT(Incoming_Data[[#This Row],[Object ID]],1),Lookup[#All],2,FALSE)</f>
        <v>Incident</v>
      </c>
      <c r="N637" s="36">
        <f>IFERROR(VLOOKUP(Incoming_Data[[#This Row],[Object ID]],SP_Data[#All],2,FALSE),"")</f>
        <v>41353</v>
      </c>
      <c r="O637" s="36">
        <f>IFERROR(VLOOKUP(Incoming_Data[[#This Row],[Object ID]],Finalized_Data[#All],2,FALSE),"")</f>
        <v>41425</v>
      </c>
      <c r="P6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7" s="6">
        <f>IFERROR(DATE(YEAR(Incoming_Data[[#This Row],[Incoming Day]]),MONTH(Incoming_Data[[#This Row],[Incoming Day]]),1),"")</f>
        <v>41334</v>
      </c>
      <c r="R637" s="3">
        <f>DATE(YEAR(Incoming_Data[[#This Row],[Incoming Day]]),1,1)</f>
        <v>41275</v>
      </c>
      <c r="S637" s="6">
        <f>IFERROR(DATE(YEAR(Incoming_Data[[#This Row],[Completed Day]]),MONTH(Incoming_Data[[#This Row],[Completed Day]]),1),"")</f>
        <v>41334</v>
      </c>
      <c r="T637" s="6">
        <f>IFERROR(DATE(YEAR(Incoming_Data[[#This Row],[Confirmed Day]]),MONTH(Incoming_Data[[#This Row],[Confirmed Day]]),1),"")</f>
        <v>41395</v>
      </c>
      <c r="U637" s="12">
        <f>IF(ISNUMBER(Incoming_Data[[#This Row],[Completed Day]]),1,0)</f>
        <v>1</v>
      </c>
      <c r="V637" s="12">
        <f>IF(ISNUMBER(Incoming_Data[[#This Row],[Confirmed Day]]),1,0)</f>
        <v>1</v>
      </c>
      <c r="X637" t="s">
        <v>6916</v>
      </c>
      <c r="Y637" s="36">
        <v>41356</v>
      </c>
      <c r="AA637" t="s">
        <v>6954</v>
      </c>
      <c r="AB637" s="36">
        <v>41404</v>
      </c>
    </row>
    <row r="638" spans="2:28" x14ac:dyDescent="0.25">
      <c r="B638" s="24" t="s">
        <v>30</v>
      </c>
      <c r="C638" s="24" t="s">
        <v>17</v>
      </c>
      <c r="D638" s="24" t="s">
        <v>2188</v>
      </c>
      <c r="E638" s="24" t="s">
        <v>11009</v>
      </c>
      <c r="F638" s="24" t="s">
        <v>11010</v>
      </c>
      <c r="G638" s="36">
        <v>41345</v>
      </c>
      <c r="H638" s="36">
        <v>41345</v>
      </c>
      <c r="I638" s="12">
        <v>4</v>
      </c>
      <c r="J638" s="12">
        <v>4</v>
      </c>
      <c r="K638" s="12">
        <v>4</v>
      </c>
      <c r="L638" s="24" t="s">
        <v>10625</v>
      </c>
      <c r="M638" t="str">
        <f>VLOOKUP(LEFT(Incoming_Data[[#This Row],[Object ID]],1),Lookup[#All],2,FALSE)</f>
        <v>Incident</v>
      </c>
      <c r="N638" s="36">
        <f>IFERROR(VLOOKUP(Incoming_Data[[#This Row],[Object ID]],SP_Data[#All],2,FALSE),"")</f>
        <v>41393</v>
      </c>
      <c r="O638" s="36" t="str">
        <f>IFERROR(VLOOKUP(Incoming_Data[[#This Row],[Object ID]],Finalized_Data[#All],2,FALSE),"")</f>
        <v/>
      </c>
      <c r="P6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8" s="6">
        <f>IFERROR(DATE(YEAR(Incoming_Data[[#This Row],[Incoming Day]]),MONTH(Incoming_Data[[#This Row],[Incoming Day]]),1),"")</f>
        <v>41334</v>
      </c>
      <c r="R638" s="3">
        <f>DATE(YEAR(Incoming_Data[[#This Row],[Incoming Day]]),1,1)</f>
        <v>41275</v>
      </c>
      <c r="S638" s="6">
        <f>IFERROR(DATE(YEAR(Incoming_Data[[#This Row],[Completed Day]]),MONTH(Incoming_Data[[#This Row],[Completed Day]]),1),"")</f>
        <v>41365</v>
      </c>
      <c r="T638" s="6" t="str">
        <f>IFERROR(DATE(YEAR(Incoming_Data[[#This Row],[Confirmed Day]]),MONTH(Incoming_Data[[#This Row],[Confirmed Day]]),1),"")</f>
        <v/>
      </c>
      <c r="U638" s="12">
        <f>IF(ISNUMBER(Incoming_Data[[#This Row],[Completed Day]]),1,0)</f>
        <v>1</v>
      </c>
      <c r="V638" s="12">
        <f>IF(ISNUMBER(Incoming_Data[[#This Row],[Confirmed Day]]),1,0)</f>
        <v>0</v>
      </c>
      <c r="X638" t="s">
        <v>6920</v>
      </c>
      <c r="Y638" s="36">
        <v>41356</v>
      </c>
      <c r="AA638" t="s">
        <v>6916</v>
      </c>
      <c r="AB638" s="36">
        <v>41387</v>
      </c>
    </row>
    <row r="639" spans="2:28" x14ac:dyDescent="0.25">
      <c r="B639" s="24" t="s">
        <v>30</v>
      </c>
      <c r="C639" s="24" t="s">
        <v>17</v>
      </c>
      <c r="D639" s="24" t="s">
        <v>2188</v>
      </c>
      <c r="E639" s="24" t="s">
        <v>7386</v>
      </c>
      <c r="F639" s="24" t="s">
        <v>11011</v>
      </c>
      <c r="G639" s="36">
        <v>41351</v>
      </c>
      <c r="H639" s="36">
        <v>41351</v>
      </c>
      <c r="I639" s="12">
        <v>3</v>
      </c>
      <c r="J639" s="12">
        <v>3</v>
      </c>
      <c r="K639" s="12">
        <v>3</v>
      </c>
      <c r="L639" s="24" t="s">
        <v>10597</v>
      </c>
      <c r="M639" t="str">
        <f>VLOOKUP(LEFT(Incoming_Data[[#This Row],[Object ID]],1),Lookup[#All],2,FALSE)</f>
        <v>Incident</v>
      </c>
      <c r="N639" s="36">
        <f>IFERROR(VLOOKUP(Incoming_Data[[#This Row],[Object ID]],SP_Data[#All],2,FALSE),"")</f>
        <v>41395</v>
      </c>
      <c r="O639" s="36">
        <f>IFERROR(VLOOKUP(Incoming_Data[[#This Row],[Object ID]],Finalized_Data[#All],2,FALSE),"")</f>
        <v>41426</v>
      </c>
      <c r="P6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39" s="6">
        <f>IFERROR(DATE(YEAR(Incoming_Data[[#This Row],[Incoming Day]]),MONTH(Incoming_Data[[#This Row],[Incoming Day]]),1),"")</f>
        <v>41334</v>
      </c>
      <c r="R639" s="3">
        <f>DATE(YEAR(Incoming_Data[[#This Row],[Incoming Day]]),1,1)</f>
        <v>41275</v>
      </c>
      <c r="S639" s="6">
        <f>IFERROR(DATE(YEAR(Incoming_Data[[#This Row],[Completed Day]]),MONTH(Incoming_Data[[#This Row],[Completed Day]]),1),"")</f>
        <v>41395</v>
      </c>
      <c r="T639" s="6">
        <f>IFERROR(DATE(YEAR(Incoming_Data[[#This Row],[Confirmed Day]]),MONTH(Incoming_Data[[#This Row],[Confirmed Day]]),1),"")</f>
        <v>41426</v>
      </c>
      <c r="U639" s="12">
        <f>IF(ISNUMBER(Incoming_Data[[#This Row],[Completed Day]]),1,0)</f>
        <v>1</v>
      </c>
      <c r="V639" s="12">
        <f>IF(ISNUMBER(Incoming_Data[[#This Row],[Confirmed Day]]),1,0)</f>
        <v>1</v>
      </c>
      <c r="X639" t="s">
        <v>6903</v>
      </c>
      <c r="Y639" s="36">
        <v>41355</v>
      </c>
      <c r="AA639" t="s">
        <v>6920</v>
      </c>
      <c r="AB639" s="36">
        <v>41387</v>
      </c>
    </row>
    <row r="640" spans="2:28" x14ac:dyDescent="0.25">
      <c r="B640" s="24" t="s">
        <v>30</v>
      </c>
      <c r="C640" s="24" t="s">
        <v>17</v>
      </c>
      <c r="D640" s="24" t="s">
        <v>2188</v>
      </c>
      <c r="E640" s="24" t="s">
        <v>7341</v>
      </c>
      <c r="F640" s="24" t="s">
        <v>11012</v>
      </c>
      <c r="G640" s="36">
        <v>41352</v>
      </c>
      <c r="H640" s="36">
        <v>41352</v>
      </c>
      <c r="I640" s="12">
        <v>3</v>
      </c>
      <c r="J640" s="12">
        <v>3</v>
      </c>
      <c r="K640" s="12">
        <v>3</v>
      </c>
      <c r="L640" s="24" t="s">
        <v>10597</v>
      </c>
      <c r="M640" t="str">
        <f>VLOOKUP(LEFT(Incoming_Data[[#This Row],[Object ID]],1),Lookup[#All],2,FALSE)</f>
        <v>Incident</v>
      </c>
      <c r="N640" s="36">
        <f>IFERROR(VLOOKUP(Incoming_Data[[#This Row],[Object ID]],SP_Data[#All],2,FALSE),"")</f>
        <v>41353</v>
      </c>
      <c r="O640" s="36">
        <f>IFERROR(VLOOKUP(Incoming_Data[[#This Row],[Object ID]],Finalized_Data[#All],2,FALSE),"")</f>
        <v>41384</v>
      </c>
      <c r="P6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0" s="6">
        <f>IFERROR(DATE(YEAR(Incoming_Data[[#This Row],[Incoming Day]]),MONTH(Incoming_Data[[#This Row],[Incoming Day]]),1),"")</f>
        <v>41334</v>
      </c>
      <c r="R640" s="3">
        <f>DATE(YEAR(Incoming_Data[[#This Row],[Incoming Day]]),1,1)</f>
        <v>41275</v>
      </c>
      <c r="S640" s="6">
        <f>IFERROR(DATE(YEAR(Incoming_Data[[#This Row],[Completed Day]]),MONTH(Incoming_Data[[#This Row],[Completed Day]]),1),"")</f>
        <v>41334</v>
      </c>
      <c r="T640" s="6">
        <f>IFERROR(DATE(YEAR(Incoming_Data[[#This Row],[Confirmed Day]]),MONTH(Incoming_Data[[#This Row],[Confirmed Day]]),1),"")</f>
        <v>41365</v>
      </c>
      <c r="U640" s="12">
        <f>IF(ISNUMBER(Incoming_Data[[#This Row],[Completed Day]]),1,0)</f>
        <v>1</v>
      </c>
      <c r="V640" s="12">
        <f>IF(ISNUMBER(Incoming_Data[[#This Row],[Confirmed Day]]),1,0)</f>
        <v>1</v>
      </c>
      <c r="X640" t="s">
        <v>6895</v>
      </c>
      <c r="Y640" s="36">
        <v>41354</v>
      </c>
      <c r="AA640" t="s">
        <v>6903</v>
      </c>
      <c r="AB640" s="36">
        <v>41355</v>
      </c>
    </row>
    <row r="641" spans="2:28" x14ac:dyDescent="0.25">
      <c r="B641" s="24" t="s">
        <v>30</v>
      </c>
      <c r="C641" s="24" t="s">
        <v>17</v>
      </c>
      <c r="D641" s="24" t="s">
        <v>2188</v>
      </c>
      <c r="E641" s="24" t="s">
        <v>7310</v>
      </c>
      <c r="F641" s="24" t="s">
        <v>11013</v>
      </c>
      <c r="G641" s="36">
        <v>41352</v>
      </c>
      <c r="H641" s="36">
        <v>41352</v>
      </c>
      <c r="I641" s="12">
        <v>3</v>
      </c>
      <c r="J641" s="12">
        <v>3</v>
      </c>
      <c r="K641" s="12">
        <v>3</v>
      </c>
      <c r="L641" s="24" t="s">
        <v>10597</v>
      </c>
      <c r="M641" t="str">
        <f>VLOOKUP(LEFT(Incoming_Data[[#This Row],[Object ID]],1),Lookup[#All],2,FALSE)</f>
        <v>Incident</v>
      </c>
      <c r="N641" s="36">
        <f>IFERROR(VLOOKUP(Incoming_Data[[#This Row],[Object ID]],SP_Data[#All],2,FALSE),"")</f>
        <v>41353</v>
      </c>
      <c r="O641" s="36">
        <f>IFERROR(VLOOKUP(Incoming_Data[[#This Row],[Object ID]],Finalized_Data[#All],2,FALSE),"")</f>
        <v>41353</v>
      </c>
      <c r="P6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1" s="6">
        <f>IFERROR(DATE(YEAR(Incoming_Data[[#This Row],[Incoming Day]]),MONTH(Incoming_Data[[#This Row],[Incoming Day]]),1),"")</f>
        <v>41334</v>
      </c>
      <c r="R641" s="3">
        <f>DATE(YEAR(Incoming_Data[[#This Row],[Incoming Day]]),1,1)</f>
        <v>41275</v>
      </c>
      <c r="S641" s="6">
        <f>IFERROR(DATE(YEAR(Incoming_Data[[#This Row],[Completed Day]]),MONTH(Incoming_Data[[#This Row],[Completed Day]]),1),"")</f>
        <v>41334</v>
      </c>
      <c r="T641" s="6">
        <f>IFERROR(DATE(YEAR(Incoming_Data[[#This Row],[Confirmed Day]]),MONTH(Incoming_Data[[#This Row],[Confirmed Day]]),1),"")</f>
        <v>41334</v>
      </c>
      <c r="U641" s="12">
        <f>IF(ISNUMBER(Incoming_Data[[#This Row],[Completed Day]]),1,0)</f>
        <v>1</v>
      </c>
      <c r="V641" s="12">
        <f>IF(ISNUMBER(Incoming_Data[[#This Row],[Confirmed Day]]),1,0)</f>
        <v>1</v>
      </c>
      <c r="X641" t="s">
        <v>6899</v>
      </c>
      <c r="Y641" s="36">
        <v>41356</v>
      </c>
      <c r="AA641" t="s">
        <v>6895</v>
      </c>
      <c r="AB641" s="36">
        <v>41385</v>
      </c>
    </row>
    <row r="642" spans="2:28" x14ac:dyDescent="0.25">
      <c r="B642" s="24" t="s">
        <v>30</v>
      </c>
      <c r="C642" s="24" t="s">
        <v>17</v>
      </c>
      <c r="D642" s="24" t="s">
        <v>2188</v>
      </c>
      <c r="E642" s="24" t="s">
        <v>7300</v>
      </c>
      <c r="F642" s="24" t="s">
        <v>11014</v>
      </c>
      <c r="G642" s="36">
        <v>41352</v>
      </c>
      <c r="H642" s="36">
        <v>41352</v>
      </c>
      <c r="I642" s="12">
        <v>3</v>
      </c>
      <c r="J642" s="12">
        <v>3</v>
      </c>
      <c r="K642" s="12">
        <v>3</v>
      </c>
      <c r="L642" s="24" t="s">
        <v>10597</v>
      </c>
      <c r="M642" t="str">
        <f>VLOOKUP(LEFT(Incoming_Data[[#This Row],[Object ID]],1),Lookup[#All],2,FALSE)</f>
        <v>Incident</v>
      </c>
      <c r="N642" s="36">
        <f>IFERROR(VLOOKUP(Incoming_Data[[#This Row],[Object ID]],SP_Data[#All],2,FALSE),"")</f>
        <v>41388</v>
      </c>
      <c r="O642" s="36">
        <f>IFERROR(VLOOKUP(Incoming_Data[[#This Row],[Object ID]],Finalized_Data[#All],2,FALSE),"")</f>
        <v>41419</v>
      </c>
      <c r="P6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2" s="6">
        <f>IFERROR(DATE(YEAR(Incoming_Data[[#This Row],[Incoming Day]]),MONTH(Incoming_Data[[#This Row],[Incoming Day]]),1),"")</f>
        <v>41334</v>
      </c>
      <c r="R642" s="3">
        <f>DATE(YEAR(Incoming_Data[[#This Row],[Incoming Day]]),1,1)</f>
        <v>41275</v>
      </c>
      <c r="S642" s="6">
        <f>IFERROR(DATE(YEAR(Incoming_Data[[#This Row],[Completed Day]]),MONTH(Incoming_Data[[#This Row],[Completed Day]]),1),"")</f>
        <v>41365</v>
      </c>
      <c r="T642" s="6">
        <f>IFERROR(DATE(YEAR(Incoming_Data[[#This Row],[Confirmed Day]]),MONTH(Incoming_Data[[#This Row],[Confirmed Day]]),1),"")</f>
        <v>41395</v>
      </c>
      <c r="U642" s="12">
        <f>IF(ISNUMBER(Incoming_Data[[#This Row],[Completed Day]]),1,0)</f>
        <v>1</v>
      </c>
      <c r="V642" s="12">
        <f>IF(ISNUMBER(Incoming_Data[[#This Row],[Confirmed Day]]),1,0)</f>
        <v>1</v>
      </c>
      <c r="X642" t="s">
        <v>6884</v>
      </c>
      <c r="Y642" s="36">
        <v>41354</v>
      </c>
      <c r="AA642" t="s">
        <v>6899</v>
      </c>
      <c r="AB642" s="36">
        <v>41387</v>
      </c>
    </row>
    <row r="643" spans="2:28" x14ac:dyDescent="0.25">
      <c r="B643" s="24" t="s">
        <v>30</v>
      </c>
      <c r="C643" s="24" t="s">
        <v>17</v>
      </c>
      <c r="D643" s="24" t="s">
        <v>2188</v>
      </c>
      <c r="E643" s="24" t="s">
        <v>11015</v>
      </c>
      <c r="F643" s="24" t="s">
        <v>11016</v>
      </c>
      <c r="G643" s="36">
        <v>41352</v>
      </c>
      <c r="H643" s="36">
        <v>41352</v>
      </c>
      <c r="I643" s="12">
        <v>3</v>
      </c>
      <c r="J643" s="12">
        <v>3</v>
      </c>
      <c r="K643" s="12">
        <v>4</v>
      </c>
      <c r="L643" s="24" t="s">
        <v>10625</v>
      </c>
      <c r="M643" t="str">
        <f>VLOOKUP(LEFT(Incoming_Data[[#This Row],[Object ID]],1),Lookup[#All],2,FALSE)</f>
        <v>Incident</v>
      </c>
      <c r="N643" s="36">
        <f>IFERROR(VLOOKUP(Incoming_Data[[#This Row],[Object ID]],SP_Data[#All],2,FALSE),"")</f>
        <v>41393</v>
      </c>
      <c r="O643" s="36" t="str">
        <f>IFERROR(VLOOKUP(Incoming_Data[[#This Row],[Object ID]],Finalized_Data[#All],2,FALSE),"")</f>
        <v/>
      </c>
      <c r="P6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3" s="6">
        <f>IFERROR(DATE(YEAR(Incoming_Data[[#This Row],[Incoming Day]]),MONTH(Incoming_Data[[#This Row],[Incoming Day]]),1),"")</f>
        <v>41334</v>
      </c>
      <c r="R643" s="3">
        <f>DATE(YEAR(Incoming_Data[[#This Row],[Incoming Day]]),1,1)</f>
        <v>41275</v>
      </c>
      <c r="S643" s="6">
        <f>IFERROR(DATE(YEAR(Incoming_Data[[#This Row],[Completed Day]]),MONTH(Incoming_Data[[#This Row],[Completed Day]]),1),"")</f>
        <v>41365</v>
      </c>
      <c r="T643" s="6" t="str">
        <f>IFERROR(DATE(YEAR(Incoming_Data[[#This Row],[Confirmed Day]]),MONTH(Incoming_Data[[#This Row],[Confirmed Day]]),1),"")</f>
        <v/>
      </c>
      <c r="U643" s="12">
        <f>IF(ISNUMBER(Incoming_Data[[#This Row],[Completed Day]]),1,0)</f>
        <v>1</v>
      </c>
      <c r="V643" s="12">
        <f>IF(ISNUMBER(Incoming_Data[[#This Row],[Confirmed Day]]),1,0)</f>
        <v>0</v>
      </c>
      <c r="X643" t="s">
        <v>12569</v>
      </c>
      <c r="Y643" s="36">
        <v>41418</v>
      </c>
      <c r="AA643" t="s">
        <v>6884</v>
      </c>
      <c r="AB643" s="36">
        <v>41385</v>
      </c>
    </row>
    <row r="644" spans="2:28" x14ac:dyDescent="0.25">
      <c r="B644" s="24" t="s">
        <v>30</v>
      </c>
      <c r="C644" s="24" t="s">
        <v>17</v>
      </c>
      <c r="D644" s="24" t="s">
        <v>2188</v>
      </c>
      <c r="E644" s="24" t="s">
        <v>7187</v>
      </c>
      <c r="F644" s="24" t="s">
        <v>11017</v>
      </c>
      <c r="G644" s="36">
        <v>41352</v>
      </c>
      <c r="H644" s="36">
        <v>41352</v>
      </c>
      <c r="I644" s="12">
        <v>3</v>
      </c>
      <c r="J644" s="12">
        <v>3</v>
      </c>
      <c r="K644" s="12">
        <v>3</v>
      </c>
      <c r="L644" s="24" t="s">
        <v>10597</v>
      </c>
      <c r="M644" t="str">
        <f>VLOOKUP(LEFT(Incoming_Data[[#This Row],[Object ID]],1),Lookup[#All],2,FALSE)</f>
        <v>Incident</v>
      </c>
      <c r="N644" s="36">
        <f>IFERROR(VLOOKUP(Incoming_Data[[#This Row],[Object ID]],SP_Data[#All],2,FALSE),"")</f>
        <v>41353</v>
      </c>
      <c r="O644" s="36">
        <f>IFERROR(VLOOKUP(Incoming_Data[[#This Row],[Object ID]],Finalized_Data[#All],2,FALSE),"")</f>
        <v>41384</v>
      </c>
      <c r="P6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4" s="6">
        <f>IFERROR(DATE(YEAR(Incoming_Data[[#This Row],[Incoming Day]]),MONTH(Incoming_Data[[#This Row],[Incoming Day]]),1),"")</f>
        <v>41334</v>
      </c>
      <c r="R644" s="3">
        <f>DATE(YEAR(Incoming_Data[[#This Row],[Incoming Day]]),1,1)</f>
        <v>41275</v>
      </c>
      <c r="S644" s="6">
        <f>IFERROR(DATE(YEAR(Incoming_Data[[#This Row],[Completed Day]]),MONTH(Incoming_Data[[#This Row],[Completed Day]]),1),"")</f>
        <v>41334</v>
      </c>
      <c r="T644" s="6">
        <f>IFERROR(DATE(YEAR(Incoming_Data[[#This Row],[Confirmed Day]]),MONTH(Incoming_Data[[#This Row],[Confirmed Day]]),1),"")</f>
        <v>41365</v>
      </c>
      <c r="U644" s="12">
        <f>IF(ISNUMBER(Incoming_Data[[#This Row],[Completed Day]]),1,0)</f>
        <v>1</v>
      </c>
      <c r="V644" s="12">
        <f>IF(ISNUMBER(Incoming_Data[[#This Row],[Confirmed Day]]),1,0)</f>
        <v>1</v>
      </c>
      <c r="X644" t="s">
        <v>6872</v>
      </c>
      <c r="Y644" s="36">
        <v>41354</v>
      </c>
      <c r="AA644" t="s">
        <v>6872</v>
      </c>
      <c r="AB644" s="36">
        <v>41385</v>
      </c>
    </row>
    <row r="645" spans="2:28" x14ac:dyDescent="0.25">
      <c r="B645" s="24" t="s">
        <v>30</v>
      </c>
      <c r="C645" s="24" t="s">
        <v>17</v>
      </c>
      <c r="D645" s="24" t="s">
        <v>2188</v>
      </c>
      <c r="E645" s="24" t="s">
        <v>7200</v>
      </c>
      <c r="F645" s="24" t="s">
        <v>11018</v>
      </c>
      <c r="G645" s="36">
        <v>41352</v>
      </c>
      <c r="H645" s="36">
        <v>41352</v>
      </c>
      <c r="I645" s="12">
        <v>3</v>
      </c>
      <c r="J645" s="12">
        <v>3</v>
      </c>
      <c r="K645" s="12">
        <v>3</v>
      </c>
      <c r="L645" s="24" t="s">
        <v>10597</v>
      </c>
      <c r="M645" t="str">
        <f>VLOOKUP(LEFT(Incoming_Data[[#This Row],[Object ID]],1),Lookup[#All],2,FALSE)</f>
        <v>Incident</v>
      </c>
      <c r="N645" s="36">
        <f>IFERROR(VLOOKUP(Incoming_Data[[#This Row],[Object ID]],SP_Data[#All],2,FALSE),"")</f>
        <v>41355</v>
      </c>
      <c r="O645" s="36">
        <f>IFERROR(VLOOKUP(Incoming_Data[[#This Row],[Object ID]],Finalized_Data[#All],2,FALSE),"")</f>
        <v>41386</v>
      </c>
      <c r="P6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5" s="6">
        <f>IFERROR(DATE(YEAR(Incoming_Data[[#This Row],[Incoming Day]]),MONTH(Incoming_Data[[#This Row],[Incoming Day]]),1),"")</f>
        <v>41334</v>
      </c>
      <c r="R645" s="3">
        <f>DATE(YEAR(Incoming_Data[[#This Row],[Incoming Day]]),1,1)</f>
        <v>41275</v>
      </c>
      <c r="S645" s="6">
        <f>IFERROR(DATE(YEAR(Incoming_Data[[#This Row],[Completed Day]]),MONTH(Incoming_Data[[#This Row],[Completed Day]]),1),"")</f>
        <v>41334</v>
      </c>
      <c r="T645" s="6">
        <f>IFERROR(DATE(YEAR(Incoming_Data[[#This Row],[Confirmed Day]]),MONTH(Incoming_Data[[#This Row],[Confirmed Day]]),1),"")</f>
        <v>41365</v>
      </c>
      <c r="U645" s="12">
        <f>IF(ISNUMBER(Incoming_Data[[#This Row],[Completed Day]]),1,0)</f>
        <v>1</v>
      </c>
      <c r="V645" s="12">
        <f>IF(ISNUMBER(Incoming_Data[[#This Row],[Confirmed Day]]),1,0)</f>
        <v>1</v>
      </c>
      <c r="X645" t="s">
        <v>6841</v>
      </c>
      <c r="Y645" s="36">
        <v>41356</v>
      </c>
      <c r="AA645" t="s">
        <v>6841</v>
      </c>
      <c r="AB645" s="36">
        <v>41425</v>
      </c>
    </row>
    <row r="646" spans="2:28" x14ac:dyDescent="0.25">
      <c r="B646" s="24" t="s">
        <v>30</v>
      </c>
      <c r="C646" s="24" t="s">
        <v>17</v>
      </c>
      <c r="D646" s="24" t="s">
        <v>2188</v>
      </c>
      <c r="E646" s="24" t="s">
        <v>7122</v>
      </c>
      <c r="F646" s="24" t="s">
        <v>11019</v>
      </c>
      <c r="G646" s="36">
        <v>41353</v>
      </c>
      <c r="H646" s="36">
        <v>41353</v>
      </c>
      <c r="I646" s="12">
        <v>3</v>
      </c>
      <c r="J646" s="12">
        <v>3</v>
      </c>
      <c r="K646" s="12">
        <v>3</v>
      </c>
      <c r="L646" s="24" t="s">
        <v>10597</v>
      </c>
      <c r="M646" t="str">
        <f>VLOOKUP(LEFT(Incoming_Data[[#This Row],[Object ID]],1),Lookup[#All],2,FALSE)</f>
        <v>Incident</v>
      </c>
      <c r="N646" s="36">
        <f>IFERROR(VLOOKUP(Incoming_Data[[#This Row],[Object ID]],SP_Data[#All],2,FALSE),"")</f>
        <v>41353</v>
      </c>
      <c r="O646" s="36">
        <f>IFERROR(VLOOKUP(Incoming_Data[[#This Row],[Object ID]],Finalized_Data[#All],2,FALSE),"")</f>
        <v>41425</v>
      </c>
      <c r="P6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6" s="6">
        <f>IFERROR(DATE(YEAR(Incoming_Data[[#This Row],[Incoming Day]]),MONTH(Incoming_Data[[#This Row],[Incoming Day]]),1),"")</f>
        <v>41334</v>
      </c>
      <c r="R646" s="3">
        <f>DATE(YEAR(Incoming_Data[[#This Row],[Incoming Day]]),1,1)</f>
        <v>41275</v>
      </c>
      <c r="S646" s="6">
        <f>IFERROR(DATE(YEAR(Incoming_Data[[#This Row],[Completed Day]]),MONTH(Incoming_Data[[#This Row],[Completed Day]]),1),"")</f>
        <v>41334</v>
      </c>
      <c r="T646" s="6">
        <f>IFERROR(DATE(YEAR(Incoming_Data[[#This Row],[Confirmed Day]]),MONTH(Incoming_Data[[#This Row],[Confirmed Day]]),1),"")</f>
        <v>41395</v>
      </c>
      <c r="U646" s="12">
        <f>IF(ISNUMBER(Incoming_Data[[#This Row],[Completed Day]]),1,0)</f>
        <v>1</v>
      </c>
      <c r="V646" s="12">
        <f>IF(ISNUMBER(Incoming_Data[[#This Row],[Confirmed Day]]),1,0)</f>
        <v>1</v>
      </c>
      <c r="X646" t="s">
        <v>6849</v>
      </c>
      <c r="Y646" s="36">
        <v>41356</v>
      </c>
      <c r="AA646" t="s">
        <v>6849</v>
      </c>
      <c r="AB646" s="36">
        <v>41387</v>
      </c>
    </row>
    <row r="647" spans="2:28" x14ac:dyDescent="0.25">
      <c r="B647" s="24" t="s">
        <v>30</v>
      </c>
      <c r="C647" s="24" t="s">
        <v>17</v>
      </c>
      <c r="D647" s="24" t="s">
        <v>2188</v>
      </c>
      <c r="E647" s="24" t="s">
        <v>6963</v>
      </c>
      <c r="F647" s="24" t="s">
        <v>11020</v>
      </c>
      <c r="G647" s="36">
        <v>41334</v>
      </c>
      <c r="H647" s="36">
        <v>41334</v>
      </c>
      <c r="I647" s="12">
        <v>2</v>
      </c>
      <c r="J647" s="12">
        <v>2</v>
      </c>
      <c r="K647" s="12">
        <v>2</v>
      </c>
      <c r="L647" s="24" t="s">
        <v>10597</v>
      </c>
      <c r="M647" t="str">
        <f>VLOOKUP(LEFT(Incoming_Data[[#This Row],[Object ID]],1),Lookup[#All],2,FALSE)</f>
        <v>Incident</v>
      </c>
      <c r="N647" s="36">
        <f>IFERROR(VLOOKUP(Incoming_Data[[#This Row],[Object ID]],SP_Data[#All],2,FALSE),"")</f>
        <v>41383</v>
      </c>
      <c r="O647" s="36">
        <f>IFERROR(VLOOKUP(Incoming_Data[[#This Row],[Object ID]],Finalized_Data[#All],2,FALSE),"")</f>
        <v>41414</v>
      </c>
      <c r="P6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7" s="6">
        <f>IFERROR(DATE(YEAR(Incoming_Data[[#This Row],[Incoming Day]]),MONTH(Incoming_Data[[#This Row],[Incoming Day]]),1),"")</f>
        <v>41334</v>
      </c>
      <c r="R647" s="3">
        <f>DATE(YEAR(Incoming_Data[[#This Row],[Incoming Day]]),1,1)</f>
        <v>41275</v>
      </c>
      <c r="S647" s="6">
        <f>IFERROR(DATE(YEAR(Incoming_Data[[#This Row],[Completed Day]]),MONTH(Incoming_Data[[#This Row],[Completed Day]]),1),"")</f>
        <v>41365</v>
      </c>
      <c r="T647" s="6">
        <f>IFERROR(DATE(YEAR(Incoming_Data[[#This Row],[Confirmed Day]]),MONTH(Incoming_Data[[#This Row],[Confirmed Day]]),1),"")</f>
        <v>41395</v>
      </c>
      <c r="U647" s="12">
        <f>IF(ISNUMBER(Incoming_Data[[#This Row],[Completed Day]]),1,0)</f>
        <v>1</v>
      </c>
      <c r="V647" s="12">
        <f>IF(ISNUMBER(Incoming_Data[[#This Row],[Confirmed Day]]),1,0)</f>
        <v>1</v>
      </c>
      <c r="X647" t="s">
        <v>6829</v>
      </c>
      <c r="Y647" s="36">
        <v>41355</v>
      </c>
      <c r="AA647" t="s">
        <v>6829</v>
      </c>
      <c r="AB647" s="36">
        <v>41425</v>
      </c>
    </row>
    <row r="648" spans="2:28" x14ac:dyDescent="0.25">
      <c r="B648" s="24" t="s">
        <v>30</v>
      </c>
      <c r="C648" s="24" t="s">
        <v>17</v>
      </c>
      <c r="D648" s="24" t="s">
        <v>2188</v>
      </c>
      <c r="E648" s="24" t="s">
        <v>6806</v>
      </c>
      <c r="F648" s="24" t="s">
        <v>11021</v>
      </c>
      <c r="G648" s="36">
        <v>41354</v>
      </c>
      <c r="H648" s="36">
        <v>41354</v>
      </c>
      <c r="I648" s="12">
        <v>3</v>
      </c>
      <c r="J648" s="12">
        <v>3</v>
      </c>
      <c r="K648" s="12">
        <v>3</v>
      </c>
      <c r="L648" s="24" t="s">
        <v>10597</v>
      </c>
      <c r="M648" t="str">
        <f>VLOOKUP(LEFT(Incoming_Data[[#This Row],[Object ID]],1),Lookup[#All],2,FALSE)</f>
        <v>Incident</v>
      </c>
      <c r="N648" s="36">
        <f>IFERROR(VLOOKUP(Incoming_Data[[#This Row],[Object ID]],SP_Data[#All],2,FALSE),"")</f>
        <v>41355</v>
      </c>
      <c r="O648" s="36">
        <f>IFERROR(VLOOKUP(Incoming_Data[[#This Row],[Object ID]],Finalized_Data[#All],2,FALSE),"")</f>
        <v>41425</v>
      </c>
      <c r="P6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8" s="6">
        <f>IFERROR(DATE(YEAR(Incoming_Data[[#This Row],[Incoming Day]]),MONTH(Incoming_Data[[#This Row],[Incoming Day]]),1),"")</f>
        <v>41334</v>
      </c>
      <c r="R648" s="3">
        <f>DATE(YEAR(Incoming_Data[[#This Row],[Incoming Day]]),1,1)</f>
        <v>41275</v>
      </c>
      <c r="S648" s="6">
        <f>IFERROR(DATE(YEAR(Incoming_Data[[#This Row],[Completed Day]]),MONTH(Incoming_Data[[#This Row],[Completed Day]]),1),"")</f>
        <v>41334</v>
      </c>
      <c r="T648" s="6">
        <f>IFERROR(DATE(YEAR(Incoming_Data[[#This Row],[Confirmed Day]]),MONTH(Incoming_Data[[#This Row],[Confirmed Day]]),1),"")</f>
        <v>41395</v>
      </c>
      <c r="U648" s="12">
        <f>IF(ISNUMBER(Incoming_Data[[#This Row],[Completed Day]]),1,0)</f>
        <v>1</v>
      </c>
      <c r="V648" s="12">
        <f>IF(ISNUMBER(Incoming_Data[[#This Row],[Confirmed Day]]),1,0)</f>
        <v>1</v>
      </c>
      <c r="X648" t="s">
        <v>6811</v>
      </c>
      <c r="Y648" s="36">
        <v>41355</v>
      </c>
      <c r="AA648" t="s">
        <v>6811</v>
      </c>
      <c r="AB648" s="36">
        <v>41386</v>
      </c>
    </row>
    <row r="649" spans="2:28" x14ac:dyDescent="0.25">
      <c r="B649" s="24" t="s">
        <v>30</v>
      </c>
      <c r="C649" s="24" t="s">
        <v>17</v>
      </c>
      <c r="D649" s="24" t="s">
        <v>2188</v>
      </c>
      <c r="E649" s="24" t="s">
        <v>6796</v>
      </c>
      <c r="F649" s="24" t="s">
        <v>11022</v>
      </c>
      <c r="G649" s="36">
        <v>41354</v>
      </c>
      <c r="H649" s="36">
        <v>41354</v>
      </c>
      <c r="I649" s="12">
        <v>3</v>
      </c>
      <c r="J649" s="12">
        <v>3</v>
      </c>
      <c r="K649" s="12">
        <v>3</v>
      </c>
      <c r="L649" s="24" t="s">
        <v>10597</v>
      </c>
      <c r="M649" t="str">
        <f>VLOOKUP(LEFT(Incoming_Data[[#This Row],[Object ID]],1),Lookup[#All],2,FALSE)</f>
        <v>Incident</v>
      </c>
      <c r="N649" s="36">
        <f>IFERROR(VLOOKUP(Incoming_Data[[#This Row],[Object ID]],SP_Data[#All],2,FALSE),"")</f>
        <v>41355</v>
      </c>
      <c r="O649" s="36">
        <f>IFERROR(VLOOKUP(Incoming_Data[[#This Row],[Object ID]],Finalized_Data[#All],2,FALSE),"")</f>
        <v>41355</v>
      </c>
      <c r="P6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49" s="6">
        <f>IFERROR(DATE(YEAR(Incoming_Data[[#This Row],[Incoming Day]]),MONTH(Incoming_Data[[#This Row],[Incoming Day]]),1),"")</f>
        <v>41334</v>
      </c>
      <c r="R649" s="3">
        <f>DATE(YEAR(Incoming_Data[[#This Row],[Incoming Day]]),1,1)</f>
        <v>41275</v>
      </c>
      <c r="S649" s="6">
        <f>IFERROR(DATE(YEAR(Incoming_Data[[#This Row],[Completed Day]]),MONTH(Incoming_Data[[#This Row],[Completed Day]]),1),"")</f>
        <v>41334</v>
      </c>
      <c r="T649" s="6">
        <f>IFERROR(DATE(YEAR(Incoming_Data[[#This Row],[Confirmed Day]]),MONTH(Incoming_Data[[#This Row],[Confirmed Day]]),1),"")</f>
        <v>41334</v>
      </c>
      <c r="U649" s="12">
        <f>IF(ISNUMBER(Incoming_Data[[#This Row],[Completed Day]]),1,0)</f>
        <v>1</v>
      </c>
      <c r="V649" s="12">
        <f>IF(ISNUMBER(Incoming_Data[[#This Row],[Confirmed Day]]),1,0)</f>
        <v>1</v>
      </c>
      <c r="X649" t="s">
        <v>6815</v>
      </c>
      <c r="Y649" s="36">
        <v>41355</v>
      </c>
      <c r="AA649" t="s">
        <v>6815</v>
      </c>
      <c r="AB649" s="36">
        <v>41386</v>
      </c>
    </row>
    <row r="650" spans="2:28" x14ac:dyDescent="0.25">
      <c r="B650" s="24" t="s">
        <v>30</v>
      </c>
      <c r="C650" s="24" t="s">
        <v>17</v>
      </c>
      <c r="D650" s="24" t="s">
        <v>2188</v>
      </c>
      <c r="E650" s="24" t="s">
        <v>6780</v>
      </c>
      <c r="F650" s="24" t="s">
        <v>11023</v>
      </c>
      <c r="G650" s="36">
        <v>41355</v>
      </c>
      <c r="H650" s="36">
        <v>41355</v>
      </c>
      <c r="I650" s="12">
        <v>3</v>
      </c>
      <c r="J650" s="12">
        <v>3</v>
      </c>
      <c r="K650" s="12">
        <v>3</v>
      </c>
      <c r="L650" s="24" t="s">
        <v>10597</v>
      </c>
      <c r="M650" t="str">
        <f>VLOOKUP(LEFT(Incoming_Data[[#This Row],[Object ID]],1),Lookup[#All],2,FALSE)</f>
        <v>Incident</v>
      </c>
      <c r="N650" s="36">
        <f>IFERROR(VLOOKUP(Incoming_Data[[#This Row],[Object ID]],SP_Data[#All],2,FALSE),"")</f>
        <v>41366</v>
      </c>
      <c r="O650" s="36">
        <f>IFERROR(VLOOKUP(Incoming_Data[[#This Row],[Object ID]],Finalized_Data[#All],2,FALSE),"")</f>
        <v>41366</v>
      </c>
      <c r="P6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0" s="6">
        <f>IFERROR(DATE(YEAR(Incoming_Data[[#This Row],[Incoming Day]]),MONTH(Incoming_Data[[#This Row],[Incoming Day]]),1),"")</f>
        <v>41334</v>
      </c>
      <c r="R650" s="3">
        <f>DATE(YEAR(Incoming_Data[[#This Row],[Incoming Day]]),1,1)</f>
        <v>41275</v>
      </c>
      <c r="S650" s="6">
        <f>IFERROR(DATE(YEAR(Incoming_Data[[#This Row],[Completed Day]]),MONTH(Incoming_Data[[#This Row],[Completed Day]]),1),"")</f>
        <v>41365</v>
      </c>
      <c r="T650" s="6">
        <f>IFERROR(DATE(YEAR(Incoming_Data[[#This Row],[Confirmed Day]]),MONTH(Incoming_Data[[#This Row],[Confirmed Day]]),1),"")</f>
        <v>41365</v>
      </c>
      <c r="U650" s="12">
        <f>IF(ISNUMBER(Incoming_Data[[#This Row],[Completed Day]]),1,0)</f>
        <v>1</v>
      </c>
      <c r="V650" s="12">
        <f>IF(ISNUMBER(Incoming_Data[[#This Row],[Confirmed Day]]),1,0)</f>
        <v>1</v>
      </c>
      <c r="X650" t="s">
        <v>6821</v>
      </c>
      <c r="Y650" s="36">
        <v>41356</v>
      </c>
      <c r="AA650" t="s">
        <v>6821</v>
      </c>
      <c r="AB650" s="36">
        <v>41358</v>
      </c>
    </row>
    <row r="651" spans="2:28" x14ac:dyDescent="0.25">
      <c r="B651" s="24" t="s">
        <v>30</v>
      </c>
      <c r="C651" s="24" t="s">
        <v>17</v>
      </c>
      <c r="D651" s="24" t="s">
        <v>2188</v>
      </c>
      <c r="E651" s="24" t="s">
        <v>6684</v>
      </c>
      <c r="F651" s="24" t="s">
        <v>11024</v>
      </c>
      <c r="G651" s="36">
        <v>41355</v>
      </c>
      <c r="H651" s="36">
        <v>41355</v>
      </c>
      <c r="I651" s="12">
        <v>3</v>
      </c>
      <c r="J651" s="12">
        <v>3</v>
      </c>
      <c r="K651" s="12">
        <v>3</v>
      </c>
      <c r="L651" s="24" t="s">
        <v>10597</v>
      </c>
      <c r="M651" t="str">
        <f>VLOOKUP(LEFT(Incoming_Data[[#This Row],[Object ID]],1),Lookup[#All],2,FALSE)</f>
        <v>Incident</v>
      </c>
      <c r="N651" s="36">
        <f>IFERROR(VLOOKUP(Incoming_Data[[#This Row],[Object ID]],SP_Data[#All],2,FALSE),"")</f>
        <v>41356</v>
      </c>
      <c r="O651" s="36">
        <f>IFERROR(VLOOKUP(Incoming_Data[[#This Row],[Object ID]],Finalized_Data[#All],2,FALSE),"")</f>
        <v>41425</v>
      </c>
      <c r="P6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1" s="6">
        <f>IFERROR(DATE(YEAR(Incoming_Data[[#This Row],[Incoming Day]]),MONTH(Incoming_Data[[#This Row],[Incoming Day]]),1),"")</f>
        <v>41334</v>
      </c>
      <c r="R651" s="3">
        <f>DATE(YEAR(Incoming_Data[[#This Row],[Incoming Day]]),1,1)</f>
        <v>41275</v>
      </c>
      <c r="S651" s="6">
        <f>IFERROR(DATE(YEAR(Incoming_Data[[#This Row],[Completed Day]]),MONTH(Incoming_Data[[#This Row],[Completed Day]]),1),"")</f>
        <v>41334</v>
      </c>
      <c r="T651" s="6">
        <f>IFERROR(DATE(YEAR(Incoming_Data[[#This Row],[Confirmed Day]]),MONTH(Incoming_Data[[#This Row],[Confirmed Day]]),1),"")</f>
        <v>41395</v>
      </c>
      <c r="U651" s="12">
        <f>IF(ISNUMBER(Incoming_Data[[#This Row],[Completed Day]]),1,0)</f>
        <v>1</v>
      </c>
      <c r="V651" s="12">
        <f>IF(ISNUMBER(Incoming_Data[[#This Row],[Confirmed Day]]),1,0)</f>
        <v>1</v>
      </c>
      <c r="X651" t="s">
        <v>6785</v>
      </c>
      <c r="Y651" s="36">
        <v>41383</v>
      </c>
      <c r="AA651" t="s">
        <v>6785</v>
      </c>
      <c r="AB651" s="36">
        <v>41414</v>
      </c>
    </row>
    <row r="652" spans="2:28" x14ac:dyDescent="0.25">
      <c r="B652" s="24" t="s">
        <v>30</v>
      </c>
      <c r="C652" s="24" t="s">
        <v>17</v>
      </c>
      <c r="D652" s="24" t="s">
        <v>2188</v>
      </c>
      <c r="E652" s="24" t="s">
        <v>6607</v>
      </c>
      <c r="F652" s="24" t="s">
        <v>11025</v>
      </c>
      <c r="G652" s="36">
        <v>41355</v>
      </c>
      <c r="H652" s="36">
        <v>41355</v>
      </c>
      <c r="I652" s="12">
        <v>3</v>
      </c>
      <c r="J652" s="12">
        <v>3</v>
      </c>
      <c r="K652" s="12">
        <v>3</v>
      </c>
      <c r="L652" s="24" t="s">
        <v>10597</v>
      </c>
      <c r="M652" t="str">
        <f>VLOOKUP(LEFT(Incoming_Data[[#This Row],[Object ID]],1),Lookup[#All],2,FALSE)</f>
        <v>Incident</v>
      </c>
      <c r="N652" s="36">
        <f>IFERROR(VLOOKUP(Incoming_Data[[#This Row],[Object ID]],SP_Data[#All],2,FALSE),"")</f>
        <v>41359</v>
      </c>
      <c r="O652" s="36">
        <f>IFERROR(VLOOKUP(Incoming_Data[[#This Row],[Object ID]],Finalized_Data[#All],2,FALSE),"")</f>
        <v>41360</v>
      </c>
      <c r="P6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2" s="6">
        <f>IFERROR(DATE(YEAR(Incoming_Data[[#This Row],[Incoming Day]]),MONTH(Incoming_Data[[#This Row],[Incoming Day]]),1),"")</f>
        <v>41334</v>
      </c>
      <c r="R652" s="3">
        <f>DATE(YEAR(Incoming_Data[[#This Row],[Incoming Day]]),1,1)</f>
        <v>41275</v>
      </c>
      <c r="S652" s="6">
        <f>IFERROR(DATE(YEAR(Incoming_Data[[#This Row],[Completed Day]]),MONTH(Incoming_Data[[#This Row],[Completed Day]]),1),"")</f>
        <v>41334</v>
      </c>
      <c r="T652" s="6">
        <f>IFERROR(DATE(YEAR(Incoming_Data[[#This Row],[Confirmed Day]]),MONTH(Incoming_Data[[#This Row],[Confirmed Day]]),1),"")</f>
        <v>41334</v>
      </c>
      <c r="U652" s="12">
        <f>IF(ISNUMBER(Incoming_Data[[#This Row],[Completed Day]]),1,0)</f>
        <v>1</v>
      </c>
      <c r="V652" s="12">
        <f>IF(ISNUMBER(Incoming_Data[[#This Row],[Confirmed Day]]),1,0)</f>
        <v>1</v>
      </c>
      <c r="X652" t="s">
        <v>6789</v>
      </c>
      <c r="Y652" s="36">
        <v>41383</v>
      </c>
      <c r="AA652" t="s">
        <v>6789</v>
      </c>
      <c r="AB652" s="36">
        <v>41414</v>
      </c>
    </row>
    <row r="653" spans="2:28" x14ac:dyDescent="0.25">
      <c r="B653" s="24" t="s">
        <v>30</v>
      </c>
      <c r="C653" s="24" t="s">
        <v>17</v>
      </c>
      <c r="D653" s="24" t="s">
        <v>2188</v>
      </c>
      <c r="E653" s="24" t="s">
        <v>6602</v>
      </c>
      <c r="F653" s="24" t="s">
        <v>11026</v>
      </c>
      <c r="G653" s="36">
        <v>41305</v>
      </c>
      <c r="H653" s="36">
        <v>41305</v>
      </c>
      <c r="I653" s="12">
        <v>4</v>
      </c>
      <c r="J653" s="12">
        <v>4</v>
      </c>
      <c r="K653" s="12">
        <v>4</v>
      </c>
      <c r="L653" s="24" t="s">
        <v>10597</v>
      </c>
      <c r="M653" t="str">
        <f>VLOOKUP(LEFT(Incoming_Data[[#This Row],[Object ID]],1),Lookup[#All],2,FALSE)</f>
        <v>Incident</v>
      </c>
      <c r="N653" s="36">
        <f>IFERROR(VLOOKUP(Incoming_Data[[#This Row],[Object ID]],SP_Data[#All],2,FALSE),"")</f>
        <v>41356</v>
      </c>
      <c r="O653" s="36">
        <f>IFERROR(VLOOKUP(Incoming_Data[[#This Row],[Object ID]],Finalized_Data[#All],2,FALSE),"")</f>
        <v>41425</v>
      </c>
      <c r="P6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3" s="6">
        <f>IFERROR(DATE(YEAR(Incoming_Data[[#This Row],[Incoming Day]]),MONTH(Incoming_Data[[#This Row],[Incoming Day]]),1),"")</f>
        <v>41275</v>
      </c>
      <c r="R653" s="3">
        <f>DATE(YEAR(Incoming_Data[[#This Row],[Incoming Day]]),1,1)</f>
        <v>41275</v>
      </c>
      <c r="S653" s="6">
        <f>IFERROR(DATE(YEAR(Incoming_Data[[#This Row],[Completed Day]]),MONTH(Incoming_Data[[#This Row],[Completed Day]]),1),"")</f>
        <v>41334</v>
      </c>
      <c r="T653" s="6">
        <f>IFERROR(DATE(YEAR(Incoming_Data[[#This Row],[Confirmed Day]]),MONTH(Incoming_Data[[#This Row],[Confirmed Day]]),1),"")</f>
        <v>41395</v>
      </c>
      <c r="U653" s="12">
        <f>IF(ISNUMBER(Incoming_Data[[#This Row],[Completed Day]]),1,0)</f>
        <v>1</v>
      </c>
      <c r="V653" s="12">
        <f>IF(ISNUMBER(Incoming_Data[[#This Row],[Confirmed Day]]),1,0)</f>
        <v>1</v>
      </c>
      <c r="X653" t="s">
        <v>6774</v>
      </c>
      <c r="Y653" s="36">
        <v>41383</v>
      </c>
      <c r="AA653" t="s">
        <v>6774</v>
      </c>
      <c r="AB653" s="36">
        <v>41414</v>
      </c>
    </row>
    <row r="654" spans="2:28" x14ac:dyDescent="0.25">
      <c r="B654" s="24" t="s">
        <v>30</v>
      </c>
      <c r="C654" s="24" t="s">
        <v>17</v>
      </c>
      <c r="D654" s="24" t="s">
        <v>2188</v>
      </c>
      <c r="E654" s="24" t="s">
        <v>6571</v>
      </c>
      <c r="F654" s="24" t="s">
        <v>11027</v>
      </c>
      <c r="G654" s="36">
        <v>41327</v>
      </c>
      <c r="H654" s="36">
        <v>41327</v>
      </c>
      <c r="I654" s="12">
        <v>3</v>
      </c>
      <c r="J654" s="12">
        <v>3</v>
      </c>
      <c r="K654" s="12">
        <v>3</v>
      </c>
      <c r="L654" s="24" t="s">
        <v>10597</v>
      </c>
      <c r="M654" t="str">
        <f>VLOOKUP(LEFT(Incoming_Data[[#This Row],[Object ID]],1),Lookup[#All],2,FALSE)</f>
        <v>Incident</v>
      </c>
      <c r="N654" s="36">
        <f>IFERROR(VLOOKUP(Incoming_Data[[#This Row],[Object ID]],SP_Data[#All],2,FALSE),"")</f>
        <v>41368</v>
      </c>
      <c r="O654" s="36">
        <f>IFERROR(VLOOKUP(Incoming_Data[[#This Row],[Object ID]],Finalized_Data[#All],2,FALSE),"")</f>
        <v>41381</v>
      </c>
      <c r="P6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4" s="6">
        <f>IFERROR(DATE(YEAR(Incoming_Data[[#This Row],[Incoming Day]]),MONTH(Incoming_Data[[#This Row],[Incoming Day]]),1),"")</f>
        <v>41306</v>
      </c>
      <c r="R654" s="3">
        <f>DATE(YEAR(Incoming_Data[[#This Row],[Incoming Day]]),1,1)</f>
        <v>41275</v>
      </c>
      <c r="S654" s="6">
        <f>IFERROR(DATE(YEAR(Incoming_Data[[#This Row],[Completed Day]]),MONTH(Incoming_Data[[#This Row],[Completed Day]]),1),"")</f>
        <v>41365</v>
      </c>
      <c r="T654" s="6">
        <f>IFERROR(DATE(YEAR(Incoming_Data[[#This Row],[Confirmed Day]]),MONTH(Incoming_Data[[#This Row],[Confirmed Day]]),1),"")</f>
        <v>41365</v>
      </c>
      <c r="U654" s="12">
        <f>IF(ISNUMBER(Incoming_Data[[#This Row],[Completed Day]]),1,0)</f>
        <v>1</v>
      </c>
      <c r="V654" s="12">
        <f>IF(ISNUMBER(Incoming_Data[[#This Row],[Confirmed Day]]),1,0)</f>
        <v>1</v>
      </c>
      <c r="X654" t="s">
        <v>6746</v>
      </c>
      <c r="Y654" s="36">
        <v>41355</v>
      </c>
      <c r="AA654" t="s">
        <v>6746</v>
      </c>
      <c r="AB654" s="36">
        <v>41386</v>
      </c>
    </row>
    <row r="655" spans="2:28" x14ac:dyDescent="0.25">
      <c r="B655" s="24" t="s">
        <v>30</v>
      </c>
      <c r="C655" s="24" t="s">
        <v>17</v>
      </c>
      <c r="D655" s="24" t="s">
        <v>2188</v>
      </c>
      <c r="E655" s="24" t="s">
        <v>11028</v>
      </c>
      <c r="F655" s="24" t="s">
        <v>11029</v>
      </c>
      <c r="G655" s="36">
        <v>41358</v>
      </c>
      <c r="H655" s="36">
        <v>41358</v>
      </c>
      <c r="I655" s="12">
        <v>3</v>
      </c>
      <c r="J655" s="12">
        <v>3</v>
      </c>
      <c r="K655" s="12">
        <v>3</v>
      </c>
      <c r="L655" s="24" t="s">
        <v>10625</v>
      </c>
      <c r="M655" t="str">
        <f>VLOOKUP(LEFT(Incoming_Data[[#This Row],[Object ID]],1),Lookup[#All],2,FALSE)</f>
        <v>Incident</v>
      </c>
      <c r="N655" s="36">
        <f>IFERROR(VLOOKUP(Incoming_Data[[#This Row],[Object ID]],SP_Data[#All],2,FALSE),"")</f>
        <v>41407</v>
      </c>
      <c r="O655" s="36" t="str">
        <f>IFERROR(VLOOKUP(Incoming_Data[[#This Row],[Object ID]],Finalized_Data[#All],2,FALSE),"")</f>
        <v/>
      </c>
      <c r="P6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5" s="6">
        <f>IFERROR(DATE(YEAR(Incoming_Data[[#This Row],[Incoming Day]]),MONTH(Incoming_Data[[#This Row],[Incoming Day]]),1),"")</f>
        <v>41334</v>
      </c>
      <c r="R655" s="3">
        <f>DATE(YEAR(Incoming_Data[[#This Row],[Incoming Day]]),1,1)</f>
        <v>41275</v>
      </c>
      <c r="S655" s="6">
        <f>IFERROR(DATE(YEAR(Incoming_Data[[#This Row],[Completed Day]]),MONTH(Incoming_Data[[#This Row],[Completed Day]]),1),"")</f>
        <v>41395</v>
      </c>
      <c r="T655" s="6" t="str">
        <f>IFERROR(DATE(YEAR(Incoming_Data[[#This Row],[Confirmed Day]]),MONTH(Incoming_Data[[#This Row],[Confirmed Day]]),1),"")</f>
        <v/>
      </c>
      <c r="U655" s="12">
        <f>IF(ISNUMBER(Incoming_Data[[#This Row],[Completed Day]]),1,0)</f>
        <v>1</v>
      </c>
      <c r="V655" s="12">
        <f>IF(ISNUMBER(Incoming_Data[[#This Row],[Confirmed Day]]),1,0)</f>
        <v>0</v>
      </c>
      <c r="X655" t="s">
        <v>6777</v>
      </c>
      <c r="Y655" s="36">
        <v>41360</v>
      </c>
      <c r="AA655" t="s">
        <v>6777</v>
      </c>
      <c r="AB655" s="36">
        <v>41361</v>
      </c>
    </row>
    <row r="656" spans="2:28" x14ac:dyDescent="0.25">
      <c r="B656" s="24" t="s">
        <v>30</v>
      </c>
      <c r="C656" s="24" t="s">
        <v>17</v>
      </c>
      <c r="D656" s="24" t="s">
        <v>2188</v>
      </c>
      <c r="E656" s="24" t="s">
        <v>1066</v>
      </c>
      <c r="F656" s="24" t="s">
        <v>1067</v>
      </c>
      <c r="G656" s="36">
        <v>41360</v>
      </c>
      <c r="H656" s="36">
        <v>41360</v>
      </c>
      <c r="I656" s="12">
        <v>2</v>
      </c>
      <c r="J656" s="12">
        <v>3</v>
      </c>
      <c r="K656" s="12">
        <v>3</v>
      </c>
      <c r="L656" s="24" t="s">
        <v>10625</v>
      </c>
      <c r="M656" t="str">
        <f>VLOOKUP(LEFT(Incoming_Data[[#This Row],[Object ID]],1),Lookup[#All],2,FALSE)</f>
        <v>Incident</v>
      </c>
      <c r="N656" s="36">
        <f>IFERROR(VLOOKUP(Incoming_Data[[#This Row],[Object ID]],SP_Data[#All],2,FALSE),"")</f>
        <v>41393</v>
      </c>
      <c r="O656" s="36" t="str">
        <f>IFERROR(VLOOKUP(Incoming_Data[[#This Row],[Object ID]],Finalized_Data[#All],2,FALSE),"")</f>
        <v/>
      </c>
      <c r="P6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6" s="6">
        <f>IFERROR(DATE(YEAR(Incoming_Data[[#This Row],[Incoming Day]]),MONTH(Incoming_Data[[#This Row],[Incoming Day]]),1),"")</f>
        <v>41334</v>
      </c>
      <c r="R656" s="3">
        <f>DATE(YEAR(Incoming_Data[[#This Row],[Incoming Day]]),1,1)</f>
        <v>41275</v>
      </c>
      <c r="S656" s="6">
        <f>IFERROR(DATE(YEAR(Incoming_Data[[#This Row],[Completed Day]]),MONTH(Incoming_Data[[#This Row],[Completed Day]]),1),"")</f>
        <v>41365</v>
      </c>
      <c r="T656" s="6" t="str">
        <f>IFERROR(DATE(YEAR(Incoming_Data[[#This Row],[Confirmed Day]]),MONTH(Incoming_Data[[#This Row],[Confirmed Day]]),1),"")</f>
        <v/>
      </c>
      <c r="U656" s="12">
        <f>IF(ISNUMBER(Incoming_Data[[#This Row],[Completed Day]]),1,0)</f>
        <v>1</v>
      </c>
      <c r="V656" s="12">
        <f>IF(ISNUMBER(Incoming_Data[[#This Row],[Confirmed Day]]),1,0)</f>
        <v>0</v>
      </c>
      <c r="X656" t="s">
        <v>6762</v>
      </c>
      <c r="Y656" s="36">
        <v>41355</v>
      </c>
      <c r="AA656" t="s">
        <v>6762</v>
      </c>
      <c r="AB656" s="36">
        <v>41425</v>
      </c>
    </row>
    <row r="657" spans="2:28" x14ac:dyDescent="0.25">
      <c r="B657" s="24" t="s">
        <v>30</v>
      </c>
      <c r="C657" s="24" t="s">
        <v>17</v>
      </c>
      <c r="D657" s="24" t="s">
        <v>2188</v>
      </c>
      <c r="E657" s="24" t="s">
        <v>1068</v>
      </c>
      <c r="F657" s="24" t="s">
        <v>1069</v>
      </c>
      <c r="G657" s="36">
        <v>41361</v>
      </c>
      <c r="H657" s="36">
        <v>41361</v>
      </c>
      <c r="I657" s="12">
        <v>3</v>
      </c>
      <c r="J657" s="12">
        <v>4</v>
      </c>
      <c r="K657" s="12">
        <v>4</v>
      </c>
      <c r="L657" s="24" t="s">
        <v>10597</v>
      </c>
      <c r="M657" t="str">
        <f>VLOOKUP(LEFT(Incoming_Data[[#This Row],[Object ID]],1),Lookup[#All],2,FALSE)</f>
        <v>Incident</v>
      </c>
      <c r="N657" s="36">
        <f>IFERROR(VLOOKUP(Incoming_Data[[#This Row],[Object ID]],SP_Data[#All],2,FALSE),"")</f>
        <v>41362</v>
      </c>
      <c r="O657" s="36">
        <f>IFERROR(VLOOKUP(Incoming_Data[[#This Row],[Object ID]],Finalized_Data[#All],2,FALSE),"")</f>
        <v>41373</v>
      </c>
      <c r="P6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7" s="6">
        <f>IFERROR(DATE(YEAR(Incoming_Data[[#This Row],[Incoming Day]]),MONTH(Incoming_Data[[#This Row],[Incoming Day]]),1),"")</f>
        <v>41334</v>
      </c>
      <c r="R657" s="3">
        <f>DATE(YEAR(Incoming_Data[[#This Row],[Incoming Day]]),1,1)</f>
        <v>41275</v>
      </c>
      <c r="S657" s="6">
        <f>IFERROR(DATE(YEAR(Incoming_Data[[#This Row],[Completed Day]]),MONTH(Incoming_Data[[#This Row],[Completed Day]]),1),"")</f>
        <v>41334</v>
      </c>
      <c r="T657" s="6">
        <f>IFERROR(DATE(YEAR(Incoming_Data[[#This Row],[Confirmed Day]]),MONTH(Incoming_Data[[#This Row],[Confirmed Day]]),1),"")</f>
        <v>41365</v>
      </c>
      <c r="U657" s="12">
        <f>IF(ISNUMBER(Incoming_Data[[#This Row],[Completed Day]]),1,0)</f>
        <v>1</v>
      </c>
      <c r="V657" s="12">
        <f>IF(ISNUMBER(Incoming_Data[[#This Row],[Confirmed Day]]),1,0)</f>
        <v>1</v>
      </c>
      <c r="X657" t="s">
        <v>6770</v>
      </c>
      <c r="Y657" s="36">
        <v>41383</v>
      </c>
      <c r="AA657" t="s">
        <v>6770</v>
      </c>
      <c r="AB657" s="36">
        <v>41414</v>
      </c>
    </row>
    <row r="658" spans="2:28" x14ac:dyDescent="0.25">
      <c r="B658" s="24" t="s">
        <v>30</v>
      </c>
      <c r="C658" s="24" t="s">
        <v>17</v>
      </c>
      <c r="D658" s="24" t="s">
        <v>2188</v>
      </c>
      <c r="E658" s="24" t="s">
        <v>1072</v>
      </c>
      <c r="F658" s="24" t="s">
        <v>1073</v>
      </c>
      <c r="G658" s="36">
        <v>41362</v>
      </c>
      <c r="H658" s="36">
        <v>41362</v>
      </c>
      <c r="I658" s="12">
        <v>3</v>
      </c>
      <c r="J658" s="12">
        <v>3</v>
      </c>
      <c r="K658" s="12">
        <v>3</v>
      </c>
      <c r="L658" s="24" t="s">
        <v>10597</v>
      </c>
      <c r="M658" t="str">
        <f>VLOOKUP(LEFT(Incoming_Data[[#This Row],[Object ID]],1),Lookup[#All],2,FALSE)</f>
        <v>Incident</v>
      </c>
      <c r="N658" s="36">
        <f>IFERROR(VLOOKUP(Incoming_Data[[#This Row],[Object ID]],SP_Data[#All],2,FALSE),"")</f>
        <v>41365</v>
      </c>
      <c r="O658" s="36">
        <f>IFERROR(VLOOKUP(Incoming_Data[[#This Row],[Object ID]],Finalized_Data[#All],2,FALSE),"")</f>
        <v>41414</v>
      </c>
      <c r="P6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58" s="6">
        <f>IFERROR(DATE(YEAR(Incoming_Data[[#This Row],[Incoming Day]]),MONTH(Incoming_Data[[#This Row],[Incoming Day]]),1),"")</f>
        <v>41334</v>
      </c>
      <c r="R658" s="3">
        <f>DATE(YEAR(Incoming_Data[[#This Row],[Incoming Day]]),1,1)</f>
        <v>41275</v>
      </c>
      <c r="S658" s="6">
        <f>IFERROR(DATE(YEAR(Incoming_Data[[#This Row],[Completed Day]]),MONTH(Incoming_Data[[#This Row],[Completed Day]]),1),"")</f>
        <v>41365</v>
      </c>
      <c r="T658" s="6">
        <f>IFERROR(DATE(YEAR(Incoming_Data[[#This Row],[Confirmed Day]]),MONTH(Incoming_Data[[#This Row],[Confirmed Day]]),1),"")</f>
        <v>41395</v>
      </c>
      <c r="U658" s="12">
        <f>IF(ISNUMBER(Incoming_Data[[#This Row],[Completed Day]]),1,0)</f>
        <v>1</v>
      </c>
      <c r="V658" s="12">
        <f>IF(ISNUMBER(Incoming_Data[[#This Row],[Confirmed Day]]),1,0)</f>
        <v>1</v>
      </c>
      <c r="X658" t="s">
        <v>6767</v>
      </c>
      <c r="Y658" s="36">
        <v>41355</v>
      </c>
      <c r="AA658" t="s">
        <v>6767</v>
      </c>
      <c r="AB658" s="36">
        <v>41355</v>
      </c>
    </row>
    <row r="659" spans="2:28" x14ac:dyDescent="0.25">
      <c r="B659" s="24" t="s">
        <v>30</v>
      </c>
      <c r="C659" s="24" t="s">
        <v>17</v>
      </c>
      <c r="D659" s="24" t="s">
        <v>2188</v>
      </c>
      <c r="E659" s="24" t="s">
        <v>6072</v>
      </c>
      <c r="F659" s="24" t="s">
        <v>11030</v>
      </c>
      <c r="G659" s="36">
        <v>41365</v>
      </c>
      <c r="H659" s="36">
        <v>41365</v>
      </c>
      <c r="I659" s="12">
        <v>3</v>
      </c>
      <c r="J659" s="12">
        <v>2</v>
      </c>
      <c r="K659" s="12">
        <v>2</v>
      </c>
      <c r="L659" s="24" t="s">
        <v>10597</v>
      </c>
      <c r="M659" t="str">
        <f>VLOOKUP(LEFT(Incoming_Data[[#This Row],[Object ID]],1),Lookup[#All],2,FALSE)</f>
        <v>Incident</v>
      </c>
      <c r="N659" s="36" t="str">
        <f>IFERROR(VLOOKUP(Incoming_Data[[#This Row],[Object ID]],SP_Data[#All],2,FALSE),"")</f>
        <v/>
      </c>
      <c r="O659" s="36">
        <f>IFERROR(VLOOKUP(Incoming_Data[[#This Row],[Object ID]],Finalized_Data[#All],2,FALSE),"")</f>
        <v>41383</v>
      </c>
      <c r="P6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659" s="6">
        <f>IFERROR(DATE(YEAR(Incoming_Data[[#This Row],[Incoming Day]]),MONTH(Incoming_Data[[#This Row],[Incoming Day]]),1),"")</f>
        <v>41365</v>
      </c>
      <c r="R659" s="3">
        <f>DATE(YEAR(Incoming_Data[[#This Row],[Incoming Day]]),1,1)</f>
        <v>41275</v>
      </c>
      <c r="S659" s="6" t="str">
        <f>IFERROR(DATE(YEAR(Incoming_Data[[#This Row],[Completed Day]]),MONTH(Incoming_Data[[#This Row],[Completed Day]]),1),"")</f>
        <v/>
      </c>
      <c r="T659" s="6">
        <f>IFERROR(DATE(YEAR(Incoming_Data[[#This Row],[Confirmed Day]]),MONTH(Incoming_Data[[#This Row],[Confirmed Day]]),1),"")</f>
        <v>41365</v>
      </c>
      <c r="U659" s="12">
        <f>IF(ISNUMBER(Incoming_Data[[#This Row],[Completed Day]]),1,0)</f>
        <v>0</v>
      </c>
      <c r="V659" s="12">
        <f>IF(ISNUMBER(Incoming_Data[[#This Row],[Confirmed Day]]),1,0)</f>
        <v>1</v>
      </c>
      <c r="X659" t="s">
        <v>6737</v>
      </c>
      <c r="Y659" s="36">
        <v>41360</v>
      </c>
      <c r="AA659" t="s">
        <v>6737</v>
      </c>
      <c r="AB659" s="36">
        <v>41391</v>
      </c>
    </row>
    <row r="660" spans="2:28" x14ac:dyDescent="0.25">
      <c r="B660" s="24" t="s">
        <v>30</v>
      </c>
      <c r="C660" s="24" t="s">
        <v>17</v>
      </c>
      <c r="D660" s="24" t="s">
        <v>2188</v>
      </c>
      <c r="E660" s="24" t="s">
        <v>1102</v>
      </c>
      <c r="F660" s="24" t="s">
        <v>1103</v>
      </c>
      <c r="G660" s="36">
        <v>41368</v>
      </c>
      <c r="H660" s="36">
        <v>41368</v>
      </c>
      <c r="I660" s="12">
        <v>3</v>
      </c>
      <c r="J660" s="12">
        <v>4</v>
      </c>
      <c r="K660" s="12">
        <v>4</v>
      </c>
      <c r="L660" s="24" t="s">
        <v>10597</v>
      </c>
      <c r="M660" t="str">
        <f>VLOOKUP(LEFT(Incoming_Data[[#This Row],[Object ID]],1),Lookup[#All],2,FALSE)</f>
        <v>Incident</v>
      </c>
      <c r="N660" s="36">
        <f>IFERROR(VLOOKUP(Incoming_Data[[#This Row],[Object ID]],SP_Data[#All],2,FALSE),"")</f>
        <v>41369</v>
      </c>
      <c r="O660" s="36">
        <f>IFERROR(VLOOKUP(Incoming_Data[[#This Row],[Object ID]],Finalized_Data[#All],2,FALSE),"")</f>
        <v>41369</v>
      </c>
      <c r="P6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0" s="6">
        <f>IFERROR(DATE(YEAR(Incoming_Data[[#This Row],[Incoming Day]]),MONTH(Incoming_Data[[#This Row],[Incoming Day]]),1),"")</f>
        <v>41365</v>
      </c>
      <c r="R660" s="3">
        <f>DATE(YEAR(Incoming_Data[[#This Row],[Incoming Day]]),1,1)</f>
        <v>41275</v>
      </c>
      <c r="S660" s="6">
        <f>IFERROR(DATE(YEAR(Incoming_Data[[#This Row],[Completed Day]]),MONTH(Incoming_Data[[#This Row],[Completed Day]]),1),"")</f>
        <v>41365</v>
      </c>
      <c r="T660" s="6">
        <f>IFERROR(DATE(YEAR(Incoming_Data[[#This Row],[Confirmed Day]]),MONTH(Incoming_Data[[#This Row],[Confirmed Day]]),1),"")</f>
        <v>41365</v>
      </c>
      <c r="U660" s="12">
        <f>IF(ISNUMBER(Incoming_Data[[#This Row],[Completed Day]]),1,0)</f>
        <v>1</v>
      </c>
      <c r="V660" s="12">
        <f>IF(ISNUMBER(Incoming_Data[[#This Row],[Confirmed Day]]),1,0)</f>
        <v>1</v>
      </c>
      <c r="X660" t="s">
        <v>6749</v>
      </c>
      <c r="Y660" s="36">
        <v>41355</v>
      </c>
      <c r="AA660" t="s">
        <v>6749</v>
      </c>
      <c r="AB660" s="36">
        <v>41425</v>
      </c>
    </row>
    <row r="661" spans="2:28" x14ac:dyDescent="0.25">
      <c r="B661" s="24" t="s">
        <v>30</v>
      </c>
      <c r="C661" s="24" t="s">
        <v>17</v>
      </c>
      <c r="D661" s="24" t="s">
        <v>2188</v>
      </c>
      <c r="E661" s="24" t="s">
        <v>11031</v>
      </c>
      <c r="F661" s="24" t="s">
        <v>11032</v>
      </c>
      <c r="G661" s="36">
        <v>41372</v>
      </c>
      <c r="H661" s="36">
        <v>41372</v>
      </c>
      <c r="I661" s="12">
        <v>3</v>
      </c>
      <c r="J661" s="12">
        <v>3</v>
      </c>
      <c r="K661" s="12">
        <v>3</v>
      </c>
      <c r="L661" s="24" t="s">
        <v>10625</v>
      </c>
      <c r="M661" t="str">
        <f>VLOOKUP(LEFT(Incoming_Data[[#This Row],[Object ID]],1),Lookup[#All],2,FALSE)</f>
        <v>Incident</v>
      </c>
      <c r="N661" s="36">
        <f>IFERROR(VLOOKUP(Incoming_Data[[#This Row],[Object ID]],SP_Data[#All],2,FALSE),"")</f>
        <v>41418</v>
      </c>
      <c r="O661" s="36" t="str">
        <f>IFERROR(VLOOKUP(Incoming_Data[[#This Row],[Object ID]],Finalized_Data[#All],2,FALSE),"")</f>
        <v/>
      </c>
      <c r="P6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1" s="6">
        <f>IFERROR(DATE(YEAR(Incoming_Data[[#This Row],[Incoming Day]]),MONTH(Incoming_Data[[#This Row],[Incoming Day]]),1),"")</f>
        <v>41365</v>
      </c>
      <c r="R661" s="3">
        <f>DATE(YEAR(Incoming_Data[[#This Row],[Incoming Day]]),1,1)</f>
        <v>41275</v>
      </c>
      <c r="S661" s="6">
        <f>IFERROR(DATE(YEAR(Incoming_Data[[#This Row],[Completed Day]]),MONTH(Incoming_Data[[#This Row],[Completed Day]]),1),"")</f>
        <v>41395</v>
      </c>
      <c r="T661" s="6" t="str">
        <f>IFERROR(DATE(YEAR(Incoming_Data[[#This Row],[Confirmed Day]]),MONTH(Incoming_Data[[#This Row],[Confirmed Day]]),1),"")</f>
        <v/>
      </c>
      <c r="U661" s="12">
        <f>IF(ISNUMBER(Incoming_Data[[#This Row],[Completed Day]]),1,0)</f>
        <v>1</v>
      </c>
      <c r="V661" s="12">
        <f>IF(ISNUMBER(Incoming_Data[[#This Row],[Confirmed Day]]),1,0)</f>
        <v>0</v>
      </c>
      <c r="X661" t="s">
        <v>6741</v>
      </c>
      <c r="Y661" s="36">
        <v>41360</v>
      </c>
      <c r="AA661" t="s">
        <v>6741</v>
      </c>
      <c r="AB661" s="36">
        <v>41391</v>
      </c>
    </row>
    <row r="662" spans="2:28" x14ac:dyDescent="0.25">
      <c r="B662" s="24" t="s">
        <v>30</v>
      </c>
      <c r="C662" s="24" t="s">
        <v>17</v>
      </c>
      <c r="D662" s="24" t="s">
        <v>2188</v>
      </c>
      <c r="E662" s="24" t="s">
        <v>11033</v>
      </c>
      <c r="F662" s="24" t="s">
        <v>11034</v>
      </c>
      <c r="G662" s="36">
        <v>41373</v>
      </c>
      <c r="H662" s="36">
        <v>41373</v>
      </c>
      <c r="I662" s="12">
        <v>4</v>
      </c>
      <c r="J662" s="12">
        <v>4</v>
      </c>
      <c r="K662" s="12">
        <v>4</v>
      </c>
      <c r="L662" s="24" t="s">
        <v>10625</v>
      </c>
      <c r="M662" t="str">
        <f>VLOOKUP(LEFT(Incoming_Data[[#This Row],[Object ID]],1),Lookup[#All],2,FALSE)</f>
        <v>Incident</v>
      </c>
      <c r="N662" s="36">
        <f>IFERROR(VLOOKUP(Incoming_Data[[#This Row],[Object ID]],SP_Data[#All],2,FALSE),"")</f>
        <v>41423</v>
      </c>
      <c r="O662" s="36" t="str">
        <f>IFERROR(VLOOKUP(Incoming_Data[[#This Row],[Object ID]],Finalized_Data[#All],2,FALSE),"")</f>
        <v/>
      </c>
      <c r="P6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2" s="6">
        <f>IFERROR(DATE(YEAR(Incoming_Data[[#This Row],[Incoming Day]]),MONTH(Incoming_Data[[#This Row],[Incoming Day]]),1),"")</f>
        <v>41365</v>
      </c>
      <c r="R662" s="3">
        <f>DATE(YEAR(Incoming_Data[[#This Row],[Incoming Day]]),1,1)</f>
        <v>41275</v>
      </c>
      <c r="S662" s="6">
        <f>IFERROR(DATE(YEAR(Incoming_Data[[#This Row],[Completed Day]]),MONTH(Incoming_Data[[#This Row],[Completed Day]]),1),"")</f>
        <v>41395</v>
      </c>
      <c r="T662" s="6" t="str">
        <f>IFERROR(DATE(YEAR(Incoming_Data[[#This Row],[Confirmed Day]]),MONTH(Incoming_Data[[#This Row],[Confirmed Day]]),1),"")</f>
        <v/>
      </c>
      <c r="U662" s="12">
        <f>IF(ISNUMBER(Incoming_Data[[#This Row],[Completed Day]]),1,0)</f>
        <v>1</v>
      </c>
      <c r="V662" s="12">
        <f>IF(ISNUMBER(Incoming_Data[[#This Row],[Confirmed Day]]),1,0)</f>
        <v>0</v>
      </c>
      <c r="X662" t="s">
        <v>6732</v>
      </c>
      <c r="Y662" s="36">
        <v>41355</v>
      </c>
      <c r="AA662" t="s">
        <v>6732</v>
      </c>
      <c r="AB662" s="36">
        <v>41355</v>
      </c>
    </row>
    <row r="663" spans="2:28" x14ac:dyDescent="0.25">
      <c r="B663" s="24" t="s">
        <v>30</v>
      </c>
      <c r="C663" s="24" t="s">
        <v>17</v>
      </c>
      <c r="D663" s="24" t="s">
        <v>2188</v>
      </c>
      <c r="E663" s="24" t="s">
        <v>1122</v>
      </c>
      <c r="F663" s="24" t="s">
        <v>1123</v>
      </c>
      <c r="G663" s="36">
        <v>41374</v>
      </c>
      <c r="H663" s="36">
        <v>41374</v>
      </c>
      <c r="I663" s="12">
        <v>2</v>
      </c>
      <c r="J663" s="12">
        <v>3</v>
      </c>
      <c r="K663" s="12">
        <v>3</v>
      </c>
      <c r="L663" s="24" t="s">
        <v>10597</v>
      </c>
      <c r="M663" t="str">
        <f>VLOOKUP(LEFT(Incoming_Data[[#This Row],[Object ID]],1),Lookup[#All],2,FALSE)</f>
        <v>Incident</v>
      </c>
      <c r="N663" s="36">
        <f>IFERROR(VLOOKUP(Incoming_Data[[#This Row],[Object ID]],SP_Data[#All],2,FALSE),"")</f>
        <v>41386</v>
      </c>
      <c r="O663" s="36">
        <f>IFERROR(VLOOKUP(Incoming_Data[[#This Row],[Object ID]],Finalized_Data[#All],2,FALSE),"")</f>
        <v>41417</v>
      </c>
      <c r="P6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3" s="6">
        <f>IFERROR(DATE(YEAR(Incoming_Data[[#This Row],[Incoming Day]]),MONTH(Incoming_Data[[#This Row],[Incoming Day]]),1),"")</f>
        <v>41365</v>
      </c>
      <c r="R663" s="3">
        <f>DATE(YEAR(Incoming_Data[[#This Row],[Incoming Day]]),1,1)</f>
        <v>41275</v>
      </c>
      <c r="S663" s="6">
        <f>IFERROR(DATE(YEAR(Incoming_Data[[#This Row],[Completed Day]]),MONTH(Incoming_Data[[#This Row],[Completed Day]]),1),"")</f>
        <v>41365</v>
      </c>
      <c r="T663" s="6">
        <f>IFERROR(DATE(YEAR(Incoming_Data[[#This Row],[Confirmed Day]]),MONTH(Incoming_Data[[#This Row],[Confirmed Day]]),1),"")</f>
        <v>41395</v>
      </c>
      <c r="U663" s="12">
        <f>IF(ISNUMBER(Incoming_Data[[#This Row],[Completed Day]]),1,0)</f>
        <v>1</v>
      </c>
      <c r="V663" s="12">
        <f>IF(ISNUMBER(Incoming_Data[[#This Row],[Confirmed Day]]),1,0)</f>
        <v>1</v>
      </c>
      <c r="X663" t="s">
        <v>6727</v>
      </c>
      <c r="Y663" s="36">
        <v>41355</v>
      </c>
      <c r="AA663" t="s">
        <v>6727</v>
      </c>
      <c r="AB663" s="36">
        <v>41386</v>
      </c>
    </row>
    <row r="664" spans="2:28" x14ac:dyDescent="0.25">
      <c r="B664" s="24" t="s">
        <v>30</v>
      </c>
      <c r="C664" s="24" t="s">
        <v>17</v>
      </c>
      <c r="D664" s="24" t="s">
        <v>2188</v>
      </c>
      <c r="E664" s="24" t="s">
        <v>1128</v>
      </c>
      <c r="F664" s="24" t="s">
        <v>1129</v>
      </c>
      <c r="G664" s="36">
        <v>41376</v>
      </c>
      <c r="H664" s="36">
        <v>41375</v>
      </c>
      <c r="I664" s="12">
        <v>3</v>
      </c>
      <c r="J664" s="12">
        <v>3</v>
      </c>
      <c r="K664" s="12">
        <v>3</v>
      </c>
      <c r="L664" s="24" t="s">
        <v>10597</v>
      </c>
      <c r="M664" t="str">
        <f>VLOOKUP(LEFT(Incoming_Data[[#This Row],[Object ID]],1),Lookup[#All],2,FALSE)</f>
        <v>Incident</v>
      </c>
      <c r="N664" s="36">
        <f>IFERROR(VLOOKUP(Incoming_Data[[#This Row],[Object ID]],SP_Data[#All],2,FALSE),"")</f>
        <v>41383</v>
      </c>
      <c r="O664" s="36">
        <f>IFERROR(VLOOKUP(Incoming_Data[[#This Row],[Object ID]],Finalized_Data[#All],2,FALSE),"")</f>
        <v>41386</v>
      </c>
      <c r="P6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4" s="6">
        <f>IFERROR(DATE(YEAR(Incoming_Data[[#This Row],[Incoming Day]]),MONTH(Incoming_Data[[#This Row],[Incoming Day]]),1),"")</f>
        <v>41365</v>
      </c>
      <c r="R664" s="3">
        <f>DATE(YEAR(Incoming_Data[[#This Row],[Incoming Day]]),1,1)</f>
        <v>41275</v>
      </c>
      <c r="S664" s="6">
        <f>IFERROR(DATE(YEAR(Incoming_Data[[#This Row],[Completed Day]]),MONTH(Incoming_Data[[#This Row],[Completed Day]]),1),"")</f>
        <v>41365</v>
      </c>
      <c r="T664" s="6">
        <f>IFERROR(DATE(YEAR(Incoming_Data[[#This Row],[Confirmed Day]]),MONTH(Incoming_Data[[#This Row],[Confirmed Day]]),1),"")</f>
        <v>41365</v>
      </c>
      <c r="U664" s="12">
        <f>IF(ISNUMBER(Incoming_Data[[#This Row],[Completed Day]]),1,0)</f>
        <v>1</v>
      </c>
      <c r="V664" s="12">
        <f>IF(ISNUMBER(Incoming_Data[[#This Row],[Confirmed Day]]),1,0)</f>
        <v>1</v>
      </c>
      <c r="X664" t="s">
        <v>6723</v>
      </c>
      <c r="Y664" s="36">
        <v>41355</v>
      </c>
      <c r="AA664" t="s">
        <v>6723</v>
      </c>
      <c r="AB664" s="36">
        <v>41386</v>
      </c>
    </row>
    <row r="665" spans="2:28" x14ac:dyDescent="0.25">
      <c r="B665" s="24" t="s">
        <v>30</v>
      </c>
      <c r="C665" s="24" t="s">
        <v>17</v>
      </c>
      <c r="D665" s="24" t="s">
        <v>2188</v>
      </c>
      <c r="E665" s="24" t="s">
        <v>1130</v>
      </c>
      <c r="F665" s="24" t="s">
        <v>1131</v>
      </c>
      <c r="G665" s="36">
        <v>41376</v>
      </c>
      <c r="H665" s="36">
        <v>41376</v>
      </c>
      <c r="I665" s="12">
        <v>1</v>
      </c>
      <c r="J665" s="12">
        <v>3</v>
      </c>
      <c r="K665" s="12">
        <v>3</v>
      </c>
      <c r="L665" s="24" t="s">
        <v>10597</v>
      </c>
      <c r="M665" t="str">
        <f>VLOOKUP(LEFT(Incoming_Data[[#This Row],[Object ID]],1),Lookup[#All],2,FALSE)</f>
        <v>Incident</v>
      </c>
      <c r="N665" s="36">
        <f>IFERROR(VLOOKUP(Incoming_Data[[#This Row],[Object ID]],SP_Data[#All],2,FALSE),"")</f>
        <v>41383</v>
      </c>
      <c r="O665" s="36">
        <f>IFERROR(VLOOKUP(Incoming_Data[[#This Row],[Object ID]],Finalized_Data[#All],2,FALSE),"")</f>
        <v>41414</v>
      </c>
      <c r="P6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5" s="6">
        <f>IFERROR(DATE(YEAR(Incoming_Data[[#This Row],[Incoming Day]]),MONTH(Incoming_Data[[#This Row],[Incoming Day]]),1),"")</f>
        <v>41365</v>
      </c>
      <c r="R665" s="3">
        <f>DATE(YEAR(Incoming_Data[[#This Row],[Incoming Day]]),1,1)</f>
        <v>41275</v>
      </c>
      <c r="S665" s="6">
        <f>IFERROR(DATE(YEAR(Incoming_Data[[#This Row],[Completed Day]]),MONTH(Incoming_Data[[#This Row],[Completed Day]]),1),"")</f>
        <v>41365</v>
      </c>
      <c r="T665" s="6">
        <f>IFERROR(DATE(YEAR(Incoming_Data[[#This Row],[Confirmed Day]]),MONTH(Incoming_Data[[#This Row],[Confirmed Day]]),1),"")</f>
        <v>41395</v>
      </c>
      <c r="U665" s="12">
        <f>IF(ISNUMBER(Incoming_Data[[#This Row],[Completed Day]]),1,0)</f>
        <v>1</v>
      </c>
      <c r="V665" s="12">
        <f>IF(ISNUMBER(Incoming_Data[[#This Row],[Confirmed Day]]),1,0)</f>
        <v>1</v>
      </c>
      <c r="X665" t="s">
        <v>6720</v>
      </c>
      <c r="Y665" s="36">
        <v>41360</v>
      </c>
      <c r="AA665" t="s">
        <v>6720</v>
      </c>
      <c r="AB665" s="36">
        <v>41391</v>
      </c>
    </row>
    <row r="666" spans="2:28" x14ac:dyDescent="0.25">
      <c r="B666" s="24" t="s">
        <v>30</v>
      </c>
      <c r="C666" s="24" t="s">
        <v>17</v>
      </c>
      <c r="D666" s="24" t="s">
        <v>2188</v>
      </c>
      <c r="E666" s="24" t="s">
        <v>11035</v>
      </c>
      <c r="F666" s="24" t="s">
        <v>11036</v>
      </c>
      <c r="G666" s="36">
        <v>41380</v>
      </c>
      <c r="H666" s="36">
        <v>41380</v>
      </c>
      <c r="I666" s="12">
        <v>2</v>
      </c>
      <c r="J666" s="12">
        <v>3</v>
      </c>
      <c r="K666" s="12">
        <v>2</v>
      </c>
      <c r="L666" s="24" t="s">
        <v>10647</v>
      </c>
      <c r="M666" t="str">
        <f>VLOOKUP(LEFT(Incoming_Data[[#This Row],[Object ID]],1),Lookup[#All],2,FALSE)</f>
        <v>Incident</v>
      </c>
      <c r="N666" s="36" t="str">
        <f>IFERROR(VLOOKUP(Incoming_Data[[#This Row],[Object ID]],SP_Data[#All],2,FALSE),"")</f>
        <v/>
      </c>
      <c r="O666" s="36" t="str">
        <f>IFERROR(VLOOKUP(Incoming_Data[[#This Row],[Object ID]],Finalized_Data[#All],2,FALSE),"")</f>
        <v/>
      </c>
      <c r="P6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6" s="6">
        <f>IFERROR(DATE(YEAR(Incoming_Data[[#This Row],[Incoming Day]]),MONTH(Incoming_Data[[#This Row],[Incoming Day]]),1),"")</f>
        <v>41365</v>
      </c>
      <c r="R666" s="3">
        <f>DATE(YEAR(Incoming_Data[[#This Row],[Incoming Day]]),1,1)</f>
        <v>41275</v>
      </c>
      <c r="S666" s="6" t="str">
        <f>IFERROR(DATE(YEAR(Incoming_Data[[#This Row],[Completed Day]]),MONTH(Incoming_Data[[#This Row],[Completed Day]]),1),"")</f>
        <v/>
      </c>
      <c r="T666" s="6" t="str">
        <f>IFERROR(DATE(YEAR(Incoming_Data[[#This Row],[Confirmed Day]]),MONTH(Incoming_Data[[#This Row],[Confirmed Day]]),1),"")</f>
        <v/>
      </c>
      <c r="U666" s="12">
        <f>IF(ISNUMBER(Incoming_Data[[#This Row],[Completed Day]]),1,0)</f>
        <v>0</v>
      </c>
      <c r="V666" s="12">
        <f>IF(ISNUMBER(Incoming_Data[[#This Row],[Confirmed Day]]),1,0)</f>
        <v>0</v>
      </c>
      <c r="X666" t="s">
        <v>12065</v>
      </c>
      <c r="Y666" s="36">
        <v>41409</v>
      </c>
      <c r="AA666" t="s">
        <v>6708</v>
      </c>
      <c r="AB666" s="36">
        <v>41414</v>
      </c>
    </row>
    <row r="667" spans="2:28" x14ac:dyDescent="0.25">
      <c r="B667" s="24" t="s">
        <v>30</v>
      </c>
      <c r="C667" s="24" t="s">
        <v>17</v>
      </c>
      <c r="D667" s="24" t="s">
        <v>2188</v>
      </c>
      <c r="E667" s="24" t="s">
        <v>11037</v>
      </c>
      <c r="F667" s="24" t="s">
        <v>11038</v>
      </c>
      <c r="G667" s="36">
        <v>41380</v>
      </c>
      <c r="H667" s="36">
        <v>41380</v>
      </c>
      <c r="I667" s="12">
        <v>3</v>
      </c>
      <c r="J667" s="12">
        <v>3</v>
      </c>
      <c r="K667" s="12">
        <v>3</v>
      </c>
      <c r="L667" s="24" t="s">
        <v>10625</v>
      </c>
      <c r="M667" t="str">
        <f>VLOOKUP(LEFT(Incoming_Data[[#This Row],[Object ID]],1),Lookup[#All],2,FALSE)</f>
        <v>Incident</v>
      </c>
      <c r="N667" s="36">
        <f>IFERROR(VLOOKUP(Incoming_Data[[#This Row],[Object ID]],SP_Data[#All],2,FALSE),"")</f>
        <v>41418</v>
      </c>
      <c r="O667" s="36" t="str">
        <f>IFERROR(VLOOKUP(Incoming_Data[[#This Row],[Object ID]],Finalized_Data[#All],2,FALSE),"")</f>
        <v/>
      </c>
      <c r="P6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7" s="6">
        <f>IFERROR(DATE(YEAR(Incoming_Data[[#This Row],[Incoming Day]]),MONTH(Incoming_Data[[#This Row],[Incoming Day]]),1),"")</f>
        <v>41365</v>
      </c>
      <c r="R667" s="3">
        <f>DATE(YEAR(Incoming_Data[[#This Row],[Incoming Day]]),1,1)</f>
        <v>41275</v>
      </c>
      <c r="S667" s="6">
        <f>IFERROR(DATE(YEAR(Incoming_Data[[#This Row],[Completed Day]]),MONTH(Incoming_Data[[#This Row],[Completed Day]]),1),"")</f>
        <v>41395</v>
      </c>
      <c r="T667" s="6" t="str">
        <f>IFERROR(DATE(YEAR(Incoming_Data[[#This Row],[Confirmed Day]]),MONTH(Incoming_Data[[#This Row],[Confirmed Day]]),1),"")</f>
        <v/>
      </c>
      <c r="U667" s="12">
        <f>IF(ISNUMBER(Incoming_Data[[#This Row],[Completed Day]]),1,0)</f>
        <v>1</v>
      </c>
      <c r="V667" s="12">
        <f>IF(ISNUMBER(Incoming_Data[[#This Row],[Confirmed Day]]),1,0)</f>
        <v>0</v>
      </c>
      <c r="X667" t="s">
        <v>6708</v>
      </c>
      <c r="Y667" s="36">
        <v>41372</v>
      </c>
      <c r="AA667" t="s">
        <v>6693</v>
      </c>
      <c r="AB667" s="36">
        <v>41414</v>
      </c>
    </row>
    <row r="668" spans="2:28" x14ac:dyDescent="0.25">
      <c r="B668" s="24" t="s">
        <v>30</v>
      </c>
      <c r="C668" s="24" t="s">
        <v>17</v>
      </c>
      <c r="D668" s="24" t="s">
        <v>2188</v>
      </c>
      <c r="E668" s="24" t="s">
        <v>1146</v>
      </c>
      <c r="F668" s="24" t="s">
        <v>1147</v>
      </c>
      <c r="G668" s="36">
        <v>41381</v>
      </c>
      <c r="H668" s="36">
        <v>41380</v>
      </c>
      <c r="I668" s="12">
        <v>1</v>
      </c>
      <c r="J668" s="12">
        <v>1</v>
      </c>
      <c r="K668" s="12">
        <v>1</v>
      </c>
      <c r="L668" s="24" t="s">
        <v>10597</v>
      </c>
      <c r="M668" t="str">
        <f>VLOOKUP(LEFT(Incoming_Data[[#This Row],[Object ID]],1),Lookup[#All],2,FALSE)</f>
        <v>Incident</v>
      </c>
      <c r="N668" s="36">
        <f>IFERROR(VLOOKUP(Incoming_Data[[#This Row],[Object ID]],SP_Data[#All],2,FALSE),"")</f>
        <v>41383</v>
      </c>
      <c r="O668" s="36">
        <f>IFERROR(VLOOKUP(Incoming_Data[[#This Row],[Object ID]],Finalized_Data[#All],2,FALSE),"")</f>
        <v>41414</v>
      </c>
      <c r="P6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8" s="6">
        <f>IFERROR(DATE(YEAR(Incoming_Data[[#This Row],[Incoming Day]]),MONTH(Incoming_Data[[#This Row],[Incoming Day]]),1),"")</f>
        <v>41365</v>
      </c>
      <c r="R668" s="3">
        <f>DATE(YEAR(Incoming_Data[[#This Row],[Incoming Day]]),1,1)</f>
        <v>41275</v>
      </c>
      <c r="S668" s="6">
        <f>IFERROR(DATE(YEAR(Incoming_Data[[#This Row],[Completed Day]]),MONTH(Incoming_Data[[#This Row],[Completed Day]]),1),"")</f>
        <v>41365</v>
      </c>
      <c r="T668" s="6">
        <f>IFERROR(DATE(YEAR(Incoming_Data[[#This Row],[Confirmed Day]]),MONTH(Incoming_Data[[#This Row],[Confirmed Day]]),1),"")</f>
        <v>41395</v>
      </c>
      <c r="U668" s="12">
        <f>IF(ISNUMBER(Incoming_Data[[#This Row],[Completed Day]]),1,0)</f>
        <v>1</v>
      </c>
      <c r="V668" s="12">
        <f>IF(ISNUMBER(Incoming_Data[[#This Row],[Confirmed Day]]),1,0)</f>
        <v>1</v>
      </c>
      <c r="X668" t="s">
        <v>6693</v>
      </c>
      <c r="Y668" s="36">
        <v>41383</v>
      </c>
      <c r="AA668" t="s">
        <v>6697</v>
      </c>
      <c r="AB668" s="36">
        <v>41414</v>
      </c>
    </row>
    <row r="669" spans="2:28" x14ac:dyDescent="0.25">
      <c r="B669" s="24" t="s">
        <v>30</v>
      </c>
      <c r="C669" s="24" t="s">
        <v>17</v>
      </c>
      <c r="D669" s="24" t="s">
        <v>2188</v>
      </c>
      <c r="E669" s="24" t="s">
        <v>1148</v>
      </c>
      <c r="F669" s="24" t="s">
        <v>1149</v>
      </c>
      <c r="G669" s="36">
        <v>41381</v>
      </c>
      <c r="H669" s="36">
        <v>41380</v>
      </c>
      <c r="I669" s="12">
        <v>2</v>
      </c>
      <c r="J669" s="12">
        <v>3</v>
      </c>
      <c r="K669" s="12">
        <v>3</v>
      </c>
      <c r="L669" s="24" t="s">
        <v>10597</v>
      </c>
      <c r="M669" t="str">
        <f>VLOOKUP(LEFT(Incoming_Data[[#This Row],[Object ID]],1),Lookup[#All],2,FALSE)</f>
        <v>Incident</v>
      </c>
      <c r="N669" s="36">
        <f>IFERROR(VLOOKUP(Incoming_Data[[#This Row],[Object ID]],SP_Data[#All],2,FALSE),"")</f>
        <v>41395</v>
      </c>
      <c r="O669" s="36">
        <f>IFERROR(VLOOKUP(Incoming_Data[[#This Row],[Object ID]],Finalized_Data[#All],2,FALSE),"")</f>
        <v>41426</v>
      </c>
      <c r="P6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69" s="6">
        <f>IFERROR(DATE(YEAR(Incoming_Data[[#This Row],[Incoming Day]]),MONTH(Incoming_Data[[#This Row],[Incoming Day]]),1),"")</f>
        <v>41365</v>
      </c>
      <c r="R669" s="3">
        <f>DATE(YEAR(Incoming_Data[[#This Row],[Incoming Day]]),1,1)</f>
        <v>41275</v>
      </c>
      <c r="S669" s="6">
        <f>IFERROR(DATE(YEAR(Incoming_Data[[#This Row],[Completed Day]]),MONTH(Incoming_Data[[#This Row],[Completed Day]]),1),"")</f>
        <v>41395</v>
      </c>
      <c r="T669" s="6">
        <f>IFERROR(DATE(YEAR(Incoming_Data[[#This Row],[Confirmed Day]]),MONTH(Incoming_Data[[#This Row],[Confirmed Day]]),1),"")</f>
        <v>41426</v>
      </c>
      <c r="U669" s="12">
        <f>IF(ISNUMBER(Incoming_Data[[#This Row],[Completed Day]]),1,0)</f>
        <v>1</v>
      </c>
      <c r="V669" s="12">
        <f>IF(ISNUMBER(Incoming_Data[[#This Row],[Confirmed Day]]),1,0)</f>
        <v>1</v>
      </c>
      <c r="X669" t="s">
        <v>6697</v>
      </c>
      <c r="Y669" s="36">
        <v>41383</v>
      </c>
      <c r="AA669" t="s">
        <v>6679</v>
      </c>
      <c r="AB669" s="36">
        <v>41387</v>
      </c>
    </row>
    <row r="670" spans="2:28" x14ac:dyDescent="0.25">
      <c r="B670" s="24" t="s">
        <v>30</v>
      </c>
      <c r="C670" s="24" t="s">
        <v>17</v>
      </c>
      <c r="D670" s="24" t="s">
        <v>2188</v>
      </c>
      <c r="E670" s="24" t="s">
        <v>1150</v>
      </c>
      <c r="F670" s="24" t="s">
        <v>1151</v>
      </c>
      <c r="G670" s="36">
        <v>41380</v>
      </c>
      <c r="H670" s="36">
        <v>41381</v>
      </c>
      <c r="I670" s="12">
        <v>3</v>
      </c>
      <c r="J670" s="12">
        <v>3</v>
      </c>
      <c r="K670" s="12">
        <v>3</v>
      </c>
      <c r="L670" s="24" t="s">
        <v>10597</v>
      </c>
      <c r="M670" t="str">
        <f>VLOOKUP(LEFT(Incoming_Data[[#This Row],[Object ID]],1),Lookup[#All],2,FALSE)</f>
        <v>Incident</v>
      </c>
      <c r="N670" s="36">
        <f>IFERROR(VLOOKUP(Incoming_Data[[#This Row],[Object ID]],SP_Data[#All],2,FALSE),"")</f>
        <v>41394</v>
      </c>
      <c r="O670" s="36">
        <f>IFERROR(VLOOKUP(Incoming_Data[[#This Row],[Object ID]],Finalized_Data[#All],2,FALSE),"")</f>
        <v>41425</v>
      </c>
      <c r="P6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0" s="6">
        <f>IFERROR(DATE(YEAR(Incoming_Data[[#This Row],[Incoming Day]]),MONTH(Incoming_Data[[#This Row],[Incoming Day]]),1),"")</f>
        <v>41365</v>
      </c>
      <c r="R670" s="3">
        <f>DATE(YEAR(Incoming_Data[[#This Row],[Incoming Day]]),1,1)</f>
        <v>41275</v>
      </c>
      <c r="S670" s="6">
        <f>IFERROR(DATE(YEAR(Incoming_Data[[#This Row],[Completed Day]]),MONTH(Incoming_Data[[#This Row],[Completed Day]]),1),"")</f>
        <v>41365</v>
      </c>
      <c r="T670" s="6">
        <f>IFERROR(DATE(YEAR(Incoming_Data[[#This Row],[Confirmed Day]]),MONTH(Incoming_Data[[#This Row],[Confirmed Day]]),1),"")</f>
        <v>41395</v>
      </c>
      <c r="U670" s="12">
        <f>IF(ISNUMBER(Incoming_Data[[#This Row],[Completed Day]]),1,0)</f>
        <v>1</v>
      </c>
      <c r="V670" s="12">
        <f>IF(ISNUMBER(Incoming_Data[[#This Row],[Confirmed Day]]),1,0)</f>
        <v>1</v>
      </c>
      <c r="X670" t="s">
        <v>6679</v>
      </c>
      <c r="Y670" s="36">
        <v>41356</v>
      </c>
      <c r="AA670" t="s">
        <v>6689</v>
      </c>
      <c r="AB670" s="36">
        <v>41361</v>
      </c>
    </row>
    <row r="671" spans="2:28" x14ac:dyDescent="0.25">
      <c r="B671" s="24" t="s">
        <v>30</v>
      </c>
      <c r="C671" s="24" t="s">
        <v>17</v>
      </c>
      <c r="D671" s="24" t="s">
        <v>2188</v>
      </c>
      <c r="E671" s="24" t="s">
        <v>1180</v>
      </c>
      <c r="F671" s="24" t="s">
        <v>1181</v>
      </c>
      <c r="G671" s="36">
        <v>41387</v>
      </c>
      <c r="H671" s="36">
        <v>41387</v>
      </c>
      <c r="I671" s="12">
        <v>3</v>
      </c>
      <c r="J671" s="12">
        <v>3</v>
      </c>
      <c r="K671" s="12">
        <v>4</v>
      </c>
      <c r="L671" s="24" t="s">
        <v>10597</v>
      </c>
      <c r="M671" t="str">
        <f>VLOOKUP(LEFT(Incoming_Data[[#This Row],[Object ID]],1),Lookup[#All],2,FALSE)</f>
        <v>Incident</v>
      </c>
      <c r="N671" s="36">
        <f>IFERROR(VLOOKUP(Incoming_Data[[#This Row],[Object ID]],SP_Data[#All],2,FALSE),"")</f>
        <v>41411</v>
      </c>
      <c r="O671" s="36">
        <f>IFERROR(VLOOKUP(Incoming_Data[[#This Row],[Object ID]],Finalized_Data[#All],2,FALSE),"")</f>
        <v>41411</v>
      </c>
      <c r="P6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1" s="6">
        <f>IFERROR(DATE(YEAR(Incoming_Data[[#This Row],[Incoming Day]]),MONTH(Incoming_Data[[#This Row],[Incoming Day]]),1),"")</f>
        <v>41365</v>
      </c>
      <c r="R671" s="3">
        <f>DATE(YEAR(Incoming_Data[[#This Row],[Incoming Day]]),1,1)</f>
        <v>41275</v>
      </c>
      <c r="S671" s="6">
        <f>IFERROR(DATE(YEAR(Incoming_Data[[#This Row],[Completed Day]]),MONTH(Incoming_Data[[#This Row],[Completed Day]]),1),"")</f>
        <v>41395</v>
      </c>
      <c r="T671" s="6">
        <f>IFERROR(DATE(YEAR(Incoming_Data[[#This Row],[Confirmed Day]]),MONTH(Incoming_Data[[#This Row],[Confirmed Day]]),1),"")</f>
        <v>41395</v>
      </c>
      <c r="U671" s="12">
        <f>IF(ISNUMBER(Incoming_Data[[#This Row],[Completed Day]]),1,0)</f>
        <v>1</v>
      </c>
      <c r="V671" s="12">
        <f>IF(ISNUMBER(Incoming_Data[[#This Row],[Confirmed Day]]),1,0)</f>
        <v>1</v>
      </c>
      <c r="X671" t="s">
        <v>6689</v>
      </c>
      <c r="Y671" s="36">
        <v>41356</v>
      </c>
      <c r="AA671" t="s">
        <v>6629</v>
      </c>
      <c r="AB671" s="36">
        <v>41387</v>
      </c>
    </row>
    <row r="672" spans="2:28" x14ac:dyDescent="0.25">
      <c r="B672" s="24" t="s">
        <v>30</v>
      </c>
      <c r="C672" s="24" t="s">
        <v>17</v>
      </c>
      <c r="D672" s="24" t="s">
        <v>2188</v>
      </c>
      <c r="E672" s="24" t="s">
        <v>11039</v>
      </c>
      <c r="F672" s="24" t="s">
        <v>11040</v>
      </c>
      <c r="G672" s="36">
        <v>41387</v>
      </c>
      <c r="H672" s="36">
        <v>41387</v>
      </c>
      <c r="I672" s="12">
        <v>2</v>
      </c>
      <c r="J672" s="12">
        <v>2</v>
      </c>
      <c r="K672" s="12">
        <v>2</v>
      </c>
      <c r="L672" s="24" t="s">
        <v>10625</v>
      </c>
      <c r="M672" t="str">
        <f>VLOOKUP(LEFT(Incoming_Data[[#This Row],[Object ID]],1),Lookup[#All],2,FALSE)</f>
        <v>Incident</v>
      </c>
      <c r="N672" s="36">
        <f>IFERROR(VLOOKUP(Incoming_Data[[#This Row],[Object ID]],SP_Data[#All],2,FALSE),"")</f>
        <v>41424</v>
      </c>
      <c r="O672" s="36" t="str">
        <f>IFERROR(VLOOKUP(Incoming_Data[[#This Row],[Object ID]],Finalized_Data[#All],2,FALSE),"")</f>
        <v/>
      </c>
      <c r="P6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2" s="6">
        <f>IFERROR(DATE(YEAR(Incoming_Data[[#This Row],[Incoming Day]]),MONTH(Incoming_Data[[#This Row],[Incoming Day]]),1),"")</f>
        <v>41365</v>
      </c>
      <c r="R672" s="3">
        <f>DATE(YEAR(Incoming_Data[[#This Row],[Incoming Day]]),1,1)</f>
        <v>41275</v>
      </c>
      <c r="S672" s="6">
        <f>IFERROR(DATE(YEAR(Incoming_Data[[#This Row],[Completed Day]]),MONTH(Incoming_Data[[#This Row],[Completed Day]]),1),"")</f>
        <v>41395</v>
      </c>
      <c r="T672" s="6" t="str">
        <f>IFERROR(DATE(YEAR(Incoming_Data[[#This Row],[Confirmed Day]]),MONTH(Incoming_Data[[#This Row],[Confirmed Day]]),1),"")</f>
        <v/>
      </c>
      <c r="U672" s="12">
        <f>IF(ISNUMBER(Incoming_Data[[#This Row],[Completed Day]]),1,0)</f>
        <v>1</v>
      </c>
      <c r="V672" s="12">
        <f>IF(ISNUMBER(Incoming_Data[[#This Row],[Confirmed Day]]),1,0)</f>
        <v>0</v>
      </c>
      <c r="X672" t="s">
        <v>6629</v>
      </c>
      <c r="Y672" s="36">
        <v>41356</v>
      </c>
      <c r="AA672" t="s">
        <v>6664</v>
      </c>
      <c r="AB672" s="36">
        <v>41387</v>
      </c>
    </row>
    <row r="673" spans="2:28" x14ac:dyDescent="0.25">
      <c r="B673" s="24" t="s">
        <v>30</v>
      </c>
      <c r="C673" s="24" t="s">
        <v>17</v>
      </c>
      <c r="D673" s="24" t="s">
        <v>2188</v>
      </c>
      <c r="E673" s="24" t="s">
        <v>1196</v>
      </c>
      <c r="F673" s="24" t="s">
        <v>1197</v>
      </c>
      <c r="G673" s="36">
        <v>41388</v>
      </c>
      <c r="H673" s="36">
        <v>41388</v>
      </c>
      <c r="I673" s="12">
        <v>2</v>
      </c>
      <c r="J673" s="12">
        <v>3</v>
      </c>
      <c r="K673" s="12">
        <v>2</v>
      </c>
      <c r="L673" s="24" t="s">
        <v>10597</v>
      </c>
      <c r="M673" t="str">
        <f>VLOOKUP(LEFT(Incoming_Data[[#This Row],[Object ID]],1),Lookup[#All],2,FALSE)</f>
        <v>Incident</v>
      </c>
      <c r="N673" s="36">
        <f>IFERROR(VLOOKUP(Incoming_Data[[#This Row],[Object ID]],SP_Data[#All],2,FALSE),"")</f>
        <v>41395</v>
      </c>
      <c r="O673" s="36">
        <f>IFERROR(VLOOKUP(Incoming_Data[[#This Row],[Object ID]],Finalized_Data[#All],2,FALSE),"")</f>
        <v>41426</v>
      </c>
      <c r="P6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3" s="6">
        <f>IFERROR(DATE(YEAR(Incoming_Data[[#This Row],[Incoming Day]]),MONTH(Incoming_Data[[#This Row],[Incoming Day]]),1),"")</f>
        <v>41365</v>
      </c>
      <c r="R673" s="3">
        <f>DATE(YEAR(Incoming_Data[[#This Row],[Incoming Day]]),1,1)</f>
        <v>41275</v>
      </c>
      <c r="S673" s="6">
        <f>IFERROR(DATE(YEAR(Incoming_Data[[#This Row],[Completed Day]]),MONTH(Incoming_Data[[#This Row],[Completed Day]]),1),"")</f>
        <v>41395</v>
      </c>
      <c r="T673" s="6">
        <f>IFERROR(DATE(YEAR(Incoming_Data[[#This Row],[Confirmed Day]]),MONTH(Incoming_Data[[#This Row],[Confirmed Day]]),1),"")</f>
        <v>41426</v>
      </c>
      <c r="U673" s="12">
        <f>IF(ISNUMBER(Incoming_Data[[#This Row],[Completed Day]]),1,0)</f>
        <v>1</v>
      </c>
      <c r="V673" s="12">
        <f>IF(ISNUMBER(Incoming_Data[[#This Row],[Confirmed Day]]),1,0)</f>
        <v>1</v>
      </c>
      <c r="X673" t="s">
        <v>6664</v>
      </c>
      <c r="Y673" s="36">
        <v>41356</v>
      </c>
      <c r="AA673" t="s">
        <v>6674</v>
      </c>
      <c r="AB673" s="36">
        <v>41391</v>
      </c>
    </row>
    <row r="674" spans="2:28" x14ac:dyDescent="0.25">
      <c r="B674" s="24" t="s">
        <v>30</v>
      </c>
      <c r="C674" s="24" t="s">
        <v>17</v>
      </c>
      <c r="D674" s="24" t="s">
        <v>2188</v>
      </c>
      <c r="E674" s="24" t="s">
        <v>11041</v>
      </c>
      <c r="F674" s="24" t="s">
        <v>11042</v>
      </c>
      <c r="G674" s="36">
        <v>41389</v>
      </c>
      <c r="H674" s="36">
        <v>41388</v>
      </c>
      <c r="I674" s="12">
        <v>3</v>
      </c>
      <c r="J674" s="12">
        <v>3</v>
      </c>
      <c r="K674" s="12">
        <v>3</v>
      </c>
      <c r="L674" s="24" t="s">
        <v>10647</v>
      </c>
      <c r="M674" t="str">
        <f>VLOOKUP(LEFT(Incoming_Data[[#This Row],[Object ID]],1),Lookup[#All],2,FALSE)</f>
        <v>Incident</v>
      </c>
      <c r="N674" s="36" t="str">
        <f>IFERROR(VLOOKUP(Incoming_Data[[#This Row],[Object ID]],SP_Data[#All],2,FALSE),"")</f>
        <v/>
      </c>
      <c r="O674" s="36" t="str">
        <f>IFERROR(VLOOKUP(Incoming_Data[[#This Row],[Object ID]],Finalized_Data[#All],2,FALSE),"")</f>
        <v/>
      </c>
      <c r="P6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4" s="6">
        <f>IFERROR(DATE(YEAR(Incoming_Data[[#This Row],[Incoming Day]]),MONTH(Incoming_Data[[#This Row],[Incoming Day]]),1),"")</f>
        <v>41365</v>
      </c>
      <c r="R674" s="3">
        <f>DATE(YEAR(Incoming_Data[[#This Row],[Incoming Day]]),1,1)</f>
        <v>41275</v>
      </c>
      <c r="S674" s="6" t="str">
        <f>IFERROR(DATE(YEAR(Incoming_Data[[#This Row],[Completed Day]]),MONTH(Incoming_Data[[#This Row],[Completed Day]]),1),"")</f>
        <v/>
      </c>
      <c r="T674" s="6" t="str">
        <f>IFERROR(DATE(YEAR(Incoming_Data[[#This Row],[Confirmed Day]]),MONTH(Incoming_Data[[#This Row],[Confirmed Day]]),1),"")</f>
        <v/>
      </c>
      <c r="U674" s="12">
        <f>IF(ISNUMBER(Incoming_Data[[#This Row],[Completed Day]]),1,0)</f>
        <v>0</v>
      </c>
      <c r="V674" s="12">
        <f>IF(ISNUMBER(Incoming_Data[[#This Row],[Confirmed Day]]),1,0)</f>
        <v>0</v>
      </c>
      <c r="X674" t="s">
        <v>6674</v>
      </c>
      <c r="Y674" s="36">
        <v>41359</v>
      </c>
      <c r="AA674" t="s">
        <v>6659</v>
      </c>
      <c r="AB674" s="36">
        <v>41387</v>
      </c>
    </row>
    <row r="675" spans="2:28" x14ac:dyDescent="0.25">
      <c r="B675" s="24" t="s">
        <v>30</v>
      </c>
      <c r="C675" s="24" t="s">
        <v>17</v>
      </c>
      <c r="D675" s="24" t="s">
        <v>2188</v>
      </c>
      <c r="E675" s="24" t="s">
        <v>11043</v>
      </c>
      <c r="F675" s="24" t="s">
        <v>11044</v>
      </c>
      <c r="G675" s="36">
        <v>41394</v>
      </c>
      <c r="H675" s="36">
        <v>41394</v>
      </c>
      <c r="I675" s="12">
        <v>3</v>
      </c>
      <c r="J675" s="12">
        <v>3</v>
      </c>
      <c r="K675" s="12">
        <v>3</v>
      </c>
      <c r="L675" s="24" t="s">
        <v>10647</v>
      </c>
      <c r="M675" t="str">
        <f>VLOOKUP(LEFT(Incoming_Data[[#This Row],[Object ID]],1),Lookup[#All],2,FALSE)</f>
        <v>Incident</v>
      </c>
      <c r="N675" s="36" t="str">
        <f>IFERROR(VLOOKUP(Incoming_Data[[#This Row],[Object ID]],SP_Data[#All],2,FALSE),"")</f>
        <v/>
      </c>
      <c r="O675" s="36" t="str">
        <f>IFERROR(VLOOKUP(Incoming_Data[[#This Row],[Object ID]],Finalized_Data[#All],2,FALSE),"")</f>
        <v/>
      </c>
      <c r="P6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5" s="6">
        <f>IFERROR(DATE(YEAR(Incoming_Data[[#This Row],[Incoming Day]]),MONTH(Incoming_Data[[#This Row],[Incoming Day]]),1),"")</f>
        <v>41365</v>
      </c>
      <c r="R675" s="3">
        <f>DATE(YEAR(Incoming_Data[[#This Row],[Incoming Day]]),1,1)</f>
        <v>41275</v>
      </c>
      <c r="S675" s="6" t="str">
        <f>IFERROR(DATE(YEAR(Incoming_Data[[#This Row],[Completed Day]]),MONTH(Incoming_Data[[#This Row],[Completed Day]]),1),"")</f>
        <v/>
      </c>
      <c r="T675" s="6" t="str">
        <f>IFERROR(DATE(YEAR(Incoming_Data[[#This Row],[Confirmed Day]]),MONTH(Incoming_Data[[#This Row],[Confirmed Day]]),1),"")</f>
        <v/>
      </c>
      <c r="U675" s="12">
        <f>IF(ISNUMBER(Incoming_Data[[#This Row],[Completed Day]]),1,0)</f>
        <v>0</v>
      </c>
      <c r="V675" s="12">
        <f>IF(ISNUMBER(Incoming_Data[[#This Row],[Confirmed Day]]),1,0)</f>
        <v>0</v>
      </c>
      <c r="X675" t="s">
        <v>6659</v>
      </c>
      <c r="Y675" s="36">
        <v>41356</v>
      </c>
      <c r="AA675" t="s">
        <v>6624</v>
      </c>
      <c r="AB675" s="36">
        <v>41387</v>
      </c>
    </row>
    <row r="676" spans="2:28" x14ac:dyDescent="0.25">
      <c r="B676" s="24" t="s">
        <v>30</v>
      </c>
      <c r="C676" s="24" t="s">
        <v>17</v>
      </c>
      <c r="D676" s="24" t="s">
        <v>2188</v>
      </c>
      <c r="E676" s="24" t="s">
        <v>2982</v>
      </c>
      <c r="F676" s="24" t="s">
        <v>11045</v>
      </c>
      <c r="G676" s="36">
        <v>41401</v>
      </c>
      <c r="H676" s="36">
        <v>41401</v>
      </c>
      <c r="I676" s="12">
        <v>2</v>
      </c>
      <c r="J676" s="12">
        <v>3</v>
      </c>
      <c r="K676" s="12">
        <v>3</v>
      </c>
      <c r="L676" s="24" t="s">
        <v>10772</v>
      </c>
      <c r="M676" t="str">
        <f>VLOOKUP(LEFT(Incoming_Data[[#This Row],[Object ID]],1),Lookup[#All],2,FALSE)</f>
        <v>Incident</v>
      </c>
      <c r="N676" s="36">
        <f>IFERROR(VLOOKUP(Incoming_Data[[#This Row],[Object ID]],SP_Data[#All],2,FALSE),"")</f>
        <v>41428</v>
      </c>
      <c r="O676" s="36">
        <f>IFERROR(VLOOKUP(Incoming_Data[[#This Row],[Object ID]],Finalized_Data[#All],2,FALSE),"")</f>
        <v>41428</v>
      </c>
      <c r="P6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6" s="6">
        <f>IFERROR(DATE(YEAR(Incoming_Data[[#This Row],[Incoming Day]]),MONTH(Incoming_Data[[#This Row],[Incoming Day]]),1),"")</f>
        <v>41395</v>
      </c>
      <c r="R676" s="3">
        <f>DATE(YEAR(Incoming_Data[[#This Row],[Incoming Day]]),1,1)</f>
        <v>41275</v>
      </c>
      <c r="S676" s="6">
        <f>IFERROR(DATE(YEAR(Incoming_Data[[#This Row],[Completed Day]]),MONTH(Incoming_Data[[#This Row],[Completed Day]]),1),"")</f>
        <v>41426</v>
      </c>
      <c r="T676" s="6">
        <f>IFERROR(DATE(YEAR(Incoming_Data[[#This Row],[Confirmed Day]]),MONTH(Incoming_Data[[#This Row],[Confirmed Day]]),1),"")</f>
        <v>41426</v>
      </c>
      <c r="U676" s="12">
        <f>IF(ISNUMBER(Incoming_Data[[#This Row],[Completed Day]]),1,0)</f>
        <v>1</v>
      </c>
      <c r="V676" s="12">
        <f>IF(ISNUMBER(Incoming_Data[[#This Row],[Confirmed Day]]),1,0)</f>
        <v>1</v>
      </c>
      <c r="X676" t="s">
        <v>6624</v>
      </c>
      <c r="Y676" s="36">
        <v>41356</v>
      </c>
      <c r="AA676" t="s">
        <v>6639</v>
      </c>
      <c r="AB676" s="36">
        <v>41387</v>
      </c>
    </row>
    <row r="677" spans="2:28" x14ac:dyDescent="0.25">
      <c r="B677" s="24" t="s">
        <v>30</v>
      </c>
      <c r="C677" s="24" t="s">
        <v>17</v>
      </c>
      <c r="D677" s="24" t="s">
        <v>2188</v>
      </c>
      <c r="E677" s="24" t="s">
        <v>2910</v>
      </c>
      <c r="F677" s="24" t="s">
        <v>11046</v>
      </c>
      <c r="G677" s="36">
        <v>41402</v>
      </c>
      <c r="H677" s="36">
        <v>41402</v>
      </c>
      <c r="I677" s="12">
        <v>3</v>
      </c>
      <c r="J677" s="12">
        <v>3</v>
      </c>
      <c r="K677" s="12">
        <v>3</v>
      </c>
      <c r="L677" s="24" t="s">
        <v>11047</v>
      </c>
      <c r="M677" t="str">
        <f>VLOOKUP(LEFT(Incoming_Data[[#This Row],[Object ID]],1),Lookup[#All],2,FALSE)</f>
        <v>Incident</v>
      </c>
      <c r="N677" s="36" t="str">
        <f>IFERROR(VLOOKUP(Incoming_Data[[#This Row],[Object ID]],SP_Data[#All],2,FALSE),"")</f>
        <v/>
      </c>
      <c r="O677" s="36">
        <f>IFERROR(VLOOKUP(Incoming_Data[[#This Row],[Object ID]],Finalized_Data[#All],2,FALSE),"")</f>
        <v>41423</v>
      </c>
      <c r="P6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677" s="6">
        <f>IFERROR(DATE(YEAR(Incoming_Data[[#This Row],[Incoming Day]]),MONTH(Incoming_Data[[#This Row],[Incoming Day]]),1),"")</f>
        <v>41395</v>
      </c>
      <c r="R677" s="3">
        <f>DATE(YEAR(Incoming_Data[[#This Row],[Incoming Day]]),1,1)</f>
        <v>41275</v>
      </c>
      <c r="S677" s="6" t="str">
        <f>IFERROR(DATE(YEAR(Incoming_Data[[#This Row],[Completed Day]]),MONTH(Incoming_Data[[#This Row],[Completed Day]]),1),"")</f>
        <v/>
      </c>
      <c r="T677" s="6">
        <f>IFERROR(DATE(YEAR(Incoming_Data[[#This Row],[Confirmed Day]]),MONTH(Incoming_Data[[#This Row],[Confirmed Day]]),1),"")</f>
        <v>41395</v>
      </c>
      <c r="U677" s="12">
        <f>IF(ISNUMBER(Incoming_Data[[#This Row],[Completed Day]]),1,0)</f>
        <v>0</v>
      </c>
      <c r="V677" s="12">
        <f>IF(ISNUMBER(Incoming_Data[[#This Row],[Confirmed Day]]),1,0)</f>
        <v>1</v>
      </c>
      <c r="X677" t="s">
        <v>6639</v>
      </c>
      <c r="Y677" s="36">
        <v>41356</v>
      </c>
      <c r="AA677" t="s">
        <v>6654</v>
      </c>
      <c r="AB677" s="36">
        <v>41425</v>
      </c>
    </row>
    <row r="678" spans="2:28" x14ac:dyDescent="0.25">
      <c r="B678" s="24" t="s">
        <v>30</v>
      </c>
      <c r="C678" s="24" t="s">
        <v>17</v>
      </c>
      <c r="D678" s="24" t="s">
        <v>2188</v>
      </c>
      <c r="E678" s="24" t="s">
        <v>11048</v>
      </c>
      <c r="F678" s="24" t="s">
        <v>11049</v>
      </c>
      <c r="G678" s="36">
        <v>41403</v>
      </c>
      <c r="H678" s="36">
        <v>41402</v>
      </c>
      <c r="I678" s="12">
        <v>2</v>
      </c>
      <c r="J678" s="12">
        <v>3</v>
      </c>
      <c r="K678" s="12">
        <v>3</v>
      </c>
      <c r="L678" s="24" t="s">
        <v>10625</v>
      </c>
      <c r="M678" t="str">
        <f>VLOOKUP(LEFT(Incoming_Data[[#This Row],[Object ID]],1),Lookup[#All],2,FALSE)</f>
        <v>Incident</v>
      </c>
      <c r="N678" s="36">
        <f>IFERROR(VLOOKUP(Incoming_Data[[#This Row],[Object ID]],SP_Data[#All],2,FALSE),"")</f>
        <v>41410</v>
      </c>
      <c r="O678" s="36" t="str">
        <f>IFERROR(VLOOKUP(Incoming_Data[[#This Row],[Object ID]],Finalized_Data[#All],2,FALSE),"")</f>
        <v/>
      </c>
      <c r="P6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8" s="6">
        <f>IFERROR(DATE(YEAR(Incoming_Data[[#This Row],[Incoming Day]]),MONTH(Incoming_Data[[#This Row],[Incoming Day]]),1),"")</f>
        <v>41395</v>
      </c>
      <c r="R678" s="3">
        <f>DATE(YEAR(Incoming_Data[[#This Row],[Incoming Day]]),1,1)</f>
        <v>41275</v>
      </c>
      <c r="S678" s="6">
        <f>IFERROR(DATE(YEAR(Incoming_Data[[#This Row],[Completed Day]]),MONTH(Incoming_Data[[#This Row],[Completed Day]]),1),"")</f>
        <v>41395</v>
      </c>
      <c r="T678" s="6" t="str">
        <f>IFERROR(DATE(YEAR(Incoming_Data[[#This Row],[Confirmed Day]]),MONTH(Incoming_Data[[#This Row],[Confirmed Day]]),1),"")</f>
        <v/>
      </c>
      <c r="U678" s="12">
        <f>IF(ISNUMBER(Incoming_Data[[#This Row],[Completed Day]]),1,0)</f>
        <v>1</v>
      </c>
      <c r="V678" s="12">
        <f>IF(ISNUMBER(Incoming_Data[[#This Row],[Confirmed Day]]),1,0)</f>
        <v>0</v>
      </c>
      <c r="X678" t="s">
        <v>6654</v>
      </c>
      <c r="Y678" s="36">
        <v>41356</v>
      </c>
      <c r="AA678" t="s">
        <v>6621</v>
      </c>
      <c r="AB678" s="36">
        <v>41387</v>
      </c>
    </row>
    <row r="679" spans="2:28" x14ac:dyDescent="0.25">
      <c r="B679" s="24" t="s">
        <v>30</v>
      </c>
      <c r="C679" s="24" t="s">
        <v>17</v>
      </c>
      <c r="D679" s="24" t="s">
        <v>2188</v>
      </c>
      <c r="E679" s="24" t="s">
        <v>1280</v>
      </c>
      <c r="F679" s="24" t="s">
        <v>1281</v>
      </c>
      <c r="G679" s="36">
        <v>41410</v>
      </c>
      <c r="H679" s="36">
        <v>41410</v>
      </c>
      <c r="I679" s="12">
        <v>3</v>
      </c>
      <c r="J679" s="12">
        <v>4</v>
      </c>
      <c r="K679" s="12">
        <v>4</v>
      </c>
      <c r="L679" s="24" t="s">
        <v>10597</v>
      </c>
      <c r="M679" t="str">
        <f>VLOOKUP(LEFT(Incoming_Data[[#This Row],[Object ID]],1),Lookup[#All],2,FALSE)</f>
        <v>Incident</v>
      </c>
      <c r="N679" s="36">
        <f>IFERROR(VLOOKUP(Incoming_Data[[#This Row],[Object ID]],SP_Data[#All],2,FALSE),"")</f>
        <v>41411</v>
      </c>
      <c r="O679" s="36">
        <f>IFERROR(VLOOKUP(Incoming_Data[[#This Row],[Object ID]],Finalized_Data[#All],2,FALSE),"")</f>
        <v>41411</v>
      </c>
      <c r="P6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79" s="6">
        <f>IFERROR(DATE(YEAR(Incoming_Data[[#This Row],[Incoming Day]]),MONTH(Incoming_Data[[#This Row],[Incoming Day]]),1),"")</f>
        <v>41395</v>
      </c>
      <c r="R679" s="3">
        <f>DATE(YEAR(Incoming_Data[[#This Row],[Incoming Day]]),1,1)</f>
        <v>41275</v>
      </c>
      <c r="S679" s="6">
        <f>IFERROR(DATE(YEAR(Incoming_Data[[#This Row],[Completed Day]]),MONTH(Incoming_Data[[#This Row],[Completed Day]]),1),"")</f>
        <v>41395</v>
      </c>
      <c r="T679" s="6">
        <f>IFERROR(DATE(YEAR(Incoming_Data[[#This Row],[Confirmed Day]]),MONTH(Incoming_Data[[#This Row],[Confirmed Day]]),1),"")</f>
        <v>41395</v>
      </c>
      <c r="U679" s="12">
        <f>IF(ISNUMBER(Incoming_Data[[#This Row],[Completed Day]]),1,0)</f>
        <v>1</v>
      </c>
      <c r="V679" s="12">
        <f>IF(ISNUMBER(Incoming_Data[[#This Row],[Confirmed Day]]),1,0)</f>
        <v>1</v>
      </c>
      <c r="X679" t="s">
        <v>6621</v>
      </c>
      <c r="Y679" s="36">
        <v>41356</v>
      </c>
      <c r="AA679" t="s">
        <v>6561</v>
      </c>
      <c r="AB679" s="36">
        <v>41388</v>
      </c>
    </row>
    <row r="680" spans="2:28" x14ac:dyDescent="0.25">
      <c r="B680" s="24" t="s">
        <v>30</v>
      </c>
      <c r="C680" s="24" t="s">
        <v>17</v>
      </c>
      <c r="D680" s="24" t="s">
        <v>2188</v>
      </c>
      <c r="E680" s="24" t="s">
        <v>11050</v>
      </c>
      <c r="F680" s="24" t="s">
        <v>11051</v>
      </c>
      <c r="G680" s="36">
        <v>41410</v>
      </c>
      <c r="H680" s="36">
        <v>41410</v>
      </c>
      <c r="I680" s="12">
        <v>3</v>
      </c>
      <c r="J680" s="12">
        <v>4</v>
      </c>
      <c r="K680" s="12">
        <v>4</v>
      </c>
      <c r="L680" s="24" t="s">
        <v>10647</v>
      </c>
      <c r="M680" t="str">
        <f>VLOOKUP(LEFT(Incoming_Data[[#This Row],[Object ID]],1),Lookup[#All],2,FALSE)</f>
        <v>Incident</v>
      </c>
      <c r="N680" s="36" t="str">
        <f>IFERROR(VLOOKUP(Incoming_Data[[#This Row],[Object ID]],SP_Data[#All],2,FALSE),"")</f>
        <v/>
      </c>
      <c r="O680" s="36" t="str">
        <f>IFERROR(VLOOKUP(Incoming_Data[[#This Row],[Object ID]],Finalized_Data[#All],2,FALSE),"")</f>
        <v/>
      </c>
      <c r="P6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0" s="6">
        <f>IFERROR(DATE(YEAR(Incoming_Data[[#This Row],[Incoming Day]]),MONTH(Incoming_Data[[#This Row],[Incoming Day]]),1),"")</f>
        <v>41395</v>
      </c>
      <c r="R680" s="3">
        <f>DATE(YEAR(Incoming_Data[[#This Row],[Incoming Day]]),1,1)</f>
        <v>41275</v>
      </c>
      <c r="S680" s="6" t="str">
        <f>IFERROR(DATE(YEAR(Incoming_Data[[#This Row],[Completed Day]]),MONTH(Incoming_Data[[#This Row],[Completed Day]]),1),"")</f>
        <v/>
      </c>
      <c r="T680" s="6" t="str">
        <f>IFERROR(DATE(YEAR(Incoming_Data[[#This Row],[Confirmed Day]]),MONTH(Incoming_Data[[#This Row],[Confirmed Day]]),1),"")</f>
        <v/>
      </c>
      <c r="U680" s="12">
        <f>IF(ISNUMBER(Incoming_Data[[#This Row],[Completed Day]]),1,0)</f>
        <v>0</v>
      </c>
      <c r="V680" s="12">
        <f>IF(ISNUMBER(Incoming_Data[[#This Row],[Confirmed Day]]),1,0)</f>
        <v>0</v>
      </c>
      <c r="X680" t="s">
        <v>6561</v>
      </c>
      <c r="Y680" s="36">
        <v>41357</v>
      </c>
      <c r="AA680" t="s">
        <v>6553</v>
      </c>
      <c r="AB680" s="36">
        <v>41367</v>
      </c>
    </row>
    <row r="681" spans="2:28" x14ac:dyDescent="0.25">
      <c r="B681" s="24" t="s">
        <v>30</v>
      </c>
      <c r="C681" s="24" t="s">
        <v>17</v>
      </c>
      <c r="D681" s="24" t="s">
        <v>2188</v>
      </c>
      <c r="E681" s="24" t="s">
        <v>11052</v>
      </c>
      <c r="F681" s="24" t="s">
        <v>11053</v>
      </c>
      <c r="G681" s="36">
        <v>41411</v>
      </c>
      <c r="H681" s="36">
        <v>41411</v>
      </c>
      <c r="I681" s="12">
        <v>3</v>
      </c>
      <c r="J681" s="12">
        <v>3</v>
      </c>
      <c r="K681" s="12">
        <v>3</v>
      </c>
      <c r="L681" s="24" t="s">
        <v>10625</v>
      </c>
      <c r="M681" t="str">
        <f>VLOOKUP(LEFT(Incoming_Data[[#This Row],[Object ID]],1),Lookup[#All],2,FALSE)</f>
        <v>Incident</v>
      </c>
      <c r="N681" s="36">
        <f>IFERROR(VLOOKUP(Incoming_Data[[#This Row],[Object ID]],SP_Data[#All],2,FALSE),"")</f>
        <v>41418</v>
      </c>
      <c r="O681" s="36" t="str">
        <f>IFERROR(VLOOKUP(Incoming_Data[[#This Row],[Object ID]],Finalized_Data[#All],2,FALSE),"")</f>
        <v/>
      </c>
      <c r="P6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1" s="6">
        <f>IFERROR(DATE(YEAR(Incoming_Data[[#This Row],[Incoming Day]]),MONTH(Incoming_Data[[#This Row],[Incoming Day]]),1),"")</f>
        <v>41395</v>
      </c>
      <c r="R681" s="3">
        <f>DATE(YEAR(Incoming_Data[[#This Row],[Incoming Day]]),1,1)</f>
        <v>41275</v>
      </c>
      <c r="S681" s="6">
        <f>IFERROR(DATE(YEAR(Incoming_Data[[#This Row],[Completed Day]]),MONTH(Incoming_Data[[#This Row],[Completed Day]]),1),"")</f>
        <v>41395</v>
      </c>
      <c r="T681" s="6" t="str">
        <f>IFERROR(DATE(YEAR(Incoming_Data[[#This Row],[Confirmed Day]]),MONTH(Incoming_Data[[#This Row],[Confirmed Day]]),1),"")</f>
        <v/>
      </c>
      <c r="U681" s="12">
        <f>IF(ISNUMBER(Incoming_Data[[#This Row],[Completed Day]]),1,0)</f>
        <v>1</v>
      </c>
      <c r="V681" s="12">
        <f>IF(ISNUMBER(Incoming_Data[[#This Row],[Confirmed Day]]),1,0)</f>
        <v>0</v>
      </c>
      <c r="X681" t="s">
        <v>6553</v>
      </c>
      <c r="Y681" s="36">
        <v>41367</v>
      </c>
      <c r="AA681" t="s">
        <v>40</v>
      </c>
      <c r="AB681" s="36">
        <v>41393</v>
      </c>
    </row>
    <row r="682" spans="2:28" x14ac:dyDescent="0.25">
      <c r="B682" s="24" t="s">
        <v>30</v>
      </c>
      <c r="C682" s="24" t="s">
        <v>17</v>
      </c>
      <c r="D682" s="24" t="s">
        <v>2188</v>
      </c>
      <c r="E682" s="24" t="s">
        <v>11054</v>
      </c>
      <c r="F682" s="24" t="s">
        <v>11055</v>
      </c>
      <c r="G682" s="36">
        <v>41414</v>
      </c>
      <c r="H682" s="36">
        <v>41414</v>
      </c>
      <c r="I682" s="12">
        <v>2</v>
      </c>
      <c r="J682" s="12">
        <v>3</v>
      </c>
      <c r="K682" s="12">
        <v>3</v>
      </c>
      <c r="L682" s="24" t="s">
        <v>10647</v>
      </c>
      <c r="M682" t="str">
        <f>VLOOKUP(LEFT(Incoming_Data[[#This Row],[Object ID]],1),Lookup[#All],2,FALSE)</f>
        <v>Incident</v>
      </c>
      <c r="N682" s="36" t="str">
        <f>IFERROR(VLOOKUP(Incoming_Data[[#This Row],[Object ID]],SP_Data[#All],2,FALSE),"")</f>
        <v/>
      </c>
      <c r="O682" s="36" t="str">
        <f>IFERROR(VLOOKUP(Incoming_Data[[#This Row],[Object ID]],Finalized_Data[#All],2,FALSE),"")</f>
        <v/>
      </c>
      <c r="P6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2" s="6">
        <f>IFERROR(DATE(YEAR(Incoming_Data[[#This Row],[Incoming Day]]),MONTH(Incoming_Data[[#This Row],[Incoming Day]]),1),"")</f>
        <v>41395</v>
      </c>
      <c r="R682" s="3">
        <f>DATE(YEAR(Incoming_Data[[#This Row],[Incoming Day]]),1,1)</f>
        <v>41275</v>
      </c>
      <c r="S682" s="6" t="str">
        <f>IFERROR(DATE(YEAR(Incoming_Data[[#This Row],[Completed Day]]),MONTH(Incoming_Data[[#This Row],[Completed Day]]),1),"")</f>
        <v/>
      </c>
      <c r="T682" s="6" t="str">
        <f>IFERROR(DATE(YEAR(Incoming_Data[[#This Row],[Confirmed Day]]),MONTH(Incoming_Data[[#This Row],[Confirmed Day]]),1),"")</f>
        <v/>
      </c>
      <c r="U682" s="12">
        <f>IF(ISNUMBER(Incoming_Data[[#This Row],[Completed Day]]),1,0)</f>
        <v>0</v>
      </c>
      <c r="V682" s="12">
        <f>IF(ISNUMBER(Incoming_Data[[#This Row],[Confirmed Day]]),1,0)</f>
        <v>0</v>
      </c>
      <c r="X682" t="s">
        <v>10840</v>
      </c>
      <c r="Y682" s="36">
        <v>41407</v>
      </c>
      <c r="AA682" t="s">
        <v>42</v>
      </c>
      <c r="AB682" s="36">
        <v>41391</v>
      </c>
    </row>
    <row r="683" spans="2:28" x14ac:dyDescent="0.25">
      <c r="B683" s="24" t="s">
        <v>30</v>
      </c>
      <c r="C683" s="24" t="s">
        <v>17</v>
      </c>
      <c r="D683" s="24" t="s">
        <v>2188</v>
      </c>
      <c r="E683" s="24" t="s">
        <v>1296</v>
      </c>
      <c r="F683" s="24" t="s">
        <v>1297</v>
      </c>
      <c r="G683" s="36">
        <v>41414</v>
      </c>
      <c r="H683" s="36">
        <v>41414</v>
      </c>
      <c r="I683" s="12">
        <v>2</v>
      </c>
      <c r="J683" s="12">
        <v>3</v>
      </c>
      <c r="K683" s="12">
        <v>3</v>
      </c>
      <c r="L683" s="24" t="s">
        <v>10597</v>
      </c>
      <c r="M683" t="str">
        <f>VLOOKUP(LEFT(Incoming_Data[[#This Row],[Object ID]],1),Lookup[#All],2,FALSE)</f>
        <v>Incident</v>
      </c>
      <c r="N683" s="36">
        <f>IFERROR(VLOOKUP(Incoming_Data[[#This Row],[Object ID]],SP_Data[#All],2,FALSE),"")</f>
        <v>41417</v>
      </c>
      <c r="O683" s="36">
        <f>IFERROR(VLOOKUP(Incoming_Data[[#This Row],[Object ID]],Finalized_Data[#All],2,FALSE),"")</f>
        <v>41423</v>
      </c>
      <c r="P6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3" s="6">
        <f>IFERROR(DATE(YEAR(Incoming_Data[[#This Row],[Incoming Day]]),MONTH(Incoming_Data[[#This Row],[Incoming Day]]),1),"")</f>
        <v>41395</v>
      </c>
      <c r="R683" s="3">
        <f>DATE(YEAR(Incoming_Data[[#This Row],[Incoming Day]]),1,1)</f>
        <v>41275</v>
      </c>
      <c r="S683" s="6">
        <f>IFERROR(DATE(YEAR(Incoming_Data[[#This Row],[Completed Day]]),MONTH(Incoming_Data[[#This Row],[Completed Day]]),1),"")</f>
        <v>41395</v>
      </c>
      <c r="T683" s="6">
        <f>IFERROR(DATE(YEAR(Incoming_Data[[#This Row],[Confirmed Day]]),MONTH(Incoming_Data[[#This Row],[Confirmed Day]]),1),"")</f>
        <v>41395</v>
      </c>
      <c r="U683" s="12">
        <f>IF(ISNUMBER(Incoming_Data[[#This Row],[Completed Day]]),1,0)</f>
        <v>1</v>
      </c>
      <c r="V683" s="12">
        <f>IF(ISNUMBER(Incoming_Data[[#This Row],[Confirmed Day]]),1,0)</f>
        <v>1</v>
      </c>
      <c r="X683" t="s">
        <v>40</v>
      </c>
      <c r="Y683" s="36">
        <v>41362</v>
      </c>
      <c r="AA683" t="s">
        <v>44</v>
      </c>
      <c r="AB683" s="36">
        <v>41393</v>
      </c>
    </row>
    <row r="684" spans="2:28" x14ac:dyDescent="0.25">
      <c r="B684" s="24" t="s">
        <v>30</v>
      </c>
      <c r="C684" s="24" t="s">
        <v>17</v>
      </c>
      <c r="D684" s="24" t="s">
        <v>2188</v>
      </c>
      <c r="E684" s="24" t="s">
        <v>11056</v>
      </c>
      <c r="F684" s="24" t="s">
        <v>11057</v>
      </c>
      <c r="G684" s="36">
        <v>41415</v>
      </c>
      <c r="H684" s="36">
        <v>41415</v>
      </c>
      <c r="I684" s="12">
        <v>4</v>
      </c>
      <c r="J684" s="12">
        <v>4</v>
      </c>
      <c r="K684" s="12">
        <v>4</v>
      </c>
      <c r="L684" s="24" t="s">
        <v>10625</v>
      </c>
      <c r="M684" t="str">
        <f>VLOOKUP(LEFT(Incoming_Data[[#This Row],[Object ID]],1),Lookup[#All],2,FALSE)</f>
        <v>Incident</v>
      </c>
      <c r="N684" s="36">
        <f>IFERROR(VLOOKUP(Incoming_Data[[#This Row],[Object ID]],SP_Data[#All],2,FALSE),"")</f>
        <v>41425</v>
      </c>
      <c r="O684" s="36" t="str">
        <f>IFERROR(VLOOKUP(Incoming_Data[[#This Row],[Object ID]],Finalized_Data[#All],2,FALSE),"")</f>
        <v/>
      </c>
      <c r="P6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4" s="6">
        <f>IFERROR(DATE(YEAR(Incoming_Data[[#This Row],[Incoming Day]]),MONTH(Incoming_Data[[#This Row],[Incoming Day]]),1),"")</f>
        <v>41395</v>
      </c>
      <c r="R684" s="3">
        <f>DATE(YEAR(Incoming_Data[[#This Row],[Incoming Day]]),1,1)</f>
        <v>41275</v>
      </c>
      <c r="S684" s="6">
        <f>IFERROR(DATE(YEAR(Incoming_Data[[#This Row],[Completed Day]]),MONTH(Incoming_Data[[#This Row],[Completed Day]]),1),"")</f>
        <v>41395</v>
      </c>
      <c r="T684" s="6" t="str">
        <f>IFERROR(DATE(YEAR(Incoming_Data[[#This Row],[Confirmed Day]]),MONTH(Incoming_Data[[#This Row],[Confirmed Day]]),1),"")</f>
        <v/>
      </c>
      <c r="U684" s="12">
        <f>IF(ISNUMBER(Incoming_Data[[#This Row],[Completed Day]]),1,0)</f>
        <v>1</v>
      </c>
      <c r="V684" s="12">
        <f>IF(ISNUMBER(Incoming_Data[[#This Row],[Confirmed Day]]),1,0)</f>
        <v>0</v>
      </c>
      <c r="X684" t="s">
        <v>42</v>
      </c>
      <c r="Y684" s="36">
        <v>41359</v>
      </c>
      <c r="AA684" t="s">
        <v>1597</v>
      </c>
      <c r="AB684" s="36">
        <v>41414</v>
      </c>
    </row>
    <row r="685" spans="2:28" x14ac:dyDescent="0.25">
      <c r="B685" s="24" t="s">
        <v>30</v>
      </c>
      <c r="C685" s="24" t="s">
        <v>17</v>
      </c>
      <c r="D685" s="24" t="s">
        <v>2188</v>
      </c>
      <c r="E685" s="24" t="s">
        <v>2501</v>
      </c>
      <c r="F685" s="24" t="s">
        <v>11058</v>
      </c>
      <c r="G685" s="36">
        <v>41416</v>
      </c>
      <c r="H685" s="36">
        <v>41416</v>
      </c>
      <c r="I685" s="12">
        <v>3</v>
      </c>
      <c r="J685" s="12">
        <v>3</v>
      </c>
      <c r="K685" s="12">
        <v>3</v>
      </c>
      <c r="L685" s="24" t="s">
        <v>10647</v>
      </c>
      <c r="M685" t="str">
        <f>VLOOKUP(LEFT(Incoming_Data[[#This Row],[Object ID]],1),Lookup[#All],2,FALSE)</f>
        <v>Incident</v>
      </c>
      <c r="N685" s="36">
        <f>IFERROR(VLOOKUP(Incoming_Data[[#This Row],[Object ID]],SP_Data[#All],2,FALSE),"")</f>
        <v>41428</v>
      </c>
      <c r="O685" s="36">
        <f>IFERROR(VLOOKUP(Incoming_Data[[#This Row],[Object ID]],Finalized_Data[#All],2,FALSE),"")</f>
        <v>41428</v>
      </c>
      <c r="P6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5" s="6">
        <f>IFERROR(DATE(YEAR(Incoming_Data[[#This Row],[Incoming Day]]),MONTH(Incoming_Data[[#This Row],[Incoming Day]]),1),"")</f>
        <v>41395</v>
      </c>
      <c r="R685" s="3">
        <f>DATE(YEAR(Incoming_Data[[#This Row],[Incoming Day]]),1,1)</f>
        <v>41275</v>
      </c>
      <c r="S685" s="6">
        <f>IFERROR(DATE(YEAR(Incoming_Data[[#This Row],[Completed Day]]),MONTH(Incoming_Data[[#This Row],[Completed Day]]),1),"")</f>
        <v>41426</v>
      </c>
      <c r="T685" s="6">
        <f>IFERROR(DATE(YEAR(Incoming_Data[[#This Row],[Confirmed Day]]),MONTH(Incoming_Data[[#This Row],[Confirmed Day]]),1),"")</f>
        <v>41426</v>
      </c>
      <c r="U685" s="12">
        <f>IF(ISNUMBER(Incoming_Data[[#This Row],[Completed Day]]),1,0)</f>
        <v>1</v>
      </c>
      <c r="V685" s="12">
        <f>IF(ISNUMBER(Incoming_Data[[#This Row],[Confirmed Day]]),1,0)</f>
        <v>1</v>
      </c>
      <c r="X685" t="s">
        <v>44</v>
      </c>
      <c r="Y685" s="36">
        <v>41362</v>
      </c>
      <c r="AA685" t="s">
        <v>1747</v>
      </c>
      <c r="AB685" s="36">
        <v>41360</v>
      </c>
    </row>
    <row r="686" spans="2:28" x14ac:dyDescent="0.25">
      <c r="B686" s="24" t="s">
        <v>30</v>
      </c>
      <c r="C686" s="24" t="s">
        <v>17</v>
      </c>
      <c r="D686" s="24" t="s">
        <v>2188</v>
      </c>
      <c r="E686" s="24" t="s">
        <v>11059</v>
      </c>
      <c r="F686" s="24" t="s">
        <v>11060</v>
      </c>
      <c r="G686" s="36">
        <v>41417</v>
      </c>
      <c r="H686" s="36">
        <v>41417</v>
      </c>
      <c r="I686" s="12">
        <v>3</v>
      </c>
      <c r="J686" s="12">
        <v>3</v>
      </c>
      <c r="K686" s="12">
        <v>3</v>
      </c>
      <c r="L686" s="24" t="s">
        <v>10647</v>
      </c>
      <c r="M686" t="str">
        <f>VLOOKUP(LEFT(Incoming_Data[[#This Row],[Object ID]],1),Lookup[#All],2,FALSE)</f>
        <v>Incident</v>
      </c>
      <c r="N686" s="36" t="str">
        <f>IFERROR(VLOOKUP(Incoming_Data[[#This Row],[Object ID]],SP_Data[#All],2,FALSE),"")</f>
        <v/>
      </c>
      <c r="O686" s="36" t="str">
        <f>IFERROR(VLOOKUP(Incoming_Data[[#This Row],[Object ID]],Finalized_Data[#All],2,FALSE),"")</f>
        <v/>
      </c>
      <c r="P6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6" s="6">
        <f>IFERROR(DATE(YEAR(Incoming_Data[[#This Row],[Incoming Day]]),MONTH(Incoming_Data[[#This Row],[Incoming Day]]),1),"")</f>
        <v>41395</v>
      </c>
      <c r="R686" s="3">
        <f>DATE(YEAR(Incoming_Data[[#This Row],[Incoming Day]]),1,1)</f>
        <v>41275</v>
      </c>
      <c r="S686" s="6" t="str">
        <f>IFERROR(DATE(YEAR(Incoming_Data[[#This Row],[Completed Day]]),MONTH(Incoming_Data[[#This Row],[Completed Day]]),1),"")</f>
        <v/>
      </c>
      <c r="T686" s="6" t="str">
        <f>IFERROR(DATE(YEAR(Incoming_Data[[#This Row],[Confirmed Day]]),MONTH(Incoming_Data[[#This Row],[Confirmed Day]]),1),"")</f>
        <v/>
      </c>
      <c r="U686" s="12">
        <f>IF(ISNUMBER(Incoming_Data[[#This Row],[Completed Day]]),1,0)</f>
        <v>0</v>
      </c>
      <c r="V686" s="12">
        <f>IF(ISNUMBER(Incoming_Data[[#This Row],[Confirmed Day]]),1,0)</f>
        <v>0</v>
      </c>
      <c r="X686" t="s">
        <v>1597</v>
      </c>
      <c r="Y686" s="36">
        <v>41374</v>
      </c>
      <c r="AA686" t="s">
        <v>46</v>
      </c>
      <c r="AB686" s="36">
        <v>41391</v>
      </c>
    </row>
    <row r="687" spans="2:28" x14ac:dyDescent="0.25">
      <c r="B687" s="24" t="s">
        <v>30</v>
      </c>
      <c r="C687" s="24" t="s">
        <v>17</v>
      </c>
      <c r="D687" s="24" t="s">
        <v>2188</v>
      </c>
      <c r="E687" s="24" t="s">
        <v>11061</v>
      </c>
      <c r="F687" s="24" t="s">
        <v>11062</v>
      </c>
      <c r="G687" s="36">
        <v>41422</v>
      </c>
      <c r="H687" s="36">
        <v>41422</v>
      </c>
      <c r="I687" s="12">
        <v>2</v>
      </c>
      <c r="J687" s="12">
        <v>3</v>
      </c>
      <c r="K687" s="12">
        <v>3</v>
      </c>
      <c r="L687" s="24" t="s">
        <v>10772</v>
      </c>
      <c r="M687" t="str">
        <f>VLOOKUP(LEFT(Incoming_Data[[#This Row],[Object ID]],1),Lookup[#All],2,FALSE)</f>
        <v>Incident</v>
      </c>
      <c r="N687" s="36" t="str">
        <f>IFERROR(VLOOKUP(Incoming_Data[[#This Row],[Object ID]],SP_Data[#All],2,FALSE),"")</f>
        <v/>
      </c>
      <c r="O687" s="36" t="str">
        <f>IFERROR(VLOOKUP(Incoming_Data[[#This Row],[Object ID]],Finalized_Data[#All],2,FALSE),"")</f>
        <v/>
      </c>
      <c r="P6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7" s="6">
        <f>IFERROR(DATE(YEAR(Incoming_Data[[#This Row],[Incoming Day]]),MONTH(Incoming_Data[[#This Row],[Incoming Day]]),1),"")</f>
        <v>41395</v>
      </c>
      <c r="R687" s="3">
        <f>DATE(YEAR(Incoming_Data[[#This Row],[Incoming Day]]),1,1)</f>
        <v>41275</v>
      </c>
      <c r="S687" s="6" t="str">
        <f>IFERROR(DATE(YEAR(Incoming_Data[[#This Row],[Completed Day]]),MONTH(Incoming_Data[[#This Row],[Completed Day]]),1),"")</f>
        <v/>
      </c>
      <c r="T687" s="6" t="str">
        <f>IFERROR(DATE(YEAR(Incoming_Data[[#This Row],[Confirmed Day]]),MONTH(Incoming_Data[[#This Row],[Confirmed Day]]),1),"")</f>
        <v/>
      </c>
      <c r="U687" s="12">
        <f>IF(ISNUMBER(Incoming_Data[[#This Row],[Completed Day]]),1,0)</f>
        <v>0</v>
      </c>
      <c r="V687" s="12">
        <f>IF(ISNUMBER(Incoming_Data[[#This Row],[Confirmed Day]]),1,0)</f>
        <v>0</v>
      </c>
      <c r="X687" t="s">
        <v>1747</v>
      </c>
      <c r="Y687" s="36">
        <v>41359</v>
      </c>
      <c r="AA687" t="s">
        <v>48</v>
      </c>
      <c r="AB687" s="36">
        <v>41389</v>
      </c>
    </row>
    <row r="688" spans="2:28" x14ac:dyDescent="0.25">
      <c r="B688" s="24" t="s">
        <v>30</v>
      </c>
      <c r="C688" s="24" t="s">
        <v>17</v>
      </c>
      <c r="D688" s="24" t="s">
        <v>2188</v>
      </c>
      <c r="E688" s="24" t="s">
        <v>11063</v>
      </c>
      <c r="F688" s="24" t="s">
        <v>11064</v>
      </c>
      <c r="G688" s="36">
        <v>41425</v>
      </c>
      <c r="H688" s="36">
        <v>41425</v>
      </c>
      <c r="I688" s="12">
        <v>3</v>
      </c>
      <c r="J688" s="12">
        <v>3</v>
      </c>
      <c r="K688" s="12">
        <v>4</v>
      </c>
      <c r="L688" s="24" t="s">
        <v>10602</v>
      </c>
      <c r="M688" t="str">
        <f>VLOOKUP(LEFT(Incoming_Data[[#This Row],[Object ID]],1),Lookup[#All],2,FALSE)</f>
        <v>Incident</v>
      </c>
      <c r="N688" s="36" t="str">
        <f>IFERROR(VLOOKUP(Incoming_Data[[#This Row],[Object ID]],SP_Data[#All],2,FALSE),"")</f>
        <v/>
      </c>
      <c r="O688" s="36" t="str">
        <f>IFERROR(VLOOKUP(Incoming_Data[[#This Row],[Object ID]],Finalized_Data[#All],2,FALSE),"")</f>
        <v/>
      </c>
      <c r="P6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8" s="6">
        <f>IFERROR(DATE(YEAR(Incoming_Data[[#This Row],[Incoming Day]]),MONTH(Incoming_Data[[#This Row],[Incoming Day]]),1),"")</f>
        <v>41395</v>
      </c>
      <c r="R688" s="3">
        <f>DATE(YEAR(Incoming_Data[[#This Row],[Incoming Day]]),1,1)</f>
        <v>41275</v>
      </c>
      <c r="S688" s="6" t="str">
        <f>IFERROR(DATE(YEAR(Incoming_Data[[#This Row],[Completed Day]]),MONTH(Incoming_Data[[#This Row],[Completed Day]]),1),"")</f>
        <v/>
      </c>
      <c r="T688" s="6" t="str">
        <f>IFERROR(DATE(YEAR(Incoming_Data[[#This Row],[Confirmed Day]]),MONTH(Incoming_Data[[#This Row],[Confirmed Day]]),1),"")</f>
        <v/>
      </c>
      <c r="U688" s="12">
        <f>IF(ISNUMBER(Incoming_Data[[#This Row],[Completed Day]]),1,0)</f>
        <v>0</v>
      </c>
      <c r="V688" s="12">
        <f>IF(ISNUMBER(Incoming_Data[[#This Row],[Confirmed Day]]),1,0)</f>
        <v>0</v>
      </c>
      <c r="X688" t="s">
        <v>46</v>
      </c>
      <c r="Y688" s="36">
        <v>41359</v>
      </c>
      <c r="AA688" t="s">
        <v>50</v>
      </c>
      <c r="AB688" s="36">
        <v>41414</v>
      </c>
    </row>
    <row r="689" spans="2:28" x14ac:dyDescent="0.25">
      <c r="B689" s="24" t="s">
        <v>30</v>
      </c>
      <c r="C689" s="24" t="s">
        <v>17</v>
      </c>
      <c r="D689" s="24" t="s">
        <v>2199</v>
      </c>
      <c r="E689" s="24" t="s">
        <v>10508</v>
      </c>
      <c r="F689" s="24" t="s">
        <v>11065</v>
      </c>
      <c r="G689" s="36">
        <v>41302</v>
      </c>
      <c r="H689" s="36">
        <v>41302</v>
      </c>
      <c r="I689" s="12">
        <v>4</v>
      </c>
      <c r="J689" s="12">
        <v>4</v>
      </c>
      <c r="K689" s="12">
        <v>4</v>
      </c>
      <c r="L689" s="24" t="s">
        <v>10597</v>
      </c>
      <c r="M689" t="str">
        <f>VLOOKUP(LEFT(Incoming_Data[[#This Row],[Object ID]],1),Lookup[#All],2,FALSE)</f>
        <v>Service Request</v>
      </c>
      <c r="N689" s="36">
        <f>IFERROR(VLOOKUP(Incoming_Data[[#This Row],[Object ID]],SP_Data[#All],2,FALSE),"")</f>
        <v>41352</v>
      </c>
      <c r="O689" s="36">
        <f>IFERROR(VLOOKUP(Incoming_Data[[#This Row],[Object ID]],Finalized_Data[#All],2,FALSE),"")</f>
        <v>41383</v>
      </c>
      <c r="P6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89" s="6">
        <f>IFERROR(DATE(YEAR(Incoming_Data[[#This Row],[Incoming Day]]),MONTH(Incoming_Data[[#This Row],[Incoming Day]]),1),"")</f>
        <v>41275</v>
      </c>
      <c r="R689" s="3">
        <f>DATE(YEAR(Incoming_Data[[#This Row],[Incoming Day]]),1,1)</f>
        <v>41275</v>
      </c>
      <c r="S689" s="6">
        <f>IFERROR(DATE(YEAR(Incoming_Data[[#This Row],[Completed Day]]),MONTH(Incoming_Data[[#This Row],[Completed Day]]),1),"")</f>
        <v>41334</v>
      </c>
      <c r="T689" s="6">
        <f>IFERROR(DATE(YEAR(Incoming_Data[[#This Row],[Confirmed Day]]),MONTH(Incoming_Data[[#This Row],[Confirmed Day]]),1),"")</f>
        <v>41365</v>
      </c>
      <c r="U689" s="12">
        <f>IF(ISNUMBER(Incoming_Data[[#This Row],[Completed Day]]),1,0)</f>
        <v>1</v>
      </c>
      <c r="V689" s="12">
        <f>IF(ISNUMBER(Incoming_Data[[#This Row],[Confirmed Day]]),1,0)</f>
        <v>1</v>
      </c>
      <c r="X689" t="s">
        <v>48</v>
      </c>
      <c r="Y689" s="36">
        <v>41358</v>
      </c>
      <c r="AA689" t="s">
        <v>52</v>
      </c>
      <c r="AB689" s="36">
        <v>41414</v>
      </c>
    </row>
    <row r="690" spans="2:28" x14ac:dyDescent="0.25">
      <c r="B690" s="24" t="s">
        <v>30</v>
      </c>
      <c r="C690" s="24" t="s">
        <v>17</v>
      </c>
      <c r="D690" s="24" t="s">
        <v>2199</v>
      </c>
      <c r="E690" s="24" t="s">
        <v>10449</v>
      </c>
      <c r="F690" s="24" t="s">
        <v>11066</v>
      </c>
      <c r="G690" s="36">
        <v>41317</v>
      </c>
      <c r="H690" s="36">
        <v>41317</v>
      </c>
      <c r="I690" s="12">
        <v>3</v>
      </c>
      <c r="J690" s="12">
        <v>3</v>
      </c>
      <c r="K690" s="12">
        <v>3</v>
      </c>
      <c r="L690" s="24" t="s">
        <v>10597</v>
      </c>
      <c r="M690" t="str">
        <f>VLOOKUP(LEFT(Incoming_Data[[#This Row],[Object ID]],1),Lookup[#All],2,FALSE)</f>
        <v>Service Request</v>
      </c>
      <c r="N690" s="36">
        <f>IFERROR(VLOOKUP(Incoming_Data[[#This Row],[Object ID]],SP_Data[#All],2,FALSE),"")</f>
        <v>41352</v>
      </c>
      <c r="O690" s="36">
        <f>IFERROR(VLOOKUP(Incoming_Data[[#This Row],[Object ID]],Finalized_Data[#All],2,FALSE),"")</f>
        <v>41425</v>
      </c>
      <c r="P6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0" s="6">
        <f>IFERROR(DATE(YEAR(Incoming_Data[[#This Row],[Incoming Day]]),MONTH(Incoming_Data[[#This Row],[Incoming Day]]),1),"")</f>
        <v>41306</v>
      </c>
      <c r="R690" s="3">
        <f>DATE(YEAR(Incoming_Data[[#This Row],[Incoming Day]]),1,1)</f>
        <v>41275</v>
      </c>
      <c r="S690" s="6">
        <f>IFERROR(DATE(YEAR(Incoming_Data[[#This Row],[Completed Day]]),MONTH(Incoming_Data[[#This Row],[Completed Day]]),1),"")</f>
        <v>41334</v>
      </c>
      <c r="T690" s="6">
        <f>IFERROR(DATE(YEAR(Incoming_Data[[#This Row],[Confirmed Day]]),MONTH(Incoming_Data[[#This Row],[Confirmed Day]]),1),"")</f>
        <v>41395</v>
      </c>
      <c r="U690" s="12">
        <f>IF(ISNUMBER(Incoming_Data[[#This Row],[Completed Day]]),1,0)</f>
        <v>1</v>
      </c>
      <c r="V690" s="12">
        <f>IF(ISNUMBER(Incoming_Data[[#This Row],[Confirmed Day]]),1,0)</f>
        <v>1</v>
      </c>
      <c r="X690" t="s">
        <v>50</v>
      </c>
      <c r="Y690" s="36">
        <v>41368</v>
      </c>
      <c r="AA690" t="s">
        <v>54</v>
      </c>
      <c r="AB690" s="36">
        <v>41421</v>
      </c>
    </row>
    <row r="691" spans="2:28" x14ac:dyDescent="0.25">
      <c r="B691" s="24" t="s">
        <v>30</v>
      </c>
      <c r="C691" s="24" t="s">
        <v>17</v>
      </c>
      <c r="D691" s="24" t="s">
        <v>2199</v>
      </c>
      <c r="E691" s="24" t="s">
        <v>10405</v>
      </c>
      <c r="F691" s="24" t="s">
        <v>11067</v>
      </c>
      <c r="G691" s="36">
        <v>41320</v>
      </c>
      <c r="H691" s="36">
        <v>41320</v>
      </c>
      <c r="I691" s="12">
        <v>3</v>
      </c>
      <c r="J691" s="12">
        <v>3</v>
      </c>
      <c r="K691" s="12">
        <v>3</v>
      </c>
      <c r="L691" s="24" t="s">
        <v>10597</v>
      </c>
      <c r="M691" t="str">
        <f>VLOOKUP(LEFT(Incoming_Data[[#This Row],[Object ID]],1),Lookup[#All],2,FALSE)</f>
        <v>Service Request</v>
      </c>
      <c r="N691" s="36">
        <f>IFERROR(VLOOKUP(Incoming_Data[[#This Row],[Object ID]],SP_Data[#All],2,FALSE),"")</f>
        <v>41352</v>
      </c>
      <c r="O691" s="36">
        <f>IFERROR(VLOOKUP(Incoming_Data[[#This Row],[Object ID]],Finalized_Data[#All],2,FALSE),"")</f>
        <v>41425</v>
      </c>
      <c r="P6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1" s="6">
        <f>IFERROR(DATE(YEAR(Incoming_Data[[#This Row],[Incoming Day]]),MONTH(Incoming_Data[[#This Row],[Incoming Day]]),1),"")</f>
        <v>41306</v>
      </c>
      <c r="R691" s="3">
        <f>DATE(YEAR(Incoming_Data[[#This Row],[Incoming Day]]),1,1)</f>
        <v>41275</v>
      </c>
      <c r="S691" s="6">
        <f>IFERROR(DATE(YEAR(Incoming_Data[[#This Row],[Completed Day]]),MONTH(Incoming_Data[[#This Row],[Completed Day]]),1),"")</f>
        <v>41334</v>
      </c>
      <c r="T691" s="6">
        <f>IFERROR(DATE(YEAR(Incoming_Data[[#This Row],[Confirmed Day]]),MONTH(Incoming_Data[[#This Row],[Confirmed Day]]),1),"")</f>
        <v>41395</v>
      </c>
      <c r="U691" s="12">
        <f>IF(ISNUMBER(Incoming_Data[[#This Row],[Completed Day]]),1,0)</f>
        <v>1</v>
      </c>
      <c r="V691" s="12">
        <f>IF(ISNUMBER(Incoming_Data[[#This Row],[Confirmed Day]]),1,0)</f>
        <v>1</v>
      </c>
      <c r="X691" t="s">
        <v>52</v>
      </c>
      <c r="Y691" s="36">
        <v>41368</v>
      </c>
      <c r="AA691" t="s">
        <v>56</v>
      </c>
      <c r="AB691" s="36">
        <v>41391</v>
      </c>
    </row>
    <row r="692" spans="2:28" x14ac:dyDescent="0.25">
      <c r="B692" s="24" t="s">
        <v>30</v>
      </c>
      <c r="C692" s="24" t="s">
        <v>17</v>
      </c>
      <c r="D692" s="24" t="s">
        <v>2199</v>
      </c>
      <c r="E692" s="24" t="s">
        <v>10396</v>
      </c>
      <c r="F692" s="24" t="s">
        <v>11068</v>
      </c>
      <c r="G692" s="36">
        <v>41320</v>
      </c>
      <c r="H692" s="36">
        <v>41320</v>
      </c>
      <c r="I692" s="12">
        <v>3</v>
      </c>
      <c r="J692" s="12">
        <v>3</v>
      </c>
      <c r="K692" s="12">
        <v>3</v>
      </c>
      <c r="L692" s="24" t="s">
        <v>10597</v>
      </c>
      <c r="M692" t="str">
        <f>VLOOKUP(LEFT(Incoming_Data[[#This Row],[Object ID]],1),Lookup[#All],2,FALSE)</f>
        <v>Service Request</v>
      </c>
      <c r="N692" s="36">
        <f>IFERROR(VLOOKUP(Incoming_Data[[#This Row],[Object ID]],SP_Data[#All],2,FALSE),"")</f>
        <v>41352</v>
      </c>
      <c r="O692" s="36">
        <f>IFERROR(VLOOKUP(Incoming_Data[[#This Row],[Object ID]],Finalized_Data[#All],2,FALSE),"")</f>
        <v>41383</v>
      </c>
      <c r="P6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2" s="6">
        <f>IFERROR(DATE(YEAR(Incoming_Data[[#This Row],[Incoming Day]]),MONTH(Incoming_Data[[#This Row],[Incoming Day]]),1),"")</f>
        <v>41306</v>
      </c>
      <c r="R692" s="3">
        <f>DATE(YEAR(Incoming_Data[[#This Row],[Incoming Day]]),1,1)</f>
        <v>41275</v>
      </c>
      <c r="S692" s="6">
        <f>IFERROR(DATE(YEAR(Incoming_Data[[#This Row],[Completed Day]]),MONTH(Incoming_Data[[#This Row],[Completed Day]]),1),"")</f>
        <v>41334</v>
      </c>
      <c r="T692" s="6">
        <f>IFERROR(DATE(YEAR(Incoming_Data[[#This Row],[Confirmed Day]]),MONTH(Incoming_Data[[#This Row],[Confirmed Day]]),1),"")</f>
        <v>41365</v>
      </c>
      <c r="U692" s="12">
        <f>IF(ISNUMBER(Incoming_Data[[#This Row],[Completed Day]]),1,0)</f>
        <v>1</v>
      </c>
      <c r="V692" s="12">
        <f>IF(ISNUMBER(Incoming_Data[[#This Row],[Confirmed Day]]),1,0)</f>
        <v>1</v>
      </c>
      <c r="X692" t="s">
        <v>54</v>
      </c>
      <c r="Y692" s="36">
        <v>41390</v>
      </c>
      <c r="AA692" t="s">
        <v>58</v>
      </c>
      <c r="AB692" s="36">
        <v>41391</v>
      </c>
    </row>
    <row r="693" spans="2:28" x14ac:dyDescent="0.25">
      <c r="B693" s="24" t="s">
        <v>30</v>
      </c>
      <c r="C693" s="24" t="s">
        <v>17</v>
      </c>
      <c r="D693" s="24" t="s">
        <v>2199</v>
      </c>
      <c r="E693" s="24" t="s">
        <v>10264</v>
      </c>
      <c r="F693" s="24" t="s">
        <v>11069</v>
      </c>
      <c r="G693" s="36">
        <v>41325</v>
      </c>
      <c r="H693" s="36">
        <v>41324</v>
      </c>
      <c r="I693" s="12">
        <v>3</v>
      </c>
      <c r="J693" s="12">
        <v>3</v>
      </c>
      <c r="K693" s="12">
        <v>3</v>
      </c>
      <c r="L693" s="24" t="s">
        <v>10597</v>
      </c>
      <c r="M693" t="str">
        <f>VLOOKUP(LEFT(Incoming_Data[[#This Row],[Object ID]],1),Lookup[#All],2,FALSE)</f>
        <v>Service Request</v>
      </c>
      <c r="N693" s="36">
        <f>IFERROR(VLOOKUP(Incoming_Data[[#This Row],[Object ID]],SP_Data[#All],2,FALSE),"")</f>
        <v>41353</v>
      </c>
      <c r="O693" s="36">
        <f>IFERROR(VLOOKUP(Incoming_Data[[#This Row],[Object ID]],Finalized_Data[#All],2,FALSE),"")</f>
        <v>41355</v>
      </c>
      <c r="P6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3" s="6">
        <f>IFERROR(DATE(YEAR(Incoming_Data[[#This Row],[Incoming Day]]),MONTH(Incoming_Data[[#This Row],[Incoming Day]]),1),"")</f>
        <v>41306</v>
      </c>
      <c r="R693" s="3">
        <f>DATE(YEAR(Incoming_Data[[#This Row],[Incoming Day]]),1,1)</f>
        <v>41275</v>
      </c>
      <c r="S693" s="6">
        <f>IFERROR(DATE(YEAR(Incoming_Data[[#This Row],[Completed Day]]),MONTH(Incoming_Data[[#This Row],[Completed Day]]),1),"")</f>
        <v>41334</v>
      </c>
      <c r="T693" s="6">
        <f>IFERROR(DATE(YEAR(Incoming_Data[[#This Row],[Confirmed Day]]),MONTH(Incoming_Data[[#This Row],[Confirmed Day]]),1),"")</f>
        <v>41334</v>
      </c>
      <c r="U693" s="12">
        <f>IF(ISNUMBER(Incoming_Data[[#This Row],[Completed Day]]),1,0)</f>
        <v>1</v>
      </c>
      <c r="V693" s="12">
        <f>IF(ISNUMBER(Incoming_Data[[#This Row],[Confirmed Day]]),1,0)</f>
        <v>1</v>
      </c>
      <c r="X693" t="s">
        <v>56</v>
      </c>
      <c r="Y693" s="36">
        <v>41360</v>
      </c>
      <c r="AA693" t="s">
        <v>60</v>
      </c>
      <c r="AB693" s="36">
        <v>41414</v>
      </c>
    </row>
    <row r="694" spans="2:28" x14ac:dyDescent="0.25">
      <c r="B694" s="24" t="s">
        <v>30</v>
      </c>
      <c r="C694" s="24" t="s">
        <v>17</v>
      </c>
      <c r="D694" s="24" t="s">
        <v>2199</v>
      </c>
      <c r="E694" s="24" t="s">
        <v>10254</v>
      </c>
      <c r="F694" s="24" t="s">
        <v>11070</v>
      </c>
      <c r="G694" s="36">
        <v>41325</v>
      </c>
      <c r="H694" s="36">
        <v>41324</v>
      </c>
      <c r="I694" s="12">
        <v>3</v>
      </c>
      <c r="J694" s="12">
        <v>3</v>
      </c>
      <c r="K694" s="12">
        <v>3</v>
      </c>
      <c r="L694" s="24" t="s">
        <v>10597</v>
      </c>
      <c r="M694" t="str">
        <f>VLOOKUP(LEFT(Incoming_Data[[#This Row],[Object ID]],1),Lookup[#All],2,FALSE)</f>
        <v>Service Request</v>
      </c>
      <c r="N694" s="36">
        <f>IFERROR(VLOOKUP(Incoming_Data[[#This Row],[Object ID]],SP_Data[#All],2,FALSE),"")</f>
        <v>41353</v>
      </c>
      <c r="O694" s="36">
        <f>IFERROR(VLOOKUP(Incoming_Data[[#This Row],[Object ID]],Finalized_Data[#All],2,FALSE),"")</f>
        <v>41384</v>
      </c>
      <c r="P6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4" s="6">
        <f>IFERROR(DATE(YEAR(Incoming_Data[[#This Row],[Incoming Day]]),MONTH(Incoming_Data[[#This Row],[Incoming Day]]),1),"")</f>
        <v>41306</v>
      </c>
      <c r="R694" s="3">
        <f>DATE(YEAR(Incoming_Data[[#This Row],[Incoming Day]]),1,1)</f>
        <v>41275</v>
      </c>
      <c r="S694" s="6">
        <f>IFERROR(DATE(YEAR(Incoming_Data[[#This Row],[Completed Day]]),MONTH(Incoming_Data[[#This Row],[Completed Day]]),1),"")</f>
        <v>41334</v>
      </c>
      <c r="T694" s="6">
        <f>IFERROR(DATE(YEAR(Incoming_Data[[#This Row],[Confirmed Day]]),MONTH(Incoming_Data[[#This Row],[Confirmed Day]]),1),"")</f>
        <v>41365</v>
      </c>
      <c r="U694" s="12">
        <f>IF(ISNUMBER(Incoming_Data[[#This Row],[Completed Day]]),1,0)</f>
        <v>1</v>
      </c>
      <c r="V694" s="12">
        <f>IF(ISNUMBER(Incoming_Data[[#This Row],[Confirmed Day]]),1,0)</f>
        <v>1</v>
      </c>
      <c r="X694" t="s">
        <v>58</v>
      </c>
      <c r="Y694" s="36">
        <v>41360</v>
      </c>
      <c r="AA694" t="s">
        <v>1749</v>
      </c>
      <c r="AB694" s="36">
        <v>41414</v>
      </c>
    </row>
    <row r="695" spans="2:28" x14ac:dyDescent="0.25">
      <c r="B695" s="24" t="s">
        <v>30</v>
      </c>
      <c r="C695" s="24" t="s">
        <v>17</v>
      </c>
      <c r="D695" s="24" t="s">
        <v>2199</v>
      </c>
      <c r="E695" s="24" t="s">
        <v>10259</v>
      </c>
      <c r="F695" s="24" t="s">
        <v>11071</v>
      </c>
      <c r="G695" s="36">
        <v>41325</v>
      </c>
      <c r="H695" s="36">
        <v>41324</v>
      </c>
      <c r="I695" s="12">
        <v>3</v>
      </c>
      <c r="J695" s="12">
        <v>3</v>
      </c>
      <c r="K695" s="12">
        <v>3</v>
      </c>
      <c r="L695" s="24" t="s">
        <v>10597</v>
      </c>
      <c r="M695" t="str">
        <f>VLOOKUP(LEFT(Incoming_Data[[#This Row],[Object ID]],1),Lookup[#All],2,FALSE)</f>
        <v>Service Request</v>
      </c>
      <c r="N695" s="36">
        <f>IFERROR(VLOOKUP(Incoming_Data[[#This Row],[Object ID]],SP_Data[#All],2,FALSE),"")</f>
        <v>41353</v>
      </c>
      <c r="O695" s="36">
        <f>IFERROR(VLOOKUP(Incoming_Data[[#This Row],[Object ID]],Finalized_Data[#All],2,FALSE),"")</f>
        <v>41355</v>
      </c>
      <c r="P6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5" s="6">
        <f>IFERROR(DATE(YEAR(Incoming_Data[[#This Row],[Incoming Day]]),MONTH(Incoming_Data[[#This Row],[Incoming Day]]),1),"")</f>
        <v>41306</v>
      </c>
      <c r="R695" s="3">
        <f>DATE(YEAR(Incoming_Data[[#This Row],[Incoming Day]]),1,1)</f>
        <v>41275</v>
      </c>
      <c r="S695" s="6">
        <f>IFERROR(DATE(YEAR(Incoming_Data[[#This Row],[Completed Day]]),MONTH(Incoming_Data[[#This Row],[Completed Day]]),1),"")</f>
        <v>41334</v>
      </c>
      <c r="T695" s="6">
        <f>IFERROR(DATE(YEAR(Incoming_Data[[#This Row],[Confirmed Day]]),MONTH(Incoming_Data[[#This Row],[Confirmed Day]]),1),"")</f>
        <v>41334</v>
      </c>
      <c r="U695" s="12">
        <f>IF(ISNUMBER(Incoming_Data[[#This Row],[Completed Day]]),1,0)</f>
        <v>1</v>
      </c>
      <c r="V695" s="12">
        <f>IF(ISNUMBER(Incoming_Data[[#This Row],[Confirmed Day]]),1,0)</f>
        <v>1</v>
      </c>
      <c r="X695" t="s">
        <v>60</v>
      </c>
      <c r="Y695" s="36">
        <v>41379</v>
      </c>
      <c r="AA695" t="s">
        <v>1750</v>
      </c>
      <c r="AB695" s="36">
        <v>41414</v>
      </c>
    </row>
    <row r="696" spans="2:28" x14ac:dyDescent="0.25">
      <c r="B696" s="24" t="s">
        <v>30</v>
      </c>
      <c r="C696" s="24" t="s">
        <v>17</v>
      </c>
      <c r="D696" s="24" t="s">
        <v>2199</v>
      </c>
      <c r="E696" s="24" t="s">
        <v>9889</v>
      </c>
      <c r="F696" s="24" t="s">
        <v>11069</v>
      </c>
      <c r="G696" s="36">
        <v>41327</v>
      </c>
      <c r="H696" s="36">
        <v>41327</v>
      </c>
      <c r="I696" s="12">
        <v>3</v>
      </c>
      <c r="J696" s="12">
        <v>3</v>
      </c>
      <c r="K696" s="12">
        <v>3</v>
      </c>
      <c r="L696" s="24" t="s">
        <v>10597</v>
      </c>
      <c r="M696" t="str">
        <f>VLOOKUP(LEFT(Incoming_Data[[#This Row],[Object ID]],1),Lookup[#All],2,FALSE)</f>
        <v>Service Request</v>
      </c>
      <c r="N696" s="36">
        <f>IFERROR(VLOOKUP(Incoming_Data[[#This Row],[Object ID]],SP_Data[#All],2,FALSE),"")</f>
        <v>41353</v>
      </c>
      <c r="O696" s="36">
        <f>IFERROR(VLOOKUP(Incoming_Data[[#This Row],[Object ID]],Finalized_Data[#All],2,FALSE),"")</f>
        <v>41384</v>
      </c>
      <c r="P6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6" s="6">
        <f>IFERROR(DATE(YEAR(Incoming_Data[[#This Row],[Incoming Day]]),MONTH(Incoming_Data[[#This Row],[Incoming Day]]),1),"")</f>
        <v>41306</v>
      </c>
      <c r="R696" s="3">
        <f>DATE(YEAR(Incoming_Data[[#This Row],[Incoming Day]]),1,1)</f>
        <v>41275</v>
      </c>
      <c r="S696" s="6">
        <f>IFERROR(DATE(YEAR(Incoming_Data[[#This Row],[Completed Day]]),MONTH(Incoming_Data[[#This Row],[Completed Day]]),1),"")</f>
        <v>41334</v>
      </c>
      <c r="T696" s="6">
        <f>IFERROR(DATE(YEAR(Incoming_Data[[#This Row],[Confirmed Day]]),MONTH(Incoming_Data[[#This Row],[Confirmed Day]]),1),"")</f>
        <v>41365</v>
      </c>
      <c r="U696" s="12">
        <f>IF(ISNUMBER(Incoming_Data[[#This Row],[Completed Day]]),1,0)</f>
        <v>1</v>
      </c>
      <c r="V696" s="12">
        <f>IF(ISNUMBER(Incoming_Data[[#This Row],[Confirmed Day]]),1,0)</f>
        <v>1</v>
      </c>
      <c r="X696" t="s">
        <v>1749</v>
      </c>
      <c r="Y696" s="36">
        <v>41382</v>
      </c>
      <c r="AA696" t="s">
        <v>62</v>
      </c>
      <c r="AB696" s="36">
        <v>41393</v>
      </c>
    </row>
    <row r="697" spans="2:28" x14ac:dyDescent="0.25">
      <c r="B697" s="24" t="s">
        <v>30</v>
      </c>
      <c r="C697" s="24" t="s">
        <v>17</v>
      </c>
      <c r="D697" s="24" t="s">
        <v>2199</v>
      </c>
      <c r="E697" s="24" t="s">
        <v>9886</v>
      </c>
      <c r="F697" s="24" t="s">
        <v>11072</v>
      </c>
      <c r="G697" s="36">
        <v>41327</v>
      </c>
      <c r="H697" s="36">
        <v>41327</v>
      </c>
      <c r="I697" s="12">
        <v>3</v>
      </c>
      <c r="J697" s="12">
        <v>3</v>
      </c>
      <c r="K697" s="12">
        <v>3</v>
      </c>
      <c r="L697" s="24" t="s">
        <v>10597</v>
      </c>
      <c r="M697" t="str">
        <f>VLOOKUP(LEFT(Incoming_Data[[#This Row],[Object ID]],1),Lookup[#All],2,FALSE)</f>
        <v>Service Request</v>
      </c>
      <c r="N697" s="36">
        <f>IFERROR(VLOOKUP(Incoming_Data[[#This Row],[Object ID]],SP_Data[#All],2,FALSE),"")</f>
        <v>41353</v>
      </c>
      <c r="O697" s="36">
        <f>IFERROR(VLOOKUP(Incoming_Data[[#This Row],[Object ID]],Finalized_Data[#All],2,FALSE),"")</f>
        <v>41425</v>
      </c>
      <c r="P6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7" s="6">
        <f>IFERROR(DATE(YEAR(Incoming_Data[[#This Row],[Incoming Day]]),MONTH(Incoming_Data[[#This Row],[Incoming Day]]),1),"")</f>
        <v>41306</v>
      </c>
      <c r="R697" s="3">
        <f>DATE(YEAR(Incoming_Data[[#This Row],[Incoming Day]]),1,1)</f>
        <v>41275</v>
      </c>
      <c r="S697" s="6">
        <f>IFERROR(DATE(YEAR(Incoming_Data[[#This Row],[Completed Day]]),MONTH(Incoming_Data[[#This Row],[Completed Day]]),1),"")</f>
        <v>41334</v>
      </c>
      <c r="T697" s="6">
        <f>IFERROR(DATE(YEAR(Incoming_Data[[#This Row],[Confirmed Day]]),MONTH(Incoming_Data[[#This Row],[Confirmed Day]]),1),"")</f>
        <v>41395</v>
      </c>
      <c r="U697" s="12">
        <f>IF(ISNUMBER(Incoming_Data[[#This Row],[Completed Day]]),1,0)</f>
        <v>1</v>
      </c>
      <c r="V697" s="12">
        <f>IF(ISNUMBER(Incoming_Data[[#This Row],[Confirmed Day]]),1,0)</f>
        <v>1</v>
      </c>
      <c r="X697" t="s">
        <v>1750</v>
      </c>
      <c r="Y697" s="36">
        <v>41383</v>
      </c>
      <c r="AA697" t="s">
        <v>6454</v>
      </c>
      <c r="AB697" s="36">
        <v>41386</v>
      </c>
    </row>
    <row r="698" spans="2:28" x14ac:dyDescent="0.25">
      <c r="B698" s="24" t="s">
        <v>30</v>
      </c>
      <c r="C698" s="24" t="s">
        <v>17</v>
      </c>
      <c r="D698" s="24" t="s">
        <v>2199</v>
      </c>
      <c r="E698" s="24" t="s">
        <v>9839</v>
      </c>
      <c r="F698" s="24" t="s">
        <v>11073</v>
      </c>
      <c r="G698" s="36">
        <v>41326</v>
      </c>
      <c r="H698" s="36">
        <v>41326</v>
      </c>
      <c r="I698" s="12">
        <v>3</v>
      </c>
      <c r="J698" s="12">
        <v>3</v>
      </c>
      <c r="K698" s="12">
        <v>3</v>
      </c>
      <c r="L698" s="24" t="s">
        <v>10597</v>
      </c>
      <c r="M698" t="str">
        <f>VLOOKUP(LEFT(Incoming_Data[[#This Row],[Object ID]],1),Lookup[#All],2,FALSE)</f>
        <v>Service Request</v>
      </c>
      <c r="N698" s="36">
        <f>IFERROR(VLOOKUP(Incoming_Data[[#This Row],[Object ID]],SP_Data[#All],2,FALSE),"")</f>
        <v>41353</v>
      </c>
      <c r="O698" s="36">
        <f>IFERROR(VLOOKUP(Incoming_Data[[#This Row],[Object ID]],Finalized_Data[#All],2,FALSE),"")</f>
        <v>41384</v>
      </c>
      <c r="P6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8" s="6">
        <f>IFERROR(DATE(YEAR(Incoming_Data[[#This Row],[Incoming Day]]),MONTH(Incoming_Data[[#This Row],[Incoming Day]]),1),"")</f>
        <v>41306</v>
      </c>
      <c r="R698" s="3">
        <f>DATE(YEAR(Incoming_Data[[#This Row],[Incoming Day]]),1,1)</f>
        <v>41275</v>
      </c>
      <c r="S698" s="6">
        <f>IFERROR(DATE(YEAR(Incoming_Data[[#This Row],[Completed Day]]),MONTH(Incoming_Data[[#This Row],[Completed Day]]),1),"")</f>
        <v>41334</v>
      </c>
      <c r="T698" s="6">
        <f>IFERROR(DATE(YEAR(Incoming_Data[[#This Row],[Confirmed Day]]),MONTH(Incoming_Data[[#This Row],[Confirmed Day]]),1),"")</f>
        <v>41365</v>
      </c>
      <c r="U698" s="12">
        <f>IF(ISNUMBER(Incoming_Data[[#This Row],[Completed Day]]),1,0)</f>
        <v>1</v>
      </c>
      <c r="V698" s="12">
        <f>IF(ISNUMBER(Incoming_Data[[#This Row],[Confirmed Day]]),1,0)</f>
        <v>1</v>
      </c>
      <c r="X698" t="s">
        <v>62</v>
      </c>
      <c r="Y698" s="36">
        <v>41362</v>
      </c>
      <c r="AA698" t="s">
        <v>64</v>
      </c>
      <c r="AB698" s="36">
        <v>41359</v>
      </c>
    </row>
    <row r="699" spans="2:28" x14ac:dyDescent="0.25">
      <c r="B699" s="24" t="s">
        <v>30</v>
      </c>
      <c r="C699" s="24" t="s">
        <v>17</v>
      </c>
      <c r="D699" s="24" t="s">
        <v>2199</v>
      </c>
      <c r="E699" s="24" t="s">
        <v>9812</v>
      </c>
      <c r="F699" s="24" t="s">
        <v>11074</v>
      </c>
      <c r="G699" s="36">
        <v>41328</v>
      </c>
      <c r="H699" s="36">
        <v>41328</v>
      </c>
      <c r="I699" s="12">
        <v>3</v>
      </c>
      <c r="J699" s="12">
        <v>3</v>
      </c>
      <c r="K699" s="12">
        <v>3</v>
      </c>
      <c r="L699" s="24" t="s">
        <v>10597</v>
      </c>
      <c r="M699" t="str">
        <f>VLOOKUP(LEFT(Incoming_Data[[#This Row],[Object ID]],1),Lookup[#All],2,FALSE)</f>
        <v>Service Request</v>
      </c>
      <c r="N699" s="36">
        <f>IFERROR(VLOOKUP(Incoming_Data[[#This Row],[Object ID]],SP_Data[#All],2,FALSE),"")</f>
        <v>41353</v>
      </c>
      <c r="O699" s="36">
        <f>IFERROR(VLOOKUP(Incoming_Data[[#This Row],[Object ID]],Finalized_Data[#All],2,FALSE),"")</f>
        <v>41384</v>
      </c>
      <c r="P6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699" s="6">
        <f>IFERROR(DATE(YEAR(Incoming_Data[[#This Row],[Incoming Day]]),MONTH(Incoming_Data[[#This Row],[Incoming Day]]),1),"")</f>
        <v>41306</v>
      </c>
      <c r="R699" s="3">
        <f>DATE(YEAR(Incoming_Data[[#This Row],[Incoming Day]]),1,1)</f>
        <v>41275</v>
      </c>
      <c r="S699" s="6">
        <f>IFERROR(DATE(YEAR(Incoming_Data[[#This Row],[Completed Day]]),MONTH(Incoming_Data[[#This Row],[Completed Day]]),1),"")</f>
        <v>41334</v>
      </c>
      <c r="T699" s="6">
        <f>IFERROR(DATE(YEAR(Incoming_Data[[#This Row],[Confirmed Day]]),MONTH(Incoming_Data[[#This Row],[Confirmed Day]]),1),"")</f>
        <v>41365</v>
      </c>
      <c r="U699" s="12">
        <f>IF(ISNUMBER(Incoming_Data[[#This Row],[Completed Day]]),1,0)</f>
        <v>1</v>
      </c>
      <c r="V699" s="12">
        <f>IF(ISNUMBER(Incoming_Data[[#This Row],[Confirmed Day]]),1,0)</f>
        <v>1</v>
      </c>
      <c r="X699" t="s">
        <v>64</v>
      </c>
      <c r="Y699" s="36">
        <v>41359</v>
      </c>
      <c r="AA699" t="s">
        <v>66</v>
      </c>
      <c r="AB699" s="36">
        <v>41391</v>
      </c>
    </row>
    <row r="700" spans="2:28" x14ac:dyDescent="0.25">
      <c r="B700" s="24" t="s">
        <v>30</v>
      </c>
      <c r="C700" s="24" t="s">
        <v>17</v>
      </c>
      <c r="D700" s="24" t="s">
        <v>2199</v>
      </c>
      <c r="E700" s="24" t="s">
        <v>9756</v>
      </c>
      <c r="F700" s="24" t="s">
        <v>11069</v>
      </c>
      <c r="G700" s="36">
        <v>41328</v>
      </c>
      <c r="H700" s="36">
        <v>41328</v>
      </c>
      <c r="I700" s="12">
        <v>3</v>
      </c>
      <c r="J700" s="12">
        <v>3</v>
      </c>
      <c r="K700" s="12">
        <v>3</v>
      </c>
      <c r="L700" s="24" t="s">
        <v>10597</v>
      </c>
      <c r="M700" t="str">
        <f>VLOOKUP(LEFT(Incoming_Data[[#This Row],[Object ID]],1),Lookup[#All],2,FALSE)</f>
        <v>Service Request</v>
      </c>
      <c r="N700" s="36">
        <f>IFERROR(VLOOKUP(Incoming_Data[[#This Row],[Object ID]],SP_Data[#All],2,FALSE),"")</f>
        <v>41353</v>
      </c>
      <c r="O700" s="36">
        <f>IFERROR(VLOOKUP(Incoming_Data[[#This Row],[Object ID]],Finalized_Data[#All],2,FALSE),"")</f>
        <v>41384</v>
      </c>
      <c r="P7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0" s="6">
        <f>IFERROR(DATE(YEAR(Incoming_Data[[#This Row],[Incoming Day]]),MONTH(Incoming_Data[[#This Row],[Incoming Day]]),1),"")</f>
        <v>41306</v>
      </c>
      <c r="R700" s="3">
        <f>DATE(YEAR(Incoming_Data[[#This Row],[Incoming Day]]),1,1)</f>
        <v>41275</v>
      </c>
      <c r="S700" s="6">
        <f>IFERROR(DATE(YEAR(Incoming_Data[[#This Row],[Completed Day]]),MONTH(Incoming_Data[[#This Row],[Completed Day]]),1),"")</f>
        <v>41334</v>
      </c>
      <c r="T700" s="6">
        <f>IFERROR(DATE(YEAR(Incoming_Data[[#This Row],[Confirmed Day]]),MONTH(Incoming_Data[[#This Row],[Confirmed Day]]),1),"")</f>
        <v>41365</v>
      </c>
      <c r="U700" s="12">
        <f>IF(ISNUMBER(Incoming_Data[[#This Row],[Completed Day]]),1,0)</f>
        <v>1</v>
      </c>
      <c r="V700" s="12">
        <f>IF(ISNUMBER(Incoming_Data[[#This Row],[Confirmed Day]]),1,0)</f>
        <v>1</v>
      </c>
      <c r="X700" t="s">
        <v>66</v>
      </c>
      <c r="Y700" s="36">
        <v>41359</v>
      </c>
      <c r="AA700" t="s">
        <v>68</v>
      </c>
      <c r="AB700" s="36">
        <v>41391</v>
      </c>
    </row>
    <row r="701" spans="2:28" x14ac:dyDescent="0.25">
      <c r="B701" s="24" t="s">
        <v>30</v>
      </c>
      <c r="C701" s="24" t="s">
        <v>17</v>
      </c>
      <c r="D701" s="24" t="s">
        <v>2199</v>
      </c>
      <c r="E701" s="24" t="s">
        <v>9519</v>
      </c>
      <c r="F701" s="24" t="s">
        <v>11075</v>
      </c>
      <c r="G701" s="36">
        <v>41311</v>
      </c>
      <c r="H701" s="36">
        <v>41310</v>
      </c>
      <c r="I701" s="12">
        <v>4</v>
      </c>
      <c r="J701" s="12">
        <v>4</v>
      </c>
      <c r="K701" s="12">
        <v>4</v>
      </c>
      <c r="L701" s="24" t="s">
        <v>10597</v>
      </c>
      <c r="M701" t="str">
        <f>VLOOKUP(LEFT(Incoming_Data[[#This Row],[Object ID]],1),Lookup[#All],2,FALSE)</f>
        <v>Service Request</v>
      </c>
      <c r="N701" s="36">
        <f>IFERROR(VLOOKUP(Incoming_Data[[#This Row],[Object ID]],SP_Data[#All],2,FALSE),"")</f>
        <v>41353</v>
      </c>
      <c r="O701" s="36">
        <f>IFERROR(VLOOKUP(Incoming_Data[[#This Row],[Object ID]],Finalized_Data[#All],2,FALSE),"")</f>
        <v>41384</v>
      </c>
      <c r="P7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1" s="6">
        <f>IFERROR(DATE(YEAR(Incoming_Data[[#This Row],[Incoming Day]]),MONTH(Incoming_Data[[#This Row],[Incoming Day]]),1),"")</f>
        <v>41306</v>
      </c>
      <c r="R701" s="3">
        <f>DATE(YEAR(Incoming_Data[[#This Row],[Incoming Day]]),1,1)</f>
        <v>41275</v>
      </c>
      <c r="S701" s="6">
        <f>IFERROR(DATE(YEAR(Incoming_Data[[#This Row],[Completed Day]]),MONTH(Incoming_Data[[#This Row],[Completed Day]]),1),"")</f>
        <v>41334</v>
      </c>
      <c r="T701" s="6">
        <f>IFERROR(DATE(YEAR(Incoming_Data[[#This Row],[Confirmed Day]]),MONTH(Incoming_Data[[#This Row],[Confirmed Day]]),1),"")</f>
        <v>41365</v>
      </c>
      <c r="U701" s="12">
        <f>IF(ISNUMBER(Incoming_Data[[#This Row],[Completed Day]]),1,0)</f>
        <v>1</v>
      </c>
      <c r="V701" s="12">
        <f>IF(ISNUMBER(Incoming_Data[[#This Row],[Confirmed Day]]),1,0)</f>
        <v>1</v>
      </c>
      <c r="X701" t="s">
        <v>68</v>
      </c>
      <c r="Y701" s="36">
        <v>41359</v>
      </c>
      <c r="AA701" t="s">
        <v>70</v>
      </c>
      <c r="AB701" s="36">
        <v>41391</v>
      </c>
    </row>
    <row r="702" spans="2:28" x14ac:dyDescent="0.25">
      <c r="B702" s="24" t="s">
        <v>30</v>
      </c>
      <c r="C702" s="24" t="s">
        <v>17</v>
      </c>
      <c r="D702" s="24" t="s">
        <v>2199</v>
      </c>
      <c r="E702" s="24" t="s">
        <v>9523</v>
      </c>
      <c r="F702" s="24" t="s">
        <v>11076</v>
      </c>
      <c r="G702" s="36">
        <v>41332</v>
      </c>
      <c r="H702" s="36">
        <v>41332</v>
      </c>
      <c r="I702" s="12">
        <v>3</v>
      </c>
      <c r="J702" s="12">
        <v>3</v>
      </c>
      <c r="K702" s="12">
        <v>3</v>
      </c>
      <c r="L702" s="24" t="s">
        <v>10597</v>
      </c>
      <c r="M702" t="str">
        <f>VLOOKUP(LEFT(Incoming_Data[[#This Row],[Object ID]],1),Lookup[#All],2,FALSE)</f>
        <v>Service Request</v>
      </c>
      <c r="N702" s="36">
        <f>IFERROR(VLOOKUP(Incoming_Data[[#This Row],[Object ID]],SP_Data[#All],2,FALSE),"")</f>
        <v>41353</v>
      </c>
      <c r="O702" s="36">
        <f>IFERROR(VLOOKUP(Incoming_Data[[#This Row],[Object ID]],Finalized_Data[#All],2,FALSE),"")</f>
        <v>41384</v>
      </c>
      <c r="P7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2" s="6">
        <f>IFERROR(DATE(YEAR(Incoming_Data[[#This Row],[Incoming Day]]),MONTH(Incoming_Data[[#This Row],[Incoming Day]]),1),"")</f>
        <v>41306</v>
      </c>
      <c r="R702" s="3">
        <f>DATE(YEAR(Incoming_Data[[#This Row],[Incoming Day]]),1,1)</f>
        <v>41275</v>
      </c>
      <c r="S702" s="6">
        <f>IFERROR(DATE(YEAR(Incoming_Data[[#This Row],[Completed Day]]),MONTH(Incoming_Data[[#This Row],[Completed Day]]),1),"")</f>
        <v>41334</v>
      </c>
      <c r="T702" s="6">
        <f>IFERROR(DATE(YEAR(Incoming_Data[[#This Row],[Confirmed Day]]),MONTH(Incoming_Data[[#This Row],[Confirmed Day]]),1),"")</f>
        <v>41365</v>
      </c>
      <c r="U702" s="12">
        <f>IF(ISNUMBER(Incoming_Data[[#This Row],[Completed Day]]),1,0)</f>
        <v>1</v>
      </c>
      <c r="V702" s="12">
        <f>IF(ISNUMBER(Incoming_Data[[#This Row],[Confirmed Day]]),1,0)</f>
        <v>1</v>
      </c>
      <c r="X702" t="s">
        <v>70</v>
      </c>
      <c r="Y702" s="36">
        <v>41359</v>
      </c>
      <c r="AA702" t="s">
        <v>72</v>
      </c>
      <c r="AB702" s="36">
        <v>41393</v>
      </c>
    </row>
    <row r="703" spans="2:28" x14ac:dyDescent="0.25">
      <c r="B703" s="24" t="s">
        <v>30</v>
      </c>
      <c r="C703" s="24" t="s">
        <v>17</v>
      </c>
      <c r="D703" s="24" t="s">
        <v>2199</v>
      </c>
      <c r="E703" s="24" t="s">
        <v>9505</v>
      </c>
      <c r="F703" s="24" t="s">
        <v>11077</v>
      </c>
      <c r="G703" s="36">
        <v>41327</v>
      </c>
      <c r="H703" s="36">
        <v>41327</v>
      </c>
      <c r="I703" s="12">
        <v>4</v>
      </c>
      <c r="J703" s="12">
        <v>4</v>
      </c>
      <c r="K703" s="12">
        <v>4</v>
      </c>
      <c r="L703" s="24" t="s">
        <v>10597</v>
      </c>
      <c r="M703" t="str">
        <f>VLOOKUP(LEFT(Incoming_Data[[#This Row],[Object ID]],1),Lookup[#All],2,FALSE)</f>
        <v>Service Request</v>
      </c>
      <c r="N703" s="36">
        <f>IFERROR(VLOOKUP(Incoming_Data[[#This Row],[Object ID]],SP_Data[#All],2,FALSE),"")</f>
        <v>41353</v>
      </c>
      <c r="O703" s="36">
        <f>IFERROR(VLOOKUP(Incoming_Data[[#This Row],[Object ID]],Finalized_Data[#All],2,FALSE),"")</f>
        <v>41425</v>
      </c>
      <c r="P7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3" s="6">
        <f>IFERROR(DATE(YEAR(Incoming_Data[[#This Row],[Incoming Day]]),MONTH(Incoming_Data[[#This Row],[Incoming Day]]),1),"")</f>
        <v>41306</v>
      </c>
      <c r="R703" s="3">
        <f>DATE(YEAR(Incoming_Data[[#This Row],[Incoming Day]]),1,1)</f>
        <v>41275</v>
      </c>
      <c r="S703" s="6">
        <f>IFERROR(DATE(YEAR(Incoming_Data[[#This Row],[Completed Day]]),MONTH(Incoming_Data[[#This Row],[Completed Day]]),1),"")</f>
        <v>41334</v>
      </c>
      <c r="T703" s="6">
        <f>IFERROR(DATE(YEAR(Incoming_Data[[#This Row],[Confirmed Day]]),MONTH(Incoming_Data[[#This Row],[Confirmed Day]]),1),"")</f>
        <v>41395</v>
      </c>
      <c r="U703" s="12">
        <f>IF(ISNUMBER(Incoming_Data[[#This Row],[Completed Day]]),1,0)</f>
        <v>1</v>
      </c>
      <c r="V703" s="12">
        <f>IF(ISNUMBER(Incoming_Data[[#This Row],[Confirmed Day]]),1,0)</f>
        <v>1</v>
      </c>
      <c r="X703" t="s">
        <v>72</v>
      </c>
      <c r="Y703" s="36">
        <v>41362</v>
      </c>
      <c r="AA703" t="s">
        <v>1599</v>
      </c>
      <c r="AB703" s="36">
        <v>41414</v>
      </c>
    </row>
    <row r="704" spans="2:28" x14ac:dyDescent="0.25">
      <c r="B704" s="24" t="s">
        <v>30</v>
      </c>
      <c r="C704" s="24" t="s">
        <v>17</v>
      </c>
      <c r="D704" s="24" t="s">
        <v>2199</v>
      </c>
      <c r="E704" s="24" t="s">
        <v>9369</v>
      </c>
      <c r="F704" s="24" t="s">
        <v>11069</v>
      </c>
      <c r="G704" s="36">
        <v>41332</v>
      </c>
      <c r="H704" s="36">
        <v>41332</v>
      </c>
      <c r="I704" s="12">
        <v>3</v>
      </c>
      <c r="J704" s="12">
        <v>3</v>
      </c>
      <c r="K704" s="12">
        <v>3</v>
      </c>
      <c r="L704" s="24" t="s">
        <v>10597</v>
      </c>
      <c r="M704" t="str">
        <f>VLOOKUP(LEFT(Incoming_Data[[#This Row],[Object ID]],1),Lookup[#All],2,FALSE)</f>
        <v>Service Request</v>
      </c>
      <c r="N704" s="36">
        <f>IFERROR(VLOOKUP(Incoming_Data[[#This Row],[Object ID]],SP_Data[#All],2,FALSE),"")</f>
        <v>41353</v>
      </c>
      <c r="O704" s="36">
        <f>IFERROR(VLOOKUP(Incoming_Data[[#This Row],[Object ID]],Finalized_Data[#All],2,FALSE),"")</f>
        <v>41384</v>
      </c>
      <c r="P7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4" s="6">
        <f>IFERROR(DATE(YEAR(Incoming_Data[[#This Row],[Incoming Day]]),MONTH(Incoming_Data[[#This Row],[Incoming Day]]),1),"")</f>
        <v>41306</v>
      </c>
      <c r="R704" s="3">
        <f>DATE(YEAR(Incoming_Data[[#This Row],[Incoming Day]]),1,1)</f>
        <v>41275</v>
      </c>
      <c r="S704" s="6">
        <f>IFERROR(DATE(YEAR(Incoming_Data[[#This Row],[Completed Day]]),MONTH(Incoming_Data[[#This Row],[Completed Day]]),1),"")</f>
        <v>41334</v>
      </c>
      <c r="T704" s="6">
        <f>IFERROR(DATE(YEAR(Incoming_Data[[#This Row],[Confirmed Day]]),MONTH(Incoming_Data[[#This Row],[Confirmed Day]]),1),"")</f>
        <v>41365</v>
      </c>
      <c r="U704" s="12">
        <f>IF(ISNUMBER(Incoming_Data[[#This Row],[Completed Day]]),1,0)</f>
        <v>1</v>
      </c>
      <c r="V704" s="12">
        <f>IF(ISNUMBER(Incoming_Data[[#This Row],[Confirmed Day]]),1,0)</f>
        <v>1</v>
      </c>
      <c r="X704" t="s">
        <v>1599</v>
      </c>
      <c r="Y704" s="36">
        <v>41374</v>
      </c>
      <c r="AA704" t="s">
        <v>1751</v>
      </c>
      <c r="AB704" s="36">
        <v>41414</v>
      </c>
    </row>
    <row r="705" spans="2:28" x14ac:dyDescent="0.25">
      <c r="B705" s="24" t="s">
        <v>30</v>
      </c>
      <c r="C705" s="24" t="s">
        <v>17</v>
      </c>
      <c r="D705" s="24" t="s">
        <v>2199</v>
      </c>
      <c r="E705" s="24" t="s">
        <v>9074</v>
      </c>
      <c r="F705" s="24" t="s">
        <v>10826</v>
      </c>
      <c r="G705" s="36">
        <v>41332</v>
      </c>
      <c r="H705" s="36">
        <v>41331</v>
      </c>
      <c r="I705" s="12">
        <v>3</v>
      </c>
      <c r="J705" s="12">
        <v>3</v>
      </c>
      <c r="K705" s="12">
        <v>3</v>
      </c>
      <c r="L705" s="24" t="s">
        <v>10597</v>
      </c>
      <c r="M705" t="str">
        <f>VLOOKUP(LEFT(Incoming_Data[[#This Row],[Object ID]],1),Lookup[#All],2,FALSE)</f>
        <v>Service Request</v>
      </c>
      <c r="N705" s="36">
        <f>IFERROR(VLOOKUP(Incoming_Data[[#This Row],[Object ID]],SP_Data[#All],2,FALSE),"")</f>
        <v>41353</v>
      </c>
      <c r="O705" s="36">
        <f>IFERROR(VLOOKUP(Incoming_Data[[#This Row],[Object ID]],Finalized_Data[#All],2,FALSE),"")</f>
        <v>41384</v>
      </c>
      <c r="P7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5" s="6">
        <f>IFERROR(DATE(YEAR(Incoming_Data[[#This Row],[Incoming Day]]),MONTH(Incoming_Data[[#This Row],[Incoming Day]]),1),"")</f>
        <v>41306</v>
      </c>
      <c r="R705" s="3">
        <f>DATE(YEAR(Incoming_Data[[#This Row],[Incoming Day]]),1,1)</f>
        <v>41275</v>
      </c>
      <c r="S705" s="6">
        <f>IFERROR(DATE(YEAR(Incoming_Data[[#This Row],[Completed Day]]),MONTH(Incoming_Data[[#This Row],[Completed Day]]),1),"")</f>
        <v>41334</v>
      </c>
      <c r="T705" s="6">
        <f>IFERROR(DATE(YEAR(Incoming_Data[[#This Row],[Confirmed Day]]),MONTH(Incoming_Data[[#This Row],[Confirmed Day]]),1),"")</f>
        <v>41365</v>
      </c>
      <c r="U705" s="12">
        <f>IF(ISNUMBER(Incoming_Data[[#This Row],[Completed Day]]),1,0)</f>
        <v>1</v>
      </c>
      <c r="V705" s="12">
        <f>IF(ISNUMBER(Incoming_Data[[#This Row],[Confirmed Day]]),1,0)</f>
        <v>1</v>
      </c>
      <c r="X705" t="s">
        <v>1751</v>
      </c>
      <c r="Y705" s="36">
        <v>41383</v>
      </c>
      <c r="AA705" t="s">
        <v>1752</v>
      </c>
      <c r="AB705" s="36">
        <v>41414</v>
      </c>
    </row>
    <row r="706" spans="2:28" x14ac:dyDescent="0.25">
      <c r="B706" s="24" t="s">
        <v>30</v>
      </c>
      <c r="C706" s="24" t="s">
        <v>17</v>
      </c>
      <c r="D706" s="24" t="s">
        <v>2199</v>
      </c>
      <c r="E706" s="24" t="s">
        <v>8433</v>
      </c>
      <c r="F706" s="24" t="s">
        <v>11078</v>
      </c>
      <c r="G706" s="36">
        <v>41339</v>
      </c>
      <c r="H706" s="36">
        <v>41338</v>
      </c>
      <c r="I706" s="12">
        <v>3</v>
      </c>
      <c r="J706" s="12">
        <v>3</v>
      </c>
      <c r="K706" s="12">
        <v>3</v>
      </c>
      <c r="L706" s="24" t="s">
        <v>10597</v>
      </c>
      <c r="M706" t="str">
        <f>VLOOKUP(LEFT(Incoming_Data[[#This Row],[Object ID]],1),Lookup[#All],2,FALSE)</f>
        <v>Service Request</v>
      </c>
      <c r="N706" s="36">
        <f>IFERROR(VLOOKUP(Incoming_Data[[#This Row],[Object ID]],SP_Data[#All],2,FALSE),"")</f>
        <v>41353</v>
      </c>
      <c r="O706" s="36">
        <f>IFERROR(VLOOKUP(Incoming_Data[[#This Row],[Object ID]],Finalized_Data[#All],2,FALSE),"")</f>
        <v>41355</v>
      </c>
      <c r="P7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6" s="6">
        <f>IFERROR(DATE(YEAR(Incoming_Data[[#This Row],[Incoming Day]]),MONTH(Incoming_Data[[#This Row],[Incoming Day]]),1),"")</f>
        <v>41334</v>
      </c>
      <c r="R706" s="3">
        <f>DATE(YEAR(Incoming_Data[[#This Row],[Incoming Day]]),1,1)</f>
        <v>41275</v>
      </c>
      <c r="S706" s="6">
        <f>IFERROR(DATE(YEAR(Incoming_Data[[#This Row],[Completed Day]]),MONTH(Incoming_Data[[#This Row],[Completed Day]]),1),"")</f>
        <v>41334</v>
      </c>
      <c r="T706" s="6">
        <f>IFERROR(DATE(YEAR(Incoming_Data[[#This Row],[Confirmed Day]]),MONTH(Incoming_Data[[#This Row],[Confirmed Day]]),1),"")</f>
        <v>41334</v>
      </c>
      <c r="U706" s="12">
        <f>IF(ISNUMBER(Incoming_Data[[#This Row],[Completed Day]]),1,0)</f>
        <v>1</v>
      </c>
      <c r="V706" s="12">
        <f>IF(ISNUMBER(Incoming_Data[[#This Row],[Confirmed Day]]),1,0)</f>
        <v>1</v>
      </c>
      <c r="X706" t="s">
        <v>1752</v>
      </c>
      <c r="Y706" s="36">
        <v>41383</v>
      </c>
      <c r="AA706" t="s">
        <v>74</v>
      </c>
      <c r="AB706" s="36">
        <v>41393</v>
      </c>
    </row>
    <row r="707" spans="2:28" x14ac:dyDescent="0.25">
      <c r="B707" s="24" t="s">
        <v>30</v>
      </c>
      <c r="C707" s="24" t="s">
        <v>17</v>
      </c>
      <c r="D707" s="24" t="s">
        <v>2199</v>
      </c>
      <c r="E707" s="24" t="s">
        <v>8429</v>
      </c>
      <c r="F707" s="24" t="s">
        <v>11079</v>
      </c>
      <c r="G707" s="36">
        <v>41340</v>
      </c>
      <c r="H707" s="36">
        <v>41339</v>
      </c>
      <c r="I707" s="12">
        <v>3</v>
      </c>
      <c r="J707" s="12">
        <v>3</v>
      </c>
      <c r="K707" s="12">
        <v>3</v>
      </c>
      <c r="L707" s="24" t="s">
        <v>10597</v>
      </c>
      <c r="M707" t="str">
        <f>VLOOKUP(LEFT(Incoming_Data[[#This Row],[Object ID]],1),Lookup[#All],2,FALSE)</f>
        <v>Service Request</v>
      </c>
      <c r="N707" s="36">
        <f>IFERROR(VLOOKUP(Incoming_Data[[#This Row],[Object ID]],SP_Data[#All],2,FALSE),"")</f>
        <v>41353</v>
      </c>
      <c r="O707" s="36">
        <f>IFERROR(VLOOKUP(Incoming_Data[[#This Row],[Object ID]],Finalized_Data[#All],2,FALSE),"")</f>
        <v>41384</v>
      </c>
      <c r="P7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7" s="6">
        <f>IFERROR(DATE(YEAR(Incoming_Data[[#This Row],[Incoming Day]]),MONTH(Incoming_Data[[#This Row],[Incoming Day]]),1),"")</f>
        <v>41334</v>
      </c>
      <c r="R707" s="3">
        <f>DATE(YEAR(Incoming_Data[[#This Row],[Incoming Day]]),1,1)</f>
        <v>41275</v>
      </c>
      <c r="S707" s="6">
        <f>IFERROR(DATE(YEAR(Incoming_Data[[#This Row],[Completed Day]]),MONTH(Incoming_Data[[#This Row],[Completed Day]]),1),"")</f>
        <v>41334</v>
      </c>
      <c r="T707" s="6">
        <f>IFERROR(DATE(YEAR(Incoming_Data[[#This Row],[Confirmed Day]]),MONTH(Incoming_Data[[#This Row],[Confirmed Day]]),1),"")</f>
        <v>41365</v>
      </c>
      <c r="U707" s="12">
        <f>IF(ISNUMBER(Incoming_Data[[#This Row],[Completed Day]]),1,0)</f>
        <v>1</v>
      </c>
      <c r="V707" s="12">
        <f>IF(ISNUMBER(Incoming_Data[[#This Row],[Confirmed Day]]),1,0)</f>
        <v>1</v>
      </c>
      <c r="X707" t="s">
        <v>74</v>
      </c>
      <c r="Y707" s="36">
        <v>41362</v>
      </c>
      <c r="AA707" t="s">
        <v>76</v>
      </c>
      <c r="AB707" s="36">
        <v>41414</v>
      </c>
    </row>
    <row r="708" spans="2:28" x14ac:dyDescent="0.25">
      <c r="B708" s="24" t="s">
        <v>30</v>
      </c>
      <c r="C708" s="24" t="s">
        <v>17</v>
      </c>
      <c r="D708" s="24" t="s">
        <v>2199</v>
      </c>
      <c r="E708" s="24" t="s">
        <v>8038</v>
      </c>
      <c r="F708" s="24" t="s">
        <v>11080</v>
      </c>
      <c r="G708" s="36">
        <v>41340</v>
      </c>
      <c r="H708" s="36">
        <v>41340</v>
      </c>
      <c r="I708" s="12">
        <v>3</v>
      </c>
      <c r="J708" s="12">
        <v>3</v>
      </c>
      <c r="K708" s="12">
        <v>3</v>
      </c>
      <c r="L708" s="24" t="s">
        <v>10597</v>
      </c>
      <c r="M708" t="str">
        <f>VLOOKUP(LEFT(Incoming_Data[[#This Row],[Object ID]],1),Lookup[#All],2,FALSE)</f>
        <v>Service Request</v>
      </c>
      <c r="N708" s="36">
        <f>IFERROR(VLOOKUP(Incoming_Data[[#This Row],[Object ID]],SP_Data[#All],2,FALSE),"")</f>
        <v>41356</v>
      </c>
      <c r="O708" s="36">
        <f>IFERROR(VLOOKUP(Incoming_Data[[#This Row],[Object ID]],Finalized_Data[#All],2,FALSE),"")</f>
        <v>41387</v>
      </c>
      <c r="P7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8" s="6">
        <f>IFERROR(DATE(YEAR(Incoming_Data[[#This Row],[Incoming Day]]),MONTH(Incoming_Data[[#This Row],[Incoming Day]]),1),"")</f>
        <v>41334</v>
      </c>
      <c r="R708" s="3">
        <f>DATE(YEAR(Incoming_Data[[#This Row],[Incoming Day]]),1,1)</f>
        <v>41275</v>
      </c>
      <c r="S708" s="6">
        <f>IFERROR(DATE(YEAR(Incoming_Data[[#This Row],[Completed Day]]),MONTH(Incoming_Data[[#This Row],[Completed Day]]),1),"")</f>
        <v>41334</v>
      </c>
      <c r="T708" s="6">
        <f>IFERROR(DATE(YEAR(Incoming_Data[[#This Row],[Confirmed Day]]),MONTH(Incoming_Data[[#This Row],[Confirmed Day]]),1),"")</f>
        <v>41365</v>
      </c>
      <c r="U708" s="12">
        <f>IF(ISNUMBER(Incoming_Data[[#This Row],[Completed Day]]),1,0)</f>
        <v>1</v>
      </c>
      <c r="V708" s="12">
        <f>IF(ISNUMBER(Incoming_Data[[#This Row],[Confirmed Day]]),1,0)</f>
        <v>1</v>
      </c>
      <c r="X708" t="s">
        <v>11562</v>
      </c>
      <c r="Y708" s="36">
        <v>41420</v>
      </c>
      <c r="AA708" t="s">
        <v>78</v>
      </c>
      <c r="AB708" s="36">
        <v>41414</v>
      </c>
    </row>
    <row r="709" spans="2:28" x14ac:dyDescent="0.25">
      <c r="B709" s="24" t="s">
        <v>30</v>
      </c>
      <c r="C709" s="24" t="s">
        <v>17</v>
      </c>
      <c r="D709" s="24" t="s">
        <v>2199</v>
      </c>
      <c r="E709" s="24" t="s">
        <v>8001</v>
      </c>
      <c r="F709" s="24" t="s">
        <v>11072</v>
      </c>
      <c r="G709" s="36">
        <v>41346</v>
      </c>
      <c r="H709" s="36">
        <v>41345</v>
      </c>
      <c r="I709" s="12">
        <v>3</v>
      </c>
      <c r="J709" s="12">
        <v>3</v>
      </c>
      <c r="K709" s="12">
        <v>3</v>
      </c>
      <c r="L709" s="24" t="s">
        <v>10597</v>
      </c>
      <c r="M709" t="str">
        <f>VLOOKUP(LEFT(Incoming_Data[[#This Row],[Object ID]],1),Lookup[#All],2,FALSE)</f>
        <v>Service Request</v>
      </c>
      <c r="N709" s="36">
        <f>IFERROR(VLOOKUP(Incoming_Data[[#This Row],[Object ID]],SP_Data[#All],2,FALSE),"")</f>
        <v>41353</v>
      </c>
      <c r="O709" s="36">
        <f>IFERROR(VLOOKUP(Incoming_Data[[#This Row],[Object ID]],Finalized_Data[#All],2,FALSE),"")</f>
        <v>41355</v>
      </c>
      <c r="P7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09" s="6">
        <f>IFERROR(DATE(YEAR(Incoming_Data[[#This Row],[Incoming Day]]),MONTH(Incoming_Data[[#This Row],[Incoming Day]]),1),"")</f>
        <v>41334</v>
      </c>
      <c r="R709" s="3">
        <f>DATE(YEAR(Incoming_Data[[#This Row],[Incoming Day]]),1,1)</f>
        <v>41275</v>
      </c>
      <c r="S709" s="6">
        <f>IFERROR(DATE(YEAR(Incoming_Data[[#This Row],[Completed Day]]),MONTH(Incoming_Data[[#This Row],[Completed Day]]),1),"")</f>
        <v>41334</v>
      </c>
      <c r="T709" s="6">
        <f>IFERROR(DATE(YEAR(Incoming_Data[[#This Row],[Confirmed Day]]),MONTH(Incoming_Data[[#This Row],[Confirmed Day]]),1),"")</f>
        <v>41334</v>
      </c>
      <c r="U709" s="12">
        <f>IF(ISNUMBER(Incoming_Data[[#This Row],[Completed Day]]),1,0)</f>
        <v>1</v>
      </c>
      <c r="V709" s="12">
        <f>IF(ISNUMBER(Incoming_Data[[#This Row],[Confirmed Day]]),1,0)</f>
        <v>1</v>
      </c>
      <c r="X709" t="s">
        <v>76</v>
      </c>
      <c r="Y709" s="36">
        <v>41369</v>
      </c>
      <c r="AA709" t="s">
        <v>79</v>
      </c>
      <c r="AB709" s="36">
        <v>41414</v>
      </c>
    </row>
    <row r="710" spans="2:28" x14ac:dyDescent="0.25">
      <c r="B710" s="24" t="s">
        <v>30</v>
      </c>
      <c r="C710" s="24" t="s">
        <v>17</v>
      </c>
      <c r="D710" s="24" t="s">
        <v>2199</v>
      </c>
      <c r="E710" s="24" t="s">
        <v>8009</v>
      </c>
      <c r="F710" s="24" t="s">
        <v>11069</v>
      </c>
      <c r="G710" s="36">
        <v>41346</v>
      </c>
      <c r="H710" s="36">
        <v>41345</v>
      </c>
      <c r="I710" s="12">
        <v>3</v>
      </c>
      <c r="J710" s="12">
        <v>3</v>
      </c>
      <c r="K710" s="12">
        <v>3</v>
      </c>
      <c r="L710" s="24" t="s">
        <v>10597</v>
      </c>
      <c r="M710" t="str">
        <f>VLOOKUP(LEFT(Incoming_Data[[#This Row],[Object ID]],1),Lookup[#All],2,FALSE)</f>
        <v>Service Request</v>
      </c>
      <c r="N710" s="36">
        <f>IFERROR(VLOOKUP(Incoming_Data[[#This Row],[Object ID]],SP_Data[#All],2,FALSE),"")</f>
        <v>41353</v>
      </c>
      <c r="O710" s="36">
        <f>IFERROR(VLOOKUP(Incoming_Data[[#This Row],[Object ID]],Finalized_Data[#All],2,FALSE),"")</f>
        <v>41355</v>
      </c>
      <c r="P7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0" s="6">
        <f>IFERROR(DATE(YEAR(Incoming_Data[[#This Row],[Incoming Day]]),MONTH(Incoming_Data[[#This Row],[Incoming Day]]),1),"")</f>
        <v>41334</v>
      </c>
      <c r="R710" s="3">
        <f>DATE(YEAR(Incoming_Data[[#This Row],[Incoming Day]]),1,1)</f>
        <v>41275</v>
      </c>
      <c r="S710" s="6">
        <f>IFERROR(DATE(YEAR(Incoming_Data[[#This Row],[Completed Day]]),MONTH(Incoming_Data[[#This Row],[Completed Day]]),1),"")</f>
        <v>41334</v>
      </c>
      <c r="T710" s="6">
        <f>IFERROR(DATE(YEAR(Incoming_Data[[#This Row],[Confirmed Day]]),MONTH(Incoming_Data[[#This Row],[Confirmed Day]]),1),"")</f>
        <v>41334</v>
      </c>
      <c r="U710" s="12">
        <f>IF(ISNUMBER(Incoming_Data[[#This Row],[Completed Day]]),1,0)</f>
        <v>1</v>
      </c>
      <c r="V710" s="12">
        <f>IF(ISNUMBER(Incoming_Data[[#This Row],[Confirmed Day]]),1,0)</f>
        <v>1</v>
      </c>
      <c r="X710" t="s">
        <v>78</v>
      </c>
      <c r="Y710" s="36">
        <v>41369</v>
      </c>
      <c r="AA710" t="s">
        <v>81</v>
      </c>
      <c r="AB710" s="36">
        <v>41414</v>
      </c>
    </row>
    <row r="711" spans="2:28" x14ac:dyDescent="0.25">
      <c r="B711" s="24" t="s">
        <v>30</v>
      </c>
      <c r="C711" s="24" t="s">
        <v>17</v>
      </c>
      <c r="D711" s="24" t="s">
        <v>2199</v>
      </c>
      <c r="E711" s="24" t="s">
        <v>7988</v>
      </c>
      <c r="F711" s="24" t="s">
        <v>11072</v>
      </c>
      <c r="G711" s="36">
        <v>41346</v>
      </c>
      <c r="H711" s="36">
        <v>41345</v>
      </c>
      <c r="I711" s="12">
        <v>3</v>
      </c>
      <c r="J711" s="12">
        <v>3</v>
      </c>
      <c r="K711" s="12">
        <v>3</v>
      </c>
      <c r="L711" s="24" t="s">
        <v>10597</v>
      </c>
      <c r="M711" t="str">
        <f>VLOOKUP(LEFT(Incoming_Data[[#This Row],[Object ID]],1),Lookup[#All],2,FALSE)</f>
        <v>Service Request</v>
      </c>
      <c r="N711" s="36">
        <f>IFERROR(VLOOKUP(Incoming_Data[[#This Row],[Object ID]],SP_Data[#All],2,FALSE),"")</f>
        <v>41353</v>
      </c>
      <c r="O711" s="36">
        <f>IFERROR(VLOOKUP(Incoming_Data[[#This Row],[Object ID]],Finalized_Data[#All],2,FALSE),"")</f>
        <v>41380</v>
      </c>
      <c r="P7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1" s="6">
        <f>IFERROR(DATE(YEAR(Incoming_Data[[#This Row],[Incoming Day]]),MONTH(Incoming_Data[[#This Row],[Incoming Day]]),1),"")</f>
        <v>41334</v>
      </c>
      <c r="R711" s="3">
        <f>DATE(YEAR(Incoming_Data[[#This Row],[Incoming Day]]),1,1)</f>
        <v>41275</v>
      </c>
      <c r="S711" s="6">
        <f>IFERROR(DATE(YEAR(Incoming_Data[[#This Row],[Completed Day]]),MONTH(Incoming_Data[[#This Row],[Completed Day]]),1),"")</f>
        <v>41334</v>
      </c>
      <c r="T711" s="6">
        <f>IFERROR(DATE(YEAR(Incoming_Data[[#This Row],[Confirmed Day]]),MONTH(Incoming_Data[[#This Row],[Confirmed Day]]),1),"")</f>
        <v>41365</v>
      </c>
      <c r="U711" s="12">
        <f>IF(ISNUMBER(Incoming_Data[[#This Row],[Completed Day]]),1,0)</f>
        <v>1</v>
      </c>
      <c r="V711" s="12">
        <f>IF(ISNUMBER(Incoming_Data[[#This Row],[Confirmed Day]]),1,0)</f>
        <v>1</v>
      </c>
      <c r="X711" t="s">
        <v>79</v>
      </c>
      <c r="Y711" s="36">
        <v>41372</v>
      </c>
      <c r="AA711" t="s">
        <v>83</v>
      </c>
      <c r="AB711" s="36">
        <v>41414</v>
      </c>
    </row>
    <row r="712" spans="2:28" x14ac:dyDescent="0.25">
      <c r="B712" s="24" t="s">
        <v>30</v>
      </c>
      <c r="C712" s="24" t="s">
        <v>17</v>
      </c>
      <c r="D712" s="24" t="s">
        <v>2199</v>
      </c>
      <c r="E712" s="24" t="s">
        <v>7991</v>
      </c>
      <c r="F712" s="24" t="s">
        <v>11081</v>
      </c>
      <c r="G712" s="36">
        <v>41346</v>
      </c>
      <c r="H712" s="36">
        <v>41345</v>
      </c>
      <c r="I712" s="12">
        <v>3</v>
      </c>
      <c r="J712" s="12">
        <v>3</v>
      </c>
      <c r="K712" s="12">
        <v>3</v>
      </c>
      <c r="L712" s="24" t="s">
        <v>10597</v>
      </c>
      <c r="M712" t="str">
        <f>VLOOKUP(LEFT(Incoming_Data[[#This Row],[Object ID]],1),Lookup[#All],2,FALSE)</f>
        <v>Service Request</v>
      </c>
      <c r="N712" s="36">
        <f>IFERROR(VLOOKUP(Incoming_Data[[#This Row],[Object ID]],SP_Data[#All],2,FALSE),"")</f>
        <v>41353</v>
      </c>
      <c r="O712" s="36">
        <f>IFERROR(VLOOKUP(Incoming_Data[[#This Row],[Object ID]],Finalized_Data[#All],2,FALSE),"")</f>
        <v>41355</v>
      </c>
      <c r="P7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2" s="6">
        <f>IFERROR(DATE(YEAR(Incoming_Data[[#This Row],[Incoming Day]]),MONTH(Incoming_Data[[#This Row],[Incoming Day]]),1),"")</f>
        <v>41334</v>
      </c>
      <c r="R712" s="3">
        <f>DATE(YEAR(Incoming_Data[[#This Row],[Incoming Day]]),1,1)</f>
        <v>41275</v>
      </c>
      <c r="S712" s="6">
        <f>IFERROR(DATE(YEAR(Incoming_Data[[#This Row],[Completed Day]]),MONTH(Incoming_Data[[#This Row],[Completed Day]]),1),"")</f>
        <v>41334</v>
      </c>
      <c r="T712" s="6">
        <f>IFERROR(DATE(YEAR(Incoming_Data[[#This Row],[Confirmed Day]]),MONTH(Incoming_Data[[#This Row],[Confirmed Day]]),1),"")</f>
        <v>41334</v>
      </c>
      <c r="U712" s="12">
        <f>IF(ISNUMBER(Incoming_Data[[#This Row],[Completed Day]]),1,0)</f>
        <v>1</v>
      </c>
      <c r="V712" s="12">
        <f>IF(ISNUMBER(Incoming_Data[[#This Row],[Confirmed Day]]),1,0)</f>
        <v>1</v>
      </c>
      <c r="X712" t="s">
        <v>81</v>
      </c>
      <c r="Y712" s="36">
        <v>41370</v>
      </c>
      <c r="AA712" t="s">
        <v>85</v>
      </c>
      <c r="AB712" s="36">
        <v>41426</v>
      </c>
    </row>
    <row r="713" spans="2:28" x14ac:dyDescent="0.25">
      <c r="B713" s="24" t="s">
        <v>30</v>
      </c>
      <c r="C713" s="24" t="s">
        <v>17</v>
      </c>
      <c r="D713" s="24" t="s">
        <v>2199</v>
      </c>
      <c r="E713" s="24" t="s">
        <v>7663</v>
      </c>
      <c r="F713" s="24" t="s">
        <v>11082</v>
      </c>
      <c r="G713" s="36">
        <v>41346</v>
      </c>
      <c r="H713" s="36">
        <v>41346</v>
      </c>
      <c r="I713" s="12">
        <v>2</v>
      </c>
      <c r="J713" s="12">
        <v>2</v>
      </c>
      <c r="K713" s="12">
        <v>2</v>
      </c>
      <c r="L713" s="24" t="s">
        <v>10597</v>
      </c>
      <c r="M713" t="str">
        <f>VLOOKUP(LEFT(Incoming_Data[[#This Row],[Object ID]],1),Lookup[#All],2,FALSE)</f>
        <v>Service Request</v>
      </c>
      <c r="N713" s="36">
        <f>IFERROR(VLOOKUP(Incoming_Data[[#This Row],[Object ID]],SP_Data[#All],2,FALSE),"")</f>
        <v>41423</v>
      </c>
      <c r="O713" s="36">
        <f>IFERROR(VLOOKUP(Incoming_Data[[#This Row],[Object ID]],Finalized_Data[#All],2,FALSE),"")</f>
        <v>41425</v>
      </c>
      <c r="P7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3" s="6">
        <f>IFERROR(DATE(YEAR(Incoming_Data[[#This Row],[Incoming Day]]),MONTH(Incoming_Data[[#This Row],[Incoming Day]]),1),"")</f>
        <v>41334</v>
      </c>
      <c r="R713" s="3">
        <f>DATE(YEAR(Incoming_Data[[#This Row],[Incoming Day]]),1,1)</f>
        <v>41275</v>
      </c>
      <c r="S713" s="6">
        <f>IFERROR(DATE(YEAR(Incoming_Data[[#This Row],[Completed Day]]),MONTH(Incoming_Data[[#This Row],[Completed Day]]),1),"")</f>
        <v>41395</v>
      </c>
      <c r="T713" s="6">
        <f>IFERROR(DATE(YEAR(Incoming_Data[[#This Row],[Confirmed Day]]),MONTH(Incoming_Data[[#This Row],[Confirmed Day]]),1),"")</f>
        <v>41395</v>
      </c>
      <c r="U713" s="12">
        <f>IF(ISNUMBER(Incoming_Data[[#This Row],[Completed Day]]),1,0)</f>
        <v>1</v>
      </c>
      <c r="V713" s="12">
        <f>IF(ISNUMBER(Incoming_Data[[#This Row],[Confirmed Day]]),1,0)</f>
        <v>1</v>
      </c>
      <c r="X713" t="s">
        <v>83</v>
      </c>
      <c r="Y713" s="36">
        <v>41383</v>
      </c>
      <c r="AA713" t="s">
        <v>87</v>
      </c>
      <c r="AB713" s="36">
        <v>41361</v>
      </c>
    </row>
    <row r="714" spans="2:28" x14ac:dyDescent="0.25">
      <c r="B714" s="24" t="s">
        <v>30</v>
      </c>
      <c r="C714" s="24" t="s">
        <v>17</v>
      </c>
      <c r="D714" s="24" t="s">
        <v>2199</v>
      </c>
      <c r="E714" s="24" t="s">
        <v>7239</v>
      </c>
      <c r="F714" s="24" t="s">
        <v>11069</v>
      </c>
      <c r="G714" s="36">
        <v>41352</v>
      </c>
      <c r="H714" s="36">
        <v>41352</v>
      </c>
      <c r="I714" s="12">
        <v>3</v>
      </c>
      <c r="J714" s="12">
        <v>3</v>
      </c>
      <c r="K714" s="12">
        <v>3</v>
      </c>
      <c r="L714" s="24" t="s">
        <v>10597</v>
      </c>
      <c r="M714" t="str">
        <f>VLOOKUP(LEFT(Incoming_Data[[#This Row],[Object ID]],1),Lookup[#All],2,FALSE)</f>
        <v>Service Request</v>
      </c>
      <c r="N714" s="36">
        <f>IFERROR(VLOOKUP(Incoming_Data[[#This Row],[Object ID]],SP_Data[#All],2,FALSE),"")</f>
        <v>41353</v>
      </c>
      <c r="O714" s="36">
        <f>IFERROR(VLOOKUP(Incoming_Data[[#This Row],[Object ID]],Finalized_Data[#All],2,FALSE),"")</f>
        <v>41384</v>
      </c>
      <c r="P7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4" s="6">
        <f>IFERROR(DATE(YEAR(Incoming_Data[[#This Row],[Incoming Day]]),MONTH(Incoming_Data[[#This Row],[Incoming Day]]),1),"")</f>
        <v>41334</v>
      </c>
      <c r="R714" s="3">
        <f>DATE(YEAR(Incoming_Data[[#This Row],[Incoming Day]]),1,1)</f>
        <v>41275</v>
      </c>
      <c r="S714" s="6">
        <f>IFERROR(DATE(YEAR(Incoming_Data[[#This Row],[Completed Day]]),MONTH(Incoming_Data[[#This Row],[Completed Day]]),1),"")</f>
        <v>41334</v>
      </c>
      <c r="T714" s="6">
        <f>IFERROR(DATE(YEAR(Incoming_Data[[#This Row],[Confirmed Day]]),MONTH(Incoming_Data[[#This Row],[Confirmed Day]]),1),"")</f>
        <v>41365</v>
      </c>
      <c r="U714" s="12">
        <f>IF(ISNUMBER(Incoming_Data[[#This Row],[Completed Day]]),1,0)</f>
        <v>1</v>
      </c>
      <c r="V714" s="12">
        <f>IF(ISNUMBER(Incoming_Data[[#This Row],[Confirmed Day]]),1,0)</f>
        <v>1</v>
      </c>
      <c r="X714" t="s">
        <v>85</v>
      </c>
      <c r="Y714" s="36">
        <v>41395</v>
      </c>
      <c r="AA714" t="s">
        <v>89</v>
      </c>
      <c r="AB714" s="36">
        <v>41392</v>
      </c>
    </row>
    <row r="715" spans="2:28" x14ac:dyDescent="0.25">
      <c r="B715" s="24" t="s">
        <v>30</v>
      </c>
      <c r="C715" s="24" t="s">
        <v>17</v>
      </c>
      <c r="D715" s="24" t="s">
        <v>2199</v>
      </c>
      <c r="E715" s="24" t="s">
        <v>7223</v>
      </c>
      <c r="F715" s="24" t="s">
        <v>11083</v>
      </c>
      <c r="G715" s="36">
        <v>41352</v>
      </c>
      <c r="H715" s="36">
        <v>41352</v>
      </c>
      <c r="I715" s="12">
        <v>3</v>
      </c>
      <c r="J715" s="12">
        <v>3</v>
      </c>
      <c r="K715" s="12">
        <v>3</v>
      </c>
      <c r="L715" s="24" t="s">
        <v>10597</v>
      </c>
      <c r="M715" t="str">
        <f>VLOOKUP(LEFT(Incoming_Data[[#This Row],[Object ID]],1),Lookup[#All],2,FALSE)</f>
        <v>Service Request</v>
      </c>
      <c r="N715" s="36">
        <f>IFERROR(VLOOKUP(Incoming_Data[[#This Row],[Object ID]],SP_Data[#All],2,FALSE),"")</f>
        <v>41356</v>
      </c>
      <c r="O715" s="36">
        <f>IFERROR(VLOOKUP(Incoming_Data[[#This Row],[Object ID]],Finalized_Data[#All],2,FALSE),"")</f>
        <v>41387</v>
      </c>
      <c r="P7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5" s="6">
        <f>IFERROR(DATE(YEAR(Incoming_Data[[#This Row],[Incoming Day]]),MONTH(Incoming_Data[[#This Row],[Incoming Day]]),1),"")</f>
        <v>41334</v>
      </c>
      <c r="R715" s="3">
        <f>DATE(YEAR(Incoming_Data[[#This Row],[Incoming Day]]),1,1)</f>
        <v>41275</v>
      </c>
      <c r="S715" s="6">
        <f>IFERROR(DATE(YEAR(Incoming_Data[[#This Row],[Completed Day]]),MONTH(Incoming_Data[[#This Row],[Completed Day]]),1),"")</f>
        <v>41334</v>
      </c>
      <c r="T715" s="6">
        <f>IFERROR(DATE(YEAR(Incoming_Data[[#This Row],[Confirmed Day]]),MONTH(Incoming_Data[[#This Row],[Confirmed Day]]),1),"")</f>
        <v>41365</v>
      </c>
      <c r="U715" s="12">
        <f>IF(ISNUMBER(Incoming_Data[[#This Row],[Completed Day]]),1,0)</f>
        <v>1</v>
      </c>
      <c r="V715" s="12">
        <f>IF(ISNUMBER(Incoming_Data[[#This Row],[Confirmed Day]]),1,0)</f>
        <v>1</v>
      </c>
      <c r="X715" t="s">
        <v>87</v>
      </c>
      <c r="Y715" s="36">
        <v>41361</v>
      </c>
      <c r="AA715" t="s">
        <v>91</v>
      </c>
      <c r="AB715" s="36">
        <v>41361</v>
      </c>
    </row>
    <row r="716" spans="2:28" x14ac:dyDescent="0.25">
      <c r="B716" s="24" t="s">
        <v>30</v>
      </c>
      <c r="C716" s="24" t="s">
        <v>17</v>
      </c>
      <c r="D716" s="24" t="s">
        <v>2199</v>
      </c>
      <c r="E716" s="24" t="s">
        <v>7154</v>
      </c>
      <c r="F716" s="24" t="s">
        <v>11084</v>
      </c>
      <c r="G716" s="36">
        <v>41340</v>
      </c>
      <c r="H716" s="36">
        <v>41340</v>
      </c>
      <c r="I716" s="12">
        <v>3</v>
      </c>
      <c r="J716" s="12">
        <v>3</v>
      </c>
      <c r="K716" s="12">
        <v>3</v>
      </c>
      <c r="L716" s="24" t="s">
        <v>10597</v>
      </c>
      <c r="M716" t="str">
        <f>VLOOKUP(LEFT(Incoming_Data[[#This Row],[Object ID]],1),Lookup[#All],2,FALSE)</f>
        <v>Service Request</v>
      </c>
      <c r="N716" s="36">
        <f>IFERROR(VLOOKUP(Incoming_Data[[#This Row],[Object ID]],SP_Data[#All],2,FALSE),"")</f>
        <v>41353</v>
      </c>
      <c r="O716" s="36">
        <f>IFERROR(VLOOKUP(Incoming_Data[[#This Row],[Object ID]],Finalized_Data[#All],2,FALSE),"")</f>
        <v>41354</v>
      </c>
      <c r="P7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6" s="6">
        <f>IFERROR(DATE(YEAR(Incoming_Data[[#This Row],[Incoming Day]]),MONTH(Incoming_Data[[#This Row],[Incoming Day]]),1),"")</f>
        <v>41334</v>
      </c>
      <c r="R716" s="3">
        <f>DATE(YEAR(Incoming_Data[[#This Row],[Incoming Day]]),1,1)</f>
        <v>41275</v>
      </c>
      <c r="S716" s="6">
        <f>IFERROR(DATE(YEAR(Incoming_Data[[#This Row],[Completed Day]]),MONTH(Incoming_Data[[#This Row],[Completed Day]]),1),"")</f>
        <v>41334</v>
      </c>
      <c r="T716" s="6">
        <f>IFERROR(DATE(YEAR(Incoming_Data[[#This Row],[Confirmed Day]]),MONTH(Incoming_Data[[#This Row],[Confirmed Day]]),1),"")</f>
        <v>41334</v>
      </c>
      <c r="U716" s="12">
        <f>IF(ISNUMBER(Incoming_Data[[#This Row],[Completed Day]]),1,0)</f>
        <v>1</v>
      </c>
      <c r="V716" s="12">
        <f>IF(ISNUMBER(Incoming_Data[[#This Row],[Confirmed Day]]),1,0)</f>
        <v>1</v>
      </c>
      <c r="X716" t="s">
        <v>89</v>
      </c>
      <c r="Y716" s="36">
        <v>41361</v>
      </c>
      <c r="AA716" t="s">
        <v>1306</v>
      </c>
      <c r="AB716" s="36">
        <v>41393</v>
      </c>
    </row>
    <row r="717" spans="2:28" x14ac:dyDescent="0.25">
      <c r="B717" s="24" t="s">
        <v>30</v>
      </c>
      <c r="C717" s="24" t="s">
        <v>17</v>
      </c>
      <c r="D717" s="24" t="s">
        <v>2199</v>
      </c>
      <c r="E717" s="24" t="s">
        <v>6976</v>
      </c>
      <c r="F717" s="24" t="s">
        <v>11069</v>
      </c>
      <c r="G717" s="36">
        <v>41353</v>
      </c>
      <c r="H717" s="36">
        <v>41353</v>
      </c>
      <c r="I717" s="12">
        <v>3</v>
      </c>
      <c r="J717" s="12">
        <v>3</v>
      </c>
      <c r="K717" s="12">
        <v>3</v>
      </c>
      <c r="L717" s="24" t="s">
        <v>10597</v>
      </c>
      <c r="M717" t="str">
        <f>VLOOKUP(LEFT(Incoming_Data[[#This Row],[Object ID]],1),Lookup[#All],2,FALSE)</f>
        <v>Service Request</v>
      </c>
      <c r="N717" s="36">
        <f>IFERROR(VLOOKUP(Incoming_Data[[#This Row],[Object ID]],SP_Data[#All],2,FALSE),"")</f>
        <v>41354</v>
      </c>
      <c r="O717" s="36">
        <f>IFERROR(VLOOKUP(Incoming_Data[[#This Row],[Object ID]],Finalized_Data[#All],2,FALSE),"")</f>
        <v>41385</v>
      </c>
      <c r="P7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7" s="6">
        <f>IFERROR(DATE(YEAR(Incoming_Data[[#This Row],[Incoming Day]]),MONTH(Incoming_Data[[#This Row],[Incoming Day]]),1),"")</f>
        <v>41334</v>
      </c>
      <c r="R717" s="3">
        <f>DATE(YEAR(Incoming_Data[[#This Row],[Incoming Day]]),1,1)</f>
        <v>41275</v>
      </c>
      <c r="S717" s="6">
        <f>IFERROR(DATE(YEAR(Incoming_Data[[#This Row],[Completed Day]]),MONTH(Incoming_Data[[#This Row],[Completed Day]]),1),"")</f>
        <v>41334</v>
      </c>
      <c r="T717" s="6">
        <f>IFERROR(DATE(YEAR(Incoming_Data[[#This Row],[Confirmed Day]]),MONTH(Incoming_Data[[#This Row],[Confirmed Day]]),1),"")</f>
        <v>41365</v>
      </c>
      <c r="U717" s="12">
        <f>IF(ISNUMBER(Incoming_Data[[#This Row],[Completed Day]]),1,0)</f>
        <v>1</v>
      </c>
      <c r="V717" s="12">
        <f>IF(ISNUMBER(Incoming_Data[[#This Row],[Confirmed Day]]),1,0)</f>
        <v>1</v>
      </c>
      <c r="X717" t="s">
        <v>91</v>
      </c>
      <c r="Y717" s="36">
        <v>41361</v>
      </c>
      <c r="AA717" t="s">
        <v>93</v>
      </c>
      <c r="AB717" s="36">
        <v>41392</v>
      </c>
    </row>
    <row r="718" spans="2:28" x14ac:dyDescent="0.25">
      <c r="B718" s="24" t="s">
        <v>30</v>
      </c>
      <c r="C718" s="24" t="s">
        <v>17</v>
      </c>
      <c r="D718" s="24" t="s">
        <v>2199</v>
      </c>
      <c r="E718" s="24" t="s">
        <v>6972</v>
      </c>
      <c r="F718" s="24" t="s">
        <v>11072</v>
      </c>
      <c r="G718" s="36">
        <v>41353</v>
      </c>
      <c r="H718" s="36">
        <v>41353</v>
      </c>
      <c r="I718" s="12">
        <v>3</v>
      </c>
      <c r="J718" s="12">
        <v>3</v>
      </c>
      <c r="K718" s="12">
        <v>3</v>
      </c>
      <c r="L718" s="24" t="s">
        <v>10597</v>
      </c>
      <c r="M718" t="str">
        <f>VLOOKUP(LEFT(Incoming_Data[[#This Row],[Object ID]],1),Lookup[#All],2,FALSE)</f>
        <v>Service Request</v>
      </c>
      <c r="N718" s="36">
        <f>IFERROR(VLOOKUP(Incoming_Data[[#This Row],[Object ID]],SP_Data[#All],2,FALSE),"")</f>
        <v>41354</v>
      </c>
      <c r="O718" s="36">
        <f>IFERROR(VLOOKUP(Incoming_Data[[#This Row],[Object ID]],Finalized_Data[#All],2,FALSE),"")</f>
        <v>41385</v>
      </c>
      <c r="P7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8" s="6">
        <f>IFERROR(DATE(YEAR(Incoming_Data[[#This Row],[Incoming Day]]),MONTH(Incoming_Data[[#This Row],[Incoming Day]]),1),"")</f>
        <v>41334</v>
      </c>
      <c r="R718" s="3">
        <f>DATE(YEAR(Incoming_Data[[#This Row],[Incoming Day]]),1,1)</f>
        <v>41275</v>
      </c>
      <c r="S718" s="6">
        <f>IFERROR(DATE(YEAR(Incoming_Data[[#This Row],[Completed Day]]),MONTH(Incoming_Data[[#This Row],[Completed Day]]),1),"")</f>
        <v>41334</v>
      </c>
      <c r="T718" s="6">
        <f>IFERROR(DATE(YEAR(Incoming_Data[[#This Row],[Confirmed Day]]),MONTH(Incoming_Data[[#This Row],[Confirmed Day]]),1),"")</f>
        <v>41365</v>
      </c>
      <c r="U718" s="12">
        <f>IF(ISNUMBER(Incoming_Data[[#This Row],[Completed Day]]),1,0)</f>
        <v>1</v>
      </c>
      <c r="V718" s="12">
        <f>IF(ISNUMBER(Incoming_Data[[#This Row],[Confirmed Day]]),1,0)</f>
        <v>1</v>
      </c>
      <c r="X718" t="s">
        <v>1306</v>
      </c>
      <c r="Y718" s="36">
        <v>41362</v>
      </c>
      <c r="AA718" t="s">
        <v>95</v>
      </c>
      <c r="AB718" s="36">
        <v>41414</v>
      </c>
    </row>
    <row r="719" spans="2:28" x14ac:dyDescent="0.25">
      <c r="B719" s="24" t="s">
        <v>30</v>
      </c>
      <c r="C719" s="24" t="s">
        <v>17</v>
      </c>
      <c r="D719" s="24" t="s">
        <v>2199</v>
      </c>
      <c r="E719" s="24" t="s">
        <v>6899</v>
      </c>
      <c r="F719" s="24" t="s">
        <v>11085</v>
      </c>
      <c r="G719" s="36">
        <v>41354</v>
      </c>
      <c r="H719" s="36">
        <v>41354</v>
      </c>
      <c r="I719" s="12">
        <v>3</v>
      </c>
      <c r="J719" s="12">
        <v>3</v>
      </c>
      <c r="K719" s="12">
        <v>3</v>
      </c>
      <c r="L719" s="24" t="s">
        <v>10597</v>
      </c>
      <c r="M719" t="str">
        <f>VLOOKUP(LEFT(Incoming_Data[[#This Row],[Object ID]],1),Lookup[#All],2,FALSE)</f>
        <v>Service Request</v>
      </c>
      <c r="N719" s="36">
        <f>IFERROR(VLOOKUP(Incoming_Data[[#This Row],[Object ID]],SP_Data[#All],2,FALSE),"")</f>
        <v>41356</v>
      </c>
      <c r="O719" s="36">
        <f>IFERROR(VLOOKUP(Incoming_Data[[#This Row],[Object ID]],Finalized_Data[#All],2,FALSE),"")</f>
        <v>41387</v>
      </c>
      <c r="P7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19" s="6">
        <f>IFERROR(DATE(YEAR(Incoming_Data[[#This Row],[Incoming Day]]),MONTH(Incoming_Data[[#This Row],[Incoming Day]]),1),"")</f>
        <v>41334</v>
      </c>
      <c r="R719" s="3">
        <f>DATE(YEAR(Incoming_Data[[#This Row],[Incoming Day]]),1,1)</f>
        <v>41275</v>
      </c>
      <c r="S719" s="6">
        <f>IFERROR(DATE(YEAR(Incoming_Data[[#This Row],[Completed Day]]),MONTH(Incoming_Data[[#This Row],[Completed Day]]),1),"")</f>
        <v>41334</v>
      </c>
      <c r="T719" s="6">
        <f>IFERROR(DATE(YEAR(Incoming_Data[[#This Row],[Confirmed Day]]),MONTH(Incoming_Data[[#This Row],[Confirmed Day]]),1),"")</f>
        <v>41365</v>
      </c>
      <c r="U719" s="12">
        <f>IF(ISNUMBER(Incoming_Data[[#This Row],[Completed Day]]),1,0)</f>
        <v>1</v>
      </c>
      <c r="V719" s="12">
        <f>IF(ISNUMBER(Incoming_Data[[#This Row],[Confirmed Day]]),1,0)</f>
        <v>1</v>
      </c>
      <c r="X719" t="s">
        <v>93</v>
      </c>
      <c r="Y719" s="36">
        <v>41361</v>
      </c>
      <c r="AA719" t="s">
        <v>97</v>
      </c>
      <c r="AB719" s="36">
        <v>41414</v>
      </c>
    </row>
    <row r="720" spans="2:28" x14ac:dyDescent="0.25">
      <c r="B720" s="24" t="s">
        <v>30</v>
      </c>
      <c r="C720" s="24" t="s">
        <v>17</v>
      </c>
      <c r="D720" s="24" t="s">
        <v>2199</v>
      </c>
      <c r="E720" s="24" t="s">
        <v>6811</v>
      </c>
      <c r="F720" s="24" t="s">
        <v>11086</v>
      </c>
      <c r="G720" s="36">
        <v>41355</v>
      </c>
      <c r="H720" s="36">
        <v>41354</v>
      </c>
      <c r="I720" s="12">
        <v>3</v>
      </c>
      <c r="J720" s="12">
        <v>3</v>
      </c>
      <c r="K720" s="12">
        <v>3</v>
      </c>
      <c r="L720" s="24" t="s">
        <v>10597</v>
      </c>
      <c r="M720" t="str">
        <f>VLOOKUP(LEFT(Incoming_Data[[#This Row],[Object ID]],1),Lookup[#All],2,FALSE)</f>
        <v>Service Request</v>
      </c>
      <c r="N720" s="36">
        <f>IFERROR(VLOOKUP(Incoming_Data[[#This Row],[Object ID]],SP_Data[#All],2,FALSE),"")</f>
        <v>41355</v>
      </c>
      <c r="O720" s="36">
        <f>IFERROR(VLOOKUP(Incoming_Data[[#This Row],[Object ID]],Finalized_Data[#All],2,FALSE),"")</f>
        <v>41386</v>
      </c>
      <c r="P7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0" s="6">
        <f>IFERROR(DATE(YEAR(Incoming_Data[[#This Row],[Incoming Day]]),MONTH(Incoming_Data[[#This Row],[Incoming Day]]),1),"")</f>
        <v>41334</v>
      </c>
      <c r="R720" s="3">
        <f>DATE(YEAR(Incoming_Data[[#This Row],[Incoming Day]]),1,1)</f>
        <v>41275</v>
      </c>
      <c r="S720" s="6">
        <f>IFERROR(DATE(YEAR(Incoming_Data[[#This Row],[Completed Day]]),MONTH(Incoming_Data[[#This Row],[Completed Day]]),1),"")</f>
        <v>41334</v>
      </c>
      <c r="T720" s="6">
        <f>IFERROR(DATE(YEAR(Incoming_Data[[#This Row],[Confirmed Day]]),MONTH(Incoming_Data[[#This Row],[Confirmed Day]]),1),"")</f>
        <v>41365</v>
      </c>
      <c r="U720" s="12">
        <f>IF(ISNUMBER(Incoming_Data[[#This Row],[Completed Day]]),1,0)</f>
        <v>1</v>
      </c>
      <c r="V720" s="12">
        <f>IF(ISNUMBER(Incoming_Data[[#This Row],[Confirmed Day]]),1,0)</f>
        <v>1</v>
      </c>
      <c r="X720" t="s">
        <v>95</v>
      </c>
      <c r="Y720" s="36">
        <v>41379</v>
      </c>
      <c r="AA720" t="s">
        <v>98</v>
      </c>
      <c r="AB720" s="36">
        <v>41393</v>
      </c>
    </row>
    <row r="721" spans="2:28" x14ac:dyDescent="0.25">
      <c r="B721" s="24" t="s">
        <v>30</v>
      </c>
      <c r="C721" s="24" t="s">
        <v>17</v>
      </c>
      <c r="D721" s="24" t="s">
        <v>2199</v>
      </c>
      <c r="E721" s="24" t="s">
        <v>6815</v>
      </c>
      <c r="F721" s="24" t="s">
        <v>11072</v>
      </c>
      <c r="G721" s="36">
        <v>41355</v>
      </c>
      <c r="H721" s="36">
        <v>41354</v>
      </c>
      <c r="I721" s="12">
        <v>3</v>
      </c>
      <c r="J721" s="12">
        <v>3</v>
      </c>
      <c r="K721" s="12">
        <v>3</v>
      </c>
      <c r="L721" s="24" t="s">
        <v>10597</v>
      </c>
      <c r="M721" t="str">
        <f>VLOOKUP(LEFT(Incoming_Data[[#This Row],[Object ID]],1),Lookup[#All],2,FALSE)</f>
        <v>Service Request</v>
      </c>
      <c r="N721" s="36">
        <f>IFERROR(VLOOKUP(Incoming_Data[[#This Row],[Object ID]],SP_Data[#All],2,FALSE),"")</f>
        <v>41355</v>
      </c>
      <c r="O721" s="36">
        <f>IFERROR(VLOOKUP(Incoming_Data[[#This Row],[Object ID]],Finalized_Data[#All],2,FALSE),"")</f>
        <v>41386</v>
      </c>
      <c r="P7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1" s="6">
        <f>IFERROR(DATE(YEAR(Incoming_Data[[#This Row],[Incoming Day]]),MONTH(Incoming_Data[[#This Row],[Incoming Day]]),1),"")</f>
        <v>41334</v>
      </c>
      <c r="R721" s="3">
        <f>DATE(YEAR(Incoming_Data[[#This Row],[Incoming Day]]),1,1)</f>
        <v>41275</v>
      </c>
      <c r="S721" s="6">
        <f>IFERROR(DATE(YEAR(Incoming_Data[[#This Row],[Completed Day]]),MONTH(Incoming_Data[[#This Row],[Completed Day]]),1),"")</f>
        <v>41334</v>
      </c>
      <c r="T721" s="6">
        <f>IFERROR(DATE(YEAR(Incoming_Data[[#This Row],[Confirmed Day]]),MONTH(Incoming_Data[[#This Row],[Confirmed Day]]),1),"")</f>
        <v>41365</v>
      </c>
      <c r="U721" s="12">
        <f>IF(ISNUMBER(Incoming_Data[[#This Row],[Completed Day]]),1,0)</f>
        <v>1</v>
      </c>
      <c r="V721" s="12">
        <f>IF(ISNUMBER(Incoming_Data[[#This Row],[Confirmed Day]]),1,0)</f>
        <v>1</v>
      </c>
      <c r="X721" t="s">
        <v>97</v>
      </c>
      <c r="Y721" s="36">
        <v>41372</v>
      </c>
      <c r="AA721" t="s">
        <v>100</v>
      </c>
      <c r="AB721" s="36">
        <v>41419</v>
      </c>
    </row>
    <row r="722" spans="2:28" x14ac:dyDescent="0.25">
      <c r="B722" s="24" t="s">
        <v>30</v>
      </c>
      <c r="C722" s="24" t="s">
        <v>17</v>
      </c>
      <c r="D722" s="24" t="s">
        <v>2199</v>
      </c>
      <c r="E722" s="24" t="s">
        <v>6821</v>
      </c>
      <c r="F722" s="24" t="s">
        <v>11087</v>
      </c>
      <c r="G722" s="36">
        <v>41355</v>
      </c>
      <c r="H722" s="36">
        <v>41355</v>
      </c>
      <c r="I722" s="12">
        <v>3</v>
      </c>
      <c r="J722" s="12">
        <v>3</v>
      </c>
      <c r="K722" s="12">
        <v>3</v>
      </c>
      <c r="L722" s="24" t="s">
        <v>10597</v>
      </c>
      <c r="M722" t="str">
        <f>VLOOKUP(LEFT(Incoming_Data[[#This Row],[Object ID]],1),Lookup[#All],2,FALSE)</f>
        <v>Service Request</v>
      </c>
      <c r="N722" s="36">
        <f>IFERROR(VLOOKUP(Incoming_Data[[#This Row],[Object ID]],SP_Data[#All],2,FALSE),"")</f>
        <v>41356</v>
      </c>
      <c r="O722" s="36">
        <f>IFERROR(VLOOKUP(Incoming_Data[[#This Row],[Object ID]],Finalized_Data[#All],2,FALSE),"")</f>
        <v>41358</v>
      </c>
      <c r="P7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2" s="6">
        <f>IFERROR(DATE(YEAR(Incoming_Data[[#This Row],[Incoming Day]]),MONTH(Incoming_Data[[#This Row],[Incoming Day]]),1),"")</f>
        <v>41334</v>
      </c>
      <c r="R722" s="3">
        <f>DATE(YEAR(Incoming_Data[[#This Row],[Incoming Day]]),1,1)</f>
        <v>41275</v>
      </c>
      <c r="S722" s="6">
        <f>IFERROR(DATE(YEAR(Incoming_Data[[#This Row],[Completed Day]]),MONTH(Incoming_Data[[#This Row],[Completed Day]]),1),"")</f>
        <v>41334</v>
      </c>
      <c r="T722" s="6">
        <f>IFERROR(DATE(YEAR(Incoming_Data[[#This Row],[Confirmed Day]]),MONTH(Incoming_Data[[#This Row],[Confirmed Day]]),1),"")</f>
        <v>41334</v>
      </c>
      <c r="U722" s="12">
        <f>IF(ISNUMBER(Incoming_Data[[#This Row],[Completed Day]]),1,0)</f>
        <v>1</v>
      </c>
      <c r="V722" s="12">
        <f>IF(ISNUMBER(Incoming_Data[[#This Row],[Confirmed Day]]),1,0)</f>
        <v>1</v>
      </c>
      <c r="X722" t="s">
        <v>98</v>
      </c>
      <c r="Y722" s="36">
        <v>41362</v>
      </c>
      <c r="AA722" t="s">
        <v>101</v>
      </c>
      <c r="AB722" s="36">
        <v>41414</v>
      </c>
    </row>
    <row r="723" spans="2:28" x14ac:dyDescent="0.25">
      <c r="B723" s="24" t="s">
        <v>30</v>
      </c>
      <c r="C723" s="24" t="s">
        <v>17</v>
      </c>
      <c r="D723" s="24" t="s">
        <v>2199</v>
      </c>
      <c r="E723" s="24" t="s">
        <v>6664</v>
      </c>
      <c r="F723" s="24" t="s">
        <v>11088</v>
      </c>
      <c r="G723" s="36">
        <v>41356</v>
      </c>
      <c r="H723" s="36">
        <v>41355</v>
      </c>
      <c r="I723" s="12">
        <v>3</v>
      </c>
      <c r="J723" s="12">
        <v>3</v>
      </c>
      <c r="K723" s="12">
        <v>3</v>
      </c>
      <c r="L723" s="24" t="s">
        <v>10597</v>
      </c>
      <c r="M723" t="str">
        <f>VLOOKUP(LEFT(Incoming_Data[[#This Row],[Object ID]],1),Lookup[#All],2,FALSE)</f>
        <v>Service Request</v>
      </c>
      <c r="N723" s="36">
        <f>IFERROR(VLOOKUP(Incoming_Data[[#This Row],[Object ID]],SP_Data[#All],2,FALSE),"")</f>
        <v>41356</v>
      </c>
      <c r="O723" s="36">
        <f>IFERROR(VLOOKUP(Incoming_Data[[#This Row],[Object ID]],Finalized_Data[#All],2,FALSE),"")</f>
        <v>41387</v>
      </c>
      <c r="P7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3" s="6">
        <f>IFERROR(DATE(YEAR(Incoming_Data[[#This Row],[Incoming Day]]),MONTH(Incoming_Data[[#This Row],[Incoming Day]]),1),"")</f>
        <v>41334</v>
      </c>
      <c r="R723" s="3">
        <f>DATE(YEAR(Incoming_Data[[#This Row],[Incoming Day]]),1,1)</f>
        <v>41275</v>
      </c>
      <c r="S723" s="6">
        <f>IFERROR(DATE(YEAR(Incoming_Data[[#This Row],[Completed Day]]),MONTH(Incoming_Data[[#This Row],[Completed Day]]),1),"")</f>
        <v>41334</v>
      </c>
      <c r="T723" s="6">
        <f>IFERROR(DATE(YEAR(Incoming_Data[[#This Row],[Confirmed Day]]),MONTH(Incoming_Data[[#This Row],[Confirmed Day]]),1),"")</f>
        <v>41365</v>
      </c>
      <c r="U723" s="12">
        <f>IF(ISNUMBER(Incoming_Data[[#This Row],[Completed Day]]),1,0)</f>
        <v>1</v>
      </c>
      <c r="V723" s="12">
        <f>IF(ISNUMBER(Incoming_Data[[#This Row],[Confirmed Day]]),1,0)</f>
        <v>1</v>
      </c>
      <c r="X723" t="s">
        <v>100</v>
      </c>
      <c r="Y723" s="36">
        <v>41388</v>
      </c>
      <c r="AA723" t="s">
        <v>103</v>
      </c>
      <c r="AB723" s="36">
        <v>41362</v>
      </c>
    </row>
    <row r="724" spans="2:28" x14ac:dyDescent="0.25">
      <c r="B724" s="24" t="s">
        <v>30</v>
      </c>
      <c r="C724" s="24" t="s">
        <v>17</v>
      </c>
      <c r="D724" s="24" t="s">
        <v>2199</v>
      </c>
      <c r="E724" s="24" t="s">
        <v>6659</v>
      </c>
      <c r="F724" s="24" t="s">
        <v>11089</v>
      </c>
      <c r="G724" s="36">
        <v>41356</v>
      </c>
      <c r="H724" s="36">
        <v>41355</v>
      </c>
      <c r="I724" s="12">
        <v>3</v>
      </c>
      <c r="J724" s="12">
        <v>3</v>
      </c>
      <c r="K724" s="12">
        <v>3</v>
      </c>
      <c r="L724" s="24" t="s">
        <v>10597</v>
      </c>
      <c r="M724" t="str">
        <f>VLOOKUP(LEFT(Incoming_Data[[#This Row],[Object ID]],1),Lookup[#All],2,FALSE)</f>
        <v>Service Request</v>
      </c>
      <c r="N724" s="36">
        <f>IFERROR(VLOOKUP(Incoming_Data[[#This Row],[Object ID]],SP_Data[#All],2,FALSE),"")</f>
        <v>41356</v>
      </c>
      <c r="O724" s="36">
        <f>IFERROR(VLOOKUP(Incoming_Data[[#This Row],[Object ID]],Finalized_Data[#All],2,FALSE),"")</f>
        <v>41387</v>
      </c>
      <c r="P7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4" s="6">
        <f>IFERROR(DATE(YEAR(Incoming_Data[[#This Row],[Incoming Day]]),MONTH(Incoming_Data[[#This Row],[Incoming Day]]),1),"")</f>
        <v>41334</v>
      </c>
      <c r="R724" s="3">
        <f>DATE(YEAR(Incoming_Data[[#This Row],[Incoming Day]]),1,1)</f>
        <v>41275</v>
      </c>
      <c r="S724" s="6">
        <f>IFERROR(DATE(YEAR(Incoming_Data[[#This Row],[Completed Day]]),MONTH(Incoming_Data[[#This Row],[Completed Day]]),1),"")</f>
        <v>41334</v>
      </c>
      <c r="T724" s="6">
        <f>IFERROR(DATE(YEAR(Incoming_Data[[#This Row],[Confirmed Day]]),MONTH(Incoming_Data[[#This Row],[Confirmed Day]]),1),"")</f>
        <v>41365</v>
      </c>
      <c r="U724" s="12">
        <f>IF(ISNUMBER(Incoming_Data[[#This Row],[Completed Day]]),1,0)</f>
        <v>1</v>
      </c>
      <c r="V724" s="12">
        <f>IF(ISNUMBER(Incoming_Data[[#This Row],[Confirmed Day]]),1,0)</f>
        <v>1</v>
      </c>
      <c r="X724" t="s">
        <v>101</v>
      </c>
      <c r="Y724" s="36">
        <v>41381</v>
      </c>
      <c r="AA724" t="s">
        <v>105</v>
      </c>
      <c r="AB724" s="36">
        <v>41393</v>
      </c>
    </row>
    <row r="725" spans="2:28" x14ac:dyDescent="0.25">
      <c r="B725" s="24" t="s">
        <v>30</v>
      </c>
      <c r="C725" s="24" t="s">
        <v>17</v>
      </c>
      <c r="D725" s="24" t="s">
        <v>2199</v>
      </c>
      <c r="E725" s="24" t="s">
        <v>326</v>
      </c>
      <c r="F725" s="24" t="s">
        <v>327</v>
      </c>
      <c r="G725" s="36">
        <v>41368</v>
      </c>
      <c r="H725" s="36">
        <v>41368</v>
      </c>
      <c r="I725" s="12">
        <v>3</v>
      </c>
      <c r="J725" s="12">
        <v>3</v>
      </c>
      <c r="K725" s="12">
        <v>3</v>
      </c>
      <c r="L725" s="24" t="s">
        <v>10597</v>
      </c>
      <c r="M725" t="str">
        <f>VLOOKUP(LEFT(Incoming_Data[[#This Row],[Object ID]],1),Lookup[#All],2,FALSE)</f>
        <v>Service Request</v>
      </c>
      <c r="N725" s="36">
        <f>IFERROR(VLOOKUP(Incoming_Data[[#This Row],[Object ID]],SP_Data[#All],2,FALSE),"")</f>
        <v>41381</v>
      </c>
      <c r="O725" s="36">
        <f>IFERROR(VLOOKUP(Incoming_Data[[#This Row],[Object ID]],Finalized_Data[#All],2,FALSE),"")</f>
        <v>41414</v>
      </c>
      <c r="P7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5" s="6">
        <f>IFERROR(DATE(YEAR(Incoming_Data[[#This Row],[Incoming Day]]),MONTH(Incoming_Data[[#This Row],[Incoming Day]]),1),"")</f>
        <v>41365</v>
      </c>
      <c r="R725" s="3">
        <f>DATE(YEAR(Incoming_Data[[#This Row],[Incoming Day]]),1,1)</f>
        <v>41275</v>
      </c>
      <c r="S725" s="6">
        <f>IFERROR(DATE(YEAR(Incoming_Data[[#This Row],[Completed Day]]),MONTH(Incoming_Data[[#This Row],[Completed Day]]),1),"")</f>
        <v>41365</v>
      </c>
      <c r="T725" s="6">
        <f>IFERROR(DATE(YEAR(Incoming_Data[[#This Row],[Confirmed Day]]),MONTH(Incoming_Data[[#This Row],[Confirmed Day]]),1),"")</f>
        <v>41395</v>
      </c>
      <c r="U725" s="12">
        <f>IF(ISNUMBER(Incoming_Data[[#This Row],[Completed Day]]),1,0)</f>
        <v>1</v>
      </c>
      <c r="V725" s="12">
        <f>IF(ISNUMBER(Incoming_Data[[#This Row],[Confirmed Day]]),1,0)</f>
        <v>1</v>
      </c>
      <c r="X725" t="s">
        <v>11970</v>
      </c>
      <c r="Y725" s="36">
        <v>41408</v>
      </c>
      <c r="AA725" t="s">
        <v>107</v>
      </c>
      <c r="AB725" s="36">
        <v>41362</v>
      </c>
    </row>
    <row r="726" spans="2:28" x14ac:dyDescent="0.25">
      <c r="B726" s="24" t="s">
        <v>30</v>
      </c>
      <c r="C726" s="24" t="s">
        <v>17</v>
      </c>
      <c r="D726" s="24" t="s">
        <v>2199</v>
      </c>
      <c r="E726" s="24" t="s">
        <v>481</v>
      </c>
      <c r="F726" s="24" t="s">
        <v>482</v>
      </c>
      <c r="G726" s="36">
        <v>41376</v>
      </c>
      <c r="H726" s="36">
        <v>41376</v>
      </c>
      <c r="I726" s="12">
        <v>3</v>
      </c>
      <c r="J726" s="12">
        <v>3</v>
      </c>
      <c r="K726" s="12">
        <v>3</v>
      </c>
      <c r="L726" s="24" t="s">
        <v>10597</v>
      </c>
      <c r="M726" t="str">
        <f>VLOOKUP(LEFT(Incoming_Data[[#This Row],[Object ID]],1),Lookup[#All],2,FALSE)</f>
        <v>Service Request</v>
      </c>
      <c r="N726" s="36">
        <f>IFERROR(VLOOKUP(Incoming_Data[[#This Row],[Object ID]],SP_Data[#All],2,FALSE),"")</f>
        <v>41380</v>
      </c>
      <c r="O726" s="36">
        <f>IFERROR(VLOOKUP(Incoming_Data[[#This Row],[Object ID]],Finalized_Data[#All],2,FALSE),"")</f>
        <v>41414</v>
      </c>
      <c r="P7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6" s="6">
        <f>IFERROR(DATE(YEAR(Incoming_Data[[#This Row],[Incoming Day]]),MONTH(Incoming_Data[[#This Row],[Incoming Day]]),1),"")</f>
        <v>41365</v>
      </c>
      <c r="R726" s="3">
        <f>DATE(YEAR(Incoming_Data[[#This Row],[Incoming Day]]),1,1)</f>
        <v>41275</v>
      </c>
      <c r="S726" s="6">
        <f>IFERROR(DATE(YEAR(Incoming_Data[[#This Row],[Completed Day]]),MONTH(Incoming_Data[[#This Row],[Completed Day]]),1),"")</f>
        <v>41365</v>
      </c>
      <c r="T726" s="6">
        <f>IFERROR(DATE(YEAR(Incoming_Data[[#This Row],[Confirmed Day]]),MONTH(Incoming_Data[[#This Row],[Confirmed Day]]),1),"")</f>
        <v>41395</v>
      </c>
      <c r="U726" s="12">
        <f>IF(ISNUMBER(Incoming_Data[[#This Row],[Completed Day]]),1,0)</f>
        <v>1</v>
      </c>
      <c r="V726" s="12">
        <f>IF(ISNUMBER(Incoming_Data[[#This Row],[Confirmed Day]]),1,0)</f>
        <v>1</v>
      </c>
      <c r="X726" t="s">
        <v>103</v>
      </c>
      <c r="Y726" s="36">
        <v>41362</v>
      </c>
      <c r="AA726" t="s">
        <v>1753</v>
      </c>
      <c r="AB726" s="36">
        <v>41414</v>
      </c>
    </row>
    <row r="727" spans="2:28" x14ac:dyDescent="0.25">
      <c r="B727" s="24" t="s">
        <v>30</v>
      </c>
      <c r="C727" s="24" t="s">
        <v>17</v>
      </c>
      <c r="D727" s="24" t="s">
        <v>2199</v>
      </c>
      <c r="E727" s="24" t="s">
        <v>528</v>
      </c>
      <c r="F727" s="24" t="s">
        <v>529</v>
      </c>
      <c r="G727" s="36">
        <v>41380</v>
      </c>
      <c r="H727" s="36">
        <v>41380</v>
      </c>
      <c r="I727" s="12">
        <v>2</v>
      </c>
      <c r="J727" s="12">
        <v>3</v>
      </c>
      <c r="K727" s="12">
        <v>3</v>
      </c>
      <c r="L727" s="24" t="s">
        <v>10597</v>
      </c>
      <c r="M727" t="str">
        <f>VLOOKUP(LEFT(Incoming_Data[[#This Row],[Object ID]],1),Lookup[#All],2,FALSE)</f>
        <v>Service Request</v>
      </c>
      <c r="N727" s="36" t="str">
        <f>IFERROR(VLOOKUP(Incoming_Data[[#This Row],[Object ID]],SP_Data[#All],2,FALSE),"")</f>
        <v/>
      </c>
      <c r="O727" s="36">
        <f>IFERROR(VLOOKUP(Incoming_Data[[#This Row],[Object ID]],Finalized_Data[#All],2,FALSE),"")</f>
        <v>41402</v>
      </c>
      <c r="P7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727" s="6">
        <f>IFERROR(DATE(YEAR(Incoming_Data[[#This Row],[Incoming Day]]),MONTH(Incoming_Data[[#This Row],[Incoming Day]]),1),"")</f>
        <v>41365</v>
      </c>
      <c r="R727" s="3">
        <f>DATE(YEAR(Incoming_Data[[#This Row],[Incoming Day]]),1,1)</f>
        <v>41275</v>
      </c>
      <c r="S727" s="6" t="str">
        <f>IFERROR(DATE(YEAR(Incoming_Data[[#This Row],[Completed Day]]),MONTH(Incoming_Data[[#This Row],[Completed Day]]),1),"")</f>
        <v/>
      </c>
      <c r="T727" s="6">
        <f>IFERROR(DATE(YEAR(Incoming_Data[[#This Row],[Confirmed Day]]),MONTH(Incoming_Data[[#This Row],[Confirmed Day]]),1),"")</f>
        <v>41395</v>
      </c>
      <c r="U727" s="12">
        <f>IF(ISNUMBER(Incoming_Data[[#This Row],[Completed Day]]),1,0)</f>
        <v>0</v>
      </c>
      <c r="V727" s="12">
        <f>IF(ISNUMBER(Incoming_Data[[#This Row],[Confirmed Day]]),1,0)</f>
        <v>1</v>
      </c>
      <c r="X727" t="s">
        <v>105</v>
      </c>
      <c r="Y727" s="36">
        <v>41362</v>
      </c>
      <c r="AA727" t="s">
        <v>1754</v>
      </c>
      <c r="AB727" s="36">
        <v>41414</v>
      </c>
    </row>
    <row r="728" spans="2:28" x14ac:dyDescent="0.25">
      <c r="B728" s="24" t="s">
        <v>30</v>
      </c>
      <c r="C728" s="24" t="s">
        <v>17</v>
      </c>
      <c r="D728" s="24" t="s">
        <v>2199</v>
      </c>
      <c r="E728" s="24" t="s">
        <v>642</v>
      </c>
      <c r="F728" s="24" t="s">
        <v>293</v>
      </c>
      <c r="G728" s="36">
        <v>41386</v>
      </c>
      <c r="H728" s="36">
        <v>41386</v>
      </c>
      <c r="I728" s="12">
        <v>2</v>
      </c>
      <c r="J728" s="12">
        <v>3</v>
      </c>
      <c r="K728" s="12">
        <v>3</v>
      </c>
      <c r="L728" s="24" t="s">
        <v>10597</v>
      </c>
      <c r="M728" t="str">
        <f>VLOOKUP(LEFT(Incoming_Data[[#This Row],[Object ID]],1),Lookup[#All],2,FALSE)</f>
        <v>Service Request</v>
      </c>
      <c r="N728" s="36">
        <f>IFERROR(VLOOKUP(Incoming_Data[[#This Row],[Object ID]],SP_Data[#All],2,FALSE),"")</f>
        <v>41389</v>
      </c>
      <c r="O728" s="36">
        <f>IFERROR(VLOOKUP(Incoming_Data[[#This Row],[Object ID]],Finalized_Data[#All],2,FALSE),"")</f>
        <v>41420</v>
      </c>
      <c r="P7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8" s="6">
        <f>IFERROR(DATE(YEAR(Incoming_Data[[#This Row],[Incoming Day]]),MONTH(Incoming_Data[[#This Row],[Incoming Day]]),1),"")</f>
        <v>41365</v>
      </c>
      <c r="R728" s="3">
        <f>DATE(YEAR(Incoming_Data[[#This Row],[Incoming Day]]),1,1)</f>
        <v>41275</v>
      </c>
      <c r="S728" s="6">
        <f>IFERROR(DATE(YEAR(Incoming_Data[[#This Row],[Completed Day]]),MONTH(Incoming_Data[[#This Row],[Completed Day]]),1),"")</f>
        <v>41365</v>
      </c>
      <c r="T728" s="6">
        <f>IFERROR(DATE(YEAR(Incoming_Data[[#This Row],[Confirmed Day]]),MONTH(Incoming_Data[[#This Row],[Confirmed Day]]),1),"")</f>
        <v>41395</v>
      </c>
      <c r="U728" s="12">
        <f>IF(ISNUMBER(Incoming_Data[[#This Row],[Completed Day]]),1,0)</f>
        <v>1</v>
      </c>
      <c r="V728" s="12">
        <f>IF(ISNUMBER(Incoming_Data[[#This Row],[Confirmed Day]]),1,0)</f>
        <v>1</v>
      </c>
      <c r="X728" t="s">
        <v>107</v>
      </c>
      <c r="Y728" s="36">
        <v>41362</v>
      </c>
      <c r="AA728" t="s">
        <v>109</v>
      </c>
      <c r="AB728" s="36">
        <v>41420</v>
      </c>
    </row>
    <row r="729" spans="2:28" x14ac:dyDescent="0.25">
      <c r="B729" s="24" t="s">
        <v>30</v>
      </c>
      <c r="C729" s="24" t="s">
        <v>17</v>
      </c>
      <c r="D729" s="24" t="s">
        <v>2199</v>
      </c>
      <c r="E729" s="24" t="s">
        <v>11090</v>
      </c>
      <c r="F729" s="24" t="s">
        <v>11091</v>
      </c>
      <c r="G729" s="36">
        <v>41389</v>
      </c>
      <c r="H729" s="36">
        <v>41389</v>
      </c>
      <c r="I729" s="12">
        <v>3</v>
      </c>
      <c r="J729" s="12">
        <v>3</v>
      </c>
      <c r="K729" s="12">
        <v>3</v>
      </c>
      <c r="L729" s="24" t="s">
        <v>10602</v>
      </c>
      <c r="M729" t="str">
        <f>VLOOKUP(LEFT(Incoming_Data[[#This Row],[Object ID]],1),Lookup[#All],2,FALSE)</f>
        <v>Service Request</v>
      </c>
      <c r="N729" s="36" t="str">
        <f>IFERROR(VLOOKUP(Incoming_Data[[#This Row],[Object ID]],SP_Data[#All],2,FALSE),"")</f>
        <v/>
      </c>
      <c r="O729" s="36" t="str">
        <f>IFERROR(VLOOKUP(Incoming_Data[[#This Row],[Object ID]],Finalized_Data[#All],2,FALSE),"")</f>
        <v/>
      </c>
      <c r="P7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29" s="6">
        <f>IFERROR(DATE(YEAR(Incoming_Data[[#This Row],[Incoming Day]]),MONTH(Incoming_Data[[#This Row],[Incoming Day]]),1),"")</f>
        <v>41365</v>
      </c>
      <c r="R729" s="3">
        <f>DATE(YEAR(Incoming_Data[[#This Row],[Incoming Day]]),1,1)</f>
        <v>41275</v>
      </c>
      <c r="S729" s="6" t="str">
        <f>IFERROR(DATE(YEAR(Incoming_Data[[#This Row],[Completed Day]]),MONTH(Incoming_Data[[#This Row],[Completed Day]]),1),"")</f>
        <v/>
      </c>
      <c r="T729" s="6" t="str">
        <f>IFERROR(DATE(YEAR(Incoming_Data[[#This Row],[Confirmed Day]]),MONTH(Incoming_Data[[#This Row],[Confirmed Day]]),1),"")</f>
        <v/>
      </c>
      <c r="U729" s="12">
        <f>IF(ISNUMBER(Incoming_Data[[#This Row],[Completed Day]]),1,0)</f>
        <v>0</v>
      </c>
      <c r="V729" s="12">
        <f>IF(ISNUMBER(Incoming_Data[[#This Row],[Confirmed Day]]),1,0)</f>
        <v>0</v>
      </c>
      <c r="X729" t="s">
        <v>1753</v>
      </c>
      <c r="Y729" s="36">
        <v>41383</v>
      </c>
      <c r="AA729" t="s">
        <v>111</v>
      </c>
      <c r="AB729" s="36">
        <v>41414</v>
      </c>
    </row>
    <row r="730" spans="2:28" x14ac:dyDescent="0.25">
      <c r="B730" s="24" t="s">
        <v>30</v>
      </c>
      <c r="C730" s="24" t="s">
        <v>17</v>
      </c>
      <c r="D730" s="24" t="s">
        <v>2199</v>
      </c>
      <c r="E730" s="24" t="s">
        <v>740</v>
      </c>
      <c r="F730" s="24" t="s">
        <v>741</v>
      </c>
      <c r="G730" s="36">
        <v>41390</v>
      </c>
      <c r="H730" s="36">
        <v>41389</v>
      </c>
      <c r="I730" s="12">
        <v>3</v>
      </c>
      <c r="J730" s="12">
        <v>3</v>
      </c>
      <c r="K730" s="12">
        <v>3</v>
      </c>
      <c r="L730" s="24" t="s">
        <v>10597</v>
      </c>
      <c r="M730" t="str">
        <f>VLOOKUP(LEFT(Incoming_Data[[#This Row],[Object ID]],1),Lookup[#All],2,FALSE)</f>
        <v>Service Request</v>
      </c>
      <c r="N730" s="36">
        <f>IFERROR(VLOOKUP(Incoming_Data[[#This Row],[Object ID]],SP_Data[#All],2,FALSE),"")</f>
        <v>41394</v>
      </c>
      <c r="O730" s="36">
        <f>IFERROR(VLOOKUP(Incoming_Data[[#This Row],[Object ID]],Finalized_Data[#All],2,FALSE),"")</f>
        <v>41425</v>
      </c>
      <c r="P7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0" s="6">
        <f>IFERROR(DATE(YEAR(Incoming_Data[[#This Row],[Incoming Day]]),MONTH(Incoming_Data[[#This Row],[Incoming Day]]),1),"")</f>
        <v>41365</v>
      </c>
      <c r="R730" s="3">
        <f>DATE(YEAR(Incoming_Data[[#This Row],[Incoming Day]]),1,1)</f>
        <v>41275</v>
      </c>
      <c r="S730" s="6">
        <f>IFERROR(DATE(YEAR(Incoming_Data[[#This Row],[Completed Day]]),MONTH(Incoming_Data[[#This Row],[Completed Day]]),1),"")</f>
        <v>41365</v>
      </c>
      <c r="T730" s="6">
        <f>IFERROR(DATE(YEAR(Incoming_Data[[#This Row],[Confirmed Day]]),MONTH(Incoming_Data[[#This Row],[Confirmed Day]]),1),"")</f>
        <v>41395</v>
      </c>
      <c r="U730" s="12">
        <f>IF(ISNUMBER(Incoming_Data[[#This Row],[Completed Day]]),1,0)</f>
        <v>1</v>
      </c>
      <c r="V730" s="12">
        <f>IF(ISNUMBER(Incoming_Data[[#This Row],[Confirmed Day]]),1,0)</f>
        <v>1</v>
      </c>
      <c r="X730" t="s">
        <v>1754</v>
      </c>
      <c r="Y730" s="36">
        <v>41383</v>
      </c>
      <c r="AA730" t="s">
        <v>113</v>
      </c>
      <c r="AB730" s="36">
        <v>41393</v>
      </c>
    </row>
    <row r="731" spans="2:28" x14ac:dyDescent="0.25">
      <c r="B731" s="24" t="s">
        <v>30</v>
      </c>
      <c r="C731" s="24" t="s">
        <v>17</v>
      </c>
      <c r="D731" s="24" t="s">
        <v>2199</v>
      </c>
      <c r="E731" s="24" t="s">
        <v>790</v>
      </c>
      <c r="F731" s="24" t="s">
        <v>293</v>
      </c>
      <c r="G731" s="36">
        <v>41391</v>
      </c>
      <c r="H731" s="36">
        <v>41390</v>
      </c>
      <c r="I731" s="12">
        <v>2</v>
      </c>
      <c r="J731" s="12">
        <v>3</v>
      </c>
      <c r="K731" s="12">
        <v>3</v>
      </c>
      <c r="L731" s="24" t="s">
        <v>10597</v>
      </c>
      <c r="M731" t="str">
        <f>VLOOKUP(LEFT(Incoming_Data[[#This Row],[Object ID]],1),Lookup[#All],2,FALSE)</f>
        <v>Service Request</v>
      </c>
      <c r="N731" s="36">
        <f>IFERROR(VLOOKUP(Incoming_Data[[#This Row],[Object ID]],SP_Data[#All],2,FALSE),"")</f>
        <v>41402</v>
      </c>
      <c r="O731" s="36">
        <f>IFERROR(VLOOKUP(Incoming_Data[[#This Row],[Object ID]],Finalized_Data[#All],2,FALSE),"")</f>
        <v>41402</v>
      </c>
      <c r="P7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1" s="6">
        <f>IFERROR(DATE(YEAR(Incoming_Data[[#This Row],[Incoming Day]]),MONTH(Incoming_Data[[#This Row],[Incoming Day]]),1),"")</f>
        <v>41365</v>
      </c>
      <c r="R731" s="3">
        <f>DATE(YEAR(Incoming_Data[[#This Row],[Incoming Day]]),1,1)</f>
        <v>41275</v>
      </c>
      <c r="S731" s="6">
        <f>IFERROR(DATE(YEAR(Incoming_Data[[#This Row],[Completed Day]]),MONTH(Incoming_Data[[#This Row],[Completed Day]]),1),"")</f>
        <v>41395</v>
      </c>
      <c r="T731" s="6">
        <f>IFERROR(DATE(YEAR(Incoming_Data[[#This Row],[Confirmed Day]]),MONTH(Incoming_Data[[#This Row],[Confirmed Day]]),1),"")</f>
        <v>41395</v>
      </c>
      <c r="U731" s="12">
        <f>IF(ISNUMBER(Incoming_Data[[#This Row],[Completed Day]]),1,0)</f>
        <v>1</v>
      </c>
      <c r="V731" s="12">
        <f>IF(ISNUMBER(Incoming_Data[[#This Row],[Confirmed Day]]),1,0)</f>
        <v>1</v>
      </c>
      <c r="X731" t="s">
        <v>109</v>
      </c>
      <c r="Y731" s="36">
        <v>41389</v>
      </c>
      <c r="AA731" t="s">
        <v>115</v>
      </c>
      <c r="AB731" s="36">
        <v>41393</v>
      </c>
    </row>
    <row r="732" spans="2:28" x14ac:dyDescent="0.25">
      <c r="B732" s="24" t="s">
        <v>30</v>
      </c>
      <c r="C732" s="24" t="s">
        <v>17</v>
      </c>
      <c r="D732" s="24" t="s">
        <v>2199</v>
      </c>
      <c r="E732" s="24" t="s">
        <v>11092</v>
      </c>
      <c r="F732" s="24" t="s">
        <v>11093</v>
      </c>
      <c r="G732" s="36">
        <v>41394</v>
      </c>
      <c r="H732" s="36">
        <v>41394</v>
      </c>
      <c r="I732" s="12">
        <v>3</v>
      </c>
      <c r="J732" s="12">
        <v>3</v>
      </c>
      <c r="K732" s="12">
        <v>3</v>
      </c>
      <c r="L732" s="24" t="s">
        <v>10599</v>
      </c>
      <c r="M732" t="str">
        <f>VLOOKUP(LEFT(Incoming_Data[[#This Row],[Object ID]],1),Lookup[#All],2,FALSE)</f>
        <v>Service Request</v>
      </c>
      <c r="N732" s="36">
        <f>IFERROR(VLOOKUP(Incoming_Data[[#This Row],[Object ID]],SP_Data[#All],2,FALSE),"")</f>
        <v>41408</v>
      </c>
      <c r="O732" s="36" t="str">
        <f>IFERROR(VLOOKUP(Incoming_Data[[#This Row],[Object ID]],Finalized_Data[#All],2,FALSE),"")</f>
        <v/>
      </c>
      <c r="P7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2" s="6">
        <f>IFERROR(DATE(YEAR(Incoming_Data[[#This Row],[Incoming Day]]),MONTH(Incoming_Data[[#This Row],[Incoming Day]]),1),"")</f>
        <v>41365</v>
      </c>
      <c r="R732" s="3">
        <f>DATE(YEAR(Incoming_Data[[#This Row],[Incoming Day]]),1,1)</f>
        <v>41275</v>
      </c>
      <c r="S732" s="6">
        <f>IFERROR(DATE(YEAR(Incoming_Data[[#This Row],[Completed Day]]),MONTH(Incoming_Data[[#This Row],[Completed Day]]),1),"")</f>
        <v>41395</v>
      </c>
      <c r="T732" s="6" t="str">
        <f>IFERROR(DATE(YEAR(Incoming_Data[[#This Row],[Confirmed Day]]),MONTH(Incoming_Data[[#This Row],[Confirmed Day]]),1),"")</f>
        <v/>
      </c>
      <c r="U732" s="12">
        <f>IF(ISNUMBER(Incoming_Data[[#This Row],[Completed Day]]),1,0)</f>
        <v>1</v>
      </c>
      <c r="V732" s="12">
        <f>IF(ISNUMBER(Incoming_Data[[#This Row],[Confirmed Day]]),1,0)</f>
        <v>0</v>
      </c>
      <c r="X732" t="s">
        <v>111</v>
      </c>
      <c r="Y732" s="36">
        <v>41369</v>
      </c>
      <c r="AA732" t="s">
        <v>117</v>
      </c>
      <c r="AB732" s="36">
        <v>41393</v>
      </c>
    </row>
    <row r="733" spans="2:28" x14ac:dyDescent="0.25">
      <c r="B733" s="24" t="s">
        <v>30</v>
      </c>
      <c r="C733" s="24" t="s">
        <v>17</v>
      </c>
      <c r="D733" s="24" t="s">
        <v>2199</v>
      </c>
      <c r="E733" s="24" t="s">
        <v>856</v>
      </c>
      <c r="F733" s="24" t="s">
        <v>409</v>
      </c>
      <c r="G733" s="36">
        <v>41395</v>
      </c>
      <c r="H733" s="36">
        <v>41395</v>
      </c>
      <c r="I733" s="12">
        <v>3</v>
      </c>
      <c r="J733" s="12">
        <v>4</v>
      </c>
      <c r="K733" s="12">
        <v>4</v>
      </c>
      <c r="L733" s="24" t="s">
        <v>10597</v>
      </c>
      <c r="M733" t="str">
        <f>VLOOKUP(LEFT(Incoming_Data[[#This Row],[Object ID]],1),Lookup[#All],2,FALSE)</f>
        <v>Service Request</v>
      </c>
      <c r="N733" s="36">
        <f>IFERROR(VLOOKUP(Incoming_Data[[#This Row],[Object ID]],SP_Data[#All],2,FALSE),"")</f>
        <v>41397</v>
      </c>
      <c r="O733" s="36">
        <f>IFERROR(VLOOKUP(Incoming_Data[[#This Row],[Object ID]],Finalized_Data[#All],2,FALSE),"")</f>
        <v>41428</v>
      </c>
      <c r="P7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3" s="6">
        <f>IFERROR(DATE(YEAR(Incoming_Data[[#This Row],[Incoming Day]]),MONTH(Incoming_Data[[#This Row],[Incoming Day]]),1),"")</f>
        <v>41395</v>
      </c>
      <c r="R733" s="3">
        <f>DATE(YEAR(Incoming_Data[[#This Row],[Incoming Day]]),1,1)</f>
        <v>41275</v>
      </c>
      <c r="S733" s="6">
        <f>IFERROR(DATE(YEAR(Incoming_Data[[#This Row],[Completed Day]]),MONTH(Incoming_Data[[#This Row],[Completed Day]]),1),"")</f>
        <v>41395</v>
      </c>
      <c r="T733" s="6">
        <f>IFERROR(DATE(YEAR(Incoming_Data[[#This Row],[Confirmed Day]]),MONTH(Incoming_Data[[#This Row],[Confirmed Day]]),1),"")</f>
        <v>41426</v>
      </c>
      <c r="U733" s="12">
        <f>IF(ISNUMBER(Incoming_Data[[#This Row],[Completed Day]]),1,0)</f>
        <v>1</v>
      </c>
      <c r="V733" s="12">
        <f>IF(ISNUMBER(Incoming_Data[[#This Row],[Confirmed Day]]),1,0)</f>
        <v>1</v>
      </c>
      <c r="X733" t="s">
        <v>113</v>
      </c>
      <c r="Y733" s="36">
        <v>41362</v>
      </c>
      <c r="AA733" t="s">
        <v>119</v>
      </c>
      <c r="AB733" s="36">
        <v>41393</v>
      </c>
    </row>
    <row r="734" spans="2:28" x14ac:dyDescent="0.25">
      <c r="B734" s="24" t="s">
        <v>30</v>
      </c>
      <c r="C734" s="24" t="s">
        <v>17</v>
      </c>
      <c r="D734" s="24" t="s">
        <v>2199</v>
      </c>
      <c r="E734" s="24" t="s">
        <v>889</v>
      </c>
      <c r="F734" s="24" t="s">
        <v>890</v>
      </c>
      <c r="G734" s="36">
        <v>41396</v>
      </c>
      <c r="H734" s="36">
        <v>41396</v>
      </c>
      <c r="I734" s="12">
        <v>3</v>
      </c>
      <c r="J734" s="12">
        <v>3</v>
      </c>
      <c r="K734" s="12">
        <v>3</v>
      </c>
      <c r="L734" s="24" t="s">
        <v>10597</v>
      </c>
      <c r="M734" t="str">
        <f>VLOOKUP(LEFT(Incoming_Data[[#This Row],[Object ID]],1),Lookup[#All],2,FALSE)</f>
        <v>Service Request</v>
      </c>
      <c r="N734" s="36">
        <f>IFERROR(VLOOKUP(Incoming_Data[[#This Row],[Object ID]],SP_Data[#All],2,FALSE),"")</f>
        <v>41402</v>
      </c>
      <c r="O734" s="36">
        <f>IFERROR(VLOOKUP(Incoming_Data[[#This Row],[Object ID]],Finalized_Data[#All],2,FALSE),"")</f>
        <v>41402</v>
      </c>
      <c r="P7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4" s="6">
        <f>IFERROR(DATE(YEAR(Incoming_Data[[#This Row],[Incoming Day]]),MONTH(Incoming_Data[[#This Row],[Incoming Day]]),1),"")</f>
        <v>41395</v>
      </c>
      <c r="R734" s="3">
        <f>DATE(YEAR(Incoming_Data[[#This Row],[Incoming Day]]),1,1)</f>
        <v>41275</v>
      </c>
      <c r="S734" s="6">
        <f>IFERROR(DATE(YEAR(Incoming_Data[[#This Row],[Completed Day]]),MONTH(Incoming_Data[[#This Row],[Completed Day]]),1),"")</f>
        <v>41395</v>
      </c>
      <c r="T734" s="6">
        <f>IFERROR(DATE(YEAR(Incoming_Data[[#This Row],[Confirmed Day]]),MONTH(Incoming_Data[[#This Row],[Confirmed Day]]),1),"")</f>
        <v>41395</v>
      </c>
      <c r="U734" s="12">
        <f>IF(ISNUMBER(Incoming_Data[[#This Row],[Completed Day]]),1,0)</f>
        <v>1</v>
      </c>
      <c r="V734" s="12">
        <f>IF(ISNUMBER(Incoming_Data[[#This Row],[Confirmed Day]]),1,0)</f>
        <v>1</v>
      </c>
      <c r="X734" t="s">
        <v>115</v>
      </c>
      <c r="Y734" s="36">
        <v>41362</v>
      </c>
      <c r="AA734" t="s">
        <v>121</v>
      </c>
      <c r="AB734" s="36">
        <v>41393</v>
      </c>
    </row>
    <row r="735" spans="2:28" x14ac:dyDescent="0.25">
      <c r="B735" s="24" t="s">
        <v>30</v>
      </c>
      <c r="C735" s="24" t="s">
        <v>17</v>
      </c>
      <c r="D735" s="24" t="s">
        <v>2199</v>
      </c>
      <c r="E735" s="24" t="s">
        <v>11094</v>
      </c>
      <c r="F735" s="24" t="s">
        <v>11095</v>
      </c>
      <c r="G735" s="36">
        <v>41397</v>
      </c>
      <c r="H735" s="36">
        <v>41396</v>
      </c>
      <c r="I735" s="12">
        <v>3</v>
      </c>
      <c r="J735" s="12">
        <v>3</v>
      </c>
      <c r="K735" s="12">
        <v>3</v>
      </c>
      <c r="L735" s="24" t="s">
        <v>10599</v>
      </c>
      <c r="M735" t="str">
        <f>VLOOKUP(LEFT(Incoming_Data[[#This Row],[Object ID]],1),Lookup[#All],2,FALSE)</f>
        <v>Service Request</v>
      </c>
      <c r="N735" s="36">
        <f>IFERROR(VLOOKUP(Incoming_Data[[#This Row],[Object ID]],SP_Data[#All],2,FALSE),"")</f>
        <v>41402</v>
      </c>
      <c r="O735" s="36" t="str">
        <f>IFERROR(VLOOKUP(Incoming_Data[[#This Row],[Object ID]],Finalized_Data[#All],2,FALSE),"")</f>
        <v/>
      </c>
      <c r="P7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5" s="6">
        <f>IFERROR(DATE(YEAR(Incoming_Data[[#This Row],[Incoming Day]]),MONTH(Incoming_Data[[#This Row],[Incoming Day]]),1),"")</f>
        <v>41395</v>
      </c>
      <c r="R735" s="3">
        <f>DATE(YEAR(Incoming_Data[[#This Row],[Incoming Day]]),1,1)</f>
        <v>41275</v>
      </c>
      <c r="S735" s="6">
        <f>IFERROR(DATE(YEAR(Incoming_Data[[#This Row],[Completed Day]]),MONTH(Incoming_Data[[#This Row],[Completed Day]]),1),"")</f>
        <v>41395</v>
      </c>
      <c r="T735" s="6" t="str">
        <f>IFERROR(DATE(YEAR(Incoming_Data[[#This Row],[Confirmed Day]]),MONTH(Incoming_Data[[#This Row],[Confirmed Day]]),1),"")</f>
        <v/>
      </c>
      <c r="U735" s="12">
        <f>IF(ISNUMBER(Incoming_Data[[#This Row],[Completed Day]]),1,0)</f>
        <v>1</v>
      </c>
      <c r="V735" s="12">
        <f>IF(ISNUMBER(Incoming_Data[[#This Row],[Confirmed Day]]),1,0)</f>
        <v>0</v>
      </c>
      <c r="X735" t="s">
        <v>117</v>
      </c>
      <c r="Y735" s="36">
        <v>41362</v>
      </c>
      <c r="AA735" t="s">
        <v>123</v>
      </c>
      <c r="AB735" s="36">
        <v>41393</v>
      </c>
    </row>
    <row r="736" spans="2:28" x14ac:dyDescent="0.25">
      <c r="B736" s="24" t="s">
        <v>30</v>
      </c>
      <c r="C736" s="24" t="s">
        <v>17</v>
      </c>
      <c r="D736" s="24" t="s">
        <v>2199</v>
      </c>
      <c r="E736" s="24" t="s">
        <v>11096</v>
      </c>
      <c r="F736" s="24" t="s">
        <v>11097</v>
      </c>
      <c r="G736" s="36">
        <v>41397</v>
      </c>
      <c r="H736" s="36">
        <v>41396</v>
      </c>
      <c r="I736" s="12">
        <v>3</v>
      </c>
      <c r="J736" s="12">
        <v>3</v>
      </c>
      <c r="K736" s="12">
        <v>3</v>
      </c>
      <c r="L736" s="24" t="s">
        <v>10599</v>
      </c>
      <c r="M736" t="str">
        <f>VLOOKUP(LEFT(Incoming_Data[[#This Row],[Object ID]],1),Lookup[#All],2,FALSE)</f>
        <v>Service Request</v>
      </c>
      <c r="N736" s="36">
        <f>IFERROR(VLOOKUP(Incoming_Data[[#This Row],[Object ID]],SP_Data[#All],2,FALSE),"")</f>
        <v>41402</v>
      </c>
      <c r="O736" s="36" t="str">
        <f>IFERROR(VLOOKUP(Incoming_Data[[#This Row],[Object ID]],Finalized_Data[#All],2,FALSE),"")</f>
        <v/>
      </c>
      <c r="P7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6" s="6">
        <f>IFERROR(DATE(YEAR(Incoming_Data[[#This Row],[Incoming Day]]),MONTH(Incoming_Data[[#This Row],[Incoming Day]]),1),"")</f>
        <v>41395</v>
      </c>
      <c r="R736" s="3">
        <f>DATE(YEAR(Incoming_Data[[#This Row],[Incoming Day]]),1,1)</f>
        <v>41275</v>
      </c>
      <c r="S736" s="6">
        <f>IFERROR(DATE(YEAR(Incoming_Data[[#This Row],[Completed Day]]),MONTH(Incoming_Data[[#This Row],[Completed Day]]),1),"")</f>
        <v>41395</v>
      </c>
      <c r="T736" s="6" t="str">
        <f>IFERROR(DATE(YEAR(Incoming_Data[[#This Row],[Confirmed Day]]),MONTH(Incoming_Data[[#This Row],[Confirmed Day]]),1),"")</f>
        <v/>
      </c>
      <c r="U736" s="12">
        <f>IF(ISNUMBER(Incoming_Data[[#This Row],[Completed Day]]),1,0)</f>
        <v>1</v>
      </c>
      <c r="V736" s="12">
        <f>IF(ISNUMBER(Incoming_Data[[#This Row],[Confirmed Day]]),1,0)</f>
        <v>0</v>
      </c>
      <c r="X736" t="s">
        <v>119</v>
      </c>
      <c r="Y736" s="36">
        <v>41362</v>
      </c>
      <c r="AA736" t="s">
        <v>125</v>
      </c>
      <c r="AB736" s="36">
        <v>41393</v>
      </c>
    </row>
    <row r="737" spans="2:28" x14ac:dyDescent="0.25">
      <c r="B737" s="24" t="s">
        <v>30</v>
      </c>
      <c r="C737" s="24" t="s">
        <v>17</v>
      </c>
      <c r="D737" s="24" t="s">
        <v>2199</v>
      </c>
      <c r="E737" s="24" t="s">
        <v>910</v>
      </c>
      <c r="F737" s="24" t="s">
        <v>911</v>
      </c>
      <c r="G737" s="36">
        <v>41397</v>
      </c>
      <c r="H737" s="36">
        <v>41397</v>
      </c>
      <c r="I737" s="12">
        <v>4</v>
      </c>
      <c r="J737" s="12">
        <v>4</v>
      </c>
      <c r="K737" s="12">
        <v>4</v>
      </c>
      <c r="L737" s="24" t="s">
        <v>10597</v>
      </c>
      <c r="M737" t="str">
        <f>VLOOKUP(LEFT(Incoming_Data[[#This Row],[Object ID]],1),Lookup[#All],2,FALSE)</f>
        <v>Service Request</v>
      </c>
      <c r="N737" s="36">
        <f>IFERROR(VLOOKUP(Incoming_Data[[#This Row],[Object ID]],SP_Data[#All],2,FALSE),"")</f>
        <v>41402</v>
      </c>
      <c r="O737" s="36">
        <f>IFERROR(VLOOKUP(Incoming_Data[[#This Row],[Object ID]],Finalized_Data[#All],2,FALSE),"")</f>
        <v>41402</v>
      </c>
      <c r="P7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7" s="6">
        <f>IFERROR(DATE(YEAR(Incoming_Data[[#This Row],[Incoming Day]]),MONTH(Incoming_Data[[#This Row],[Incoming Day]]),1),"")</f>
        <v>41395</v>
      </c>
      <c r="R737" s="3">
        <f>DATE(YEAR(Incoming_Data[[#This Row],[Incoming Day]]),1,1)</f>
        <v>41275</v>
      </c>
      <c r="S737" s="6">
        <f>IFERROR(DATE(YEAR(Incoming_Data[[#This Row],[Completed Day]]),MONTH(Incoming_Data[[#This Row],[Completed Day]]),1),"")</f>
        <v>41395</v>
      </c>
      <c r="T737" s="6">
        <f>IFERROR(DATE(YEAR(Incoming_Data[[#This Row],[Confirmed Day]]),MONTH(Incoming_Data[[#This Row],[Confirmed Day]]),1),"")</f>
        <v>41395</v>
      </c>
      <c r="U737" s="12">
        <f>IF(ISNUMBER(Incoming_Data[[#This Row],[Completed Day]]),1,0)</f>
        <v>1</v>
      </c>
      <c r="V737" s="12">
        <f>IF(ISNUMBER(Incoming_Data[[#This Row],[Confirmed Day]]),1,0)</f>
        <v>1</v>
      </c>
      <c r="X737" t="s">
        <v>121</v>
      </c>
      <c r="Y737" s="36">
        <v>41362</v>
      </c>
      <c r="AA737" t="s">
        <v>127</v>
      </c>
      <c r="AB737" s="36">
        <v>41393</v>
      </c>
    </row>
    <row r="738" spans="2:28" x14ac:dyDescent="0.25">
      <c r="B738" s="24" t="s">
        <v>30</v>
      </c>
      <c r="C738" s="24" t="s">
        <v>17</v>
      </c>
      <c r="D738" s="24" t="s">
        <v>2199</v>
      </c>
      <c r="E738" s="24" t="s">
        <v>11098</v>
      </c>
      <c r="F738" s="24" t="s">
        <v>11099</v>
      </c>
      <c r="G738" s="36">
        <v>41398</v>
      </c>
      <c r="H738" s="36">
        <v>41398</v>
      </c>
      <c r="I738" s="12">
        <v>4</v>
      </c>
      <c r="J738" s="12">
        <v>4</v>
      </c>
      <c r="K738" s="12">
        <v>4</v>
      </c>
      <c r="L738" s="24" t="s">
        <v>10599</v>
      </c>
      <c r="M738" t="str">
        <f>VLOOKUP(LEFT(Incoming_Data[[#This Row],[Object ID]],1),Lookup[#All],2,FALSE)</f>
        <v>Service Request</v>
      </c>
      <c r="N738" s="36">
        <f>IFERROR(VLOOKUP(Incoming_Data[[#This Row],[Object ID]],SP_Data[#All],2,FALSE),"")</f>
        <v>41402</v>
      </c>
      <c r="O738" s="36" t="str">
        <f>IFERROR(VLOOKUP(Incoming_Data[[#This Row],[Object ID]],Finalized_Data[#All],2,FALSE),"")</f>
        <v/>
      </c>
      <c r="P7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8" s="6">
        <f>IFERROR(DATE(YEAR(Incoming_Data[[#This Row],[Incoming Day]]),MONTH(Incoming_Data[[#This Row],[Incoming Day]]),1),"")</f>
        <v>41395</v>
      </c>
      <c r="R738" s="3">
        <f>DATE(YEAR(Incoming_Data[[#This Row],[Incoming Day]]),1,1)</f>
        <v>41275</v>
      </c>
      <c r="S738" s="6">
        <f>IFERROR(DATE(YEAR(Incoming_Data[[#This Row],[Completed Day]]),MONTH(Incoming_Data[[#This Row],[Completed Day]]),1),"")</f>
        <v>41395</v>
      </c>
      <c r="T738" s="6" t="str">
        <f>IFERROR(DATE(YEAR(Incoming_Data[[#This Row],[Confirmed Day]]),MONTH(Incoming_Data[[#This Row],[Confirmed Day]]),1),"")</f>
        <v/>
      </c>
      <c r="U738" s="12">
        <f>IF(ISNUMBER(Incoming_Data[[#This Row],[Completed Day]]),1,0)</f>
        <v>1</v>
      </c>
      <c r="V738" s="12">
        <f>IF(ISNUMBER(Incoming_Data[[#This Row],[Confirmed Day]]),1,0)</f>
        <v>0</v>
      </c>
      <c r="X738" t="s">
        <v>123</v>
      </c>
      <c r="Y738" s="36">
        <v>41362</v>
      </c>
      <c r="AA738" t="s">
        <v>129</v>
      </c>
      <c r="AB738" s="36">
        <v>41393</v>
      </c>
    </row>
    <row r="739" spans="2:28" x14ac:dyDescent="0.25">
      <c r="B739" s="24" t="s">
        <v>30</v>
      </c>
      <c r="C739" s="24" t="s">
        <v>17</v>
      </c>
      <c r="D739" s="24" t="s">
        <v>2199</v>
      </c>
      <c r="E739" s="24" t="s">
        <v>11100</v>
      </c>
      <c r="F739" s="24" t="s">
        <v>409</v>
      </c>
      <c r="G739" s="36">
        <v>41402</v>
      </c>
      <c r="H739" s="36">
        <v>41402</v>
      </c>
      <c r="I739" s="12">
        <v>3</v>
      </c>
      <c r="J739" s="12">
        <v>4</v>
      </c>
      <c r="K739" s="12">
        <v>4</v>
      </c>
      <c r="L739" s="24" t="s">
        <v>10599</v>
      </c>
      <c r="M739" t="str">
        <f>VLOOKUP(LEFT(Incoming_Data[[#This Row],[Object ID]],1),Lookup[#All],2,FALSE)</f>
        <v>Service Request</v>
      </c>
      <c r="N739" s="36">
        <f>IFERROR(VLOOKUP(Incoming_Data[[#This Row],[Object ID]],SP_Data[#All],2,FALSE),"")</f>
        <v>41409</v>
      </c>
      <c r="O739" s="36" t="str">
        <f>IFERROR(VLOOKUP(Incoming_Data[[#This Row],[Object ID]],Finalized_Data[#All],2,FALSE),"")</f>
        <v/>
      </c>
      <c r="P7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39" s="6">
        <f>IFERROR(DATE(YEAR(Incoming_Data[[#This Row],[Incoming Day]]),MONTH(Incoming_Data[[#This Row],[Incoming Day]]),1),"")</f>
        <v>41395</v>
      </c>
      <c r="R739" s="3">
        <f>DATE(YEAR(Incoming_Data[[#This Row],[Incoming Day]]),1,1)</f>
        <v>41275</v>
      </c>
      <c r="S739" s="6">
        <f>IFERROR(DATE(YEAR(Incoming_Data[[#This Row],[Completed Day]]),MONTH(Incoming_Data[[#This Row],[Completed Day]]),1),"")</f>
        <v>41395</v>
      </c>
      <c r="T739" s="6" t="str">
        <f>IFERROR(DATE(YEAR(Incoming_Data[[#This Row],[Confirmed Day]]),MONTH(Incoming_Data[[#This Row],[Confirmed Day]]),1),"")</f>
        <v/>
      </c>
      <c r="U739" s="12">
        <f>IF(ISNUMBER(Incoming_Data[[#This Row],[Completed Day]]),1,0)</f>
        <v>1</v>
      </c>
      <c r="V739" s="12">
        <f>IF(ISNUMBER(Incoming_Data[[#This Row],[Confirmed Day]]),1,0)</f>
        <v>0</v>
      </c>
      <c r="X739" t="s">
        <v>125</v>
      </c>
      <c r="Y739" s="36">
        <v>41362</v>
      </c>
      <c r="AA739" t="s">
        <v>131</v>
      </c>
      <c r="AB739" s="36">
        <v>41393</v>
      </c>
    </row>
    <row r="740" spans="2:28" x14ac:dyDescent="0.25">
      <c r="B740" s="24" t="s">
        <v>30</v>
      </c>
      <c r="C740" s="24" t="s">
        <v>17</v>
      </c>
      <c r="D740" s="24" t="s">
        <v>2199</v>
      </c>
      <c r="E740" s="24" t="s">
        <v>952</v>
      </c>
      <c r="F740" s="24" t="s">
        <v>953</v>
      </c>
      <c r="G740" s="36">
        <v>41404</v>
      </c>
      <c r="H740" s="36">
        <v>41404</v>
      </c>
      <c r="I740" s="12">
        <v>4</v>
      </c>
      <c r="J740" s="12">
        <v>4</v>
      </c>
      <c r="K740" s="12">
        <v>4</v>
      </c>
      <c r="L740" s="24" t="s">
        <v>10597</v>
      </c>
      <c r="M740" t="str">
        <f>VLOOKUP(LEFT(Incoming_Data[[#This Row],[Object ID]],1),Lookup[#All],2,FALSE)</f>
        <v>Service Request</v>
      </c>
      <c r="N740" s="36">
        <f>IFERROR(VLOOKUP(Incoming_Data[[#This Row],[Object ID]],SP_Data[#All],2,FALSE),"")</f>
        <v>41409</v>
      </c>
      <c r="O740" s="36">
        <f>IFERROR(VLOOKUP(Incoming_Data[[#This Row],[Object ID]],Finalized_Data[#All],2,FALSE),"")</f>
        <v>41410</v>
      </c>
      <c r="P7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0" s="6">
        <f>IFERROR(DATE(YEAR(Incoming_Data[[#This Row],[Incoming Day]]),MONTH(Incoming_Data[[#This Row],[Incoming Day]]),1),"")</f>
        <v>41395</v>
      </c>
      <c r="R740" s="3">
        <f>DATE(YEAR(Incoming_Data[[#This Row],[Incoming Day]]),1,1)</f>
        <v>41275</v>
      </c>
      <c r="S740" s="6">
        <f>IFERROR(DATE(YEAR(Incoming_Data[[#This Row],[Completed Day]]),MONTH(Incoming_Data[[#This Row],[Completed Day]]),1),"")</f>
        <v>41395</v>
      </c>
      <c r="T740" s="6">
        <f>IFERROR(DATE(YEAR(Incoming_Data[[#This Row],[Confirmed Day]]),MONTH(Incoming_Data[[#This Row],[Confirmed Day]]),1),"")</f>
        <v>41395</v>
      </c>
      <c r="U740" s="12">
        <f>IF(ISNUMBER(Incoming_Data[[#This Row],[Completed Day]]),1,0)</f>
        <v>1</v>
      </c>
      <c r="V740" s="12">
        <f>IF(ISNUMBER(Incoming_Data[[#This Row],[Confirmed Day]]),1,0)</f>
        <v>1</v>
      </c>
      <c r="X740" t="s">
        <v>127</v>
      </c>
      <c r="Y740" s="36">
        <v>41362</v>
      </c>
      <c r="AA740" t="s">
        <v>132</v>
      </c>
      <c r="AB740" s="36">
        <v>41393</v>
      </c>
    </row>
    <row r="741" spans="2:28" x14ac:dyDescent="0.25">
      <c r="B741" s="24" t="s">
        <v>30</v>
      </c>
      <c r="C741" s="24" t="s">
        <v>17</v>
      </c>
      <c r="D741" s="24" t="s">
        <v>2199</v>
      </c>
      <c r="E741" s="24" t="s">
        <v>978</v>
      </c>
      <c r="F741" s="24" t="s">
        <v>979</v>
      </c>
      <c r="G741" s="36">
        <v>41409</v>
      </c>
      <c r="H741" s="36">
        <v>41409</v>
      </c>
      <c r="I741" s="12">
        <v>4</v>
      </c>
      <c r="J741" s="12">
        <v>4</v>
      </c>
      <c r="K741" s="12">
        <v>4</v>
      </c>
      <c r="L741" s="24" t="s">
        <v>10597</v>
      </c>
      <c r="M741" t="str">
        <f>VLOOKUP(LEFT(Incoming_Data[[#This Row],[Object ID]],1),Lookup[#All],2,FALSE)</f>
        <v>Service Request</v>
      </c>
      <c r="N741" s="36">
        <f>IFERROR(VLOOKUP(Incoming_Data[[#This Row],[Object ID]],SP_Data[#All],2,FALSE),"")</f>
        <v>41410</v>
      </c>
      <c r="O741" s="36">
        <f>IFERROR(VLOOKUP(Incoming_Data[[#This Row],[Object ID]],Finalized_Data[#All],2,FALSE),"")</f>
        <v>41410</v>
      </c>
      <c r="P7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1" s="6">
        <f>IFERROR(DATE(YEAR(Incoming_Data[[#This Row],[Incoming Day]]),MONTH(Incoming_Data[[#This Row],[Incoming Day]]),1),"")</f>
        <v>41395</v>
      </c>
      <c r="R741" s="3">
        <f>DATE(YEAR(Incoming_Data[[#This Row],[Incoming Day]]),1,1)</f>
        <v>41275</v>
      </c>
      <c r="S741" s="6">
        <f>IFERROR(DATE(YEAR(Incoming_Data[[#This Row],[Completed Day]]),MONTH(Incoming_Data[[#This Row],[Completed Day]]),1),"")</f>
        <v>41395</v>
      </c>
      <c r="T741" s="6">
        <f>IFERROR(DATE(YEAR(Incoming_Data[[#This Row],[Confirmed Day]]),MONTH(Incoming_Data[[#This Row],[Confirmed Day]]),1),"")</f>
        <v>41395</v>
      </c>
      <c r="U741" s="12">
        <f>IF(ISNUMBER(Incoming_Data[[#This Row],[Completed Day]]),1,0)</f>
        <v>1</v>
      </c>
      <c r="V741" s="12">
        <f>IF(ISNUMBER(Incoming_Data[[#This Row],[Confirmed Day]]),1,0)</f>
        <v>1</v>
      </c>
      <c r="X741" t="s">
        <v>129</v>
      </c>
      <c r="Y741" s="36">
        <v>41362</v>
      </c>
      <c r="AA741" t="s">
        <v>134</v>
      </c>
      <c r="AB741" s="36">
        <v>41393</v>
      </c>
    </row>
    <row r="742" spans="2:28" x14ac:dyDescent="0.25">
      <c r="B742" s="24" t="s">
        <v>30</v>
      </c>
      <c r="C742" s="24" t="s">
        <v>17</v>
      </c>
      <c r="D742" s="24" t="s">
        <v>2199</v>
      </c>
      <c r="E742" s="24" t="s">
        <v>11101</v>
      </c>
      <c r="F742" s="24" t="s">
        <v>11102</v>
      </c>
      <c r="G742" s="36">
        <v>41409</v>
      </c>
      <c r="H742" s="36">
        <v>41409</v>
      </c>
      <c r="I742" s="12">
        <v>3</v>
      </c>
      <c r="J742" s="12">
        <v>3</v>
      </c>
      <c r="K742" s="12">
        <v>3</v>
      </c>
      <c r="L742" s="24" t="s">
        <v>10599</v>
      </c>
      <c r="M742" t="str">
        <f>VLOOKUP(LEFT(Incoming_Data[[#This Row],[Object ID]],1),Lookup[#All],2,FALSE)</f>
        <v>Service Request</v>
      </c>
      <c r="N742" s="36">
        <f>IFERROR(VLOOKUP(Incoming_Data[[#This Row],[Object ID]],SP_Data[#All],2,FALSE),"")</f>
        <v>41412</v>
      </c>
      <c r="O742" s="36" t="str">
        <f>IFERROR(VLOOKUP(Incoming_Data[[#This Row],[Object ID]],Finalized_Data[#All],2,FALSE),"")</f>
        <v/>
      </c>
      <c r="P7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2" s="6">
        <f>IFERROR(DATE(YEAR(Incoming_Data[[#This Row],[Incoming Day]]),MONTH(Incoming_Data[[#This Row],[Incoming Day]]),1),"")</f>
        <v>41395</v>
      </c>
      <c r="R742" s="3">
        <f>DATE(YEAR(Incoming_Data[[#This Row],[Incoming Day]]),1,1)</f>
        <v>41275</v>
      </c>
      <c r="S742" s="6">
        <f>IFERROR(DATE(YEAR(Incoming_Data[[#This Row],[Completed Day]]),MONTH(Incoming_Data[[#This Row],[Completed Day]]),1),"")</f>
        <v>41395</v>
      </c>
      <c r="T742" s="6" t="str">
        <f>IFERROR(DATE(YEAR(Incoming_Data[[#This Row],[Confirmed Day]]),MONTH(Incoming_Data[[#This Row],[Confirmed Day]]),1),"")</f>
        <v/>
      </c>
      <c r="U742" s="12">
        <f>IF(ISNUMBER(Incoming_Data[[#This Row],[Completed Day]]),1,0)</f>
        <v>1</v>
      </c>
      <c r="V742" s="12">
        <f>IF(ISNUMBER(Incoming_Data[[#This Row],[Confirmed Day]]),1,0)</f>
        <v>0</v>
      </c>
      <c r="X742" t="s">
        <v>131</v>
      </c>
      <c r="Y742" s="36">
        <v>41362</v>
      </c>
      <c r="AA742" t="s">
        <v>1601</v>
      </c>
      <c r="AB742" s="36">
        <v>41373</v>
      </c>
    </row>
    <row r="743" spans="2:28" x14ac:dyDescent="0.25">
      <c r="B743" s="24" t="s">
        <v>30</v>
      </c>
      <c r="C743" s="24" t="s">
        <v>17</v>
      </c>
      <c r="D743" s="24" t="s">
        <v>2199</v>
      </c>
      <c r="E743" s="24" t="s">
        <v>11103</v>
      </c>
      <c r="F743" s="24" t="s">
        <v>409</v>
      </c>
      <c r="G743" s="36">
        <v>41422</v>
      </c>
      <c r="H743" s="36">
        <v>41422</v>
      </c>
      <c r="I743" s="12">
        <v>3</v>
      </c>
      <c r="J743" s="12">
        <v>3</v>
      </c>
      <c r="K743" s="12">
        <v>4</v>
      </c>
      <c r="L743" s="24" t="s">
        <v>10599</v>
      </c>
      <c r="M743" t="str">
        <f>VLOOKUP(LEFT(Incoming_Data[[#This Row],[Object ID]],1),Lookup[#All],2,FALSE)</f>
        <v>Service Request</v>
      </c>
      <c r="N743" s="36">
        <f>IFERROR(VLOOKUP(Incoming_Data[[#This Row],[Object ID]],SP_Data[#All],2,FALSE),"")</f>
        <v>41423</v>
      </c>
      <c r="O743" s="36" t="str">
        <f>IFERROR(VLOOKUP(Incoming_Data[[#This Row],[Object ID]],Finalized_Data[#All],2,FALSE),"")</f>
        <v/>
      </c>
      <c r="P7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3" s="6">
        <f>IFERROR(DATE(YEAR(Incoming_Data[[#This Row],[Incoming Day]]),MONTH(Incoming_Data[[#This Row],[Incoming Day]]),1),"")</f>
        <v>41395</v>
      </c>
      <c r="R743" s="3">
        <f>DATE(YEAR(Incoming_Data[[#This Row],[Incoming Day]]),1,1)</f>
        <v>41275</v>
      </c>
      <c r="S743" s="6">
        <f>IFERROR(DATE(YEAR(Incoming_Data[[#This Row],[Completed Day]]),MONTH(Incoming_Data[[#This Row],[Completed Day]]),1),"")</f>
        <v>41395</v>
      </c>
      <c r="T743" s="6" t="str">
        <f>IFERROR(DATE(YEAR(Incoming_Data[[#This Row],[Confirmed Day]]),MONTH(Incoming_Data[[#This Row],[Confirmed Day]]),1),"")</f>
        <v/>
      </c>
      <c r="U743" s="12">
        <f>IF(ISNUMBER(Incoming_Data[[#This Row],[Completed Day]]),1,0)</f>
        <v>1</v>
      </c>
      <c r="V743" s="12">
        <f>IF(ISNUMBER(Incoming_Data[[#This Row],[Confirmed Day]]),1,0)</f>
        <v>0</v>
      </c>
      <c r="X743" t="s">
        <v>132</v>
      </c>
      <c r="Y743" s="36">
        <v>41362</v>
      </c>
      <c r="AA743" t="s">
        <v>136</v>
      </c>
      <c r="AB743" s="36">
        <v>41393</v>
      </c>
    </row>
    <row r="744" spans="2:28" x14ac:dyDescent="0.25">
      <c r="B744" s="24" t="s">
        <v>30</v>
      </c>
      <c r="C744" s="24" t="s">
        <v>17</v>
      </c>
      <c r="D744" s="24" t="s">
        <v>2199</v>
      </c>
      <c r="E744" s="24" t="s">
        <v>11104</v>
      </c>
      <c r="F744" s="24" t="s">
        <v>409</v>
      </c>
      <c r="G744" s="36">
        <v>41422</v>
      </c>
      <c r="H744" s="36">
        <v>41422</v>
      </c>
      <c r="I744" s="12">
        <v>3</v>
      </c>
      <c r="J744" s="12">
        <v>4</v>
      </c>
      <c r="K744" s="12">
        <v>4</v>
      </c>
      <c r="L744" s="24" t="s">
        <v>10599</v>
      </c>
      <c r="M744" t="str">
        <f>VLOOKUP(LEFT(Incoming_Data[[#This Row],[Object ID]],1),Lookup[#All],2,FALSE)</f>
        <v>Service Request</v>
      </c>
      <c r="N744" s="36">
        <f>IFERROR(VLOOKUP(Incoming_Data[[#This Row],[Object ID]],SP_Data[#All],2,FALSE),"")</f>
        <v>41423</v>
      </c>
      <c r="O744" s="36" t="str">
        <f>IFERROR(VLOOKUP(Incoming_Data[[#This Row],[Object ID]],Finalized_Data[#All],2,FALSE),"")</f>
        <v/>
      </c>
      <c r="P7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4" s="6">
        <f>IFERROR(DATE(YEAR(Incoming_Data[[#This Row],[Incoming Day]]),MONTH(Incoming_Data[[#This Row],[Incoming Day]]),1),"")</f>
        <v>41395</v>
      </c>
      <c r="R744" s="3">
        <f>DATE(YEAR(Incoming_Data[[#This Row],[Incoming Day]]),1,1)</f>
        <v>41275</v>
      </c>
      <c r="S744" s="6">
        <f>IFERROR(DATE(YEAR(Incoming_Data[[#This Row],[Completed Day]]),MONTH(Incoming_Data[[#This Row],[Completed Day]]),1),"")</f>
        <v>41395</v>
      </c>
      <c r="T744" s="6" t="str">
        <f>IFERROR(DATE(YEAR(Incoming_Data[[#This Row],[Confirmed Day]]),MONTH(Incoming_Data[[#This Row],[Confirmed Day]]),1),"")</f>
        <v/>
      </c>
      <c r="U744" s="12">
        <f>IF(ISNUMBER(Incoming_Data[[#This Row],[Completed Day]]),1,0)</f>
        <v>1</v>
      </c>
      <c r="V744" s="12">
        <f>IF(ISNUMBER(Incoming_Data[[#This Row],[Confirmed Day]]),1,0)</f>
        <v>0</v>
      </c>
      <c r="X744" t="s">
        <v>134</v>
      </c>
      <c r="Y744" s="36">
        <v>41362</v>
      </c>
      <c r="AA744" t="s">
        <v>138</v>
      </c>
      <c r="AB744" s="36">
        <v>41393</v>
      </c>
    </row>
    <row r="745" spans="2:28" x14ac:dyDescent="0.25">
      <c r="B745" s="24" t="s">
        <v>30</v>
      </c>
      <c r="C745" s="24" t="s">
        <v>17</v>
      </c>
      <c r="D745" s="24" t="s">
        <v>2199</v>
      </c>
      <c r="E745" s="24" t="s">
        <v>11105</v>
      </c>
      <c r="F745" s="24" t="s">
        <v>11106</v>
      </c>
      <c r="G745" s="36">
        <v>41422</v>
      </c>
      <c r="H745" s="36">
        <v>41422</v>
      </c>
      <c r="I745" s="12">
        <v>2</v>
      </c>
      <c r="J745" s="12">
        <v>3</v>
      </c>
      <c r="K745" s="12">
        <v>3</v>
      </c>
      <c r="L745" s="24" t="s">
        <v>10602</v>
      </c>
      <c r="M745" t="str">
        <f>VLOOKUP(LEFT(Incoming_Data[[#This Row],[Object ID]],1),Lookup[#All],2,FALSE)</f>
        <v>Service Request</v>
      </c>
      <c r="N745" s="36" t="str">
        <f>IFERROR(VLOOKUP(Incoming_Data[[#This Row],[Object ID]],SP_Data[#All],2,FALSE),"")</f>
        <v/>
      </c>
      <c r="O745" s="36" t="str">
        <f>IFERROR(VLOOKUP(Incoming_Data[[#This Row],[Object ID]],Finalized_Data[#All],2,FALSE),"")</f>
        <v/>
      </c>
      <c r="P7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5" s="6">
        <f>IFERROR(DATE(YEAR(Incoming_Data[[#This Row],[Incoming Day]]),MONTH(Incoming_Data[[#This Row],[Incoming Day]]),1),"")</f>
        <v>41395</v>
      </c>
      <c r="R745" s="3">
        <f>DATE(YEAR(Incoming_Data[[#This Row],[Incoming Day]]),1,1)</f>
        <v>41275</v>
      </c>
      <c r="S745" s="6" t="str">
        <f>IFERROR(DATE(YEAR(Incoming_Data[[#This Row],[Completed Day]]),MONTH(Incoming_Data[[#This Row],[Completed Day]]),1),"")</f>
        <v/>
      </c>
      <c r="T745" s="6" t="str">
        <f>IFERROR(DATE(YEAR(Incoming_Data[[#This Row],[Confirmed Day]]),MONTH(Incoming_Data[[#This Row],[Confirmed Day]]),1),"")</f>
        <v/>
      </c>
      <c r="U745" s="12">
        <f>IF(ISNUMBER(Incoming_Data[[#This Row],[Completed Day]]),1,0)</f>
        <v>0</v>
      </c>
      <c r="V745" s="12">
        <f>IF(ISNUMBER(Incoming_Data[[#This Row],[Confirmed Day]]),1,0)</f>
        <v>0</v>
      </c>
      <c r="X745" t="s">
        <v>1601</v>
      </c>
      <c r="Y745" s="36">
        <v>41372</v>
      </c>
      <c r="AA745" t="s">
        <v>140</v>
      </c>
      <c r="AB745" s="36">
        <v>41393</v>
      </c>
    </row>
    <row r="746" spans="2:28" x14ac:dyDescent="0.25">
      <c r="B746" s="24" t="s">
        <v>30</v>
      </c>
      <c r="C746" s="24" t="s">
        <v>17</v>
      </c>
      <c r="D746" s="24" t="s">
        <v>2199</v>
      </c>
      <c r="E746" s="24" t="s">
        <v>11107</v>
      </c>
      <c r="F746" s="24" t="s">
        <v>11108</v>
      </c>
      <c r="G746" s="36">
        <v>41423</v>
      </c>
      <c r="H746" s="36">
        <v>41423</v>
      </c>
      <c r="I746" s="12">
        <v>3</v>
      </c>
      <c r="J746" s="12">
        <v>3</v>
      </c>
      <c r="K746" s="12">
        <v>3</v>
      </c>
      <c r="L746" s="24" t="s">
        <v>10602</v>
      </c>
      <c r="M746" t="str">
        <f>VLOOKUP(LEFT(Incoming_Data[[#This Row],[Object ID]],1),Lookup[#All],2,FALSE)</f>
        <v>Service Request</v>
      </c>
      <c r="N746" s="36" t="str">
        <f>IFERROR(VLOOKUP(Incoming_Data[[#This Row],[Object ID]],SP_Data[#All],2,FALSE),"")</f>
        <v/>
      </c>
      <c r="O746" s="36" t="str">
        <f>IFERROR(VLOOKUP(Incoming_Data[[#This Row],[Object ID]],Finalized_Data[#All],2,FALSE),"")</f>
        <v/>
      </c>
      <c r="P7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6" s="6">
        <f>IFERROR(DATE(YEAR(Incoming_Data[[#This Row],[Incoming Day]]),MONTH(Incoming_Data[[#This Row],[Incoming Day]]),1),"")</f>
        <v>41395</v>
      </c>
      <c r="R746" s="3">
        <f>DATE(YEAR(Incoming_Data[[#This Row],[Incoming Day]]),1,1)</f>
        <v>41275</v>
      </c>
      <c r="S746" s="6" t="str">
        <f>IFERROR(DATE(YEAR(Incoming_Data[[#This Row],[Completed Day]]),MONTH(Incoming_Data[[#This Row],[Completed Day]]),1),"")</f>
        <v/>
      </c>
      <c r="T746" s="6" t="str">
        <f>IFERROR(DATE(YEAR(Incoming_Data[[#This Row],[Confirmed Day]]),MONTH(Incoming_Data[[#This Row],[Confirmed Day]]),1),"")</f>
        <v/>
      </c>
      <c r="U746" s="12">
        <f>IF(ISNUMBER(Incoming_Data[[#This Row],[Completed Day]]),1,0)</f>
        <v>0</v>
      </c>
      <c r="V746" s="12">
        <f>IF(ISNUMBER(Incoming_Data[[#This Row],[Confirmed Day]]),1,0)</f>
        <v>0</v>
      </c>
      <c r="X746" t="s">
        <v>136</v>
      </c>
      <c r="Y746" s="36">
        <v>41362</v>
      </c>
      <c r="AA746" t="s">
        <v>142</v>
      </c>
      <c r="AB746" s="36">
        <v>41393</v>
      </c>
    </row>
    <row r="747" spans="2:28" x14ac:dyDescent="0.25">
      <c r="B747" s="24" t="s">
        <v>30</v>
      </c>
      <c r="C747" s="24" t="s">
        <v>17</v>
      </c>
      <c r="D747" s="24" t="s">
        <v>2199</v>
      </c>
      <c r="E747" s="24" t="s">
        <v>9830</v>
      </c>
      <c r="F747" s="24" t="s">
        <v>11109</v>
      </c>
      <c r="G747" s="36">
        <v>41325</v>
      </c>
      <c r="H747" s="36">
        <v>41325</v>
      </c>
      <c r="I747" s="12">
        <v>3</v>
      </c>
      <c r="J747" s="12">
        <v>3</v>
      </c>
      <c r="K747" s="12">
        <v>3</v>
      </c>
      <c r="L747" s="24" t="s">
        <v>10597</v>
      </c>
      <c r="M747" t="str">
        <f>VLOOKUP(LEFT(Incoming_Data[[#This Row],[Object ID]],1),Lookup[#All],2,FALSE)</f>
        <v>Incident</v>
      </c>
      <c r="N747" s="36">
        <f>IFERROR(VLOOKUP(Incoming_Data[[#This Row],[Object ID]],SP_Data[#All],2,FALSE),"")</f>
        <v>41353</v>
      </c>
      <c r="O747" s="36">
        <f>IFERROR(VLOOKUP(Incoming_Data[[#This Row],[Object ID]],Finalized_Data[#All],2,FALSE),"")</f>
        <v>41384</v>
      </c>
      <c r="P7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7" s="6">
        <f>IFERROR(DATE(YEAR(Incoming_Data[[#This Row],[Incoming Day]]),MONTH(Incoming_Data[[#This Row],[Incoming Day]]),1),"")</f>
        <v>41306</v>
      </c>
      <c r="R747" s="3">
        <f>DATE(YEAR(Incoming_Data[[#This Row],[Incoming Day]]),1,1)</f>
        <v>41275</v>
      </c>
      <c r="S747" s="6">
        <f>IFERROR(DATE(YEAR(Incoming_Data[[#This Row],[Completed Day]]),MONTH(Incoming_Data[[#This Row],[Completed Day]]),1),"")</f>
        <v>41334</v>
      </c>
      <c r="T747" s="6">
        <f>IFERROR(DATE(YEAR(Incoming_Data[[#This Row],[Confirmed Day]]),MONTH(Incoming_Data[[#This Row],[Confirmed Day]]),1),"")</f>
        <v>41365</v>
      </c>
      <c r="U747" s="12">
        <f>IF(ISNUMBER(Incoming_Data[[#This Row],[Completed Day]]),1,0)</f>
        <v>1</v>
      </c>
      <c r="V747" s="12">
        <f>IF(ISNUMBER(Incoming_Data[[#This Row],[Confirmed Day]]),1,0)</f>
        <v>1</v>
      </c>
      <c r="X747" t="s">
        <v>138</v>
      </c>
      <c r="Y747" s="36">
        <v>41362</v>
      </c>
      <c r="AA747" t="s">
        <v>144</v>
      </c>
      <c r="AB747" s="36">
        <v>41362</v>
      </c>
    </row>
    <row r="748" spans="2:28" x14ac:dyDescent="0.25">
      <c r="B748" s="24" t="s">
        <v>30</v>
      </c>
      <c r="C748" s="24" t="s">
        <v>17</v>
      </c>
      <c r="D748" s="24" t="s">
        <v>2199</v>
      </c>
      <c r="E748" s="24" t="s">
        <v>1062</v>
      </c>
      <c r="F748" s="24" t="s">
        <v>1063</v>
      </c>
      <c r="G748" s="36">
        <v>41360</v>
      </c>
      <c r="H748" s="36">
        <v>41360</v>
      </c>
      <c r="I748" s="12">
        <v>2</v>
      </c>
      <c r="J748" s="12">
        <v>3</v>
      </c>
      <c r="K748" s="12">
        <v>2</v>
      </c>
      <c r="L748" s="24" t="s">
        <v>10597</v>
      </c>
      <c r="M748" t="str">
        <f>VLOOKUP(LEFT(Incoming_Data[[#This Row],[Object ID]],1),Lookup[#All],2,FALSE)</f>
        <v>Incident</v>
      </c>
      <c r="N748" s="36">
        <f>IFERROR(VLOOKUP(Incoming_Data[[#This Row],[Object ID]],SP_Data[#All],2,FALSE),"")</f>
        <v>41375</v>
      </c>
      <c r="O748" s="36">
        <f>IFERROR(VLOOKUP(Incoming_Data[[#This Row],[Object ID]],Finalized_Data[#All],2,FALSE),"")</f>
        <v>41414</v>
      </c>
      <c r="P7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8" s="6">
        <f>IFERROR(DATE(YEAR(Incoming_Data[[#This Row],[Incoming Day]]),MONTH(Incoming_Data[[#This Row],[Incoming Day]]),1),"")</f>
        <v>41334</v>
      </c>
      <c r="R748" s="3">
        <f>DATE(YEAR(Incoming_Data[[#This Row],[Incoming Day]]),1,1)</f>
        <v>41275</v>
      </c>
      <c r="S748" s="6">
        <f>IFERROR(DATE(YEAR(Incoming_Data[[#This Row],[Completed Day]]),MONTH(Incoming_Data[[#This Row],[Completed Day]]),1),"")</f>
        <v>41365</v>
      </c>
      <c r="T748" s="6">
        <f>IFERROR(DATE(YEAR(Incoming_Data[[#This Row],[Confirmed Day]]),MONTH(Incoming_Data[[#This Row],[Confirmed Day]]),1),"")</f>
        <v>41395</v>
      </c>
      <c r="U748" s="12">
        <f>IF(ISNUMBER(Incoming_Data[[#This Row],[Completed Day]]),1,0)</f>
        <v>1</v>
      </c>
      <c r="V748" s="12">
        <f>IF(ISNUMBER(Incoming_Data[[#This Row],[Confirmed Day]]),1,0)</f>
        <v>1</v>
      </c>
      <c r="X748" t="s">
        <v>140</v>
      </c>
      <c r="Y748" s="36">
        <v>41362</v>
      </c>
      <c r="AA748" t="s">
        <v>146</v>
      </c>
      <c r="AB748" s="36">
        <v>41393</v>
      </c>
    </row>
    <row r="749" spans="2:28" x14ac:dyDescent="0.25">
      <c r="B749" s="24" t="s">
        <v>30</v>
      </c>
      <c r="C749" s="24" t="s">
        <v>17</v>
      </c>
      <c r="D749" s="24" t="s">
        <v>2199</v>
      </c>
      <c r="E749" s="24" t="s">
        <v>1228</v>
      </c>
      <c r="F749" s="24" t="s">
        <v>1229</v>
      </c>
      <c r="G749" s="36">
        <v>41393</v>
      </c>
      <c r="H749" s="36">
        <v>41393</v>
      </c>
      <c r="I749" s="12">
        <v>3</v>
      </c>
      <c r="J749" s="12">
        <v>2</v>
      </c>
      <c r="K749" s="12">
        <v>2</v>
      </c>
      <c r="L749" s="24" t="s">
        <v>10597</v>
      </c>
      <c r="M749" t="str">
        <f>VLOOKUP(LEFT(Incoming_Data[[#This Row],[Object ID]],1),Lookup[#All],2,FALSE)</f>
        <v>Incident</v>
      </c>
      <c r="N749" s="36">
        <f>IFERROR(VLOOKUP(Incoming_Data[[#This Row],[Object ID]],SP_Data[#All],2,FALSE),"")</f>
        <v>41394</v>
      </c>
      <c r="O749" s="36">
        <f>IFERROR(VLOOKUP(Incoming_Data[[#This Row],[Object ID]],Finalized_Data[#All],2,FALSE),"")</f>
        <v>41425</v>
      </c>
      <c r="P7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49" s="6">
        <f>IFERROR(DATE(YEAR(Incoming_Data[[#This Row],[Incoming Day]]),MONTH(Incoming_Data[[#This Row],[Incoming Day]]),1),"")</f>
        <v>41365</v>
      </c>
      <c r="R749" s="3">
        <f>DATE(YEAR(Incoming_Data[[#This Row],[Incoming Day]]),1,1)</f>
        <v>41275</v>
      </c>
      <c r="S749" s="6">
        <f>IFERROR(DATE(YEAR(Incoming_Data[[#This Row],[Completed Day]]),MONTH(Incoming_Data[[#This Row],[Completed Day]]),1),"")</f>
        <v>41365</v>
      </c>
      <c r="T749" s="6">
        <f>IFERROR(DATE(YEAR(Incoming_Data[[#This Row],[Confirmed Day]]),MONTH(Incoming_Data[[#This Row],[Confirmed Day]]),1),"")</f>
        <v>41395</v>
      </c>
      <c r="U749" s="12">
        <f>IF(ISNUMBER(Incoming_Data[[#This Row],[Completed Day]]),1,0)</f>
        <v>1</v>
      </c>
      <c r="V749" s="12">
        <f>IF(ISNUMBER(Incoming_Data[[#This Row],[Confirmed Day]]),1,0)</f>
        <v>1</v>
      </c>
      <c r="X749" t="s">
        <v>142</v>
      </c>
      <c r="Y749" s="36">
        <v>41362</v>
      </c>
      <c r="AA749" t="s">
        <v>148</v>
      </c>
      <c r="AB749" s="36">
        <v>41393</v>
      </c>
    </row>
    <row r="750" spans="2:28" x14ac:dyDescent="0.25">
      <c r="B750" s="24" t="s">
        <v>30</v>
      </c>
      <c r="C750" s="24" t="s">
        <v>17</v>
      </c>
      <c r="D750" s="24" t="s">
        <v>2199</v>
      </c>
      <c r="E750" s="24" t="s">
        <v>2873</v>
      </c>
      <c r="F750" s="24" t="s">
        <v>11110</v>
      </c>
      <c r="G750" s="36">
        <v>41403</v>
      </c>
      <c r="H750" s="36">
        <v>41403</v>
      </c>
      <c r="I750" s="12">
        <v>1</v>
      </c>
      <c r="J750" s="12">
        <v>3</v>
      </c>
      <c r="K750" s="12">
        <v>3</v>
      </c>
      <c r="L750" s="24" t="s">
        <v>10597</v>
      </c>
      <c r="M750" t="str">
        <f>VLOOKUP(LEFT(Incoming_Data[[#This Row],[Object ID]],1),Lookup[#All],2,FALSE)</f>
        <v>Incident</v>
      </c>
      <c r="N750" s="36" t="str">
        <f>IFERROR(VLOOKUP(Incoming_Data[[#This Row],[Object ID]],SP_Data[#All],2,FALSE),"")</f>
        <v/>
      </c>
      <c r="O750" s="36">
        <f>IFERROR(VLOOKUP(Incoming_Data[[#This Row],[Object ID]],Finalized_Data[#All],2,FALSE),"")</f>
        <v>41409</v>
      </c>
      <c r="P7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750" s="6">
        <f>IFERROR(DATE(YEAR(Incoming_Data[[#This Row],[Incoming Day]]),MONTH(Incoming_Data[[#This Row],[Incoming Day]]),1),"")</f>
        <v>41395</v>
      </c>
      <c r="R750" s="3">
        <f>DATE(YEAR(Incoming_Data[[#This Row],[Incoming Day]]),1,1)</f>
        <v>41275</v>
      </c>
      <c r="S750" s="6" t="str">
        <f>IFERROR(DATE(YEAR(Incoming_Data[[#This Row],[Completed Day]]),MONTH(Incoming_Data[[#This Row],[Completed Day]]),1),"")</f>
        <v/>
      </c>
      <c r="T750" s="6">
        <f>IFERROR(DATE(YEAR(Incoming_Data[[#This Row],[Confirmed Day]]),MONTH(Incoming_Data[[#This Row],[Confirmed Day]]),1),"")</f>
        <v>41395</v>
      </c>
      <c r="U750" s="12">
        <f>IF(ISNUMBER(Incoming_Data[[#This Row],[Completed Day]]),1,0)</f>
        <v>0</v>
      </c>
      <c r="V750" s="12">
        <f>IF(ISNUMBER(Incoming_Data[[#This Row],[Confirmed Day]]),1,0)</f>
        <v>1</v>
      </c>
      <c r="X750" t="s">
        <v>144</v>
      </c>
      <c r="Y750" s="36">
        <v>41362</v>
      </c>
      <c r="AA750" t="s">
        <v>149</v>
      </c>
      <c r="AB750" s="36">
        <v>41393</v>
      </c>
    </row>
    <row r="751" spans="2:28" x14ac:dyDescent="0.25">
      <c r="B751" s="24" t="s">
        <v>30</v>
      </c>
      <c r="C751" s="24" t="s">
        <v>17</v>
      </c>
      <c r="D751" s="24" t="s">
        <v>2199</v>
      </c>
      <c r="E751" s="24" t="s">
        <v>11111</v>
      </c>
      <c r="F751" s="24" t="s">
        <v>11112</v>
      </c>
      <c r="G751" s="36">
        <v>41409</v>
      </c>
      <c r="H751" s="36">
        <v>41408</v>
      </c>
      <c r="I751" s="12">
        <v>2</v>
      </c>
      <c r="J751" s="12">
        <v>3</v>
      </c>
      <c r="K751" s="12">
        <v>3</v>
      </c>
      <c r="L751" s="24" t="s">
        <v>10625</v>
      </c>
      <c r="M751" t="str">
        <f>VLOOKUP(LEFT(Incoming_Data[[#This Row],[Object ID]],1),Lookup[#All],2,FALSE)</f>
        <v>Incident</v>
      </c>
      <c r="N751" s="36">
        <f>IFERROR(VLOOKUP(Incoming_Data[[#This Row],[Object ID]],SP_Data[#All],2,FALSE),"")</f>
        <v>41411</v>
      </c>
      <c r="O751" s="36" t="str">
        <f>IFERROR(VLOOKUP(Incoming_Data[[#This Row],[Object ID]],Finalized_Data[#All],2,FALSE),"")</f>
        <v/>
      </c>
      <c r="P7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1" s="6">
        <f>IFERROR(DATE(YEAR(Incoming_Data[[#This Row],[Incoming Day]]),MONTH(Incoming_Data[[#This Row],[Incoming Day]]),1),"")</f>
        <v>41395</v>
      </c>
      <c r="R751" s="3">
        <f>DATE(YEAR(Incoming_Data[[#This Row],[Incoming Day]]),1,1)</f>
        <v>41275</v>
      </c>
      <c r="S751" s="6">
        <f>IFERROR(DATE(YEAR(Incoming_Data[[#This Row],[Completed Day]]),MONTH(Incoming_Data[[#This Row],[Completed Day]]),1),"")</f>
        <v>41395</v>
      </c>
      <c r="T751" s="6" t="str">
        <f>IFERROR(DATE(YEAR(Incoming_Data[[#This Row],[Confirmed Day]]),MONTH(Incoming_Data[[#This Row],[Confirmed Day]]),1),"")</f>
        <v/>
      </c>
      <c r="U751" s="12">
        <f>IF(ISNUMBER(Incoming_Data[[#This Row],[Completed Day]]),1,0)</f>
        <v>1</v>
      </c>
      <c r="V751" s="12">
        <f>IF(ISNUMBER(Incoming_Data[[#This Row],[Confirmed Day]]),1,0)</f>
        <v>0</v>
      </c>
      <c r="X751" t="s">
        <v>146</v>
      </c>
      <c r="Y751" s="36">
        <v>41362</v>
      </c>
      <c r="AA751" t="s">
        <v>151</v>
      </c>
      <c r="AB751" s="36">
        <v>41393</v>
      </c>
    </row>
    <row r="752" spans="2:28" x14ac:dyDescent="0.25">
      <c r="B752" s="24" t="s">
        <v>30</v>
      </c>
      <c r="C752" s="24" t="s">
        <v>17</v>
      </c>
      <c r="D752" s="24" t="s">
        <v>2199</v>
      </c>
      <c r="E752" s="24" t="s">
        <v>11113</v>
      </c>
      <c r="F752" s="24" t="s">
        <v>11114</v>
      </c>
      <c r="G752" s="36">
        <v>41417</v>
      </c>
      <c r="H752" s="36">
        <v>41418</v>
      </c>
      <c r="I752" s="12">
        <v>3</v>
      </c>
      <c r="J752" s="12">
        <v>2</v>
      </c>
      <c r="K752" s="12">
        <v>3</v>
      </c>
      <c r="L752" s="24" t="s">
        <v>10625</v>
      </c>
      <c r="M752" t="str">
        <f>VLOOKUP(LEFT(Incoming_Data[[#This Row],[Object ID]],1),Lookup[#All],2,FALSE)</f>
        <v>Incident</v>
      </c>
      <c r="N752" s="36">
        <f>IFERROR(VLOOKUP(Incoming_Data[[#This Row],[Object ID]],SP_Data[#All],2,FALSE),"")</f>
        <v>41418</v>
      </c>
      <c r="O752" s="36" t="str">
        <f>IFERROR(VLOOKUP(Incoming_Data[[#This Row],[Object ID]],Finalized_Data[#All],2,FALSE),"")</f>
        <v/>
      </c>
      <c r="P7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2" s="6">
        <f>IFERROR(DATE(YEAR(Incoming_Data[[#This Row],[Incoming Day]]),MONTH(Incoming_Data[[#This Row],[Incoming Day]]),1),"")</f>
        <v>41395</v>
      </c>
      <c r="R752" s="3">
        <f>DATE(YEAR(Incoming_Data[[#This Row],[Incoming Day]]),1,1)</f>
        <v>41275</v>
      </c>
      <c r="S752" s="6">
        <f>IFERROR(DATE(YEAR(Incoming_Data[[#This Row],[Completed Day]]),MONTH(Incoming_Data[[#This Row],[Completed Day]]),1),"")</f>
        <v>41395</v>
      </c>
      <c r="T752" s="6" t="str">
        <f>IFERROR(DATE(YEAR(Incoming_Data[[#This Row],[Confirmed Day]]),MONTH(Incoming_Data[[#This Row],[Confirmed Day]]),1),"")</f>
        <v/>
      </c>
      <c r="U752" s="12">
        <f>IF(ISNUMBER(Incoming_Data[[#This Row],[Completed Day]]),1,0)</f>
        <v>1</v>
      </c>
      <c r="V752" s="12">
        <f>IF(ISNUMBER(Incoming_Data[[#This Row],[Confirmed Day]]),1,0)</f>
        <v>0</v>
      </c>
      <c r="X752" t="s">
        <v>148</v>
      </c>
      <c r="Y752" s="36">
        <v>41362</v>
      </c>
      <c r="AA752" t="s">
        <v>153</v>
      </c>
      <c r="AB752" s="36">
        <v>41362</v>
      </c>
    </row>
    <row r="753" spans="2:28" x14ac:dyDescent="0.25">
      <c r="B753" s="24" t="s">
        <v>30</v>
      </c>
      <c r="C753" s="24" t="s">
        <v>17</v>
      </c>
      <c r="D753" s="24" t="s">
        <v>2199</v>
      </c>
      <c r="E753" s="24" t="s">
        <v>11115</v>
      </c>
      <c r="F753" s="24" t="s">
        <v>11116</v>
      </c>
      <c r="G753" s="36">
        <v>41423</v>
      </c>
      <c r="H753" s="36">
        <v>41423</v>
      </c>
      <c r="I753" s="12">
        <v>2</v>
      </c>
      <c r="J753" s="12">
        <v>3</v>
      </c>
      <c r="K753" s="12">
        <v>3</v>
      </c>
      <c r="L753" s="24" t="s">
        <v>10647</v>
      </c>
      <c r="M753" t="str">
        <f>VLOOKUP(LEFT(Incoming_Data[[#This Row],[Object ID]],1),Lookup[#All],2,FALSE)</f>
        <v>Incident</v>
      </c>
      <c r="N753" s="36" t="str">
        <f>IFERROR(VLOOKUP(Incoming_Data[[#This Row],[Object ID]],SP_Data[#All],2,FALSE),"")</f>
        <v/>
      </c>
      <c r="O753" s="36" t="str">
        <f>IFERROR(VLOOKUP(Incoming_Data[[#This Row],[Object ID]],Finalized_Data[#All],2,FALSE),"")</f>
        <v/>
      </c>
      <c r="P7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3" s="6">
        <f>IFERROR(DATE(YEAR(Incoming_Data[[#This Row],[Incoming Day]]),MONTH(Incoming_Data[[#This Row],[Incoming Day]]),1),"")</f>
        <v>41395</v>
      </c>
      <c r="R753" s="3">
        <f>DATE(YEAR(Incoming_Data[[#This Row],[Incoming Day]]),1,1)</f>
        <v>41275</v>
      </c>
      <c r="S753" s="6" t="str">
        <f>IFERROR(DATE(YEAR(Incoming_Data[[#This Row],[Completed Day]]),MONTH(Incoming_Data[[#This Row],[Completed Day]]),1),"")</f>
        <v/>
      </c>
      <c r="T753" s="6" t="str">
        <f>IFERROR(DATE(YEAR(Incoming_Data[[#This Row],[Confirmed Day]]),MONTH(Incoming_Data[[#This Row],[Confirmed Day]]),1),"")</f>
        <v/>
      </c>
      <c r="U753" s="12">
        <f>IF(ISNUMBER(Incoming_Data[[#This Row],[Completed Day]]),1,0)</f>
        <v>0</v>
      </c>
      <c r="V753" s="12">
        <f>IF(ISNUMBER(Incoming_Data[[#This Row],[Confirmed Day]]),1,0)</f>
        <v>0</v>
      </c>
      <c r="X753" t="s">
        <v>149</v>
      </c>
      <c r="Y753" s="36">
        <v>41362</v>
      </c>
      <c r="AA753" t="s">
        <v>155</v>
      </c>
      <c r="AB753" s="36">
        <v>41362</v>
      </c>
    </row>
    <row r="754" spans="2:28" x14ac:dyDescent="0.25">
      <c r="B754" s="24" t="s">
        <v>30</v>
      </c>
      <c r="C754" s="24" t="s">
        <v>17</v>
      </c>
      <c r="D754" s="24" t="s">
        <v>2186</v>
      </c>
      <c r="E754" s="24" t="s">
        <v>10493</v>
      </c>
      <c r="F754" s="24" t="s">
        <v>11117</v>
      </c>
      <c r="G754" s="36">
        <v>41298</v>
      </c>
      <c r="H754" s="36">
        <v>41298</v>
      </c>
      <c r="I754" s="12">
        <v>3</v>
      </c>
      <c r="J754" s="12">
        <v>3</v>
      </c>
      <c r="K754" s="12">
        <v>3</v>
      </c>
      <c r="L754" s="24" t="s">
        <v>10597</v>
      </c>
      <c r="M754" t="str">
        <f>VLOOKUP(LEFT(Incoming_Data[[#This Row],[Object ID]],1),Lookup[#All],2,FALSE)</f>
        <v>Service Request</v>
      </c>
      <c r="N754" s="36">
        <f>IFERROR(VLOOKUP(Incoming_Data[[#This Row],[Object ID]],SP_Data[#All],2,FALSE),"")</f>
        <v>41352</v>
      </c>
      <c r="O754" s="36">
        <f>IFERROR(VLOOKUP(Incoming_Data[[#This Row],[Object ID]],Finalized_Data[#All],2,FALSE),"")</f>
        <v>41383</v>
      </c>
      <c r="P7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4" s="6">
        <f>IFERROR(DATE(YEAR(Incoming_Data[[#This Row],[Incoming Day]]),MONTH(Incoming_Data[[#This Row],[Incoming Day]]),1),"")</f>
        <v>41275</v>
      </c>
      <c r="R754" s="3">
        <f>DATE(YEAR(Incoming_Data[[#This Row],[Incoming Day]]),1,1)</f>
        <v>41275</v>
      </c>
      <c r="S754" s="6">
        <f>IFERROR(DATE(YEAR(Incoming_Data[[#This Row],[Completed Day]]),MONTH(Incoming_Data[[#This Row],[Completed Day]]),1),"")</f>
        <v>41334</v>
      </c>
      <c r="T754" s="6">
        <f>IFERROR(DATE(YEAR(Incoming_Data[[#This Row],[Confirmed Day]]),MONTH(Incoming_Data[[#This Row],[Confirmed Day]]),1),"")</f>
        <v>41365</v>
      </c>
      <c r="U754" s="12">
        <f>IF(ISNUMBER(Incoming_Data[[#This Row],[Completed Day]]),1,0)</f>
        <v>1</v>
      </c>
      <c r="V754" s="12">
        <f>IF(ISNUMBER(Incoming_Data[[#This Row],[Confirmed Day]]),1,0)</f>
        <v>1</v>
      </c>
      <c r="X754" t="s">
        <v>151</v>
      </c>
      <c r="Y754" s="36">
        <v>41362</v>
      </c>
      <c r="AA754" t="s">
        <v>157</v>
      </c>
      <c r="AB754" s="36">
        <v>41362</v>
      </c>
    </row>
    <row r="755" spans="2:28" x14ac:dyDescent="0.25">
      <c r="B755" s="24" t="s">
        <v>30</v>
      </c>
      <c r="C755" s="24" t="s">
        <v>17</v>
      </c>
      <c r="D755" s="24" t="s">
        <v>2186</v>
      </c>
      <c r="E755" s="24" t="s">
        <v>10455</v>
      </c>
      <c r="F755" s="24" t="s">
        <v>11118</v>
      </c>
      <c r="G755" s="36">
        <v>41313</v>
      </c>
      <c r="H755" s="36">
        <v>41313</v>
      </c>
      <c r="I755" s="12">
        <v>3</v>
      </c>
      <c r="J755" s="12">
        <v>3</v>
      </c>
      <c r="K755" s="12">
        <v>3</v>
      </c>
      <c r="L755" s="24" t="s">
        <v>10597</v>
      </c>
      <c r="M755" t="str">
        <f>VLOOKUP(LEFT(Incoming_Data[[#This Row],[Object ID]],1),Lookup[#All],2,FALSE)</f>
        <v>Service Request</v>
      </c>
      <c r="N755" s="36">
        <f>IFERROR(VLOOKUP(Incoming_Data[[#This Row],[Object ID]],SP_Data[#All],2,FALSE),"")</f>
        <v>41352</v>
      </c>
      <c r="O755" s="36">
        <f>IFERROR(VLOOKUP(Incoming_Data[[#This Row],[Object ID]],Finalized_Data[#All],2,FALSE),"")</f>
        <v>41383</v>
      </c>
      <c r="P7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5" s="6">
        <f>IFERROR(DATE(YEAR(Incoming_Data[[#This Row],[Incoming Day]]),MONTH(Incoming_Data[[#This Row],[Incoming Day]]),1),"")</f>
        <v>41306</v>
      </c>
      <c r="R755" s="3">
        <f>DATE(YEAR(Incoming_Data[[#This Row],[Incoming Day]]),1,1)</f>
        <v>41275</v>
      </c>
      <c r="S755" s="6">
        <f>IFERROR(DATE(YEAR(Incoming_Data[[#This Row],[Completed Day]]),MONTH(Incoming_Data[[#This Row],[Completed Day]]),1),"")</f>
        <v>41334</v>
      </c>
      <c r="T755" s="6">
        <f>IFERROR(DATE(YEAR(Incoming_Data[[#This Row],[Confirmed Day]]),MONTH(Incoming_Data[[#This Row],[Confirmed Day]]),1),"")</f>
        <v>41365</v>
      </c>
      <c r="U755" s="12">
        <f>IF(ISNUMBER(Incoming_Data[[#This Row],[Completed Day]]),1,0)</f>
        <v>1</v>
      </c>
      <c r="V755" s="12">
        <f>IF(ISNUMBER(Incoming_Data[[#This Row],[Confirmed Day]]),1,0)</f>
        <v>1</v>
      </c>
      <c r="X755" t="s">
        <v>153</v>
      </c>
      <c r="Y755" s="36">
        <v>41362</v>
      </c>
      <c r="AA755" t="s">
        <v>159</v>
      </c>
      <c r="AB755" s="36">
        <v>41393</v>
      </c>
    </row>
    <row r="756" spans="2:28" x14ac:dyDescent="0.25">
      <c r="B756" s="24" t="s">
        <v>30</v>
      </c>
      <c r="C756" s="24" t="s">
        <v>17</v>
      </c>
      <c r="D756" s="24" t="s">
        <v>2186</v>
      </c>
      <c r="E756" s="24" t="s">
        <v>10463</v>
      </c>
      <c r="F756" s="24" t="s">
        <v>11119</v>
      </c>
      <c r="G756" s="36">
        <v>41304</v>
      </c>
      <c r="H756" s="36">
        <v>41304</v>
      </c>
      <c r="I756" s="12">
        <v>3</v>
      </c>
      <c r="J756" s="12">
        <v>3</v>
      </c>
      <c r="K756" s="12">
        <v>3</v>
      </c>
      <c r="L756" s="24" t="s">
        <v>10597</v>
      </c>
      <c r="M756" t="str">
        <f>VLOOKUP(LEFT(Incoming_Data[[#This Row],[Object ID]],1),Lookup[#All],2,FALSE)</f>
        <v>Service Request</v>
      </c>
      <c r="N756" s="36">
        <f>IFERROR(VLOOKUP(Incoming_Data[[#This Row],[Object ID]],SP_Data[#All],2,FALSE),"")</f>
        <v>41352</v>
      </c>
      <c r="O756" s="36">
        <f>IFERROR(VLOOKUP(Incoming_Data[[#This Row],[Object ID]],Finalized_Data[#All],2,FALSE),"")</f>
        <v>41383</v>
      </c>
      <c r="P7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6" s="6">
        <f>IFERROR(DATE(YEAR(Incoming_Data[[#This Row],[Incoming Day]]),MONTH(Incoming_Data[[#This Row],[Incoming Day]]),1),"")</f>
        <v>41275</v>
      </c>
      <c r="R756" s="3">
        <f>DATE(YEAR(Incoming_Data[[#This Row],[Incoming Day]]),1,1)</f>
        <v>41275</v>
      </c>
      <c r="S756" s="6">
        <f>IFERROR(DATE(YEAR(Incoming_Data[[#This Row],[Completed Day]]),MONTH(Incoming_Data[[#This Row],[Completed Day]]),1),"")</f>
        <v>41334</v>
      </c>
      <c r="T756" s="6">
        <f>IFERROR(DATE(YEAR(Incoming_Data[[#This Row],[Confirmed Day]]),MONTH(Incoming_Data[[#This Row],[Confirmed Day]]),1),"")</f>
        <v>41365</v>
      </c>
      <c r="U756" s="12">
        <f>IF(ISNUMBER(Incoming_Data[[#This Row],[Completed Day]]),1,0)</f>
        <v>1</v>
      </c>
      <c r="V756" s="12">
        <f>IF(ISNUMBER(Incoming_Data[[#This Row],[Confirmed Day]]),1,0)</f>
        <v>1</v>
      </c>
      <c r="X756" t="s">
        <v>155</v>
      </c>
      <c r="Y756" s="36">
        <v>41362</v>
      </c>
      <c r="AA756" t="s">
        <v>161</v>
      </c>
      <c r="AB756" s="36">
        <v>41373</v>
      </c>
    </row>
    <row r="757" spans="2:28" x14ac:dyDescent="0.25">
      <c r="B757" s="24" t="s">
        <v>30</v>
      </c>
      <c r="C757" s="24" t="s">
        <v>17</v>
      </c>
      <c r="D757" s="24" t="s">
        <v>2186</v>
      </c>
      <c r="E757" s="24" t="s">
        <v>10438</v>
      </c>
      <c r="F757" s="24" t="s">
        <v>11120</v>
      </c>
      <c r="G757" s="36">
        <v>41313</v>
      </c>
      <c r="H757" s="36">
        <v>41312</v>
      </c>
      <c r="I757" s="12">
        <v>3</v>
      </c>
      <c r="J757" s="12">
        <v>3</v>
      </c>
      <c r="K757" s="12">
        <v>3</v>
      </c>
      <c r="L757" s="24" t="s">
        <v>10597</v>
      </c>
      <c r="M757" t="str">
        <f>VLOOKUP(LEFT(Incoming_Data[[#This Row],[Object ID]],1),Lookup[#All],2,FALSE)</f>
        <v>Service Request</v>
      </c>
      <c r="N757" s="36">
        <f>IFERROR(VLOOKUP(Incoming_Data[[#This Row],[Object ID]],SP_Data[#All],2,FALSE),"")</f>
        <v>41352</v>
      </c>
      <c r="O757" s="36">
        <f>IFERROR(VLOOKUP(Incoming_Data[[#This Row],[Object ID]],Finalized_Data[#All],2,FALSE),"")</f>
        <v>41383</v>
      </c>
      <c r="P7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7" s="6">
        <f>IFERROR(DATE(YEAR(Incoming_Data[[#This Row],[Incoming Day]]),MONTH(Incoming_Data[[#This Row],[Incoming Day]]),1),"")</f>
        <v>41306</v>
      </c>
      <c r="R757" s="3">
        <f>DATE(YEAR(Incoming_Data[[#This Row],[Incoming Day]]),1,1)</f>
        <v>41275</v>
      </c>
      <c r="S757" s="6">
        <f>IFERROR(DATE(YEAR(Incoming_Data[[#This Row],[Completed Day]]),MONTH(Incoming_Data[[#This Row],[Completed Day]]),1),"")</f>
        <v>41334</v>
      </c>
      <c r="T757" s="6">
        <f>IFERROR(DATE(YEAR(Incoming_Data[[#This Row],[Confirmed Day]]),MONTH(Incoming_Data[[#This Row],[Confirmed Day]]),1),"")</f>
        <v>41365</v>
      </c>
      <c r="U757" s="12">
        <f>IF(ISNUMBER(Incoming_Data[[#This Row],[Completed Day]]),1,0)</f>
        <v>1</v>
      </c>
      <c r="V757" s="12">
        <f>IF(ISNUMBER(Incoming_Data[[#This Row],[Confirmed Day]]),1,0)</f>
        <v>1</v>
      </c>
      <c r="X757" t="s">
        <v>157</v>
      </c>
      <c r="Y757" s="36">
        <v>41362</v>
      </c>
      <c r="AA757" t="s">
        <v>163</v>
      </c>
      <c r="AB757" s="36">
        <v>41362</v>
      </c>
    </row>
    <row r="758" spans="2:28" x14ac:dyDescent="0.25">
      <c r="B758" s="24" t="s">
        <v>30</v>
      </c>
      <c r="C758" s="24" t="s">
        <v>17</v>
      </c>
      <c r="D758" s="24" t="s">
        <v>2186</v>
      </c>
      <c r="E758" s="24" t="s">
        <v>10434</v>
      </c>
      <c r="F758" s="24" t="s">
        <v>11120</v>
      </c>
      <c r="G758" s="36">
        <v>41312</v>
      </c>
      <c r="H758" s="36">
        <v>41312</v>
      </c>
      <c r="I758" s="12">
        <v>3</v>
      </c>
      <c r="J758" s="12">
        <v>3</v>
      </c>
      <c r="K758" s="12">
        <v>3</v>
      </c>
      <c r="L758" s="24" t="s">
        <v>10597</v>
      </c>
      <c r="M758" t="str">
        <f>VLOOKUP(LEFT(Incoming_Data[[#This Row],[Object ID]],1),Lookup[#All],2,FALSE)</f>
        <v>Service Request</v>
      </c>
      <c r="N758" s="36">
        <f>IFERROR(VLOOKUP(Incoming_Data[[#This Row],[Object ID]],SP_Data[#All],2,FALSE),"")</f>
        <v>41352</v>
      </c>
      <c r="O758" s="36">
        <f>IFERROR(VLOOKUP(Incoming_Data[[#This Row],[Object ID]],Finalized_Data[#All],2,FALSE),"")</f>
        <v>41383</v>
      </c>
      <c r="P7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8" s="6">
        <f>IFERROR(DATE(YEAR(Incoming_Data[[#This Row],[Incoming Day]]),MONTH(Incoming_Data[[#This Row],[Incoming Day]]),1),"")</f>
        <v>41306</v>
      </c>
      <c r="R758" s="3">
        <f>DATE(YEAR(Incoming_Data[[#This Row],[Incoming Day]]),1,1)</f>
        <v>41275</v>
      </c>
      <c r="S758" s="6">
        <f>IFERROR(DATE(YEAR(Incoming_Data[[#This Row],[Completed Day]]),MONTH(Incoming_Data[[#This Row],[Completed Day]]),1),"")</f>
        <v>41334</v>
      </c>
      <c r="T758" s="6">
        <f>IFERROR(DATE(YEAR(Incoming_Data[[#This Row],[Confirmed Day]]),MONTH(Incoming_Data[[#This Row],[Confirmed Day]]),1),"")</f>
        <v>41365</v>
      </c>
      <c r="U758" s="12">
        <f>IF(ISNUMBER(Incoming_Data[[#This Row],[Completed Day]]),1,0)</f>
        <v>1</v>
      </c>
      <c r="V758" s="12">
        <f>IF(ISNUMBER(Incoming_Data[[#This Row],[Confirmed Day]]),1,0)</f>
        <v>1</v>
      </c>
      <c r="X758" t="s">
        <v>159</v>
      </c>
      <c r="Y758" s="36">
        <v>41362</v>
      </c>
      <c r="AA758" t="s">
        <v>165</v>
      </c>
      <c r="AB758" s="36">
        <v>41393</v>
      </c>
    </row>
    <row r="759" spans="2:28" x14ac:dyDescent="0.25">
      <c r="B759" s="24" t="s">
        <v>30</v>
      </c>
      <c r="C759" s="24" t="s">
        <v>17</v>
      </c>
      <c r="D759" s="24" t="s">
        <v>2186</v>
      </c>
      <c r="E759" s="24" t="s">
        <v>10430</v>
      </c>
      <c r="F759" s="24" t="s">
        <v>11119</v>
      </c>
      <c r="G759" s="36">
        <v>41304</v>
      </c>
      <c r="H759" s="36">
        <v>41304</v>
      </c>
      <c r="I759" s="12">
        <v>3</v>
      </c>
      <c r="J759" s="12">
        <v>3</v>
      </c>
      <c r="K759" s="12">
        <v>3</v>
      </c>
      <c r="L759" s="24" t="s">
        <v>10597</v>
      </c>
      <c r="M759" t="str">
        <f>VLOOKUP(LEFT(Incoming_Data[[#This Row],[Object ID]],1),Lookup[#All],2,FALSE)</f>
        <v>Service Request</v>
      </c>
      <c r="N759" s="36">
        <f>IFERROR(VLOOKUP(Incoming_Data[[#This Row],[Object ID]],SP_Data[#All],2,FALSE),"")</f>
        <v>41352</v>
      </c>
      <c r="O759" s="36">
        <f>IFERROR(VLOOKUP(Incoming_Data[[#This Row],[Object ID]],Finalized_Data[#All],2,FALSE),"")</f>
        <v>41383</v>
      </c>
      <c r="P7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59" s="6">
        <f>IFERROR(DATE(YEAR(Incoming_Data[[#This Row],[Incoming Day]]),MONTH(Incoming_Data[[#This Row],[Incoming Day]]),1),"")</f>
        <v>41275</v>
      </c>
      <c r="R759" s="3">
        <f>DATE(YEAR(Incoming_Data[[#This Row],[Incoming Day]]),1,1)</f>
        <v>41275</v>
      </c>
      <c r="S759" s="6">
        <f>IFERROR(DATE(YEAR(Incoming_Data[[#This Row],[Completed Day]]),MONTH(Incoming_Data[[#This Row],[Completed Day]]),1),"")</f>
        <v>41334</v>
      </c>
      <c r="T759" s="6">
        <f>IFERROR(DATE(YEAR(Incoming_Data[[#This Row],[Confirmed Day]]),MONTH(Incoming_Data[[#This Row],[Confirmed Day]]),1),"")</f>
        <v>41365</v>
      </c>
      <c r="U759" s="12">
        <f>IF(ISNUMBER(Incoming_Data[[#This Row],[Completed Day]]),1,0)</f>
        <v>1</v>
      </c>
      <c r="V759" s="12">
        <f>IF(ISNUMBER(Incoming_Data[[#This Row],[Confirmed Day]]),1,0)</f>
        <v>1</v>
      </c>
      <c r="X759" t="s">
        <v>161</v>
      </c>
      <c r="Y759" s="36">
        <v>41362</v>
      </c>
      <c r="AA759" t="s">
        <v>166</v>
      </c>
      <c r="AB759" s="36">
        <v>41362</v>
      </c>
    </row>
    <row r="760" spans="2:28" x14ac:dyDescent="0.25">
      <c r="B760" s="24" t="s">
        <v>30</v>
      </c>
      <c r="C760" s="24" t="s">
        <v>17</v>
      </c>
      <c r="D760" s="24" t="s">
        <v>2186</v>
      </c>
      <c r="E760" s="24" t="s">
        <v>10422</v>
      </c>
      <c r="F760" s="24" t="s">
        <v>11121</v>
      </c>
      <c r="G760" s="36">
        <v>41313</v>
      </c>
      <c r="H760" s="36">
        <v>41313</v>
      </c>
      <c r="I760" s="12">
        <v>3</v>
      </c>
      <c r="J760" s="12">
        <v>3</v>
      </c>
      <c r="K760" s="12">
        <v>3</v>
      </c>
      <c r="L760" s="24" t="s">
        <v>10597</v>
      </c>
      <c r="M760" t="str">
        <f>VLOOKUP(LEFT(Incoming_Data[[#This Row],[Object ID]],1),Lookup[#All],2,FALSE)</f>
        <v>Service Request</v>
      </c>
      <c r="N760" s="36">
        <f>IFERROR(VLOOKUP(Incoming_Data[[#This Row],[Object ID]],SP_Data[#All],2,FALSE),"")</f>
        <v>41352</v>
      </c>
      <c r="O760" s="36">
        <f>IFERROR(VLOOKUP(Incoming_Data[[#This Row],[Object ID]],Finalized_Data[#All],2,FALSE),"")</f>
        <v>41383</v>
      </c>
      <c r="P7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0" s="6">
        <f>IFERROR(DATE(YEAR(Incoming_Data[[#This Row],[Incoming Day]]),MONTH(Incoming_Data[[#This Row],[Incoming Day]]),1),"")</f>
        <v>41306</v>
      </c>
      <c r="R760" s="3">
        <f>DATE(YEAR(Incoming_Data[[#This Row],[Incoming Day]]),1,1)</f>
        <v>41275</v>
      </c>
      <c r="S760" s="6">
        <f>IFERROR(DATE(YEAR(Incoming_Data[[#This Row],[Completed Day]]),MONTH(Incoming_Data[[#This Row],[Completed Day]]),1),"")</f>
        <v>41334</v>
      </c>
      <c r="T760" s="6">
        <f>IFERROR(DATE(YEAR(Incoming_Data[[#This Row],[Confirmed Day]]),MONTH(Incoming_Data[[#This Row],[Confirmed Day]]),1),"")</f>
        <v>41365</v>
      </c>
      <c r="U760" s="12">
        <f>IF(ISNUMBER(Incoming_Data[[#This Row],[Completed Day]]),1,0)</f>
        <v>1</v>
      </c>
      <c r="V760" s="12">
        <f>IF(ISNUMBER(Incoming_Data[[#This Row],[Confirmed Day]]),1,0)</f>
        <v>1</v>
      </c>
      <c r="X760" t="s">
        <v>163</v>
      </c>
      <c r="Y760" s="36">
        <v>41362</v>
      </c>
      <c r="AA760" t="s">
        <v>168</v>
      </c>
      <c r="AB760" s="36">
        <v>41362</v>
      </c>
    </row>
    <row r="761" spans="2:28" x14ac:dyDescent="0.25">
      <c r="B761" s="24" t="s">
        <v>30</v>
      </c>
      <c r="C761" s="24" t="s">
        <v>17</v>
      </c>
      <c r="D761" s="24" t="s">
        <v>2186</v>
      </c>
      <c r="E761" s="24" t="s">
        <v>10150</v>
      </c>
      <c r="F761" s="24" t="s">
        <v>11122</v>
      </c>
      <c r="G761" s="36">
        <v>41323</v>
      </c>
      <c r="H761" s="36">
        <v>41323</v>
      </c>
      <c r="I761" s="12">
        <v>3</v>
      </c>
      <c r="J761" s="12">
        <v>3</v>
      </c>
      <c r="K761" s="12">
        <v>3</v>
      </c>
      <c r="L761" s="24" t="s">
        <v>10597</v>
      </c>
      <c r="M761" t="str">
        <f>VLOOKUP(LEFT(Incoming_Data[[#This Row],[Object ID]],1),Lookup[#All],2,FALSE)</f>
        <v>Service Request</v>
      </c>
      <c r="N761" s="36">
        <f>IFERROR(VLOOKUP(Incoming_Data[[#This Row],[Object ID]],SP_Data[#All],2,FALSE),"")</f>
        <v>41353</v>
      </c>
      <c r="O761" s="36">
        <f>IFERROR(VLOOKUP(Incoming_Data[[#This Row],[Object ID]],Finalized_Data[#All],2,FALSE),"")</f>
        <v>41355</v>
      </c>
      <c r="P7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1" s="6">
        <f>IFERROR(DATE(YEAR(Incoming_Data[[#This Row],[Incoming Day]]),MONTH(Incoming_Data[[#This Row],[Incoming Day]]),1),"")</f>
        <v>41306</v>
      </c>
      <c r="R761" s="3">
        <f>DATE(YEAR(Incoming_Data[[#This Row],[Incoming Day]]),1,1)</f>
        <v>41275</v>
      </c>
      <c r="S761" s="6">
        <f>IFERROR(DATE(YEAR(Incoming_Data[[#This Row],[Completed Day]]),MONTH(Incoming_Data[[#This Row],[Completed Day]]),1),"")</f>
        <v>41334</v>
      </c>
      <c r="T761" s="6">
        <f>IFERROR(DATE(YEAR(Incoming_Data[[#This Row],[Confirmed Day]]),MONTH(Incoming_Data[[#This Row],[Confirmed Day]]),1),"")</f>
        <v>41334</v>
      </c>
      <c r="U761" s="12">
        <f>IF(ISNUMBER(Incoming_Data[[#This Row],[Completed Day]]),1,0)</f>
        <v>1</v>
      </c>
      <c r="V761" s="12">
        <f>IF(ISNUMBER(Incoming_Data[[#This Row],[Confirmed Day]]),1,0)</f>
        <v>1</v>
      </c>
      <c r="X761" t="s">
        <v>165</v>
      </c>
      <c r="Y761" s="36">
        <v>41362</v>
      </c>
      <c r="AA761" t="s">
        <v>170</v>
      </c>
      <c r="AB761" s="36">
        <v>41393</v>
      </c>
    </row>
    <row r="762" spans="2:28" x14ac:dyDescent="0.25">
      <c r="B762" s="24" t="s">
        <v>30</v>
      </c>
      <c r="C762" s="24" t="s">
        <v>17</v>
      </c>
      <c r="D762" s="24" t="s">
        <v>2186</v>
      </c>
      <c r="E762" s="24" t="s">
        <v>10147</v>
      </c>
      <c r="F762" s="24" t="s">
        <v>11123</v>
      </c>
      <c r="G762" s="36">
        <v>41323</v>
      </c>
      <c r="H762" s="36">
        <v>41323</v>
      </c>
      <c r="I762" s="12">
        <v>3</v>
      </c>
      <c r="J762" s="12">
        <v>3</v>
      </c>
      <c r="K762" s="12">
        <v>3</v>
      </c>
      <c r="L762" s="24" t="s">
        <v>10597</v>
      </c>
      <c r="M762" t="str">
        <f>VLOOKUP(LEFT(Incoming_Data[[#This Row],[Object ID]],1),Lookup[#All],2,FALSE)</f>
        <v>Service Request</v>
      </c>
      <c r="N762" s="36">
        <f>IFERROR(VLOOKUP(Incoming_Data[[#This Row],[Object ID]],SP_Data[#All],2,FALSE),"")</f>
        <v>41353</v>
      </c>
      <c r="O762" s="36">
        <f>IFERROR(VLOOKUP(Incoming_Data[[#This Row],[Object ID]],Finalized_Data[#All],2,FALSE),"")</f>
        <v>41384</v>
      </c>
      <c r="P7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2" s="6">
        <f>IFERROR(DATE(YEAR(Incoming_Data[[#This Row],[Incoming Day]]),MONTH(Incoming_Data[[#This Row],[Incoming Day]]),1),"")</f>
        <v>41306</v>
      </c>
      <c r="R762" s="3">
        <f>DATE(YEAR(Incoming_Data[[#This Row],[Incoming Day]]),1,1)</f>
        <v>41275</v>
      </c>
      <c r="S762" s="6">
        <f>IFERROR(DATE(YEAR(Incoming_Data[[#This Row],[Completed Day]]),MONTH(Incoming_Data[[#This Row],[Completed Day]]),1),"")</f>
        <v>41334</v>
      </c>
      <c r="T762" s="6">
        <f>IFERROR(DATE(YEAR(Incoming_Data[[#This Row],[Confirmed Day]]),MONTH(Incoming_Data[[#This Row],[Confirmed Day]]),1),"")</f>
        <v>41365</v>
      </c>
      <c r="U762" s="12">
        <f>IF(ISNUMBER(Incoming_Data[[#This Row],[Completed Day]]),1,0)</f>
        <v>1</v>
      </c>
      <c r="V762" s="12">
        <f>IF(ISNUMBER(Incoming_Data[[#This Row],[Confirmed Day]]),1,0)</f>
        <v>1</v>
      </c>
      <c r="X762" t="s">
        <v>166</v>
      </c>
      <c r="Y762" s="36">
        <v>41362</v>
      </c>
      <c r="AA762" t="s">
        <v>172</v>
      </c>
      <c r="AB762" s="36">
        <v>41393</v>
      </c>
    </row>
    <row r="763" spans="2:28" x14ac:dyDescent="0.25">
      <c r="B763" s="24" t="s">
        <v>30</v>
      </c>
      <c r="C763" s="24" t="s">
        <v>17</v>
      </c>
      <c r="D763" s="24" t="s">
        <v>2186</v>
      </c>
      <c r="E763" s="24" t="s">
        <v>10143</v>
      </c>
      <c r="F763" s="24" t="s">
        <v>11123</v>
      </c>
      <c r="G763" s="36">
        <v>41323</v>
      </c>
      <c r="H763" s="36">
        <v>41323</v>
      </c>
      <c r="I763" s="12">
        <v>3</v>
      </c>
      <c r="J763" s="12">
        <v>3</v>
      </c>
      <c r="K763" s="12">
        <v>3</v>
      </c>
      <c r="L763" s="24" t="s">
        <v>10597</v>
      </c>
      <c r="M763" t="str">
        <f>VLOOKUP(LEFT(Incoming_Data[[#This Row],[Object ID]],1),Lookup[#All],2,FALSE)</f>
        <v>Service Request</v>
      </c>
      <c r="N763" s="36">
        <f>IFERROR(VLOOKUP(Incoming_Data[[#This Row],[Object ID]],SP_Data[#All],2,FALSE),"")</f>
        <v>41353</v>
      </c>
      <c r="O763" s="36">
        <f>IFERROR(VLOOKUP(Incoming_Data[[#This Row],[Object ID]],Finalized_Data[#All],2,FALSE),"")</f>
        <v>41355</v>
      </c>
      <c r="P7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3" s="6">
        <f>IFERROR(DATE(YEAR(Incoming_Data[[#This Row],[Incoming Day]]),MONTH(Incoming_Data[[#This Row],[Incoming Day]]),1),"")</f>
        <v>41306</v>
      </c>
      <c r="R763" s="3">
        <f>DATE(YEAR(Incoming_Data[[#This Row],[Incoming Day]]),1,1)</f>
        <v>41275</v>
      </c>
      <c r="S763" s="6">
        <f>IFERROR(DATE(YEAR(Incoming_Data[[#This Row],[Completed Day]]),MONTH(Incoming_Data[[#This Row],[Completed Day]]),1),"")</f>
        <v>41334</v>
      </c>
      <c r="T763" s="6">
        <f>IFERROR(DATE(YEAR(Incoming_Data[[#This Row],[Confirmed Day]]),MONTH(Incoming_Data[[#This Row],[Confirmed Day]]),1),"")</f>
        <v>41334</v>
      </c>
      <c r="U763" s="12">
        <f>IF(ISNUMBER(Incoming_Data[[#This Row],[Completed Day]]),1,0)</f>
        <v>1</v>
      </c>
      <c r="V763" s="12">
        <f>IF(ISNUMBER(Incoming_Data[[#This Row],[Confirmed Day]]),1,0)</f>
        <v>1</v>
      </c>
      <c r="X763" t="s">
        <v>168</v>
      </c>
      <c r="Y763" s="36">
        <v>41362</v>
      </c>
      <c r="AA763" t="s">
        <v>1755</v>
      </c>
      <c r="AB763" s="36">
        <v>41386</v>
      </c>
    </row>
    <row r="764" spans="2:28" x14ac:dyDescent="0.25">
      <c r="B764" s="24" t="s">
        <v>30</v>
      </c>
      <c r="C764" s="24" t="s">
        <v>17</v>
      </c>
      <c r="D764" s="24" t="s">
        <v>2186</v>
      </c>
      <c r="E764" s="24" t="s">
        <v>10116</v>
      </c>
      <c r="F764" s="24" t="s">
        <v>11122</v>
      </c>
      <c r="G764" s="36">
        <v>41324</v>
      </c>
      <c r="H764" s="36">
        <v>41324</v>
      </c>
      <c r="I764" s="12">
        <v>3</v>
      </c>
      <c r="J764" s="12">
        <v>3</v>
      </c>
      <c r="K764" s="12">
        <v>3</v>
      </c>
      <c r="L764" s="24" t="s">
        <v>10597</v>
      </c>
      <c r="M764" t="str">
        <f>VLOOKUP(LEFT(Incoming_Data[[#This Row],[Object ID]],1),Lookup[#All],2,FALSE)</f>
        <v>Service Request</v>
      </c>
      <c r="N764" s="36">
        <f>IFERROR(VLOOKUP(Incoming_Data[[#This Row],[Object ID]],SP_Data[#All],2,FALSE),"")</f>
        <v>41353</v>
      </c>
      <c r="O764" s="36">
        <f>IFERROR(VLOOKUP(Incoming_Data[[#This Row],[Object ID]],Finalized_Data[#All],2,FALSE),"")</f>
        <v>41384</v>
      </c>
      <c r="P7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4" s="6">
        <f>IFERROR(DATE(YEAR(Incoming_Data[[#This Row],[Incoming Day]]),MONTH(Incoming_Data[[#This Row],[Incoming Day]]),1),"")</f>
        <v>41306</v>
      </c>
      <c r="R764" s="3">
        <f>DATE(YEAR(Incoming_Data[[#This Row],[Incoming Day]]),1,1)</f>
        <v>41275</v>
      </c>
      <c r="S764" s="6">
        <f>IFERROR(DATE(YEAR(Incoming_Data[[#This Row],[Completed Day]]),MONTH(Incoming_Data[[#This Row],[Completed Day]]),1),"")</f>
        <v>41334</v>
      </c>
      <c r="T764" s="6">
        <f>IFERROR(DATE(YEAR(Incoming_Data[[#This Row],[Confirmed Day]]),MONTH(Incoming_Data[[#This Row],[Confirmed Day]]),1),"")</f>
        <v>41365</v>
      </c>
      <c r="U764" s="12">
        <f>IF(ISNUMBER(Incoming_Data[[#This Row],[Completed Day]]),1,0)</f>
        <v>1</v>
      </c>
      <c r="V764" s="12">
        <f>IF(ISNUMBER(Incoming_Data[[#This Row],[Confirmed Day]]),1,0)</f>
        <v>1</v>
      </c>
      <c r="X764" t="s">
        <v>170</v>
      </c>
      <c r="Y764" s="36">
        <v>41362</v>
      </c>
      <c r="AA764" t="s">
        <v>1756</v>
      </c>
      <c r="AB764" s="36">
        <v>41383</v>
      </c>
    </row>
    <row r="765" spans="2:28" x14ac:dyDescent="0.25">
      <c r="B765" s="24" t="s">
        <v>30</v>
      </c>
      <c r="C765" s="24" t="s">
        <v>17</v>
      </c>
      <c r="D765" s="24" t="s">
        <v>2186</v>
      </c>
      <c r="E765" s="24" t="s">
        <v>9921</v>
      </c>
      <c r="F765" s="24" t="s">
        <v>11124</v>
      </c>
      <c r="G765" s="36">
        <v>41318</v>
      </c>
      <c r="H765" s="36">
        <v>41318</v>
      </c>
      <c r="I765" s="12">
        <v>3</v>
      </c>
      <c r="J765" s="12">
        <v>3</v>
      </c>
      <c r="K765" s="12">
        <v>3</v>
      </c>
      <c r="L765" s="24" t="s">
        <v>10597</v>
      </c>
      <c r="M765" t="str">
        <f>VLOOKUP(LEFT(Incoming_Data[[#This Row],[Object ID]],1),Lookup[#All],2,FALSE)</f>
        <v>Service Request</v>
      </c>
      <c r="N765" s="36">
        <f>IFERROR(VLOOKUP(Incoming_Data[[#This Row],[Object ID]],SP_Data[#All],2,FALSE),"")</f>
        <v>41353</v>
      </c>
      <c r="O765" s="36">
        <f>IFERROR(VLOOKUP(Incoming_Data[[#This Row],[Object ID]],Finalized_Data[#All],2,FALSE),"")</f>
        <v>41384</v>
      </c>
      <c r="P7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5" s="6">
        <f>IFERROR(DATE(YEAR(Incoming_Data[[#This Row],[Incoming Day]]),MONTH(Incoming_Data[[#This Row],[Incoming Day]]),1),"")</f>
        <v>41306</v>
      </c>
      <c r="R765" s="3">
        <f>DATE(YEAR(Incoming_Data[[#This Row],[Incoming Day]]),1,1)</f>
        <v>41275</v>
      </c>
      <c r="S765" s="6">
        <f>IFERROR(DATE(YEAR(Incoming_Data[[#This Row],[Completed Day]]),MONTH(Incoming_Data[[#This Row],[Completed Day]]),1),"")</f>
        <v>41334</v>
      </c>
      <c r="T765" s="6">
        <f>IFERROR(DATE(YEAR(Incoming_Data[[#This Row],[Confirmed Day]]),MONTH(Incoming_Data[[#This Row],[Confirmed Day]]),1),"")</f>
        <v>41365</v>
      </c>
      <c r="U765" s="12">
        <f>IF(ISNUMBER(Incoming_Data[[#This Row],[Completed Day]]),1,0)</f>
        <v>1</v>
      </c>
      <c r="V765" s="12">
        <f>IF(ISNUMBER(Incoming_Data[[#This Row],[Confirmed Day]]),1,0)</f>
        <v>1</v>
      </c>
      <c r="X765" t="s">
        <v>172</v>
      </c>
      <c r="Y765" s="36">
        <v>41362</v>
      </c>
      <c r="AA765" t="s">
        <v>174</v>
      </c>
      <c r="AB765" s="36">
        <v>41393</v>
      </c>
    </row>
    <row r="766" spans="2:28" x14ac:dyDescent="0.25">
      <c r="B766" s="24" t="s">
        <v>30</v>
      </c>
      <c r="C766" s="24" t="s">
        <v>17</v>
      </c>
      <c r="D766" s="24" t="s">
        <v>2186</v>
      </c>
      <c r="E766" s="24" t="s">
        <v>9911</v>
      </c>
      <c r="F766" s="24" t="s">
        <v>11125</v>
      </c>
      <c r="G766" s="36">
        <v>41326</v>
      </c>
      <c r="H766" s="36">
        <v>41326</v>
      </c>
      <c r="I766" s="12">
        <v>3</v>
      </c>
      <c r="J766" s="12">
        <v>3</v>
      </c>
      <c r="K766" s="12">
        <v>3</v>
      </c>
      <c r="L766" s="24" t="s">
        <v>10597</v>
      </c>
      <c r="M766" t="str">
        <f>VLOOKUP(LEFT(Incoming_Data[[#This Row],[Object ID]],1),Lookup[#All],2,FALSE)</f>
        <v>Service Request</v>
      </c>
      <c r="N766" s="36">
        <f>IFERROR(VLOOKUP(Incoming_Data[[#This Row],[Object ID]],SP_Data[#All],2,FALSE),"")</f>
        <v>41353</v>
      </c>
      <c r="O766" s="36">
        <f>IFERROR(VLOOKUP(Incoming_Data[[#This Row],[Object ID]],Finalized_Data[#All],2,FALSE),"")</f>
        <v>41384</v>
      </c>
      <c r="P7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6" s="6">
        <f>IFERROR(DATE(YEAR(Incoming_Data[[#This Row],[Incoming Day]]),MONTH(Incoming_Data[[#This Row],[Incoming Day]]),1),"")</f>
        <v>41306</v>
      </c>
      <c r="R766" s="3">
        <f>DATE(YEAR(Incoming_Data[[#This Row],[Incoming Day]]),1,1)</f>
        <v>41275</v>
      </c>
      <c r="S766" s="6">
        <f>IFERROR(DATE(YEAR(Incoming_Data[[#This Row],[Completed Day]]),MONTH(Incoming_Data[[#This Row],[Completed Day]]),1),"")</f>
        <v>41334</v>
      </c>
      <c r="T766" s="6">
        <f>IFERROR(DATE(YEAR(Incoming_Data[[#This Row],[Confirmed Day]]),MONTH(Incoming_Data[[#This Row],[Confirmed Day]]),1),"")</f>
        <v>41365</v>
      </c>
      <c r="U766" s="12">
        <f>IF(ISNUMBER(Incoming_Data[[#This Row],[Completed Day]]),1,0)</f>
        <v>1</v>
      </c>
      <c r="V766" s="12">
        <f>IF(ISNUMBER(Incoming_Data[[#This Row],[Confirmed Day]]),1,0)</f>
        <v>1</v>
      </c>
      <c r="X766" t="s">
        <v>1755</v>
      </c>
      <c r="Y766" s="36">
        <v>41383</v>
      </c>
      <c r="AA766" t="s">
        <v>176</v>
      </c>
      <c r="AB766" s="36">
        <v>41365</v>
      </c>
    </row>
    <row r="767" spans="2:28" x14ac:dyDescent="0.25">
      <c r="B767" s="24" t="s">
        <v>30</v>
      </c>
      <c r="C767" s="24" t="s">
        <v>17</v>
      </c>
      <c r="D767" s="24" t="s">
        <v>2186</v>
      </c>
      <c r="E767" s="24" t="s">
        <v>9901</v>
      </c>
      <c r="F767" s="24" t="s">
        <v>11126</v>
      </c>
      <c r="G767" s="36">
        <v>41325</v>
      </c>
      <c r="H767" s="36">
        <v>41325</v>
      </c>
      <c r="I767" s="12">
        <v>3</v>
      </c>
      <c r="J767" s="12">
        <v>3</v>
      </c>
      <c r="K767" s="12">
        <v>3</v>
      </c>
      <c r="L767" s="24" t="s">
        <v>10597</v>
      </c>
      <c r="M767" t="str">
        <f>VLOOKUP(LEFT(Incoming_Data[[#This Row],[Object ID]],1),Lookup[#All],2,FALSE)</f>
        <v>Service Request</v>
      </c>
      <c r="N767" s="36">
        <f>IFERROR(VLOOKUP(Incoming_Data[[#This Row],[Object ID]],SP_Data[#All],2,FALSE),"")</f>
        <v>41353</v>
      </c>
      <c r="O767" s="36">
        <f>IFERROR(VLOOKUP(Incoming_Data[[#This Row],[Object ID]],Finalized_Data[#All],2,FALSE),"")</f>
        <v>41384</v>
      </c>
      <c r="P7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7" s="6">
        <f>IFERROR(DATE(YEAR(Incoming_Data[[#This Row],[Incoming Day]]),MONTH(Incoming_Data[[#This Row],[Incoming Day]]),1),"")</f>
        <v>41306</v>
      </c>
      <c r="R767" s="3">
        <f>DATE(YEAR(Incoming_Data[[#This Row],[Incoming Day]]),1,1)</f>
        <v>41275</v>
      </c>
      <c r="S767" s="6">
        <f>IFERROR(DATE(YEAR(Incoming_Data[[#This Row],[Completed Day]]),MONTH(Incoming_Data[[#This Row],[Completed Day]]),1),"")</f>
        <v>41334</v>
      </c>
      <c r="T767" s="6">
        <f>IFERROR(DATE(YEAR(Incoming_Data[[#This Row],[Confirmed Day]]),MONTH(Incoming_Data[[#This Row],[Confirmed Day]]),1),"")</f>
        <v>41365</v>
      </c>
      <c r="U767" s="12">
        <f>IF(ISNUMBER(Incoming_Data[[#This Row],[Completed Day]]),1,0)</f>
        <v>1</v>
      </c>
      <c r="V767" s="12">
        <f>IF(ISNUMBER(Incoming_Data[[#This Row],[Confirmed Day]]),1,0)</f>
        <v>1</v>
      </c>
      <c r="X767" t="s">
        <v>1756</v>
      </c>
      <c r="Y767" s="36">
        <v>41383</v>
      </c>
      <c r="AA767" t="s">
        <v>178</v>
      </c>
      <c r="AB767" s="36">
        <v>41373</v>
      </c>
    </row>
    <row r="768" spans="2:28" x14ac:dyDescent="0.25">
      <c r="B768" s="24" t="s">
        <v>30</v>
      </c>
      <c r="C768" s="24" t="s">
        <v>17</v>
      </c>
      <c r="D768" s="24" t="s">
        <v>2186</v>
      </c>
      <c r="E768" s="24" t="s">
        <v>9896</v>
      </c>
      <c r="F768" s="24" t="s">
        <v>11123</v>
      </c>
      <c r="G768" s="36">
        <v>41325</v>
      </c>
      <c r="H768" s="36">
        <v>41325</v>
      </c>
      <c r="I768" s="12">
        <v>3</v>
      </c>
      <c r="J768" s="12">
        <v>3</v>
      </c>
      <c r="K768" s="12">
        <v>3</v>
      </c>
      <c r="L768" s="24" t="s">
        <v>10597</v>
      </c>
      <c r="M768" t="str">
        <f>VLOOKUP(LEFT(Incoming_Data[[#This Row],[Object ID]],1),Lookup[#All],2,FALSE)</f>
        <v>Service Request</v>
      </c>
      <c r="N768" s="36">
        <f>IFERROR(VLOOKUP(Incoming_Data[[#This Row],[Object ID]],SP_Data[#All],2,FALSE),"")</f>
        <v>41353</v>
      </c>
      <c r="O768" s="36">
        <f>IFERROR(VLOOKUP(Incoming_Data[[#This Row],[Object ID]],Finalized_Data[#All],2,FALSE),"")</f>
        <v>41384</v>
      </c>
      <c r="P7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8" s="6">
        <f>IFERROR(DATE(YEAR(Incoming_Data[[#This Row],[Incoming Day]]),MONTH(Incoming_Data[[#This Row],[Incoming Day]]),1),"")</f>
        <v>41306</v>
      </c>
      <c r="R768" s="3">
        <f>DATE(YEAR(Incoming_Data[[#This Row],[Incoming Day]]),1,1)</f>
        <v>41275</v>
      </c>
      <c r="S768" s="6">
        <f>IFERROR(DATE(YEAR(Incoming_Data[[#This Row],[Completed Day]]),MONTH(Incoming_Data[[#This Row],[Completed Day]]),1),"")</f>
        <v>41334</v>
      </c>
      <c r="T768" s="6">
        <f>IFERROR(DATE(YEAR(Incoming_Data[[#This Row],[Confirmed Day]]),MONTH(Incoming_Data[[#This Row],[Confirmed Day]]),1),"")</f>
        <v>41365</v>
      </c>
      <c r="U768" s="12">
        <f>IF(ISNUMBER(Incoming_Data[[#This Row],[Completed Day]]),1,0)</f>
        <v>1</v>
      </c>
      <c r="V768" s="12">
        <f>IF(ISNUMBER(Incoming_Data[[#This Row],[Confirmed Day]]),1,0)</f>
        <v>1</v>
      </c>
      <c r="X768" t="s">
        <v>174</v>
      </c>
      <c r="Y768" s="36">
        <v>41362</v>
      </c>
      <c r="AA768" t="s">
        <v>180</v>
      </c>
      <c r="AB768" s="36">
        <v>41424</v>
      </c>
    </row>
    <row r="769" spans="2:28" x14ac:dyDescent="0.25">
      <c r="B769" s="24" t="s">
        <v>30</v>
      </c>
      <c r="C769" s="24" t="s">
        <v>17</v>
      </c>
      <c r="D769" s="24" t="s">
        <v>2186</v>
      </c>
      <c r="E769" s="24" t="s">
        <v>9746</v>
      </c>
      <c r="F769" s="24" t="s">
        <v>11127</v>
      </c>
      <c r="G769" s="36">
        <v>41324</v>
      </c>
      <c r="H769" s="36">
        <v>41323</v>
      </c>
      <c r="I769" s="12">
        <v>3</v>
      </c>
      <c r="J769" s="12">
        <v>3</v>
      </c>
      <c r="K769" s="12">
        <v>3</v>
      </c>
      <c r="L769" s="24" t="s">
        <v>10597</v>
      </c>
      <c r="M769" t="str">
        <f>VLOOKUP(LEFT(Incoming_Data[[#This Row],[Object ID]],1),Lookup[#All],2,FALSE)</f>
        <v>Service Request</v>
      </c>
      <c r="N769" s="36">
        <f>IFERROR(VLOOKUP(Incoming_Data[[#This Row],[Object ID]],SP_Data[#All],2,FALSE),"")</f>
        <v>41353</v>
      </c>
      <c r="O769" s="36">
        <f>IFERROR(VLOOKUP(Incoming_Data[[#This Row],[Object ID]],Finalized_Data[#All],2,FALSE),"")</f>
        <v>41384</v>
      </c>
      <c r="P7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69" s="6">
        <f>IFERROR(DATE(YEAR(Incoming_Data[[#This Row],[Incoming Day]]),MONTH(Incoming_Data[[#This Row],[Incoming Day]]),1),"")</f>
        <v>41306</v>
      </c>
      <c r="R769" s="3">
        <f>DATE(YEAR(Incoming_Data[[#This Row],[Incoming Day]]),1,1)</f>
        <v>41275</v>
      </c>
      <c r="S769" s="6">
        <f>IFERROR(DATE(YEAR(Incoming_Data[[#This Row],[Completed Day]]),MONTH(Incoming_Data[[#This Row],[Completed Day]]),1),"")</f>
        <v>41334</v>
      </c>
      <c r="T769" s="6">
        <f>IFERROR(DATE(YEAR(Incoming_Data[[#This Row],[Confirmed Day]]),MONTH(Incoming_Data[[#This Row],[Confirmed Day]]),1),"")</f>
        <v>41365</v>
      </c>
      <c r="U769" s="12">
        <f>IF(ISNUMBER(Incoming_Data[[#This Row],[Completed Day]]),1,0)</f>
        <v>1</v>
      </c>
      <c r="V769" s="12">
        <f>IF(ISNUMBER(Incoming_Data[[#This Row],[Confirmed Day]]),1,0)</f>
        <v>1</v>
      </c>
      <c r="X769" t="s">
        <v>176</v>
      </c>
      <c r="Y769" s="36">
        <v>41362</v>
      </c>
      <c r="AA769" t="s">
        <v>182</v>
      </c>
      <c r="AB769" s="36">
        <v>41379</v>
      </c>
    </row>
    <row r="770" spans="2:28" x14ac:dyDescent="0.25">
      <c r="B770" s="24" t="s">
        <v>30</v>
      </c>
      <c r="C770" s="24" t="s">
        <v>17</v>
      </c>
      <c r="D770" s="24" t="s">
        <v>2186</v>
      </c>
      <c r="E770" s="24" t="s">
        <v>9705</v>
      </c>
      <c r="F770" s="24" t="s">
        <v>11128</v>
      </c>
      <c r="G770" s="36">
        <v>41320</v>
      </c>
      <c r="H770" s="36">
        <v>41320</v>
      </c>
      <c r="I770" s="12">
        <v>3</v>
      </c>
      <c r="J770" s="12">
        <v>3</v>
      </c>
      <c r="K770" s="12">
        <v>3</v>
      </c>
      <c r="L770" s="24" t="s">
        <v>10597</v>
      </c>
      <c r="M770" t="str">
        <f>VLOOKUP(LEFT(Incoming_Data[[#This Row],[Object ID]],1),Lookup[#All],2,FALSE)</f>
        <v>Service Request</v>
      </c>
      <c r="N770" s="36">
        <f>IFERROR(VLOOKUP(Incoming_Data[[#This Row],[Object ID]],SP_Data[#All],2,FALSE),"")</f>
        <v>41353</v>
      </c>
      <c r="O770" s="36">
        <f>IFERROR(VLOOKUP(Incoming_Data[[#This Row],[Object ID]],Finalized_Data[#All],2,FALSE),"")</f>
        <v>41384</v>
      </c>
      <c r="P7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0" s="6">
        <f>IFERROR(DATE(YEAR(Incoming_Data[[#This Row],[Incoming Day]]),MONTH(Incoming_Data[[#This Row],[Incoming Day]]),1),"")</f>
        <v>41306</v>
      </c>
      <c r="R770" s="3">
        <f>DATE(YEAR(Incoming_Data[[#This Row],[Incoming Day]]),1,1)</f>
        <v>41275</v>
      </c>
      <c r="S770" s="6">
        <f>IFERROR(DATE(YEAR(Incoming_Data[[#This Row],[Completed Day]]),MONTH(Incoming_Data[[#This Row],[Completed Day]]),1),"")</f>
        <v>41334</v>
      </c>
      <c r="T770" s="6">
        <f>IFERROR(DATE(YEAR(Incoming_Data[[#This Row],[Confirmed Day]]),MONTH(Incoming_Data[[#This Row],[Confirmed Day]]),1),"")</f>
        <v>41365</v>
      </c>
      <c r="U770" s="12">
        <f>IF(ISNUMBER(Incoming_Data[[#This Row],[Completed Day]]),1,0)</f>
        <v>1</v>
      </c>
      <c r="V770" s="12">
        <f>IF(ISNUMBER(Incoming_Data[[#This Row],[Confirmed Day]]),1,0)</f>
        <v>1</v>
      </c>
      <c r="X770" t="s">
        <v>178</v>
      </c>
      <c r="Y770" s="36">
        <v>41362</v>
      </c>
      <c r="AA770" t="s">
        <v>1757</v>
      </c>
      <c r="AB770" s="36">
        <v>41414</v>
      </c>
    </row>
    <row r="771" spans="2:28" x14ac:dyDescent="0.25">
      <c r="B771" s="24" t="s">
        <v>30</v>
      </c>
      <c r="C771" s="24" t="s">
        <v>17</v>
      </c>
      <c r="D771" s="24" t="s">
        <v>2186</v>
      </c>
      <c r="E771" s="24" t="s">
        <v>9679</v>
      </c>
      <c r="F771" s="24" t="s">
        <v>11129</v>
      </c>
      <c r="G771" s="36">
        <v>41330</v>
      </c>
      <c r="H771" s="36">
        <v>41330</v>
      </c>
      <c r="I771" s="12">
        <v>3</v>
      </c>
      <c r="J771" s="12">
        <v>3</v>
      </c>
      <c r="K771" s="12">
        <v>3</v>
      </c>
      <c r="L771" s="24" t="s">
        <v>10597</v>
      </c>
      <c r="M771" t="str">
        <f>VLOOKUP(LEFT(Incoming_Data[[#This Row],[Object ID]],1),Lookup[#All],2,FALSE)</f>
        <v>Service Request</v>
      </c>
      <c r="N771" s="36">
        <f>IFERROR(VLOOKUP(Incoming_Data[[#This Row],[Object ID]],SP_Data[#All],2,FALSE),"")</f>
        <v>41353</v>
      </c>
      <c r="O771" s="36">
        <f>IFERROR(VLOOKUP(Incoming_Data[[#This Row],[Object ID]],Finalized_Data[#All],2,FALSE),"")</f>
        <v>41384</v>
      </c>
      <c r="P7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1" s="6">
        <f>IFERROR(DATE(YEAR(Incoming_Data[[#This Row],[Incoming Day]]),MONTH(Incoming_Data[[#This Row],[Incoming Day]]),1),"")</f>
        <v>41306</v>
      </c>
      <c r="R771" s="3">
        <f>DATE(YEAR(Incoming_Data[[#This Row],[Incoming Day]]),1,1)</f>
        <v>41275</v>
      </c>
      <c r="S771" s="6">
        <f>IFERROR(DATE(YEAR(Incoming_Data[[#This Row],[Completed Day]]),MONTH(Incoming_Data[[#This Row],[Completed Day]]),1),"")</f>
        <v>41334</v>
      </c>
      <c r="T771" s="6">
        <f>IFERROR(DATE(YEAR(Incoming_Data[[#This Row],[Confirmed Day]]),MONTH(Incoming_Data[[#This Row],[Confirmed Day]]),1),"")</f>
        <v>41365</v>
      </c>
      <c r="U771" s="12">
        <f>IF(ISNUMBER(Incoming_Data[[#This Row],[Completed Day]]),1,0)</f>
        <v>1</v>
      </c>
      <c r="V771" s="12">
        <f>IF(ISNUMBER(Incoming_Data[[#This Row],[Confirmed Day]]),1,0)</f>
        <v>1</v>
      </c>
      <c r="X771" t="s">
        <v>180</v>
      </c>
      <c r="Y771" s="36">
        <v>41424</v>
      </c>
      <c r="AA771" t="s">
        <v>1758</v>
      </c>
      <c r="AB771" s="36">
        <v>41414</v>
      </c>
    </row>
    <row r="772" spans="2:28" x14ac:dyDescent="0.25">
      <c r="B772" s="24" t="s">
        <v>30</v>
      </c>
      <c r="C772" s="24" t="s">
        <v>17</v>
      </c>
      <c r="D772" s="24" t="s">
        <v>2186</v>
      </c>
      <c r="E772" s="24" t="s">
        <v>9666</v>
      </c>
      <c r="F772" s="24" t="s">
        <v>11130</v>
      </c>
      <c r="G772" s="36">
        <v>41330</v>
      </c>
      <c r="H772" s="36">
        <v>41330</v>
      </c>
      <c r="I772" s="12">
        <v>3</v>
      </c>
      <c r="J772" s="12">
        <v>3</v>
      </c>
      <c r="K772" s="12">
        <v>3</v>
      </c>
      <c r="L772" s="24" t="s">
        <v>10597</v>
      </c>
      <c r="M772" t="str">
        <f>VLOOKUP(LEFT(Incoming_Data[[#This Row],[Object ID]],1),Lookup[#All],2,FALSE)</f>
        <v>Service Request</v>
      </c>
      <c r="N772" s="36">
        <f>IFERROR(VLOOKUP(Incoming_Data[[#This Row],[Object ID]],SP_Data[#All],2,FALSE),"")</f>
        <v>41353</v>
      </c>
      <c r="O772" s="36">
        <f>IFERROR(VLOOKUP(Incoming_Data[[#This Row],[Object ID]],Finalized_Data[#All],2,FALSE),"")</f>
        <v>41384</v>
      </c>
      <c r="P7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2" s="6">
        <f>IFERROR(DATE(YEAR(Incoming_Data[[#This Row],[Incoming Day]]),MONTH(Incoming_Data[[#This Row],[Incoming Day]]),1),"")</f>
        <v>41306</v>
      </c>
      <c r="R772" s="3">
        <f>DATE(YEAR(Incoming_Data[[#This Row],[Incoming Day]]),1,1)</f>
        <v>41275</v>
      </c>
      <c r="S772" s="6">
        <f>IFERROR(DATE(YEAR(Incoming_Data[[#This Row],[Completed Day]]),MONTH(Incoming_Data[[#This Row],[Completed Day]]),1),"")</f>
        <v>41334</v>
      </c>
      <c r="T772" s="6">
        <f>IFERROR(DATE(YEAR(Incoming_Data[[#This Row],[Confirmed Day]]),MONTH(Incoming_Data[[#This Row],[Confirmed Day]]),1),"")</f>
        <v>41365</v>
      </c>
      <c r="U772" s="12">
        <f>IF(ISNUMBER(Incoming_Data[[#This Row],[Completed Day]]),1,0)</f>
        <v>1</v>
      </c>
      <c r="V772" s="12">
        <f>IF(ISNUMBER(Incoming_Data[[#This Row],[Confirmed Day]]),1,0)</f>
        <v>1</v>
      </c>
      <c r="X772" t="s">
        <v>182</v>
      </c>
      <c r="Y772" s="36">
        <v>41379</v>
      </c>
      <c r="AA772" t="s">
        <v>184</v>
      </c>
      <c r="AB772" s="36">
        <v>41374</v>
      </c>
    </row>
    <row r="773" spans="2:28" x14ac:dyDescent="0.25">
      <c r="B773" s="24" t="s">
        <v>30</v>
      </c>
      <c r="C773" s="24" t="s">
        <v>17</v>
      </c>
      <c r="D773" s="24" t="s">
        <v>2186</v>
      </c>
      <c r="E773" s="24" t="s">
        <v>9572</v>
      </c>
      <c r="F773" s="24" t="s">
        <v>11131</v>
      </c>
      <c r="G773" s="36">
        <v>41331</v>
      </c>
      <c r="H773" s="36">
        <v>41331</v>
      </c>
      <c r="I773" s="12">
        <v>3</v>
      </c>
      <c r="J773" s="12">
        <v>3</v>
      </c>
      <c r="K773" s="12">
        <v>3</v>
      </c>
      <c r="L773" s="24" t="s">
        <v>10597</v>
      </c>
      <c r="M773" t="str">
        <f>VLOOKUP(LEFT(Incoming_Data[[#This Row],[Object ID]],1),Lookup[#All],2,FALSE)</f>
        <v>Service Request</v>
      </c>
      <c r="N773" s="36">
        <f>IFERROR(VLOOKUP(Incoming_Data[[#This Row],[Object ID]],SP_Data[#All],2,FALSE),"")</f>
        <v>41353</v>
      </c>
      <c r="O773" s="36">
        <f>IFERROR(VLOOKUP(Incoming_Data[[#This Row],[Object ID]],Finalized_Data[#All],2,FALSE),"")</f>
        <v>41384</v>
      </c>
      <c r="P7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3" s="6">
        <f>IFERROR(DATE(YEAR(Incoming_Data[[#This Row],[Incoming Day]]),MONTH(Incoming_Data[[#This Row],[Incoming Day]]),1),"")</f>
        <v>41306</v>
      </c>
      <c r="R773" s="3">
        <f>DATE(YEAR(Incoming_Data[[#This Row],[Incoming Day]]),1,1)</f>
        <v>41275</v>
      </c>
      <c r="S773" s="6">
        <f>IFERROR(DATE(YEAR(Incoming_Data[[#This Row],[Completed Day]]),MONTH(Incoming_Data[[#This Row],[Completed Day]]),1),"")</f>
        <v>41334</v>
      </c>
      <c r="T773" s="6">
        <f>IFERROR(DATE(YEAR(Incoming_Data[[#This Row],[Confirmed Day]]),MONTH(Incoming_Data[[#This Row],[Confirmed Day]]),1),"")</f>
        <v>41365</v>
      </c>
      <c r="U773" s="12">
        <f>IF(ISNUMBER(Incoming_Data[[#This Row],[Completed Day]]),1,0)</f>
        <v>1</v>
      </c>
      <c r="V773" s="12">
        <f>IF(ISNUMBER(Incoming_Data[[#This Row],[Confirmed Day]]),1,0)</f>
        <v>1</v>
      </c>
      <c r="X773" t="s">
        <v>1757</v>
      </c>
      <c r="Y773" s="36">
        <v>41383</v>
      </c>
      <c r="AA773" t="s">
        <v>186</v>
      </c>
      <c r="AB773" s="36">
        <v>41414</v>
      </c>
    </row>
    <row r="774" spans="2:28" x14ac:dyDescent="0.25">
      <c r="B774" s="24" t="s">
        <v>30</v>
      </c>
      <c r="C774" s="24" t="s">
        <v>17</v>
      </c>
      <c r="D774" s="24" t="s">
        <v>2186</v>
      </c>
      <c r="E774" s="24" t="s">
        <v>9541</v>
      </c>
      <c r="F774" s="24" t="s">
        <v>11132</v>
      </c>
      <c r="G774" s="36">
        <v>41331</v>
      </c>
      <c r="H774" s="36">
        <v>41331</v>
      </c>
      <c r="I774" s="12">
        <v>3</v>
      </c>
      <c r="J774" s="12">
        <v>3</v>
      </c>
      <c r="K774" s="12">
        <v>3</v>
      </c>
      <c r="L774" s="24" t="s">
        <v>10597</v>
      </c>
      <c r="M774" t="str">
        <f>VLOOKUP(LEFT(Incoming_Data[[#This Row],[Object ID]],1),Lookup[#All],2,FALSE)</f>
        <v>Service Request</v>
      </c>
      <c r="N774" s="36">
        <f>IFERROR(VLOOKUP(Incoming_Data[[#This Row],[Object ID]],SP_Data[#All],2,FALSE),"")</f>
        <v>41353</v>
      </c>
      <c r="O774" s="36">
        <f>IFERROR(VLOOKUP(Incoming_Data[[#This Row],[Object ID]],Finalized_Data[#All],2,FALSE),"")</f>
        <v>41384</v>
      </c>
      <c r="P7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4" s="6">
        <f>IFERROR(DATE(YEAR(Incoming_Data[[#This Row],[Incoming Day]]),MONTH(Incoming_Data[[#This Row],[Incoming Day]]),1),"")</f>
        <v>41306</v>
      </c>
      <c r="R774" s="3">
        <f>DATE(YEAR(Incoming_Data[[#This Row],[Incoming Day]]),1,1)</f>
        <v>41275</v>
      </c>
      <c r="S774" s="6">
        <f>IFERROR(DATE(YEAR(Incoming_Data[[#This Row],[Completed Day]]),MONTH(Incoming_Data[[#This Row],[Completed Day]]),1),"")</f>
        <v>41334</v>
      </c>
      <c r="T774" s="6">
        <f>IFERROR(DATE(YEAR(Incoming_Data[[#This Row],[Confirmed Day]]),MONTH(Incoming_Data[[#This Row],[Confirmed Day]]),1),"")</f>
        <v>41365</v>
      </c>
      <c r="U774" s="12">
        <f>IF(ISNUMBER(Incoming_Data[[#This Row],[Completed Day]]),1,0)</f>
        <v>1</v>
      </c>
      <c r="V774" s="12">
        <f>IF(ISNUMBER(Incoming_Data[[#This Row],[Confirmed Day]]),1,0)</f>
        <v>1</v>
      </c>
      <c r="X774" t="s">
        <v>1758</v>
      </c>
      <c r="Y774" s="36">
        <v>41383</v>
      </c>
      <c r="AA774" t="s">
        <v>1759</v>
      </c>
      <c r="AB774" s="36">
        <v>41414</v>
      </c>
    </row>
    <row r="775" spans="2:28" x14ac:dyDescent="0.25">
      <c r="B775" s="24" t="s">
        <v>30</v>
      </c>
      <c r="C775" s="24" t="s">
        <v>17</v>
      </c>
      <c r="D775" s="24" t="s">
        <v>2186</v>
      </c>
      <c r="E775" s="24" t="s">
        <v>9492</v>
      </c>
      <c r="F775" s="24" t="s">
        <v>11133</v>
      </c>
      <c r="G775" s="36">
        <v>41331</v>
      </c>
      <c r="H775" s="36">
        <v>41331</v>
      </c>
      <c r="I775" s="12">
        <v>3</v>
      </c>
      <c r="J775" s="12">
        <v>3</v>
      </c>
      <c r="K775" s="12">
        <v>3</v>
      </c>
      <c r="L775" s="24" t="s">
        <v>10597</v>
      </c>
      <c r="M775" t="str">
        <f>VLOOKUP(LEFT(Incoming_Data[[#This Row],[Object ID]],1),Lookup[#All],2,FALSE)</f>
        <v>Service Request</v>
      </c>
      <c r="N775" s="36">
        <f>IFERROR(VLOOKUP(Incoming_Data[[#This Row],[Object ID]],SP_Data[#All],2,FALSE),"")</f>
        <v>41353</v>
      </c>
      <c r="O775" s="36">
        <f>IFERROR(VLOOKUP(Incoming_Data[[#This Row],[Object ID]],Finalized_Data[#All],2,FALSE),"")</f>
        <v>41354</v>
      </c>
      <c r="P7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5" s="6">
        <f>IFERROR(DATE(YEAR(Incoming_Data[[#This Row],[Incoming Day]]),MONTH(Incoming_Data[[#This Row],[Incoming Day]]),1),"")</f>
        <v>41306</v>
      </c>
      <c r="R775" s="3">
        <f>DATE(YEAR(Incoming_Data[[#This Row],[Incoming Day]]),1,1)</f>
        <v>41275</v>
      </c>
      <c r="S775" s="6">
        <f>IFERROR(DATE(YEAR(Incoming_Data[[#This Row],[Completed Day]]),MONTH(Incoming_Data[[#This Row],[Completed Day]]),1),"")</f>
        <v>41334</v>
      </c>
      <c r="T775" s="6">
        <f>IFERROR(DATE(YEAR(Incoming_Data[[#This Row],[Confirmed Day]]),MONTH(Incoming_Data[[#This Row],[Confirmed Day]]),1),"")</f>
        <v>41334</v>
      </c>
      <c r="U775" s="12">
        <f>IF(ISNUMBER(Incoming_Data[[#This Row],[Completed Day]]),1,0)</f>
        <v>1</v>
      </c>
      <c r="V775" s="12">
        <f>IF(ISNUMBER(Incoming_Data[[#This Row],[Confirmed Day]]),1,0)</f>
        <v>1</v>
      </c>
      <c r="X775" t="s">
        <v>184</v>
      </c>
      <c r="Y775" s="36">
        <v>41366</v>
      </c>
      <c r="AA775" t="s">
        <v>188</v>
      </c>
      <c r="AB775" s="36">
        <v>41366</v>
      </c>
    </row>
    <row r="776" spans="2:28" x14ac:dyDescent="0.25">
      <c r="B776" s="24" t="s">
        <v>30</v>
      </c>
      <c r="C776" s="24" t="s">
        <v>17</v>
      </c>
      <c r="D776" s="24" t="s">
        <v>2186</v>
      </c>
      <c r="E776" s="24" t="s">
        <v>9134</v>
      </c>
      <c r="F776" s="24" t="s">
        <v>11134</v>
      </c>
      <c r="G776" s="36">
        <v>41330</v>
      </c>
      <c r="H776" s="36">
        <v>41330</v>
      </c>
      <c r="I776" s="12">
        <v>3</v>
      </c>
      <c r="J776" s="12">
        <v>3</v>
      </c>
      <c r="K776" s="12">
        <v>3</v>
      </c>
      <c r="L776" s="24" t="s">
        <v>10597</v>
      </c>
      <c r="M776" t="str">
        <f>VLOOKUP(LEFT(Incoming_Data[[#This Row],[Object ID]],1),Lookup[#All],2,FALSE)</f>
        <v>Service Request</v>
      </c>
      <c r="N776" s="36">
        <f>IFERROR(VLOOKUP(Incoming_Data[[#This Row],[Object ID]],SP_Data[#All],2,FALSE),"")</f>
        <v>41353</v>
      </c>
      <c r="O776" s="36">
        <f>IFERROR(VLOOKUP(Incoming_Data[[#This Row],[Object ID]],Finalized_Data[#All],2,FALSE),"")</f>
        <v>41384</v>
      </c>
      <c r="P7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6" s="6">
        <f>IFERROR(DATE(YEAR(Incoming_Data[[#This Row],[Incoming Day]]),MONTH(Incoming_Data[[#This Row],[Incoming Day]]),1),"")</f>
        <v>41306</v>
      </c>
      <c r="R776" s="3">
        <f>DATE(YEAR(Incoming_Data[[#This Row],[Incoming Day]]),1,1)</f>
        <v>41275</v>
      </c>
      <c r="S776" s="6">
        <f>IFERROR(DATE(YEAR(Incoming_Data[[#This Row],[Completed Day]]),MONTH(Incoming_Data[[#This Row],[Completed Day]]),1),"")</f>
        <v>41334</v>
      </c>
      <c r="T776" s="6">
        <f>IFERROR(DATE(YEAR(Incoming_Data[[#This Row],[Confirmed Day]]),MONTH(Incoming_Data[[#This Row],[Confirmed Day]]),1),"")</f>
        <v>41365</v>
      </c>
      <c r="U776" s="12">
        <f>IF(ISNUMBER(Incoming_Data[[#This Row],[Completed Day]]),1,0)</f>
        <v>1</v>
      </c>
      <c r="V776" s="12">
        <f>IF(ISNUMBER(Incoming_Data[[#This Row],[Confirmed Day]]),1,0)</f>
        <v>1</v>
      </c>
      <c r="X776" t="s">
        <v>186</v>
      </c>
      <c r="Y776" s="36">
        <v>41383</v>
      </c>
      <c r="AA776" t="s">
        <v>190</v>
      </c>
      <c r="AB776" s="36">
        <v>41414</v>
      </c>
    </row>
    <row r="777" spans="2:28" x14ac:dyDescent="0.25">
      <c r="B777" s="24" t="s">
        <v>30</v>
      </c>
      <c r="C777" s="24" t="s">
        <v>17</v>
      </c>
      <c r="D777" s="24" t="s">
        <v>2186</v>
      </c>
      <c r="E777" s="24" t="s">
        <v>9130</v>
      </c>
      <c r="F777" s="24" t="s">
        <v>11119</v>
      </c>
      <c r="G777" s="36">
        <v>41330</v>
      </c>
      <c r="H777" s="36">
        <v>41330</v>
      </c>
      <c r="I777" s="12">
        <v>3</v>
      </c>
      <c r="J777" s="12">
        <v>3</v>
      </c>
      <c r="K777" s="12">
        <v>3</v>
      </c>
      <c r="L777" s="24" t="s">
        <v>10597</v>
      </c>
      <c r="M777" t="str">
        <f>VLOOKUP(LEFT(Incoming_Data[[#This Row],[Object ID]],1),Lookup[#All],2,FALSE)</f>
        <v>Service Request</v>
      </c>
      <c r="N777" s="36">
        <f>IFERROR(VLOOKUP(Incoming_Data[[#This Row],[Object ID]],SP_Data[#All],2,FALSE),"")</f>
        <v>41353</v>
      </c>
      <c r="O777" s="36">
        <f>IFERROR(VLOOKUP(Incoming_Data[[#This Row],[Object ID]],Finalized_Data[#All],2,FALSE),"")</f>
        <v>41384</v>
      </c>
      <c r="P7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7" s="6">
        <f>IFERROR(DATE(YEAR(Incoming_Data[[#This Row],[Incoming Day]]),MONTH(Incoming_Data[[#This Row],[Incoming Day]]),1),"")</f>
        <v>41306</v>
      </c>
      <c r="R777" s="3">
        <f>DATE(YEAR(Incoming_Data[[#This Row],[Incoming Day]]),1,1)</f>
        <v>41275</v>
      </c>
      <c r="S777" s="6">
        <f>IFERROR(DATE(YEAR(Incoming_Data[[#This Row],[Completed Day]]),MONTH(Incoming_Data[[#This Row],[Completed Day]]),1),"")</f>
        <v>41334</v>
      </c>
      <c r="T777" s="6">
        <f>IFERROR(DATE(YEAR(Incoming_Data[[#This Row],[Confirmed Day]]),MONTH(Incoming_Data[[#This Row],[Confirmed Day]]),1),"")</f>
        <v>41365</v>
      </c>
      <c r="U777" s="12">
        <f>IF(ISNUMBER(Incoming_Data[[#This Row],[Completed Day]]),1,0)</f>
        <v>1</v>
      </c>
      <c r="V777" s="12">
        <f>IF(ISNUMBER(Incoming_Data[[#This Row],[Confirmed Day]]),1,0)</f>
        <v>1</v>
      </c>
      <c r="X777" t="s">
        <v>1759</v>
      </c>
      <c r="Y777" s="36">
        <v>41383</v>
      </c>
      <c r="AA777" t="s">
        <v>191</v>
      </c>
      <c r="AB777" s="36">
        <v>41414</v>
      </c>
    </row>
    <row r="778" spans="2:28" x14ac:dyDescent="0.25">
      <c r="B778" s="24" t="s">
        <v>30</v>
      </c>
      <c r="C778" s="24" t="s">
        <v>17</v>
      </c>
      <c r="D778" s="24" t="s">
        <v>2186</v>
      </c>
      <c r="E778" s="24" t="s">
        <v>9127</v>
      </c>
      <c r="F778" s="24" t="s">
        <v>11119</v>
      </c>
      <c r="G778" s="36">
        <v>41330</v>
      </c>
      <c r="H778" s="36">
        <v>41330</v>
      </c>
      <c r="I778" s="12">
        <v>3</v>
      </c>
      <c r="J778" s="12">
        <v>3</v>
      </c>
      <c r="K778" s="12">
        <v>3</v>
      </c>
      <c r="L778" s="24" t="s">
        <v>10597</v>
      </c>
      <c r="M778" t="str">
        <f>VLOOKUP(LEFT(Incoming_Data[[#This Row],[Object ID]],1),Lookup[#All],2,FALSE)</f>
        <v>Service Request</v>
      </c>
      <c r="N778" s="36">
        <f>IFERROR(VLOOKUP(Incoming_Data[[#This Row],[Object ID]],SP_Data[#All],2,FALSE),"")</f>
        <v>41353</v>
      </c>
      <c r="O778" s="36">
        <f>IFERROR(VLOOKUP(Incoming_Data[[#This Row],[Object ID]],Finalized_Data[#All],2,FALSE),"")</f>
        <v>41384</v>
      </c>
      <c r="P7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8" s="6">
        <f>IFERROR(DATE(YEAR(Incoming_Data[[#This Row],[Incoming Day]]),MONTH(Incoming_Data[[#This Row],[Incoming Day]]),1),"")</f>
        <v>41306</v>
      </c>
      <c r="R778" s="3">
        <f>DATE(YEAR(Incoming_Data[[#This Row],[Incoming Day]]),1,1)</f>
        <v>41275</v>
      </c>
      <c r="S778" s="6">
        <f>IFERROR(DATE(YEAR(Incoming_Data[[#This Row],[Completed Day]]),MONTH(Incoming_Data[[#This Row],[Completed Day]]),1),"")</f>
        <v>41334</v>
      </c>
      <c r="T778" s="6">
        <f>IFERROR(DATE(YEAR(Incoming_Data[[#This Row],[Confirmed Day]]),MONTH(Incoming_Data[[#This Row],[Confirmed Day]]),1),"")</f>
        <v>41365</v>
      </c>
      <c r="U778" s="12">
        <f>IF(ISNUMBER(Incoming_Data[[#This Row],[Completed Day]]),1,0)</f>
        <v>1</v>
      </c>
      <c r="V778" s="12">
        <f>IF(ISNUMBER(Incoming_Data[[#This Row],[Confirmed Day]]),1,0)</f>
        <v>1</v>
      </c>
      <c r="X778" t="s">
        <v>188</v>
      </c>
      <c r="Y778" s="36">
        <v>41365</v>
      </c>
      <c r="AA778" t="s">
        <v>193</v>
      </c>
      <c r="AB778" s="36">
        <v>41365</v>
      </c>
    </row>
    <row r="779" spans="2:28" x14ac:dyDescent="0.25">
      <c r="B779" s="24" t="s">
        <v>30</v>
      </c>
      <c r="C779" s="24" t="s">
        <v>17</v>
      </c>
      <c r="D779" s="24" t="s">
        <v>2186</v>
      </c>
      <c r="E779" s="24" t="s">
        <v>9052</v>
      </c>
      <c r="F779" s="24" t="s">
        <v>11135</v>
      </c>
      <c r="G779" s="36">
        <v>41326</v>
      </c>
      <c r="H779" s="36">
        <v>41326</v>
      </c>
      <c r="I779" s="12">
        <v>3</v>
      </c>
      <c r="J779" s="12">
        <v>3</v>
      </c>
      <c r="K779" s="12">
        <v>3</v>
      </c>
      <c r="L779" s="24" t="s">
        <v>10597</v>
      </c>
      <c r="M779" t="str">
        <f>VLOOKUP(LEFT(Incoming_Data[[#This Row],[Object ID]],1),Lookup[#All],2,FALSE)</f>
        <v>Service Request</v>
      </c>
      <c r="N779" s="36">
        <f>IFERROR(VLOOKUP(Incoming_Data[[#This Row],[Object ID]],SP_Data[#All],2,FALSE),"")</f>
        <v>41353</v>
      </c>
      <c r="O779" s="36">
        <f>IFERROR(VLOOKUP(Incoming_Data[[#This Row],[Object ID]],Finalized_Data[#All],2,FALSE),"")</f>
        <v>41384</v>
      </c>
      <c r="P7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79" s="6">
        <f>IFERROR(DATE(YEAR(Incoming_Data[[#This Row],[Incoming Day]]),MONTH(Incoming_Data[[#This Row],[Incoming Day]]),1),"")</f>
        <v>41306</v>
      </c>
      <c r="R779" s="3">
        <f>DATE(YEAR(Incoming_Data[[#This Row],[Incoming Day]]),1,1)</f>
        <v>41275</v>
      </c>
      <c r="S779" s="6">
        <f>IFERROR(DATE(YEAR(Incoming_Data[[#This Row],[Completed Day]]),MONTH(Incoming_Data[[#This Row],[Completed Day]]),1),"")</f>
        <v>41334</v>
      </c>
      <c r="T779" s="6">
        <f>IFERROR(DATE(YEAR(Incoming_Data[[#This Row],[Confirmed Day]]),MONTH(Incoming_Data[[#This Row],[Confirmed Day]]),1),"")</f>
        <v>41365</v>
      </c>
      <c r="U779" s="12">
        <f>IF(ISNUMBER(Incoming_Data[[#This Row],[Completed Day]]),1,0)</f>
        <v>1</v>
      </c>
      <c r="V779" s="12">
        <f>IF(ISNUMBER(Incoming_Data[[#This Row],[Confirmed Day]]),1,0)</f>
        <v>1</v>
      </c>
      <c r="X779" t="s">
        <v>190</v>
      </c>
      <c r="Y779" s="36">
        <v>41365</v>
      </c>
      <c r="AA779" t="s">
        <v>195</v>
      </c>
      <c r="AB779" s="36">
        <v>41414</v>
      </c>
    </row>
    <row r="780" spans="2:28" x14ac:dyDescent="0.25">
      <c r="B780" s="24" t="s">
        <v>30</v>
      </c>
      <c r="C780" s="24" t="s">
        <v>17</v>
      </c>
      <c r="D780" s="24" t="s">
        <v>2186</v>
      </c>
      <c r="E780" s="24" t="s">
        <v>9024</v>
      </c>
      <c r="F780" s="24" t="s">
        <v>11136</v>
      </c>
      <c r="G780" s="36">
        <v>41333</v>
      </c>
      <c r="H780" s="36">
        <v>41333</v>
      </c>
      <c r="I780" s="12">
        <v>3</v>
      </c>
      <c r="J780" s="12">
        <v>3</v>
      </c>
      <c r="K780" s="12">
        <v>3</v>
      </c>
      <c r="L780" s="24" t="s">
        <v>10597</v>
      </c>
      <c r="M780" t="str">
        <f>VLOOKUP(LEFT(Incoming_Data[[#This Row],[Object ID]],1),Lookup[#All],2,FALSE)</f>
        <v>Service Request</v>
      </c>
      <c r="N780" s="36">
        <f>IFERROR(VLOOKUP(Incoming_Data[[#This Row],[Object ID]],SP_Data[#All],2,FALSE),"")</f>
        <v>41353</v>
      </c>
      <c r="O780" s="36">
        <f>IFERROR(VLOOKUP(Incoming_Data[[#This Row],[Object ID]],Finalized_Data[#All],2,FALSE),"")</f>
        <v>41384</v>
      </c>
      <c r="P7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0" s="6">
        <f>IFERROR(DATE(YEAR(Incoming_Data[[#This Row],[Incoming Day]]),MONTH(Incoming_Data[[#This Row],[Incoming Day]]),1),"")</f>
        <v>41306</v>
      </c>
      <c r="R780" s="3">
        <f>DATE(YEAR(Incoming_Data[[#This Row],[Incoming Day]]),1,1)</f>
        <v>41275</v>
      </c>
      <c r="S780" s="6">
        <f>IFERROR(DATE(YEAR(Incoming_Data[[#This Row],[Completed Day]]),MONTH(Incoming_Data[[#This Row],[Completed Day]]),1),"")</f>
        <v>41334</v>
      </c>
      <c r="T780" s="6">
        <f>IFERROR(DATE(YEAR(Incoming_Data[[#This Row],[Confirmed Day]]),MONTH(Incoming_Data[[#This Row],[Confirmed Day]]),1),"")</f>
        <v>41365</v>
      </c>
      <c r="U780" s="12">
        <f>IF(ISNUMBER(Incoming_Data[[#This Row],[Completed Day]]),1,0)</f>
        <v>1</v>
      </c>
      <c r="V780" s="12">
        <f>IF(ISNUMBER(Incoming_Data[[#This Row],[Confirmed Day]]),1,0)</f>
        <v>1</v>
      </c>
      <c r="X780" t="s">
        <v>191</v>
      </c>
      <c r="Y780" s="36">
        <v>41365</v>
      </c>
      <c r="AA780" t="s">
        <v>197</v>
      </c>
      <c r="AB780" s="36">
        <v>41414</v>
      </c>
    </row>
    <row r="781" spans="2:28" x14ac:dyDescent="0.25">
      <c r="B781" s="24" t="s">
        <v>30</v>
      </c>
      <c r="C781" s="24" t="s">
        <v>17</v>
      </c>
      <c r="D781" s="24" t="s">
        <v>2186</v>
      </c>
      <c r="E781" s="24" t="s">
        <v>9029</v>
      </c>
      <c r="F781" s="24" t="s">
        <v>11137</v>
      </c>
      <c r="G781" s="36">
        <v>41334</v>
      </c>
      <c r="H781" s="36">
        <v>41334</v>
      </c>
      <c r="I781" s="12">
        <v>3</v>
      </c>
      <c r="J781" s="12">
        <v>3</v>
      </c>
      <c r="K781" s="12">
        <v>3</v>
      </c>
      <c r="L781" s="24" t="s">
        <v>10597</v>
      </c>
      <c r="M781" t="str">
        <f>VLOOKUP(LEFT(Incoming_Data[[#This Row],[Object ID]],1),Lookup[#All],2,FALSE)</f>
        <v>Service Request</v>
      </c>
      <c r="N781" s="36">
        <f>IFERROR(VLOOKUP(Incoming_Data[[#This Row],[Object ID]],SP_Data[#All],2,FALSE),"")</f>
        <v>41353</v>
      </c>
      <c r="O781" s="36">
        <f>IFERROR(VLOOKUP(Incoming_Data[[#This Row],[Object ID]],Finalized_Data[#All],2,FALSE),"")</f>
        <v>41384</v>
      </c>
      <c r="P7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1" s="6">
        <f>IFERROR(DATE(YEAR(Incoming_Data[[#This Row],[Incoming Day]]),MONTH(Incoming_Data[[#This Row],[Incoming Day]]),1),"")</f>
        <v>41334</v>
      </c>
      <c r="R781" s="3">
        <f>DATE(YEAR(Incoming_Data[[#This Row],[Incoming Day]]),1,1)</f>
        <v>41275</v>
      </c>
      <c r="S781" s="6">
        <f>IFERROR(DATE(YEAR(Incoming_Data[[#This Row],[Completed Day]]),MONTH(Incoming_Data[[#This Row],[Completed Day]]),1),"")</f>
        <v>41334</v>
      </c>
      <c r="T781" s="6">
        <f>IFERROR(DATE(YEAR(Incoming_Data[[#This Row],[Confirmed Day]]),MONTH(Incoming_Data[[#This Row],[Confirmed Day]]),1),"")</f>
        <v>41365</v>
      </c>
      <c r="U781" s="12">
        <f>IF(ISNUMBER(Incoming_Data[[#This Row],[Completed Day]]),1,0)</f>
        <v>1</v>
      </c>
      <c r="V781" s="12">
        <f>IF(ISNUMBER(Incoming_Data[[#This Row],[Confirmed Day]]),1,0)</f>
        <v>1</v>
      </c>
      <c r="X781" t="s">
        <v>193</v>
      </c>
      <c r="Y781" s="36">
        <v>41365</v>
      </c>
      <c r="AA781" t="s">
        <v>199</v>
      </c>
      <c r="AB781" s="36">
        <v>41414</v>
      </c>
    </row>
    <row r="782" spans="2:28" x14ac:dyDescent="0.25">
      <c r="B782" s="24" t="s">
        <v>30</v>
      </c>
      <c r="C782" s="24" t="s">
        <v>17</v>
      </c>
      <c r="D782" s="24" t="s">
        <v>2186</v>
      </c>
      <c r="E782" s="24" t="s">
        <v>9020</v>
      </c>
      <c r="F782" s="24" t="s">
        <v>11138</v>
      </c>
      <c r="G782" s="36">
        <v>41334</v>
      </c>
      <c r="H782" s="36">
        <v>41334</v>
      </c>
      <c r="I782" s="12">
        <v>3</v>
      </c>
      <c r="J782" s="12">
        <v>3</v>
      </c>
      <c r="K782" s="12">
        <v>3</v>
      </c>
      <c r="L782" s="24" t="s">
        <v>10597</v>
      </c>
      <c r="M782" t="str">
        <f>VLOOKUP(LEFT(Incoming_Data[[#This Row],[Object ID]],1),Lookup[#All],2,FALSE)</f>
        <v>Service Request</v>
      </c>
      <c r="N782" s="36">
        <f>IFERROR(VLOOKUP(Incoming_Data[[#This Row],[Object ID]],SP_Data[#All],2,FALSE),"")</f>
        <v>41353</v>
      </c>
      <c r="O782" s="36">
        <f>IFERROR(VLOOKUP(Incoming_Data[[#This Row],[Object ID]],Finalized_Data[#All],2,FALSE),"")</f>
        <v>41384</v>
      </c>
      <c r="P7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2" s="6">
        <f>IFERROR(DATE(YEAR(Incoming_Data[[#This Row],[Incoming Day]]),MONTH(Incoming_Data[[#This Row],[Incoming Day]]),1),"")</f>
        <v>41334</v>
      </c>
      <c r="R782" s="3">
        <f>DATE(YEAR(Incoming_Data[[#This Row],[Incoming Day]]),1,1)</f>
        <v>41275</v>
      </c>
      <c r="S782" s="6">
        <f>IFERROR(DATE(YEAR(Incoming_Data[[#This Row],[Completed Day]]),MONTH(Incoming_Data[[#This Row],[Completed Day]]),1),"")</f>
        <v>41334</v>
      </c>
      <c r="T782" s="6">
        <f>IFERROR(DATE(YEAR(Incoming_Data[[#This Row],[Confirmed Day]]),MONTH(Incoming_Data[[#This Row],[Confirmed Day]]),1),"")</f>
        <v>41365</v>
      </c>
      <c r="U782" s="12">
        <f>IF(ISNUMBER(Incoming_Data[[#This Row],[Completed Day]]),1,0)</f>
        <v>1</v>
      </c>
      <c r="V782" s="12">
        <f>IF(ISNUMBER(Incoming_Data[[#This Row],[Confirmed Day]]),1,0)</f>
        <v>1</v>
      </c>
      <c r="X782" t="s">
        <v>195</v>
      </c>
      <c r="Y782" s="36">
        <v>41365</v>
      </c>
      <c r="AA782" t="s">
        <v>1761</v>
      </c>
      <c r="AB782" s="36">
        <v>41414</v>
      </c>
    </row>
    <row r="783" spans="2:28" x14ac:dyDescent="0.25">
      <c r="B783" s="24" t="s">
        <v>30</v>
      </c>
      <c r="C783" s="24" t="s">
        <v>17</v>
      </c>
      <c r="D783" s="24" t="s">
        <v>2186</v>
      </c>
      <c r="E783" s="24" t="s">
        <v>9016</v>
      </c>
      <c r="F783" s="24" t="s">
        <v>11139</v>
      </c>
      <c r="G783" s="36">
        <v>41334</v>
      </c>
      <c r="H783" s="36">
        <v>41334</v>
      </c>
      <c r="I783" s="12">
        <v>3</v>
      </c>
      <c r="J783" s="12">
        <v>3</v>
      </c>
      <c r="K783" s="12">
        <v>3</v>
      </c>
      <c r="L783" s="24" t="s">
        <v>10597</v>
      </c>
      <c r="M783" t="str">
        <f>VLOOKUP(LEFT(Incoming_Data[[#This Row],[Object ID]],1),Lookup[#All],2,FALSE)</f>
        <v>Service Request</v>
      </c>
      <c r="N783" s="36">
        <f>IFERROR(VLOOKUP(Incoming_Data[[#This Row],[Object ID]],SP_Data[#All],2,FALSE),"")</f>
        <v>41353</v>
      </c>
      <c r="O783" s="36">
        <f>IFERROR(VLOOKUP(Incoming_Data[[#This Row],[Object ID]],Finalized_Data[#All],2,FALSE),"")</f>
        <v>41384</v>
      </c>
      <c r="P7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3" s="6">
        <f>IFERROR(DATE(YEAR(Incoming_Data[[#This Row],[Incoming Day]]),MONTH(Incoming_Data[[#This Row],[Incoming Day]]),1),"")</f>
        <v>41334</v>
      </c>
      <c r="R783" s="3">
        <f>DATE(YEAR(Incoming_Data[[#This Row],[Incoming Day]]),1,1)</f>
        <v>41275</v>
      </c>
      <c r="S783" s="6">
        <f>IFERROR(DATE(YEAR(Incoming_Data[[#This Row],[Completed Day]]),MONTH(Incoming_Data[[#This Row],[Completed Day]]),1),"")</f>
        <v>41334</v>
      </c>
      <c r="T783" s="6">
        <f>IFERROR(DATE(YEAR(Incoming_Data[[#This Row],[Confirmed Day]]),MONTH(Incoming_Data[[#This Row],[Confirmed Day]]),1),"")</f>
        <v>41365</v>
      </c>
      <c r="U783" s="12">
        <f>IF(ISNUMBER(Incoming_Data[[#This Row],[Completed Day]]),1,0)</f>
        <v>1</v>
      </c>
      <c r="V783" s="12">
        <f>IF(ISNUMBER(Incoming_Data[[#This Row],[Confirmed Day]]),1,0)</f>
        <v>1</v>
      </c>
      <c r="X783" t="s">
        <v>197</v>
      </c>
      <c r="Y783" s="36">
        <v>41365</v>
      </c>
      <c r="AA783" t="s">
        <v>1762</v>
      </c>
      <c r="AB783" s="36">
        <v>41414</v>
      </c>
    </row>
    <row r="784" spans="2:28" x14ac:dyDescent="0.25">
      <c r="B784" s="24" t="s">
        <v>30</v>
      </c>
      <c r="C784" s="24" t="s">
        <v>17</v>
      </c>
      <c r="D784" s="24" t="s">
        <v>2186</v>
      </c>
      <c r="E784" s="24" t="s">
        <v>9012</v>
      </c>
      <c r="F784" s="24" t="s">
        <v>11140</v>
      </c>
      <c r="G784" s="36">
        <v>41333</v>
      </c>
      <c r="H784" s="36">
        <v>41333</v>
      </c>
      <c r="I784" s="12">
        <v>3</v>
      </c>
      <c r="J784" s="12">
        <v>3</v>
      </c>
      <c r="K784" s="12">
        <v>3</v>
      </c>
      <c r="L784" s="24" t="s">
        <v>10597</v>
      </c>
      <c r="M784" t="str">
        <f>VLOOKUP(LEFT(Incoming_Data[[#This Row],[Object ID]],1),Lookup[#All],2,FALSE)</f>
        <v>Service Request</v>
      </c>
      <c r="N784" s="36">
        <f>IFERROR(VLOOKUP(Incoming_Data[[#This Row],[Object ID]],SP_Data[#All],2,FALSE),"")</f>
        <v>41353</v>
      </c>
      <c r="O784" s="36">
        <f>IFERROR(VLOOKUP(Incoming_Data[[#This Row],[Object ID]],Finalized_Data[#All],2,FALSE),"")</f>
        <v>41384</v>
      </c>
      <c r="P7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4" s="6">
        <f>IFERROR(DATE(YEAR(Incoming_Data[[#This Row],[Incoming Day]]),MONTH(Incoming_Data[[#This Row],[Incoming Day]]),1),"")</f>
        <v>41306</v>
      </c>
      <c r="R784" s="3">
        <f>DATE(YEAR(Incoming_Data[[#This Row],[Incoming Day]]),1,1)</f>
        <v>41275</v>
      </c>
      <c r="S784" s="6">
        <f>IFERROR(DATE(YEAR(Incoming_Data[[#This Row],[Completed Day]]),MONTH(Incoming_Data[[#This Row],[Completed Day]]),1),"")</f>
        <v>41334</v>
      </c>
      <c r="T784" s="6">
        <f>IFERROR(DATE(YEAR(Incoming_Data[[#This Row],[Confirmed Day]]),MONTH(Incoming_Data[[#This Row],[Confirmed Day]]),1),"")</f>
        <v>41365</v>
      </c>
      <c r="U784" s="12">
        <f>IF(ISNUMBER(Incoming_Data[[#This Row],[Completed Day]]),1,0)</f>
        <v>1</v>
      </c>
      <c r="V784" s="12">
        <f>IF(ISNUMBER(Incoming_Data[[#This Row],[Confirmed Day]]),1,0)</f>
        <v>1</v>
      </c>
      <c r="X784" t="s">
        <v>199</v>
      </c>
      <c r="Y784" s="36">
        <v>41369</v>
      </c>
      <c r="AA784" t="s">
        <v>201</v>
      </c>
      <c r="AB784" s="36">
        <v>41366</v>
      </c>
    </row>
    <row r="785" spans="2:28" x14ac:dyDescent="0.25">
      <c r="B785" s="24" t="s">
        <v>30</v>
      </c>
      <c r="C785" s="24" t="s">
        <v>17</v>
      </c>
      <c r="D785" s="24" t="s">
        <v>2186</v>
      </c>
      <c r="E785" s="24" t="s">
        <v>8905</v>
      </c>
      <c r="F785" s="24" t="s">
        <v>11141</v>
      </c>
      <c r="G785" s="36">
        <v>41337</v>
      </c>
      <c r="H785" s="36">
        <v>41337</v>
      </c>
      <c r="I785" s="12">
        <v>3</v>
      </c>
      <c r="J785" s="12">
        <v>3</v>
      </c>
      <c r="K785" s="12">
        <v>3</v>
      </c>
      <c r="L785" s="24" t="s">
        <v>10597</v>
      </c>
      <c r="M785" t="str">
        <f>VLOOKUP(LEFT(Incoming_Data[[#This Row],[Object ID]],1),Lookup[#All],2,FALSE)</f>
        <v>Service Request</v>
      </c>
      <c r="N785" s="36">
        <f>IFERROR(VLOOKUP(Incoming_Data[[#This Row],[Object ID]],SP_Data[#All],2,FALSE),"")</f>
        <v>41353</v>
      </c>
      <c r="O785" s="36">
        <f>IFERROR(VLOOKUP(Incoming_Data[[#This Row],[Object ID]],Finalized_Data[#All],2,FALSE),"")</f>
        <v>41384</v>
      </c>
      <c r="P7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5" s="6">
        <f>IFERROR(DATE(YEAR(Incoming_Data[[#This Row],[Incoming Day]]),MONTH(Incoming_Data[[#This Row],[Incoming Day]]),1),"")</f>
        <v>41334</v>
      </c>
      <c r="R785" s="3">
        <f>DATE(YEAR(Incoming_Data[[#This Row],[Incoming Day]]),1,1)</f>
        <v>41275</v>
      </c>
      <c r="S785" s="6">
        <f>IFERROR(DATE(YEAR(Incoming_Data[[#This Row],[Completed Day]]),MONTH(Incoming_Data[[#This Row],[Completed Day]]),1),"")</f>
        <v>41334</v>
      </c>
      <c r="T785" s="6">
        <f>IFERROR(DATE(YEAR(Incoming_Data[[#This Row],[Confirmed Day]]),MONTH(Incoming_Data[[#This Row],[Confirmed Day]]),1),"")</f>
        <v>41365</v>
      </c>
      <c r="U785" s="12">
        <f>IF(ISNUMBER(Incoming_Data[[#This Row],[Completed Day]]),1,0)</f>
        <v>1</v>
      </c>
      <c r="V785" s="12">
        <f>IF(ISNUMBER(Incoming_Data[[#This Row],[Confirmed Day]]),1,0)</f>
        <v>1</v>
      </c>
      <c r="X785" t="s">
        <v>1761</v>
      </c>
      <c r="Y785" s="36">
        <v>41383</v>
      </c>
      <c r="AA785" t="s">
        <v>203</v>
      </c>
      <c r="AB785" s="36">
        <v>41366</v>
      </c>
    </row>
    <row r="786" spans="2:28" x14ac:dyDescent="0.25">
      <c r="B786" s="24" t="s">
        <v>30</v>
      </c>
      <c r="C786" s="24" t="s">
        <v>17</v>
      </c>
      <c r="D786" s="24" t="s">
        <v>2186</v>
      </c>
      <c r="E786" s="24" t="s">
        <v>8884</v>
      </c>
      <c r="F786" s="24" t="s">
        <v>11138</v>
      </c>
      <c r="G786" s="36">
        <v>41337</v>
      </c>
      <c r="H786" s="36">
        <v>41337</v>
      </c>
      <c r="I786" s="12">
        <v>3</v>
      </c>
      <c r="J786" s="12">
        <v>3</v>
      </c>
      <c r="K786" s="12">
        <v>3</v>
      </c>
      <c r="L786" s="24" t="s">
        <v>10597</v>
      </c>
      <c r="M786" t="str">
        <f>VLOOKUP(LEFT(Incoming_Data[[#This Row],[Object ID]],1),Lookup[#All],2,FALSE)</f>
        <v>Service Request</v>
      </c>
      <c r="N786" s="36">
        <f>IFERROR(VLOOKUP(Incoming_Data[[#This Row],[Object ID]],SP_Data[#All],2,FALSE),"")</f>
        <v>41353</v>
      </c>
      <c r="O786" s="36">
        <f>IFERROR(VLOOKUP(Incoming_Data[[#This Row],[Object ID]],Finalized_Data[#All],2,FALSE),"")</f>
        <v>41384</v>
      </c>
      <c r="P7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6" s="6">
        <f>IFERROR(DATE(YEAR(Incoming_Data[[#This Row],[Incoming Day]]),MONTH(Incoming_Data[[#This Row],[Incoming Day]]),1),"")</f>
        <v>41334</v>
      </c>
      <c r="R786" s="3">
        <f>DATE(YEAR(Incoming_Data[[#This Row],[Incoming Day]]),1,1)</f>
        <v>41275</v>
      </c>
      <c r="S786" s="6">
        <f>IFERROR(DATE(YEAR(Incoming_Data[[#This Row],[Completed Day]]),MONTH(Incoming_Data[[#This Row],[Completed Day]]),1),"")</f>
        <v>41334</v>
      </c>
      <c r="T786" s="6">
        <f>IFERROR(DATE(YEAR(Incoming_Data[[#This Row],[Confirmed Day]]),MONTH(Incoming_Data[[#This Row],[Confirmed Day]]),1),"")</f>
        <v>41365</v>
      </c>
      <c r="U786" s="12">
        <f>IF(ISNUMBER(Incoming_Data[[#This Row],[Completed Day]]),1,0)</f>
        <v>1</v>
      </c>
      <c r="V786" s="12">
        <f>IF(ISNUMBER(Incoming_Data[[#This Row],[Confirmed Day]]),1,0)</f>
        <v>1</v>
      </c>
      <c r="X786" t="s">
        <v>1762</v>
      </c>
      <c r="Y786" s="36">
        <v>41383</v>
      </c>
      <c r="AA786" t="s">
        <v>205</v>
      </c>
      <c r="AB786" s="36">
        <v>41366</v>
      </c>
    </row>
    <row r="787" spans="2:28" x14ac:dyDescent="0.25">
      <c r="B787" s="24" t="s">
        <v>30</v>
      </c>
      <c r="C787" s="24" t="s">
        <v>17</v>
      </c>
      <c r="D787" s="24" t="s">
        <v>2186</v>
      </c>
      <c r="E787" s="24" t="s">
        <v>8870</v>
      </c>
      <c r="F787" s="24" t="s">
        <v>11142</v>
      </c>
      <c r="G787" s="36">
        <v>41337</v>
      </c>
      <c r="H787" s="36">
        <v>41337</v>
      </c>
      <c r="I787" s="12">
        <v>3</v>
      </c>
      <c r="J787" s="12">
        <v>3</v>
      </c>
      <c r="K787" s="12">
        <v>3</v>
      </c>
      <c r="L787" s="24" t="s">
        <v>10597</v>
      </c>
      <c r="M787" t="str">
        <f>VLOOKUP(LEFT(Incoming_Data[[#This Row],[Object ID]],1),Lookup[#All],2,FALSE)</f>
        <v>Service Request</v>
      </c>
      <c r="N787" s="36">
        <f>IFERROR(VLOOKUP(Incoming_Data[[#This Row],[Object ID]],SP_Data[#All],2,FALSE),"")</f>
        <v>41353</v>
      </c>
      <c r="O787" s="36">
        <f>IFERROR(VLOOKUP(Incoming_Data[[#This Row],[Object ID]],Finalized_Data[#All],2,FALSE),"")</f>
        <v>41384</v>
      </c>
      <c r="P7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7" s="6">
        <f>IFERROR(DATE(YEAR(Incoming_Data[[#This Row],[Incoming Day]]),MONTH(Incoming_Data[[#This Row],[Incoming Day]]),1),"")</f>
        <v>41334</v>
      </c>
      <c r="R787" s="3">
        <f>DATE(YEAR(Incoming_Data[[#This Row],[Incoming Day]]),1,1)</f>
        <v>41275</v>
      </c>
      <c r="S787" s="6">
        <f>IFERROR(DATE(YEAR(Incoming_Data[[#This Row],[Completed Day]]),MONTH(Incoming_Data[[#This Row],[Completed Day]]),1),"")</f>
        <v>41334</v>
      </c>
      <c r="T787" s="6">
        <f>IFERROR(DATE(YEAR(Incoming_Data[[#This Row],[Confirmed Day]]),MONTH(Incoming_Data[[#This Row],[Confirmed Day]]),1),"")</f>
        <v>41365</v>
      </c>
      <c r="U787" s="12">
        <f>IF(ISNUMBER(Incoming_Data[[#This Row],[Completed Day]]),1,0)</f>
        <v>1</v>
      </c>
      <c r="V787" s="12">
        <f>IF(ISNUMBER(Incoming_Data[[#This Row],[Confirmed Day]]),1,0)</f>
        <v>1</v>
      </c>
      <c r="X787" t="s">
        <v>201</v>
      </c>
      <c r="Y787" s="36">
        <v>41366</v>
      </c>
      <c r="AA787" t="s">
        <v>206</v>
      </c>
      <c r="AB787" s="36">
        <v>41366</v>
      </c>
    </row>
    <row r="788" spans="2:28" x14ac:dyDescent="0.25">
      <c r="B788" s="24" t="s">
        <v>30</v>
      </c>
      <c r="C788" s="24" t="s">
        <v>17</v>
      </c>
      <c r="D788" s="24" t="s">
        <v>2186</v>
      </c>
      <c r="E788" s="24" t="s">
        <v>8875</v>
      </c>
      <c r="F788" s="24" t="s">
        <v>11143</v>
      </c>
      <c r="G788" s="36">
        <v>41334</v>
      </c>
      <c r="H788" s="36">
        <v>41333</v>
      </c>
      <c r="I788" s="12">
        <v>3</v>
      </c>
      <c r="J788" s="12">
        <v>3</v>
      </c>
      <c r="K788" s="12">
        <v>3</v>
      </c>
      <c r="L788" s="24" t="s">
        <v>10597</v>
      </c>
      <c r="M788" t="str">
        <f>VLOOKUP(LEFT(Incoming_Data[[#This Row],[Object ID]],1),Lookup[#All],2,FALSE)</f>
        <v>Service Request</v>
      </c>
      <c r="N788" s="36">
        <f>IFERROR(VLOOKUP(Incoming_Data[[#This Row],[Object ID]],SP_Data[#All],2,FALSE),"")</f>
        <v>41353</v>
      </c>
      <c r="O788" s="36">
        <f>IFERROR(VLOOKUP(Incoming_Data[[#This Row],[Object ID]],Finalized_Data[#All],2,FALSE),"")</f>
        <v>41384</v>
      </c>
      <c r="P7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8" s="6">
        <f>IFERROR(DATE(YEAR(Incoming_Data[[#This Row],[Incoming Day]]),MONTH(Incoming_Data[[#This Row],[Incoming Day]]),1),"")</f>
        <v>41334</v>
      </c>
      <c r="R788" s="3">
        <f>DATE(YEAR(Incoming_Data[[#This Row],[Incoming Day]]),1,1)</f>
        <v>41275</v>
      </c>
      <c r="S788" s="6">
        <f>IFERROR(DATE(YEAR(Incoming_Data[[#This Row],[Completed Day]]),MONTH(Incoming_Data[[#This Row],[Completed Day]]),1),"")</f>
        <v>41334</v>
      </c>
      <c r="T788" s="6">
        <f>IFERROR(DATE(YEAR(Incoming_Data[[#This Row],[Confirmed Day]]),MONTH(Incoming_Data[[#This Row],[Confirmed Day]]),1),"")</f>
        <v>41365</v>
      </c>
      <c r="U788" s="12">
        <f>IF(ISNUMBER(Incoming_Data[[#This Row],[Completed Day]]),1,0)</f>
        <v>1</v>
      </c>
      <c r="V788" s="12">
        <f>IF(ISNUMBER(Incoming_Data[[#This Row],[Confirmed Day]]),1,0)</f>
        <v>1</v>
      </c>
      <c r="X788" t="s">
        <v>203</v>
      </c>
      <c r="Y788" s="36">
        <v>41366</v>
      </c>
      <c r="AA788" t="s">
        <v>207</v>
      </c>
      <c r="AB788" s="36">
        <v>41366</v>
      </c>
    </row>
    <row r="789" spans="2:28" x14ac:dyDescent="0.25">
      <c r="B789" s="24" t="s">
        <v>30</v>
      </c>
      <c r="C789" s="24" t="s">
        <v>17</v>
      </c>
      <c r="D789" s="24" t="s">
        <v>2186</v>
      </c>
      <c r="E789" s="24" t="s">
        <v>8743</v>
      </c>
      <c r="F789" s="24" t="s">
        <v>11144</v>
      </c>
      <c r="G789" s="36">
        <v>41337</v>
      </c>
      <c r="H789" s="36">
        <v>41337</v>
      </c>
      <c r="I789" s="12">
        <v>3</v>
      </c>
      <c r="J789" s="12">
        <v>3</v>
      </c>
      <c r="K789" s="12">
        <v>3</v>
      </c>
      <c r="L789" s="24" t="s">
        <v>10597</v>
      </c>
      <c r="M789" t="str">
        <f>VLOOKUP(LEFT(Incoming_Data[[#This Row],[Object ID]],1),Lookup[#All],2,FALSE)</f>
        <v>Service Request</v>
      </c>
      <c r="N789" s="36">
        <f>IFERROR(VLOOKUP(Incoming_Data[[#This Row],[Object ID]],SP_Data[#All],2,FALSE),"")</f>
        <v>41353</v>
      </c>
      <c r="O789" s="36">
        <f>IFERROR(VLOOKUP(Incoming_Data[[#This Row],[Object ID]],Finalized_Data[#All],2,FALSE),"")</f>
        <v>41384</v>
      </c>
      <c r="P7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89" s="6">
        <f>IFERROR(DATE(YEAR(Incoming_Data[[#This Row],[Incoming Day]]),MONTH(Incoming_Data[[#This Row],[Incoming Day]]),1),"")</f>
        <v>41334</v>
      </c>
      <c r="R789" s="3">
        <f>DATE(YEAR(Incoming_Data[[#This Row],[Incoming Day]]),1,1)</f>
        <v>41275</v>
      </c>
      <c r="S789" s="6">
        <f>IFERROR(DATE(YEAR(Incoming_Data[[#This Row],[Completed Day]]),MONTH(Incoming_Data[[#This Row],[Completed Day]]),1),"")</f>
        <v>41334</v>
      </c>
      <c r="T789" s="6">
        <f>IFERROR(DATE(YEAR(Incoming_Data[[#This Row],[Confirmed Day]]),MONTH(Incoming_Data[[#This Row],[Confirmed Day]]),1),"")</f>
        <v>41365</v>
      </c>
      <c r="U789" s="12">
        <f>IF(ISNUMBER(Incoming_Data[[#This Row],[Completed Day]]),1,0)</f>
        <v>1</v>
      </c>
      <c r="V789" s="12">
        <f>IF(ISNUMBER(Incoming_Data[[#This Row],[Confirmed Day]]),1,0)</f>
        <v>1</v>
      </c>
      <c r="X789" t="s">
        <v>205</v>
      </c>
      <c r="Y789" s="36">
        <v>41366</v>
      </c>
      <c r="AA789" t="s">
        <v>208</v>
      </c>
      <c r="AB789" s="36">
        <v>41366</v>
      </c>
    </row>
    <row r="790" spans="2:28" x14ac:dyDescent="0.25">
      <c r="B790" s="24" t="s">
        <v>30</v>
      </c>
      <c r="C790" s="24" t="s">
        <v>17</v>
      </c>
      <c r="D790" s="24" t="s">
        <v>2186</v>
      </c>
      <c r="E790" s="24" t="s">
        <v>8588</v>
      </c>
      <c r="F790" s="24" t="s">
        <v>11084</v>
      </c>
      <c r="G790" s="36">
        <v>41338</v>
      </c>
      <c r="H790" s="36">
        <v>41338</v>
      </c>
      <c r="I790" s="12">
        <v>3</v>
      </c>
      <c r="J790" s="12">
        <v>3</v>
      </c>
      <c r="K790" s="12">
        <v>3</v>
      </c>
      <c r="L790" s="24" t="s">
        <v>10597</v>
      </c>
      <c r="M790" t="str">
        <f>VLOOKUP(LEFT(Incoming_Data[[#This Row],[Object ID]],1),Lookup[#All],2,FALSE)</f>
        <v>Service Request</v>
      </c>
      <c r="N790" s="36">
        <f>IFERROR(VLOOKUP(Incoming_Data[[#This Row],[Object ID]],SP_Data[#All],2,FALSE),"")</f>
        <v>41353</v>
      </c>
      <c r="O790" s="36">
        <f>IFERROR(VLOOKUP(Incoming_Data[[#This Row],[Object ID]],Finalized_Data[#All],2,FALSE),"")</f>
        <v>41384</v>
      </c>
      <c r="P7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0" s="6">
        <f>IFERROR(DATE(YEAR(Incoming_Data[[#This Row],[Incoming Day]]),MONTH(Incoming_Data[[#This Row],[Incoming Day]]),1),"")</f>
        <v>41334</v>
      </c>
      <c r="R790" s="3">
        <f>DATE(YEAR(Incoming_Data[[#This Row],[Incoming Day]]),1,1)</f>
        <v>41275</v>
      </c>
      <c r="S790" s="6">
        <f>IFERROR(DATE(YEAR(Incoming_Data[[#This Row],[Completed Day]]),MONTH(Incoming_Data[[#This Row],[Completed Day]]),1),"")</f>
        <v>41334</v>
      </c>
      <c r="T790" s="6">
        <f>IFERROR(DATE(YEAR(Incoming_Data[[#This Row],[Confirmed Day]]),MONTH(Incoming_Data[[#This Row],[Confirmed Day]]),1),"")</f>
        <v>41365</v>
      </c>
      <c r="U790" s="12">
        <f>IF(ISNUMBER(Incoming_Data[[#This Row],[Completed Day]]),1,0)</f>
        <v>1</v>
      </c>
      <c r="V790" s="12">
        <f>IF(ISNUMBER(Incoming_Data[[#This Row],[Confirmed Day]]),1,0)</f>
        <v>1</v>
      </c>
      <c r="X790" t="s">
        <v>206</v>
      </c>
      <c r="Y790" s="36">
        <v>41366</v>
      </c>
      <c r="AA790" t="s">
        <v>209</v>
      </c>
      <c r="AB790" s="36">
        <v>41414</v>
      </c>
    </row>
    <row r="791" spans="2:28" x14ac:dyDescent="0.25">
      <c r="B791" s="24" t="s">
        <v>30</v>
      </c>
      <c r="C791" s="24" t="s">
        <v>17</v>
      </c>
      <c r="D791" s="24" t="s">
        <v>2186</v>
      </c>
      <c r="E791" s="24" t="s">
        <v>8539</v>
      </c>
      <c r="F791" s="24" t="s">
        <v>10833</v>
      </c>
      <c r="G791" s="36">
        <v>41331</v>
      </c>
      <c r="H791" s="36">
        <v>41331</v>
      </c>
      <c r="I791" s="12">
        <v>3</v>
      </c>
      <c r="J791" s="12">
        <v>3</v>
      </c>
      <c r="K791" s="12">
        <v>3</v>
      </c>
      <c r="L791" s="24" t="s">
        <v>10597</v>
      </c>
      <c r="M791" t="str">
        <f>VLOOKUP(LEFT(Incoming_Data[[#This Row],[Object ID]],1),Lookup[#All],2,FALSE)</f>
        <v>Service Request</v>
      </c>
      <c r="N791" s="36">
        <f>IFERROR(VLOOKUP(Incoming_Data[[#This Row],[Object ID]],SP_Data[#All],2,FALSE),"")</f>
        <v>41353</v>
      </c>
      <c r="O791" s="36">
        <f>IFERROR(VLOOKUP(Incoming_Data[[#This Row],[Object ID]],Finalized_Data[#All],2,FALSE),"")</f>
        <v>41384</v>
      </c>
      <c r="P7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1" s="6">
        <f>IFERROR(DATE(YEAR(Incoming_Data[[#This Row],[Incoming Day]]),MONTH(Incoming_Data[[#This Row],[Incoming Day]]),1),"")</f>
        <v>41306</v>
      </c>
      <c r="R791" s="3">
        <f>DATE(YEAR(Incoming_Data[[#This Row],[Incoming Day]]),1,1)</f>
        <v>41275</v>
      </c>
      <c r="S791" s="6">
        <f>IFERROR(DATE(YEAR(Incoming_Data[[#This Row],[Completed Day]]),MONTH(Incoming_Data[[#This Row],[Completed Day]]),1),"")</f>
        <v>41334</v>
      </c>
      <c r="T791" s="6">
        <f>IFERROR(DATE(YEAR(Incoming_Data[[#This Row],[Confirmed Day]]),MONTH(Incoming_Data[[#This Row],[Confirmed Day]]),1),"")</f>
        <v>41365</v>
      </c>
      <c r="U791" s="12">
        <f>IF(ISNUMBER(Incoming_Data[[#This Row],[Completed Day]]),1,0)</f>
        <v>1</v>
      </c>
      <c r="V791" s="12">
        <f>IF(ISNUMBER(Incoming_Data[[#This Row],[Confirmed Day]]),1,0)</f>
        <v>1</v>
      </c>
      <c r="X791" t="s">
        <v>10973</v>
      </c>
      <c r="Y791" s="36">
        <v>41412</v>
      </c>
      <c r="AA791" t="s">
        <v>1602</v>
      </c>
      <c r="AB791" s="36">
        <v>41380</v>
      </c>
    </row>
    <row r="792" spans="2:28" x14ac:dyDescent="0.25">
      <c r="B792" s="24" t="s">
        <v>30</v>
      </c>
      <c r="C792" s="24" t="s">
        <v>17</v>
      </c>
      <c r="D792" s="24" t="s">
        <v>2186</v>
      </c>
      <c r="E792" s="24" t="s">
        <v>8542</v>
      </c>
      <c r="F792" s="24" t="s">
        <v>10833</v>
      </c>
      <c r="G792" s="36">
        <v>41333</v>
      </c>
      <c r="H792" s="36">
        <v>41333</v>
      </c>
      <c r="I792" s="12">
        <v>3</v>
      </c>
      <c r="J792" s="12">
        <v>3</v>
      </c>
      <c r="K792" s="12">
        <v>3</v>
      </c>
      <c r="L792" s="24" t="s">
        <v>10597</v>
      </c>
      <c r="M792" t="str">
        <f>VLOOKUP(LEFT(Incoming_Data[[#This Row],[Object ID]],1),Lookup[#All],2,FALSE)</f>
        <v>Service Request</v>
      </c>
      <c r="N792" s="36">
        <f>IFERROR(VLOOKUP(Incoming_Data[[#This Row],[Object ID]],SP_Data[#All],2,FALSE),"")</f>
        <v>41353</v>
      </c>
      <c r="O792" s="36">
        <f>IFERROR(VLOOKUP(Incoming_Data[[#This Row],[Object ID]],Finalized_Data[#All],2,FALSE),"")</f>
        <v>41384</v>
      </c>
      <c r="P7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2" s="6">
        <f>IFERROR(DATE(YEAR(Incoming_Data[[#This Row],[Incoming Day]]),MONTH(Incoming_Data[[#This Row],[Incoming Day]]),1),"")</f>
        <v>41306</v>
      </c>
      <c r="R792" s="3">
        <f>DATE(YEAR(Incoming_Data[[#This Row],[Incoming Day]]),1,1)</f>
        <v>41275</v>
      </c>
      <c r="S792" s="6">
        <f>IFERROR(DATE(YEAR(Incoming_Data[[#This Row],[Completed Day]]),MONTH(Incoming_Data[[#This Row],[Completed Day]]),1),"")</f>
        <v>41334</v>
      </c>
      <c r="T792" s="6">
        <f>IFERROR(DATE(YEAR(Incoming_Data[[#This Row],[Confirmed Day]]),MONTH(Incoming_Data[[#This Row],[Confirmed Day]]),1),"")</f>
        <v>41365</v>
      </c>
      <c r="U792" s="12">
        <f>IF(ISNUMBER(Incoming_Data[[#This Row],[Completed Day]]),1,0)</f>
        <v>1</v>
      </c>
      <c r="V792" s="12">
        <f>IF(ISNUMBER(Incoming_Data[[#This Row],[Confirmed Day]]),1,0)</f>
        <v>1</v>
      </c>
      <c r="X792" t="s">
        <v>207</v>
      </c>
      <c r="Y792" s="36">
        <v>41366</v>
      </c>
      <c r="AA792" t="s">
        <v>6023</v>
      </c>
      <c r="AB792" s="36">
        <v>41403</v>
      </c>
    </row>
    <row r="793" spans="2:28" x14ac:dyDescent="0.25">
      <c r="B793" s="24" t="s">
        <v>30</v>
      </c>
      <c r="C793" s="24" t="s">
        <v>17</v>
      </c>
      <c r="D793" s="24" t="s">
        <v>2186</v>
      </c>
      <c r="E793" s="24" t="s">
        <v>8505</v>
      </c>
      <c r="F793" s="24" t="s">
        <v>11145</v>
      </c>
      <c r="G793" s="36">
        <v>41341</v>
      </c>
      <c r="H793" s="36">
        <v>41341</v>
      </c>
      <c r="I793" s="12">
        <v>3</v>
      </c>
      <c r="J793" s="12">
        <v>3</v>
      </c>
      <c r="K793" s="12">
        <v>3</v>
      </c>
      <c r="L793" s="24" t="s">
        <v>10597</v>
      </c>
      <c r="M793" t="str">
        <f>VLOOKUP(LEFT(Incoming_Data[[#This Row],[Object ID]],1),Lookup[#All],2,FALSE)</f>
        <v>Service Request</v>
      </c>
      <c r="N793" s="36">
        <f>IFERROR(VLOOKUP(Incoming_Data[[#This Row],[Object ID]],SP_Data[#All],2,FALSE),"")</f>
        <v>41356</v>
      </c>
      <c r="O793" s="36">
        <f>IFERROR(VLOOKUP(Incoming_Data[[#This Row],[Object ID]],Finalized_Data[#All],2,FALSE),"")</f>
        <v>41387</v>
      </c>
      <c r="P7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3" s="6">
        <f>IFERROR(DATE(YEAR(Incoming_Data[[#This Row],[Incoming Day]]),MONTH(Incoming_Data[[#This Row],[Incoming Day]]),1),"")</f>
        <v>41334</v>
      </c>
      <c r="R793" s="3">
        <f>DATE(YEAR(Incoming_Data[[#This Row],[Incoming Day]]),1,1)</f>
        <v>41275</v>
      </c>
      <c r="S793" s="6">
        <f>IFERROR(DATE(YEAR(Incoming_Data[[#This Row],[Completed Day]]),MONTH(Incoming_Data[[#This Row],[Completed Day]]),1),"")</f>
        <v>41334</v>
      </c>
      <c r="T793" s="6">
        <f>IFERROR(DATE(YEAR(Incoming_Data[[#This Row],[Confirmed Day]]),MONTH(Incoming_Data[[#This Row],[Confirmed Day]]),1),"")</f>
        <v>41365</v>
      </c>
      <c r="U793" s="12">
        <f>IF(ISNUMBER(Incoming_Data[[#This Row],[Completed Day]]),1,0)</f>
        <v>1</v>
      </c>
      <c r="V793" s="12">
        <f>IF(ISNUMBER(Incoming_Data[[#This Row],[Confirmed Day]]),1,0)</f>
        <v>1</v>
      </c>
      <c r="X793" t="s">
        <v>208</v>
      </c>
      <c r="Y793" s="36">
        <v>41366</v>
      </c>
      <c r="AA793" t="s">
        <v>211</v>
      </c>
      <c r="AB793" s="36">
        <v>41367</v>
      </c>
    </row>
    <row r="794" spans="2:28" x14ac:dyDescent="0.25">
      <c r="B794" s="24" t="s">
        <v>30</v>
      </c>
      <c r="C794" s="24" t="s">
        <v>17</v>
      </c>
      <c r="D794" s="24" t="s">
        <v>2186</v>
      </c>
      <c r="E794" s="24" t="s">
        <v>8501</v>
      </c>
      <c r="F794" s="24" t="s">
        <v>11145</v>
      </c>
      <c r="G794" s="36">
        <v>41341</v>
      </c>
      <c r="H794" s="36">
        <v>41341</v>
      </c>
      <c r="I794" s="12">
        <v>3</v>
      </c>
      <c r="J794" s="12">
        <v>3</v>
      </c>
      <c r="K794" s="12">
        <v>3</v>
      </c>
      <c r="L794" s="24" t="s">
        <v>10597</v>
      </c>
      <c r="M794" t="str">
        <f>VLOOKUP(LEFT(Incoming_Data[[#This Row],[Object ID]],1),Lookup[#All],2,FALSE)</f>
        <v>Service Request</v>
      </c>
      <c r="N794" s="36">
        <f>IFERROR(VLOOKUP(Incoming_Data[[#This Row],[Object ID]],SP_Data[#All],2,FALSE),"")</f>
        <v>41355</v>
      </c>
      <c r="O794" s="36">
        <f>IFERROR(VLOOKUP(Incoming_Data[[#This Row],[Object ID]],Finalized_Data[#All],2,FALSE),"")</f>
        <v>41386</v>
      </c>
      <c r="P7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4" s="6">
        <f>IFERROR(DATE(YEAR(Incoming_Data[[#This Row],[Incoming Day]]),MONTH(Incoming_Data[[#This Row],[Incoming Day]]),1),"")</f>
        <v>41334</v>
      </c>
      <c r="R794" s="3">
        <f>DATE(YEAR(Incoming_Data[[#This Row],[Incoming Day]]),1,1)</f>
        <v>41275</v>
      </c>
      <c r="S794" s="6">
        <f>IFERROR(DATE(YEAR(Incoming_Data[[#This Row],[Completed Day]]),MONTH(Incoming_Data[[#This Row],[Completed Day]]),1),"")</f>
        <v>41334</v>
      </c>
      <c r="T794" s="6">
        <f>IFERROR(DATE(YEAR(Incoming_Data[[#This Row],[Confirmed Day]]),MONTH(Incoming_Data[[#This Row],[Confirmed Day]]),1),"")</f>
        <v>41365</v>
      </c>
      <c r="U794" s="12">
        <f>IF(ISNUMBER(Incoming_Data[[#This Row],[Completed Day]]),1,0)</f>
        <v>1</v>
      </c>
      <c r="V794" s="12">
        <f>IF(ISNUMBER(Incoming_Data[[#This Row],[Confirmed Day]]),1,0)</f>
        <v>1</v>
      </c>
      <c r="X794" t="s">
        <v>209</v>
      </c>
      <c r="Y794" s="36">
        <v>41376</v>
      </c>
      <c r="AA794" t="s">
        <v>213</v>
      </c>
      <c r="AB794" s="36">
        <v>41414</v>
      </c>
    </row>
    <row r="795" spans="2:28" x14ac:dyDescent="0.25">
      <c r="B795" s="24" t="s">
        <v>30</v>
      </c>
      <c r="C795" s="24" t="s">
        <v>17</v>
      </c>
      <c r="D795" s="24" t="s">
        <v>2186</v>
      </c>
      <c r="E795" s="24" t="s">
        <v>8480</v>
      </c>
      <c r="F795" s="24" t="s">
        <v>11146</v>
      </c>
      <c r="G795" s="36">
        <v>41341</v>
      </c>
      <c r="H795" s="36">
        <v>41341</v>
      </c>
      <c r="I795" s="12">
        <v>3</v>
      </c>
      <c r="J795" s="12">
        <v>3</v>
      </c>
      <c r="K795" s="12">
        <v>3</v>
      </c>
      <c r="L795" s="24" t="s">
        <v>10597</v>
      </c>
      <c r="M795" t="str">
        <f>VLOOKUP(LEFT(Incoming_Data[[#This Row],[Object ID]],1),Lookup[#All],2,FALSE)</f>
        <v>Service Request</v>
      </c>
      <c r="N795" s="36">
        <f>IFERROR(VLOOKUP(Incoming_Data[[#This Row],[Object ID]],SP_Data[#All],2,FALSE),"")</f>
        <v>41356</v>
      </c>
      <c r="O795" s="36">
        <f>IFERROR(VLOOKUP(Incoming_Data[[#This Row],[Object ID]],Finalized_Data[#All],2,FALSE),"")</f>
        <v>41387</v>
      </c>
      <c r="P7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5" s="6">
        <f>IFERROR(DATE(YEAR(Incoming_Data[[#This Row],[Incoming Day]]),MONTH(Incoming_Data[[#This Row],[Incoming Day]]),1),"")</f>
        <v>41334</v>
      </c>
      <c r="R795" s="3">
        <f>DATE(YEAR(Incoming_Data[[#This Row],[Incoming Day]]),1,1)</f>
        <v>41275</v>
      </c>
      <c r="S795" s="6">
        <f>IFERROR(DATE(YEAR(Incoming_Data[[#This Row],[Completed Day]]),MONTH(Incoming_Data[[#This Row],[Completed Day]]),1),"")</f>
        <v>41334</v>
      </c>
      <c r="T795" s="6">
        <f>IFERROR(DATE(YEAR(Incoming_Data[[#This Row],[Confirmed Day]]),MONTH(Incoming_Data[[#This Row],[Confirmed Day]]),1),"")</f>
        <v>41365</v>
      </c>
      <c r="U795" s="12">
        <f>IF(ISNUMBER(Incoming_Data[[#This Row],[Completed Day]]),1,0)</f>
        <v>1</v>
      </c>
      <c r="V795" s="12">
        <f>IF(ISNUMBER(Incoming_Data[[#This Row],[Confirmed Day]]),1,0)</f>
        <v>1</v>
      </c>
      <c r="X795" t="s">
        <v>1602</v>
      </c>
      <c r="Y795" s="36">
        <v>41379</v>
      </c>
      <c r="AA795" t="s">
        <v>215</v>
      </c>
      <c r="AB795" s="36">
        <v>41368</v>
      </c>
    </row>
    <row r="796" spans="2:28" x14ac:dyDescent="0.25">
      <c r="B796" s="24" t="s">
        <v>30</v>
      </c>
      <c r="C796" s="24" t="s">
        <v>17</v>
      </c>
      <c r="D796" s="24" t="s">
        <v>2186</v>
      </c>
      <c r="E796" s="24" t="s">
        <v>8469</v>
      </c>
      <c r="F796" s="24" t="s">
        <v>10833</v>
      </c>
      <c r="G796" s="36">
        <v>41333</v>
      </c>
      <c r="H796" s="36">
        <v>41333</v>
      </c>
      <c r="I796" s="12">
        <v>3</v>
      </c>
      <c r="J796" s="12">
        <v>3</v>
      </c>
      <c r="K796" s="12">
        <v>3</v>
      </c>
      <c r="L796" s="24" t="s">
        <v>10597</v>
      </c>
      <c r="M796" t="str">
        <f>VLOOKUP(LEFT(Incoming_Data[[#This Row],[Object ID]],1),Lookup[#All],2,FALSE)</f>
        <v>Service Request</v>
      </c>
      <c r="N796" s="36">
        <f>IFERROR(VLOOKUP(Incoming_Data[[#This Row],[Object ID]],SP_Data[#All],2,FALSE),"")</f>
        <v>41353</v>
      </c>
      <c r="O796" s="36">
        <f>IFERROR(VLOOKUP(Incoming_Data[[#This Row],[Object ID]],Finalized_Data[#All],2,FALSE),"")</f>
        <v>41384</v>
      </c>
      <c r="P7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6" s="6">
        <f>IFERROR(DATE(YEAR(Incoming_Data[[#This Row],[Incoming Day]]),MONTH(Incoming_Data[[#This Row],[Incoming Day]]),1),"")</f>
        <v>41306</v>
      </c>
      <c r="R796" s="3">
        <f>DATE(YEAR(Incoming_Data[[#This Row],[Incoming Day]]),1,1)</f>
        <v>41275</v>
      </c>
      <c r="S796" s="6">
        <f>IFERROR(DATE(YEAR(Incoming_Data[[#This Row],[Completed Day]]),MONTH(Incoming_Data[[#This Row],[Completed Day]]),1),"")</f>
        <v>41334</v>
      </c>
      <c r="T796" s="6">
        <f>IFERROR(DATE(YEAR(Incoming_Data[[#This Row],[Confirmed Day]]),MONTH(Incoming_Data[[#This Row],[Confirmed Day]]),1),"")</f>
        <v>41365</v>
      </c>
      <c r="U796" s="12">
        <f>IF(ISNUMBER(Incoming_Data[[#This Row],[Completed Day]]),1,0)</f>
        <v>1</v>
      </c>
      <c r="V796" s="12">
        <f>IF(ISNUMBER(Incoming_Data[[#This Row],[Confirmed Day]]),1,0)</f>
        <v>1</v>
      </c>
      <c r="X796" t="s">
        <v>211</v>
      </c>
      <c r="Y796" s="36">
        <v>41366</v>
      </c>
      <c r="AA796" t="s">
        <v>217</v>
      </c>
      <c r="AB796" s="36">
        <v>41414</v>
      </c>
    </row>
    <row r="797" spans="2:28" x14ac:dyDescent="0.25">
      <c r="B797" s="24" t="s">
        <v>30</v>
      </c>
      <c r="C797" s="24" t="s">
        <v>17</v>
      </c>
      <c r="D797" s="24" t="s">
        <v>2186</v>
      </c>
      <c r="E797" s="24" t="s">
        <v>8442</v>
      </c>
      <c r="F797" s="24" t="s">
        <v>11147</v>
      </c>
      <c r="G797" s="36">
        <v>41340</v>
      </c>
      <c r="H797" s="36">
        <v>41340</v>
      </c>
      <c r="I797" s="12">
        <v>3</v>
      </c>
      <c r="J797" s="12">
        <v>3</v>
      </c>
      <c r="K797" s="12">
        <v>3</v>
      </c>
      <c r="L797" s="24" t="s">
        <v>10597</v>
      </c>
      <c r="M797" t="str">
        <f>VLOOKUP(LEFT(Incoming_Data[[#This Row],[Object ID]],1),Lookup[#All],2,FALSE)</f>
        <v>Service Request</v>
      </c>
      <c r="N797" s="36">
        <f>IFERROR(VLOOKUP(Incoming_Data[[#This Row],[Object ID]],SP_Data[#All],2,FALSE),"")</f>
        <v>41353</v>
      </c>
      <c r="O797" s="36">
        <f>IFERROR(VLOOKUP(Incoming_Data[[#This Row],[Object ID]],Finalized_Data[#All],2,FALSE),"")</f>
        <v>41384</v>
      </c>
      <c r="P7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7" s="6">
        <f>IFERROR(DATE(YEAR(Incoming_Data[[#This Row],[Incoming Day]]),MONTH(Incoming_Data[[#This Row],[Incoming Day]]),1),"")</f>
        <v>41334</v>
      </c>
      <c r="R797" s="3">
        <f>DATE(YEAR(Incoming_Data[[#This Row],[Incoming Day]]),1,1)</f>
        <v>41275</v>
      </c>
      <c r="S797" s="6">
        <f>IFERROR(DATE(YEAR(Incoming_Data[[#This Row],[Completed Day]]),MONTH(Incoming_Data[[#This Row],[Completed Day]]),1),"")</f>
        <v>41334</v>
      </c>
      <c r="T797" s="6">
        <f>IFERROR(DATE(YEAR(Incoming_Data[[#This Row],[Confirmed Day]]),MONTH(Incoming_Data[[#This Row],[Confirmed Day]]),1),"")</f>
        <v>41365</v>
      </c>
      <c r="U797" s="12">
        <f>IF(ISNUMBER(Incoming_Data[[#This Row],[Completed Day]]),1,0)</f>
        <v>1</v>
      </c>
      <c r="V797" s="12">
        <f>IF(ISNUMBER(Incoming_Data[[#This Row],[Confirmed Day]]),1,0)</f>
        <v>1</v>
      </c>
      <c r="X797" t="s">
        <v>213</v>
      </c>
      <c r="Y797" s="36">
        <v>41366</v>
      </c>
      <c r="AA797" t="s">
        <v>219</v>
      </c>
      <c r="AB797" s="36">
        <v>41414</v>
      </c>
    </row>
    <row r="798" spans="2:28" x14ac:dyDescent="0.25">
      <c r="B798" s="24" t="s">
        <v>30</v>
      </c>
      <c r="C798" s="24" t="s">
        <v>17</v>
      </c>
      <c r="D798" s="24" t="s">
        <v>2186</v>
      </c>
      <c r="E798" s="24" t="s">
        <v>8305</v>
      </c>
      <c r="F798" s="24" t="s">
        <v>11148</v>
      </c>
      <c r="G798" s="36">
        <v>41340</v>
      </c>
      <c r="H798" s="36">
        <v>41340</v>
      </c>
      <c r="I798" s="12">
        <v>3</v>
      </c>
      <c r="J798" s="12">
        <v>3</v>
      </c>
      <c r="K798" s="12">
        <v>3</v>
      </c>
      <c r="L798" s="24" t="s">
        <v>10597</v>
      </c>
      <c r="M798" t="str">
        <f>VLOOKUP(LEFT(Incoming_Data[[#This Row],[Object ID]],1),Lookup[#All],2,FALSE)</f>
        <v>Service Request</v>
      </c>
      <c r="N798" s="36">
        <f>IFERROR(VLOOKUP(Incoming_Data[[#This Row],[Object ID]],SP_Data[#All],2,FALSE),"")</f>
        <v>41353</v>
      </c>
      <c r="O798" s="36">
        <f>IFERROR(VLOOKUP(Incoming_Data[[#This Row],[Object ID]],Finalized_Data[#All],2,FALSE),"")</f>
        <v>41384</v>
      </c>
      <c r="P7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8" s="6">
        <f>IFERROR(DATE(YEAR(Incoming_Data[[#This Row],[Incoming Day]]),MONTH(Incoming_Data[[#This Row],[Incoming Day]]),1),"")</f>
        <v>41334</v>
      </c>
      <c r="R798" s="3">
        <f>DATE(YEAR(Incoming_Data[[#This Row],[Incoming Day]]),1,1)</f>
        <v>41275</v>
      </c>
      <c r="S798" s="6">
        <f>IFERROR(DATE(YEAR(Incoming_Data[[#This Row],[Completed Day]]),MONTH(Incoming_Data[[#This Row],[Completed Day]]),1),"")</f>
        <v>41334</v>
      </c>
      <c r="T798" s="6">
        <f>IFERROR(DATE(YEAR(Incoming_Data[[#This Row],[Confirmed Day]]),MONTH(Incoming_Data[[#This Row],[Confirmed Day]]),1),"")</f>
        <v>41365</v>
      </c>
      <c r="U798" s="12">
        <f>IF(ISNUMBER(Incoming_Data[[#This Row],[Completed Day]]),1,0)</f>
        <v>1</v>
      </c>
      <c r="V798" s="12">
        <f>IF(ISNUMBER(Incoming_Data[[#This Row],[Confirmed Day]]),1,0)</f>
        <v>1</v>
      </c>
      <c r="X798" t="s">
        <v>215</v>
      </c>
      <c r="Y798" s="36">
        <v>41366</v>
      </c>
      <c r="AA798" t="s">
        <v>221</v>
      </c>
      <c r="AB798" s="36">
        <v>41414</v>
      </c>
    </row>
    <row r="799" spans="2:28" x14ac:dyDescent="0.25">
      <c r="B799" s="24" t="s">
        <v>30</v>
      </c>
      <c r="C799" s="24" t="s">
        <v>17</v>
      </c>
      <c r="D799" s="24" t="s">
        <v>2186</v>
      </c>
      <c r="E799" s="24" t="s">
        <v>8288</v>
      </c>
      <c r="F799" s="24" t="s">
        <v>11149</v>
      </c>
      <c r="G799" s="36">
        <v>41339</v>
      </c>
      <c r="H799" s="36">
        <v>41339</v>
      </c>
      <c r="I799" s="12">
        <v>3</v>
      </c>
      <c r="J799" s="12">
        <v>3</v>
      </c>
      <c r="K799" s="12">
        <v>3</v>
      </c>
      <c r="L799" s="24" t="s">
        <v>10597</v>
      </c>
      <c r="M799" t="str">
        <f>VLOOKUP(LEFT(Incoming_Data[[#This Row],[Object ID]],1),Lookup[#All],2,FALSE)</f>
        <v>Service Request</v>
      </c>
      <c r="N799" s="36">
        <f>IFERROR(VLOOKUP(Incoming_Data[[#This Row],[Object ID]],SP_Data[#All],2,FALSE),"")</f>
        <v>41353</v>
      </c>
      <c r="O799" s="36">
        <f>IFERROR(VLOOKUP(Incoming_Data[[#This Row],[Object ID]],Finalized_Data[#All],2,FALSE),"")</f>
        <v>41384</v>
      </c>
      <c r="P7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799" s="6">
        <f>IFERROR(DATE(YEAR(Incoming_Data[[#This Row],[Incoming Day]]),MONTH(Incoming_Data[[#This Row],[Incoming Day]]),1),"")</f>
        <v>41334</v>
      </c>
      <c r="R799" s="3">
        <f>DATE(YEAR(Incoming_Data[[#This Row],[Incoming Day]]),1,1)</f>
        <v>41275</v>
      </c>
      <c r="S799" s="6">
        <f>IFERROR(DATE(YEAR(Incoming_Data[[#This Row],[Completed Day]]),MONTH(Incoming_Data[[#This Row],[Completed Day]]),1),"")</f>
        <v>41334</v>
      </c>
      <c r="T799" s="6">
        <f>IFERROR(DATE(YEAR(Incoming_Data[[#This Row],[Confirmed Day]]),MONTH(Incoming_Data[[#This Row],[Confirmed Day]]),1),"")</f>
        <v>41365</v>
      </c>
      <c r="U799" s="12">
        <f>IF(ISNUMBER(Incoming_Data[[#This Row],[Completed Day]]),1,0)</f>
        <v>1</v>
      </c>
      <c r="V799" s="12">
        <f>IF(ISNUMBER(Incoming_Data[[#This Row],[Confirmed Day]]),1,0)</f>
        <v>1</v>
      </c>
      <c r="X799" t="s">
        <v>217</v>
      </c>
      <c r="Y799" s="36">
        <v>41366</v>
      </c>
      <c r="AA799" t="s">
        <v>223</v>
      </c>
      <c r="AB799" s="36">
        <v>41414</v>
      </c>
    </row>
    <row r="800" spans="2:28" x14ac:dyDescent="0.25">
      <c r="B800" s="24" t="s">
        <v>30</v>
      </c>
      <c r="C800" s="24" t="s">
        <v>17</v>
      </c>
      <c r="D800" s="24" t="s">
        <v>2186</v>
      </c>
      <c r="E800" s="24" t="s">
        <v>8269</v>
      </c>
      <c r="F800" s="24" t="s">
        <v>10833</v>
      </c>
      <c r="G800" s="36">
        <v>41337</v>
      </c>
      <c r="H800" s="36">
        <v>41337</v>
      </c>
      <c r="I800" s="12">
        <v>3</v>
      </c>
      <c r="J800" s="12">
        <v>3</v>
      </c>
      <c r="K800" s="12">
        <v>3</v>
      </c>
      <c r="L800" s="24" t="s">
        <v>10597</v>
      </c>
      <c r="M800" t="str">
        <f>VLOOKUP(LEFT(Incoming_Data[[#This Row],[Object ID]],1),Lookup[#All],2,FALSE)</f>
        <v>Service Request</v>
      </c>
      <c r="N800" s="36">
        <f>IFERROR(VLOOKUP(Incoming_Data[[#This Row],[Object ID]],SP_Data[#All],2,FALSE),"")</f>
        <v>41353</v>
      </c>
      <c r="O800" s="36">
        <f>IFERROR(VLOOKUP(Incoming_Data[[#This Row],[Object ID]],Finalized_Data[#All],2,FALSE),"")</f>
        <v>41384</v>
      </c>
      <c r="P8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0" s="6">
        <f>IFERROR(DATE(YEAR(Incoming_Data[[#This Row],[Incoming Day]]),MONTH(Incoming_Data[[#This Row],[Incoming Day]]),1),"")</f>
        <v>41334</v>
      </c>
      <c r="R800" s="3">
        <f>DATE(YEAR(Incoming_Data[[#This Row],[Incoming Day]]),1,1)</f>
        <v>41275</v>
      </c>
      <c r="S800" s="6">
        <f>IFERROR(DATE(YEAR(Incoming_Data[[#This Row],[Completed Day]]),MONTH(Incoming_Data[[#This Row],[Completed Day]]),1),"")</f>
        <v>41334</v>
      </c>
      <c r="T800" s="6">
        <f>IFERROR(DATE(YEAR(Incoming_Data[[#This Row],[Confirmed Day]]),MONTH(Incoming_Data[[#This Row],[Confirmed Day]]),1),"")</f>
        <v>41365</v>
      </c>
      <c r="U800" s="12">
        <f>IF(ISNUMBER(Incoming_Data[[#This Row],[Completed Day]]),1,0)</f>
        <v>1</v>
      </c>
      <c r="V800" s="12">
        <f>IF(ISNUMBER(Incoming_Data[[#This Row],[Confirmed Day]]),1,0)</f>
        <v>1</v>
      </c>
      <c r="X800" t="s">
        <v>219</v>
      </c>
      <c r="Y800" s="36">
        <v>41366</v>
      </c>
      <c r="AA800" t="s">
        <v>225</v>
      </c>
      <c r="AB800" s="36">
        <v>41414</v>
      </c>
    </row>
    <row r="801" spans="2:28" x14ac:dyDescent="0.25">
      <c r="B801" s="24" t="s">
        <v>30</v>
      </c>
      <c r="C801" s="24" t="s">
        <v>17</v>
      </c>
      <c r="D801" s="24" t="s">
        <v>2186</v>
      </c>
      <c r="E801" s="24" t="s">
        <v>8265</v>
      </c>
      <c r="F801" s="24" t="s">
        <v>11150</v>
      </c>
      <c r="G801" s="36">
        <v>41344</v>
      </c>
      <c r="H801" s="36">
        <v>41344</v>
      </c>
      <c r="I801" s="12">
        <v>3</v>
      </c>
      <c r="J801" s="12">
        <v>3</v>
      </c>
      <c r="K801" s="12">
        <v>3</v>
      </c>
      <c r="L801" s="24" t="s">
        <v>10597</v>
      </c>
      <c r="M801" t="str">
        <f>VLOOKUP(LEFT(Incoming_Data[[#This Row],[Object ID]],1),Lookup[#All],2,FALSE)</f>
        <v>Service Request</v>
      </c>
      <c r="N801" s="36">
        <f>IFERROR(VLOOKUP(Incoming_Data[[#This Row],[Object ID]],SP_Data[#All],2,FALSE),"")</f>
        <v>41353</v>
      </c>
      <c r="O801" s="36">
        <f>IFERROR(VLOOKUP(Incoming_Data[[#This Row],[Object ID]],Finalized_Data[#All],2,FALSE),"")</f>
        <v>41384</v>
      </c>
      <c r="P8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1" s="6">
        <f>IFERROR(DATE(YEAR(Incoming_Data[[#This Row],[Incoming Day]]),MONTH(Incoming_Data[[#This Row],[Incoming Day]]),1),"")</f>
        <v>41334</v>
      </c>
      <c r="R801" s="3">
        <f>DATE(YEAR(Incoming_Data[[#This Row],[Incoming Day]]),1,1)</f>
        <v>41275</v>
      </c>
      <c r="S801" s="6">
        <f>IFERROR(DATE(YEAR(Incoming_Data[[#This Row],[Completed Day]]),MONTH(Incoming_Data[[#This Row],[Completed Day]]),1),"")</f>
        <v>41334</v>
      </c>
      <c r="T801" s="6">
        <f>IFERROR(DATE(YEAR(Incoming_Data[[#This Row],[Confirmed Day]]),MONTH(Incoming_Data[[#This Row],[Confirmed Day]]),1),"")</f>
        <v>41365</v>
      </c>
      <c r="U801" s="12">
        <f>IF(ISNUMBER(Incoming_Data[[#This Row],[Completed Day]]),1,0)</f>
        <v>1</v>
      </c>
      <c r="V801" s="12">
        <f>IF(ISNUMBER(Incoming_Data[[#This Row],[Confirmed Day]]),1,0)</f>
        <v>1</v>
      </c>
      <c r="X801" t="s">
        <v>221</v>
      </c>
      <c r="Y801" s="36">
        <v>41366</v>
      </c>
      <c r="AA801" t="s">
        <v>227</v>
      </c>
      <c r="AB801" s="36">
        <v>41414</v>
      </c>
    </row>
    <row r="802" spans="2:28" x14ac:dyDescent="0.25">
      <c r="B802" s="24" t="s">
        <v>30</v>
      </c>
      <c r="C802" s="24" t="s">
        <v>17</v>
      </c>
      <c r="D802" s="24" t="s">
        <v>2186</v>
      </c>
      <c r="E802" s="24" t="s">
        <v>8253</v>
      </c>
      <c r="F802" s="24" t="s">
        <v>11151</v>
      </c>
      <c r="G802" s="36">
        <v>41344</v>
      </c>
      <c r="H802" s="36">
        <v>41344</v>
      </c>
      <c r="I802" s="12">
        <v>3</v>
      </c>
      <c r="J802" s="12">
        <v>3</v>
      </c>
      <c r="K802" s="12">
        <v>3</v>
      </c>
      <c r="L802" s="24" t="s">
        <v>10597</v>
      </c>
      <c r="M802" t="str">
        <f>VLOOKUP(LEFT(Incoming_Data[[#This Row],[Object ID]],1),Lookup[#All],2,FALSE)</f>
        <v>Service Request</v>
      </c>
      <c r="N802" s="36">
        <f>IFERROR(VLOOKUP(Incoming_Data[[#This Row],[Object ID]],SP_Data[#All],2,FALSE),"")</f>
        <v>41353</v>
      </c>
      <c r="O802" s="36">
        <f>IFERROR(VLOOKUP(Incoming_Data[[#This Row],[Object ID]],Finalized_Data[#All],2,FALSE),"")</f>
        <v>41354</v>
      </c>
      <c r="P8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2" s="6">
        <f>IFERROR(DATE(YEAR(Incoming_Data[[#This Row],[Incoming Day]]),MONTH(Incoming_Data[[#This Row],[Incoming Day]]),1),"")</f>
        <v>41334</v>
      </c>
      <c r="R802" s="3">
        <f>DATE(YEAR(Incoming_Data[[#This Row],[Incoming Day]]),1,1)</f>
        <v>41275</v>
      </c>
      <c r="S802" s="6">
        <f>IFERROR(DATE(YEAR(Incoming_Data[[#This Row],[Completed Day]]),MONTH(Incoming_Data[[#This Row],[Completed Day]]),1),"")</f>
        <v>41334</v>
      </c>
      <c r="T802" s="6">
        <f>IFERROR(DATE(YEAR(Incoming_Data[[#This Row],[Confirmed Day]]),MONTH(Incoming_Data[[#This Row],[Confirmed Day]]),1),"")</f>
        <v>41334</v>
      </c>
      <c r="U802" s="12">
        <f>IF(ISNUMBER(Incoming_Data[[#This Row],[Completed Day]]),1,0)</f>
        <v>1</v>
      </c>
      <c r="V802" s="12">
        <f>IF(ISNUMBER(Incoming_Data[[#This Row],[Confirmed Day]]),1,0)</f>
        <v>1</v>
      </c>
      <c r="X802" t="s">
        <v>223</v>
      </c>
      <c r="Y802" s="36">
        <v>41366</v>
      </c>
      <c r="AA802" t="s">
        <v>229</v>
      </c>
      <c r="AB802" s="36">
        <v>41414</v>
      </c>
    </row>
    <row r="803" spans="2:28" x14ac:dyDescent="0.25">
      <c r="B803" s="24" t="s">
        <v>30</v>
      </c>
      <c r="C803" s="24" t="s">
        <v>17</v>
      </c>
      <c r="D803" s="24" t="s">
        <v>2186</v>
      </c>
      <c r="E803" s="24" t="s">
        <v>8257</v>
      </c>
      <c r="F803" s="24" t="s">
        <v>11150</v>
      </c>
      <c r="G803" s="36">
        <v>41344</v>
      </c>
      <c r="H803" s="36">
        <v>41344</v>
      </c>
      <c r="I803" s="12">
        <v>3</v>
      </c>
      <c r="J803" s="12">
        <v>3</v>
      </c>
      <c r="K803" s="12">
        <v>3</v>
      </c>
      <c r="L803" s="24" t="s">
        <v>10597</v>
      </c>
      <c r="M803" t="str">
        <f>VLOOKUP(LEFT(Incoming_Data[[#This Row],[Object ID]],1),Lookup[#All],2,FALSE)</f>
        <v>Service Request</v>
      </c>
      <c r="N803" s="36">
        <f>IFERROR(VLOOKUP(Incoming_Data[[#This Row],[Object ID]],SP_Data[#All],2,FALSE),"")</f>
        <v>41353</v>
      </c>
      <c r="O803" s="36">
        <f>IFERROR(VLOOKUP(Incoming_Data[[#This Row],[Object ID]],Finalized_Data[#All],2,FALSE),"")</f>
        <v>41384</v>
      </c>
      <c r="P8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3" s="6">
        <f>IFERROR(DATE(YEAR(Incoming_Data[[#This Row],[Incoming Day]]),MONTH(Incoming_Data[[#This Row],[Incoming Day]]),1),"")</f>
        <v>41334</v>
      </c>
      <c r="R803" s="3">
        <f>DATE(YEAR(Incoming_Data[[#This Row],[Incoming Day]]),1,1)</f>
        <v>41275</v>
      </c>
      <c r="S803" s="6">
        <f>IFERROR(DATE(YEAR(Incoming_Data[[#This Row],[Completed Day]]),MONTH(Incoming_Data[[#This Row],[Completed Day]]),1),"")</f>
        <v>41334</v>
      </c>
      <c r="T803" s="6">
        <f>IFERROR(DATE(YEAR(Incoming_Data[[#This Row],[Confirmed Day]]),MONTH(Incoming_Data[[#This Row],[Confirmed Day]]),1),"")</f>
        <v>41365</v>
      </c>
      <c r="U803" s="12">
        <f>IF(ISNUMBER(Incoming_Data[[#This Row],[Completed Day]]),1,0)</f>
        <v>1</v>
      </c>
      <c r="V803" s="12">
        <f>IF(ISNUMBER(Incoming_Data[[#This Row],[Confirmed Day]]),1,0)</f>
        <v>1</v>
      </c>
      <c r="X803" t="s">
        <v>225</v>
      </c>
      <c r="Y803" s="36">
        <v>41366</v>
      </c>
      <c r="AA803" t="s">
        <v>231</v>
      </c>
      <c r="AB803" s="36">
        <v>41414</v>
      </c>
    </row>
    <row r="804" spans="2:28" x14ac:dyDescent="0.25">
      <c r="B804" s="24" t="s">
        <v>30</v>
      </c>
      <c r="C804" s="24" t="s">
        <v>17</v>
      </c>
      <c r="D804" s="24" t="s">
        <v>2186</v>
      </c>
      <c r="E804" s="24" t="s">
        <v>8246</v>
      </c>
      <c r="F804" s="24" t="s">
        <v>11150</v>
      </c>
      <c r="G804" s="36">
        <v>41344</v>
      </c>
      <c r="H804" s="36">
        <v>41344</v>
      </c>
      <c r="I804" s="12">
        <v>3</v>
      </c>
      <c r="J804" s="12">
        <v>3</v>
      </c>
      <c r="K804" s="12">
        <v>3</v>
      </c>
      <c r="L804" s="24" t="s">
        <v>10597</v>
      </c>
      <c r="M804" t="str">
        <f>VLOOKUP(LEFT(Incoming_Data[[#This Row],[Object ID]],1),Lookup[#All],2,FALSE)</f>
        <v>Service Request</v>
      </c>
      <c r="N804" s="36">
        <f>IFERROR(VLOOKUP(Incoming_Data[[#This Row],[Object ID]],SP_Data[#All],2,FALSE),"")</f>
        <v>41353</v>
      </c>
      <c r="O804" s="36">
        <f>IFERROR(VLOOKUP(Incoming_Data[[#This Row],[Object ID]],Finalized_Data[#All],2,FALSE),"")</f>
        <v>41384</v>
      </c>
      <c r="P8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4" s="6">
        <f>IFERROR(DATE(YEAR(Incoming_Data[[#This Row],[Incoming Day]]),MONTH(Incoming_Data[[#This Row],[Incoming Day]]),1),"")</f>
        <v>41334</v>
      </c>
      <c r="R804" s="3">
        <f>DATE(YEAR(Incoming_Data[[#This Row],[Incoming Day]]),1,1)</f>
        <v>41275</v>
      </c>
      <c r="S804" s="6">
        <f>IFERROR(DATE(YEAR(Incoming_Data[[#This Row],[Completed Day]]),MONTH(Incoming_Data[[#This Row],[Completed Day]]),1),"")</f>
        <v>41334</v>
      </c>
      <c r="T804" s="6">
        <f>IFERROR(DATE(YEAR(Incoming_Data[[#This Row],[Confirmed Day]]),MONTH(Incoming_Data[[#This Row],[Confirmed Day]]),1),"")</f>
        <v>41365</v>
      </c>
      <c r="U804" s="12">
        <f>IF(ISNUMBER(Incoming_Data[[#This Row],[Completed Day]]),1,0)</f>
        <v>1</v>
      </c>
      <c r="V804" s="12">
        <f>IF(ISNUMBER(Incoming_Data[[#This Row],[Confirmed Day]]),1,0)</f>
        <v>1</v>
      </c>
      <c r="X804" t="s">
        <v>227</v>
      </c>
      <c r="Y804" s="36">
        <v>41366</v>
      </c>
      <c r="AA804" t="s">
        <v>232</v>
      </c>
      <c r="AB804" s="36">
        <v>41414</v>
      </c>
    </row>
    <row r="805" spans="2:28" x14ac:dyDescent="0.25">
      <c r="B805" s="24" t="s">
        <v>30</v>
      </c>
      <c r="C805" s="24" t="s">
        <v>17</v>
      </c>
      <c r="D805" s="24" t="s">
        <v>2186</v>
      </c>
      <c r="E805" s="24" t="s">
        <v>8242</v>
      </c>
      <c r="F805" s="24" t="s">
        <v>11152</v>
      </c>
      <c r="G805" s="36">
        <v>41344</v>
      </c>
      <c r="H805" s="36">
        <v>41344</v>
      </c>
      <c r="I805" s="12">
        <v>3</v>
      </c>
      <c r="J805" s="12">
        <v>3</v>
      </c>
      <c r="K805" s="12">
        <v>3</v>
      </c>
      <c r="L805" s="24" t="s">
        <v>10597</v>
      </c>
      <c r="M805" t="str">
        <f>VLOOKUP(LEFT(Incoming_Data[[#This Row],[Object ID]],1),Lookup[#All],2,FALSE)</f>
        <v>Service Request</v>
      </c>
      <c r="N805" s="36">
        <f>IFERROR(VLOOKUP(Incoming_Data[[#This Row],[Object ID]],SP_Data[#All],2,FALSE),"")</f>
        <v>41353</v>
      </c>
      <c r="O805" s="36">
        <f>IFERROR(VLOOKUP(Incoming_Data[[#This Row],[Object ID]],Finalized_Data[#All],2,FALSE),"")</f>
        <v>41384</v>
      </c>
      <c r="P8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5" s="6">
        <f>IFERROR(DATE(YEAR(Incoming_Data[[#This Row],[Incoming Day]]),MONTH(Incoming_Data[[#This Row],[Incoming Day]]),1),"")</f>
        <v>41334</v>
      </c>
      <c r="R805" s="3">
        <f>DATE(YEAR(Incoming_Data[[#This Row],[Incoming Day]]),1,1)</f>
        <v>41275</v>
      </c>
      <c r="S805" s="6">
        <f>IFERROR(DATE(YEAR(Incoming_Data[[#This Row],[Completed Day]]),MONTH(Incoming_Data[[#This Row],[Completed Day]]),1),"")</f>
        <v>41334</v>
      </c>
      <c r="T805" s="6">
        <f>IFERROR(DATE(YEAR(Incoming_Data[[#This Row],[Confirmed Day]]),MONTH(Incoming_Data[[#This Row],[Confirmed Day]]),1),"")</f>
        <v>41365</v>
      </c>
      <c r="U805" s="12">
        <f>IF(ISNUMBER(Incoming_Data[[#This Row],[Completed Day]]),1,0)</f>
        <v>1</v>
      </c>
      <c r="V805" s="12">
        <f>IF(ISNUMBER(Incoming_Data[[#This Row],[Confirmed Day]]),1,0)</f>
        <v>1</v>
      </c>
      <c r="X805" t="s">
        <v>229</v>
      </c>
      <c r="Y805" s="36">
        <v>41366</v>
      </c>
      <c r="AA805" t="s">
        <v>233</v>
      </c>
      <c r="AB805" s="36">
        <v>41414</v>
      </c>
    </row>
    <row r="806" spans="2:28" x14ac:dyDescent="0.25">
      <c r="B806" s="24" t="s">
        <v>30</v>
      </c>
      <c r="C806" s="24" t="s">
        <v>17</v>
      </c>
      <c r="D806" s="24" t="s">
        <v>2186</v>
      </c>
      <c r="E806" s="24" t="s">
        <v>8234</v>
      </c>
      <c r="F806" s="24" t="s">
        <v>11150</v>
      </c>
      <c r="G806" s="36">
        <v>41344</v>
      </c>
      <c r="H806" s="36">
        <v>41344</v>
      </c>
      <c r="I806" s="12">
        <v>3</v>
      </c>
      <c r="J806" s="12">
        <v>3</v>
      </c>
      <c r="K806" s="12">
        <v>3</v>
      </c>
      <c r="L806" s="24" t="s">
        <v>10597</v>
      </c>
      <c r="M806" t="str">
        <f>VLOOKUP(LEFT(Incoming_Data[[#This Row],[Object ID]],1),Lookup[#All],2,FALSE)</f>
        <v>Service Request</v>
      </c>
      <c r="N806" s="36">
        <f>IFERROR(VLOOKUP(Incoming_Data[[#This Row],[Object ID]],SP_Data[#All],2,FALSE),"")</f>
        <v>41353</v>
      </c>
      <c r="O806" s="36">
        <f>IFERROR(VLOOKUP(Incoming_Data[[#This Row],[Object ID]],Finalized_Data[#All],2,FALSE),"")</f>
        <v>41384</v>
      </c>
      <c r="P8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6" s="6">
        <f>IFERROR(DATE(YEAR(Incoming_Data[[#This Row],[Incoming Day]]),MONTH(Incoming_Data[[#This Row],[Incoming Day]]),1),"")</f>
        <v>41334</v>
      </c>
      <c r="R806" s="3">
        <f>DATE(YEAR(Incoming_Data[[#This Row],[Incoming Day]]),1,1)</f>
        <v>41275</v>
      </c>
      <c r="S806" s="6">
        <f>IFERROR(DATE(YEAR(Incoming_Data[[#This Row],[Completed Day]]),MONTH(Incoming_Data[[#This Row],[Completed Day]]),1),"")</f>
        <v>41334</v>
      </c>
      <c r="T806" s="6">
        <f>IFERROR(DATE(YEAR(Incoming_Data[[#This Row],[Confirmed Day]]),MONTH(Incoming_Data[[#This Row],[Confirmed Day]]),1),"")</f>
        <v>41365</v>
      </c>
      <c r="U806" s="12">
        <f>IF(ISNUMBER(Incoming_Data[[#This Row],[Completed Day]]),1,0)</f>
        <v>1</v>
      </c>
      <c r="V806" s="12">
        <f>IF(ISNUMBER(Incoming_Data[[#This Row],[Confirmed Day]]),1,0)</f>
        <v>1</v>
      </c>
      <c r="X806" t="s">
        <v>231</v>
      </c>
      <c r="Y806" s="36">
        <v>41376</v>
      </c>
      <c r="AA806" t="s">
        <v>235</v>
      </c>
      <c r="AB806" s="36">
        <v>41414</v>
      </c>
    </row>
    <row r="807" spans="2:28" x14ac:dyDescent="0.25">
      <c r="B807" s="24" t="s">
        <v>30</v>
      </c>
      <c r="C807" s="24" t="s">
        <v>17</v>
      </c>
      <c r="D807" s="24" t="s">
        <v>2186</v>
      </c>
      <c r="E807" s="24" t="s">
        <v>8123</v>
      </c>
      <c r="F807" s="24" t="s">
        <v>11119</v>
      </c>
      <c r="G807" s="36">
        <v>41345</v>
      </c>
      <c r="H807" s="36">
        <v>41345</v>
      </c>
      <c r="I807" s="12">
        <v>3</v>
      </c>
      <c r="J807" s="12">
        <v>3</v>
      </c>
      <c r="K807" s="12">
        <v>3</v>
      </c>
      <c r="L807" s="24" t="s">
        <v>10597</v>
      </c>
      <c r="M807" t="str">
        <f>VLOOKUP(LEFT(Incoming_Data[[#This Row],[Object ID]],1),Lookup[#All],2,FALSE)</f>
        <v>Service Request</v>
      </c>
      <c r="N807" s="36">
        <f>IFERROR(VLOOKUP(Incoming_Data[[#This Row],[Object ID]],SP_Data[#All],2,FALSE),"")</f>
        <v>41362</v>
      </c>
      <c r="O807" s="36">
        <f>IFERROR(VLOOKUP(Incoming_Data[[#This Row],[Object ID]],Finalized_Data[#All],2,FALSE),"")</f>
        <v>41393</v>
      </c>
      <c r="P8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7" s="6">
        <f>IFERROR(DATE(YEAR(Incoming_Data[[#This Row],[Incoming Day]]),MONTH(Incoming_Data[[#This Row],[Incoming Day]]),1),"")</f>
        <v>41334</v>
      </c>
      <c r="R807" s="3">
        <f>DATE(YEAR(Incoming_Data[[#This Row],[Incoming Day]]),1,1)</f>
        <v>41275</v>
      </c>
      <c r="S807" s="6">
        <f>IFERROR(DATE(YEAR(Incoming_Data[[#This Row],[Completed Day]]),MONTH(Incoming_Data[[#This Row],[Completed Day]]),1),"")</f>
        <v>41334</v>
      </c>
      <c r="T807" s="6">
        <f>IFERROR(DATE(YEAR(Incoming_Data[[#This Row],[Confirmed Day]]),MONTH(Incoming_Data[[#This Row],[Confirmed Day]]),1),"")</f>
        <v>41365</v>
      </c>
      <c r="U807" s="12">
        <f>IF(ISNUMBER(Incoming_Data[[#This Row],[Completed Day]]),1,0)</f>
        <v>1</v>
      </c>
      <c r="V807" s="12">
        <f>IF(ISNUMBER(Incoming_Data[[#This Row],[Confirmed Day]]),1,0)</f>
        <v>1</v>
      </c>
      <c r="X807" t="s">
        <v>232</v>
      </c>
      <c r="Y807" s="36">
        <v>41376</v>
      </c>
      <c r="AA807" t="s">
        <v>237</v>
      </c>
      <c r="AB807" s="36">
        <v>41414</v>
      </c>
    </row>
    <row r="808" spans="2:28" x14ac:dyDescent="0.25">
      <c r="B808" s="24" t="s">
        <v>30</v>
      </c>
      <c r="C808" s="24" t="s">
        <v>17</v>
      </c>
      <c r="D808" s="24" t="s">
        <v>2186</v>
      </c>
      <c r="E808" s="24" t="s">
        <v>8046</v>
      </c>
      <c r="F808" s="24" t="s">
        <v>11119</v>
      </c>
      <c r="G808" s="36">
        <v>41346</v>
      </c>
      <c r="H808" s="36">
        <v>41346</v>
      </c>
      <c r="I808" s="12">
        <v>3</v>
      </c>
      <c r="J808" s="12">
        <v>3</v>
      </c>
      <c r="K808" s="12">
        <v>3</v>
      </c>
      <c r="L808" s="24" t="s">
        <v>10597</v>
      </c>
      <c r="M808" t="str">
        <f>VLOOKUP(LEFT(Incoming_Data[[#This Row],[Object ID]],1),Lookup[#All],2,FALSE)</f>
        <v>Service Request</v>
      </c>
      <c r="N808" s="36">
        <f>IFERROR(VLOOKUP(Incoming_Data[[#This Row],[Object ID]],SP_Data[#All],2,FALSE),"")</f>
        <v>41362</v>
      </c>
      <c r="O808" s="36">
        <f>IFERROR(VLOOKUP(Incoming_Data[[#This Row],[Object ID]],Finalized_Data[#All],2,FALSE),"")</f>
        <v>41393</v>
      </c>
      <c r="P8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8" s="6">
        <f>IFERROR(DATE(YEAR(Incoming_Data[[#This Row],[Incoming Day]]),MONTH(Incoming_Data[[#This Row],[Incoming Day]]),1),"")</f>
        <v>41334</v>
      </c>
      <c r="R808" s="3">
        <f>DATE(YEAR(Incoming_Data[[#This Row],[Incoming Day]]),1,1)</f>
        <v>41275</v>
      </c>
      <c r="S808" s="6">
        <f>IFERROR(DATE(YEAR(Incoming_Data[[#This Row],[Completed Day]]),MONTH(Incoming_Data[[#This Row],[Completed Day]]),1),"")</f>
        <v>41334</v>
      </c>
      <c r="T808" s="6">
        <f>IFERROR(DATE(YEAR(Incoming_Data[[#This Row],[Confirmed Day]]),MONTH(Incoming_Data[[#This Row],[Confirmed Day]]),1),"")</f>
        <v>41365</v>
      </c>
      <c r="U808" s="12">
        <f>IF(ISNUMBER(Incoming_Data[[#This Row],[Completed Day]]),1,0)</f>
        <v>1</v>
      </c>
      <c r="V808" s="12">
        <f>IF(ISNUMBER(Incoming_Data[[#This Row],[Confirmed Day]]),1,0)</f>
        <v>1</v>
      </c>
      <c r="X808" t="s">
        <v>233</v>
      </c>
      <c r="Y808" s="36">
        <v>41366</v>
      </c>
      <c r="AA808" t="s">
        <v>239</v>
      </c>
      <c r="AB808" s="36">
        <v>41414</v>
      </c>
    </row>
    <row r="809" spans="2:28" x14ac:dyDescent="0.25">
      <c r="B809" s="24" t="s">
        <v>30</v>
      </c>
      <c r="C809" s="24" t="s">
        <v>17</v>
      </c>
      <c r="D809" s="24" t="s">
        <v>2186</v>
      </c>
      <c r="E809" s="24" t="s">
        <v>8028</v>
      </c>
      <c r="F809" s="24" t="s">
        <v>11119</v>
      </c>
      <c r="G809" s="36">
        <v>41346</v>
      </c>
      <c r="H809" s="36">
        <v>41346</v>
      </c>
      <c r="I809" s="12">
        <v>3</v>
      </c>
      <c r="J809" s="12">
        <v>3</v>
      </c>
      <c r="K809" s="12">
        <v>3</v>
      </c>
      <c r="L809" s="24" t="s">
        <v>10597</v>
      </c>
      <c r="M809" t="str">
        <f>VLOOKUP(LEFT(Incoming_Data[[#This Row],[Object ID]],1),Lookup[#All],2,FALSE)</f>
        <v>Service Request</v>
      </c>
      <c r="N809" s="36">
        <f>IFERROR(VLOOKUP(Incoming_Data[[#This Row],[Object ID]],SP_Data[#All],2,FALSE),"")</f>
        <v>41362</v>
      </c>
      <c r="O809" s="36">
        <f>IFERROR(VLOOKUP(Incoming_Data[[#This Row],[Object ID]],Finalized_Data[#All],2,FALSE),"")</f>
        <v>41393</v>
      </c>
      <c r="P8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09" s="6">
        <f>IFERROR(DATE(YEAR(Incoming_Data[[#This Row],[Incoming Day]]),MONTH(Incoming_Data[[#This Row],[Incoming Day]]),1),"")</f>
        <v>41334</v>
      </c>
      <c r="R809" s="3">
        <f>DATE(YEAR(Incoming_Data[[#This Row],[Incoming Day]]),1,1)</f>
        <v>41275</v>
      </c>
      <c r="S809" s="6">
        <f>IFERROR(DATE(YEAR(Incoming_Data[[#This Row],[Completed Day]]),MONTH(Incoming_Data[[#This Row],[Completed Day]]),1),"")</f>
        <v>41334</v>
      </c>
      <c r="T809" s="6">
        <f>IFERROR(DATE(YEAR(Incoming_Data[[#This Row],[Confirmed Day]]),MONTH(Incoming_Data[[#This Row],[Confirmed Day]]),1),"")</f>
        <v>41365</v>
      </c>
      <c r="U809" s="12">
        <f>IF(ISNUMBER(Incoming_Data[[#This Row],[Completed Day]]),1,0)</f>
        <v>1</v>
      </c>
      <c r="V809" s="12">
        <f>IF(ISNUMBER(Incoming_Data[[#This Row],[Confirmed Day]]),1,0)</f>
        <v>1</v>
      </c>
      <c r="X809" t="s">
        <v>235</v>
      </c>
      <c r="Y809" s="36">
        <v>41383</v>
      </c>
      <c r="AA809" t="s">
        <v>241</v>
      </c>
      <c r="AB809" s="36">
        <v>41414</v>
      </c>
    </row>
    <row r="810" spans="2:28" x14ac:dyDescent="0.25">
      <c r="B810" s="24" t="s">
        <v>30</v>
      </c>
      <c r="C810" s="24" t="s">
        <v>17</v>
      </c>
      <c r="D810" s="24" t="s">
        <v>2186</v>
      </c>
      <c r="E810" s="24" t="s">
        <v>7968</v>
      </c>
      <c r="F810" s="24" t="s">
        <v>11153</v>
      </c>
      <c r="G810" s="36">
        <v>41341</v>
      </c>
      <c r="H810" s="36">
        <v>41340</v>
      </c>
      <c r="I810" s="12">
        <v>3</v>
      </c>
      <c r="J810" s="12">
        <v>3</v>
      </c>
      <c r="K810" s="12">
        <v>3</v>
      </c>
      <c r="L810" s="24" t="s">
        <v>10597</v>
      </c>
      <c r="M810" t="str">
        <f>VLOOKUP(LEFT(Incoming_Data[[#This Row],[Object ID]],1),Lookup[#All],2,FALSE)</f>
        <v>Service Request</v>
      </c>
      <c r="N810" s="36">
        <f>IFERROR(VLOOKUP(Incoming_Data[[#This Row],[Object ID]],SP_Data[#All],2,FALSE),"")</f>
        <v>41353</v>
      </c>
      <c r="O810" s="36">
        <f>IFERROR(VLOOKUP(Incoming_Data[[#This Row],[Object ID]],Finalized_Data[#All],2,FALSE),"")</f>
        <v>41384</v>
      </c>
      <c r="P8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0" s="6">
        <f>IFERROR(DATE(YEAR(Incoming_Data[[#This Row],[Incoming Day]]),MONTH(Incoming_Data[[#This Row],[Incoming Day]]),1),"")</f>
        <v>41334</v>
      </c>
      <c r="R810" s="3">
        <f>DATE(YEAR(Incoming_Data[[#This Row],[Incoming Day]]),1,1)</f>
        <v>41275</v>
      </c>
      <c r="S810" s="6">
        <f>IFERROR(DATE(YEAR(Incoming_Data[[#This Row],[Completed Day]]),MONTH(Incoming_Data[[#This Row],[Completed Day]]),1),"")</f>
        <v>41334</v>
      </c>
      <c r="T810" s="6">
        <f>IFERROR(DATE(YEAR(Incoming_Data[[#This Row],[Confirmed Day]]),MONTH(Incoming_Data[[#This Row],[Confirmed Day]]),1),"")</f>
        <v>41365</v>
      </c>
      <c r="U810" s="12">
        <f>IF(ISNUMBER(Incoming_Data[[#This Row],[Completed Day]]),1,0)</f>
        <v>1</v>
      </c>
      <c r="V810" s="12">
        <f>IF(ISNUMBER(Incoming_Data[[#This Row],[Confirmed Day]]),1,0)</f>
        <v>1</v>
      </c>
      <c r="X810" t="s">
        <v>237</v>
      </c>
      <c r="Y810" s="36">
        <v>41366</v>
      </c>
      <c r="AA810" t="s">
        <v>243</v>
      </c>
      <c r="AB810" s="36">
        <v>41414</v>
      </c>
    </row>
    <row r="811" spans="2:28" x14ac:dyDescent="0.25">
      <c r="B811" s="24" t="s">
        <v>30</v>
      </c>
      <c r="C811" s="24" t="s">
        <v>17</v>
      </c>
      <c r="D811" s="24" t="s">
        <v>2186</v>
      </c>
      <c r="E811" s="24" t="s">
        <v>7931</v>
      </c>
      <c r="F811" s="24" t="s">
        <v>11119</v>
      </c>
      <c r="G811" s="36">
        <v>41347</v>
      </c>
      <c r="H811" s="36">
        <v>41346</v>
      </c>
      <c r="I811" s="12">
        <v>3</v>
      </c>
      <c r="J811" s="12">
        <v>3</v>
      </c>
      <c r="K811" s="12">
        <v>3</v>
      </c>
      <c r="L811" s="24" t="s">
        <v>10597</v>
      </c>
      <c r="M811" t="str">
        <f>VLOOKUP(LEFT(Incoming_Data[[#This Row],[Object ID]],1),Lookup[#All],2,FALSE)</f>
        <v>Service Request</v>
      </c>
      <c r="N811" s="36">
        <f>IFERROR(VLOOKUP(Incoming_Data[[#This Row],[Object ID]],SP_Data[#All],2,FALSE),"")</f>
        <v>41362</v>
      </c>
      <c r="O811" s="36">
        <f>IFERROR(VLOOKUP(Incoming_Data[[#This Row],[Object ID]],Finalized_Data[#All],2,FALSE),"")</f>
        <v>41393</v>
      </c>
      <c r="P8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1" s="6">
        <f>IFERROR(DATE(YEAR(Incoming_Data[[#This Row],[Incoming Day]]),MONTH(Incoming_Data[[#This Row],[Incoming Day]]),1),"")</f>
        <v>41334</v>
      </c>
      <c r="R811" s="3">
        <f>DATE(YEAR(Incoming_Data[[#This Row],[Incoming Day]]),1,1)</f>
        <v>41275</v>
      </c>
      <c r="S811" s="6">
        <f>IFERROR(DATE(YEAR(Incoming_Data[[#This Row],[Completed Day]]),MONTH(Incoming_Data[[#This Row],[Completed Day]]),1),"")</f>
        <v>41334</v>
      </c>
      <c r="T811" s="6">
        <f>IFERROR(DATE(YEAR(Incoming_Data[[#This Row],[Confirmed Day]]),MONTH(Incoming_Data[[#This Row],[Confirmed Day]]),1),"")</f>
        <v>41365</v>
      </c>
      <c r="U811" s="12">
        <f>IF(ISNUMBER(Incoming_Data[[#This Row],[Completed Day]]),1,0)</f>
        <v>1</v>
      </c>
      <c r="V811" s="12">
        <f>IF(ISNUMBER(Incoming_Data[[#This Row],[Confirmed Day]]),1,0)</f>
        <v>1</v>
      </c>
      <c r="X811" t="s">
        <v>239</v>
      </c>
      <c r="Y811" s="36">
        <v>41366</v>
      </c>
      <c r="AA811" t="s">
        <v>245</v>
      </c>
      <c r="AB811" s="36">
        <v>41414</v>
      </c>
    </row>
    <row r="812" spans="2:28" x14ac:dyDescent="0.25">
      <c r="B812" s="24" t="s">
        <v>30</v>
      </c>
      <c r="C812" s="24" t="s">
        <v>17</v>
      </c>
      <c r="D812" s="24" t="s">
        <v>2186</v>
      </c>
      <c r="E812" s="24" t="s">
        <v>7879</v>
      </c>
      <c r="F812" s="24" t="s">
        <v>11154</v>
      </c>
      <c r="G812" s="36">
        <v>41337</v>
      </c>
      <c r="H812" s="36">
        <v>41337</v>
      </c>
      <c r="I812" s="12">
        <v>3</v>
      </c>
      <c r="J812" s="12">
        <v>3</v>
      </c>
      <c r="K812" s="12">
        <v>3</v>
      </c>
      <c r="L812" s="24" t="s">
        <v>10597</v>
      </c>
      <c r="M812" t="str">
        <f>VLOOKUP(LEFT(Incoming_Data[[#This Row],[Object ID]],1),Lookup[#All],2,FALSE)</f>
        <v>Service Request</v>
      </c>
      <c r="N812" s="36">
        <f>IFERROR(VLOOKUP(Incoming_Data[[#This Row],[Object ID]],SP_Data[#All],2,FALSE),"")</f>
        <v>41369</v>
      </c>
      <c r="O812" s="36">
        <f>IFERROR(VLOOKUP(Incoming_Data[[#This Row],[Object ID]],Finalized_Data[#All],2,FALSE),"")</f>
        <v>41414</v>
      </c>
      <c r="P8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2" s="6">
        <f>IFERROR(DATE(YEAR(Incoming_Data[[#This Row],[Incoming Day]]),MONTH(Incoming_Data[[#This Row],[Incoming Day]]),1),"")</f>
        <v>41334</v>
      </c>
      <c r="R812" s="3">
        <f>DATE(YEAR(Incoming_Data[[#This Row],[Incoming Day]]),1,1)</f>
        <v>41275</v>
      </c>
      <c r="S812" s="6">
        <f>IFERROR(DATE(YEAR(Incoming_Data[[#This Row],[Completed Day]]),MONTH(Incoming_Data[[#This Row],[Completed Day]]),1),"")</f>
        <v>41365</v>
      </c>
      <c r="T812" s="6">
        <f>IFERROR(DATE(YEAR(Incoming_Data[[#This Row],[Confirmed Day]]),MONTH(Incoming_Data[[#This Row],[Confirmed Day]]),1),"")</f>
        <v>41395</v>
      </c>
      <c r="U812" s="12">
        <f>IF(ISNUMBER(Incoming_Data[[#This Row],[Completed Day]]),1,0)</f>
        <v>1</v>
      </c>
      <c r="V812" s="12">
        <f>IF(ISNUMBER(Incoming_Data[[#This Row],[Confirmed Day]]),1,0)</f>
        <v>1</v>
      </c>
      <c r="X812" t="s">
        <v>241</v>
      </c>
      <c r="Y812" s="36">
        <v>41366</v>
      </c>
      <c r="AA812" t="s">
        <v>247</v>
      </c>
      <c r="AB812" s="36">
        <v>41414</v>
      </c>
    </row>
    <row r="813" spans="2:28" x14ac:dyDescent="0.25">
      <c r="B813" s="24" t="s">
        <v>30</v>
      </c>
      <c r="C813" s="24" t="s">
        <v>17</v>
      </c>
      <c r="D813" s="24" t="s">
        <v>2186</v>
      </c>
      <c r="E813" s="24" t="s">
        <v>7777</v>
      </c>
      <c r="F813" s="24" t="s">
        <v>11155</v>
      </c>
      <c r="G813" s="36">
        <v>41337</v>
      </c>
      <c r="H813" s="36">
        <v>41337</v>
      </c>
      <c r="I813" s="12">
        <v>3</v>
      </c>
      <c r="J813" s="12">
        <v>3</v>
      </c>
      <c r="K813" s="12">
        <v>3</v>
      </c>
      <c r="L813" s="24" t="s">
        <v>10597</v>
      </c>
      <c r="M813" t="str">
        <f>VLOOKUP(LEFT(Incoming_Data[[#This Row],[Object ID]],1),Lookup[#All],2,FALSE)</f>
        <v>Service Request</v>
      </c>
      <c r="N813" s="36">
        <f>IFERROR(VLOOKUP(Incoming_Data[[#This Row],[Object ID]],SP_Data[#All],2,FALSE),"")</f>
        <v>41353</v>
      </c>
      <c r="O813" s="36">
        <f>IFERROR(VLOOKUP(Incoming_Data[[#This Row],[Object ID]],Finalized_Data[#All],2,FALSE),"")</f>
        <v>41384</v>
      </c>
      <c r="P8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3" s="6">
        <f>IFERROR(DATE(YEAR(Incoming_Data[[#This Row],[Incoming Day]]),MONTH(Incoming_Data[[#This Row],[Incoming Day]]),1),"")</f>
        <v>41334</v>
      </c>
      <c r="R813" s="3">
        <f>DATE(YEAR(Incoming_Data[[#This Row],[Incoming Day]]),1,1)</f>
        <v>41275</v>
      </c>
      <c r="S813" s="6">
        <f>IFERROR(DATE(YEAR(Incoming_Data[[#This Row],[Completed Day]]),MONTH(Incoming_Data[[#This Row],[Completed Day]]),1),"")</f>
        <v>41334</v>
      </c>
      <c r="T813" s="6">
        <f>IFERROR(DATE(YEAR(Incoming_Data[[#This Row],[Confirmed Day]]),MONTH(Incoming_Data[[#This Row],[Confirmed Day]]),1),"")</f>
        <v>41365</v>
      </c>
      <c r="U813" s="12">
        <f>IF(ISNUMBER(Incoming_Data[[#This Row],[Completed Day]]),1,0)</f>
        <v>1</v>
      </c>
      <c r="V813" s="12">
        <f>IF(ISNUMBER(Incoming_Data[[#This Row],[Confirmed Day]]),1,0)</f>
        <v>1</v>
      </c>
      <c r="X813" t="s">
        <v>243</v>
      </c>
      <c r="Y813" s="36">
        <v>41366</v>
      </c>
      <c r="AA813" t="s">
        <v>249</v>
      </c>
      <c r="AB813" s="36">
        <v>41414</v>
      </c>
    </row>
    <row r="814" spans="2:28" x14ac:dyDescent="0.25">
      <c r="B814" s="24" t="s">
        <v>30</v>
      </c>
      <c r="C814" s="24" t="s">
        <v>17</v>
      </c>
      <c r="D814" s="24" t="s">
        <v>2186</v>
      </c>
      <c r="E814" s="24" t="s">
        <v>7766</v>
      </c>
      <c r="F814" s="24" t="s">
        <v>11155</v>
      </c>
      <c r="G814" s="36">
        <v>41337</v>
      </c>
      <c r="H814" s="36">
        <v>41337</v>
      </c>
      <c r="I814" s="12">
        <v>3</v>
      </c>
      <c r="J814" s="12">
        <v>3</v>
      </c>
      <c r="K814" s="12">
        <v>3</v>
      </c>
      <c r="L814" s="24" t="s">
        <v>10597</v>
      </c>
      <c r="M814" t="str">
        <f>VLOOKUP(LEFT(Incoming_Data[[#This Row],[Object ID]],1),Lookup[#All],2,FALSE)</f>
        <v>Service Request</v>
      </c>
      <c r="N814" s="36">
        <f>IFERROR(VLOOKUP(Incoming_Data[[#This Row],[Object ID]],SP_Data[#All],2,FALSE),"")</f>
        <v>41353</v>
      </c>
      <c r="O814" s="36">
        <f>IFERROR(VLOOKUP(Incoming_Data[[#This Row],[Object ID]],Finalized_Data[#All],2,FALSE),"")</f>
        <v>41384</v>
      </c>
      <c r="P8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4" s="6">
        <f>IFERROR(DATE(YEAR(Incoming_Data[[#This Row],[Incoming Day]]),MONTH(Incoming_Data[[#This Row],[Incoming Day]]),1),"")</f>
        <v>41334</v>
      </c>
      <c r="R814" s="3">
        <f>DATE(YEAR(Incoming_Data[[#This Row],[Incoming Day]]),1,1)</f>
        <v>41275</v>
      </c>
      <c r="S814" s="6">
        <f>IFERROR(DATE(YEAR(Incoming_Data[[#This Row],[Completed Day]]),MONTH(Incoming_Data[[#This Row],[Completed Day]]),1),"")</f>
        <v>41334</v>
      </c>
      <c r="T814" s="6">
        <f>IFERROR(DATE(YEAR(Incoming_Data[[#This Row],[Confirmed Day]]),MONTH(Incoming_Data[[#This Row],[Confirmed Day]]),1),"")</f>
        <v>41365</v>
      </c>
      <c r="U814" s="12">
        <f>IF(ISNUMBER(Incoming_Data[[#This Row],[Completed Day]]),1,0)</f>
        <v>1</v>
      </c>
      <c r="V814" s="12">
        <f>IF(ISNUMBER(Incoming_Data[[#This Row],[Confirmed Day]]),1,0)</f>
        <v>1</v>
      </c>
      <c r="X814" t="s">
        <v>245</v>
      </c>
      <c r="Y814" s="36">
        <v>41366</v>
      </c>
      <c r="AA814" t="s">
        <v>251</v>
      </c>
      <c r="AB814" s="36">
        <v>41414</v>
      </c>
    </row>
    <row r="815" spans="2:28" x14ac:dyDescent="0.25">
      <c r="B815" s="24" t="s">
        <v>30</v>
      </c>
      <c r="C815" s="24" t="s">
        <v>17</v>
      </c>
      <c r="D815" s="24" t="s">
        <v>2186</v>
      </c>
      <c r="E815" s="24" t="s">
        <v>7740</v>
      </c>
      <c r="F815" s="24" t="s">
        <v>11156</v>
      </c>
      <c r="G815" s="36">
        <v>41345</v>
      </c>
      <c r="H815" s="36">
        <v>41345</v>
      </c>
      <c r="I815" s="12">
        <v>3</v>
      </c>
      <c r="J815" s="12">
        <v>3</v>
      </c>
      <c r="K815" s="12">
        <v>3</v>
      </c>
      <c r="L815" s="24" t="s">
        <v>10597</v>
      </c>
      <c r="M815" t="str">
        <f>VLOOKUP(LEFT(Incoming_Data[[#This Row],[Object ID]],1),Lookup[#All],2,FALSE)</f>
        <v>Service Request</v>
      </c>
      <c r="N815" s="36">
        <f>IFERROR(VLOOKUP(Incoming_Data[[#This Row],[Object ID]],SP_Data[#All],2,FALSE),"")</f>
        <v>41353</v>
      </c>
      <c r="O815" s="36">
        <f>IFERROR(VLOOKUP(Incoming_Data[[#This Row],[Object ID]],Finalized_Data[#All],2,FALSE),"")</f>
        <v>41354</v>
      </c>
      <c r="P8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5" s="6">
        <f>IFERROR(DATE(YEAR(Incoming_Data[[#This Row],[Incoming Day]]),MONTH(Incoming_Data[[#This Row],[Incoming Day]]),1),"")</f>
        <v>41334</v>
      </c>
      <c r="R815" s="3">
        <f>DATE(YEAR(Incoming_Data[[#This Row],[Incoming Day]]),1,1)</f>
        <v>41275</v>
      </c>
      <c r="S815" s="6">
        <f>IFERROR(DATE(YEAR(Incoming_Data[[#This Row],[Completed Day]]),MONTH(Incoming_Data[[#This Row],[Completed Day]]),1),"")</f>
        <v>41334</v>
      </c>
      <c r="T815" s="6">
        <f>IFERROR(DATE(YEAR(Incoming_Data[[#This Row],[Confirmed Day]]),MONTH(Incoming_Data[[#This Row],[Confirmed Day]]),1),"")</f>
        <v>41334</v>
      </c>
      <c r="U815" s="12">
        <f>IF(ISNUMBER(Incoming_Data[[#This Row],[Completed Day]]),1,0)</f>
        <v>1</v>
      </c>
      <c r="V815" s="12">
        <f>IF(ISNUMBER(Incoming_Data[[#This Row],[Confirmed Day]]),1,0)</f>
        <v>1</v>
      </c>
      <c r="X815" t="s">
        <v>247</v>
      </c>
      <c r="Y815" s="36">
        <v>41366</v>
      </c>
      <c r="AA815" t="s">
        <v>252</v>
      </c>
      <c r="AB815" s="36">
        <v>41414</v>
      </c>
    </row>
    <row r="816" spans="2:28" x14ac:dyDescent="0.25">
      <c r="B816" s="24" t="s">
        <v>30</v>
      </c>
      <c r="C816" s="24" t="s">
        <v>17</v>
      </c>
      <c r="D816" s="24" t="s">
        <v>2186</v>
      </c>
      <c r="E816" s="24" t="s">
        <v>7699</v>
      </c>
      <c r="F816" s="24" t="s">
        <v>11157</v>
      </c>
      <c r="G816" s="36">
        <v>41337</v>
      </c>
      <c r="H816" s="36">
        <v>41337</v>
      </c>
      <c r="I816" s="12">
        <v>3</v>
      </c>
      <c r="J816" s="12">
        <v>3</v>
      </c>
      <c r="K816" s="12">
        <v>3</v>
      </c>
      <c r="L816" s="24" t="s">
        <v>10597</v>
      </c>
      <c r="M816" t="str">
        <f>VLOOKUP(LEFT(Incoming_Data[[#This Row],[Object ID]],1),Lookup[#All],2,FALSE)</f>
        <v>Service Request</v>
      </c>
      <c r="N816" s="36">
        <f>IFERROR(VLOOKUP(Incoming_Data[[#This Row],[Object ID]],SP_Data[#All],2,FALSE),"")</f>
        <v>41353</v>
      </c>
      <c r="O816" s="36">
        <f>IFERROR(VLOOKUP(Incoming_Data[[#This Row],[Object ID]],Finalized_Data[#All],2,FALSE),"")</f>
        <v>41384</v>
      </c>
      <c r="P8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6" s="6">
        <f>IFERROR(DATE(YEAR(Incoming_Data[[#This Row],[Incoming Day]]),MONTH(Incoming_Data[[#This Row],[Incoming Day]]),1),"")</f>
        <v>41334</v>
      </c>
      <c r="R816" s="3">
        <f>DATE(YEAR(Incoming_Data[[#This Row],[Incoming Day]]),1,1)</f>
        <v>41275</v>
      </c>
      <c r="S816" s="6">
        <f>IFERROR(DATE(YEAR(Incoming_Data[[#This Row],[Completed Day]]),MONTH(Incoming_Data[[#This Row],[Completed Day]]),1),"")</f>
        <v>41334</v>
      </c>
      <c r="T816" s="6">
        <f>IFERROR(DATE(YEAR(Incoming_Data[[#This Row],[Confirmed Day]]),MONTH(Incoming_Data[[#This Row],[Confirmed Day]]),1),"")</f>
        <v>41365</v>
      </c>
      <c r="U816" s="12">
        <f>IF(ISNUMBER(Incoming_Data[[#This Row],[Completed Day]]),1,0)</f>
        <v>1</v>
      </c>
      <c r="V816" s="12">
        <f>IF(ISNUMBER(Incoming_Data[[#This Row],[Confirmed Day]]),1,0)</f>
        <v>1</v>
      </c>
      <c r="X816" t="s">
        <v>249</v>
      </c>
      <c r="Y816" s="36">
        <v>41366</v>
      </c>
      <c r="AA816" t="s">
        <v>254</v>
      </c>
      <c r="AB816" s="36">
        <v>41414</v>
      </c>
    </row>
    <row r="817" spans="2:28" x14ac:dyDescent="0.25">
      <c r="B817" s="24" t="s">
        <v>30</v>
      </c>
      <c r="C817" s="24" t="s">
        <v>17</v>
      </c>
      <c r="D817" s="24" t="s">
        <v>2186</v>
      </c>
      <c r="E817" s="24" t="s">
        <v>7667</v>
      </c>
      <c r="F817" s="24" t="s">
        <v>11157</v>
      </c>
      <c r="G817" s="36">
        <v>41346</v>
      </c>
      <c r="H817" s="36">
        <v>41346</v>
      </c>
      <c r="I817" s="12">
        <v>3</v>
      </c>
      <c r="J817" s="12">
        <v>3</v>
      </c>
      <c r="K817" s="12">
        <v>3</v>
      </c>
      <c r="L817" s="24" t="s">
        <v>10597</v>
      </c>
      <c r="M817" t="str">
        <f>VLOOKUP(LEFT(Incoming_Data[[#This Row],[Object ID]],1),Lookup[#All],2,FALSE)</f>
        <v>Service Request</v>
      </c>
      <c r="N817" s="36">
        <f>IFERROR(VLOOKUP(Incoming_Data[[#This Row],[Object ID]],SP_Data[#All],2,FALSE),"")</f>
        <v>41353</v>
      </c>
      <c r="O817" s="36">
        <f>IFERROR(VLOOKUP(Incoming_Data[[#This Row],[Object ID]],Finalized_Data[#All],2,FALSE),"")</f>
        <v>41384</v>
      </c>
      <c r="P8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7" s="6">
        <f>IFERROR(DATE(YEAR(Incoming_Data[[#This Row],[Incoming Day]]),MONTH(Incoming_Data[[#This Row],[Incoming Day]]),1),"")</f>
        <v>41334</v>
      </c>
      <c r="R817" s="3">
        <f>DATE(YEAR(Incoming_Data[[#This Row],[Incoming Day]]),1,1)</f>
        <v>41275</v>
      </c>
      <c r="S817" s="6">
        <f>IFERROR(DATE(YEAR(Incoming_Data[[#This Row],[Completed Day]]),MONTH(Incoming_Data[[#This Row],[Completed Day]]),1),"")</f>
        <v>41334</v>
      </c>
      <c r="T817" s="6">
        <f>IFERROR(DATE(YEAR(Incoming_Data[[#This Row],[Confirmed Day]]),MONTH(Incoming_Data[[#This Row],[Confirmed Day]]),1),"")</f>
        <v>41365</v>
      </c>
      <c r="U817" s="12">
        <f>IF(ISNUMBER(Incoming_Data[[#This Row],[Completed Day]]),1,0)</f>
        <v>1</v>
      </c>
      <c r="V817" s="12">
        <f>IF(ISNUMBER(Incoming_Data[[#This Row],[Confirmed Day]]),1,0)</f>
        <v>1</v>
      </c>
      <c r="X817" t="s">
        <v>251</v>
      </c>
      <c r="Y817" s="36">
        <v>41366</v>
      </c>
      <c r="AA817" t="s">
        <v>256</v>
      </c>
      <c r="AB817" s="36">
        <v>41414</v>
      </c>
    </row>
    <row r="818" spans="2:28" x14ac:dyDescent="0.25">
      <c r="B818" s="24" t="s">
        <v>30</v>
      </c>
      <c r="C818" s="24" t="s">
        <v>17</v>
      </c>
      <c r="D818" s="24" t="s">
        <v>2186</v>
      </c>
      <c r="E818" s="24" t="s">
        <v>7639</v>
      </c>
      <c r="F818" s="24" t="s">
        <v>11158</v>
      </c>
      <c r="G818" s="36">
        <v>41342</v>
      </c>
      <c r="H818" s="36">
        <v>41342</v>
      </c>
      <c r="I818" s="12">
        <v>3</v>
      </c>
      <c r="J818" s="12">
        <v>3</v>
      </c>
      <c r="K818" s="12">
        <v>3</v>
      </c>
      <c r="L818" s="24" t="s">
        <v>10597</v>
      </c>
      <c r="M818" t="str">
        <f>VLOOKUP(LEFT(Incoming_Data[[#This Row],[Object ID]],1),Lookup[#All],2,FALSE)</f>
        <v>Service Request</v>
      </c>
      <c r="N818" s="36">
        <f>IFERROR(VLOOKUP(Incoming_Data[[#This Row],[Object ID]],SP_Data[#All],2,FALSE),"")</f>
        <v>41353</v>
      </c>
      <c r="O818" s="36">
        <f>IFERROR(VLOOKUP(Incoming_Data[[#This Row],[Object ID]],Finalized_Data[#All],2,FALSE),"")</f>
        <v>41384</v>
      </c>
      <c r="P8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8" s="6">
        <f>IFERROR(DATE(YEAR(Incoming_Data[[#This Row],[Incoming Day]]),MONTH(Incoming_Data[[#This Row],[Incoming Day]]),1),"")</f>
        <v>41334</v>
      </c>
      <c r="R818" s="3">
        <f>DATE(YEAR(Incoming_Data[[#This Row],[Incoming Day]]),1,1)</f>
        <v>41275</v>
      </c>
      <c r="S818" s="6">
        <f>IFERROR(DATE(YEAR(Incoming_Data[[#This Row],[Completed Day]]),MONTH(Incoming_Data[[#This Row],[Completed Day]]),1),"")</f>
        <v>41334</v>
      </c>
      <c r="T818" s="6">
        <f>IFERROR(DATE(YEAR(Incoming_Data[[#This Row],[Confirmed Day]]),MONTH(Incoming_Data[[#This Row],[Confirmed Day]]),1),"")</f>
        <v>41365</v>
      </c>
      <c r="U818" s="12">
        <f>IF(ISNUMBER(Incoming_Data[[#This Row],[Completed Day]]),1,0)</f>
        <v>1</v>
      </c>
      <c r="V818" s="12">
        <f>IF(ISNUMBER(Incoming_Data[[#This Row],[Confirmed Day]]),1,0)</f>
        <v>1</v>
      </c>
      <c r="X818" t="s">
        <v>252</v>
      </c>
      <c r="Y818" s="36">
        <v>41366</v>
      </c>
      <c r="AA818" t="s">
        <v>258</v>
      </c>
      <c r="AB818" s="36">
        <v>41366</v>
      </c>
    </row>
    <row r="819" spans="2:28" x14ac:dyDescent="0.25">
      <c r="B819" s="24" t="s">
        <v>30</v>
      </c>
      <c r="C819" s="24" t="s">
        <v>17</v>
      </c>
      <c r="D819" s="24" t="s">
        <v>2186</v>
      </c>
      <c r="E819" s="24" t="s">
        <v>7605</v>
      </c>
      <c r="F819" s="24" t="s">
        <v>11159</v>
      </c>
      <c r="G819" s="36">
        <v>41347</v>
      </c>
      <c r="H819" s="36">
        <v>41347</v>
      </c>
      <c r="I819" s="12">
        <v>2</v>
      </c>
      <c r="J819" s="12">
        <v>2</v>
      </c>
      <c r="K819" s="12">
        <v>2</v>
      </c>
      <c r="L819" s="24" t="s">
        <v>10597</v>
      </c>
      <c r="M819" t="str">
        <f>VLOOKUP(LEFT(Incoming_Data[[#This Row],[Object ID]],1),Lookup[#All],2,FALSE)</f>
        <v>Service Request</v>
      </c>
      <c r="N819" s="36">
        <f>IFERROR(VLOOKUP(Incoming_Data[[#This Row],[Object ID]],SP_Data[#All],2,FALSE),"")</f>
        <v>41353</v>
      </c>
      <c r="O819" s="36">
        <f>IFERROR(VLOOKUP(Incoming_Data[[#This Row],[Object ID]],Finalized_Data[#All],2,FALSE),"")</f>
        <v>41353</v>
      </c>
      <c r="P8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19" s="6">
        <f>IFERROR(DATE(YEAR(Incoming_Data[[#This Row],[Incoming Day]]),MONTH(Incoming_Data[[#This Row],[Incoming Day]]),1),"")</f>
        <v>41334</v>
      </c>
      <c r="R819" s="3">
        <f>DATE(YEAR(Incoming_Data[[#This Row],[Incoming Day]]),1,1)</f>
        <v>41275</v>
      </c>
      <c r="S819" s="6">
        <f>IFERROR(DATE(YEAR(Incoming_Data[[#This Row],[Completed Day]]),MONTH(Incoming_Data[[#This Row],[Completed Day]]),1),"")</f>
        <v>41334</v>
      </c>
      <c r="T819" s="6">
        <f>IFERROR(DATE(YEAR(Incoming_Data[[#This Row],[Confirmed Day]]),MONTH(Incoming_Data[[#This Row],[Confirmed Day]]),1),"")</f>
        <v>41334</v>
      </c>
      <c r="U819" s="12">
        <f>IF(ISNUMBER(Incoming_Data[[#This Row],[Completed Day]]),1,0)</f>
        <v>1</v>
      </c>
      <c r="V819" s="12">
        <f>IF(ISNUMBER(Incoming_Data[[#This Row],[Confirmed Day]]),1,0)</f>
        <v>1</v>
      </c>
      <c r="X819" t="s">
        <v>254</v>
      </c>
      <c r="Y819" s="36">
        <v>41366</v>
      </c>
      <c r="AA819" t="s">
        <v>260</v>
      </c>
      <c r="AB819" s="36">
        <v>41414</v>
      </c>
    </row>
    <row r="820" spans="2:28" x14ac:dyDescent="0.25">
      <c r="B820" s="24" t="s">
        <v>30</v>
      </c>
      <c r="C820" s="24" t="s">
        <v>17</v>
      </c>
      <c r="D820" s="24" t="s">
        <v>2186</v>
      </c>
      <c r="E820" s="24" t="s">
        <v>7551</v>
      </c>
      <c r="F820" s="24" t="s">
        <v>11160</v>
      </c>
      <c r="G820" s="36">
        <v>41351</v>
      </c>
      <c r="H820" s="36">
        <v>41351</v>
      </c>
      <c r="I820" s="12">
        <v>3</v>
      </c>
      <c r="J820" s="12">
        <v>3</v>
      </c>
      <c r="K820" s="12">
        <v>3</v>
      </c>
      <c r="L820" s="24" t="s">
        <v>10597</v>
      </c>
      <c r="M820" t="str">
        <f>VLOOKUP(LEFT(Incoming_Data[[#This Row],[Object ID]],1),Lookup[#All],2,FALSE)</f>
        <v>Service Request</v>
      </c>
      <c r="N820" s="36">
        <f>IFERROR(VLOOKUP(Incoming_Data[[#This Row],[Object ID]],SP_Data[#All],2,FALSE),"")</f>
        <v>41353</v>
      </c>
      <c r="O820" s="36">
        <f>IFERROR(VLOOKUP(Incoming_Data[[#This Row],[Object ID]],Finalized_Data[#All],2,FALSE),"")</f>
        <v>41384</v>
      </c>
      <c r="P8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0" s="6">
        <f>IFERROR(DATE(YEAR(Incoming_Data[[#This Row],[Incoming Day]]),MONTH(Incoming_Data[[#This Row],[Incoming Day]]),1),"")</f>
        <v>41334</v>
      </c>
      <c r="R820" s="3">
        <f>DATE(YEAR(Incoming_Data[[#This Row],[Incoming Day]]),1,1)</f>
        <v>41275</v>
      </c>
      <c r="S820" s="6">
        <f>IFERROR(DATE(YEAR(Incoming_Data[[#This Row],[Completed Day]]),MONTH(Incoming_Data[[#This Row],[Completed Day]]),1),"")</f>
        <v>41334</v>
      </c>
      <c r="T820" s="6">
        <f>IFERROR(DATE(YEAR(Incoming_Data[[#This Row],[Confirmed Day]]),MONTH(Incoming_Data[[#This Row],[Confirmed Day]]),1),"")</f>
        <v>41365</v>
      </c>
      <c r="U820" s="12">
        <f>IF(ISNUMBER(Incoming_Data[[#This Row],[Completed Day]]),1,0)</f>
        <v>1</v>
      </c>
      <c r="V820" s="12">
        <f>IF(ISNUMBER(Incoming_Data[[#This Row],[Confirmed Day]]),1,0)</f>
        <v>1</v>
      </c>
      <c r="X820" t="s">
        <v>256</v>
      </c>
      <c r="Y820" s="36">
        <v>41366</v>
      </c>
      <c r="AA820" t="s">
        <v>262</v>
      </c>
      <c r="AB820" s="36">
        <v>41414</v>
      </c>
    </row>
    <row r="821" spans="2:28" x14ac:dyDescent="0.25">
      <c r="B821" s="24" t="s">
        <v>30</v>
      </c>
      <c r="C821" s="24" t="s">
        <v>17</v>
      </c>
      <c r="D821" s="24" t="s">
        <v>2186</v>
      </c>
      <c r="E821" s="24" t="s">
        <v>7542</v>
      </c>
      <c r="F821" s="24" t="s">
        <v>11145</v>
      </c>
      <c r="G821" s="36">
        <v>41351</v>
      </c>
      <c r="H821" s="36">
        <v>41351</v>
      </c>
      <c r="I821" s="12">
        <v>3</v>
      </c>
      <c r="J821" s="12">
        <v>3</v>
      </c>
      <c r="K821" s="12">
        <v>3</v>
      </c>
      <c r="L821" s="24" t="s">
        <v>10597</v>
      </c>
      <c r="M821" t="str">
        <f>VLOOKUP(LEFT(Incoming_Data[[#This Row],[Object ID]],1),Lookup[#All],2,FALSE)</f>
        <v>Service Request</v>
      </c>
      <c r="N821" s="36">
        <f>IFERROR(VLOOKUP(Incoming_Data[[#This Row],[Object ID]],SP_Data[#All],2,FALSE),"")</f>
        <v>41356</v>
      </c>
      <c r="O821" s="36">
        <f>IFERROR(VLOOKUP(Incoming_Data[[#This Row],[Object ID]],Finalized_Data[#All],2,FALSE),"")</f>
        <v>41387</v>
      </c>
      <c r="P8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1" s="6">
        <f>IFERROR(DATE(YEAR(Incoming_Data[[#This Row],[Incoming Day]]),MONTH(Incoming_Data[[#This Row],[Incoming Day]]),1),"")</f>
        <v>41334</v>
      </c>
      <c r="R821" s="3">
        <f>DATE(YEAR(Incoming_Data[[#This Row],[Incoming Day]]),1,1)</f>
        <v>41275</v>
      </c>
      <c r="S821" s="6">
        <f>IFERROR(DATE(YEAR(Incoming_Data[[#This Row],[Completed Day]]),MONTH(Incoming_Data[[#This Row],[Completed Day]]),1),"")</f>
        <v>41334</v>
      </c>
      <c r="T821" s="6">
        <f>IFERROR(DATE(YEAR(Incoming_Data[[#This Row],[Confirmed Day]]),MONTH(Incoming_Data[[#This Row],[Confirmed Day]]),1),"")</f>
        <v>41365</v>
      </c>
      <c r="U821" s="12">
        <f>IF(ISNUMBER(Incoming_Data[[#This Row],[Completed Day]]),1,0)</f>
        <v>1</v>
      </c>
      <c r="V821" s="12">
        <f>IF(ISNUMBER(Incoming_Data[[#This Row],[Confirmed Day]]),1,0)</f>
        <v>1</v>
      </c>
      <c r="X821" t="s">
        <v>258</v>
      </c>
      <c r="Y821" s="36">
        <v>41366</v>
      </c>
      <c r="AA821" t="s">
        <v>264</v>
      </c>
      <c r="AB821" s="36">
        <v>41425</v>
      </c>
    </row>
    <row r="822" spans="2:28" x14ac:dyDescent="0.25">
      <c r="B822" s="24" t="s">
        <v>30</v>
      </c>
      <c r="C822" s="24" t="s">
        <v>17</v>
      </c>
      <c r="D822" s="24" t="s">
        <v>2186</v>
      </c>
      <c r="E822" s="24" t="s">
        <v>7367</v>
      </c>
      <c r="F822" s="24" t="s">
        <v>11160</v>
      </c>
      <c r="G822" s="36">
        <v>41352</v>
      </c>
      <c r="H822" s="36">
        <v>41352</v>
      </c>
      <c r="I822" s="12">
        <v>3</v>
      </c>
      <c r="J822" s="12">
        <v>3</v>
      </c>
      <c r="K822" s="12">
        <v>3</v>
      </c>
      <c r="L822" s="24" t="s">
        <v>10597</v>
      </c>
      <c r="M822" t="str">
        <f>VLOOKUP(LEFT(Incoming_Data[[#This Row],[Object ID]],1),Lookup[#All],2,FALSE)</f>
        <v>Service Request</v>
      </c>
      <c r="N822" s="36">
        <f>IFERROR(VLOOKUP(Incoming_Data[[#This Row],[Object ID]],SP_Data[#All],2,FALSE),"")</f>
        <v>41353</v>
      </c>
      <c r="O822" s="36">
        <f>IFERROR(VLOOKUP(Incoming_Data[[#This Row],[Object ID]],Finalized_Data[#All],2,FALSE),"")</f>
        <v>41384</v>
      </c>
      <c r="P8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2" s="6">
        <f>IFERROR(DATE(YEAR(Incoming_Data[[#This Row],[Incoming Day]]),MONTH(Incoming_Data[[#This Row],[Incoming Day]]),1),"")</f>
        <v>41334</v>
      </c>
      <c r="R822" s="3">
        <f>DATE(YEAR(Incoming_Data[[#This Row],[Incoming Day]]),1,1)</f>
        <v>41275</v>
      </c>
      <c r="S822" s="6">
        <f>IFERROR(DATE(YEAR(Incoming_Data[[#This Row],[Completed Day]]),MONTH(Incoming_Data[[#This Row],[Completed Day]]),1),"")</f>
        <v>41334</v>
      </c>
      <c r="T822" s="6">
        <f>IFERROR(DATE(YEAR(Incoming_Data[[#This Row],[Confirmed Day]]),MONTH(Incoming_Data[[#This Row],[Confirmed Day]]),1),"")</f>
        <v>41365</v>
      </c>
      <c r="U822" s="12">
        <f>IF(ISNUMBER(Incoming_Data[[#This Row],[Completed Day]]),1,0)</f>
        <v>1</v>
      </c>
      <c r="V822" s="12">
        <f>IF(ISNUMBER(Incoming_Data[[#This Row],[Confirmed Day]]),1,0)</f>
        <v>1</v>
      </c>
      <c r="X822" t="s">
        <v>260</v>
      </c>
      <c r="Y822" s="36">
        <v>41366</v>
      </c>
      <c r="AA822" t="s">
        <v>266</v>
      </c>
      <c r="AB822" s="36">
        <v>41425</v>
      </c>
    </row>
    <row r="823" spans="2:28" x14ac:dyDescent="0.25">
      <c r="B823" s="24" t="s">
        <v>30</v>
      </c>
      <c r="C823" s="24" t="s">
        <v>17</v>
      </c>
      <c r="D823" s="24" t="s">
        <v>2186</v>
      </c>
      <c r="E823" s="24" t="s">
        <v>7295</v>
      </c>
      <c r="F823" s="24" t="s">
        <v>11161</v>
      </c>
      <c r="G823" s="36">
        <v>41352</v>
      </c>
      <c r="H823" s="36">
        <v>41352</v>
      </c>
      <c r="I823" s="12">
        <v>3</v>
      </c>
      <c r="J823" s="12">
        <v>3</v>
      </c>
      <c r="K823" s="12">
        <v>3</v>
      </c>
      <c r="L823" s="24" t="s">
        <v>10597</v>
      </c>
      <c r="M823" t="str">
        <f>VLOOKUP(LEFT(Incoming_Data[[#This Row],[Object ID]],1),Lookup[#All],2,FALSE)</f>
        <v>Service Request</v>
      </c>
      <c r="N823" s="36">
        <f>IFERROR(VLOOKUP(Incoming_Data[[#This Row],[Object ID]],SP_Data[#All],2,FALSE),"")</f>
        <v>41353</v>
      </c>
      <c r="O823" s="36">
        <f>IFERROR(VLOOKUP(Incoming_Data[[#This Row],[Object ID]],Finalized_Data[#All],2,FALSE),"")</f>
        <v>41384</v>
      </c>
      <c r="P8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3" s="6">
        <f>IFERROR(DATE(YEAR(Incoming_Data[[#This Row],[Incoming Day]]),MONTH(Incoming_Data[[#This Row],[Incoming Day]]),1),"")</f>
        <v>41334</v>
      </c>
      <c r="R823" s="3">
        <f>DATE(YEAR(Incoming_Data[[#This Row],[Incoming Day]]),1,1)</f>
        <v>41275</v>
      </c>
      <c r="S823" s="6">
        <f>IFERROR(DATE(YEAR(Incoming_Data[[#This Row],[Completed Day]]),MONTH(Incoming_Data[[#This Row],[Completed Day]]),1),"")</f>
        <v>41334</v>
      </c>
      <c r="T823" s="6">
        <f>IFERROR(DATE(YEAR(Incoming_Data[[#This Row],[Confirmed Day]]),MONTH(Incoming_Data[[#This Row],[Confirmed Day]]),1),"")</f>
        <v>41365</v>
      </c>
      <c r="U823" s="12">
        <f>IF(ISNUMBER(Incoming_Data[[#This Row],[Completed Day]]),1,0)</f>
        <v>1</v>
      </c>
      <c r="V823" s="12">
        <f>IF(ISNUMBER(Incoming_Data[[#This Row],[Confirmed Day]]),1,0)</f>
        <v>1</v>
      </c>
      <c r="X823" t="s">
        <v>10713</v>
      </c>
      <c r="Y823" s="36">
        <v>41402</v>
      </c>
      <c r="AA823" t="s">
        <v>268</v>
      </c>
      <c r="AB823" s="36">
        <v>41425</v>
      </c>
    </row>
    <row r="824" spans="2:28" x14ac:dyDescent="0.25">
      <c r="B824" s="24" t="s">
        <v>30</v>
      </c>
      <c r="C824" s="24" t="s">
        <v>17</v>
      </c>
      <c r="D824" s="24" t="s">
        <v>2186</v>
      </c>
      <c r="E824" s="24" t="s">
        <v>7255</v>
      </c>
      <c r="F824" s="24" t="s">
        <v>11119</v>
      </c>
      <c r="G824" s="36">
        <v>41352</v>
      </c>
      <c r="H824" s="36">
        <v>41352</v>
      </c>
      <c r="I824" s="12">
        <v>3</v>
      </c>
      <c r="J824" s="12">
        <v>3</v>
      </c>
      <c r="K824" s="12">
        <v>3</v>
      </c>
      <c r="L824" s="24" t="s">
        <v>10597</v>
      </c>
      <c r="M824" t="str">
        <f>VLOOKUP(LEFT(Incoming_Data[[#This Row],[Object ID]],1),Lookup[#All],2,FALSE)</f>
        <v>Service Request</v>
      </c>
      <c r="N824" s="36">
        <f>IFERROR(VLOOKUP(Incoming_Data[[#This Row],[Object ID]],SP_Data[#All],2,FALSE),"")</f>
        <v>41362</v>
      </c>
      <c r="O824" s="36">
        <f>IFERROR(VLOOKUP(Incoming_Data[[#This Row],[Object ID]],Finalized_Data[#All],2,FALSE),"")</f>
        <v>41393</v>
      </c>
      <c r="P8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4" s="6">
        <f>IFERROR(DATE(YEAR(Incoming_Data[[#This Row],[Incoming Day]]),MONTH(Incoming_Data[[#This Row],[Incoming Day]]),1),"")</f>
        <v>41334</v>
      </c>
      <c r="R824" s="3">
        <f>DATE(YEAR(Incoming_Data[[#This Row],[Incoming Day]]),1,1)</f>
        <v>41275</v>
      </c>
      <c r="S824" s="6">
        <f>IFERROR(DATE(YEAR(Incoming_Data[[#This Row],[Completed Day]]),MONTH(Incoming_Data[[#This Row],[Completed Day]]),1),"")</f>
        <v>41334</v>
      </c>
      <c r="T824" s="6">
        <f>IFERROR(DATE(YEAR(Incoming_Data[[#This Row],[Confirmed Day]]),MONTH(Incoming_Data[[#This Row],[Confirmed Day]]),1),"")</f>
        <v>41365</v>
      </c>
      <c r="U824" s="12">
        <f>IF(ISNUMBER(Incoming_Data[[#This Row],[Completed Day]]),1,0)</f>
        <v>1</v>
      </c>
      <c r="V824" s="12">
        <f>IF(ISNUMBER(Incoming_Data[[#This Row],[Confirmed Day]]),1,0)</f>
        <v>1</v>
      </c>
      <c r="X824" t="s">
        <v>262</v>
      </c>
      <c r="Y824" s="36">
        <v>41366</v>
      </c>
      <c r="AA824" t="s">
        <v>270</v>
      </c>
      <c r="AB824" s="36">
        <v>41414</v>
      </c>
    </row>
    <row r="825" spans="2:28" x14ac:dyDescent="0.25">
      <c r="B825" s="24" t="s">
        <v>30</v>
      </c>
      <c r="C825" s="24" t="s">
        <v>17</v>
      </c>
      <c r="D825" s="24" t="s">
        <v>2186</v>
      </c>
      <c r="E825" s="24" t="s">
        <v>7159</v>
      </c>
      <c r="F825" s="24" t="s">
        <v>11160</v>
      </c>
      <c r="G825" s="36">
        <v>41351</v>
      </c>
      <c r="H825" s="36">
        <v>41351</v>
      </c>
      <c r="I825" s="12">
        <v>3</v>
      </c>
      <c r="J825" s="12">
        <v>3</v>
      </c>
      <c r="K825" s="12">
        <v>3</v>
      </c>
      <c r="L825" s="24" t="s">
        <v>10597</v>
      </c>
      <c r="M825" t="str">
        <f>VLOOKUP(LEFT(Incoming_Data[[#This Row],[Object ID]],1),Lookup[#All],2,FALSE)</f>
        <v>Service Request</v>
      </c>
      <c r="N825" s="36">
        <f>IFERROR(VLOOKUP(Incoming_Data[[#This Row],[Object ID]],SP_Data[#All],2,FALSE),"")</f>
        <v>41353</v>
      </c>
      <c r="O825" s="36">
        <f>IFERROR(VLOOKUP(Incoming_Data[[#This Row],[Object ID]],Finalized_Data[#All],2,FALSE),"")</f>
        <v>41384</v>
      </c>
      <c r="P8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5" s="6">
        <f>IFERROR(DATE(YEAR(Incoming_Data[[#This Row],[Incoming Day]]),MONTH(Incoming_Data[[#This Row],[Incoming Day]]),1),"")</f>
        <v>41334</v>
      </c>
      <c r="R825" s="3">
        <f>DATE(YEAR(Incoming_Data[[#This Row],[Incoming Day]]),1,1)</f>
        <v>41275</v>
      </c>
      <c r="S825" s="6">
        <f>IFERROR(DATE(YEAR(Incoming_Data[[#This Row],[Completed Day]]),MONTH(Incoming_Data[[#This Row],[Completed Day]]),1),"")</f>
        <v>41334</v>
      </c>
      <c r="T825" s="6">
        <f>IFERROR(DATE(YEAR(Incoming_Data[[#This Row],[Confirmed Day]]),MONTH(Incoming_Data[[#This Row],[Confirmed Day]]),1),"")</f>
        <v>41365</v>
      </c>
      <c r="U825" s="12">
        <f>IF(ISNUMBER(Incoming_Data[[#This Row],[Completed Day]]),1,0)</f>
        <v>1</v>
      </c>
      <c r="V825" s="12">
        <f>IF(ISNUMBER(Incoming_Data[[#This Row],[Confirmed Day]]),1,0)</f>
        <v>1</v>
      </c>
      <c r="X825" t="s">
        <v>264</v>
      </c>
      <c r="Y825" s="36">
        <v>41366</v>
      </c>
      <c r="AA825" t="s">
        <v>272</v>
      </c>
      <c r="AB825" s="36">
        <v>41414</v>
      </c>
    </row>
    <row r="826" spans="2:28" x14ac:dyDescent="0.25">
      <c r="B826" s="24" t="s">
        <v>30</v>
      </c>
      <c r="C826" s="24" t="s">
        <v>17</v>
      </c>
      <c r="D826" s="24" t="s">
        <v>2186</v>
      </c>
      <c r="E826" s="24" t="s">
        <v>7130</v>
      </c>
      <c r="F826" s="24" t="s">
        <v>11162</v>
      </c>
      <c r="G826" s="36">
        <v>41353</v>
      </c>
      <c r="H826" s="36">
        <v>41353</v>
      </c>
      <c r="I826" s="12">
        <v>3</v>
      </c>
      <c r="J826" s="12">
        <v>3</v>
      </c>
      <c r="K826" s="12">
        <v>3</v>
      </c>
      <c r="L826" s="24" t="s">
        <v>10597</v>
      </c>
      <c r="M826" t="str">
        <f>VLOOKUP(LEFT(Incoming_Data[[#This Row],[Object ID]],1),Lookup[#All],2,FALSE)</f>
        <v>Service Request</v>
      </c>
      <c r="N826" s="36">
        <f>IFERROR(VLOOKUP(Incoming_Data[[#This Row],[Object ID]],SP_Data[#All],2,FALSE),"")</f>
        <v>41355</v>
      </c>
      <c r="O826" s="36">
        <f>IFERROR(VLOOKUP(Incoming_Data[[#This Row],[Object ID]],Finalized_Data[#All],2,FALSE),"")</f>
        <v>41386</v>
      </c>
      <c r="P8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6" s="6">
        <f>IFERROR(DATE(YEAR(Incoming_Data[[#This Row],[Incoming Day]]),MONTH(Incoming_Data[[#This Row],[Incoming Day]]),1),"")</f>
        <v>41334</v>
      </c>
      <c r="R826" s="3">
        <f>DATE(YEAR(Incoming_Data[[#This Row],[Incoming Day]]),1,1)</f>
        <v>41275</v>
      </c>
      <c r="S826" s="6">
        <f>IFERROR(DATE(YEAR(Incoming_Data[[#This Row],[Completed Day]]),MONTH(Incoming_Data[[#This Row],[Completed Day]]),1),"")</f>
        <v>41334</v>
      </c>
      <c r="T826" s="6">
        <f>IFERROR(DATE(YEAR(Incoming_Data[[#This Row],[Confirmed Day]]),MONTH(Incoming_Data[[#This Row],[Confirmed Day]]),1),"")</f>
        <v>41365</v>
      </c>
      <c r="U826" s="12">
        <f>IF(ISNUMBER(Incoming_Data[[#This Row],[Completed Day]]),1,0)</f>
        <v>1</v>
      </c>
      <c r="V826" s="12">
        <f>IF(ISNUMBER(Incoming_Data[[#This Row],[Confirmed Day]]),1,0)</f>
        <v>1</v>
      </c>
      <c r="X826" t="s">
        <v>266</v>
      </c>
      <c r="Y826" s="36">
        <v>41366</v>
      </c>
      <c r="AA826" t="s">
        <v>273</v>
      </c>
      <c r="AB826" s="36">
        <v>41366</v>
      </c>
    </row>
    <row r="827" spans="2:28" x14ac:dyDescent="0.25">
      <c r="B827" s="24" t="s">
        <v>30</v>
      </c>
      <c r="C827" s="24" t="s">
        <v>17</v>
      </c>
      <c r="D827" s="24" t="s">
        <v>2186</v>
      </c>
      <c r="E827" s="24" t="s">
        <v>7087</v>
      </c>
      <c r="F827" s="24" t="s">
        <v>11163</v>
      </c>
      <c r="G827" s="36">
        <v>41353</v>
      </c>
      <c r="H827" s="36">
        <v>41353</v>
      </c>
      <c r="I827" s="12">
        <v>3</v>
      </c>
      <c r="J827" s="12">
        <v>3</v>
      </c>
      <c r="K827" s="12">
        <v>3</v>
      </c>
      <c r="L827" s="24" t="s">
        <v>10597</v>
      </c>
      <c r="M827" t="str">
        <f>VLOOKUP(LEFT(Incoming_Data[[#This Row],[Object ID]],1),Lookup[#All],2,FALSE)</f>
        <v>Service Request</v>
      </c>
      <c r="N827" s="36">
        <f>IFERROR(VLOOKUP(Incoming_Data[[#This Row],[Object ID]],SP_Data[#All],2,FALSE),"")</f>
        <v>41356</v>
      </c>
      <c r="O827" s="36">
        <f>IFERROR(VLOOKUP(Incoming_Data[[#This Row],[Object ID]],Finalized_Data[#All],2,FALSE),"")</f>
        <v>41387</v>
      </c>
      <c r="P8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7" s="6">
        <f>IFERROR(DATE(YEAR(Incoming_Data[[#This Row],[Incoming Day]]),MONTH(Incoming_Data[[#This Row],[Incoming Day]]),1),"")</f>
        <v>41334</v>
      </c>
      <c r="R827" s="3">
        <f>DATE(YEAR(Incoming_Data[[#This Row],[Incoming Day]]),1,1)</f>
        <v>41275</v>
      </c>
      <c r="S827" s="6">
        <f>IFERROR(DATE(YEAR(Incoming_Data[[#This Row],[Completed Day]]),MONTH(Incoming_Data[[#This Row],[Completed Day]]),1),"")</f>
        <v>41334</v>
      </c>
      <c r="T827" s="6">
        <f>IFERROR(DATE(YEAR(Incoming_Data[[#This Row],[Confirmed Day]]),MONTH(Incoming_Data[[#This Row],[Confirmed Day]]),1),"")</f>
        <v>41365</v>
      </c>
      <c r="U827" s="12">
        <f>IF(ISNUMBER(Incoming_Data[[#This Row],[Completed Day]]),1,0)</f>
        <v>1</v>
      </c>
      <c r="V827" s="12">
        <f>IF(ISNUMBER(Incoming_Data[[#This Row],[Confirmed Day]]),1,0)</f>
        <v>1</v>
      </c>
      <c r="X827" t="s">
        <v>268</v>
      </c>
      <c r="Y827" s="36">
        <v>41366</v>
      </c>
      <c r="AA827" t="s">
        <v>275</v>
      </c>
      <c r="AB827" s="36">
        <v>41414</v>
      </c>
    </row>
    <row r="828" spans="2:28" x14ac:dyDescent="0.25">
      <c r="B828" s="24" t="s">
        <v>30</v>
      </c>
      <c r="C828" s="24" t="s">
        <v>17</v>
      </c>
      <c r="D828" s="24" t="s">
        <v>2186</v>
      </c>
      <c r="E828" s="24" t="s">
        <v>6849</v>
      </c>
      <c r="F828" s="24" t="s">
        <v>11164</v>
      </c>
      <c r="G828" s="36">
        <v>41354</v>
      </c>
      <c r="H828" s="36">
        <v>41354</v>
      </c>
      <c r="I828" s="12">
        <v>3</v>
      </c>
      <c r="J828" s="12">
        <v>3</v>
      </c>
      <c r="K828" s="12">
        <v>3</v>
      </c>
      <c r="L828" s="24" t="s">
        <v>10597</v>
      </c>
      <c r="M828" t="str">
        <f>VLOOKUP(LEFT(Incoming_Data[[#This Row],[Object ID]],1),Lookup[#All],2,FALSE)</f>
        <v>Service Request</v>
      </c>
      <c r="N828" s="36">
        <f>IFERROR(VLOOKUP(Incoming_Data[[#This Row],[Object ID]],SP_Data[#All],2,FALSE),"")</f>
        <v>41356</v>
      </c>
      <c r="O828" s="36">
        <f>IFERROR(VLOOKUP(Incoming_Data[[#This Row],[Object ID]],Finalized_Data[#All],2,FALSE),"")</f>
        <v>41387</v>
      </c>
      <c r="P8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8" s="6">
        <f>IFERROR(DATE(YEAR(Incoming_Data[[#This Row],[Incoming Day]]),MONTH(Incoming_Data[[#This Row],[Incoming Day]]),1),"")</f>
        <v>41334</v>
      </c>
      <c r="R828" s="3">
        <f>DATE(YEAR(Incoming_Data[[#This Row],[Incoming Day]]),1,1)</f>
        <v>41275</v>
      </c>
      <c r="S828" s="6">
        <f>IFERROR(DATE(YEAR(Incoming_Data[[#This Row],[Completed Day]]),MONTH(Incoming_Data[[#This Row],[Completed Day]]),1),"")</f>
        <v>41334</v>
      </c>
      <c r="T828" s="6">
        <f>IFERROR(DATE(YEAR(Incoming_Data[[#This Row],[Confirmed Day]]),MONTH(Incoming_Data[[#This Row],[Confirmed Day]]),1),"")</f>
        <v>41365</v>
      </c>
      <c r="U828" s="12">
        <f>IF(ISNUMBER(Incoming_Data[[#This Row],[Completed Day]]),1,0)</f>
        <v>1</v>
      </c>
      <c r="V828" s="12">
        <f>IF(ISNUMBER(Incoming_Data[[#This Row],[Confirmed Day]]),1,0)</f>
        <v>1</v>
      </c>
      <c r="X828" t="s">
        <v>270</v>
      </c>
      <c r="Y828" s="36">
        <v>41366</v>
      </c>
      <c r="AA828" t="s">
        <v>277</v>
      </c>
      <c r="AB828" s="36">
        <v>41369</v>
      </c>
    </row>
    <row r="829" spans="2:28" x14ac:dyDescent="0.25">
      <c r="B829" s="24" t="s">
        <v>30</v>
      </c>
      <c r="C829" s="24" t="s">
        <v>17</v>
      </c>
      <c r="D829" s="24" t="s">
        <v>2186</v>
      </c>
      <c r="E829" s="24" t="s">
        <v>6777</v>
      </c>
      <c r="F829" s="24" t="s">
        <v>11165</v>
      </c>
      <c r="G829" s="36">
        <v>41355</v>
      </c>
      <c r="H829" s="36">
        <v>41355</v>
      </c>
      <c r="I829" s="12">
        <v>3</v>
      </c>
      <c r="J829" s="12">
        <v>3</v>
      </c>
      <c r="K829" s="12">
        <v>3</v>
      </c>
      <c r="L829" s="24" t="s">
        <v>10597</v>
      </c>
      <c r="M829" t="str">
        <f>VLOOKUP(LEFT(Incoming_Data[[#This Row],[Object ID]],1),Lookup[#All],2,FALSE)</f>
        <v>Service Request</v>
      </c>
      <c r="N829" s="36">
        <f>IFERROR(VLOOKUP(Incoming_Data[[#This Row],[Object ID]],SP_Data[#All],2,FALSE),"")</f>
        <v>41360</v>
      </c>
      <c r="O829" s="36">
        <f>IFERROR(VLOOKUP(Incoming_Data[[#This Row],[Object ID]],Finalized_Data[#All],2,FALSE),"")</f>
        <v>41361</v>
      </c>
      <c r="P8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29" s="6">
        <f>IFERROR(DATE(YEAR(Incoming_Data[[#This Row],[Incoming Day]]),MONTH(Incoming_Data[[#This Row],[Incoming Day]]),1),"")</f>
        <v>41334</v>
      </c>
      <c r="R829" s="3">
        <f>DATE(YEAR(Incoming_Data[[#This Row],[Incoming Day]]),1,1)</f>
        <v>41275</v>
      </c>
      <c r="S829" s="6">
        <f>IFERROR(DATE(YEAR(Incoming_Data[[#This Row],[Completed Day]]),MONTH(Incoming_Data[[#This Row],[Completed Day]]),1),"")</f>
        <v>41334</v>
      </c>
      <c r="T829" s="6">
        <f>IFERROR(DATE(YEAR(Incoming_Data[[#This Row],[Confirmed Day]]),MONTH(Incoming_Data[[#This Row],[Confirmed Day]]),1),"")</f>
        <v>41334</v>
      </c>
      <c r="U829" s="12">
        <f>IF(ISNUMBER(Incoming_Data[[#This Row],[Completed Day]]),1,0)</f>
        <v>1</v>
      </c>
      <c r="V829" s="12">
        <f>IF(ISNUMBER(Incoming_Data[[#This Row],[Confirmed Day]]),1,0)</f>
        <v>1</v>
      </c>
      <c r="X829" t="s">
        <v>272</v>
      </c>
      <c r="Y829" s="36">
        <v>41366</v>
      </c>
      <c r="AA829" t="s">
        <v>279</v>
      </c>
      <c r="AB829" s="36">
        <v>41414</v>
      </c>
    </row>
    <row r="830" spans="2:28" x14ac:dyDescent="0.25">
      <c r="B830" s="24" t="s">
        <v>30</v>
      </c>
      <c r="C830" s="24" t="s">
        <v>17</v>
      </c>
      <c r="D830" s="24" t="s">
        <v>2186</v>
      </c>
      <c r="E830" s="24" t="s">
        <v>6737</v>
      </c>
      <c r="F830" s="24" t="s">
        <v>47</v>
      </c>
      <c r="G830" s="36">
        <v>41355</v>
      </c>
      <c r="H830" s="36">
        <v>41355</v>
      </c>
      <c r="I830" s="12">
        <v>3</v>
      </c>
      <c r="J830" s="12">
        <v>3</v>
      </c>
      <c r="K830" s="12">
        <v>3</v>
      </c>
      <c r="L830" s="24" t="s">
        <v>10597</v>
      </c>
      <c r="M830" t="str">
        <f>VLOOKUP(LEFT(Incoming_Data[[#This Row],[Object ID]],1),Lookup[#All],2,FALSE)</f>
        <v>Service Request</v>
      </c>
      <c r="N830" s="36">
        <f>IFERROR(VLOOKUP(Incoming_Data[[#This Row],[Object ID]],SP_Data[#All],2,FALSE),"")</f>
        <v>41360</v>
      </c>
      <c r="O830" s="36">
        <f>IFERROR(VLOOKUP(Incoming_Data[[#This Row],[Object ID]],Finalized_Data[#All],2,FALSE),"")</f>
        <v>41391</v>
      </c>
      <c r="P8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0" s="6">
        <f>IFERROR(DATE(YEAR(Incoming_Data[[#This Row],[Incoming Day]]),MONTH(Incoming_Data[[#This Row],[Incoming Day]]),1),"")</f>
        <v>41334</v>
      </c>
      <c r="R830" s="3">
        <f>DATE(YEAR(Incoming_Data[[#This Row],[Incoming Day]]),1,1)</f>
        <v>41275</v>
      </c>
      <c r="S830" s="6">
        <f>IFERROR(DATE(YEAR(Incoming_Data[[#This Row],[Completed Day]]),MONTH(Incoming_Data[[#This Row],[Completed Day]]),1),"")</f>
        <v>41334</v>
      </c>
      <c r="T830" s="6">
        <f>IFERROR(DATE(YEAR(Incoming_Data[[#This Row],[Confirmed Day]]),MONTH(Incoming_Data[[#This Row],[Confirmed Day]]),1),"")</f>
        <v>41365</v>
      </c>
      <c r="U830" s="12">
        <f>IF(ISNUMBER(Incoming_Data[[#This Row],[Completed Day]]),1,0)</f>
        <v>1</v>
      </c>
      <c r="V830" s="12">
        <f>IF(ISNUMBER(Incoming_Data[[#This Row],[Confirmed Day]]),1,0)</f>
        <v>1</v>
      </c>
      <c r="X830" t="s">
        <v>273</v>
      </c>
      <c r="Y830" s="36">
        <v>41366</v>
      </c>
      <c r="AA830" t="s">
        <v>1604</v>
      </c>
      <c r="AB830" s="36">
        <v>41418</v>
      </c>
    </row>
    <row r="831" spans="2:28" x14ac:dyDescent="0.25">
      <c r="B831" s="24" t="s">
        <v>30</v>
      </c>
      <c r="C831" s="24" t="s">
        <v>17</v>
      </c>
      <c r="D831" s="24" t="s">
        <v>2186</v>
      </c>
      <c r="E831" s="24" t="s">
        <v>6741</v>
      </c>
      <c r="F831" s="24" t="s">
        <v>11165</v>
      </c>
      <c r="G831" s="36">
        <v>41355</v>
      </c>
      <c r="H831" s="36">
        <v>41355</v>
      </c>
      <c r="I831" s="12">
        <v>3</v>
      </c>
      <c r="J831" s="12">
        <v>3</v>
      </c>
      <c r="K831" s="12">
        <v>3</v>
      </c>
      <c r="L831" s="24" t="s">
        <v>10597</v>
      </c>
      <c r="M831" t="str">
        <f>VLOOKUP(LEFT(Incoming_Data[[#This Row],[Object ID]],1),Lookup[#All],2,FALSE)</f>
        <v>Service Request</v>
      </c>
      <c r="N831" s="36">
        <f>IFERROR(VLOOKUP(Incoming_Data[[#This Row],[Object ID]],SP_Data[#All],2,FALSE),"")</f>
        <v>41360</v>
      </c>
      <c r="O831" s="36">
        <f>IFERROR(VLOOKUP(Incoming_Data[[#This Row],[Object ID]],Finalized_Data[#All],2,FALSE),"")</f>
        <v>41391</v>
      </c>
      <c r="P8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1" s="6">
        <f>IFERROR(DATE(YEAR(Incoming_Data[[#This Row],[Incoming Day]]),MONTH(Incoming_Data[[#This Row],[Incoming Day]]),1),"")</f>
        <v>41334</v>
      </c>
      <c r="R831" s="3">
        <f>DATE(YEAR(Incoming_Data[[#This Row],[Incoming Day]]),1,1)</f>
        <v>41275</v>
      </c>
      <c r="S831" s="6">
        <f>IFERROR(DATE(YEAR(Incoming_Data[[#This Row],[Completed Day]]),MONTH(Incoming_Data[[#This Row],[Completed Day]]),1),"")</f>
        <v>41334</v>
      </c>
      <c r="T831" s="6">
        <f>IFERROR(DATE(YEAR(Incoming_Data[[#This Row],[Confirmed Day]]),MONTH(Incoming_Data[[#This Row],[Confirmed Day]]),1),"")</f>
        <v>41365</v>
      </c>
      <c r="U831" s="12">
        <f>IF(ISNUMBER(Incoming_Data[[#This Row],[Completed Day]]),1,0)</f>
        <v>1</v>
      </c>
      <c r="V831" s="12">
        <f>IF(ISNUMBER(Incoming_Data[[#This Row],[Confirmed Day]]),1,0)</f>
        <v>1</v>
      </c>
      <c r="X831" t="s">
        <v>275</v>
      </c>
      <c r="Y831" s="36">
        <v>41366</v>
      </c>
      <c r="AA831" t="s">
        <v>1605</v>
      </c>
      <c r="AB831" s="36">
        <v>41383</v>
      </c>
    </row>
    <row r="832" spans="2:28" x14ac:dyDescent="0.25">
      <c r="B832" s="24" t="s">
        <v>30</v>
      </c>
      <c r="C832" s="24" t="s">
        <v>17</v>
      </c>
      <c r="D832" s="24" t="s">
        <v>2186</v>
      </c>
      <c r="E832" s="24" t="s">
        <v>6720</v>
      </c>
      <c r="F832" s="24" t="s">
        <v>47</v>
      </c>
      <c r="G832" s="36">
        <v>41355</v>
      </c>
      <c r="H832" s="36">
        <v>41355</v>
      </c>
      <c r="I832" s="12">
        <v>3</v>
      </c>
      <c r="J832" s="12">
        <v>3</v>
      </c>
      <c r="K832" s="12">
        <v>3</v>
      </c>
      <c r="L832" s="24" t="s">
        <v>10597</v>
      </c>
      <c r="M832" t="str">
        <f>VLOOKUP(LEFT(Incoming_Data[[#This Row],[Object ID]],1),Lookup[#All],2,FALSE)</f>
        <v>Service Request</v>
      </c>
      <c r="N832" s="36">
        <f>IFERROR(VLOOKUP(Incoming_Data[[#This Row],[Object ID]],SP_Data[#All],2,FALSE),"")</f>
        <v>41360</v>
      </c>
      <c r="O832" s="36">
        <f>IFERROR(VLOOKUP(Incoming_Data[[#This Row],[Object ID]],Finalized_Data[#All],2,FALSE),"")</f>
        <v>41391</v>
      </c>
      <c r="P8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2" s="6">
        <f>IFERROR(DATE(YEAR(Incoming_Data[[#This Row],[Incoming Day]]),MONTH(Incoming_Data[[#This Row],[Incoming Day]]),1),"")</f>
        <v>41334</v>
      </c>
      <c r="R832" s="3">
        <f>DATE(YEAR(Incoming_Data[[#This Row],[Incoming Day]]),1,1)</f>
        <v>41275</v>
      </c>
      <c r="S832" s="6">
        <f>IFERROR(DATE(YEAR(Incoming_Data[[#This Row],[Completed Day]]),MONTH(Incoming_Data[[#This Row],[Completed Day]]),1),"")</f>
        <v>41334</v>
      </c>
      <c r="T832" s="6">
        <f>IFERROR(DATE(YEAR(Incoming_Data[[#This Row],[Confirmed Day]]),MONTH(Incoming_Data[[#This Row],[Confirmed Day]]),1),"")</f>
        <v>41365</v>
      </c>
      <c r="U832" s="12">
        <f>IF(ISNUMBER(Incoming_Data[[#This Row],[Completed Day]]),1,0)</f>
        <v>1</v>
      </c>
      <c r="V832" s="12">
        <f>IF(ISNUMBER(Incoming_Data[[#This Row],[Confirmed Day]]),1,0)</f>
        <v>1</v>
      </c>
      <c r="X832" t="s">
        <v>277</v>
      </c>
      <c r="Y832" s="36">
        <v>41366</v>
      </c>
      <c r="AA832" t="s">
        <v>1763</v>
      </c>
      <c r="AB832" s="36">
        <v>41383</v>
      </c>
    </row>
    <row r="833" spans="2:28" x14ac:dyDescent="0.25">
      <c r="B833" s="24" t="s">
        <v>30</v>
      </c>
      <c r="C833" s="24" t="s">
        <v>17</v>
      </c>
      <c r="D833" s="24" t="s">
        <v>2186</v>
      </c>
      <c r="E833" s="24" t="s">
        <v>6674</v>
      </c>
      <c r="F833" s="24" t="s">
        <v>11166</v>
      </c>
      <c r="G833" s="36">
        <v>41356</v>
      </c>
      <c r="H833" s="36">
        <v>41355</v>
      </c>
      <c r="I833" s="12">
        <v>3</v>
      </c>
      <c r="J833" s="12">
        <v>3</v>
      </c>
      <c r="K833" s="12">
        <v>3</v>
      </c>
      <c r="L833" s="24" t="s">
        <v>10597</v>
      </c>
      <c r="M833" t="str">
        <f>VLOOKUP(LEFT(Incoming_Data[[#This Row],[Object ID]],1),Lookup[#All],2,FALSE)</f>
        <v>Service Request</v>
      </c>
      <c r="N833" s="36">
        <f>IFERROR(VLOOKUP(Incoming_Data[[#This Row],[Object ID]],SP_Data[#All],2,FALSE),"")</f>
        <v>41359</v>
      </c>
      <c r="O833" s="36">
        <f>IFERROR(VLOOKUP(Incoming_Data[[#This Row],[Object ID]],Finalized_Data[#All],2,FALSE),"")</f>
        <v>41391</v>
      </c>
      <c r="P8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3" s="6">
        <f>IFERROR(DATE(YEAR(Incoming_Data[[#This Row],[Incoming Day]]),MONTH(Incoming_Data[[#This Row],[Incoming Day]]),1),"")</f>
        <v>41334</v>
      </c>
      <c r="R833" s="3">
        <f>DATE(YEAR(Incoming_Data[[#This Row],[Incoming Day]]),1,1)</f>
        <v>41275</v>
      </c>
      <c r="S833" s="6">
        <f>IFERROR(DATE(YEAR(Incoming_Data[[#This Row],[Completed Day]]),MONTH(Incoming_Data[[#This Row],[Completed Day]]),1),"")</f>
        <v>41334</v>
      </c>
      <c r="T833" s="6">
        <f>IFERROR(DATE(YEAR(Incoming_Data[[#This Row],[Confirmed Day]]),MONTH(Incoming_Data[[#This Row],[Confirmed Day]]),1),"")</f>
        <v>41365</v>
      </c>
      <c r="U833" s="12">
        <f>IF(ISNUMBER(Incoming_Data[[#This Row],[Completed Day]]),1,0)</f>
        <v>1</v>
      </c>
      <c r="V833" s="12">
        <f>IF(ISNUMBER(Incoming_Data[[#This Row],[Confirmed Day]]),1,0)</f>
        <v>1</v>
      </c>
      <c r="X833" t="s">
        <v>279</v>
      </c>
      <c r="Y833" s="36">
        <v>41368</v>
      </c>
      <c r="AA833" t="s">
        <v>281</v>
      </c>
      <c r="AB833" s="36">
        <v>41414</v>
      </c>
    </row>
    <row r="834" spans="2:28" x14ac:dyDescent="0.25">
      <c r="B834" s="24" t="s">
        <v>30</v>
      </c>
      <c r="C834" s="24" t="s">
        <v>17</v>
      </c>
      <c r="D834" s="24" t="s">
        <v>2186</v>
      </c>
      <c r="E834" s="24" t="s">
        <v>40</v>
      </c>
      <c r="F834" s="24" t="s">
        <v>41</v>
      </c>
      <c r="G834" s="36">
        <v>41358</v>
      </c>
      <c r="H834" s="36">
        <v>41358</v>
      </c>
      <c r="I834" s="12">
        <v>3</v>
      </c>
      <c r="J834" s="12">
        <v>3</v>
      </c>
      <c r="K834" s="12">
        <v>3</v>
      </c>
      <c r="L834" s="24" t="s">
        <v>10597</v>
      </c>
      <c r="M834" t="str">
        <f>VLOOKUP(LEFT(Incoming_Data[[#This Row],[Object ID]],1),Lookup[#All],2,FALSE)</f>
        <v>Service Request</v>
      </c>
      <c r="N834" s="36">
        <f>IFERROR(VLOOKUP(Incoming_Data[[#This Row],[Object ID]],SP_Data[#All],2,FALSE),"")</f>
        <v>41362</v>
      </c>
      <c r="O834" s="36">
        <f>IFERROR(VLOOKUP(Incoming_Data[[#This Row],[Object ID]],Finalized_Data[#All],2,FALSE),"")</f>
        <v>41393</v>
      </c>
      <c r="P8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4" s="6">
        <f>IFERROR(DATE(YEAR(Incoming_Data[[#This Row],[Incoming Day]]),MONTH(Incoming_Data[[#This Row],[Incoming Day]]),1),"")</f>
        <v>41334</v>
      </c>
      <c r="R834" s="3">
        <f>DATE(YEAR(Incoming_Data[[#This Row],[Incoming Day]]),1,1)</f>
        <v>41275</v>
      </c>
      <c r="S834" s="6">
        <f>IFERROR(DATE(YEAR(Incoming_Data[[#This Row],[Completed Day]]),MONTH(Incoming_Data[[#This Row],[Completed Day]]),1),"")</f>
        <v>41334</v>
      </c>
      <c r="T834" s="6">
        <f>IFERROR(DATE(YEAR(Incoming_Data[[#This Row],[Confirmed Day]]),MONTH(Incoming_Data[[#This Row],[Confirmed Day]]),1),"")</f>
        <v>41365</v>
      </c>
      <c r="U834" s="12">
        <f>IF(ISNUMBER(Incoming_Data[[#This Row],[Completed Day]]),1,0)</f>
        <v>1</v>
      </c>
      <c r="V834" s="12">
        <f>IF(ISNUMBER(Incoming_Data[[#This Row],[Confirmed Day]]),1,0)</f>
        <v>1</v>
      </c>
      <c r="X834" t="s">
        <v>11503</v>
      </c>
      <c r="Y834" s="36">
        <v>41408</v>
      </c>
      <c r="AA834" t="s">
        <v>282</v>
      </c>
      <c r="AB834" s="36">
        <v>41414</v>
      </c>
    </row>
    <row r="835" spans="2:28" x14ac:dyDescent="0.25">
      <c r="B835" s="24" t="s">
        <v>30</v>
      </c>
      <c r="C835" s="24" t="s">
        <v>17</v>
      </c>
      <c r="D835" s="24" t="s">
        <v>2186</v>
      </c>
      <c r="E835" s="24" t="s">
        <v>44</v>
      </c>
      <c r="F835" s="24" t="s">
        <v>45</v>
      </c>
      <c r="G835" s="36">
        <v>41358</v>
      </c>
      <c r="H835" s="36">
        <v>41358</v>
      </c>
      <c r="I835" s="12">
        <v>3</v>
      </c>
      <c r="J835" s="12">
        <v>3</v>
      </c>
      <c r="K835" s="12">
        <v>3</v>
      </c>
      <c r="L835" s="24" t="s">
        <v>10597</v>
      </c>
      <c r="M835" t="str">
        <f>VLOOKUP(LEFT(Incoming_Data[[#This Row],[Object ID]],1),Lookup[#All],2,FALSE)</f>
        <v>Service Request</v>
      </c>
      <c r="N835" s="36">
        <f>IFERROR(VLOOKUP(Incoming_Data[[#This Row],[Object ID]],SP_Data[#All],2,FALSE),"")</f>
        <v>41362</v>
      </c>
      <c r="O835" s="36">
        <f>IFERROR(VLOOKUP(Incoming_Data[[#This Row],[Object ID]],Finalized_Data[#All],2,FALSE),"")</f>
        <v>41393</v>
      </c>
      <c r="P8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5" s="6">
        <f>IFERROR(DATE(YEAR(Incoming_Data[[#This Row],[Incoming Day]]),MONTH(Incoming_Data[[#This Row],[Incoming Day]]),1),"")</f>
        <v>41334</v>
      </c>
      <c r="R835" s="3">
        <f>DATE(YEAR(Incoming_Data[[#This Row],[Incoming Day]]),1,1)</f>
        <v>41275</v>
      </c>
      <c r="S835" s="6">
        <f>IFERROR(DATE(YEAR(Incoming_Data[[#This Row],[Completed Day]]),MONTH(Incoming_Data[[#This Row],[Completed Day]]),1),"")</f>
        <v>41334</v>
      </c>
      <c r="T835" s="6">
        <f>IFERROR(DATE(YEAR(Incoming_Data[[#This Row],[Confirmed Day]]),MONTH(Incoming_Data[[#This Row],[Confirmed Day]]),1),"")</f>
        <v>41365</v>
      </c>
      <c r="U835" s="12">
        <f>IF(ISNUMBER(Incoming_Data[[#This Row],[Completed Day]]),1,0)</f>
        <v>1</v>
      </c>
      <c r="V835" s="12">
        <f>IF(ISNUMBER(Incoming_Data[[#This Row],[Confirmed Day]]),1,0)</f>
        <v>1</v>
      </c>
      <c r="X835" t="s">
        <v>1604</v>
      </c>
      <c r="Y835" s="36">
        <v>41387</v>
      </c>
      <c r="AA835" t="s">
        <v>283</v>
      </c>
      <c r="AB835" s="36">
        <v>41414</v>
      </c>
    </row>
    <row r="836" spans="2:28" x14ac:dyDescent="0.25">
      <c r="B836" s="24" t="s">
        <v>30</v>
      </c>
      <c r="C836" s="24" t="s">
        <v>17</v>
      </c>
      <c r="D836" s="24" t="s">
        <v>2186</v>
      </c>
      <c r="E836" s="24" t="s">
        <v>46</v>
      </c>
      <c r="F836" s="24" t="s">
        <v>47</v>
      </c>
      <c r="G836" s="36">
        <v>41358</v>
      </c>
      <c r="H836" s="36">
        <v>41358</v>
      </c>
      <c r="I836" s="12">
        <v>3</v>
      </c>
      <c r="J836" s="12">
        <v>4</v>
      </c>
      <c r="K836" s="12">
        <v>3</v>
      </c>
      <c r="L836" s="24" t="s">
        <v>10597</v>
      </c>
      <c r="M836" t="str">
        <f>VLOOKUP(LEFT(Incoming_Data[[#This Row],[Object ID]],1),Lookup[#All],2,FALSE)</f>
        <v>Service Request</v>
      </c>
      <c r="N836" s="36">
        <f>IFERROR(VLOOKUP(Incoming_Data[[#This Row],[Object ID]],SP_Data[#All],2,FALSE),"")</f>
        <v>41359</v>
      </c>
      <c r="O836" s="36">
        <f>IFERROR(VLOOKUP(Incoming_Data[[#This Row],[Object ID]],Finalized_Data[#All],2,FALSE),"")</f>
        <v>41391</v>
      </c>
      <c r="P8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6" s="6">
        <f>IFERROR(DATE(YEAR(Incoming_Data[[#This Row],[Incoming Day]]),MONTH(Incoming_Data[[#This Row],[Incoming Day]]),1),"")</f>
        <v>41334</v>
      </c>
      <c r="R836" s="3">
        <f>DATE(YEAR(Incoming_Data[[#This Row],[Incoming Day]]),1,1)</f>
        <v>41275</v>
      </c>
      <c r="S836" s="6">
        <f>IFERROR(DATE(YEAR(Incoming_Data[[#This Row],[Completed Day]]),MONTH(Incoming_Data[[#This Row],[Completed Day]]),1),"")</f>
        <v>41334</v>
      </c>
      <c r="T836" s="6">
        <f>IFERROR(DATE(YEAR(Incoming_Data[[#This Row],[Confirmed Day]]),MONTH(Incoming_Data[[#This Row],[Confirmed Day]]),1),"")</f>
        <v>41365</v>
      </c>
      <c r="U836" s="12">
        <f>IF(ISNUMBER(Incoming_Data[[#This Row],[Completed Day]]),1,0)</f>
        <v>1</v>
      </c>
      <c r="V836" s="12">
        <f>IF(ISNUMBER(Incoming_Data[[#This Row],[Confirmed Day]]),1,0)</f>
        <v>1</v>
      </c>
      <c r="X836" t="s">
        <v>1605</v>
      </c>
      <c r="Y836" s="36">
        <v>41374</v>
      </c>
      <c r="AA836" t="s">
        <v>285</v>
      </c>
      <c r="AB836" s="36">
        <v>41414</v>
      </c>
    </row>
    <row r="837" spans="2:28" x14ac:dyDescent="0.25">
      <c r="B837" s="24" t="s">
        <v>30</v>
      </c>
      <c r="C837" s="24" t="s">
        <v>17</v>
      </c>
      <c r="D837" s="24" t="s">
        <v>2186</v>
      </c>
      <c r="E837" s="24" t="s">
        <v>58</v>
      </c>
      <c r="F837" s="24" t="s">
        <v>59</v>
      </c>
      <c r="G837" s="36">
        <v>41359</v>
      </c>
      <c r="H837" s="36">
        <v>41359</v>
      </c>
      <c r="I837" s="12">
        <v>2</v>
      </c>
      <c r="J837" s="12">
        <v>3</v>
      </c>
      <c r="K837" s="12">
        <v>3</v>
      </c>
      <c r="L837" s="24" t="s">
        <v>10597</v>
      </c>
      <c r="M837" t="str">
        <f>VLOOKUP(LEFT(Incoming_Data[[#This Row],[Object ID]],1),Lookup[#All],2,FALSE)</f>
        <v>Service Request</v>
      </c>
      <c r="N837" s="36">
        <f>IFERROR(VLOOKUP(Incoming_Data[[#This Row],[Object ID]],SP_Data[#All],2,FALSE),"")</f>
        <v>41360</v>
      </c>
      <c r="O837" s="36">
        <f>IFERROR(VLOOKUP(Incoming_Data[[#This Row],[Object ID]],Finalized_Data[#All],2,FALSE),"")</f>
        <v>41391</v>
      </c>
      <c r="P8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7" s="6">
        <f>IFERROR(DATE(YEAR(Incoming_Data[[#This Row],[Incoming Day]]),MONTH(Incoming_Data[[#This Row],[Incoming Day]]),1),"")</f>
        <v>41334</v>
      </c>
      <c r="R837" s="3">
        <f>DATE(YEAR(Incoming_Data[[#This Row],[Incoming Day]]),1,1)</f>
        <v>41275</v>
      </c>
      <c r="S837" s="6">
        <f>IFERROR(DATE(YEAR(Incoming_Data[[#This Row],[Completed Day]]),MONTH(Incoming_Data[[#This Row],[Completed Day]]),1),"")</f>
        <v>41334</v>
      </c>
      <c r="T837" s="6">
        <f>IFERROR(DATE(YEAR(Incoming_Data[[#This Row],[Confirmed Day]]),MONTH(Incoming_Data[[#This Row],[Confirmed Day]]),1),"")</f>
        <v>41365</v>
      </c>
      <c r="U837" s="12">
        <f>IF(ISNUMBER(Incoming_Data[[#This Row],[Completed Day]]),1,0)</f>
        <v>1</v>
      </c>
      <c r="V837" s="12">
        <f>IF(ISNUMBER(Incoming_Data[[#This Row],[Confirmed Day]]),1,0)</f>
        <v>1</v>
      </c>
      <c r="X837" t="s">
        <v>1763</v>
      </c>
      <c r="Y837" s="36">
        <v>41383</v>
      </c>
      <c r="AA837" t="s">
        <v>287</v>
      </c>
      <c r="AB837" s="36">
        <v>41414</v>
      </c>
    </row>
    <row r="838" spans="2:28" x14ac:dyDescent="0.25">
      <c r="B838" s="24" t="s">
        <v>30</v>
      </c>
      <c r="C838" s="24" t="s">
        <v>17</v>
      </c>
      <c r="D838" s="24" t="s">
        <v>2186</v>
      </c>
      <c r="E838" s="24" t="s">
        <v>74</v>
      </c>
      <c r="F838" s="24" t="s">
        <v>75</v>
      </c>
      <c r="G838" s="36">
        <v>41361</v>
      </c>
      <c r="H838" s="36">
        <v>41360</v>
      </c>
      <c r="I838" s="12">
        <v>3</v>
      </c>
      <c r="J838" s="12">
        <v>3</v>
      </c>
      <c r="K838" s="12">
        <v>3</v>
      </c>
      <c r="L838" s="24" t="s">
        <v>10597</v>
      </c>
      <c r="M838" t="str">
        <f>VLOOKUP(LEFT(Incoming_Data[[#This Row],[Object ID]],1),Lookup[#All],2,FALSE)</f>
        <v>Service Request</v>
      </c>
      <c r="N838" s="36">
        <f>IFERROR(VLOOKUP(Incoming_Data[[#This Row],[Object ID]],SP_Data[#All],2,FALSE),"")</f>
        <v>41362</v>
      </c>
      <c r="O838" s="36">
        <f>IFERROR(VLOOKUP(Incoming_Data[[#This Row],[Object ID]],Finalized_Data[#All],2,FALSE),"")</f>
        <v>41393</v>
      </c>
      <c r="P8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8" s="6">
        <f>IFERROR(DATE(YEAR(Incoming_Data[[#This Row],[Incoming Day]]),MONTH(Incoming_Data[[#This Row],[Incoming Day]]),1),"")</f>
        <v>41334</v>
      </c>
      <c r="R838" s="3">
        <f>DATE(YEAR(Incoming_Data[[#This Row],[Incoming Day]]),1,1)</f>
        <v>41275</v>
      </c>
      <c r="S838" s="6">
        <f>IFERROR(DATE(YEAR(Incoming_Data[[#This Row],[Completed Day]]),MONTH(Incoming_Data[[#This Row],[Completed Day]]),1),"")</f>
        <v>41334</v>
      </c>
      <c r="T838" s="6">
        <f>IFERROR(DATE(YEAR(Incoming_Data[[#This Row],[Confirmed Day]]),MONTH(Incoming_Data[[#This Row],[Confirmed Day]]),1),"")</f>
        <v>41365</v>
      </c>
      <c r="U838" s="12">
        <f>IF(ISNUMBER(Incoming_Data[[#This Row],[Completed Day]]),1,0)</f>
        <v>1</v>
      </c>
      <c r="V838" s="12">
        <f>IF(ISNUMBER(Incoming_Data[[#This Row],[Confirmed Day]]),1,0)</f>
        <v>1</v>
      </c>
      <c r="X838" t="s">
        <v>281</v>
      </c>
      <c r="Y838" s="36">
        <v>41366</v>
      </c>
      <c r="AA838" t="s">
        <v>289</v>
      </c>
      <c r="AB838" s="36">
        <v>41414</v>
      </c>
    </row>
    <row r="839" spans="2:28" x14ac:dyDescent="0.25">
      <c r="B839" s="24" t="s">
        <v>30</v>
      </c>
      <c r="C839" s="24" t="s">
        <v>17</v>
      </c>
      <c r="D839" s="24" t="s">
        <v>2186</v>
      </c>
      <c r="E839" s="24" t="s">
        <v>76</v>
      </c>
      <c r="F839" s="24" t="s">
        <v>77</v>
      </c>
      <c r="G839" s="36">
        <v>41361</v>
      </c>
      <c r="H839" s="36">
        <v>41361</v>
      </c>
      <c r="I839" s="12">
        <v>3</v>
      </c>
      <c r="J839" s="12">
        <v>3</v>
      </c>
      <c r="K839" s="12">
        <v>3</v>
      </c>
      <c r="L839" s="24" t="s">
        <v>10597</v>
      </c>
      <c r="M839" t="str">
        <f>VLOOKUP(LEFT(Incoming_Data[[#This Row],[Object ID]],1),Lookup[#All],2,FALSE)</f>
        <v>Service Request</v>
      </c>
      <c r="N839" s="36">
        <f>IFERROR(VLOOKUP(Incoming_Data[[#This Row],[Object ID]],SP_Data[#All],2,FALSE),"")</f>
        <v>41369</v>
      </c>
      <c r="O839" s="36">
        <f>IFERROR(VLOOKUP(Incoming_Data[[#This Row],[Object ID]],Finalized_Data[#All],2,FALSE),"")</f>
        <v>41414</v>
      </c>
      <c r="P8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39" s="6">
        <f>IFERROR(DATE(YEAR(Incoming_Data[[#This Row],[Incoming Day]]),MONTH(Incoming_Data[[#This Row],[Incoming Day]]),1),"")</f>
        <v>41334</v>
      </c>
      <c r="R839" s="3">
        <f>DATE(YEAR(Incoming_Data[[#This Row],[Incoming Day]]),1,1)</f>
        <v>41275</v>
      </c>
      <c r="S839" s="6">
        <f>IFERROR(DATE(YEAR(Incoming_Data[[#This Row],[Completed Day]]),MONTH(Incoming_Data[[#This Row],[Completed Day]]),1),"")</f>
        <v>41365</v>
      </c>
      <c r="T839" s="6">
        <f>IFERROR(DATE(YEAR(Incoming_Data[[#This Row],[Confirmed Day]]),MONTH(Incoming_Data[[#This Row],[Confirmed Day]]),1),"")</f>
        <v>41395</v>
      </c>
      <c r="U839" s="12">
        <f>IF(ISNUMBER(Incoming_Data[[#This Row],[Completed Day]]),1,0)</f>
        <v>1</v>
      </c>
      <c r="V839" s="12">
        <f>IF(ISNUMBER(Incoming_Data[[#This Row],[Confirmed Day]]),1,0)</f>
        <v>1</v>
      </c>
      <c r="X839" t="s">
        <v>282</v>
      </c>
      <c r="Y839" s="36">
        <v>41366</v>
      </c>
      <c r="AA839" t="s">
        <v>291</v>
      </c>
      <c r="AB839" s="36">
        <v>41414</v>
      </c>
    </row>
    <row r="840" spans="2:28" x14ac:dyDescent="0.25">
      <c r="B840" s="24" t="s">
        <v>30</v>
      </c>
      <c r="C840" s="24" t="s">
        <v>17</v>
      </c>
      <c r="D840" s="24" t="s">
        <v>2186</v>
      </c>
      <c r="E840" s="24" t="s">
        <v>81</v>
      </c>
      <c r="F840" s="24" t="s">
        <v>82</v>
      </c>
      <c r="G840" s="36">
        <v>41361</v>
      </c>
      <c r="H840" s="36">
        <v>41361</v>
      </c>
      <c r="I840" s="12">
        <v>3</v>
      </c>
      <c r="J840" s="12">
        <v>3</v>
      </c>
      <c r="K840" s="12">
        <v>3</v>
      </c>
      <c r="L840" s="24" t="s">
        <v>10597</v>
      </c>
      <c r="M840" t="str">
        <f>VLOOKUP(LEFT(Incoming_Data[[#This Row],[Object ID]],1),Lookup[#All],2,FALSE)</f>
        <v>Service Request</v>
      </c>
      <c r="N840" s="36">
        <f>IFERROR(VLOOKUP(Incoming_Data[[#This Row],[Object ID]],SP_Data[#All],2,FALSE),"")</f>
        <v>41370</v>
      </c>
      <c r="O840" s="36">
        <f>IFERROR(VLOOKUP(Incoming_Data[[#This Row],[Object ID]],Finalized_Data[#All],2,FALSE),"")</f>
        <v>41414</v>
      </c>
      <c r="P8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0" s="6">
        <f>IFERROR(DATE(YEAR(Incoming_Data[[#This Row],[Incoming Day]]),MONTH(Incoming_Data[[#This Row],[Incoming Day]]),1),"")</f>
        <v>41334</v>
      </c>
      <c r="R840" s="3">
        <f>DATE(YEAR(Incoming_Data[[#This Row],[Incoming Day]]),1,1)</f>
        <v>41275</v>
      </c>
      <c r="S840" s="6">
        <f>IFERROR(DATE(YEAR(Incoming_Data[[#This Row],[Completed Day]]),MONTH(Incoming_Data[[#This Row],[Completed Day]]),1),"")</f>
        <v>41365</v>
      </c>
      <c r="T840" s="6">
        <f>IFERROR(DATE(YEAR(Incoming_Data[[#This Row],[Confirmed Day]]),MONTH(Incoming_Data[[#This Row],[Confirmed Day]]),1),"")</f>
        <v>41395</v>
      </c>
      <c r="U840" s="12">
        <f>IF(ISNUMBER(Incoming_Data[[#This Row],[Completed Day]]),1,0)</f>
        <v>1</v>
      </c>
      <c r="V840" s="12">
        <f>IF(ISNUMBER(Incoming_Data[[#This Row],[Confirmed Day]]),1,0)</f>
        <v>1</v>
      </c>
      <c r="X840" t="s">
        <v>283</v>
      </c>
      <c r="Y840" s="36">
        <v>41366</v>
      </c>
      <c r="AA840" t="s">
        <v>292</v>
      </c>
      <c r="AB840" s="36">
        <v>41414</v>
      </c>
    </row>
    <row r="841" spans="2:28" x14ac:dyDescent="0.25">
      <c r="B841" s="24" t="s">
        <v>30</v>
      </c>
      <c r="C841" s="24" t="s">
        <v>17</v>
      </c>
      <c r="D841" s="24" t="s">
        <v>2186</v>
      </c>
      <c r="E841" s="24" t="s">
        <v>83</v>
      </c>
      <c r="F841" s="24" t="s">
        <v>84</v>
      </c>
      <c r="G841" s="36">
        <v>41361</v>
      </c>
      <c r="H841" s="36">
        <v>41361</v>
      </c>
      <c r="I841" s="12">
        <v>3</v>
      </c>
      <c r="J841" s="12">
        <v>3</v>
      </c>
      <c r="K841" s="12">
        <v>3</v>
      </c>
      <c r="L841" s="24" t="s">
        <v>10597</v>
      </c>
      <c r="M841" t="str">
        <f>VLOOKUP(LEFT(Incoming_Data[[#This Row],[Object ID]],1),Lookup[#All],2,FALSE)</f>
        <v>Service Request</v>
      </c>
      <c r="N841" s="36">
        <f>IFERROR(VLOOKUP(Incoming_Data[[#This Row],[Object ID]],SP_Data[#All],2,FALSE),"")</f>
        <v>41383</v>
      </c>
      <c r="O841" s="36">
        <f>IFERROR(VLOOKUP(Incoming_Data[[#This Row],[Object ID]],Finalized_Data[#All],2,FALSE),"")</f>
        <v>41414</v>
      </c>
      <c r="P8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1" s="6">
        <f>IFERROR(DATE(YEAR(Incoming_Data[[#This Row],[Incoming Day]]),MONTH(Incoming_Data[[#This Row],[Incoming Day]]),1),"")</f>
        <v>41334</v>
      </c>
      <c r="R841" s="3">
        <f>DATE(YEAR(Incoming_Data[[#This Row],[Incoming Day]]),1,1)</f>
        <v>41275</v>
      </c>
      <c r="S841" s="6">
        <f>IFERROR(DATE(YEAR(Incoming_Data[[#This Row],[Completed Day]]),MONTH(Incoming_Data[[#This Row],[Completed Day]]),1),"")</f>
        <v>41365</v>
      </c>
      <c r="T841" s="6">
        <f>IFERROR(DATE(YEAR(Incoming_Data[[#This Row],[Confirmed Day]]),MONTH(Incoming_Data[[#This Row],[Confirmed Day]]),1),"")</f>
        <v>41395</v>
      </c>
      <c r="U841" s="12">
        <f>IF(ISNUMBER(Incoming_Data[[#This Row],[Completed Day]]),1,0)</f>
        <v>1</v>
      </c>
      <c r="V841" s="12">
        <f>IF(ISNUMBER(Incoming_Data[[#This Row],[Confirmed Day]]),1,0)</f>
        <v>1</v>
      </c>
      <c r="X841" t="s">
        <v>285</v>
      </c>
      <c r="Y841" s="36">
        <v>41366</v>
      </c>
      <c r="AA841" t="s">
        <v>294</v>
      </c>
      <c r="AB841" s="36">
        <v>41414</v>
      </c>
    </row>
    <row r="842" spans="2:28" x14ac:dyDescent="0.25">
      <c r="B842" s="24" t="s">
        <v>30</v>
      </c>
      <c r="C842" s="24" t="s">
        <v>17</v>
      </c>
      <c r="D842" s="24" t="s">
        <v>2186</v>
      </c>
      <c r="E842" s="24" t="s">
        <v>85</v>
      </c>
      <c r="F842" s="24" t="s">
        <v>86</v>
      </c>
      <c r="G842" s="36">
        <v>41361</v>
      </c>
      <c r="H842" s="36">
        <v>41361</v>
      </c>
      <c r="I842" s="12">
        <v>3</v>
      </c>
      <c r="J842" s="12">
        <v>4</v>
      </c>
      <c r="K842" s="12">
        <v>4</v>
      </c>
      <c r="L842" s="24" t="s">
        <v>10597</v>
      </c>
      <c r="M842" t="str">
        <f>VLOOKUP(LEFT(Incoming_Data[[#This Row],[Object ID]],1),Lookup[#All],2,FALSE)</f>
        <v>Service Request</v>
      </c>
      <c r="N842" s="36">
        <f>IFERROR(VLOOKUP(Incoming_Data[[#This Row],[Object ID]],SP_Data[#All],2,FALSE),"")</f>
        <v>41395</v>
      </c>
      <c r="O842" s="36">
        <f>IFERROR(VLOOKUP(Incoming_Data[[#This Row],[Object ID]],Finalized_Data[#All],2,FALSE),"")</f>
        <v>41426</v>
      </c>
      <c r="P8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2" s="6">
        <f>IFERROR(DATE(YEAR(Incoming_Data[[#This Row],[Incoming Day]]),MONTH(Incoming_Data[[#This Row],[Incoming Day]]),1),"")</f>
        <v>41334</v>
      </c>
      <c r="R842" s="3">
        <f>DATE(YEAR(Incoming_Data[[#This Row],[Incoming Day]]),1,1)</f>
        <v>41275</v>
      </c>
      <c r="S842" s="6">
        <f>IFERROR(DATE(YEAR(Incoming_Data[[#This Row],[Completed Day]]),MONTH(Incoming_Data[[#This Row],[Completed Day]]),1),"")</f>
        <v>41395</v>
      </c>
      <c r="T842" s="6">
        <f>IFERROR(DATE(YEAR(Incoming_Data[[#This Row],[Confirmed Day]]),MONTH(Incoming_Data[[#This Row],[Confirmed Day]]),1),"")</f>
        <v>41426</v>
      </c>
      <c r="U842" s="12">
        <f>IF(ISNUMBER(Incoming_Data[[#This Row],[Completed Day]]),1,0)</f>
        <v>1</v>
      </c>
      <c r="V842" s="12">
        <f>IF(ISNUMBER(Incoming_Data[[#This Row],[Confirmed Day]]),1,0)</f>
        <v>1</v>
      </c>
      <c r="X842" t="s">
        <v>287</v>
      </c>
      <c r="Y842" s="36">
        <v>41366</v>
      </c>
      <c r="AA842" t="s">
        <v>296</v>
      </c>
      <c r="AB842" s="36">
        <v>41414</v>
      </c>
    </row>
    <row r="843" spans="2:28" x14ac:dyDescent="0.25">
      <c r="B843" s="24" t="s">
        <v>30</v>
      </c>
      <c r="C843" s="24" t="s">
        <v>17</v>
      </c>
      <c r="D843" s="24" t="s">
        <v>2186</v>
      </c>
      <c r="E843" s="24" t="s">
        <v>101</v>
      </c>
      <c r="F843" s="24" t="s">
        <v>102</v>
      </c>
      <c r="G843" s="36">
        <v>41362</v>
      </c>
      <c r="H843" s="36">
        <v>41362</v>
      </c>
      <c r="I843" s="12">
        <v>3</v>
      </c>
      <c r="J843" s="12">
        <v>3</v>
      </c>
      <c r="K843" s="12">
        <v>3</v>
      </c>
      <c r="L843" s="24" t="s">
        <v>10597</v>
      </c>
      <c r="M843" t="str">
        <f>VLOOKUP(LEFT(Incoming_Data[[#This Row],[Object ID]],1),Lookup[#All],2,FALSE)</f>
        <v>Service Request</v>
      </c>
      <c r="N843" s="36">
        <f>IFERROR(VLOOKUP(Incoming_Data[[#This Row],[Object ID]],SP_Data[#All],2,FALSE),"")</f>
        <v>41381</v>
      </c>
      <c r="O843" s="36">
        <f>IFERROR(VLOOKUP(Incoming_Data[[#This Row],[Object ID]],Finalized_Data[#All],2,FALSE),"")</f>
        <v>41414</v>
      </c>
      <c r="P8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3" s="6">
        <f>IFERROR(DATE(YEAR(Incoming_Data[[#This Row],[Incoming Day]]),MONTH(Incoming_Data[[#This Row],[Incoming Day]]),1),"")</f>
        <v>41334</v>
      </c>
      <c r="R843" s="3">
        <f>DATE(YEAR(Incoming_Data[[#This Row],[Incoming Day]]),1,1)</f>
        <v>41275</v>
      </c>
      <c r="S843" s="6">
        <f>IFERROR(DATE(YEAR(Incoming_Data[[#This Row],[Completed Day]]),MONTH(Incoming_Data[[#This Row],[Completed Day]]),1),"")</f>
        <v>41365</v>
      </c>
      <c r="T843" s="6">
        <f>IFERROR(DATE(YEAR(Incoming_Data[[#This Row],[Confirmed Day]]),MONTH(Incoming_Data[[#This Row],[Confirmed Day]]),1),"")</f>
        <v>41395</v>
      </c>
      <c r="U843" s="12">
        <f>IF(ISNUMBER(Incoming_Data[[#This Row],[Completed Day]]),1,0)</f>
        <v>1</v>
      </c>
      <c r="V843" s="12">
        <f>IF(ISNUMBER(Incoming_Data[[#This Row],[Confirmed Day]]),1,0)</f>
        <v>1</v>
      </c>
      <c r="X843" t="s">
        <v>289</v>
      </c>
      <c r="Y843" s="36">
        <v>41366</v>
      </c>
      <c r="AA843" t="s">
        <v>1765</v>
      </c>
      <c r="AB843" s="36">
        <v>41386</v>
      </c>
    </row>
    <row r="844" spans="2:28" x14ac:dyDescent="0.25">
      <c r="B844" s="24" t="s">
        <v>30</v>
      </c>
      <c r="C844" s="24" t="s">
        <v>17</v>
      </c>
      <c r="D844" s="24" t="s">
        <v>2186</v>
      </c>
      <c r="E844" s="24" t="s">
        <v>235</v>
      </c>
      <c r="F844" s="24" t="s">
        <v>236</v>
      </c>
      <c r="G844" s="36">
        <v>41366</v>
      </c>
      <c r="H844" s="36">
        <v>41366</v>
      </c>
      <c r="I844" s="12">
        <v>3</v>
      </c>
      <c r="J844" s="12">
        <v>3</v>
      </c>
      <c r="K844" s="12">
        <v>3</v>
      </c>
      <c r="L844" s="24" t="s">
        <v>10597</v>
      </c>
      <c r="M844" t="str">
        <f>VLOOKUP(LEFT(Incoming_Data[[#This Row],[Object ID]],1),Lookup[#All],2,FALSE)</f>
        <v>Service Request</v>
      </c>
      <c r="N844" s="36">
        <f>IFERROR(VLOOKUP(Incoming_Data[[#This Row],[Object ID]],SP_Data[#All],2,FALSE),"")</f>
        <v>41383</v>
      </c>
      <c r="O844" s="36">
        <f>IFERROR(VLOOKUP(Incoming_Data[[#This Row],[Object ID]],Finalized_Data[#All],2,FALSE),"")</f>
        <v>41414</v>
      </c>
      <c r="P8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4" s="6">
        <f>IFERROR(DATE(YEAR(Incoming_Data[[#This Row],[Incoming Day]]),MONTH(Incoming_Data[[#This Row],[Incoming Day]]),1),"")</f>
        <v>41365</v>
      </c>
      <c r="R844" s="3">
        <f>DATE(YEAR(Incoming_Data[[#This Row],[Incoming Day]]),1,1)</f>
        <v>41275</v>
      </c>
      <c r="S844" s="6">
        <f>IFERROR(DATE(YEAR(Incoming_Data[[#This Row],[Completed Day]]),MONTH(Incoming_Data[[#This Row],[Completed Day]]),1),"")</f>
        <v>41365</v>
      </c>
      <c r="T844" s="6">
        <f>IFERROR(DATE(YEAR(Incoming_Data[[#This Row],[Confirmed Day]]),MONTH(Incoming_Data[[#This Row],[Confirmed Day]]),1),"")</f>
        <v>41395</v>
      </c>
      <c r="U844" s="12">
        <f>IF(ISNUMBER(Incoming_Data[[#This Row],[Completed Day]]),1,0)</f>
        <v>1</v>
      </c>
      <c r="V844" s="12">
        <f>IF(ISNUMBER(Incoming_Data[[#This Row],[Confirmed Day]]),1,0)</f>
        <v>1</v>
      </c>
      <c r="X844" t="s">
        <v>291</v>
      </c>
      <c r="Y844" s="36">
        <v>41366</v>
      </c>
      <c r="AA844" t="s">
        <v>298</v>
      </c>
      <c r="AB844" s="36">
        <v>41414</v>
      </c>
    </row>
    <row r="845" spans="2:28" x14ac:dyDescent="0.25">
      <c r="B845" s="24" t="s">
        <v>30</v>
      </c>
      <c r="C845" s="24" t="s">
        <v>17</v>
      </c>
      <c r="D845" s="24" t="s">
        <v>2186</v>
      </c>
      <c r="E845" s="24" t="s">
        <v>346</v>
      </c>
      <c r="F845" s="24" t="s">
        <v>210</v>
      </c>
      <c r="G845" s="36">
        <v>41369</v>
      </c>
      <c r="H845" s="36">
        <v>41369</v>
      </c>
      <c r="I845" s="12">
        <v>3</v>
      </c>
      <c r="J845" s="12">
        <v>3</v>
      </c>
      <c r="K845" s="12">
        <v>3</v>
      </c>
      <c r="L845" s="24" t="s">
        <v>10597</v>
      </c>
      <c r="M845" t="str">
        <f>VLOOKUP(LEFT(Incoming_Data[[#This Row],[Object ID]],1),Lookup[#All],2,FALSE)</f>
        <v>Service Request</v>
      </c>
      <c r="N845" s="36">
        <f>IFERROR(VLOOKUP(Incoming_Data[[#This Row],[Object ID]],SP_Data[#All],2,FALSE),"")</f>
        <v>41381</v>
      </c>
      <c r="O845" s="36">
        <f>IFERROR(VLOOKUP(Incoming_Data[[#This Row],[Object ID]],Finalized_Data[#All],2,FALSE),"")</f>
        <v>41414</v>
      </c>
      <c r="P8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5" s="6">
        <f>IFERROR(DATE(YEAR(Incoming_Data[[#This Row],[Incoming Day]]),MONTH(Incoming_Data[[#This Row],[Incoming Day]]),1),"")</f>
        <v>41365</v>
      </c>
      <c r="R845" s="3">
        <f>DATE(YEAR(Incoming_Data[[#This Row],[Incoming Day]]),1,1)</f>
        <v>41275</v>
      </c>
      <c r="S845" s="6">
        <f>IFERROR(DATE(YEAR(Incoming_Data[[#This Row],[Completed Day]]),MONTH(Incoming_Data[[#This Row],[Completed Day]]),1),"")</f>
        <v>41365</v>
      </c>
      <c r="T845" s="6">
        <f>IFERROR(DATE(YEAR(Incoming_Data[[#This Row],[Confirmed Day]]),MONTH(Incoming_Data[[#This Row],[Confirmed Day]]),1),"")</f>
        <v>41395</v>
      </c>
      <c r="U845" s="12">
        <f>IF(ISNUMBER(Incoming_Data[[#This Row],[Completed Day]]),1,0)</f>
        <v>1</v>
      </c>
      <c r="V845" s="12">
        <f>IF(ISNUMBER(Incoming_Data[[#This Row],[Confirmed Day]]),1,0)</f>
        <v>1</v>
      </c>
      <c r="X845" t="s">
        <v>292</v>
      </c>
      <c r="Y845" s="36">
        <v>41367</v>
      </c>
      <c r="AA845" t="s">
        <v>300</v>
      </c>
      <c r="AB845" s="36">
        <v>41414</v>
      </c>
    </row>
    <row r="846" spans="2:28" x14ac:dyDescent="0.25">
      <c r="B846" s="24" t="s">
        <v>30</v>
      </c>
      <c r="C846" s="24" t="s">
        <v>17</v>
      </c>
      <c r="D846" s="24" t="s">
        <v>2186</v>
      </c>
      <c r="E846" s="24" t="s">
        <v>393</v>
      </c>
      <c r="F846" s="24" t="s">
        <v>394</v>
      </c>
      <c r="G846" s="36">
        <v>41372</v>
      </c>
      <c r="H846" s="36">
        <v>41372</v>
      </c>
      <c r="I846" s="12">
        <v>3</v>
      </c>
      <c r="J846" s="12">
        <v>3</v>
      </c>
      <c r="K846" s="12">
        <v>3</v>
      </c>
      <c r="L846" s="24" t="s">
        <v>10597</v>
      </c>
      <c r="M846" t="str">
        <f>VLOOKUP(LEFT(Incoming_Data[[#This Row],[Object ID]],1),Lookup[#All],2,FALSE)</f>
        <v>Service Request</v>
      </c>
      <c r="N846" s="36">
        <f>IFERROR(VLOOKUP(Incoming_Data[[#This Row],[Object ID]],SP_Data[#All],2,FALSE),"")</f>
        <v>41383</v>
      </c>
      <c r="O846" s="36">
        <f>IFERROR(VLOOKUP(Incoming_Data[[#This Row],[Object ID]],Finalized_Data[#All],2,FALSE),"")</f>
        <v>41414</v>
      </c>
      <c r="P8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6" s="6">
        <f>IFERROR(DATE(YEAR(Incoming_Data[[#This Row],[Incoming Day]]),MONTH(Incoming_Data[[#This Row],[Incoming Day]]),1),"")</f>
        <v>41365</v>
      </c>
      <c r="R846" s="3">
        <f>DATE(YEAR(Incoming_Data[[#This Row],[Incoming Day]]),1,1)</f>
        <v>41275</v>
      </c>
      <c r="S846" s="6">
        <f>IFERROR(DATE(YEAR(Incoming_Data[[#This Row],[Completed Day]]),MONTH(Incoming_Data[[#This Row],[Completed Day]]),1),"")</f>
        <v>41365</v>
      </c>
      <c r="T846" s="6">
        <f>IFERROR(DATE(YEAR(Incoming_Data[[#This Row],[Confirmed Day]]),MONTH(Incoming_Data[[#This Row],[Confirmed Day]]),1),"")</f>
        <v>41395</v>
      </c>
      <c r="U846" s="12">
        <f>IF(ISNUMBER(Incoming_Data[[#This Row],[Completed Day]]),1,0)</f>
        <v>1</v>
      </c>
      <c r="V846" s="12">
        <f>IF(ISNUMBER(Incoming_Data[[#This Row],[Confirmed Day]]),1,0)</f>
        <v>1</v>
      </c>
      <c r="X846" t="s">
        <v>11504</v>
      </c>
      <c r="Y846" s="36">
        <v>41408</v>
      </c>
      <c r="AA846" t="s">
        <v>302</v>
      </c>
      <c r="AB846" s="36">
        <v>41414</v>
      </c>
    </row>
    <row r="847" spans="2:28" x14ac:dyDescent="0.25">
      <c r="B847" s="24" t="s">
        <v>30</v>
      </c>
      <c r="C847" s="24" t="s">
        <v>17</v>
      </c>
      <c r="D847" s="24" t="s">
        <v>2186</v>
      </c>
      <c r="E847" s="24" t="s">
        <v>505</v>
      </c>
      <c r="F847" s="24" t="s">
        <v>506</v>
      </c>
      <c r="G847" s="36">
        <v>41379</v>
      </c>
      <c r="H847" s="36">
        <v>41379</v>
      </c>
      <c r="I847" s="12">
        <v>1</v>
      </c>
      <c r="J847" s="12">
        <v>3</v>
      </c>
      <c r="K847" s="12">
        <v>2</v>
      </c>
      <c r="L847" s="24" t="s">
        <v>10597</v>
      </c>
      <c r="M847" t="str">
        <f>VLOOKUP(LEFT(Incoming_Data[[#This Row],[Object ID]],1),Lookup[#All],2,FALSE)</f>
        <v>Service Request</v>
      </c>
      <c r="N847" s="36">
        <f>IFERROR(VLOOKUP(Incoming_Data[[#This Row],[Object ID]],SP_Data[#All],2,FALSE),"")</f>
        <v>41393</v>
      </c>
      <c r="O847" s="36">
        <f>IFERROR(VLOOKUP(Incoming_Data[[#This Row],[Object ID]],Finalized_Data[#All],2,FALSE),"")</f>
        <v>41424</v>
      </c>
      <c r="P8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7" s="6">
        <f>IFERROR(DATE(YEAR(Incoming_Data[[#This Row],[Incoming Day]]),MONTH(Incoming_Data[[#This Row],[Incoming Day]]),1),"")</f>
        <v>41365</v>
      </c>
      <c r="R847" s="3">
        <f>DATE(YEAR(Incoming_Data[[#This Row],[Incoming Day]]),1,1)</f>
        <v>41275</v>
      </c>
      <c r="S847" s="6">
        <f>IFERROR(DATE(YEAR(Incoming_Data[[#This Row],[Completed Day]]),MONTH(Incoming_Data[[#This Row],[Completed Day]]),1),"")</f>
        <v>41365</v>
      </c>
      <c r="T847" s="6">
        <f>IFERROR(DATE(YEAR(Incoming_Data[[#This Row],[Confirmed Day]]),MONTH(Incoming_Data[[#This Row],[Confirmed Day]]),1),"")</f>
        <v>41395</v>
      </c>
      <c r="U847" s="12">
        <f>IF(ISNUMBER(Incoming_Data[[#This Row],[Completed Day]]),1,0)</f>
        <v>1</v>
      </c>
      <c r="V847" s="12">
        <f>IF(ISNUMBER(Incoming_Data[[#This Row],[Confirmed Day]]),1,0)</f>
        <v>1</v>
      </c>
      <c r="X847" t="s">
        <v>294</v>
      </c>
      <c r="Y847" s="36">
        <v>41366</v>
      </c>
      <c r="AA847" t="s">
        <v>1766</v>
      </c>
      <c r="AB847" s="36">
        <v>41414</v>
      </c>
    </row>
    <row r="848" spans="2:28" x14ac:dyDescent="0.25">
      <c r="B848" s="24" t="s">
        <v>30</v>
      </c>
      <c r="C848" s="24" t="s">
        <v>17</v>
      </c>
      <c r="D848" s="24" t="s">
        <v>2186</v>
      </c>
      <c r="E848" s="24" t="s">
        <v>11167</v>
      </c>
      <c r="F848" s="24" t="s">
        <v>11168</v>
      </c>
      <c r="G848" s="36">
        <v>41380</v>
      </c>
      <c r="H848" s="36">
        <v>41379</v>
      </c>
      <c r="I848" s="12">
        <v>3</v>
      </c>
      <c r="J848" s="12">
        <v>3</v>
      </c>
      <c r="K848" s="12">
        <v>3</v>
      </c>
      <c r="L848" s="24" t="s">
        <v>10599</v>
      </c>
      <c r="M848" t="str">
        <f>VLOOKUP(LEFT(Incoming_Data[[#This Row],[Object ID]],1),Lookup[#All],2,FALSE)</f>
        <v>Service Request</v>
      </c>
      <c r="N848" s="36">
        <f>IFERROR(VLOOKUP(Incoming_Data[[#This Row],[Object ID]],SP_Data[#All],2,FALSE),"")</f>
        <v>41401</v>
      </c>
      <c r="O848" s="36" t="str">
        <f>IFERROR(VLOOKUP(Incoming_Data[[#This Row],[Object ID]],Finalized_Data[#All],2,FALSE),"")</f>
        <v/>
      </c>
      <c r="P8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8" s="6">
        <f>IFERROR(DATE(YEAR(Incoming_Data[[#This Row],[Incoming Day]]),MONTH(Incoming_Data[[#This Row],[Incoming Day]]),1),"")</f>
        <v>41365</v>
      </c>
      <c r="R848" s="3">
        <f>DATE(YEAR(Incoming_Data[[#This Row],[Incoming Day]]),1,1)</f>
        <v>41275</v>
      </c>
      <c r="S848" s="6">
        <f>IFERROR(DATE(YEAR(Incoming_Data[[#This Row],[Completed Day]]),MONTH(Incoming_Data[[#This Row],[Completed Day]]),1),"")</f>
        <v>41395</v>
      </c>
      <c r="T848" s="6" t="str">
        <f>IFERROR(DATE(YEAR(Incoming_Data[[#This Row],[Confirmed Day]]),MONTH(Incoming_Data[[#This Row],[Confirmed Day]]),1),"")</f>
        <v/>
      </c>
      <c r="U848" s="12">
        <f>IF(ISNUMBER(Incoming_Data[[#This Row],[Completed Day]]),1,0)</f>
        <v>1</v>
      </c>
      <c r="V848" s="12">
        <f>IF(ISNUMBER(Incoming_Data[[#This Row],[Confirmed Day]]),1,0)</f>
        <v>0</v>
      </c>
      <c r="X848" t="s">
        <v>296</v>
      </c>
      <c r="Y848" s="36">
        <v>41366</v>
      </c>
      <c r="AA848" t="s">
        <v>1767</v>
      </c>
      <c r="AB848" s="36">
        <v>41414</v>
      </c>
    </row>
    <row r="849" spans="2:28" x14ac:dyDescent="0.25">
      <c r="B849" s="24" t="s">
        <v>30</v>
      </c>
      <c r="C849" s="24" t="s">
        <v>17</v>
      </c>
      <c r="D849" s="24" t="s">
        <v>2186</v>
      </c>
      <c r="E849" s="24" t="s">
        <v>578</v>
      </c>
      <c r="F849" s="24" t="s">
        <v>579</v>
      </c>
      <c r="G849" s="36">
        <v>41381</v>
      </c>
      <c r="H849" s="36">
        <v>41381</v>
      </c>
      <c r="I849" s="12">
        <v>2</v>
      </c>
      <c r="J849" s="12">
        <v>3</v>
      </c>
      <c r="K849" s="12">
        <v>3</v>
      </c>
      <c r="L849" s="24" t="s">
        <v>10597</v>
      </c>
      <c r="M849" t="str">
        <f>VLOOKUP(LEFT(Incoming_Data[[#This Row],[Object ID]],1),Lookup[#All],2,FALSE)</f>
        <v>Service Request</v>
      </c>
      <c r="N849" s="36">
        <f>IFERROR(VLOOKUP(Incoming_Data[[#This Row],[Object ID]],SP_Data[#All],2,FALSE),"")</f>
        <v>41383</v>
      </c>
      <c r="O849" s="36">
        <f>IFERROR(VLOOKUP(Incoming_Data[[#This Row],[Object ID]],Finalized_Data[#All],2,FALSE),"")</f>
        <v>41408</v>
      </c>
      <c r="P8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49" s="6">
        <f>IFERROR(DATE(YEAR(Incoming_Data[[#This Row],[Incoming Day]]),MONTH(Incoming_Data[[#This Row],[Incoming Day]]),1),"")</f>
        <v>41365</v>
      </c>
      <c r="R849" s="3">
        <f>DATE(YEAR(Incoming_Data[[#This Row],[Incoming Day]]),1,1)</f>
        <v>41275</v>
      </c>
      <c r="S849" s="6">
        <f>IFERROR(DATE(YEAR(Incoming_Data[[#This Row],[Completed Day]]),MONTH(Incoming_Data[[#This Row],[Completed Day]]),1),"")</f>
        <v>41365</v>
      </c>
      <c r="T849" s="6">
        <f>IFERROR(DATE(YEAR(Incoming_Data[[#This Row],[Confirmed Day]]),MONTH(Incoming_Data[[#This Row],[Confirmed Day]]),1),"")</f>
        <v>41395</v>
      </c>
      <c r="U849" s="12">
        <f>IF(ISNUMBER(Incoming_Data[[#This Row],[Completed Day]]),1,0)</f>
        <v>1</v>
      </c>
      <c r="V849" s="12">
        <f>IF(ISNUMBER(Incoming_Data[[#This Row],[Confirmed Day]]),1,0)</f>
        <v>1</v>
      </c>
      <c r="X849" t="s">
        <v>1765</v>
      </c>
      <c r="Y849" s="36">
        <v>41383</v>
      </c>
      <c r="AA849" t="s">
        <v>1308</v>
      </c>
      <c r="AB849" s="36">
        <v>41368</v>
      </c>
    </row>
    <row r="850" spans="2:28" x14ac:dyDescent="0.25">
      <c r="B850" s="24" t="s">
        <v>30</v>
      </c>
      <c r="C850" s="24" t="s">
        <v>17</v>
      </c>
      <c r="D850" s="24" t="s">
        <v>2186</v>
      </c>
      <c r="E850" s="24" t="s">
        <v>628</v>
      </c>
      <c r="F850" s="24" t="s">
        <v>629</v>
      </c>
      <c r="G850" s="36">
        <v>41384</v>
      </c>
      <c r="H850" s="36">
        <v>41383</v>
      </c>
      <c r="I850" s="12">
        <v>3</v>
      </c>
      <c r="J850" s="12">
        <v>3</v>
      </c>
      <c r="K850" s="12">
        <v>3</v>
      </c>
      <c r="L850" s="24" t="s">
        <v>10597</v>
      </c>
      <c r="M850" t="str">
        <f>VLOOKUP(LEFT(Incoming_Data[[#This Row],[Object ID]],1),Lookup[#All],2,FALSE)</f>
        <v>Service Request</v>
      </c>
      <c r="N850" s="36">
        <f>IFERROR(VLOOKUP(Incoming_Data[[#This Row],[Object ID]],SP_Data[#All],2,FALSE),"")</f>
        <v>41387</v>
      </c>
      <c r="O850" s="36">
        <f>IFERROR(VLOOKUP(Incoming_Data[[#This Row],[Object ID]],Finalized_Data[#All],2,FALSE),"")</f>
        <v>41418</v>
      </c>
      <c r="P8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0" s="6">
        <f>IFERROR(DATE(YEAR(Incoming_Data[[#This Row],[Incoming Day]]),MONTH(Incoming_Data[[#This Row],[Incoming Day]]),1),"")</f>
        <v>41365</v>
      </c>
      <c r="R850" s="3">
        <f>DATE(YEAR(Incoming_Data[[#This Row],[Incoming Day]]),1,1)</f>
        <v>41275</v>
      </c>
      <c r="S850" s="6">
        <f>IFERROR(DATE(YEAR(Incoming_Data[[#This Row],[Completed Day]]),MONTH(Incoming_Data[[#This Row],[Completed Day]]),1),"")</f>
        <v>41365</v>
      </c>
      <c r="T850" s="6">
        <f>IFERROR(DATE(YEAR(Incoming_Data[[#This Row],[Confirmed Day]]),MONTH(Incoming_Data[[#This Row],[Confirmed Day]]),1),"")</f>
        <v>41395</v>
      </c>
      <c r="U850" s="12">
        <f>IF(ISNUMBER(Incoming_Data[[#This Row],[Completed Day]]),1,0)</f>
        <v>1</v>
      </c>
      <c r="V850" s="12">
        <f>IF(ISNUMBER(Incoming_Data[[#This Row],[Confirmed Day]]),1,0)</f>
        <v>1</v>
      </c>
      <c r="X850" t="s">
        <v>298</v>
      </c>
      <c r="Y850" s="36">
        <v>41367</v>
      </c>
      <c r="AA850" t="s">
        <v>304</v>
      </c>
      <c r="AB850" s="36">
        <v>41414</v>
      </c>
    </row>
    <row r="851" spans="2:28" x14ac:dyDescent="0.25">
      <c r="B851" s="24" t="s">
        <v>30</v>
      </c>
      <c r="C851" s="24" t="s">
        <v>17</v>
      </c>
      <c r="D851" s="24" t="s">
        <v>2186</v>
      </c>
      <c r="E851" s="24" t="s">
        <v>634</v>
      </c>
      <c r="F851" s="24" t="s">
        <v>635</v>
      </c>
      <c r="G851" s="36">
        <v>41386</v>
      </c>
      <c r="H851" s="36">
        <v>41386</v>
      </c>
      <c r="I851" s="12">
        <v>3</v>
      </c>
      <c r="J851" s="12">
        <v>3</v>
      </c>
      <c r="K851" s="12">
        <v>3</v>
      </c>
      <c r="L851" s="24" t="s">
        <v>10597</v>
      </c>
      <c r="M851" t="str">
        <f>VLOOKUP(LEFT(Incoming_Data[[#This Row],[Object ID]],1),Lookup[#All],2,FALSE)</f>
        <v>Service Request</v>
      </c>
      <c r="N851" s="36">
        <f>IFERROR(VLOOKUP(Incoming_Data[[#This Row],[Object ID]],SP_Data[#All],2,FALSE),"")</f>
        <v>41387</v>
      </c>
      <c r="O851" s="36">
        <f>IFERROR(VLOOKUP(Incoming_Data[[#This Row],[Object ID]],Finalized_Data[#All],2,FALSE),"")</f>
        <v>41425</v>
      </c>
      <c r="P8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1" s="6">
        <f>IFERROR(DATE(YEAR(Incoming_Data[[#This Row],[Incoming Day]]),MONTH(Incoming_Data[[#This Row],[Incoming Day]]),1),"")</f>
        <v>41365</v>
      </c>
      <c r="R851" s="3">
        <f>DATE(YEAR(Incoming_Data[[#This Row],[Incoming Day]]),1,1)</f>
        <v>41275</v>
      </c>
      <c r="S851" s="6">
        <f>IFERROR(DATE(YEAR(Incoming_Data[[#This Row],[Completed Day]]),MONTH(Incoming_Data[[#This Row],[Completed Day]]),1),"")</f>
        <v>41365</v>
      </c>
      <c r="T851" s="6">
        <f>IFERROR(DATE(YEAR(Incoming_Data[[#This Row],[Confirmed Day]]),MONTH(Incoming_Data[[#This Row],[Confirmed Day]]),1),"")</f>
        <v>41395</v>
      </c>
      <c r="U851" s="12">
        <f>IF(ISNUMBER(Incoming_Data[[#This Row],[Completed Day]]),1,0)</f>
        <v>1</v>
      </c>
      <c r="V851" s="12">
        <f>IF(ISNUMBER(Incoming_Data[[#This Row],[Confirmed Day]]),1,0)</f>
        <v>1</v>
      </c>
      <c r="X851" t="s">
        <v>300</v>
      </c>
      <c r="Y851" s="36">
        <v>41367</v>
      </c>
      <c r="AA851" t="s">
        <v>1768</v>
      </c>
      <c r="AB851" s="36">
        <v>41386</v>
      </c>
    </row>
    <row r="852" spans="2:28" x14ac:dyDescent="0.25">
      <c r="B852" s="24" t="s">
        <v>30</v>
      </c>
      <c r="C852" s="24" t="s">
        <v>17</v>
      </c>
      <c r="D852" s="24" t="s">
        <v>2186</v>
      </c>
      <c r="E852" s="24" t="s">
        <v>11169</v>
      </c>
      <c r="F852" s="24" t="s">
        <v>11170</v>
      </c>
      <c r="G852" s="36">
        <v>41389</v>
      </c>
      <c r="H852" s="36">
        <v>41389</v>
      </c>
      <c r="I852" s="12">
        <v>3</v>
      </c>
      <c r="J852" s="12">
        <v>3</v>
      </c>
      <c r="K852" s="12">
        <v>3</v>
      </c>
      <c r="L852" s="24" t="s">
        <v>10602</v>
      </c>
      <c r="M852" t="str">
        <f>VLOOKUP(LEFT(Incoming_Data[[#This Row],[Object ID]],1),Lookup[#All],2,FALSE)</f>
        <v>Service Request</v>
      </c>
      <c r="N852" s="36" t="str">
        <f>IFERROR(VLOOKUP(Incoming_Data[[#This Row],[Object ID]],SP_Data[#All],2,FALSE),"")</f>
        <v/>
      </c>
      <c r="O852" s="36" t="str">
        <f>IFERROR(VLOOKUP(Incoming_Data[[#This Row],[Object ID]],Finalized_Data[#All],2,FALSE),"")</f>
        <v/>
      </c>
      <c r="P8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2" s="6">
        <f>IFERROR(DATE(YEAR(Incoming_Data[[#This Row],[Incoming Day]]),MONTH(Incoming_Data[[#This Row],[Incoming Day]]),1),"")</f>
        <v>41365</v>
      </c>
      <c r="R852" s="3">
        <f>DATE(YEAR(Incoming_Data[[#This Row],[Incoming Day]]),1,1)</f>
        <v>41275</v>
      </c>
      <c r="S852" s="6" t="str">
        <f>IFERROR(DATE(YEAR(Incoming_Data[[#This Row],[Completed Day]]),MONTH(Incoming_Data[[#This Row],[Completed Day]]),1),"")</f>
        <v/>
      </c>
      <c r="T852" s="6" t="str">
        <f>IFERROR(DATE(YEAR(Incoming_Data[[#This Row],[Confirmed Day]]),MONTH(Incoming_Data[[#This Row],[Confirmed Day]]),1),"")</f>
        <v/>
      </c>
      <c r="U852" s="12">
        <f>IF(ISNUMBER(Incoming_Data[[#This Row],[Completed Day]]),1,0)</f>
        <v>0</v>
      </c>
      <c r="V852" s="12">
        <f>IF(ISNUMBER(Incoming_Data[[#This Row],[Confirmed Day]]),1,0)</f>
        <v>0</v>
      </c>
      <c r="X852" t="s">
        <v>302</v>
      </c>
      <c r="Y852" s="36">
        <v>41372</v>
      </c>
      <c r="AA852" t="s">
        <v>306</v>
      </c>
      <c r="AB852" s="36">
        <v>41414</v>
      </c>
    </row>
    <row r="853" spans="2:28" x14ac:dyDescent="0.25">
      <c r="B853" s="24" t="s">
        <v>30</v>
      </c>
      <c r="C853" s="24" t="s">
        <v>17</v>
      </c>
      <c r="D853" s="24" t="s">
        <v>2186</v>
      </c>
      <c r="E853" s="24" t="s">
        <v>796</v>
      </c>
      <c r="F853" s="24" t="s">
        <v>797</v>
      </c>
      <c r="G853" s="36">
        <v>41393</v>
      </c>
      <c r="H853" s="36">
        <v>41393</v>
      </c>
      <c r="I853" s="12">
        <v>3</v>
      </c>
      <c r="J853" s="12">
        <v>3</v>
      </c>
      <c r="K853" s="12">
        <v>3</v>
      </c>
      <c r="L853" s="24" t="s">
        <v>10597</v>
      </c>
      <c r="M853" t="str">
        <f>VLOOKUP(LEFT(Incoming_Data[[#This Row],[Object ID]],1),Lookup[#All],2,FALSE)</f>
        <v>Service Request</v>
      </c>
      <c r="N853" s="36">
        <f>IFERROR(VLOOKUP(Incoming_Data[[#This Row],[Object ID]],SP_Data[#All],2,FALSE),"")</f>
        <v>41395</v>
      </c>
      <c r="O853" s="36">
        <f>IFERROR(VLOOKUP(Incoming_Data[[#This Row],[Object ID]],Finalized_Data[#All],2,FALSE),"")</f>
        <v>41395</v>
      </c>
      <c r="P8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3" s="6">
        <f>IFERROR(DATE(YEAR(Incoming_Data[[#This Row],[Incoming Day]]),MONTH(Incoming_Data[[#This Row],[Incoming Day]]),1),"")</f>
        <v>41365</v>
      </c>
      <c r="R853" s="3">
        <f>DATE(YEAR(Incoming_Data[[#This Row],[Incoming Day]]),1,1)</f>
        <v>41275</v>
      </c>
      <c r="S853" s="6">
        <f>IFERROR(DATE(YEAR(Incoming_Data[[#This Row],[Completed Day]]),MONTH(Incoming_Data[[#This Row],[Completed Day]]),1),"")</f>
        <v>41395</v>
      </c>
      <c r="T853" s="6">
        <f>IFERROR(DATE(YEAR(Incoming_Data[[#This Row],[Confirmed Day]]),MONTH(Incoming_Data[[#This Row],[Confirmed Day]]),1),"")</f>
        <v>41395</v>
      </c>
      <c r="U853" s="12">
        <f>IF(ISNUMBER(Incoming_Data[[#This Row],[Completed Day]]),1,0)</f>
        <v>1</v>
      </c>
      <c r="V853" s="12">
        <f>IF(ISNUMBER(Incoming_Data[[#This Row],[Confirmed Day]]),1,0)</f>
        <v>1</v>
      </c>
      <c r="X853" t="s">
        <v>1766</v>
      </c>
      <c r="Y853" s="36">
        <v>41383</v>
      </c>
      <c r="AA853" t="s">
        <v>308</v>
      </c>
      <c r="AB853" s="36">
        <v>41373</v>
      </c>
    </row>
    <row r="854" spans="2:28" x14ac:dyDescent="0.25">
      <c r="B854" s="24" t="s">
        <v>30</v>
      </c>
      <c r="C854" s="24" t="s">
        <v>17</v>
      </c>
      <c r="D854" s="24" t="s">
        <v>2186</v>
      </c>
      <c r="E854" s="24" t="s">
        <v>11171</v>
      </c>
      <c r="F854" s="24" t="s">
        <v>11172</v>
      </c>
      <c r="G854" s="36">
        <v>41395</v>
      </c>
      <c r="H854" s="36">
        <v>41395</v>
      </c>
      <c r="I854" s="12">
        <v>3</v>
      </c>
      <c r="J854" s="12">
        <v>3</v>
      </c>
      <c r="K854" s="12">
        <v>3</v>
      </c>
      <c r="L854" s="24" t="s">
        <v>10599</v>
      </c>
      <c r="M854" t="str">
        <f>VLOOKUP(LEFT(Incoming_Data[[#This Row],[Object ID]],1),Lookup[#All],2,FALSE)</f>
        <v>Service Request</v>
      </c>
      <c r="N854" s="36">
        <f>IFERROR(VLOOKUP(Incoming_Data[[#This Row],[Object ID]],SP_Data[#All],2,FALSE),"")</f>
        <v>41405</v>
      </c>
      <c r="O854" s="36" t="str">
        <f>IFERROR(VLOOKUP(Incoming_Data[[#This Row],[Object ID]],Finalized_Data[#All],2,FALSE),"")</f>
        <v/>
      </c>
      <c r="P8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4" s="6">
        <f>IFERROR(DATE(YEAR(Incoming_Data[[#This Row],[Incoming Day]]),MONTH(Incoming_Data[[#This Row],[Incoming Day]]),1),"")</f>
        <v>41395</v>
      </c>
      <c r="R854" s="3">
        <f>DATE(YEAR(Incoming_Data[[#This Row],[Incoming Day]]),1,1)</f>
        <v>41275</v>
      </c>
      <c r="S854" s="6">
        <f>IFERROR(DATE(YEAR(Incoming_Data[[#This Row],[Completed Day]]),MONTH(Incoming_Data[[#This Row],[Completed Day]]),1),"")</f>
        <v>41395</v>
      </c>
      <c r="T854" s="6" t="str">
        <f>IFERROR(DATE(YEAR(Incoming_Data[[#This Row],[Confirmed Day]]),MONTH(Incoming_Data[[#This Row],[Confirmed Day]]),1),"")</f>
        <v/>
      </c>
      <c r="U854" s="12">
        <f>IF(ISNUMBER(Incoming_Data[[#This Row],[Completed Day]]),1,0)</f>
        <v>1</v>
      </c>
      <c r="V854" s="12">
        <f>IF(ISNUMBER(Incoming_Data[[#This Row],[Confirmed Day]]),1,0)</f>
        <v>0</v>
      </c>
      <c r="X854" t="s">
        <v>1767</v>
      </c>
      <c r="Y854" s="36">
        <v>41382</v>
      </c>
      <c r="AA854" t="s">
        <v>310</v>
      </c>
      <c r="AB854" s="36">
        <v>41414</v>
      </c>
    </row>
    <row r="855" spans="2:28" x14ac:dyDescent="0.25">
      <c r="B855" s="24" t="s">
        <v>30</v>
      </c>
      <c r="C855" s="24" t="s">
        <v>17</v>
      </c>
      <c r="D855" s="24" t="s">
        <v>2186</v>
      </c>
      <c r="E855" s="24" t="s">
        <v>11173</v>
      </c>
      <c r="F855" s="24" t="s">
        <v>11174</v>
      </c>
      <c r="G855" s="36">
        <v>41404</v>
      </c>
      <c r="H855" s="36">
        <v>41404</v>
      </c>
      <c r="I855" s="12">
        <v>2</v>
      </c>
      <c r="J855" s="12">
        <v>3</v>
      </c>
      <c r="K855" s="12">
        <v>3</v>
      </c>
      <c r="L855" s="24" t="s">
        <v>10599</v>
      </c>
      <c r="M855" t="str">
        <f>VLOOKUP(LEFT(Incoming_Data[[#This Row],[Object ID]],1),Lookup[#All],2,FALSE)</f>
        <v>Service Request</v>
      </c>
      <c r="N855" s="36">
        <f>IFERROR(VLOOKUP(Incoming_Data[[#This Row],[Object ID]],SP_Data[#All],2,FALSE),"")</f>
        <v>41405</v>
      </c>
      <c r="O855" s="36" t="str">
        <f>IFERROR(VLOOKUP(Incoming_Data[[#This Row],[Object ID]],Finalized_Data[#All],2,FALSE),"")</f>
        <v/>
      </c>
      <c r="P8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5" s="6">
        <f>IFERROR(DATE(YEAR(Incoming_Data[[#This Row],[Incoming Day]]),MONTH(Incoming_Data[[#This Row],[Incoming Day]]),1),"")</f>
        <v>41395</v>
      </c>
      <c r="R855" s="3">
        <f>DATE(YEAR(Incoming_Data[[#This Row],[Incoming Day]]),1,1)</f>
        <v>41275</v>
      </c>
      <c r="S855" s="6">
        <f>IFERROR(DATE(YEAR(Incoming_Data[[#This Row],[Completed Day]]),MONTH(Incoming_Data[[#This Row],[Completed Day]]),1),"")</f>
        <v>41395</v>
      </c>
      <c r="T855" s="6" t="str">
        <f>IFERROR(DATE(YEAR(Incoming_Data[[#This Row],[Confirmed Day]]),MONTH(Incoming_Data[[#This Row],[Confirmed Day]]),1),"")</f>
        <v/>
      </c>
      <c r="U855" s="12">
        <f>IF(ISNUMBER(Incoming_Data[[#This Row],[Completed Day]]),1,0)</f>
        <v>1</v>
      </c>
      <c r="V855" s="12">
        <f>IF(ISNUMBER(Incoming_Data[[#This Row],[Confirmed Day]]),1,0)</f>
        <v>0</v>
      </c>
      <c r="X855" t="s">
        <v>11668</v>
      </c>
      <c r="Y855" s="36">
        <v>41409</v>
      </c>
      <c r="AA855" t="s">
        <v>312</v>
      </c>
      <c r="AB855" s="36">
        <v>41414</v>
      </c>
    </row>
    <row r="856" spans="2:28" x14ac:dyDescent="0.25">
      <c r="B856" s="24" t="s">
        <v>30</v>
      </c>
      <c r="C856" s="24" t="s">
        <v>17</v>
      </c>
      <c r="D856" s="24" t="s">
        <v>2186</v>
      </c>
      <c r="E856" s="24" t="s">
        <v>11175</v>
      </c>
      <c r="F856" s="24" t="s">
        <v>11176</v>
      </c>
      <c r="G856" s="36">
        <v>41407</v>
      </c>
      <c r="H856" s="36">
        <v>41407</v>
      </c>
      <c r="I856" s="12">
        <v>3</v>
      </c>
      <c r="J856" s="12">
        <v>3</v>
      </c>
      <c r="K856" s="12">
        <v>3</v>
      </c>
      <c r="L856" s="24" t="s">
        <v>10599</v>
      </c>
      <c r="M856" t="str">
        <f>VLOOKUP(LEFT(Incoming_Data[[#This Row],[Object ID]],1),Lookup[#All],2,FALSE)</f>
        <v>Service Request</v>
      </c>
      <c r="N856" s="36">
        <f>IFERROR(VLOOKUP(Incoming_Data[[#This Row],[Object ID]],SP_Data[#All],2,FALSE),"")</f>
        <v>41411</v>
      </c>
      <c r="O856" s="36" t="str">
        <f>IFERROR(VLOOKUP(Incoming_Data[[#This Row],[Object ID]],Finalized_Data[#All],2,FALSE),"")</f>
        <v/>
      </c>
      <c r="P8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6" s="6">
        <f>IFERROR(DATE(YEAR(Incoming_Data[[#This Row],[Incoming Day]]),MONTH(Incoming_Data[[#This Row],[Incoming Day]]),1),"")</f>
        <v>41395</v>
      </c>
      <c r="R856" s="3">
        <f>DATE(YEAR(Incoming_Data[[#This Row],[Incoming Day]]),1,1)</f>
        <v>41275</v>
      </c>
      <c r="S856" s="6">
        <f>IFERROR(DATE(YEAR(Incoming_Data[[#This Row],[Completed Day]]),MONTH(Incoming_Data[[#This Row],[Completed Day]]),1),"")</f>
        <v>41395</v>
      </c>
      <c r="T856" s="6" t="str">
        <f>IFERROR(DATE(YEAR(Incoming_Data[[#This Row],[Confirmed Day]]),MONTH(Incoming_Data[[#This Row],[Confirmed Day]]),1),"")</f>
        <v/>
      </c>
      <c r="U856" s="12">
        <f>IF(ISNUMBER(Incoming_Data[[#This Row],[Completed Day]]),1,0)</f>
        <v>1</v>
      </c>
      <c r="V856" s="12">
        <f>IF(ISNUMBER(Incoming_Data[[#This Row],[Confirmed Day]]),1,0)</f>
        <v>0</v>
      </c>
      <c r="X856" t="s">
        <v>1308</v>
      </c>
      <c r="Y856" s="36">
        <v>41367</v>
      </c>
      <c r="AA856" t="s">
        <v>1606</v>
      </c>
      <c r="AB856" s="36">
        <v>41414</v>
      </c>
    </row>
    <row r="857" spans="2:28" x14ac:dyDescent="0.25">
      <c r="B857" s="24" t="s">
        <v>30</v>
      </c>
      <c r="C857" s="24" t="s">
        <v>17</v>
      </c>
      <c r="D857" s="24" t="s">
        <v>2186</v>
      </c>
      <c r="E857" s="24" t="s">
        <v>11177</v>
      </c>
      <c r="F857" s="24" t="s">
        <v>11178</v>
      </c>
      <c r="G857" s="36">
        <v>41407</v>
      </c>
      <c r="H857" s="36">
        <v>41407</v>
      </c>
      <c r="I857" s="12">
        <v>3</v>
      </c>
      <c r="J857" s="12">
        <v>3</v>
      </c>
      <c r="K857" s="12">
        <v>3</v>
      </c>
      <c r="L857" s="24" t="s">
        <v>10602</v>
      </c>
      <c r="M857" t="str">
        <f>VLOOKUP(LEFT(Incoming_Data[[#This Row],[Object ID]],1),Lookup[#All],2,FALSE)</f>
        <v>Service Request</v>
      </c>
      <c r="N857" s="36" t="str">
        <f>IFERROR(VLOOKUP(Incoming_Data[[#This Row],[Object ID]],SP_Data[#All],2,FALSE),"")</f>
        <v/>
      </c>
      <c r="O857" s="36" t="str">
        <f>IFERROR(VLOOKUP(Incoming_Data[[#This Row],[Object ID]],Finalized_Data[#All],2,FALSE),"")</f>
        <v/>
      </c>
      <c r="P8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7" s="6">
        <f>IFERROR(DATE(YEAR(Incoming_Data[[#This Row],[Incoming Day]]),MONTH(Incoming_Data[[#This Row],[Incoming Day]]),1),"")</f>
        <v>41395</v>
      </c>
      <c r="R857" s="3">
        <f>DATE(YEAR(Incoming_Data[[#This Row],[Incoming Day]]),1,1)</f>
        <v>41275</v>
      </c>
      <c r="S857" s="6" t="str">
        <f>IFERROR(DATE(YEAR(Incoming_Data[[#This Row],[Completed Day]]),MONTH(Incoming_Data[[#This Row],[Completed Day]]),1),"")</f>
        <v/>
      </c>
      <c r="T857" s="6" t="str">
        <f>IFERROR(DATE(YEAR(Incoming_Data[[#This Row],[Confirmed Day]]),MONTH(Incoming_Data[[#This Row],[Confirmed Day]]),1),"")</f>
        <v/>
      </c>
      <c r="U857" s="12">
        <f>IF(ISNUMBER(Incoming_Data[[#This Row],[Completed Day]]),1,0)</f>
        <v>0</v>
      </c>
      <c r="V857" s="12">
        <f>IF(ISNUMBER(Incoming_Data[[#This Row],[Confirmed Day]]),1,0)</f>
        <v>0</v>
      </c>
      <c r="X857" t="s">
        <v>304</v>
      </c>
      <c r="Y857" s="36">
        <v>41368</v>
      </c>
      <c r="AA857" t="s">
        <v>1608</v>
      </c>
      <c r="AB857" s="36">
        <v>41414</v>
      </c>
    </row>
    <row r="858" spans="2:28" x14ac:dyDescent="0.25">
      <c r="B858" s="24" t="s">
        <v>30</v>
      </c>
      <c r="C858" s="24" t="s">
        <v>17</v>
      </c>
      <c r="D858" s="24" t="s">
        <v>2186</v>
      </c>
      <c r="E858" s="24" t="s">
        <v>11179</v>
      </c>
      <c r="F858" s="24" t="s">
        <v>11180</v>
      </c>
      <c r="G858" s="36">
        <v>41408</v>
      </c>
      <c r="H858" s="36">
        <v>41407</v>
      </c>
      <c r="I858" s="12">
        <v>3</v>
      </c>
      <c r="J858" s="12">
        <v>3</v>
      </c>
      <c r="K858" s="12">
        <v>3</v>
      </c>
      <c r="L858" s="24" t="s">
        <v>10599</v>
      </c>
      <c r="M858" t="str">
        <f>VLOOKUP(LEFT(Incoming_Data[[#This Row],[Object ID]],1),Lookup[#All],2,FALSE)</f>
        <v>Service Request</v>
      </c>
      <c r="N858" s="36">
        <f>IFERROR(VLOOKUP(Incoming_Data[[#This Row],[Object ID]],SP_Data[#All],2,FALSE),"")</f>
        <v>41411</v>
      </c>
      <c r="O858" s="36" t="str">
        <f>IFERROR(VLOOKUP(Incoming_Data[[#This Row],[Object ID]],Finalized_Data[#All],2,FALSE),"")</f>
        <v/>
      </c>
      <c r="P8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8" s="6">
        <f>IFERROR(DATE(YEAR(Incoming_Data[[#This Row],[Incoming Day]]),MONTH(Incoming_Data[[#This Row],[Incoming Day]]),1),"")</f>
        <v>41395</v>
      </c>
      <c r="R858" s="3">
        <f>DATE(YEAR(Incoming_Data[[#This Row],[Incoming Day]]),1,1)</f>
        <v>41275</v>
      </c>
      <c r="S858" s="6">
        <f>IFERROR(DATE(YEAR(Incoming_Data[[#This Row],[Completed Day]]),MONTH(Incoming_Data[[#This Row],[Completed Day]]),1),"")</f>
        <v>41395</v>
      </c>
      <c r="T858" s="6" t="str">
        <f>IFERROR(DATE(YEAR(Incoming_Data[[#This Row],[Confirmed Day]]),MONTH(Incoming_Data[[#This Row],[Confirmed Day]]),1),"")</f>
        <v/>
      </c>
      <c r="U858" s="12">
        <f>IF(ISNUMBER(Incoming_Data[[#This Row],[Completed Day]]),1,0)</f>
        <v>1</v>
      </c>
      <c r="V858" s="12">
        <f>IF(ISNUMBER(Incoming_Data[[#This Row],[Confirmed Day]]),1,0)</f>
        <v>0</v>
      </c>
      <c r="X858" t="s">
        <v>1768</v>
      </c>
      <c r="Y858" s="36">
        <v>41383</v>
      </c>
      <c r="AA858" t="s">
        <v>1310</v>
      </c>
      <c r="AB858" s="36">
        <v>41367</v>
      </c>
    </row>
    <row r="859" spans="2:28" x14ac:dyDescent="0.25">
      <c r="B859" s="24" t="s">
        <v>30</v>
      </c>
      <c r="C859" s="24" t="s">
        <v>17</v>
      </c>
      <c r="D859" s="24" t="s">
        <v>2186</v>
      </c>
      <c r="E859" s="24" t="s">
        <v>11181</v>
      </c>
      <c r="F859" s="24" t="s">
        <v>11182</v>
      </c>
      <c r="G859" s="36">
        <v>41409</v>
      </c>
      <c r="H859" s="36">
        <v>41409</v>
      </c>
      <c r="I859" s="12">
        <v>3</v>
      </c>
      <c r="J859" s="12">
        <v>3</v>
      </c>
      <c r="K859" s="12">
        <v>3</v>
      </c>
      <c r="L859" s="24" t="s">
        <v>10599</v>
      </c>
      <c r="M859" t="str">
        <f>VLOOKUP(LEFT(Incoming_Data[[#This Row],[Object ID]],1),Lookup[#All],2,FALSE)</f>
        <v>Service Request</v>
      </c>
      <c r="N859" s="36">
        <f>IFERROR(VLOOKUP(Incoming_Data[[#This Row],[Object ID]],SP_Data[#All],2,FALSE),"")</f>
        <v>41411</v>
      </c>
      <c r="O859" s="36" t="str">
        <f>IFERROR(VLOOKUP(Incoming_Data[[#This Row],[Object ID]],Finalized_Data[#All],2,FALSE),"")</f>
        <v/>
      </c>
      <c r="P8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59" s="6">
        <f>IFERROR(DATE(YEAR(Incoming_Data[[#This Row],[Incoming Day]]),MONTH(Incoming_Data[[#This Row],[Incoming Day]]),1),"")</f>
        <v>41395</v>
      </c>
      <c r="R859" s="3">
        <f>DATE(YEAR(Incoming_Data[[#This Row],[Incoming Day]]),1,1)</f>
        <v>41275</v>
      </c>
      <c r="S859" s="6">
        <f>IFERROR(DATE(YEAR(Incoming_Data[[#This Row],[Completed Day]]),MONTH(Incoming_Data[[#This Row],[Completed Day]]),1),"")</f>
        <v>41395</v>
      </c>
      <c r="T859" s="6" t="str">
        <f>IFERROR(DATE(YEAR(Incoming_Data[[#This Row],[Confirmed Day]]),MONTH(Incoming_Data[[#This Row],[Confirmed Day]]),1),"")</f>
        <v/>
      </c>
      <c r="U859" s="12">
        <f>IF(ISNUMBER(Incoming_Data[[#This Row],[Completed Day]]),1,0)</f>
        <v>1</v>
      </c>
      <c r="V859" s="12">
        <f>IF(ISNUMBER(Incoming_Data[[#This Row],[Confirmed Day]]),1,0)</f>
        <v>0</v>
      </c>
      <c r="X859" t="s">
        <v>11506</v>
      </c>
      <c r="Y859" s="36">
        <v>41408</v>
      </c>
      <c r="AA859" t="s">
        <v>314</v>
      </c>
      <c r="AB859" s="36">
        <v>41414</v>
      </c>
    </row>
    <row r="860" spans="2:28" x14ac:dyDescent="0.25">
      <c r="B860" s="24" t="s">
        <v>30</v>
      </c>
      <c r="C860" s="24" t="s">
        <v>17</v>
      </c>
      <c r="D860" s="24" t="s">
        <v>2186</v>
      </c>
      <c r="E860" s="24" t="s">
        <v>974</v>
      </c>
      <c r="F860" s="24" t="s">
        <v>975</v>
      </c>
      <c r="G860" s="36">
        <v>41409</v>
      </c>
      <c r="H860" s="36">
        <v>41409</v>
      </c>
      <c r="I860" s="12">
        <v>3</v>
      </c>
      <c r="J860" s="12">
        <v>3</v>
      </c>
      <c r="K860" s="12">
        <v>3</v>
      </c>
      <c r="L860" s="24" t="s">
        <v>10597</v>
      </c>
      <c r="M860" t="str">
        <f>VLOOKUP(LEFT(Incoming_Data[[#This Row],[Object ID]],1),Lookup[#All],2,FALSE)</f>
        <v>Service Request</v>
      </c>
      <c r="N860" s="36">
        <f>IFERROR(VLOOKUP(Incoming_Data[[#This Row],[Object ID]],SP_Data[#All],2,FALSE),"")</f>
        <v>41411</v>
      </c>
      <c r="O860" s="36">
        <f>IFERROR(VLOOKUP(Incoming_Data[[#This Row],[Object ID]],Finalized_Data[#All],2,FALSE),"")</f>
        <v>41412</v>
      </c>
      <c r="P8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0" s="6">
        <f>IFERROR(DATE(YEAR(Incoming_Data[[#This Row],[Incoming Day]]),MONTH(Incoming_Data[[#This Row],[Incoming Day]]),1),"")</f>
        <v>41395</v>
      </c>
      <c r="R860" s="3">
        <f>DATE(YEAR(Incoming_Data[[#This Row],[Incoming Day]]),1,1)</f>
        <v>41275</v>
      </c>
      <c r="S860" s="6">
        <f>IFERROR(DATE(YEAR(Incoming_Data[[#This Row],[Completed Day]]),MONTH(Incoming_Data[[#This Row],[Completed Day]]),1),"")</f>
        <v>41395</v>
      </c>
      <c r="T860" s="6">
        <f>IFERROR(DATE(YEAR(Incoming_Data[[#This Row],[Confirmed Day]]),MONTH(Incoming_Data[[#This Row],[Confirmed Day]]),1),"")</f>
        <v>41395</v>
      </c>
      <c r="U860" s="12">
        <f>IF(ISNUMBER(Incoming_Data[[#This Row],[Completed Day]]),1,0)</f>
        <v>1</v>
      </c>
      <c r="V860" s="12">
        <f>IF(ISNUMBER(Incoming_Data[[#This Row],[Confirmed Day]]),1,0)</f>
        <v>1</v>
      </c>
      <c r="X860" t="s">
        <v>306</v>
      </c>
      <c r="Y860" s="36">
        <v>41372</v>
      </c>
      <c r="AA860" t="s">
        <v>316</v>
      </c>
      <c r="AB860" s="36">
        <v>41414</v>
      </c>
    </row>
    <row r="861" spans="2:28" x14ac:dyDescent="0.25">
      <c r="B861" s="24" t="s">
        <v>30</v>
      </c>
      <c r="C861" s="24" t="s">
        <v>17</v>
      </c>
      <c r="D861" s="24" t="s">
        <v>2186</v>
      </c>
      <c r="E861" s="24" t="s">
        <v>11183</v>
      </c>
      <c r="F861" s="24" t="s">
        <v>11184</v>
      </c>
      <c r="G861" s="36">
        <v>41409</v>
      </c>
      <c r="H861" s="36">
        <v>41409</v>
      </c>
      <c r="I861" s="12">
        <v>3</v>
      </c>
      <c r="J861" s="12">
        <v>3</v>
      </c>
      <c r="K861" s="12">
        <v>3</v>
      </c>
      <c r="L861" s="24" t="s">
        <v>10599</v>
      </c>
      <c r="M861" t="str">
        <f>VLOOKUP(LEFT(Incoming_Data[[#This Row],[Object ID]],1),Lookup[#All],2,FALSE)</f>
        <v>Service Request</v>
      </c>
      <c r="N861" s="36">
        <f>IFERROR(VLOOKUP(Incoming_Data[[#This Row],[Object ID]],SP_Data[#All],2,FALSE),"")</f>
        <v>41414</v>
      </c>
      <c r="O861" s="36" t="str">
        <f>IFERROR(VLOOKUP(Incoming_Data[[#This Row],[Object ID]],Finalized_Data[#All],2,FALSE),"")</f>
        <v/>
      </c>
      <c r="P8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1" s="6">
        <f>IFERROR(DATE(YEAR(Incoming_Data[[#This Row],[Incoming Day]]),MONTH(Incoming_Data[[#This Row],[Incoming Day]]),1),"")</f>
        <v>41395</v>
      </c>
      <c r="R861" s="3">
        <f>DATE(YEAR(Incoming_Data[[#This Row],[Incoming Day]]),1,1)</f>
        <v>41275</v>
      </c>
      <c r="S861" s="6">
        <f>IFERROR(DATE(YEAR(Incoming_Data[[#This Row],[Completed Day]]),MONTH(Incoming_Data[[#This Row],[Completed Day]]),1),"")</f>
        <v>41395</v>
      </c>
      <c r="T861" s="6" t="str">
        <f>IFERROR(DATE(YEAR(Incoming_Data[[#This Row],[Confirmed Day]]),MONTH(Incoming_Data[[#This Row],[Confirmed Day]]),1),"")</f>
        <v/>
      </c>
      <c r="U861" s="12">
        <f>IF(ISNUMBER(Incoming_Data[[#This Row],[Completed Day]]),1,0)</f>
        <v>1</v>
      </c>
      <c r="V861" s="12">
        <f>IF(ISNUMBER(Incoming_Data[[#This Row],[Confirmed Day]]),1,0)</f>
        <v>0</v>
      </c>
      <c r="X861" t="s">
        <v>308</v>
      </c>
      <c r="Y861" s="36">
        <v>41373</v>
      </c>
      <c r="AA861" t="s">
        <v>317</v>
      </c>
      <c r="AB861" s="36">
        <v>41414</v>
      </c>
    </row>
    <row r="862" spans="2:28" x14ac:dyDescent="0.25">
      <c r="B862" s="24" t="s">
        <v>30</v>
      </c>
      <c r="C862" s="24" t="s">
        <v>17</v>
      </c>
      <c r="D862" s="24" t="s">
        <v>2186</v>
      </c>
      <c r="E862" s="24" t="s">
        <v>11185</v>
      </c>
      <c r="F862" s="24" t="s">
        <v>11186</v>
      </c>
      <c r="G862" s="36">
        <v>41410</v>
      </c>
      <c r="H862" s="36">
        <v>41410</v>
      </c>
      <c r="I862" s="12">
        <v>3</v>
      </c>
      <c r="J862" s="12">
        <v>3</v>
      </c>
      <c r="K862" s="12">
        <v>3</v>
      </c>
      <c r="L862" s="24" t="s">
        <v>10602</v>
      </c>
      <c r="M862" t="str">
        <f>VLOOKUP(LEFT(Incoming_Data[[#This Row],[Object ID]],1),Lookup[#All],2,FALSE)</f>
        <v>Service Request</v>
      </c>
      <c r="N862" s="36" t="str">
        <f>IFERROR(VLOOKUP(Incoming_Data[[#This Row],[Object ID]],SP_Data[#All],2,FALSE),"")</f>
        <v/>
      </c>
      <c r="O862" s="36" t="str">
        <f>IFERROR(VLOOKUP(Incoming_Data[[#This Row],[Object ID]],Finalized_Data[#All],2,FALSE),"")</f>
        <v/>
      </c>
      <c r="P8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2" s="6">
        <f>IFERROR(DATE(YEAR(Incoming_Data[[#This Row],[Incoming Day]]),MONTH(Incoming_Data[[#This Row],[Incoming Day]]),1),"")</f>
        <v>41395</v>
      </c>
      <c r="R862" s="3">
        <f>DATE(YEAR(Incoming_Data[[#This Row],[Incoming Day]]),1,1)</f>
        <v>41275</v>
      </c>
      <c r="S862" s="6" t="str">
        <f>IFERROR(DATE(YEAR(Incoming_Data[[#This Row],[Completed Day]]),MONTH(Incoming_Data[[#This Row],[Completed Day]]),1),"")</f>
        <v/>
      </c>
      <c r="T862" s="6" t="str">
        <f>IFERROR(DATE(YEAR(Incoming_Data[[#This Row],[Confirmed Day]]),MONTH(Incoming_Data[[#This Row],[Confirmed Day]]),1),"")</f>
        <v/>
      </c>
      <c r="U862" s="12">
        <f>IF(ISNUMBER(Incoming_Data[[#This Row],[Completed Day]]),1,0)</f>
        <v>0</v>
      </c>
      <c r="V862" s="12">
        <f>IF(ISNUMBER(Incoming_Data[[#This Row],[Confirmed Day]]),1,0)</f>
        <v>0</v>
      </c>
      <c r="X862" t="s">
        <v>310</v>
      </c>
      <c r="Y862" s="36">
        <v>41367</v>
      </c>
      <c r="AA862" t="s">
        <v>319</v>
      </c>
      <c r="AB862" s="36">
        <v>41414</v>
      </c>
    </row>
    <row r="863" spans="2:28" x14ac:dyDescent="0.25">
      <c r="B863" s="24" t="s">
        <v>30</v>
      </c>
      <c r="C863" s="24" t="s">
        <v>17</v>
      </c>
      <c r="D863" s="24" t="s">
        <v>2186</v>
      </c>
      <c r="E863" s="24" t="s">
        <v>11187</v>
      </c>
      <c r="F863" s="24" t="s">
        <v>11186</v>
      </c>
      <c r="G863" s="36">
        <v>41410</v>
      </c>
      <c r="H863" s="36">
        <v>41410</v>
      </c>
      <c r="I863" s="12">
        <v>3</v>
      </c>
      <c r="J863" s="12">
        <v>3</v>
      </c>
      <c r="K863" s="12">
        <v>3</v>
      </c>
      <c r="L863" s="24" t="s">
        <v>10602</v>
      </c>
      <c r="M863" t="str">
        <f>VLOOKUP(LEFT(Incoming_Data[[#This Row],[Object ID]],1),Lookup[#All],2,FALSE)</f>
        <v>Service Request</v>
      </c>
      <c r="N863" s="36" t="str">
        <f>IFERROR(VLOOKUP(Incoming_Data[[#This Row],[Object ID]],SP_Data[#All],2,FALSE),"")</f>
        <v/>
      </c>
      <c r="O863" s="36" t="str">
        <f>IFERROR(VLOOKUP(Incoming_Data[[#This Row],[Object ID]],Finalized_Data[#All],2,FALSE),"")</f>
        <v/>
      </c>
      <c r="P8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3" s="6">
        <f>IFERROR(DATE(YEAR(Incoming_Data[[#This Row],[Incoming Day]]),MONTH(Incoming_Data[[#This Row],[Incoming Day]]),1),"")</f>
        <v>41395</v>
      </c>
      <c r="R863" s="3">
        <f>DATE(YEAR(Incoming_Data[[#This Row],[Incoming Day]]),1,1)</f>
        <v>41275</v>
      </c>
      <c r="S863" s="6" t="str">
        <f>IFERROR(DATE(YEAR(Incoming_Data[[#This Row],[Completed Day]]),MONTH(Incoming_Data[[#This Row],[Completed Day]]),1),"")</f>
        <v/>
      </c>
      <c r="T863" s="6" t="str">
        <f>IFERROR(DATE(YEAR(Incoming_Data[[#This Row],[Confirmed Day]]),MONTH(Incoming_Data[[#This Row],[Confirmed Day]]),1),"")</f>
        <v/>
      </c>
      <c r="U863" s="12">
        <f>IF(ISNUMBER(Incoming_Data[[#This Row],[Completed Day]]),1,0)</f>
        <v>0</v>
      </c>
      <c r="V863" s="12">
        <f>IF(ISNUMBER(Incoming_Data[[#This Row],[Confirmed Day]]),1,0)</f>
        <v>0</v>
      </c>
      <c r="X863" t="s">
        <v>312</v>
      </c>
      <c r="Y863" s="36">
        <v>41367</v>
      </c>
      <c r="AA863" t="s">
        <v>1609</v>
      </c>
      <c r="AB863" s="36">
        <v>41414</v>
      </c>
    </row>
    <row r="864" spans="2:28" x14ac:dyDescent="0.25">
      <c r="B864" s="24" t="s">
        <v>30</v>
      </c>
      <c r="C864" s="24" t="s">
        <v>17</v>
      </c>
      <c r="D864" s="24" t="s">
        <v>2186</v>
      </c>
      <c r="E864" s="24" t="s">
        <v>11188</v>
      </c>
      <c r="F864" s="24" t="s">
        <v>11186</v>
      </c>
      <c r="G864" s="36">
        <v>41411</v>
      </c>
      <c r="H864" s="36">
        <v>41410</v>
      </c>
      <c r="I864" s="12">
        <v>3</v>
      </c>
      <c r="J864" s="12">
        <v>3</v>
      </c>
      <c r="K864" s="12">
        <v>3</v>
      </c>
      <c r="L864" s="24" t="s">
        <v>10599</v>
      </c>
      <c r="M864" t="str">
        <f>VLOOKUP(LEFT(Incoming_Data[[#This Row],[Object ID]],1),Lookup[#All],2,FALSE)</f>
        <v>Service Request</v>
      </c>
      <c r="N864" s="36">
        <f>IFERROR(VLOOKUP(Incoming_Data[[#This Row],[Object ID]],SP_Data[#All],2,FALSE),"")</f>
        <v>41425</v>
      </c>
      <c r="O864" s="36" t="str">
        <f>IFERROR(VLOOKUP(Incoming_Data[[#This Row],[Object ID]],Finalized_Data[#All],2,FALSE),"")</f>
        <v/>
      </c>
      <c r="P8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4" s="6">
        <f>IFERROR(DATE(YEAR(Incoming_Data[[#This Row],[Incoming Day]]),MONTH(Incoming_Data[[#This Row],[Incoming Day]]),1),"")</f>
        <v>41395</v>
      </c>
      <c r="R864" s="3">
        <f>DATE(YEAR(Incoming_Data[[#This Row],[Incoming Day]]),1,1)</f>
        <v>41275</v>
      </c>
      <c r="S864" s="6">
        <f>IFERROR(DATE(YEAR(Incoming_Data[[#This Row],[Completed Day]]),MONTH(Incoming_Data[[#This Row],[Completed Day]]),1),"")</f>
        <v>41395</v>
      </c>
      <c r="T864" s="6" t="str">
        <f>IFERROR(DATE(YEAR(Incoming_Data[[#This Row],[Confirmed Day]]),MONTH(Incoming_Data[[#This Row],[Confirmed Day]]),1),"")</f>
        <v/>
      </c>
      <c r="U864" s="12">
        <f>IF(ISNUMBER(Incoming_Data[[#This Row],[Completed Day]]),1,0)</f>
        <v>1</v>
      </c>
      <c r="V864" s="12">
        <f>IF(ISNUMBER(Incoming_Data[[#This Row],[Confirmed Day]]),1,0)</f>
        <v>0</v>
      </c>
      <c r="X864" t="s">
        <v>1606</v>
      </c>
      <c r="Y864" s="36">
        <v>41372</v>
      </c>
      <c r="AA864" t="s">
        <v>1312</v>
      </c>
      <c r="AB864" s="36">
        <v>41368</v>
      </c>
    </row>
    <row r="865" spans="2:28" x14ac:dyDescent="0.25">
      <c r="B865" s="24" t="s">
        <v>30</v>
      </c>
      <c r="C865" s="24" t="s">
        <v>17</v>
      </c>
      <c r="D865" s="24" t="s">
        <v>2186</v>
      </c>
      <c r="E865" s="24" t="s">
        <v>11189</v>
      </c>
      <c r="F865" s="24" t="s">
        <v>11186</v>
      </c>
      <c r="G865" s="36">
        <v>41414</v>
      </c>
      <c r="H865" s="36">
        <v>41414</v>
      </c>
      <c r="I865" s="12">
        <v>3</v>
      </c>
      <c r="J865" s="12">
        <v>3</v>
      </c>
      <c r="K865" s="12">
        <v>3</v>
      </c>
      <c r="L865" s="24" t="s">
        <v>10602</v>
      </c>
      <c r="M865" t="str">
        <f>VLOOKUP(LEFT(Incoming_Data[[#This Row],[Object ID]],1),Lookup[#All],2,FALSE)</f>
        <v>Service Request</v>
      </c>
      <c r="N865" s="36" t="str">
        <f>IFERROR(VLOOKUP(Incoming_Data[[#This Row],[Object ID]],SP_Data[#All],2,FALSE),"")</f>
        <v/>
      </c>
      <c r="O865" s="36" t="str">
        <f>IFERROR(VLOOKUP(Incoming_Data[[#This Row],[Object ID]],Finalized_Data[#All],2,FALSE),"")</f>
        <v/>
      </c>
      <c r="P8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5" s="6">
        <f>IFERROR(DATE(YEAR(Incoming_Data[[#This Row],[Incoming Day]]),MONTH(Incoming_Data[[#This Row],[Incoming Day]]),1),"")</f>
        <v>41395</v>
      </c>
      <c r="R865" s="3">
        <f>DATE(YEAR(Incoming_Data[[#This Row],[Incoming Day]]),1,1)</f>
        <v>41275</v>
      </c>
      <c r="S865" s="6" t="str">
        <f>IFERROR(DATE(YEAR(Incoming_Data[[#This Row],[Completed Day]]),MONTH(Incoming_Data[[#This Row],[Completed Day]]),1),"")</f>
        <v/>
      </c>
      <c r="T865" s="6" t="str">
        <f>IFERROR(DATE(YEAR(Incoming_Data[[#This Row],[Confirmed Day]]),MONTH(Incoming_Data[[#This Row],[Confirmed Day]]),1),"")</f>
        <v/>
      </c>
      <c r="U865" s="12">
        <f>IF(ISNUMBER(Incoming_Data[[#This Row],[Completed Day]]),1,0)</f>
        <v>0</v>
      </c>
      <c r="V865" s="12">
        <f>IF(ISNUMBER(Incoming_Data[[#This Row],[Confirmed Day]]),1,0)</f>
        <v>0</v>
      </c>
      <c r="X865" t="s">
        <v>1608</v>
      </c>
      <c r="Y865" s="36">
        <v>41374</v>
      </c>
      <c r="AA865" t="s">
        <v>321</v>
      </c>
      <c r="AB865" s="36">
        <v>41369</v>
      </c>
    </row>
    <row r="866" spans="2:28" x14ac:dyDescent="0.25">
      <c r="B866" s="24" t="s">
        <v>30</v>
      </c>
      <c r="C866" s="24" t="s">
        <v>17</v>
      </c>
      <c r="D866" s="24" t="s">
        <v>2186</v>
      </c>
      <c r="E866" s="24" t="s">
        <v>11190</v>
      </c>
      <c r="F866" s="24" t="s">
        <v>11191</v>
      </c>
      <c r="G866" s="36">
        <v>41414</v>
      </c>
      <c r="H866" s="36">
        <v>41414</v>
      </c>
      <c r="I866" s="12">
        <v>3</v>
      </c>
      <c r="J866" s="12">
        <v>3</v>
      </c>
      <c r="K866" s="12">
        <v>3</v>
      </c>
      <c r="L866" s="24" t="s">
        <v>10599</v>
      </c>
      <c r="M866" t="str">
        <f>VLOOKUP(LEFT(Incoming_Data[[#This Row],[Object ID]],1),Lookup[#All],2,FALSE)</f>
        <v>Service Request</v>
      </c>
      <c r="N866" s="36">
        <f>IFERROR(VLOOKUP(Incoming_Data[[#This Row],[Object ID]],SP_Data[#All],2,FALSE),"")</f>
        <v>41425</v>
      </c>
      <c r="O866" s="36" t="str">
        <f>IFERROR(VLOOKUP(Incoming_Data[[#This Row],[Object ID]],Finalized_Data[#All],2,FALSE),"")</f>
        <v/>
      </c>
      <c r="P8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6" s="6">
        <f>IFERROR(DATE(YEAR(Incoming_Data[[#This Row],[Incoming Day]]),MONTH(Incoming_Data[[#This Row],[Incoming Day]]),1),"")</f>
        <v>41395</v>
      </c>
      <c r="R866" s="3">
        <f>DATE(YEAR(Incoming_Data[[#This Row],[Incoming Day]]),1,1)</f>
        <v>41275</v>
      </c>
      <c r="S866" s="6">
        <f>IFERROR(DATE(YEAR(Incoming_Data[[#This Row],[Completed Day]]),MONTH(Incoming_Data[[#This Row],[Completed Day]]),1),"")</f>
        <v>41395</v>
      </c>
      <c r="T866" s="6" t="str">
        <f>IFERROR(DATE(YEAR(Incoming_Data[[#This Row],[Confirmed Day]]),MONTH(Incoming_Data[[#This Row],[Confirmed Day]]),1),"")</f>
        <v/>
      </c>
      <c r="U866" s="12">
        <f>IF(ISNUMBER(Incoming_Data[[#This Row],[Completed Day]]),1,0)</f>
        <v>1</v>
      </c>
      <c r="V866" s="12">
        <f>IF(ISNUMBER(Incoming_Data[[#This Row],[Confirmed Day]]),1,0)</f>
        <v>0</v>
      </c>
      <c r="X866" t="s">
        <v>1310</v>
      </c>
      <c r="Y866" s="36">
        <v>41367</v>
      </c>
      <c r="AA866" t="s">
        <v>322</v>
      </c>
      <c r="AB866" s="36">
        <v>41369</v>
      </c>
    </row>
    <row r="867" spans="2:28" x14ac:dyDescent="0.25">
      <c r="B867" s="24" t="s">
        <v>30</v>
      </c>
      <c r="C867" s="24" t="s">
        <v>17</v>
      </c>
      <c r="D867" s="24" t="s">
        <v>2186</v>
      </c>
      <c r="E867" s="24" t="s">
        <v>11192</v>
      </c>
      <c r="F867" s="24" t="s">
        <v>11193</v>
      </c>
      <c r="G867" s="36">
        <v>41414</v>
      </c>
      <c r="H867" s="36">
        <v>41414</v>
      </c>
      <c r="I867" s="12">
        <v>3</v>
      </c>
      <c r="J867" s="12">
        <v>3</v>
      </c>
      <c r="K867" s="12">
        <v>3</v>
      </c>
      <c r="L867" s="24" t="s">
        <v>10599</v>
      </c>
      <c r="M867" t="str">
        <f>VLOOKUP(LEFT(Incoming_Data[[#This Row],[Object ID]],1),Lookup[#All],2,FALSE)</f>
        <v>Service Request</v>
      </c>
      <c r="N867" s="36">
        <f>IFERROR(VLOOKUP(Incoming_Data[[#This Row],[Object ID]],SP_Data[#All],2,FALSE),"")</f>
        <v>41424</v>
      </c>
      <c r="O867" s="36" t="str">
        <f>IFERROR(VLOOKUP(Incoming_Data[[#This Row],[Object ID]],Finalized_Data[#All],2,FALSE),"")</f>
        <v/>
      </c>
      <c r="P8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7" s="6">
        <f>IFERROR(DATE(YEAR(Incoming_Data[[#This Row],[Incoming Day]]),MONTH(Incoming_Data[[#This Row],[Incoming Day]]),1),"")</f>
        <v>41395</v>
      </c>
      <c r="R867" s="3">
        <f>DATE(YEAR(Incoming_Data[[#This Row],[Incoming Day]]),1,1)</f>
        <v>41275</v>
      </c>
      <c r="S867" s="6">
        <f>IFERROR(DATE(YEAR(Incoming_Data[[#This Row],[Completed Day]]),MONTH(Incoming_Data[[#This Row],[Completed Day]]),1),"")</f>
        <v>41395</v>
      </c>
      <c r="T867" s="6" t="str">
        <f>IFERROR(DATE(YEAR(Incoming_Data[[#This Row],[Confirmed Day]]),MONTH(Incoming_Data[[#This Row],[Confirmed Day]]),1),"")</f>
        <v/>
      </c>
      <c r="U867" s="12">
        <f>IF(ISNUMBER(Incoming_Data[[#This Row],[Completed Day]]),1,0)</f>
        <v>1</v>
      </c>
      <c r="V867" s="12">
        <f>IF(ISNUMBER(Incoming_Data[[#This Row],[Confirmed Day]]),1,0)</f>
        <v>0</v>
      </c>
      <c r="X867" t="s">
        <v>314</v>
      </c>
      <c r="Y867" s="36">
        <v>41367</v>
      </c>
      <c r="AA867" t="s">
        <v>324</v>
      </c>
      <c r="AB867" s="36">
        <v>41368</v>
      </c>
    </row>
    <row r="868" spans="2:28" x14ac:dyDescent="0.25">
      <c r="B868" s="24" t="s">
        <v>30</v>
      </c>
      <c r="C868" s="24" t="s">
        <v>17</v>
      </c>
      <c r="D868" s="24" t="s">
        <v>2186</v>
      </c>
      <c r="E868" s="24" t="s">
        <v>11194</v>
      </c>
      <c r="F868" s="24" t="s">
        <v>11193</v>
      </c>
      <c r="G868" s="36">
        <v>41414</v>
      </c>
      <c r="H868" s="36">
        <v>41414</v>
      </c>
      <c r="I868" s="12">
        <v>3</v>
      </c>
      <c r="J868" s="12">
        <v>3</v>
      </c>
      <c r="K868" s="12">
        <v>3</v>
      </c>
      <c r="L868" s="24" t="s">
        <v>10599</v>
      </c>
      <c r="M868" t="str">
        <f>VLOOKUP(LEFT(Incoming_Data[[#This Row],[Object ID]],1),Lookup[#All],2,FALSE)</f>
        <v>Service Request</v>
      </c>
      <c r="N868" s="36">
        <f>IFERROR(VLOOKUP(Incoming_Data[[#This Row],[Object ID]],SP_Data[#All],2,FALSE),"")</f>
        <v>41424</v>
      </c>
      <c r="O868" s="36" t="str">
        <f>IFERROR(VLOOKUP(Incoming_Data[[#This Row],[Object ID]],Finalized_Data[#All],2,FALSE),"")</f>
        <v/>
      </c>
      <c r="P8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8" s="6">
        <f>IFERROR(DATE(YEAR(Incoming_Data[[#This Row],[Incoming Day]]),MONTH(Incoming_Data[[#This Row],[Incoming Day]]),1),"")</f>
        <v>41395</v>
      </c>
      <c r="R868" s="3">
        <f>DATE(YEAR(Incoming_Data[[#This Row],[Incoming Day]]),1,1)</f>
        <v>41275</v>
      </c>
      <c r="S868" s="6">
        <f>IFERROR(DATE(YEAR(Incoming_Data[[#This Row],[Completed Day]]),MONTH(Incoming_Data[[#This Row],[Completed Day]]),1),"")</f>
        <v>41395</v>
      </c>
      <c r="T868" s="6" t="str">
        <f>IFERROR(DATE(YEAR(Incoming_Data[[#This Row],[Confirmed Day]]),MONTH(Incoming_Data[[#This Row],[Confirmed Day]]),1),"")</f>
        <v/>
      </c>
      <c r="U868" s="12">
        <f>IF(ISNUMBER(Incoming_Data[[#This Row],[Completed Day]]),1,0)</f>
        <v>1</v>
      </c>
      <c r="V868" s="12">
        <f>IF(ISNUMBER(Incoming_Data[[#This Row],[Confirmed Day]]),1,0)</f>
        <v>0</v>
      </c>
      <c r="X868" t="s">
        <v>316</v>
      </c>
      <c r="Y868" s="36">
        <v>41368</v>
      </c>
      <c r="AA868" t="s">
        <v>326</v>
      </c>
      <c r="AB868" s="36">
        <v>41414</v>
      </c>
    </row>
    <row r="869" spans="2:28" x14ac:dyDescent="0.25">
      <c r="B869" s="24" t="s">
        <v>30</v>
      </c>
      <c r="C869" s="24" t="s">
        <v>17</v>
      </c>
      <c r="D869" s="24" t="s">
        <v>2186</v>
      </c>
      <c r="E869" s="24" t="s">
        <v>11195</v>
      </c>
      <c r="F869" s="24" t="s">
        <v>11196</v>
      </c>
      <c r="G869" s="36">
        <v>41414</v>
      </c>
      <c r="H869" s="36">
        <v>41414</v>
      </c>
      <c r="I869" s="12">
        <v>3</v>
      </c>
      <c r="J869" s="12">
        <v>3</v>
      </c>
      <c r="K869" s="12">
        <v>3</v>
      </c>
      <c r="L869" s="24" t="s">
        <v>10599</v>
      </c>
      <c r="M869" t="str">
        <f>VLOOKUP(LEFT(Incoming_Data[[#This Row],[Object ID]],1),Lookup[#All],2,FALSE)</f>
        <v>Service Request</v>
      </c>
      <c r="N869" s="36">
        <f>IFERROR(VLOOKUP(Incoming_Data[[#This Row],[Object ID]],SP_Data[#All],2,FALSE),"")</f>
        <v>41425</v>
      </c>
      <c r="O869" s="36" t="str">
        <f>IFERROR(VLOOKUP(Incoming_Data[[#This Row],[Object ID]],Finalized_Data[#All],2,FALSE),"")</f>
        <v/>
      </c>
      <c r="P8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69" s="6">
        <f>IFERROR(DATE(YEAR(Incoming_Data[[#This Row],[Incoming Day]]),MONTH(Incoming_Data[[#This Row],[Incoming Day]]),1),"")</f>
        <v>41395</v>
      </c>
      <c r="R869" s="3">
        <f>DATE(YEAR(Incoming_Data[[#This Row],[Incoming Day]]),1,1)</f>
        <v>41275</v>
      </c>
      <c r="S869" s="6">
        <f>IFERROR(DATE(YEAR(Incoming_Data[[#This Row],[Completed Day]]),MONTH(Incoming_Data[[#This Row],[Completed Day]]),1),"")</f>
        <v>41395</v>
      </c>
      <c r="T869" s="6" t="str">
        <f>IFERROR(DATE(YEAR(Incoming_Data[[#This Row],[Confirmed Day]]),MONTH(Incoming_Data[[#This Row],[Confirmed Day]]),1),"")</f>
        <v/>
      </c>
      <c r="U869" s="12">
        <f>IF(ISNUMBER(Incoming_Data[[#This Row],[Completed Day]]),1,0)</f>
        <v>1</v>
      </c>
      <c r="V869" s="12">
        <f>IF(ISNUMBER(Incoming_Data[[#This Row],[Confirmed Day]]),1,0)</f>
        <v>0</v>
      </c>
      <c r="X869" t="s">
        <v>317</v>
      </c>
      <c r="Y869" s="36">
        <v>41368</v>
      </c>
      <c r="AA869" t="s">
        <v>1769</v>
      </c>
      <c r="AB869" s="36">
        <v>41383</v>
      </c>
    </row>
    <row r="870" spans="2:28" x14ac:dyDescent="0.25">
      <c r="B870" s="24" t="s">
        <v>30</v>
      </c>
      <c r="C870" s="24" t="s">
        <v>17</v>
      </c>
      <c r="D870" s="24" t="s">
        <v>2186</v>
      </c>
      <c r="E870" s="24" t="s">
        <v>11197</v>
      </c>
      <c r="F870" s="24" t="s">
        <v>11198</v>
      </c>
      <c r="G870" s="36">
        <v>41415</v>
      </c>
      <c r="H870" s="36">
        <v>41415</v>
      </c>
      <c r="I870" s="12">
        <v>3</v>
      </c>
      <c r="J870" s="12">
        <v>3</v>
      </c>
      <c r="K870" s="12">
        <v>3</v>
      </c>
      <c r="L870" s="24" t="s">
        <v>10599</v>
      </c>
      <c r="M870" t="str">
        <f>VLOOKUP(LEFT(Incoming_Data[[#This Row],[Object ID]],1),Lookup[#All],2,FALSE)</f>
        <v>Service Request</v>
      </c>
      <c r="N870" s="36">
        <f>IFERROR(VLOOKUP(Incoming_Data[[#This Row],[Object ID]],SP_Data[#All],2,FALSE),"")</f>
        <v>41416</v>
      </c>
      <c r="O870" s="36" t="str">
        <f>IFERROR(VLOOKUP(Incoming_Data[[#This Row],[Object ID]],Finalized_Data[#All],2,FALSE),"")</f>
        <v/>
      </c>
      <c r="P8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0" s="6">
        <f>IFERROR(DATE(YEAR(Incoming_Data[[#This Row],[Incoming Day]]),MONTH(Incoming_Data[[#This Row],[Incoming Day]]),1),"")</f>
        <v>41395</v>
      </c>
      <c r="R870" s="3">
        <f>DATE(YEAR(Incoming_Data[[#This Row],[Incoming Day]]),1,1)</f>
        <v>41275</v>
      </c>
      <c r="S870" s="6">
        <f>IFERROR(DATE(YEAR(Incoming_Data[[#This Row],[Completed Day]]),MONTH(Incoming_Data[[#This Row],[Completed Day]]),1),"")</f>
        <v>41395</v>
      </c>
      <c r="T870" s="6" t="str">
        <f>IFERROR(DATE(YEAR(Incoming_Data[[#This Row],[Confirmed Day]]),MONTH(Incoming_Data[[#This Row],[Confirmed Day]]),1),"")</f>
        <v/>
      </c>
      <c r="U870" s="12">
        <f>IF(ISNUMBER(Incoming_Data[[#This Row],[Completed Day]]),1,0)</f>
        <v>1</v>
      </c>
      <c r="V870" s="12">
        <f>IF(ISNUMBER(Incoming_Data[[#This Row],[Confirmed Day]]),1,0)</f>
        <v>0</v>
      </c>
      <c r="X870" t="s">
        <v>319</v>
      </c>
      <c r="Y870" s="36">
        <v>41368</v>
      </c>
      <c r="AA870" t="s">
        <v>328</v>
      </c>
      <c r="AB870" s="36">
        <v>41414</v>
      </c>
    </row>
    <row r="871" spans="2:28" x14ac:dyDescent="0.25">
      <c r="B871" s="24" t="s">
        <v>30</v>
      </c>
      <c r="C871" s="24" t="s">
        <v>17</v>
      </c>
      <c r="D871" s="24" t="s">
        <v>2186</v>
      </c>
      <c r="E871" s="24" t="s">
        <v>11199</v>
      </c>
      <c r="F871" s="24" t="s">
        <v>11186</v>
      </c>
      <c r="G871" s="36">
        <v>41415</v>
      </c>
      <c r="H871" s="36">
        <v>41415</v>
      </c>
      <c r="I871" s="12">
        <v>3</v>
      </c>
      <c r="J871" s="12">
        <v>3</v>
      </c>
      <c r="K871" s="12">
        <v>3</v>
      </c>
      <c r="L871" s="24" t="s">
        <v>10602</v>
      </c>
      <c r="M871" t="str">
        <f>VLOOKUP(LEFT(Incoming_Data[[#This Row],[Object ID]],1),Lookup[#All],2,FALSE)</f>
        <v>Service Request</v>
      </c>
      <c r="N871" s="36" t="str">
        <f>IFERROR(VLOOKUP(Incoming_Data[[#This Row],[Object ID]],SP_Data[#All],2,FALSE),"")</f>
        <v/>
      </c>
      <c r="O871" s="36" t="str">
        <f>IFERROR(VLOOKUP(Incoming_Data[[#This Row],[Object ID]],Finalized_Data[#All],2,FALSE),"")</f>
        <v/>
      </c>
      <c r="P8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1" s="6">
        <f>IFERROR(DATE(YEAR(Incoming_Data[[#This Row],[Incoming Day]]),MONTH(Incoming_Data[[#This Row],[Incoming Day]]),1),"")</f>
        <v>41395</v>
      </c>
      <c r="R871" s="3">
        <f>DATE(YEAR(Incoming_Data[[#This Row],[Incoming Day]]),1,1)</f>
        <v>41275</v>
      </c>
      <c r="S871" s="6" t="str">
        <f>IFERROR(DATE(YEAR(Incoming_Data[[#This Row],[Completed Day]]),MONTH(Incoming_Data[[#This Row],[Completed Day]]),1),"")</f>
        <v/>
      </c>
      <c r="T871" s="6" t="str">
        <f>IFERROR(DATE(YEAR(Incoming_Data[[#This Row],[Confirmed Day]]),MONTH(Incoming_Data[[#This Row],[Confirmed Day]]),1),"")</f>
        <v/>
      </c>
      <c r="U871" s="12">
        <f>IF(ISNUMBER(Incoming_Data[[#This Row],[Completed Day]]),1,0)</f>
        <v>0</v>
      </c>
      <c r="V871" s="12">
        <f>IF(ISNUMBER(Incoming_Data[[#This Row],[Confirmed Day]]),1,0)</f>
        <v>0</v>
      </c>
      <c r="X871" t="s">
        <v>1609</v>
      </c>
      <c r="Y871" s="36">
        <v>41372</v>
      </c>
      <c r="AA871" t="s">
        <v>330</v>
      </c>
      <c r="AB871" s="36">
        <v>41414</v>
      </c>
    </row>
    <row r="872" spans="2:28" x14ac:dyDescent="0.25">
      <c r="B872" s="24" t="s">
        <v>30</v>
      </c>
      <c r="C872" s="24" t="s">
        <v>17</v>
      </c>
      <c r="D872" s="24" t="s">
        <v>2186</v>
      </c>
      <c r="E872" s="24" t="s">
        <v>11200</v>
      </c>
      <c r="F872" s="24" t="s">
        <v>11178</v>
      </c>
      <c r="G872" s="36">
        <v>41415</v>
      </c>
      <c r="H872" s="36">
        <v>41415</v>
      </c>
      <c r="I872" s="12">
        <v>3</v>
      </c>
      <c r="J872" s="12">
        <v>3</v>
      </c>
      <c r="K872" s="12">
        <v>3</v>
      </c>
      <c r="L872" s="24" t="s">
        <v>10599</v>
      </c>
      <c r="M872" t="str">
        <f>VLOOKUP(LEFT(Incoming_Data[[#This Row],[Object ID]],1),Lookup[#All],2,FALSE)</f>
        <v>Service Request</v>
      </c>
      <c r="N872" s="36">
        <f>IFERROR(VLOOKUP(Incoming_Data[[#This Row],[Object ID]],SP_Data[#All],2,FALSE),"")</f>
        <v>41418</v>
      </c>
      <c r="O872" s="36" t="str">
        <f>IFERROR(VLOOKUP(Incoming_Data[[#This Row],[Object ID]],Finalized_Data[#All],2,FALSE),"")</f>
        <v/>
      </c>
      <c r="P8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2" s="6">
        <f>IFERROR(DATE(YEAR(Incoming_Data[[#This Row],[Incoming Day]]),MONTH(Incoming_Data[[#This Row],[Incoming Day]]),1),"")</f>
        <v>41395</v>
      </c>
      <c r="R872" s="3">
        <f>DATE(YEAR(Incoming_Data[[#This Row],[Incoming Day]]),1,1)</f>
        <v>41275</v>
      </c>
      <c r="S872" s="6">
        <f>IFERROR(DATE(YEAR(Incoming_Data[[#This Row],[Completed Day]]),MONTH(Incoming_Data[[#This Row],[Completed Day]]),1),"")</f>
        <v>41395</v>
      </c>
      <c r="T872" s="6" t="str">
        <f>IFERROR(DATE(YEAR(Incoming_Data[[#This Row],[Confirmed Day]]),MONTH(Incoming_Data[[#This Row],[Confirmed Day]]),1),"")</f>
        <v/>
      </c>
      <c r="U872" s="12">
        <f>IF(ISNUMBER(Incoming_Data[[#This Row],[Completed Day]]),1,0)</f>
        <v>1</v>
      </c>
      <c r="V872" s="12">
        <f>IF(ISNUMBER(Incoming_Data[[#This Row],[Confirmed Day]]),1,0)</f>
        <v>0</v>
      </c>
      <c r="X872" t="s">
        <v>1312</v>
      </c>
      <c r="Y872" s="36">
        <v>41368</v>
      </c>
      <c r="AA872" t="s">
        <v>332</v>
      </c>
      <c r="AB872" s="36">
        <v>41372</v>
      </c>
    </row>
    <row r="873" spans="2:28" x14ac:dyDescent="0.25">
      <c r="B873" s="24" t="s">
        <v>30</v>
      </c>
      <c r="C873" s="24" t="s">
        <v>17</v>
      </c>
      <c r="D873" s="24" t="s">
        <v>2186</v>
      </c>
      <c r="E873" s="24" t="s">
        <v>11201</v>
      </c>
      <c r="F873" s="24" t="s">
        <v>11191</v>
      </c>
      <c r="G873" s="36">
        <v>41416</v>
      </c>
      <c r="H873" s="36">
        <v>41416</v>
      </c>
      <c r="I873" s="12">
        <v>3</v>
      </c>
      <c r="J873" s="12">
        <v>3</v>
      </c>
      <c r="K873" s="12">
        <v>3</v>
      </c>
      <c r="L873" s="24" t="s">
        <v>10599</v>
      </c>
      <c r="M873" t="str">
        <f>VLOOKUP(LEFT(Incoming_Data[[#This Row],[Object ID]],1),Lookup[#All],2,FALSE)</f>
        <v>Service Request</v>
      </c>
      <c r="N873" s="36">
        <f>IFERROR(VLOOKUP(Incoming_Data[[#This Row],[Object ID]],SP_Data[#All],2,FALSE),"")</f>
        <v>41425</v>
      </c>
      <c r="O873" s="36">
        <f>IFERROR(VLOOKUP(Incoming_Data[[#This Row],[Object ID]],Finalized_Data[#All],2,FALSE),"")</f>
        <v>41428</v>
      </c>
      <c r="P8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3" s="6">
        <f>IFERROR(DATE(YEAR(Incoming_Data[[#This Row],[Incoming Day]]),MONTH(Incoming_Data[[#This Row],[Incoming Day]]),1),"")</f>
        <v>41395</v>
      </c>
      <c r="R873" s="3">
        <f>DATE(YEAR(Incoming_Data[[#This Row],[Incoming Day]]),1,1)</f>
        <v>41275</v>
      </c>
      <c r="S873" s="6">
        <f>IFERROR(DATE(YEAR(Incoming_Data[[#This Row],[Completed Day]]),MONTH(Incoming_Data[[#This Row],[Completed Day]]),1),"")</f>
        <v>41395</v>
      </c>
      <c r="T873" s="6">
        <f>IFERROR(DATE(YEAR(Incoming_Data[[#This Row],[Confirmed Day]]),MONTH(Incoming_Data[[#This Row],[Confirmed Day]]),1),"")</f>
        <v>41426</v>
      </c>
      <c r="U873" s="12">
        <f>IF(ISNUMBER(Incoming_Data[[#This Row],[Completed Day]]),1,0)</f>
        <v>1</v>
      </c>
      <c r="V873" s="12">
        <f>IF(ISNUMBER(Incoming_Data[[#This Row],[Confirmed Day]]),1,0)</f>
        <v>1</v>
      </c>
      <c r="X873" t="s">
        <v>321</v>
      </c>
      <c r="Y873" s="36">
        <v>41368</v>
      </c>
      <c r="AA873" t="s">
        <v>334</v>
      </c>
      <c r="AB873" s="36">
        <v>41369</v>
      </c>
    </row>
    <row r="874" spans="2:28" x14ac:dyDescent="0.25">
      <c r="B874" s="24" t="s">
        <v>30</v>
      </c>
      <c r="C874" s="24" t="s">
        <v>17</v>
      </c>
      <c r="D874" s="24" t="s">
        <v>2186</v>
      </c>
      <c r="E874" s="24" t="s">
        <v>11202</v>
      </c>
      <c r="F874" s="24" t="s">
        <v>11203</v>
      </c>
      <c r="G874" s="36">
        <v>41416</v>
      </c>
      <c r="H874" s="36">
        <v>41416</v>
      </c>
      <c r="I874" s="12">
        <v>3</v>
      </c>
      <c r="J874" s="12">
        <v>3</v>
      </c>
      <c r="K874" s="12">
        <v>3</v>
      </c>
      <c r="L874" s="24" t="s">
        <v>10599</v>
      </c>
      <c r="M874" t="str">
        <f>VLOOKUP(LEFT(Incoming_Data[[#This Row],[Object ID]],1),Lookup[#All],2,FALSE)</f>
        <v>Service Request</v>
      </c>
      <c r="N874" s="36">
        <f>IFERROR(VLOOKUP(Incoming_Data[[#This Row],[Object ID]],SP_Data[#All],2,FALSE),"")</f>
        <v>41418</v>
      </c>
      <c r="O874" s="36" t="str">
        <f>IFERROR(VLOOKUP(Incoming_Data[[#This Row],[Object ID]],Finalized_Data[#All],2,FALSE),"")</f>
        <v/>
      </c>
      <c r="P8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4" s="6">
        <f>IFERROR(DATE(YEAR(Incoming_Data[[#This Row],[Incoming Day]]),MONTH(Incoming_Data[[#This Row],[Incoming Day]]),1),"")</f>
        <v>41395</v>
      </c>
      <c r="R874" s="3">
        <f>DATE(YEAR(Incoming_Data[[#This Row],[Incoming Day]]),1,1)</f>
        <v>41275</v>
      </c>
      <c r="S874" s="6">
        <f>IFERROR(DATE(YEAR(Incoming_Data[[#This Row],[Completed Day]]),MONTH(Incoming_Data[[#This Row],[Completed Day]]),1),"")</f>
        <v>41395</v>
      </c>
      <c r="T874" s="6" t="str">
        <f>IFERROR(DATE(YEAR(Incoming_Data[[#This Row],[Confirmed Day]]),MONTH(Incoming_Data[[#This Row],[Confirmed Day]]),1),"")</f>
        <v/>
      </c>
      <c r="U874" s="12">
        <f>IF(ISNUMBER(Incoming_Data[[#This Row],[Completed Day]]),1,0)</f>
        <v>1</v>
      </c>
      <c r="V874" s="12">
        <f>IF(ISNUMBER(Incoming_Data[[#This Row],[Confirmed Day]]),1,0)</f>
        <v>0</v>
      </c>
      <c r="X874" t="s">
        <v>322</v>
      </c>
      <c r="Y874" s="36">
        <v>41368</v>
      </c>
      <c r="AA874" t="s">
        <v>336</v>
      </c>
      <c r="AB874" s="36">
        <v>41414</v>
      </c>
    </row>
    <row r="875" spans="2:28" x14ac:dyDescent="0.25">
      <c r="B875" s="24" t="s">
        <v>30</v>
      </c>
      <c r="C875" s="24" t="s">
        <v>17</v>
      </c>
      <c r="D875" s="24" t="s">
        <v>2186</v>
      </c>
      <c r="E875" s="24" t="s">
        <v>11204</v>
      </c>
      <c r="F875" s="24" t="s">
        <v>11205</v>
      </c>
      <c r="G875" s="36">
        <v>41416</v>
      </c>
      <c r="H875" s="36">
        <v>41416</v>
      </c>
      <c r="I875" s="12">
        <v>3</v>
      </c>
      <c r="J875" s="12">
        <v>3</v>
      </c>
      <c r="K875" s="12">
        <v>3</v>
      </c>
      <c r="L875" s="24" t="s">
        <v>10599</v>
      </c>
      <c r="M875" t="str">
        <f>VLOOKUP(LEFT(Incoming_Data[[#This Row],[Object ID]],1),Lookup[#All],2,FALSE)</f>
        <v>Service Request</v>
      </c>
      <c r="N875" s="36">
        <f>IFERROR(VLOOKUP(Incoming_Data[[#This Row],[Object ID]],SP_Data[#All],2,FALSE),"")</f>
        <v>41418</v>
      </c>
      <c r="O875" s="36" t="str">
        <f>IFERROR(VLOOKUP(Incoming_Data[[#This Row],[Object ID]],Finalized_Data[#All],2,FALSE),"")</f>
        <v/>
      </c>
      <c r="P8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5" s="6">
        <f>IFERROR(DATE(YEAR(Incoming_Data[[#This Row],[Incoming Day]]),MONTH(Incoming_Data[[#This Row],[Incoming Day]]),1),"")</f>
        <v>41395</v>
      </c>
      <c r="R875" s="3">
        <f>DATE(YEAR(Incoming_Data[[#This Row],[Incoming Day]]),1,1)</f>
        <v>41275</v>
      </c>
      <c r="S875" s="6">
        <f>IFERROR(DATE(YEAR(Incoming_Data[[#This Row],[Completed Day]]),MONTH(Incoming_Data[[#This Row],[Completed Day]]),1),"")</f>
        <v>41395</v>
      </c>
      <c r="T875" s="6" t="str">
        <f>IFERROR(DATE(YEAR(Incoming_Data[[#This Row],[Confirmed Day]]),MONTH(Incoming_Data[[#This Row],[Confirmed Day]]),1),"")</f>
        <v/>
      </c>
      <c r="U875" s="12">
        <f>IF(ISNUMBER(Incoming_Data[[#This Row],[Completed Day]]),1,0)</f>
        <v>1</v>
      </c>
      <c r="V875" s="12">
        <f>IF(ISNUMBER(Incoming_Data[[#This Row],[Confirmed Day]]),1,0)</f>
        <v>0</v>
      </c>
      <c r="X875" t="s">
        <v>324</v>
      </c>
      <c r="Y875" s="36">
        <v>41368</v>
      </c>
      <c r="AA875" t="s">
        <v>338</v>
      </c>
      <c r="AB875" s="36">
        <v>41369</v>
      </c>
    </row>
    <row r="876" spans="2:28" x14ac:dyDescent="0.25">
      <c r="B876" s="24" t="s">
        <v>30</v>
      </c>
      <c r="C876" s="24" t="s">
        <v>17</v>
      </c>
      <c r="D876" s="24" t="s">
        <v>2186</v>
      </c>
      <c r="E876" s="24" t="s">
        <v>11206</v>
      </c>
      <c r="F876" s="24" t="s">
        <v>11205</v>
      </c>
      <c r="G876" s="36">
        <v>41416</v>
      </c>
      <c r="H876" s="36">
        <v>41416</v>
      </c>
      <c r="I876" s="12">
        <v>3</v>
      </c>
      <c r="J876" s="12">
        <v>3</v>
      </c>
      <c r="K876" s="12">
        <v>3</v>
      </c>
      <c r="L876" s="24" t="s">
        <v>10599</v>
      </c>
      <c r="M876" t="str">
        <f>VLOOKUP(LEFT(Incoming_Data[[#This Row],[Object ID]],1),Lookup[#All],2,FALSE)</f>
        <v>Service Request</v>
      </c>
      <c r="N876" s="36">
        <f>IFERROR(VLOOKUP(Incoming_Data[[#This Row],[Object ID]],SP_Data[#All],2,FALSE),"")</f>
        <v>41418</v>
      </c>
      <c r="O876" s="36" t="str">
        <f>IFERROR(VLOOKUP(Incoming_Data[[#This Row],[Object ID]],Finalized_Data[#All],2,FALSE),"")</f>
        <v/>
      </c>
      <c r="P8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6" s="6">
        <f>IFERROR(DATE(YEAR(Incoming_Data[[#This Row],[Incoming Day]]),MONTH(Incoming_Data[[#This Row],[Incoming Day]]),1),"")</f>
        <v>41395</v>
      </c>
      <c r="R876" s="3">
        <f>DATE(YEAR(Incoming_Data[[#This Row],[Incoming Day]]),1,1)</f>
        <v>41275</v>
      </c>
      <c r="S876" s="6">
        <f>IFERROR(DATE(YEAR(Incoming_Data[[#This Row],[Completed Day]]),MONTH(Incoming_Data[[#This Row],[Completed Day]]),1),"")</f>
        <v>41395</v>
      </c>
      <c r="T876" s="6" t="str">
        <f>IFERROR(DATE(YEAR(Incoming_Data[[#This Row],[Confirmed Day]]),MONTH(Incoming_Data[[#This Row],[Confirmed Day]]),1),"")</f>
        <v/>
      </c>
      <c r="U876" s="12">
        <f>IF(ISNUMBER(Incoming_Data[[#This Row],[Completed Day]]),1,0)</f>
        <v>1</v>
      </c>
      <c r="V876" s="12">
        <f>IF(ISNUMBER(Incoming_Data[[#This Row],[Confirmed Day]]),1,0)</f>
        <v>0</v>
      </c>
      <c r="X876" t="s">
        <v>326</v>
      </c>
      <c r="Y876" s="36">
        <v>41381</v>
      </c>
      <c r="AA876" t="s">
        <v>1314</v>
      </c>
      <c r="AB876" s="36">
        <v>41414</v>
      </c>
    </row>
    <row r="877" spans="2:28" x14ac:dyDescent="0.25">
      <c r="B877" s="24" t="s">
        <v>30</v>
      </c>
      <c r="C877" s="24" t="s">
        <v>17</v>
      </c>
      <c r="D877" s="24" t="s">
        <v>2186</v>
      </c>
      <c r="E877" s="24" t="s">
        <v>11207</v>
      </c>
      <c r="F877" s="24" t="s">
        <v>11208</v>
      </c>
      <c r="G877" s="36">
        <v>41416</v>
      </c>
      <c r="H877" s="36">
        <v>41416</v>
      </c>
      <c r="I877" s="12">
        <v>3</v>
      </c>
      <c r="J877" s="12">
        <v>3</v>
      </c>
      <c r="K877" s="12">
        <v>3</v>
      </c>
      <c r="L877" s="24" t="s">
        <v>10599</v>
      </c>
      <c r="M877" t="str">
        <f>VLOOKUP(LEFT(Incoming_Data[[#This Row],[Object ID]],1),Lookup[#All],2,FALSE)</f>
        <v>Service Request</v>
      </c>
      <c r="N877" s="36">
        <f>IFERROR(VLOOKUP(Incoming_Data[[#This Row],[Object ID]],SP_Data[#All],2,FALSE),"")</f>
        <v>41418</v>
      </c>
      <c r="O877" s="36" t="str">
        <f>IFERROR(VLOOKUP(Incoming_Data[[#This Row],[Object ID]],Finalized_Data[#All],2,FALSE),"")</f>
        <v/>
      </c>
      <c r="P8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7" s="6">
        <f>IFERROR(DATE(YEAR(Incoming_Data[[#This Row],[Incoming Day]]),MONTH(Incoming_Data[[#This Row],[Incoming Day]]),1),"")</f>
        <v>41395</v>
      </c>
      <c r="R877" s="3">
        <f>DATE(YEAR(Incoming_Data[[#This Row],[Incoming Day]]),1,1)</f>
        <v>41275</v>
      </c>
      <c r="S877" s="6">
        <f>IFERROR(DATE(YEAR(Incoming_Data[[#This Row],[Completed Day]]),MONTH(Incoming_Data[[#This Row],[Completed Day]]),1),"")</f>
        <v>41395</v>
      </c>
      <c r="T877" s="6" t="str">
        <f>IFERROR(DATE(YEAR(Incoming_Data[[#This Row],[Confirmed Day]]),MONTH(Incoming_Data[[#This Row],[Confirmed Day]]),1),"")</f>
        <v/>
      </c>
      <c r="U877" s="12">
        <f>IF(ISNUMBER(Incoming_Data[[#This Row],[Completed Day]]),1,0)</f>
        <v>1</v>
      </c>
      <c r="V877" s="12">
        <f>IF(ISNUMBER(Incoming_Data[[#This Row],[Confirmed Day]]),1,0)</f>
        <v>0</v>
      </c>
      <c r="X877" t="s">
        <v>1769</v>
      </c>
      <c r="Y877" s="36">
        <v>41383</v>
      </c>
      <c r="AA877" t="s">
        <v>340</v>
      </c>
      <c r="AB877" s="36">
        <v>41414</v>
      </c>
    </row>
    <row r="878" spans="2:28" x14ac:dyDescent="0.25">
      <c r="B878" s="24" t="s">
        <v>30</v>
      </c>
      <c r="C878" s="24" t="s">
        <v>17</v>
      </c>
      <c r="D878" s="24" t="s">
        <v>2186</v>
      </c>
      <c r="E878" s="24" t="s">
        <v>11209</v>
      </c>
      <c r="F878" s="24" t="s">
        <v>11210</v>
      </c>
      <c r="G878" s="36">
        <v>41416</v>
      </c>
      <c r="H878" s="36">
        <v>41416</v>
      </c>
      <c r="I878" s="12">
        <v>3</v>
      </c>
      <c r="J878" s="12">
        <v>3</v>
      </c>
      <c r="K878" s="12">
        <v>3</v>
      </c>
      <c r="L878" s="24" t="s">
        <v>10599</v>
      </c>
      <c r="M878" t="str">
        <f>VLOOKUP(LEFT(Incoming_Data[[#This Row],[Object ID]],1),Lookup[#All],2,FALSE)</f>
        <v>Service Request</v>
      </c>
      <c r="N878" s="36">
        <f>IFERROR(VLOOKUP(Incoming_Data[[#This Row],[Object ID]],SP_Data[#All],2,FALSE),"")</f>
        <v>41418</v>
      </c>
      <c r="O878" s="36" t="str">
        <f>IFERROR(VLOOKUP(Incoming_Data[[#This Row],[Object ID]],Finalized_Data[#All],2,FALSE),"")</f>
        <v/>
      </c>
      <c r="P8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8" s="6">
        <f>IFERROR(DATE(YEAR(Incoming_Data[[#This Row],[Incoming Day]]),MONTH(Incoming_Data[[#This Row],[Incoming Day]]),1),"")</f>
        <v>41395</v>
      </c>
      <c r="R878" s="3">
        <f>DATE(YEAR(Incoming_Data[[#This Row],[Incoming Day]]),1,1)</f>
        <v>41275</v>
      </c>
      <c r="S878" s="6">
        <f>IFERROR(DATE(YEAR(Incoming_Data[[#This Row],[Completed Day]]),MONTH(Incoming_Data[[#This Row],[Completed Day]]),1),"")</f>
        <v>41395</v>
      </c>
      <c r="T878" s="6" t="str">
        <f>IFERROR(DATE(YEAR(Incoming_Data[[#This Row],[Confirmed Day]]),MONTH(Incoming_Data[[#This Row],[Confirmed Day]]),1),"")</f>
        <v/>
      </c>
      <c r="U878" s="12">
        <f>IF(ISNUMBER(Incoming_Data[[#This Row],[Completed Day]]),1,0)</f>
        <v>1</v>
      </c>
      <c r="V878" s="12">
        <f>IF(ISNUMBER(Incoming_Data[[#This Row],[Confirmed Day]]),1,0)</f>
        <v>0</v>
      </c>
      <c r="X878" t="s">
        <v>328</v>
      </c>
      <c r="Y878" s="36">
        <v>41375</v>
      </c>
      <c r="AA878" t="s">
        <v>342</v>
      </c>
      <c r="AB878" s="36">
        <v>41424</v>
      </c>
    </row>
    <row r="879" spans="2:28" x14ac:dyDescent="0.25">
      <c r="B879" s="24" t="s">
        <v>30</v>
      </c>
      <c r="C879" s="24" t="s">
        <v>17</v>
      </c>
      <c r="D879" s="24" t="s">
        <v>2186</v>
      </c>
      <c r="E879" s="24" t="s">
        <v>11211</v>
      </c>
      <c r="F879" s="24" t="s">
        <v>11212</v>
      </c>
      <c r="G879" s="36">
        <v>41416</v>
      </c>
      <c r="H879" s="36">
        <v>41416</v>
      </c>
      <c r="I879" s="12">
        <v>3</v>
      </c>
      <c r="J879" s="12">
        <v>3</v>
      </c>
      <c r="K879" s="12">
        <v>3</v>
      </c>
      <c r="L879" s="24" t="s">
        <v>10599</v>
      </c>
      <c r="M879" t="str">
        <f>VLOOKUP(LEFT(Incoming_Data[[#This Row],[Object ID]],1),Lookup[#All],2,FALSE)</f>
        <v>Service Request</v>
      </c>
      <c r="N879" s="36">
        <f>IFERROR(VLOOKUP(Incoming_Data[[#This Row],[Object ID]],SP_Data[#All],2,FALSE),"")</f>
        <v>41423</v>
      </c>
      <c r="O879" s="36" t="str">
        <f>IFERROR(VLOOKUP(Incoming_Data[[#This Row],[Object ID]],Finalized_Data[#All],2,FALSE),"")</f>
        <v/>
      </c>
      <c r="P8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79" s="6">
        <f>IFERROR(DATE(YEAR(Incoming_Data[[#This Row],[Incoming Day]]),MONTH(Incoming_Data[[#This Row],[Incoming Day]]),1),"")</f>
        <v>41395</v>
      </c>
      <c r="R879" s="3">
        <f>DATE(YEAR(Incoming_Data[[#This Row],[Incoming Day]]),1,1)</f>
        <v>41275</v>
      </c>
      <c r="S879" s="6">
        <f>IFERROR(DATE(YEAR(Incoming_Data[[#This Row],[Completed Day]]),MONTH(Incoming_Data[[#This Row],[Completed Day]]),1),"")</f>
        <v>41395</v>
      </c>
      <c r="T879" s="6" t="str">
        <f>IFERROR(DATE(YEAR(Incoming_Data[[#This Row],[Confirmed Day]]),MONTH(Incoming_Data[[#This Row],[Confirmed Day]]),1),"")</f>
        <v/>
      </c>
      <c r="U879" s="12">
        <f>IF(ISNUMBER(Incoming_Data[[#This Row],[Completed Day]]),1,0)</f>
        <v>1</v>
      </c>
      <c r="V879" s="12">
        <f>IF(ISNUMBER(Incoming_Data[[#This Row],[Confirmed Day]]),1,0)</f>
        <v>0</v>
      </c>
      <c r="X879" t="s">
        <v>330</v>
      </c>
      <c r="Y879" s="36">
        <v>41368</v>
      </c>
      <c r="AA879" t="s">
        <v>344</v>
      </c>
      <c r="AB879" s="36">
        <v>41414</v>
      </c>
    </row>
    <row r="880" spans="2:28" x14ac:dyDescent="0.25">
      <c r="B880" s="24" t="s">
        <v>30</v>
      </c>
      <c r="C880" s="24" t="s">
        <v>17</v>
      </c>
      <c r="D880" s="24" t="s">
        <v>2186</v>
      </c>
      <c r="E880" s="24" t="s">
        <v>11213</v>
      </c>
      <c r="F880" s="24" t="s">
        <v>11203</v>
      </c>
      <c r="G880" s="36">
        <v>41416</v>
      </c>
      <c r="H880" s="36">
        <v>41416</v>
      </c>
      <c r="I880" s="12">
        <v>3</v>
      </c>
      <c r="J880" s="12">
        <v>3</v>
      </c>
      <c r="K880" s="12">
        <v>3</v>
      </c>
      <c r="L880" s="24" t="s">
        <v>10599</v>
      </c>
      <c r="M880" t="str">
        <f>VLOOKUP(LEFT(Incoming_Data[[#This Row],[Object ID]],1),Lookup[#All],2,FALSE)</f>
        <v>Service Request</v>
      </c>
      <c r="N880" s="36">
        <f>IFERROR(VLOOKUP(Incoming_Data[[#This Row],[Object ID]],SP_Data[#All],2,FALSE),"")</f>
        <v>41418</v>
      </c>
      <c r="O880" s="36" t="str">
        <f>IFERROR(VLOOKUP(Incoming_Data[[#This Row],[Object ID]],Finalized_Data[#All],2,FALSE),"")</f>
        <v/>
      </c>
      <c r="P8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0" s="6">
        <f>IFERROR(DATE(YEAR(Incoming_Data[[#This Row],[Incoming Day]]),MONTH(Incoming_Data[[#This Row],[Incoming Day]]),1),"")</f>
        <v>41395</v>
      </c>
      <c r="R880" s="3">
        <f>DATE(YEAR(Incoming_Data[[#This Row],[Incoming Day]]),1,1)</f>
        <v>41275</v>
      </c>
      <c r="S880" s="6">
        <f>IFERROR(DATE(YEAR(Incoming_Data[[#This Row],[Completed Day]]),MONTH(Incoming_Data[[#This Row],[Completed Day]]),1),"")</f>
        <v>41395</v>
      </c>
      <c r="T880" s="6" t="str">
        <f>IFERROR(DATE(YEAR(Incoming_Data[[#This Row],[Confirmed Day]]),MONTH(Incoming_Data[[#This Row],[Confirmed Day]]),1),"")</f>
        <v/>
      </c>
      <c r="U880" s="12">
        <f>IF(ISNUMBER(Incoming_Data[[#This Row],[Completed Day]]),1,0)</f>
        <v>1</v>
      </c>
      <c r="V880" s="12">
        <f>IF(ISNUMBER(Incoming_Data[[#This Row],[Confirmed Day]]),1,0)</f>
        <v>0</v>
      </c>
      <c r="X880" t="s">
        <v>332</v>
      </c>
      <c r="Y880" s="36">
        <v>41368</v>
      </c>
      <c r="AA880" t="s">
        <v>346</v>
      </c>
      <c r="AB880" s="36">
        <v>41414</v>
      </c>
    </row>
    <row r="881" spans="2:28" x14ac:dyDescent="0.25">
      <c r="B881" s="24" t="s">
        <v>30</v>
      </c>
      <c r="C881" s="24" t="s">
        <v>17</v>
      </c>
      <c r="D881" s="24" t="s">
        <v>2186</v>
      </c>
      <c r="E881" s="24" t="s">
        <v>11214</v>
      </c>
      <c r="F881" s="24" t="s">
        <v>11212</v>
      </c>
      <c r="G881" s="36">
        <v>41416</v>
      </c>
      <c r="H881" s="36">
        <v>41416</v>
      </c>
      <c r="I881" s="12">
        <v>3</v>
      </c>
      <c r="J881" s="12">
        <v>3</v>
      </c>
      <c r="K881" s="12">
        <v>3</v>
      </c>
      <c r="L881" s="24" t="s">
        <v>10599</v>
      </c>
      <c r="M881" t="str">
        <f>VLOOKUP(LEFT(Incoming_Data[[#This Row],[Object ID]],1),Lookup[#All],2,FALSE)</f>
        <v>Service Request</v>
      </c>
      <c r="N881" s="36">
        <f>IFERROR(VLOOKUP(Incoming_Data[[#This Row],[Object ID]],SP_Data[#All],2,FALSE),"")</f>
        <v>41423</v>
      </c>
      <c r="O881" s="36" t="str">
        <f>IFERROR(VLOOKUP(Incoming_Data[[#This Row],[Object ID]],Finalized_Data[#All],2,FALSE),"")</f>
        <v/>
      </c>
      <c r="P8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1" s="6">
        <f>IFERROR(DATE(YEAR(Incoming_Data[[#This Row],[Incoming Day]]),MONTH(Incoming_Data[[#This Row],[Incoming Day]]),1),"")</f>
        <v>41395</v>
      </c>
      <c r="R881" s="3">
        <f>DATE(YEAR(Incoming_Data[[#This Row],[Incoming Day]]),1,1)</f>
        <v>41275</v>
      </c>
      <c r="S881" s="6">
        <f>IFERROR(DATE(YEAR(Incoming_Data[[#This Row],[Completed Day]]),MONTH(Incoming_Data[[#This Row],[Completed Day]]),1),"")</f>
        <v>41395</v>
      </c>
      <c r="T881" s="6" t="str">
        <f>IFERROR(DATE(YEAR(Incoming_Data[[#This Row],[Confirmed Day]]),MONTH(Incoming_Data[[#This Row],[Confirmed Day]]),1),"")</f>
        <v/>
      </c>
      <c r="U881" s="12">
        <f>IF(ISNUMBER(Incoming_Data[[#This Row],[Completed Day]]),1,0)</f>
        <v>1</v>
      </c>
      <c r="V881" s="12">
        <f>IF(ISNUMBER(Incoming_Data[[#This Row],[Confirmed Day]]),1,0)</f>
        <v>0</v>
      </c>
      <c r="X881" t="s">
        <v>334</v>
      </c>
      <c r="Y881" s="36">
        <v>41369</v>
      </c>
      <c r="AA881" t="s">
        <v>1316</v>
      </c>
      <c r="AB881" s="36">
        <v>41414</v>
      </c>
    </row>
    <row r="882" spans="2:28" x14ac:dyDescent="0.25">
      <c r="B882" s="24" t="s">
        <v>30</v>
      </c>
      <c r="C882" s="24" t="s">
        <v>17</v>
      </c>
      <c r="D882" s="24" t="s">
        <v>2186</v>
      </c>
      <c r="E882" s="24" t="s">
        <v>11215</v>
      </c>
      <c r="F882" s="24" t="s">
        <v>11216</v>
      </c>
      <c r="G882" s="36">
        <v>41417</v>
      </c>
      <c r="H882" s="36">
        <v>41417</v>
      </c>
      <c r="I882" s="12">
        <v>3</v>
      </c>
      <c r="J882" s="12">
        <v>3</v>
      </c>
      <c r="K882" s="12">
        <v>3</v>
      </c>
      <c r="L882" s="24" t="s">
        <v>10599</v>
      </c>
      <c r="M882" t="str">
        <f>VLOOKUP(LEFT(Incoming_Data[[#This Row],[Object ID]],1),Lookup[#All],2,FALSE)</f>
        <v>Service Request</v>
      </c>
      <c r="N882" s="36">
        <f>IFERROR(VLOOKUP(Incoming_Data[[#This Row],[Object ID]],SP_Data[#All],2,FALSE),"")</f>
        <v>41423</v>
      </c>
      <c r="O882" s="36" t="str">
        <f>IFERROR(VLOOKUP(Incoming_Data[[#This Row],[Object ID]],Finalized_Data[#All],2,FALSE),"")</f>
        <v/>
      </c>
      <c r="P8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2" s="6">
        <f>IFERROR(DATE(YEAR(Incoming_Data[[#This Row],[Incoming Day]]),MONTH(Incoming_Data[[#This Row],[Incoming Day]]),1),"")</f>
        <v>41395</v>
      </c>
      <c r="R882" s="3">
        <f>DATE(YEAR(Incoming_Data[[#This Row],[Incoming Day]]),1,1)</f>
        <v>41275</v>
      </c>
      <c r="S882" s="6">
        <f>IFERROR(DATE(YEAR(Incoming_Data[[#This Row],[Completed Day]]),MONTH(Incoming_Data[[#This Row],[Completed Day]]),1),"")</f>
        <v>41395</v>
      </c>
      <c r="T882" s="6" t="str">
        <f>IFERROR(DATE(YEAR(Incoming_Data[[#This Row],[Confirmed Day]]),MONTH(Incoming_Data[[#This Row],[Confirmed Day]]),1),"")</f>
        <v/>
      </c>
      <c r="U882" s="12">
        <f>IF(ISNUMBER(Incoming_Data[[#This Row],[Completed Day]]),1,0)</f>
        <v>1</v>
      </c>
      <c r="V882" s="12">
        <f>IF(ISNUMBER(Incoming_Data[[#This Row],[Confirmed Day]]),1,0)</f>
        <v>0</v>
      </c>
      <c r="X882" t="s">
        <v>336</v>
      </c>
      <c r="Y882" s="36">
        <v>41373</v>
      </c>
      <c r="AA882" t="s">
        <v>347</v>
      </c>
      <c r="AB882" s="36">
        <v>41414</v>
      </c>
    </row>
    <row r="883" spans="2:28" x14ac:dyDescent="0.25">
      <c r="B883" s="24" t="s">
        <v>30</v>
      </c>
      <c r="C883" s="24" t="s">
        <v>17</v>
      </c>
      <c r="D883" s="24" t="s">
        <v>2186</v>
      </c>
      <c r="E883" s="24" t="s">
        <v>11217</v>
      </c>
      <c r="F883" s="24" t="s">
        <v>11212</v>
      </c>
      <c r="G883" s="36">
        <v>41417</v>
      </c>
      <c r="H883" s="36">
        <v>41417</v>
      </c>
      <c r="I883" s="12">
        <v>3</v>
      </c>
      <c r="J883" s="12">
        <v>3</v>
      </c>
      <c r="K883" s="12">
        <v>3</v>
      </c>
      <c r="L883" s="24" t="s">
        <v>10599</v>
      </c>
      <c r="M883" t="str">
        <f>VLOOKUP(LEFT(Incoming_Data[[#This Row],[Object ID]],1),Lookup[#All],2,FALSE)</f>
        <v>Service Request</v>
      </c>
      <c r="N883" s="36">
        <f>IFERROR(VLOOKUP(Incoming_Data[[#This Row],[Object ID]],SP_Data[#All],2,FALSE),"")</f>
        <v>41423</v>
      </c>
      <c r="O883" s="36" t="str">
        <f>IFERROR(VLOOKUP(Incoming_Data[[#This Row],[Object ID]],Finalized_Data[#All],2,FALSE),"")</f>
        <v/>
      </c>
      <c r="P8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3" s="6">
        <f>IFERROR(DATE(YEAR(Incoming_Data[[#This Row],[Incoming Day]]),MONTH(Incoming_Data[[#This Row],[Incoming Day]]),1),"")</f>
        <v>41395</v>
      </c>
      <c r="R883" s="3">
        <f>DATE(YEAR(Incoming_Data[[#This Row],[Incoming Day]]),1,1)</f>
        <v>41275</v>
      </c>
      <c r="S883" s="6">
        <f>IFERROR(DATE(YEAR(Incoming_Data[[#This Row],[Completed Day]]),MONTH(Incoming_Data[[#This Row],[Completed Day]]),1),"")</f>
        <v>41395</v>
      </c>
      <c r="T883" s="6" t="str">
        <f>IFERROR(DATE(YEAR(Incoming_Data[[#This Row],[Confirmed Day]]),MONTH(Incoming_Data[[#This Row],[Confirmed Day]]),1),"")</f>
        <v/>
      </c>
      <c r="U883" s="12">
        <f>IF(ISNUMBER(Incoming_Data[[#This Row],[Completed Day]]),1,0)</f>
        <v>1</v>
      </c>
      <c r="V883" s="12">
        <f>IF(ISNUMBER(Incoming_Data[[#This Row],[Confirmed Day]]),1,0)</f>
        <v>0</v>
      </c>
      <c r="X883" t="s">
        <v>338</v>
      </c>
      <c r="Y883" s="36">
        <v>41369</v>
      </c>
      <c r="AA883" t="s">
        <v>349</v>
      </c>
      <c r="AB883" s="36">
        <v>41414</v>
      </c>
    </row>
    <row r="884" spans="2:28" x14ac:dyDescent="0.25">
      <c r="B884" s="24" t="s">
        <v>30</v>
      </c>
      <c r="C884" s="24" t="s">
        <v>17</v>
      </c>
      <c r="D884" s="24" t="s">
        <v>2186</v>
      </c>
      <c r="E884" s="24" t="s">
        <v>11218</v>
      </c>
      <c r="F884" s="24" t="s">
        <v>11219</v>
      </c>
      <c r="G884" s="36">
        <v>41417</v>
      </c>
      <c r="H884" s="36">
        <v>41417</v>
      </c>
      <c r="I884" s="12">
        <v>3</v>
      </c>
      <c r="J884" s="12">
        <v>3</v>
      </c>
      <c r="K884" s="12">
        <v>3</v>
      </c>
      <c r="L884" s="24" t="s">
        <v>10602</v>
      </c>
      <c r="M884" t="str">
        <f>VLOOKUP(LEFT(Incoming_Data[[#This Row],[Object ID]],1),Lookup[#All],2,FALSE)</f>
        <v>Service Request</v>
      </c>
      <c r="N884" s="36" t="str">
        <f>IFERROR(VLOOKUP(Incoming_Data[[#This Row],[Object ID]],SP_Data[#All],2,FALSE),"")</f>
        <v/>
      </c>
      <c r="O884" s="36" t="str">
        <f>IFERROR(VLOOKUP(Incoming_Data[[#This Row],[Object ID]],Finalized_Data[#All],2,FALSE),"")</f>
        <v/>
      </c>
      <c r="P8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4" s="6">
        <f>IFERROR(DATE(YEAR(Incoming_Data[[#This Row],[Incoming Day]]),MONTH(Incoming_Data[[#This Row],[Incoming Day]]),1),"")</f>
        <v>41395</v>
      </c>
      <c r="R884" s="3">
        <f>DATE(YEAR(Incoming_Data[[#This Row],[Incoming Day]]),1,1)</f>
        <v>41275</v>
      </c>
      <c r="S884" s="6" t="str">
        <f>IFERROR(DATE(YEAR(Incoming_Data[[#This Row],[Completed Day]]),MONTH(Incoming_Data[[#This Row],[Completed Day]]),1),"")</f>
        <v/>
      </c>
      <c r="T884" s="6" t="str">
        <f>IFERROR(DATE(YEAR(Incoming_Data[[#This Row],[Confirmed Day]]),MONTH(Incoming_Data[[#This Row],[Confirmed Day]]),1),"")</f>
        <v/>
      </c>
      <c r="U884" s="12">
        <f>IF(ISNUMBER(Incoming_Data[[#This Row],[Completed Day]]),1,0)</f>
        <v>0</v>
      </c>
      <c r="V884" s="12">
        <f>IF(ISNUMBER(Incoming_Data[[#This Row],[Confirmed Day]]),1,0)</f>
        <v>0</v>
      </c>
      <c r="X884" t="s">
        <v>12350</v>
      </c>
      <c r="Y884" s="36">
        <v>41404</v>
      </c>
      <c r="AA884" t="s">
        <v>350</v>
      </c>
      <c r="AB884" s="36">
        <v>41414</v>
      </c>
    </row>
    <row r="885" spans="2:28" x14ac:dyDescent="0.25">
      <c r="B885" s="24" t="s">
        <v>30</v>
      </c>
      <c r="C885" s="24" t="s">
        <v>17</v>
      </c>
      <c r="D885" s="24" t="s">
        <v>2186</v>
      </c>
      <c r="E885" s="24" t="s">
        <v>1010</v>
      </c>
      <c r="F885" s="24" t="s">
        <v>1011</v>
      </c>
      <c r="G885" s="36">
        <v>41418</v>
      </c>
      <c r="H885" s="36">
        <v>41418</v>
      </c>
      <c r="I885" s="12">
        <v>3</v>
      </c>
      <c r="J885" s="12">
        <v>3</v>
      </c>
      <c r="K885" s="12">
        <v>3</v>
      </c>
      <c r="L885" s="24" t="s">
        <v>10597</v>
      </c>
      <c r="M885" t="str">
        <f>VLOOKUP(LEFT(Incoming_Data[[#This Row],[Object ID]],1),Lookup[#All],2,FALSE)</f>
        <v>Service Request</v>
      </c>
      <c r="N885" s="36">
        <f>IFERROR(VLOOKUP(Incoming_Data[[#This Row],[Object ID]],SP_Data[#All],2,FALSE),"")</f>
        <v>41425</v>
      </c>
      <c r="O885" s="36">
        <f>IFERROR(VLOOKUP(Incoming_Data[[#This Row],[Object ID]],Finalized_Data[#All],2,FALSE),"")</f>
        <v>41425</v>
      </c>
      <c r="P8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5" s="6">
        <f>IFERROR(DATE(YEAR(Incoming_Data[[#This Row],[Incoming Day]]),MONTH(Incoming_Data[[#This Row],[Incoming Day]]),1),"")</f>
        <v>41395</v>
      </c>
      <c r="R885" s="3">
        <f>DATE(YEAR(Incoming_Data[[#This Row],[Incoming Day]]),1,1)</f>
        <v>41275</v>
      </c>
      <c r="S885" s="6">
        <f>IFERROR(DATE(YEAR(Incoming_Data[[#This Row],[Completed Day]]),MONTH(Incoming_Data[[#This Row],[Completed Day]]),1),"")</f>
        <v>41395</v>
      </c>
      <c r="T885" s="6">
        <f>IFERROR(DATE(YEAR(Incoming_Data[[#This Row],[Confirmed Day]]),MONTH(Incoming_Data[[#This Row],[Confirmed Day]]),1),"")</f>
        <v>41395</v>
      </c>
      <c r="U885" s="12">
        <f>IF(ISNUMBER(Incoming_Data[[#This Row],[Completed Day]]),1,0)</f>
        <v>1</v>
      </c>
      <c r="V885" s="12">
        <f>IF(ISNUMBER(Incoming_Data[[#This Row],[Confirmed Day]]),1,0)</f>
        <v>1</v>
      </c>
      <c r="X885" t="s">
        <v>1314</v>
      </c>
      <c r="Y885" s="36">
        <v>41369</v>
      </c>
      <c r="AA885" t="s">
        <v>351</v>
      </c>
      <c r="AB885" s="36">
        <v>41414</v>
      </c>
    </row>
    <row r="886" spans="2:28" x14ac:dyDescent="0.25">
      <c r="B886" s="24" t="s">
        <v>30</v>
      </c>
      <c r="C886" s="24" t="s">
        <v>17</v>
      </c>
      <c r="D886" s="24" t="s">
        <v>2186</v>
      </c>
      <c r="E886" s="24" t="s">
        <v>11220</v>
      </c>
      <c r="F886" s="24" t="s">
        <v>11221</v>
      </c>
      <c r="G886" s="36">
        <v>41422</v>
      </c>
      <c r="H886" s="36">
        <v>41422</v>
      </c>
      <c r="I886" s="12">
        <v>3</v>
      </c>
      <c r="J886" s="12">
        <v>3</v>
      </c>
      <c r="K886" s="12">
        <v>3</v>
      </c>
      <c r="L886" s="24" t="s">
        <v>10599</v>
      </c>
      <c r="M886" t="str">
        <f>VLOOKUP(LEFT(Incoming_Data[[#This Row],[Object ID]],1),Lookup[#All],2,FALSE)</f>
        <v>Service Request</v>
      </c>
      <c r="N886" s="36">
        <f>IFERROR(VLOOKUP(Incoming_Data[[#This Row],[Object ID]],SP_Data[#All],2,FALSE),"")</f>
        <v>41423</v>
      </c>
      <c r="O886" s="36" t="str">
        <f>IFERROR(VLOOKUP(Incoming_Data[[#This Row],[Object ID]],Finalized_Data[#All],2,FALSE),"")</f>
        <v/>
      </c>
      <c r="P8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6" s="6">
        <f>IFERROR(DATE(YEAR(Incoming_Data[[#This Row],[Incoming Day]]),MONTH(Incoming_Data[[#This Row],[Incoming Day]]),1),"")</f>
        <v>41395</v>
      </c>
      <c r="R886" s="3">
        <f>DATE(YEAR(Incoming_Data[[#This Row],[Incoming Day]]),1,1)</f>
        <v>41275</v>
      </c>
      <c r="S886" s="6">
        <f>IFERROR(DATE(YEAR(Incoming_Data[[#This Row],[Completed Day]]),MONTH(Incoming_Data[[#This Row],[Completed Day]]),1),"")</f>
        <v>41395</v>
      </c>
      <c r="T886" s="6" t="str">
        <f>IFERROR(DATE(YEAR(Incoming_Data[[#This Row],[Confirmed Day]]),MONTH(Incoming_Data[[#This Row],[Confirmed Day]]),1),"")</f>
        <v/>
      </c>
      <c r="U886" s="12">
        <f>IF(ISNUMBER(Incoming_Data[[#This Row],[Completed Day]]),1,0)</f>
        <v>1</v>
      </c>
      <c r="V886" s="12">
        <f>IF(ISNUMBER(Incoming_Data[[#This Row],[Confirmed Day]]),1,0)</f>
        <v>0</v>
      </c>
      <c r="X886" t="s">
        <v>340</v>
      </c>
      <c r="Y886" s="36">
        <v>41369</v>
      </c>
      <c r="AA886" t="s">
        <v>353</v>
      </c>
      <c r="AB886" s="36">
        <v>41373</v>
      </c>
    </row>
    <row r="887" spans="2:28" x14ac:dyDescent="0.25">
      <c r="B887" s="24" t="s">
        <v>30</v>
      </c>
      <c r="C887" s="24" t="s">
        <v>17</v>
      </c>
      <c r="D887" s="24" t="s">
        <v>2186</v>
      </c>
      <c r="E887" s="24" t="s">
        <v>11222</v>
      </c>
      <c r="F887" s="24" t="s">
        <v>11223</v>
      </c>
      <c r="G887" s="36">
        <v>41422</v>
      </c>
      <c r="H887" s="36">
        <v>41422</v>
      </c>
      <c r="I887" s="12">
        <v>3</v>
      </c>
      <c r="J887" s="12">
        <v>3</v>
      </c>
      <c r="K887" s="12">
        <v>3</v>
      </c>
      <c r="L887" s="24" t="s">
        <v>10599</v>
      </c>
      <c r="M887" t="str">
        <f>VLOOKUP(LEFT(Incoming_Data[[#This Row],[Object ID]],1),Lookup[#All],2,FALSE)</f>
        <v>Service Request</v>
      </c>
      <c r="N887" s="36">
        <f>IFERROR(VLOOKUP(Incoming_Data[[#This Row],[Object ID]],SP_Data[#All],2,FALSE),"")</f>
        <v>41423</v>
      </c>
      <c r="O887" s="36" t="str">
        <f>IFERROR(VLOOKUP(Incoming_Data[[#This Row],[Object ID]],Finalized_Data[#All],2,FALSE),"")</f>
        <v/>
      </c>
      <c r="P8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7" s="6">
        <f>IFERROR(DATE(YEAR(Incoming_Data[[#This Row],[Incoming Day]]),MONTH(Incoming_Data[[#This Row],[Incoming Day]]),1),"")</f>
        <v>41395</v>
      </c>
      <c r="R887" s="3">
        <f>DATE(YEAR(Incoming_Data[[#This Row],[Incoming Day]]),1,1)</f>
        <v>41275</v>
      </c>
      <c r="S887" s="6">
        <f>IFERROR(DATE(YEAR(Incoming_Data[[#This Row],[Completed Day]]),MONTH(Incoming_Data[[#This Row],[Completed Day]]),1),"")</f>
        <v>41395</v>
      </c>
      <c r="T887" s="6" t="str">
        <f>IFERROR(DATE(YEAR(Incoming_Data[[#This Row],[Confirmed Day]]),MONTH(Incoming_Data[[#This Row],[Confirmed Day]]),1),"")</f>
        <v/>
      </c>
      <c r="U887" s="12">
        <f>IF(ISNUMBER(Incoming_Data[[#This Row],[Completed Day]]),1,0)</f>
        <v>1</v>
      </c>
      <c r="V887" s="12">
        <f>IF(ISNUMBER(Incoming_Data[[#This Row],[Confirmed Day]]),1,0)</f>
        <v>0</v>
      </c>
      <c r="X887" t="s">
        <v>342</v>
      </c>
      <c r="Y887" s="36">
        <v>41393</v>
      </c>
      <c r="AA887" t="s">
        <v>355</v>
      </c>
      <c r="AB887" s="36">
        <v>41414</v>
      </c>
    </row>
    <row r="888" spans="2:28" x14ac:dyDescent="0.25">
      <c r="B888" s="24" t="s">
        <v>30</v>
      </c>
      <c r="C888" s="24" t="s">
        <v>17</v>
      </c>
      <c r="D888" s="24" t="s">
        <v>2186</v>
      </c>
      <c r="E888" s="24" t="s">
        <v>11224</v>
      </c>
      <c r="F888" s="24" t="s">
        <v>11225</v>
      </c>
      <c r="G888" s="36">
        <v>41422</v>
      </c>
      <c r="H888" s="36">
        <v>41422</v>
      </c>
      <c r="I888" s="12">
        <v>3</v>
      </c>
      <c r="J888" s="12">
        <v>3</v>
      </c>
      <c r="K888" s="12">
        <v>3</v>
      </c>
      <c r="L888" s="24" t="s">
        <v>10599</v>
      </c>
      <c r="M888" t="str">
        <f>VLOOKUP(LEFT(Incoming_Data[[#This Row],[Object ID]],1),Lookup[#All],2,FALSE)</f>
        <v>Service Request</v>
      </c>
      <c r="N888" s="36">
        <f>IFERROR(VLOOKUP(Incoming_Data[[#This Row],[Object ID]],SP_Data[#All],2,FALSE),"")</f>
        <v>41423</v>
      </c>
      <c r="O888" s="36" t="str">
        <f>IFERROR(VLOOKUP(Incoming_Data[[#This Row],[Object ID]],Finalized_Data[#All],2,FALSE),"")</f>
        <v/>
      </c>
      <c r="P8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8" s="6">
        <f>IFERROR(DATE(YEAR(Incoming_Data[[#This Row],[Incoming Day]]),MONTH(Incoming_Data[[#This Row],[Incoming Day]]),1),"")</f>
        <v>41395</v>
      </c>
      <c r="R888" s="3">
        <f>DATE(YEAR(Incoming_Data[[#This Row],[Incoming Day]]),1,1)</f>
        <v>41275</v>
      </c>
      <c r="S888" s="6">
        <f>IFERROR(DATE(YEAR(Incoming_Data[[#This Row],[Completed Day]]),MONTH(Incoming_Data[[#This Row],[Completed Day]]),1),"")</f>
        <v>41395</v>
      </c>
      <c r="T888" s="6" t="str">
        <f>IFERROR(DATE(YEAR(Incoming_Data[[#This Row],[Confirmed Day]]),MONTH(Incoming_Data[[#This Row],[Confirmed Day]]),1),"")</f>
        <v/>
      </c>
      <c r="U888" s="12">
        <f>IF(ISNUMBER(Incoming_Data[[#This Row],[Completed Day]]),1,0)</f>
        <v>1</v>
      </c>
      <c r="V888" s="12">
        <f>IF(ISNUMBER(Incoming_Data[[#This Row],[Confirmed Day]]),1,0)</f>
        <v>0</v>
      </c>
      <c r="X888" t="s">
        <v>344</v>
      </c>
      <c r="Y888" s="36">
        <v>41369</v>
      </c>
      <c r="AA888" t="s">
        <v>356</v>
      </c>
      <c r="AB888" s="36">
        <v>41414</v>
      </c>
    </row>
    <row r="889" spans="2:28" x14ac:dyDescent="0.25">
      <c r="B889" s="24" t="s">
        <v>30</v>
      </c>
      <c r="C889" s="24" t="s">
        <v>17</v>
      </c>
      <c r="D889" s="24" t="s">
        <v>2186</v>
      </c>
      <c r="E889" s="24" t="s">
        <v>11226</v>
      </c>
      <c r="F889" s="24" t="s">
        <v>11225</v>
      </c>
      <c r="G889" s="36">
        <v>41422</v>
      </c>
      <c r="H889" s="36">
        <v>41422</v>
      </c>
      <c r="I889" s="12">
        <v>3</v>
      </c>
      <c r="J889" s="12">
        <v>3</v>
      </c>
      <c r="K889" s="12">
        <v>3</v>
      </c>
      <c r="L889" s="24" t="s">
        <v>10599</v>
      </c>
      <c r="M889" t="str">
        <f>VLOOKUP(LEFT(Incoming_Data[[#This Row],[Object ID]],1),Lookup[#All],2,FALSE)</f>
        <v>Service Request</v>
      </c>
      <c r="N889" s="36">
        <f>IFERROR(VLOOKUP(Incoming_Data[[#This Row],[Object ID]],SP_Data[#All],2,FALSE),"")</f>
        <v>41423</v>
      </c>
      <c r="O889" s="36" t="str">
        <f>IFERROR(VLOOKUP(Incoming_Data[[#This Row],[Object ID]],Finalized_Data[#All],2,FALSE),"")</f>
        <v/>
      </c>
      <c r="P8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89" s="6">
        <f>IFERROR(DATE(YEAR(Incoming_Data[[#This Row],[Incoming Day]]),MONTH(Incoming_Data[[#This Row],[Incoming Day]]),1),"")</f>
        <v>41395</v>
      </c>
      <c r="R889" s="3">
        <f>DATE(YEAR(Incoming_Data[[#This Row],[Incoming Day]]),1,1)</f>
        <v>41275</v>
      </c>
      <c r="S889" s="6">
        <f>IFERROR(DATE(YEAR(Incoming_Data[[#This Row],[Completed Day]]),MONTH(Incoming_Data[[#This Row],[Completed Day]]),1),"")</f>
        <v>41395</v>
      </c>
      <c r="T889" s="6" t="str">
        <f>IFERROR(DATE(YEAR(Incoming_Data[[#This Row],[Confirmed Day]]),MONTH(Incoming_Data[[#This Row],[Confirmed Day]]),1),"")</f>
        <v/>
      </c>
      <c r="U889" s="12">
        <f>IF(ISNUMBER(Incoming_Data[[#This Row],[Completed Day]]),1,0)</f>
        <v>1</v>
      </c>
      <c r="V889" s="12">
        <f>IF(ISNUMBER(Incoming_Data[[#This Row],[Confirmed Day]]),1,0)</f>
        <v>0</v>
      </c>
      <c r="X889" t="s">
        <v>346</v>
      </c>
      <c r="Y889" s="36">
        <v>41381</v>
      </c>
      <c r="AA889" t="s">
        <v>357</v>
      </c>
      <c r="AB889" s="36">
        <v>41414</v>
      </c>
    </row>
    <row r="890" spans="2:28" x14ac:dyDescent="0.25">
      <c r="B890" s="24" t="s">
        <v>30</v>
      </c>
      <c r="C890" s="24" t="s">
        <v>17</v>
      </c>
      <c r="D890" s="24" t="s">
        <v>2186</v>
      </c>
      <c r="E890" s="24" t="s">
        <v>11227</v>
      </c>
      <c r="F890" s="24" t="s">
        <v>11228</v>
      </c>
      <c r="G890" s="36">
        <v>41422</v>
      </c>
      <c r="H890" s="36">
        <v>41422</v>
      </c>
      <c r="I890" s="12">
        <v>2</v>
      </c>
      <c r="J890" s="12">
        <v>3</v>
      </c>
      <c r="K890" s="12">
        <v>3</v>
      </c>
      <c r="L890" s="24" t="s">
        <v>10599</v>
      </c>
      <c r="M890" t="str">
        <f>VLOOKUP(LEFT(Incoming_Data[[#This Row],[Object ID]],1),Lookup[#All],2,FALSE)</f>
        <v>Service Request</v>
      </c>
      <c r="N890" s="36">
        <f>IFERROR(VLOOKUP(Incoming_Data[[#This Row],[Object ID]],SP_Data[#All],2,FALSE),"")</f>
        <v>41424</v>
      </c>
      <c r="O890" s="36" t="str">
        <f>IFERROR(VLOOKUP(Incoming_Data[[#This Row],[Object ID]],Finalized_Data[#All],2,FALSE),"")</f>
        <v/>
      </c>
      <c r="P8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0" s="6">
        <f>IFERROR(DATE(YEAR(Incoming_Data[[#This Row],[Incoming Day]]),MONTH(Incoming_Data[[#This Row],[Incoming Day]]),1),"")</f>
        <v>41395</v>
      </c>
      <c r="R890" s="3">
        <f>DATE(YEAR(Incoming_Data[[#This Row],[Incoming Day]]),1,1)</f>
        <v>41275</v>
      </c>
      <c r="S890" s="6">
        <f>IFERROR(DATE(YEAR(Incoming_Data[[#This Row],[Completed Day]]),MONTH(Incoming_Data[[#This Row],[Completed Day]]),1),"")</f>
        <v>41395</v>
      </c>
      <c r="T890" s="6" t="str">
        <f>IFERROR(DATE(YEAR(Incoming_Data[[#This Row],[Confirmed Day]]),MONTH(Incoming_Data[[#This Row],[Confirmed Day]]),1),"")</f>
        <v/>
      </c>
      <c r="U890" s="12">
        <f>IF(ISNUMBER(Incoming_Data[[#This Row],[Completed Day]]),1,0)</f>
        <v>1</v>
      </c>
      <c r="V890" s="12">
        <f>IF(ISNUMBER(Incoming_Data[[#This Row],[Confirmed Day]]),1,0)</f>
        <v>0</v>
      </c>
      <c r="X890" t="s">
        <v>1316</v>
      </c>
      <c r="Y890" s="36">
        <v>41376</v>
      </c>
      <c r="AA890" t="s">
        <v>359</v>
      </c>
      <c r="AB890" s="36">
        <v>41374</v>
      </c>
    </row>
    <row r="891" spans="2:28" x14ac:dyDescent="0.25">
      <c r="B891" s="24" t="s">
        <v>30</v>
      </c>
      <c r="C891" s="24" t="s">
        <v>17</v>
      </c>
      <c r="D891" s="24" t="s">
        <v>2186</v>
      </c>
      <c r="E891" s="24" t="s">
        <v>11229</v>
      </c>
      <c r="F891" s="24" t="s">
        <v>11230</v>
      </c>
      <c r="G891" s="36">
        <v>41422</v>
      </c>
      <c r="H891" s="36">
        <v>41422</v>
      </c>
      <c r="I891" s="12">
        <v>3</v>
      </c>
      <c r="J891" s="12">
        <v>4</v>
      </c>
      <c r="K891" s="12">
        <v>4</v>
      </c>
      <c r="L891" s="24" t="s">
        <v>10602</v>
      </c>
      <c r="M891" t="str">
        <f>VLOOKUP(LEFT(Incoming_Data[[#This Row],[Object ID]],1),Lookup[#All],2,FALSE)</f>
        <v>Service Request</v>
      </c>
      <c r="N891" s="36" t="str">
        <f>IFERROR(VLOOKUP(Incoming_Data[[#This Row],[Object ID]],SP_Data[#All],2,FALSE),"")</f>
        <v/>
      </c>
      <c r="O891" s="36" t="str">
        <f>IFERROR(VLOOKUP(Incoming_Data[[#This Row],[Object ID]],Finalized_Data[#All],2,FALSE),"")</f>
        <v/>
      </c>
      <c r="P8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1" s="6">
        <f>IFERROR(DATE(YEAR(Incoming_Data[[#This Row],[Incoming Day]]),MONTH(Incoming_Data[[#This Row],[Incoming Day]]),1),"")</f>
        <v>41395</v>
      </c>
      <c r="R891" s="3">
        <f>DATE(YEAR(Incoming_Data[[#This Row],[Incoming Day]]),1,1)</f>
        <v>41275</v>
      </c>
      <c r="S891" s="6" t="str">
        <f>IFERROR(DATE(YEAR(Incoming_Data[[#This Row],[Completed Day]]),MONTH(Incoming_Data[[#This Row],[Completed Day]]),1),"")</f>
        <v/>
      </c>
      <c r="T891" s="6" t="str">
        <f>IFERROR(DATE(YEAR(Incoming_Data[[#This Row],[Confirmed Day]]),MONTH(Incoming_Data[[#This Row],[Confirmed Day]]),1),"")</f>
        <v/>
      </c>
      <c r="U891" s="12">
        <f>IF(ISNUMBER(Incoming_Data[[#This Row],[Completed Day]]),1,0)</f>
        <v>0</v>
      </c>
      <c r="V891" s="12">
        <f>IF(ISNUMBER(Incoming_Data[[#This Row],[Confirmed Day]]),1,0)</f>
        <v>0</v>
      </c>
      <c r="X891" t="s">
        <v>347</v>
      </c>
      <c r="Y891" s="36">
        <v>41369</v>
      </c>
      <c r="AA891" t="s">
        <v>361</v>
      </c>
      <c r="AB891" s="36">
        <v>41370</v>
      </c>
    </row>
    <row r="892" spans="2:28" x14ac:dyDescent="0.25">
      <c r="B892" s="24" t="s">
        <v>30</v>
      </c>
      <c r="C892" s="24" t="s">
        <v>17</v>
      </c>
      <c r="D892" s="24" t="s">
        <v>2186</v>
      </c>
      <c r="E892" s="24" t="s">
        <v>11231</v>
      </c>
      <c r="F892" s="24" t="s">
        <v>11232</v>
      </c>
      <c r="G892" s="36">
        <v>41422</v>
      </c>
      <c r="H892" s="36">
        <v>41422</v>
      </c>
      <c r="I892" s="12">
        <v>3</v>
      </c>
      <c r="J892" s="12">
        <v>3</v>
      </c>
      <c r="K892" s="12">
        <v>3</v>
      </c>
      <c r="L892" s="24" t="s">
        <v>10599</v>
      </c>
      <c r="M892" t="str">
        <f>VLOOKUP(LEFT(Incoming_Data[[#This Row],[Object ID]],1),Lookup[#All],2,FALSE)</f>
        <v>Service Request</v>
      </c>
      <c r="N892" s="36">
        <f>IFERROR(VLOOKUP(Incoming_Data[[#This Row],[Object ID]],SP_Data[#All],2,FALSE),"")</f>
        <v>41425</v>
      </c>
      <c r="O892" s="36" t="str">
        <f>IFERROR(VLOOKUP(Incoming_Data[[#This Row],[Object ID]],Finalized_Data[#All],2,FALSE),"")</f>
        <v/>
      </c>
      <c r="P8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2" s="6">
        <f>IFERROR(DATE(YEAR(Incoming_Data[[#This Row],[Incoming Day]]),MONTH(Incoming_Data[[#This Row],[Incoming Day]]),1),"")</f>
        <v>41395</v>
      </c>
      <c r="R892" s="3">
        <f>DATE(YEAR(Incoming_Data[[#This Row],[Incoming Day]]),1,1)</f>
        <v>41275</v>
      </c>
      <c r="S892" s="6">
        <f>IFERROR(DATE(YEAR(Incoming_Data[[#This Row],[Completed Day]]),MONTH(Incoming_Data[[#This Row],[Completed Day]]),1),"")</f>
        <v>41395</v>
      </c>
      <c r="T892" s="6" t="str">
        <f>IFERROR(DATE(YEAR(Incoming_Data[[#This Row],[Confirmed Day]]),MONTH(Incoming_Data[[#This Row],[Confirmed Day]]),1),"")</f>
        <v/>
      </c>
      <c r="U892" s="12">
        <f>IF(ISNUMBER(Incoming_Data[[#This Row],[Completed Day]]),1,0)</f>
        <v>1</v>
      </c>
      <c r="V892" s="12">
        <f>IF(ISNUMBER(Incoming_Data[[#This Row],[Confirmed Day]]),1,0)</f>
        <v>0</v>
      </c>
      <c r="X892" t="s">
        <v>349</v>
      </c>
      <c r="Y892" s="36">
        <v>41373</v>
      </c>
      <c r="AA892" t="s">
        <v>363</v>
      </c>
      <c r="AB892" s="36">
        <v>41414</v>
      </c>
    </row>
    <row r="893" spans="2:28" x14ac:dyDescent="0.25">
      <c r="B893" s="24" t="s">
        <v>30</v>
      </c>
      <c r="C893" s="24" t="s">
        <v>17</v>
      </c>
      <c r="D893" s="24" t="s">
        <v>2186</v>
      </c>
      <c r="E893" s="24" t="s">
        <v>11233</v>
      </c>
      <c r="F893" s="24" t="s">
        <v>11234</v>
      </c>
      <c r="G893" s="36">
        <v>41423</v>
      </c>
      <c r="H893" s="36">
        <v>41423</v>
      </c>
      <c r="I893" s="12">
        <v>3</v>
      </c>
      <c r="J893" s="12">
        <v>3</v>
      </c>
      <c r="K893" s="12">
        <v>3</v>
      </c>
      <c r="L893" s="24" t="s">
        <v>10599</v>
      </c>
      <c r="M893" t="str">
        <f>VLOOKUP(LEFT(Incoming_Data[[#This Row],[Object ID]],1),Lookup[#All],2,FALSE)</f>
        <v>Service Request</v>
      </c>
      <c r="N893" s="36">
        <f>IFERROR(VLOOKUP(Incoming_Data[[#This Row],[Object ID]],SP_Data[#All],2,FALSE),"")</f>
        <v>41424</v>
      </c>
      <c r="O893" s="36" t="str">
        <f>IFERROR(VLOOKUP(Incoming_Data[[#This Row],[Object ID]],Finalized_Data[#All],2,FALSE),"")</f>
        <v/>
      </c>
      <c r="P8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3" s="6">
        <f>IFERROR(DATE(YEAR(Incoming_Data[[#This Row],[Incoming Day]]),MONTH(Incoming_Data[[#This Row],[Incoming Day]]),1),"")</f>
        <v>41395</v>
      </c>
      <c r="R893" s="3">
        <f>DATE(YEAR(Incoming_Data[[#This Row],[Incoming Day]]),1,1)</f>
        <v>41275</v>
      </c>
      <c r="S893" s="6">
        <f>IFERROR(DATE(YEAR(Incoming_Data[[#This Row],[Completed Day]]),MONTH(Incoming_Data[[#This Row],[Completed Day]]),1),"")</f>
        <v>41395</v>
      </c>
      <c r="T893" s="6" t="str">
        <f>IFERROR(DATE(YEAR(Incoming_Data[[#This Row],[Confirmed Day]]),MONTH(Incoming_Data[[#This Row],[Confirmed Day]]),1),"")</f>
        <v/>
      </c>
      <c r="U893" s="12">
        <f>IF(ISNUMBER(Incoming_Data[[#This Row],[Completed Day]]),1,0)</f>
        <v>1</v>
      </c>
      <c r="V893" s="12">
        <f>IF(ISNUMBER(Incoming_Data[[#This Row],[Confirmed Day]]),1,0)</f>
        <v>0</v>
      </c>
      <c r="X893" t="s">
        <v>350</v>
      </c>
      <c r="Y893" s="36">
        <v>41369</v>
      </c>
      <c r="AA893" t="s">
        <v>364</v>
      </c>
      <c r="AB893" s="36">
        <v>41414</v>
      </c>
    </row>
    <row r="894" spans="2:28" x14ac:dyDescent="0.25">
      <c r="B894" s="24" t="s">
        <v>30</v>
      </c>
      <c r="C894" s="24" t="s">
        <v>17</v>
      </c>
      <c r="D894" s="24" t="s">
        <v>2186</v>
      </c>
      <c r="E894" s="24" t="s">
        <v>11235</v>
      </c>
      <c r="F894" s="24" t="s">
        <v>11236</v>
      </c>
      <c r="G894" s="36">
        <v>41424</v>
      </c>
      <c r="H894" s="36">
        <v>41424</v>
      </c>
      <c r="I894" s="12">
        <v>2</v>
      </c>
      <c r="J894" s="12">
        <v>3</v>
      </c>
      <c r="K894" s="12">
        <v>3</v>
      </c>
      <c r="L894" s="24" t="s">
        <v>10602</v>
      </c>
      <c r="M894" t="str">
        <f>VLOOKUP(LEFT(Incoming_Data[[#This Row],[Object ID]],1),Lookup[#All],2,FALSE)</f>
        <v>Service Request</v>
      </c>
      <c r="N894" s="36">
        <f>IFERROR(VLOOKUP(Incoming_Data[[#This Row],[Object ID]],SP_Data[#All],2,FALSE),"")</f>
        <v>41428</v>
      </c>
      <c r="O894" s="36" t="str">
        <f>IFERROR(VLOOKUP(Incoming_Data[[#This Row],[Object ID]],Finalized_Data[#All],2,FALSE),"")</f>
        <v/>
      </c>
      <c r="P8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4" s="6">
        <f>IFERROR(DATE(YEAR(Incoming_Data[[#This Row],[Incoming Day]]),MONTH(Incoming_Data[[#This Row],[Incoming Day]]),1),"")</f>
        <v>41395</v>
      </c>
      <c r="R894" s="3">
        <f>DATE(YEAR(Incoming_Data[[#This Row],[Incoming Day]]),1,1)</f>
        <v>41275</v>
      </c>
      <c r="S894" s="6">
        <f>IFERROR(DATE(YEAR(Incoming_Data[[#This Row],[Completed Day]]),MONTH(Incoming_Data[[#This Row],[Completed Day]]),1),"")</f>
        <v>41426</v>
      </c>
      <c r="T894" s="6" t="str">
        <f>IFERROR(DATE(YEAR(Incoming_Data[[#This Row],[Confirmed Day]]),MONTH(Incoming_Data[[#This Row],[Confirmed Day]]),1),"")</f>
        <v/>
      </c>
      <c r="U894" s="12">
        <f>IF(ISNUMBER(Incoming_Data[[#This Row],[Completed Day]]),1,0)</f>
        <v>1</v>
      </c>
      <c r="V894" s="12">
        <f>IF(ISNUMBER(Incoming_Data[[#This Row],[Confirmed Day]]),1,0)</f>
        <v>0</v>
      </c>
      <c r="X894" t="s">
        <v>351</v>
      </c>
      <c r="Y894" s="36">
        <v>41369</v>
      </c>
      <c r="AA894" t="s">
        <v>366</v>
      </c>
      <c r="AB894" s="36">
        <v>41414</v>
      </c>
    </row>
    <row r="895" spans="2:28" x14ac:dyDescent="0.25">
      <c r="B895" s="24" t="s">
        <v>30</v>
      </c>
      <c r="C895" s="24" t="s">
        <v>17</v>
      </c>
      <c r="D895" s="24" t="s">
        <v>2186</v>
      </c>
      <c r="E895" s="24" t="s">
        <v>11237</v>
      </c>
      <c r="F895" s="24" t="s">
        <v>11238</v>
      </c>
      <c r="G895" s="36">
        <v>41424</v>
      </c>
      <c r="H895" s="36">
        <v>41424</v>
      </c>
      <c r="I895" s="12">
        <v>3</v>
      </c>
      <c r="J895" s="12">
        <v>3</v>
      </c>
      <c r="K895" s="12">
        <v>3</v>
      </c>
      <c r="L895" s="24" t="s">
        <v>10602</v>
      </c>
      <c r="M895" t="str">
        <f>VLOOKUP(LEFT(Incoming_Data[[#This Row],[Object ID]],1),Lookup[#All],2,FALSE)</f>
        <v>Service Request</v>
      </c>
      <c r="N895" s="36">
        <f>IFERROR(VLOOKUP(Incoming_Data[[#This Row],[Object ID]],SP_Data[#All],2,FALSE),"")</f>
        <v>41428</v>
      </c>
      <c r="O895" s="36" t="str">
        <f>IFERROR(VLOOKUP(Incoming_Data[[#This Row],[Object ID]],Finalized_Data[#All],2,FALSE),"")</f>
        <v/>
      </c>
      <c r="P8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5" s="6">
        <f>IFERROR(DATE(YEAR(Incoming_Data[[#This Row],[Incoming Day]]),MONTH(Incoming_Data[[#This Row],[Incoming Day]]),1),"")</f>
        <v>41395</v>
      </c>
      <c r="R895" s="3">
        <f>DATE(YEAR(Incoming_Data[[#This Row],[Incoming Day]]),1,1)</f>
        <v>41275</v>
      </c>
      <c r="S895" s="6">
        <f>IFERROR(DATE(YEAR(Incoming_Data[[#This Row],[Completed Day]]),MONTH(Incoming_Data[[#This Row],[Completed Day]]),1),"")</f>
        <v>41426</v>
      </c>
      <c r="T895" s="6" t="str">
        <f>IFERROR(DATE(YEAR(Incoming_Data[[#This Row],[Confirmed Day]]),MONTH(Incoming_Data[[#This Row],[Confirmed Day]]),1),"")</f>
        <v/>
      </c>
      <c r="U895" s="12">
        <f>IF(ISNUMBER(Incoming_Data[[#This Row],[Completed Day]]),1,0)</f>
        <v>1</v>
      </c>
      <c r="V895" s="12">
        <f>IF(ISNUMBER(Incoming_Data[[#This Row],[Confirmed Day]]),1,0)</f>
        <v>0</v>
      </c>
      <c r="X895" t="s">
        <v>353</v>
      </c>
      <c r="Y895" s="36">
        <v>41369</v>
      </c>
      <c r="AA895" t="s">
        <v>368</v>
      </c>
      <c r="AB895" s="36">
        <v>41414</v>
      </c>
    </row>
    <row r="896" spans="2:28" x14ac:dyDescent="0.25">
      <c r="B896" s="24" t="s">
        <v>30</v>
      </c>
      <c r="C896" s="24" t="s">
        <v>17</v>
      </c>
      <c r="D896" s="24" t="s">
        <v>2186</v>
      </c>
      <c r="E896" s="24" t="s">
        <v>10052</v>
      </c>
      <c r="F896" s="24" t="s">
        <v>11239</v>
      </c>
      <c r="G896" s="36">
        <v>41324</v>
      </c>
      <c r="H896" s="36">
        <v>41324</v>
      </c>
      <c r="I896" s="12">
        <v>3</v>
      </c>
      <c r="J896" s="12">
        <v>3</v>
      </c>
      <c r="K896" s="12">
        <v>3</v>
      </c>
      <c r="L896" s="24" t="s">
        <v>10597</v>
      </c>
      <c r="M896" t="str">
        <f>VLOOKUP(LEFT(Incoming_Data[[#This Row],[Object ID]],1),Lookup[#All],2,FALSE)</f>
        <v>Incident</v>
      </c>
      <c r="N896" s="36">
        <f>IFERROR(VLOOKUP(Incoming_Data[[#This Row],[Object ID]],SP_Data[#All],2,FALSE),"")</f>
        <v>41353</v>
      </c>
      <c r="O896" s="36">
        <f>IFERROR(VLOOKUP(Incoming_Data[[#This Row],[Object ID]],Finalized_Data[#All],2,FALSE),"")</f>
        <v>41425</v>
      </c>
      <c r="P8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6" s="6">
        <f>IFERROR(DATE(YEAR(Incoming_Data[[#This Row],[Incoming Day]]),MONTH(Incoming_Data[[#This Row],[Incoming Day]]),1),"")</f>
        <v>41306</v>
      </c>
      <c r="R896" s="3">
        <f>DATE(YEAR(Incoming_Data[[#This Row],[Incoming Day]]),1,1)</f>
        <v>41275</v>
      </c>
      <c r="S896" s="6">
        <f>IFERROR(DATE(YEAR(Incoming_Data[[#This Row],[Completed Day]]),MONTH(Incoming_Data[[#This Row],[Completed Day]]),1),"")</f>
        <v>41334</v>
      </c>
      <c r="T896" s="6">
        <f>IFERROR(DATE(YEAR(Incoming_Data[[#This Row],[Confirmed Day]]),MONTH(Incoming_Data[[#This Row],[Confirmed Day]]),1),"")</f>
        <v>41395</v>
      </c>
      <c r="U896" s="12">
        <f>IF(ISNUMBER(Incoming_Data[[#This Row],[Completed Day]]),1,0)</f>
        <v>1</v>
      </c>
      <c r="V896" s="12">
        <f>IF(ISNUMBER(Incoming_Data[[#This Row],[Confirmed Day]]),1,0)</f>
        <v>1</v>
      </c>
      <c r="X896" t="s">
        <v>355</v>
      </c>
      <c r="Y896" s="36">
        <v>41382</v>
      </c>
      <c r="AA896" t="s">
        <v>370</v>
      </c>
      <c r="AB896" s="36">
        <v>41414</v>
      </c>
    </row>
    <row r="897" spans="2:28" x14ac:dyDescent="0.25">
      <c r="B897" s="24" t="s">
        <v>30</v>
      </c>
      <c r="C897" s="24" t="s">
        <v>17</v>
      </c>
      <c r="D897" s="24" t="s">
        <v>2186</v>
      </c>
      <c r="E897" s="24" t="s">
        <v>8895</v>
      </c>
      <c r="F897" s="24" t="s">
        <v>11240</v>
      </c>
      <c r="G897" s="36">
        <v>41326</v>
      </c>
      <c r="H897" s="36">
        <v>41326</v>
      </c>
      <c r="I897" s="12">
        <v>3</v>
      </c>
      <c r="J897" s="12">
        <v>3</v>
      </c>
      <c r="K897" s="12">
        <v>3</v>
      </c>
      <c r="L897" s="24" t="s">
        <v>10597</v>
      </c>
      <c r="M897" t="str">
        <f>VLOOKUP(LEFT(Incoming_Data[[#This Row],[Object ID]],1),Lookup[#All],2,FALSE)</f>
        <v>Incident</v>
      </c>
      <c r="N897" s="36">
        <f>IFERROR(VLOOKUP(Incoming_Data[[#This Row],[Object ID]],SP_Data[#All],2,FALSE),"")</f>
        <v>41353</v>
      </c>
      <c r="O897" s="36">
        <f>IFERROR(VLOOKUP(Incoming_Data[[#This Row],[Object ID]],Finalized_Data[#All],2,FALSE),"")</f>
        <v>41384</v>
      </c>
      <c r="P8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7" s="6">
        <f>IFERROR(DATE(YEAR(Incoming_Data[[#This Row],[Incoming Day]]),MONTH(Incoming_Data[[#This Row],[Incoming Day]]),1),"")</f>
        <v>41306</v>
      </c>
      <c r="R897" s="3">
        <f>DATE(YEAR(Incoming_Data[[#This Row],[Incoming Day]]),1,1)</f>
        <v>41275</v>
      </c>
      <c r="S897" s="6">
        <f>IFERROR(DATE(YEAR(Incoming_Data[[#This Row],[Completed Day]]),MONTH(Incoming_Data[[#This Row],[Completed Day]]),1),"")</f>
        <v>41334</v>
      </c>
      <c r="T897" s="6">
        <f>IFERROR(DATE(YEAR(Incoming_Data[[#This Row],[Confirmed Day]]),MONTH(Incoming_Data[[#This Row],[Confirmed Day]]),1),"")</f>
        <v>41365</v>
      </c>
      <c r="U897" s="12">
        <f>IF(ISNUMBER(Incoming_Data[[#This Row],[Completed Day]]),1,0)</f>
        <v>1</v>
      </c>
      <c r="V897" s="12">
        <f>IF(ISNUMBER(Incoming_Data[[#This Row],[Confirmed Day]]),1,0)</f>
        <v>1</v>
      </c>
      <c r="X897" t="s">
        <v>356</v>
      </c>
      <c r="Y897" s="36">
        <v>41382</v>
      </c>
      <c r="AA897" t="s">
        <v>372</v>
      </c>
      <c r="AB897" s="36">
        <v>41370</v>
      </c>
    </row>
    <row r="898" spans="2:28" x14ac:dyDescent="0.25">
      <c r="B898" s="24" t="s">
        <v>30</v>
      </c>
      <c r="C898" s="24" t="s">
        <v>17</v>
      </c>
      <c r="D898" s="24" t="s">
        <v>2186</v>
      </c>
      <c r="E898" s="24" t="s">
        <v>8754</v>
      </c>
      <c r="F898" s="24" t="s">
        <v>11241</v>
      </c>
      <c r="G898" s="36">
        <v>41334</v>
      </c>
      <c r="H898" s="36">
        <v>41334</v>
      </c>
      <c r="I898" s="12">
        <v>3</v>
      </c>
      <c r="J898" s="12">
        <v>3</v>
      </c>
      <c r="K898" s="12">
        <v>3</v>
      </c>
      <c r="L898" s="24" t="s">
        <v>10597</v>
      </c>
      <c r="M898" t="str">
        <f>VLOOKUP(LEFT(Incoming_Data[[#This Row],[Object ID]],1),Lookup[#All],2,FALSE)</f>
        <v>Incident</v>
      </c>
      <c r="N898" s="36">
        <f>IFERROR(VLOOKUP(Incoming_Data[[#This Row],[Object ID]],SP_Data[#All],2,FALSE),"")</f>
        <v>41353</v>
      </c>
      <c r="O898" s="36">
        <f>IFERROR(VLOOKUP(Incoming_Data[[#This Row],[Object ID]],Finalized_Data[#All],2,FALSE),"")</f>
        <v>41384</v>
      </c>
      <c r="P8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8" s="6">
        <f>IFERROR(DATE(YEAR(Incoming_Data[[#This Row],[Incoming Day]]),MONTH(Incoming_Data[[#This Row],[Incoming Day]]),1),"")</f>
        <v>41334</v>
      </c>
      <c r="R898" s="3">
        <f>DATE(YEAR(Incoming_Data[[#This Row],[Incoming Day]]),1,1)</f>
        <v>41275</v>
      </c>
      <c r="S898" s="6">
        <f>IFERROR(DATE(YEAR(Incoming_Data[[#This Row],[Completed Day]]),MONTH(Incoming_Data[[#This Row],[Completed Day]]),1),"")</f>
        <v>41334</v>
      </c>
      <c r="T898" s="6">
        <f>IFERROR(DATE(YEAR(Incoming_Data[[#This Row],[Confirmed Day]]),MONTH(Incoming_Data[[#This Row],[Confirmed Day]]),1),"")</f>
        <v>41365</v>
      </c>
      <c r="U898" s="12">
        <f>IF(ISNUMBER(Incoming_Data[[#This Row],[Completed Day]]),1,0)</f>
        <v>1</v>
      </c>
      <c r="V898" s="12">
        <f>IF(ISNUMBER(Incoming_Data[[#This Row],[Confirmed Day]]),1,0)</f>
        <v>1</v>
      </c>
      <c r="X898" t="s">
        <v>357</v>
      </c>
      <c r="Y898" s="36">
        <v>41369</v>
      </c>
      <c r="AA898" t="s">
        <v>374</v>
      </c>
      <c r="AB898" s="36">
        <v>41425</v>
      </c>
    </row>
    <row r="899" spans="2:28" x14ac:dyDescent="0.25">
      <c r="B899" s="24" t="s">
        <v>30</v>
      </c>
      <c r="C899" s="24" t="s">
        <v>17</v>
      </c>
      <c r="D899" s="24" t="s">
        <v>2186</v>
      </c>
      <c r="E899" s="24" t="s">
        <v>8751</v>
      </c>
      <c r="F899" s="24" t="s">
        <v>11242</v>
      </c>
      <c r="G899" s="36">
        <v>41337</v>
      </c>
      <c r="H899" s="36">
        <v>41337</v>
      </c>
      <c r="I899" s="12">
        <v>3</v>
      </c>
      <c r="J899" s="12">
        <v>3</v>
      </c>
      <c r="K899" s="12">
        <v>3</v>
      </c>
      <c r="L899" s="24" t="s">
        <v>10597</v>
      </c>
      <c r="M899" t="str">
        <f>VLOOKUP(LEFT(Incoming_Data[[#This Row],[Object ID]],1),Lookup[#All],2,FALSE)</f>
        <v>Incident</v>
      </c>
      <c r="N899" s="36">
        <f>IFERROR(VLOOKUP(Incoming_Data[[#This Row],[Object ID]],SP_Data[#All],2,FALSE),"")</f>
        <v>41353</v>
      </c>
      <c r="O899" s="36">
        <f>IFERROR(VLOOKUP(Incoming_Data[[#This Row],[Object ID]],Finalized_Data[#All],2,FALSE),"")</f>
        <v>41384</v>
      </c>
      <c r="P8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899" s="6">
        <f>IFERROR(DATE(YEAR(Incoming_Data[[#This Row],[Incoming Day]]),MONTH(Incoming_Data[[#This Row],[Incoming Day]]),1),"")</f>
        <v>41334</v>
      </c>
      <c r="R899" s="3">
        <f>DATE(YEAR(Incoming_Data[[#This Row],[Incoming Day]]),1,1)</f>
        <v>41275</v>
      </c>
      <c r="S899" s="6">
        <f>IFERROR(DATE(YEAR(Incoming_Data[[#This Row],[Completed Day]]),MONTH(Incoming_Data[[#This Row],[Completed Day]]),1),"")</f>
        <v>41334</v>
      </c>
      <c r="T899" s="6">
        <f>IFERROR(DATE(YEAR(Incoming_Data[[#This Row],[Confirmed Day]]),MONTH(Incoming_Data[[#This Row],[Confirmed Day]]),1),"")</f>
        <v>41365</v>
      </c>
      <c r="U899" s="12">
        <f>IF(ISNUMBER(Incoming_Data[[#This Row],[Completed Day]]),1,0)</f>
        <v>1</v>
      </c>
      <c r="V899" s="12">
        <f>IF(ISNUMBER(Incoming_Data[[#This Row],[Confirmed Day]]),1,0)</f>
        <v>1</v>
      </c>
      <c r="X899" t="s">
        <v>11669</v>
      </c>
      <c r="Y899" s="36">
        <v>41409</v>
      </c>
      <c r="AA899" t="s">
        <v>1610</v>
      </c>
      <c r="AB899" s="36">
        <v>41414</v>
      </c>
    </row>
    <row r="900" spans="2:28" x14ac:dyDescent="0.25">
      <c r="B900" s="24" t="s">
        <v>30</v>
      </c>
      <c r="C900" s="24" t="s">
        <v>17</v>
      </c>
      <c r="D900" s="24" t="s">
        <v>2186</v>
      </c>
      <c r="E900" s="24" t="s">
        <v>8560</v>
      </c>
      <c r="F900" s="24" t="s">
        <v>11243</v>
      </c>
      <c r="G900" s="36">
        <v>41339</v>
      </c>
      <c r="H900" s="36">
        <v>41338</v>
      </c>
      <c r="I900" s="12">
        <v>2</v>
      </c>
      <c r="J900" s="12">
        <v>2</v>
      </c>
      <c r="K900" s="12">
        <v>2</v>
      </c>
      <c r="L900" s="24" t="s">
        <v>10597</v>
      </c>
      <c r="M900" t="str">
        <f>VLOOKUP(LEFT(Incoming_Data[[#This Row],[Object ID]],1),Lookup[#All],2,FALSE)</f>
        <v>Incident</v>
      </c>
      <c r="N900" s="36">
        <f>IFERROR(VLOOKUP(Incoming_Data[[#This Row],[Object ID]],SP_Data[#All],2,FALSE),"")</f>
        <v>41353</v>
      </c>
      <c r="O900" s="36">
        <f>IFERROR(VLOOKUP(Incoming_Data[[#This Row],[Object ID]],Finalized_Data[#All],2,FALSE),"")</f>
        <v>41384</v>
      </c>
      <c r="P9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0" s="6">
        <f>IFERROR(DATE(YEAR(Incoming_Data[[#This Row],[Incoming Day]]),MONTH(Incoming_Data[[#This Row],[Incoming Day]]),1),"")</f>
        <v>41334</v>
      </c>
      <c r="R900" s="3">
        <f>DATE(YEAR(Incoming_Data[[#This Row],[Incoming Day]]),1,1)</f>
        <v>41275</v>
      </c>
      <c r="S900" s="6">
        <f>IFERROR(DATE(YEAR(Incoming_Data[[#This Row],[Completed Day]]),MONTH(Incoming_Data[[#This Row],[Completed Day]]),1),"")</f>
        <v>41334</v>
      </c>
      <c r="T900" s="6">
        <f>IFERROR(DATE(YEAR(Incoming_Data[[#This Row],[Confirmed Day]]),MONTH(Incoming_Data[[#This Row],[Confirmed Day]]),1),"")</f>
        <v>41365</v>
      </c>
      <c r="U900" s="12">
        <f>IF(ISNUMBER(Incoming_Data[[#This Row],[Completed Day]]),1,0)</f>
        <v>1</v>
      </c>
      <c r="V900" s="12">
        <f>IF(ISNUMBER(Incoming_Data[[#This Row],[Confirmed Day]]),1,0)</f>
        <v>1</v>
      </c>
      <c r="X900" t="s">
        <v>359</v>
      </c>
      <c r="Y900" s="36">
        <v>41370</v>
      </c>
      <c r="AA900" t="s">
        <v>1886</v>
      </c>
      <c r="AB900" s="36">
        <v>41414</v>
      </c>
    </row>
    <row r="901" spans="2:28" x14ac:dyDescent="0.25">
      <c r="B901" s="24" t="s">
        <v>30</v>
      </c>
      <c r="C901" s="24" t="s">
        <v>17</v>
      </c>
      <c r="D901" s="24" t="s">
        <v>2186</v>
      </c>
      <c r="E901" s="24" t="s">
        <v>8494</v>
      </c>
      <c r="F901" s="24" t="s">
        <v>11244</v>
      </c>
      <c r="G901" s="36">
        <v>41340</v>
      </c>
      <c r="H901" s="36">
        <v>41340</v>
      </c>
      <c r="I901" s="12">
        <v>3</v>
      </c>
      <c r="J901" s="12">
        <v>3</v>
      </c>
      <c r="K901" s="12">
        <v>3</v>
      </c>
      <c r="L901" s="24" t="s">
        <v>10597</v>
      </c>
      <c r="M901" t="str">
        <f>VLOOKUP(LEFT(Incoming_Data[[#This Row],[Object ID]],1),Lookup[#All],2,FALSE)</f>
        <v>Incident</v>
      </c>
      <c r="N901" s="36">
        <f>IFERROR(VLOOKUP(Incoming_Data[[#This Row],[Object ID]],SP_Data[#All],2,FALSE),"")</f>
        <v>41353</v>
      </c>
      <c r="O901" s="36">
        <f>IFERROR(VLOOKUP(Incoming_Data[[#This Row],[Object ID]],Finalized_Data[#All],2,FALSE),"")</f>
        <v>41384</v>
      </c>
      <c r="P9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1" s="6">
        <f>IFERROR(DATE(YEAR(Incoming_Data[[#This Row],[Incoming Day]]),MONTH(Incoming_Data[[#This Row],[Incoming Day]]),1),"")</f>
        <v>41334</v>
      </c>
      <c r="R901" s="3">
        <f>DATE(YEAR(Incoming_Data[[#This Row],[Incoming Day]]),1,1)</f>
        <v>41275</v>
      </c>
      <c r="S901" s="6">
        <f>IFERROR(DATE(YEAR(Incoming_Data[[#This Row],[Completed Day]]),MONTH(Incoming_Data[[#This Row],[Completed Day]]),1),"")</f>
        <v>41334</v>
      </c>
      <c r="T901" s="6">
        <f>IFERROR(DATE(YEAR(Incoming_Data[[#This Row],[Confirmed Day]]),MONTH(Incoming_Data[[#This Row],[Confirmed Day]]),1),"")</f>
        <v>41365</v>
      </c>
      <c r="U901" s="12">
        <f>IF(ISNUMBER(Incoming_Data[[#This Row],[Completed Day]]),1,0)</f>
        <v>1</v>
      </c>
      <c r="V901" s="12">
        <f>IF(ISNUMBER(Incoming_Data[[#This Row],[Confirmed Day]]),1,0)</f>
        <v>1</v>
      </c>
      <c r="X901" t="s">
        <v>361</v>
      </c>
      <c r="Y901" s="36">
        <v>41370</v>
      </c>
      <c r="AA901" t="s">
        <v>1318</v>
      </c>
      <c r="AB901" s="36">
        <v>41414</v>
      </c>
    </row>
    <row r="902" spans="2:28" x14ac:dyDescent="0.25">
      <c r="B902" s="24" t="s">
        <v>30</v>
      </c>
      <c r="C902" s="24" t="s">
        <v>17</v>
      </c>
      <c r="D902" s="24" t="s">
        <v>2186</v>
      </c>
      <c r="E902" s="24" t="s">
        <v>8447</v>
      </c>
      <c r="F902" s="24" t="s">
        <v>1036</v>
      </c>
      <c r="G902" s="36">
        <v>41337</v>
      </c>
      <c r="H902" s="36">
        <v>41337</v>
      </c>
      <c r="I902" s="12">
        <v>3</v>
      </c>
      <c r="J902" s="12">
        <v>3</v>
      </c>
      <c r="K902" s="12">
        <v>3</v>
      </c>
      <c r="L902" s="24" t="s">
        <v>10597</v>
      </c>
      <c r="M902" t="str">
        <f>VLOOKUP(LEFT(Incoming_Data[[#This Row],[Object ID]],1),Lookup[#All],2,FALSE)</f>
        <v>Incident</v>
      </c>
      <c r="N902" s="36">
        <f>IFERROR(VLOOKUP(Incoming_Data[[#This Row],[Object ID]],SP_Data[#All],2,FALSE),"")</f>
        <v>41353</v>
      </c>
      <c r="O902" s="36">
        <f>IFERROR(VLOOKUP(Incoming_Data[[#This Row],[Object ID]],Finalized_Data[#All],2,FALSE),"")</f>
        <v>41384</v>
      </c>
      <c r="P9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2" s="6">
        <f>IFERROR(DATE(YEAR(Incoming_Data[[#This Row],[Incoming Day]]),MONTH(Incoming_Data[[#This Row],[Incoming Day]]),1),"")</f>
        <v>41334</v>
      </c>
      <c r="R902" s="3">
        <f>DATE(YEAR(Incoming_Data[[#This Row],[Incoming Day]]),1,1)</f>
        <v>41275</v>
      </c>
      <c r="S902" s="6">
        <f>IFERROR(DATE(YEAR(Incoming_Data[[#This Row],[Completed Day]]),MONTH(Incoming_Data[[#This Row],[Completed Day]]),1),"")</f>
        <v>41334</v>
      </c>
      <c r="T902" s="6">
        <f>IFERROR(DATE(YEAR(Incoming_Data[[#This Row],[Confirmed Day]]),MONTH(Incoming_Data[[#This Row],[Confirmed Day]]),1),"")</f>
        <v>41365</v>
      </c>
      <c r="U902" s="12">
        <f>IF(ISNUMBER(Incoming_Data[[#This Row],[Completed Day]]),1,0)</f>
        <v>1</v>
      </c>
      <c r="V902" s="12">
        <f>IF(ISNUMBER(Incoming_Data[[#This Row],[Confirmed Day]]),1,0)</f>
        <v>1</v>
      </c>
      <c r="X902" t="s">
        <v>363</v>
      </c>
      <c r="Y902" s="36">
        <v>41370</v>
      </c>
      <c r="AA902" t="s">
        <v>375</v>
      </c>
      <c r="AB902" s="36">
        <v>41414</v>
      </c>
    </row>
    <row r="903" spans="2:28" x14ac:dyDescent="0.25">
      <c r="B903" s="24" t="s">
        <v>30</v>
      </c>
      <c r="C903" s="24" t="s">
        <v>17</v>
      </c>
      <c r="D903" s="24" t="s">
        <v>2186</v>
      </c>
      <c r="E903" s="24" t="s">
        <v>8345</v>
      </c>
      <c r="F903" s="24" t="s">
        <v>11245</v>
      </c>
      <c r="G903" s="36">
        <v>41341</v>
      </c>
      <c r="H903" s="36">
        <v>41341</v>
      </c>
      <c r="I903" s="12">
        <v>3</v>
      </c>
      <c r="J903" s="12">
        <v>3</v>
      </c>
      <c r="K903" s="12">
        <v>3</v>
      </c>
      <c r="L903" s="24" t="s">
        <v>10597</v>
      </c>
      <c r="M903" t="str">
        <f>VLOOKUP(LEFT(Incoming_Data[[#This Row],[Object ID]],1),Lookup[#All],2,FALSE)</f>
        <v>Incident</v>
      </c>
      <c r="N903" s="36">
        <f>IFERROR(VLOOKUP(Incoming_Data[[#This Row],[Object ID]],SP_Data[#All],2,FALSE),"")</f>
        <v>41353</v>
      </c>
      <c r="O903" s="36">
        <f>IFERROR(VLOOKUP(Incoming_Data[[#This Row],[Object ID]],Finalized_Data[#All],2,FALSE),"")</f>
        <v>41384</v>
      </c>
      <c r="P9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3" s="6">
        <f>IFERROR(DATE(YEAR(Incoming_Data[[#This Row],[Incoming Day]]),MONTH(Incoming_Data[[#This Row],[Incoming Day]]),1),"")</f>
        <v>41334</v>
      </c>
      <c r="R903" s="3">
        <f>DATE(YEAR(Incoming_Data[[#This Row],[Incoming Day]]),1,1)</f>
        <v>41275</v>
      </c>
      <c r="S903" s="6">
        <f>IFERROR(DATE(YEAR(Incoming_Data[[#This Row],[Completed Day]]),MONTH(Incoming_Data[[#This Row],[Completed Day]]),1),"")</f>
        <v>41334</v>
      </c>
      <c r="T903" s="6">
        <f>IFERROR(DATE(YEAR(Incoming_Data[[#This Row],[Confirmed Day]]),MONTH(Incoming_Data[[#This Row],[Confirmed Day]]),1),"")</f>
        <v>41365</v>
      </c>
      <c r="U903" s="12">
        <f>IF(ISNUMBER(Incoming_Data[[#This Row],[Completed Day]]),1,0)</f>
        <v>1</v>
      </c>
      <c r="V903" s="12">
        <f>IF(ISNUMBER(Incoming_Data[[#This Row],[Confirmed Day]]),1,0)</f>
        <v>1</v>
      </c>
      <c r="X903" t="s">
        <v>364</v>
      </c>
      <c r="Y903" s="36">
        <v>41370</v>
      </c>
      <c r="AA903" t="s">
        <v>377</v>
      </c>
      <c r="AB903" s="36">
        <v>41414</v>
      </c>
    </row>
    <row r="904" spans="2:28" x14ac:dyDescent="0.25">
      <c r="B904" s="24" t="s">
        <v>30</v>
      </c>
      <c r="C904" s="24" t="s">
        <v>17</v>
      </c>
      <c r="D904" s="24" t="s">
        <v>2186</v>
      </c>
      <c r="E904" s="24" t="s">
        <v>8332</v>
      </c>
      <c r="F904" s="24" t="s">
        <v>11246</v>
      </c>
      <c r="G904" s="36">
        <v>41325</v>
      </c>
      <c r="H904" s="36">
        <v>41325</v>
      </c>
      <c r="I904" s="12">
        <v>3</v>
      </c>
      <c r="J904" s="12">
        <v>3</v>
      </c>
      <c r="K904" s="12">
        <v>3</v>
      </c>
      <c r="L904" s="24" t="s">
        <v>10597</v>
      </c>
      <c r="M904" t="str">
        <f>VLOOKUP(LEFT(Incoming_Data[[#This Row],[Object ID]],1),Lookup[#All],2,FALSE)</f>
        <v>Incident</v>
      </c>
      <c r="N904" s="36">
        <f>IFERROR(VLOOKUP(Incoming_Data[[#This Row],[Object ID]],SP_Data[#All],2,FALSE),"")</f>
        <v>41353</v>
      </c>
      <c r="O904" s="36">
        <f>IFERROR(VLOOKUP(Incoming_Data[[#This Row],[Object ID]],Finalized_Data[#All],2,FALSE),"")</f>
        <v>41384</v>
      </c>
      <c r="P9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4" s="6">
        <f>IFERROR(DATE(YEAR(Incoming_Data[[#This Row],[Incoming Day]]),MONTH(Incoming_Data[[#This Row],[Incoming Day]]),1),"")</f>
        <v>41306</v>
      </c>
      <c r="R904" s="3">
        <f>DATE(YEAR(Incoming_Data[[#This Row],[Incoming Day]]),1,1)</f>
        <v>41275</v>
      </c>
      <c r="S904" s="6">
        <f>IFERROR(DATE(YEAR(Incoming_Data[[#This Row],[Completed Day]]),MONTH(Incoming_Data[[#This Row],[Completed Day]]),1),"")</f>
        <v>41334</v>
      </c>
      <c r="T904" s="6">
        <f>IFERROR(DATE(YEAR(Incoming_Data[[#This Row],[Confirmed Day]]),MONTH(Incoming_Data[[#This Row],[Confirmed Day]]),1),"")</f>
        <v>41365</v>
      </c>
      <c r="U904" s="12">
        <f>IF(ISNUMBER(Incoming_Data[[#This Row],[Completed Day]]),1,0)</f>
        <v>1</v>
      </c>
      <c r="V904" s="12">
        <f>IF(ISNUMBER(Incoming_Data[[#This Row],[Confirmed Day]]),1,0)</f>
        <v>1</v>
      </c>
      <c r="X904" t="s">
        <v>366</v>
      </c>
      <c r="Y904" s="36">
        <v>41370</v>
      </c>
      <c r="AA904" t="s">
        <v>379</v>
      </c>
      <c r="AB904" s="36">
        <v>41414</v>
      </c>
    </row>
    <row r="905" spans="2:28" x14ac:dyDescent="0.25">
      <c r="B905" s="24" t="s">
        <v>30</v>
      </c>
      <c r="C905" s="24" t="s">
        <v>17</v>
      </c>
      <c r="D905" s="24" t="s">
        <v>2186</v>
      </c>
      <c r="E905" s="24" t="s">
        <v>7978</v>
      </c>
      <c r="F905" s="24" t="s">
        <v>11247</v>
      </c>
      <c r="G905" s="36">
        <v>41345</v>
      </c>
      <c r="H905" s="36">
        <v>41345</v>
      </c>
      <c r="I905" s="12">
        <v>3</v>
      </c>
      <c r="J905" s="12">
        <v>3</v>
      </c>
      <c r="K905" s="12">
        <v>3</v>
      </c>
      <c r="L905" s="24" t="s">
        <v>10597</v>
      </c>
      <c r="M905" t="str">
        <f>VLOOKUP(LEFT(Incoming_Data[[#This Row],[Object ID]],1),Lookup[#All],2,FALSE)</f>
        <v>Incident</v>
      </c>
      <c r="N905" s="36">
        <f>IFERROR(VLOOKUP(Incoming_Data[[#This Row],[Object ID]],SP_Data[#All],2,FALSE),"")</f>
        <v>41353</v>
      </c>
      <c r="O905" s="36">
        <f>IFERROR(VLOOKUP(Incoming_Data[[#This Row],[Object ID]],Finalized_Data[#All],2,FALSE),"")</f>
        <v>41425</v>
      </c>
      <c r="P9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5" s="6">
        <f>IFERROR(DATE(YEAR(Incoming_Data[[#This Row],[Incoming Day]]),MONTH(Incoming_Data[[#This Row],[Incoming Day]]),1),"")</f>
        <v>41334</v>
      </c>
      <c r="R905" s="3">
        <f>DATE(YEAR(Incoming_Data[[#This Row],[Incoming Day]]),1,1)</f>
        <v>41275</v>
      </c>
      <c r="S905" s="6">
        <f>IFERROR(DATE(YEAR(Incoming_Data[[#This Row],[Completed Day]]),MONTH(Incoming_Data[[#This Row],[Completed Day]]),1),"")</f>
        <v>41334</v>
      </c>
      <c r="T905" s="6">
        <f>IFERROR(DATE(YEAR(Incoming_Data[[#This Row],[Confirmed Day]]),MONTH(Incoming_Data[[#This Row],[Confirmed Day]]),1),"")</f>
        <v>41395</v>
      </c>
      <c r="U905" s="12">
        <f>IF(ISNUMBER(Incoming_Data[[#This Row],[Completed Day]]),1,0)</f>
        <v>1</v>
      </c>
      <c r="V905" s="12">
        <f>IF(ISNUMBER(Incoming_Data[[#This Row],[Confirmed Day]]),1,0)</f>
        <v>1</v>
      </c>
      <c r="X905" t="s">
        <v>368</v>
      </c>
      <c r="Y905" s="36">
        <v>41370</v>
      </c>
      <c r="AA905" t="s">
        <v>381</v>
      </c>
      <c r="AB905" s="36">
        <v>41414</v>
      </c>
    </row>
    <row r="906" spans="2:28" x14ac:dyDescent="0.25">
      <c r="B906" s="24" t="s">
        <v>30</v>
      </c>
      <c r="C906" s="24" t="s">
        <v>17</v>
      </c>
      <c r="D906" s="24" t="s">
        <v>2186</v>
      </c>
      <c r="E906" s="24" t="s">
        <v>7595</v>
      </c>
      <c r="F906" s="24" t="s">
        <v>11248</v>
      </c>
      <c r="G906" s="36">
        <v>41348</v>
      </c>
      <c r="H906" s="36">
        <v>41347</v>
      </c>
      <c r="I906" s="12">
        <v>3</v>
      </c>
      <c r="J906" s="12">
        <v>3</v>
      </c>
      <c r="K906" s="12">
        <v>3</v>
      </c>
      <c r="L906" s="24" t="s">
        <v>10597</v>
      </c>
      <c r="M906" t="str">
        <f>VLOOKUP(LEFT(Incoming_Data[[#This Row],[Object ID]],1),Lookup[#All],2,FALSE)</f>
        <v>Incident</v>
      </c>
      <c r="N906" s="36">
        <f>IFERROR(VLOOKUP(Incoming_Data[[#This Row],[Object ID]],SP_Data[#All],2,FALSE),"")</f>
        <v>41353</v>
      </c>
      <c r="O906" s="36">
        <f>IFERROR(VLOOKUP(Incoming_Data[[#This Row],[Object ID]],Finalized_Data[#All],2,FALSE),"")</f>
        <v>41384</v>
      </c>
      <c r="P9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6" s="6">
        <f>IFERROR(DATE(YEAR(Incoming_Data[[#This Row],[Incoming Day]]),MONTH(Incoming_Data[[#This Row],[Incoming Day]]),1),"")</f>
        <v>41334</v>
      </c>
      <c r="R906" s="3">
        <f>DATE(YEAR(Incoming_Data[[#This Row],[Incoming Day]]),1,1)</f>
        <v>41275</v>
      </c>
      <c r="S906" s="6">
        <f>IFERROR(DATE(YEAR(Incoming_Data[[#This Row],[Completed Day]]),MONTH(Incoming_Data[[#This Row],[Completed Day]]),1),"")</f>
        <v>41334</v>
      </c>
      <c r="T906" s="6">
        <f>IFERROR(DATE(YEAR(Incoming_Data[[#This Row],[Confirmed Day]]),MONTH(Incoming_Data[[#This Row],[Confirmed Day]]),1),"")</f>
        <v>41365</v>
      </c>
      <c r="U906" s="12">
        <f>IF(ISNUMBER(Incoming_Data[[#This Row],[Completed Day]]),1,0)</f>
        <v>1</v>
      </c>
      <c r="V906" s="12">
        <f>IF(ISNUMBER(Incoming_Data[[#This Row],[Confirmed Day]]),1,0)</f>
        <v>1</v>
      </c>
      <c r="X906" t="s">
        <v>370</v>
      </c>
      <c r="Y906" s="36">
        <v>41370</v>
      </c>
      <c r="AA906" t="s">
        <v>383</v>
      </c>
      <c r="AB906" s="36">
        <v>41414</v>
      </c>
    </row>
    <row r="907" spans="2:28" x14ac:dyDescent="0.25">
      <c r="B907" s="24" t="s">
        <v>30</v>
      </c>
      <c r="C907" s="24" t="s">
        <v>17</v>
      </c>
      <c r="D907" s="24" t="s">
        <v>2186</v>
      </c>
      <c r="E907" s="24" t="s">
        <v>7573</v>
      </c>
      <c r="F907" s="24" t="s">
        <v>11249</v>
      </c>
      <c r="G907" s="36">
        <v>41340</v>
      </c>
      <c r="H907" s="36">
        <v>41340</v>
      </c>
      <c r="I907" s="12">
        <v>3</v>
      </c>
      <c r="J907" s="12">
        <v>3</v>
      </c>
      <c r="K907" s="12">
        <v>3</v>
      </c>
      <c r="L907" s="24" t="s">
        <v>10597</v>
      </c>
      <c r="M907" t="str">
        <f>VLOOKUP(LEFT(Incoming_Data[[#This Row],[Object ID]],1),Lookup[#All],2,FALSE)</f>
        <v>Incident</v>
      </c>
      <c r="N907" s="36">
        <f>IFERROR(VLOOKUP(Incoming_Data[[#This Row],[Object ID]],SP_Data[#All],2,FALSE),"")</f>
        <v>41353</v>
      </c>
      <c r="O907" s="36">
        <f>IFERROR(VLOOKUP(Incoming_Data[[#This Row],[Object ID]],Finalized_Data[#All],2,FALSE),"")</f>
        <v>41384</v>
      </c>
      <c r="P9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7" s="6">
        <f>IFERROR(DATE(YEAR(Incoming_Data[[#This Row],[Incoming Day]]),MONTH(Incoming_Data[[#This Row],[Incoming Day]]),1),"")</f>
        <v>41334</v>
      </c>
      <c r="R907" s="3">
        <f>DATE(YEAR(Incoming_Data[[#This Row],[Incoming Day]]),1,1)</f>
        <v>41275</v>
      </c>
      <c r="S907" s="6">
        <f>IFERROR(DATE(YEAR(Incoming_Data[[#This Row],[Completed Day]]),MONTH(Incoming_Data[[#This Row],[Completed Day]]),1),"")</f>
        <v>41334</v>
      </c>
      <c r="T907" s="6">
        <f>IFERROR(DATE(YEAR(Incoming_Data[[#This Row],[Confirmed Day]]),MONTH(Incoming_Data[[#This Row],[Confirmed Day]]),1),"")</f>
        <v>41365</v>
      </c>
      <c r="U907" s="12">
        <f>IF(ISNUMBER(Incoming_Data[[#This Row],[Completed Day]]),1,0)</f>
        <v>1</v>
      </c>
      <c r="V907" s="12">
        <f>IF(ISNUMBER(Incoming_Data[[#This Row],[Confirmed Day]]),1,0)</f>
        <v>1</v>
      </c>
      <c r="X907" t="s">
        <v>372</v>
      </c>
      <c r="Y907" s="36">
        <v>41370</v>
      </c>
      <c r="AA907" t="s">
        <v>1320</v>
      </c>
      <c r="AB907" s="36">
        <v>41414</v>
      </c>
    </row>
    <row r="908" spans="2:28" x14ac:dyDescent="0.25">
      <c r="B908" s="24" t="s">
        <v>30</v>
      </c>
      <c r="C908" s="24" t="s">
        <v>17</v>
      </c>
      <c r="D908" s="24" t="s">
        <v>2186</v>
      </c>
      <c r="E908" s="24" t="s">
        <v>7355</v>
      </c>
      <c r="F908" s="24" t="s">
        <v>1036</v>
      </c>
      <c r="G908" s="36">
        <v>41351</v>
      </c>
      <c r="H908" s="36">
        <v>41351</v>
      </c>
      <c r="I908" s="12">
        <v>3</v>
      </c>
      <c r="J908" s="12">
        <v>3</v>
      </c>
      <c r="K908" s="12">
        <v>3</v>
      </c>
      <c r="L908" s="24" t="s">
        <v>10597</v>
      </c>
      <c r="M908" t="str">
        <f>VLOOKUP(LEFT(Incoming_Data[[#This Row],[Object ID]],1),Lookup[#All],2,FALSE)</f>
        <v>Incident</v>
      </c>
      <c r="N908" s="36">
        <f>IFERROR(VLOOKUP(Incoming_Data[[#This Row],[Object ID]],SP_Data[#All],2,FALSE),"")</f>
        <v>41353</v>
      </c>
      <c r="O908" s="36">
        <f>IFERROR(VLOOKUP(Incoming_Data[[#This Row],[Object ID]],Finalized_Data[#All],2,FALSE),"")</f>
        <v>41384</v>
      </c>
      <c r="P9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8" s="6">
        <f>IFERROR(DATE(YEAR(Incoming_Data[[#This Row],[Incoming Day]]),MONTH(Incoming_Data[[#This Row],[Incoming Day]]),1),"")</f>
        <v>41334</v>
      </c>
      <c r="R908" s="3">
        <f>DATE(YEAR(Incoming_Data[[#This Row],[Incoming Day]]),1,1)</f>
        <v>41275</v>
      </c>
      <c r="S908" s="6">
        <f>IFERROR(DATE(YEAR(Incoming_Data[[#This Row],[Completed Day]]),MONTH(Incoming_Data[[#This Row],[Completed Day]]),1),"")</f>
        <v>41334</v>
      </c>
      <c r="T908" s="6">
        <f>IFERROR(DATE(YEAR(Incoming_Data[[#This Row],[Confirmed Day]]),MONTH(Incoming_Data[[#This Row],[Confirmed Day]]),1),"")</f>
        <v>41365</v>
      </c>
      <c r="U908" s="12">
        <f>IF(ISNUMBER(Incoming_Data[[#This Row],[Completed Day]]),1,0)</f>
        <v>1</v>
      </c>
      <c r="V908" s="12">
        <f>IF(ISNUMBER(Incoming_Data[[#This Row],[Confirmed Day]]),1,0)</f>
        <v>1</v>
      </c>
      <c r="X908" t="s">
        <v>374</v>
      </c>
      <c r="Y908" s="36">
        <v>41394</v>
      </c>
      <c r="AA908" t="s">
        <v>385</v>
      </c>
      <c r="AB908" s="36">
        <v>41418</v>
      </c>
    </row>
    <row r="909" spans="2:28" x14ac:dyDescent="0.25">
      <c r="B909" s="24" t="s">
        <v>30</v>
      </c>
      <c r="C909" s="24" t="s">
        <v>17</v>
      </c>
      <c r="D909" s="24" t="s">
        <v>2186</v>
      </c>
      <c r="E909" s="24" t="s">
        <v>6576</v>
      </c>
      <c r="F909" s="24" t="s">
        <v>11250</v>
      </c>
      <c r="G909" s="36">
        <v>41355</v>
      </c>
      <c r="H909" s="36">
        <v>41355</v>
      </c>
      <c r="I909" s="12">
        <v>3</v>
      </c>
      <c r="J909" s="12">
        <v>3</v>
      </c>
      <c r="K909" s="12">
        <v>3</v>
      </c>
      <c r="L909" s="24" t="s">
        <v>10597</v>
      </c>
      <c r="M909" t="str">
        <f>VLOOKUP(LEFT(Incoming_Data[[#This Row],[Object ID]],1),Lookup[#All],2,FALSE)</f>
        <v>Incident</v>
      </c>
      <c r="N909" s="36">
        <f>IFERROR(VLOOKUP(Incoming_Data[[#This Row],[Object ID]],SP_Data[#All],2,FALSE),"")</f>
        <v>41357</v>
      </c>
      <c r="O909" s="36">
        <f>IFERROR(VLOOKUP(Incoming_Data[[#This Row],[Object ID]],Finalized_Data[#All],2,FALSE),"")</f>
        <v>41365</v>
      </c>
      <c r="P9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09" s="6">
        <f>IFERROR(DATE(YEAR(Incoming_Data[[#This Row],[Incoming Day]]),MONTH(Incoming_Data[[#This Row],[Incoming Day]]),1),"")</f>
        <v>41334</v>
      </c>
      <c r="R909" s="3">
        <f>DATE(YEAR(Incoming_Data[[#This Row],[Incoming Day]]),1,1)</f>
        <v>41275</v>
      </c>
      <c r="S909" s="6">
        <f>IFERROR(DATE(YEAR(Incoming_Data[[#This Row],[Completed Day]]),MONTH(Incoming_Data[[#This Row],[Completed Day]]),1),"")</f>
        <v>41334</v>
      </c>
      <c r="T909" s="6">
        <f>IFERROR(DATE(YEAR(Incoming_Data[[#This Row],[Confirmed Day]]),MONTH(Incoming_Data[[#This Row],[Confirmed Day]]),1),"")</f>
        <v>41365</v>
      </c>
      <c r="U909" s="12">
        <f>IF(ISNUMBER(Incoming_Data[[#This Row],[Completed Day]]),1,0)</f>
        <v>1</v>
      </c>
      <c r="V909" s="12">
        <f>IF(ISNUMBER(Incoming_Data[[#This Row],[Confirmed Day]]),1,0)</f>
        <v>1</v>
      </c>
      <c r="X909" t="s">
        <v>1610</v>
      </c>
      <c r="Y909" s="36">
        <v>41379</v>
      </c>
      <c r="AA909" t="s">
        <v>387</v>
      </c>
      <c r="AB909" s="36">
        <v>41414</v>
      </c>
    </row>
    <row r="910" spans="2:28" x14ac:dyDescent="0.25">
      <c r="B910" s="24" t="s">
        <v>30</v>
      </c>
      <c r="C910" s="24" t="s">
        <v>17</v>
      </c>
      <c r="D910" s="24" t="s">
        <v>2186</v>
      </c>
      <c r="E910" s="24" t="s">
        <v>11251</v>
      </c>
      <c r="F910" s="24" t="s">
        <v>11252</v>
      </c>
      <c r="G910" s="36">
        <v>41418</v>
      </c>
      <c r="H910" s="36">
        <v>41418</v>
      </c>
      <c r="I910" s="12">
        <v>3</v>
      </c>
      <c r="J910" s="12">
        <v>3</v>
      </c>
      <c r="K910" s="12">
        <v>3</v>
      </c>
      <c r="L910" s="24" t="s">
        <v>10602</v>
      </c>
      <c r="M910" t="str">
        <f>VLOOKUP(LEFT(Incoming_Data[[#This Row],[Object ID]],1),Lookup[#All],2,FALSE)</f>
        <v>Incident</v>
      </c>
      <c r="N910" s="36" t="str">
        <f>IFERROR(VLOOKUP(Incoming_Data[[#This Row],[Object ID]],SP_Data[#All],2,FALSE),"")</f>
        <v/>
      </c>
      <c r="O910" s="36" t="str">
        <f>IFERROR(VLOOKUP(Incoming_Data[[#This Row],[Object ID]],Finalized_Data[#All],2,FALSE),"")</f>
        <v/>
      </c>
      <c r="P9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0" s="6">
        <f>IFERROR(DATE(YEAR(Incoming_Data[[#This Row],[Incoming Day]]),MONTH(Incoming_Data[[#This Row],[Incoming Day]]),1),"")</f>
        <v>41395</v>
      </c>
      <c r="R910" s="3">
        <f>DATE(YEAR(Incoming_Data[[#This Row],[Incoming Day]]),1,1)</f>
        <v>41275</v>
      </c>
      <c r="S910" s="6" t="str">
        <f>IFERROR(DATE(YEAR(Incoming_Data[[#This Row],[Completed Day]]),MONTH(Incoming_Data[[#This Row],[Completed Day]]),1),"")</f>
        <v/>
      </c>
      <c r="T910" s="6" t="str">
        <f>IFERROR(DATE(YEAR(Incoming_Data[[#This Row],[Confirmed Day]]),MONTH(Incoming_Data[[#This Row],[Confirmed Day]]),1),"")</f>
        <v/>
      </c>
      <c r="U910" s="12">
        <f>IF(ISNUMBER(Incoming_Data[[#This Row],[Completed Day]]),1,0)</f>
        <v>0</v>
      </c>
      <c r="V910" s="12">
        <f>IF(ISNUMBER(Incoming_Data[[#This Row],[Confirmed Day]]),1,0)</f>
        <v>0</v>
      </c>
      <c r="X910" t="s">
        <v>1886</v>
      </c>
      <c r="Y910" s="36">
        <v>41374</v>
      </c>
      <c r="AA910" t="s">
        <v>389</v>
      </c>
      <c r="AB910" s="36">
        <v>41414</v>
      </c>
    </row>
    <row r="911" spans="2:28" x14ac:dyDescent="0.25">
      <c r="B911" s="24" t="s">
        <v>30</v>
      </c>
      <c r="C911" s="24" t="s">
        <v>17</v>
      </c>
      <c r="D911" s="24" t="s">
        <v>2187</v>
      </c>
      <c r="E911" s="24" t="s">
        <v>10566</v>
      </c>
      <c r="F911" s="24" t="s">
        <v>1323</v>
      </c>
      <c r="G911" s="36">
        <v>41197</v>
      </c>
      <c r="H911" s="36">
        <v>41197</v>
      </c>
      <c r="I911" s="12">
        <v>3</v>
      </c>
      <c r="J911" s="12">
        <v>3</v>
      </c>
      <c r="K911" s="12">
        <v>3</v>
      </c>
      <c r="L911" s="24" t="s">
        <v>10597</v>
      </c>
      <c r="M911" t="str">
        <f>VLOOKUP(LEFT(Incoming_Data[[#This Row],[Object ID]],1),Lookup[#All],2,FALSE)</f>
        <v>Service Request</v>
      </c>
      <c r="N911" s="36">
        <f>IFERROR(VLOOKUP(Incoming_Data[[#This Row],[Object ID]],SP_Data[#All],2,FALSE),"")</f>
        <v>41354</v>
      </c>
      <c r="O911" s="36">
        <f>IFERROR(VLOOKUP(Incoming_Data[[#This Row],[Object ID]],Finalized_Data[#All],2,FALSE),"")</f>
        <v>41385</v>
      </c>
      <c r="P9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1" s="6">
        <f>IFERROR(DATE(YEAR(Incoming_Data[[#This Row],[Incoming Day]]),MONTH(Incoming_Data[[#This Row],[Incoming Day]]),1),"")</f>
        <v>41183</v>
      </c>
      <c r="R911" s="3">
        <f>DATE(YEAR(Incoming_Data[[#This Row],[Incoming Day]]),1,1)</f>
        <v>40909</v>
      </c>
      <c r="S911" s="6">
        <f>IFERROR(DATE(YEAR(Incoming_Data[[#This Row],[Completed Day]]),MONTH(Incoming_Data[[#This Row],[Completed Day]]),1),"")</f>
        <v>41334</v>
      </c>
      <c r="T911" s="6">
        <f>IFERROR(DATE(YEAR(Incoming_Data[[#This Row],[Confirmed Day]]),MONTH(Incoming_Data[[#This Row],[Confirmed Day]]),1),"")</f>
        <v>41365</v>
      </c>
      <c r="U911" s="12">
        <f>IF(ISNUMBER(Incoming_Data[[#This Row],[Completed Day]]),1,0)</f>
        <v>1</v>
      </c>
      <c r="V911" s="12">
        <f>IF(ISNUMBER(Incoming_Data[[#This Row],[Confirmed Day]]),1,0)</f>
        <v>1</v>
      </c>
      <c r="X911" t="s">
        <v>1318</v>
      </c>
      <c r="Y911" s="36">
        <v>41372</v>
      </c>
      <c r="AA911" t="s">
        <v>391</v>
      </c>
      <c r="AB911" s="36">
        <v>41414</v>
      </c>
    </row>
    <row r="912" spans="2:28" x14ac:dyDescent="0.25">
      <c r="B912" s="24" t="s">
        <v>30</v>
      </c>
      <c r="C912" s="24" t="s">
        <v>17</v>
      </c>
      <c r="D912" s="24" t="s">
        <v>2187</v>
      </c>
      <c r="E912" s="24" t="s">
        <v>10339</v>
      </c>
      <c r="F912" s="24" t="s">
        <v>11253</v>
      </c>
      <c r="G912" s="36">
        <v>41320</v>
      </c>
      <c r="H912" s="36">
        <v>41320</v>
      </c>
      <c r="I912" s="12">
        <v>3</v>
      </c>
      <c r="J912" s="12">
        <v>3</v>
      </c>
      <c r="K912" s="12">
        <v>3</v>
      </c>
      <c r="L912" s="24" t="s">
        <v>10597</v>
      </c>
      <c r="M912" t="str">
        <f>VLOOKUP(LEFT(Incoming_Data[[#This Row],[Object ID]],1),Lookup[#All],2,FALSE)</f>
        <v>Service Request</v>
      </c>
      <c r="N912" s="36">
        <f>IFERROR(VLOOKUP(Incoming_Data[[#This Row],[Object ID]],SP_Data[#All],2,FALSE),"")</f>
        <v>41353</v>
      </c>
      <c r="O912" s="36">
        <f>IFERROR(VLOOKUP(Incoming_Data[[#This Row],[Object ID]],Finalized_Data[#All],2,FALSE),"")</f>
        <v>41384</v>
      </c>
      <c r="P9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2" s="6">
        <f>IFERROR(DATE(YEAR(Incoming_Data[[#This Row],[Incoming Day]]),MONTH(Incoming_Data[[#This Row],[Incoming Day]]),1),"")</f>
        <v>41306</v>
      </c>
      <c r="R912" s="3">
        <f>DATE(YEAR(Incoming_Data[[#This Row],[Incoming Day]]),1,1)</f>
        <v>41275</v>
      </c>
      <c r="S912" s="6">
        <f>IFERROR(DATE(YEAR(Incoming_Data[[#This Row],[Completed Day]]),MONTH(Incoming_Data[[#This Row],[Completed Day]]),1),"")</f>
        <v>41334</v>
      </c>
      <c r="T912" s="6">
        <f>IFERROR(DATE(YEAR(Incoming_Data[[#This Row],[Confirmed Day]]),MONTH(Incoming_Data[[#This Row],[Confirmed Day]]),1),"")</f>
        <v>41365</v>
      </c>
      <c r="U912" s="12">
        <f>IF(ISNUMBER(Incoming_Data[[#This Row],[Completed Day]]),1,0)</f>
        <v>1</v>
      </c>
      <c r="V912" s="12">
        <f>IF(ISNUMBER(Incoming_Data[[#This Row],[Confirmed Day]]),1,0)</f>
        <v>1</v>
      </c>
      <c r="X912" t="s">
        <v>375</v>
      </c>
      <c r="Y912" s="36">
        <v>41372</v>
      </c>
      <c r="AA912" t="s">
        <v>393</v>
      </c>
      <c r="AB912" s="36">
        <v>41414</v>
      </c>
    </row>
    <row r="913" spans="2:28" x14ac:dyDescent="0.25">
      <c r="B913" s="24" t="s">
        <v>30</v>
      </c>
      <c r="C913" s="24" t="s">
        <v>17</v>
      </c>
      <c r="D913" s="24" t="s">
        <v>2187</v>
      </c>
      <c r="E913" s="24" t="s">
        <v>10335</v>
      </c>
      <c r="F913" s="24" t="s">
        <v>11254</v>
      </c>
      <c r="G913" s="36">
        <v>41321</v>
      </c>
      <c r="H913" s="36">
        <v>41320</v>
      </c>
      <c r="I913" s="12">
        <v>3</v>
      </c>
      <c r="J913" s="12">
        <v>3</v>
      </c>
      <c r="K913" s="12">
        <v>3</v>
      </c>
      <c r="L913" s="24" t="s">
        <v>10597</v>
      </c>
      <c r="M913" t="str">
        <f>VLOOKUP(LEFT(Incoming_Data[[#This Row],[Object ID]],1),Lookup[#All],2,FALSE)</f>
        <v>Service Request</v>
      </c>
      <c r="N913" s="36">
        <f>IFERROR(VLOOKUP(Incoming_Data[[#This Row],[Object ID]],SP_Data[#All],2,FALSE),"")</f>
        <v>41353</v>
      </c>
      <c r="O913" s="36">
        <f>IFERROR(VLOOKUP(Incoming_Data[[#This Row],[Object ID]],Finalized_Data[#All],2,FALSE),"")</f>
        <v>41384</v>
      </c>
      <c r="P9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3" s="6">
        <f>IFERROR(DATE(YEAR(Incoming_Data[[#This Row],[Incoming Day]]),MONTH(Incoming_Data[[#This Row],[Incoming Day]]),1),"")</f>
        <v>41306</v>
      </c>
      <c r="R913" s="3">
        <f>DATE(YEAR(Incoming_Data[[#This Row],[Incoming Day]]),1,1)</f>
        <v>41275</v>
      </c>
      <c r="S913" s="6">
        <f>IFERROR(DATE(YEAR(Incoming_Data[[#This Row],[Completed Day]]),MONTH(Incoming_Data[[#This Row],[Completed Day]]),1),"")</f>
        <v>41334</v>
      </c>
      <c r="T913" s="6">
        <f>IFERROR(DATE(YEAR(Incoming_Data[[#This Row],[Confirmed Day]]),MONTH(Incoming_Data[[#This Row],[Confirmed Day]]),1),"")</f>
        <v>41365</v>
      </c>
      <c r="U913" s="12">
        <f>IF(ISNUMBER(Incoming_Data[[#This Row],[Completed Day]]),1,0)</f>
        <v>1</v>
      </c>
      <c r="V913" s="12">
        <f>IF(ISNUMBER(Incoming_Data[[#This Row],[Confirmed Day]]),1,0)</f>
        <v>1</v>
      </c>
      <c r="X913" t="s">
        <v>377</v>
      </c>
      <c r="Y913" s="36">
        <v>41372</v>
      </c>
      <c r="AA913" t="s">
        <v>395</v>
      </c>
      <c r="AB913" s="36">
        <v>41414</v>
      </c>
    </row>
    <row r="914" spans="2:28" x14ac:dyDescent="0.25">
      <c r="B914" s="24" t="s">
        <v>30</v>
      </c>
      <c r="C914" s="24" t="s">
        <v>17</v>
      </c>
      <c r="D914" s="24" t="s">
        <v>2187</v>
      </c>
      <c r="E914" s="24" t="s">
        <v>10290</v>
      </c>
      <c r="F914" s="24" t="s">
        <v>11255</v>
      </c>
      <c r="G914" s="36">
        <v>41290</v>
      </c>
      <c r="H914" s="36">
        <v>41290</v>
      </c>
      <c r="I914" s="12">
        <v>3</v>
      </c>
      <c r="J914" s="12">
        <v>3</v>
      </c>
      <c r="K914" s="12">
        <v>3</v>
      </c>
      <c r="L914" s="24" t="s">
        <v>10597</v>
      </c>
      <c r="M914" t="str">
        <f>VLOOKUP(LEFT(Incoming_Data[[#This Row],[Object ID]],1),Lookup[#All],2,FALSE)</f>
        <v>Service Request</v>
      </c>
      <c r="N914" s="36">
        <f>IFERROR(VLOOKUP(Incoming_Data[[#This Row],[Object ID]],SP_Data[#All],2,FALSE),"")</f>
        <v>41353</v>
      </c>
      <c r="O914" s="36">
        <f>IFERROR(VLOOKUP(Incoming_Data[[#This Row],[Object ID]],Finalized_Data[#All],2,FALSE),"")</f>
        <v>41384</v>
      </c>
      <c r="P9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4" s="6">
        <f>IFERROR(DATE(YEAR(Incoming_Data[[#This Row],[Incoming Day]]),MONTH(Incoming_Data[[#This Row],[Incoming Day]]),1),"")</f>
        <v>41275</v>
      </c>
      <c r="R914" s="3">
        <f>DATE(YEAR(Incoming_Data[[#This Row],[Incoming Day]]),1,1)</f>
        <v>41275</v>
      </c>
      <c r="S914" s="6">
        <f>IFERROR(DATE(YEAR(Incoming_Data[[#This Row],[Completed Day]]),MONTH(Incoming_Data[[#This Row],[Completed Day]]),1),"")</f>
        <v>41334</v>
      </c>
      <c r="T914" s="6">
        <f>IFERROR(DATE(YEAR(Incoming_Data[[#This Row],[Confirmed Day]]),MONTH(Incoming_Data[[#This Row],[Confirmed Day]]),1),"")</f>
        <v>41365</v>
      </c>
      <c r="U914" s="12">
        <f>IF(ISNUMBER(Incoming_Data[[#This Row],[Completed Day]]),1,0)</f>
        <v>1</v>
      </c>
      <c r="V914" s="12">
        <f>IF(ISNUMBER(Incoming_Data[[#This Row],[Confirmed Day]]),1,0)</f>
        <v>1</v>
      </c>
      <c r="X914" t="s">
        <v>379</v>
      </c>
      <c r="Y914" s="36">
        <v>41372</v>
      </c>
      <c r="AA914" t="s">
        <v>396</v>
      </c>
      <c r="AB914" s="36">
        <v>41414</v>
      </c>
    </row>
    <row r="915" spans="2:28" x14ac:dyDescent="0.25">
      <c r="B915" s="24" t="s">
        <v>30</v>
      </c>
      <c r="C915" s="24" t="s">
        <v>17</v>
      </c>
      <c r="D915" s="24" t="s">
        <v>2187</v>
      </c>
      <c r="E915" s="24" t="s">
        <v>10272</v>
      </c>
      <c r="F915" s="24" t="s">
        <v>11256</v>
      </c>
      <c r="G915" s="36">
        <v>41320</v>
      </c>
      <c r="H915" s="36">
        <v>41320</v>
      </c>
      <c r="I915" s="12">
        <v>3</v>
      </c>
      <c r="J915" s="12">
        <v>3</v>
      </c>
      <c r="K915" s="12">
        <v>3</v>
      </c>
      <c r="L915" s="24" t="s">
        <v>10597</v>
      </c>
      <c r="M915" t="str">
        <f>VLOOKUP(LEFT(Incoming_Data[[#This Row],[Object ID]],1),Lookup[#All],2,FALSE)</f>
        <v>Service Request</v>
      </c>
      <c r="N915" s="36">
        <f>IFERROR(VLOOKUP(Incoming_Data[[#This Row],[Object ID]],SP_Data[#All],2,FALSE),"")</f>
        <v>41353</v>
      </c>
      <c r="O915" s="36">
        <f>IFERROR(VLOOKUP(Incoming_Data[[#This Row],[Object ID]],Finalized_Data[#All],2,FALSE),"")</f>
        <v>41384</v>
      </c>
      <c r="P9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5" s="6">
        <f>IFERROR(DATE(YEAR(Incoming_Data[[#This Row],[Incoming Day]]),MONTH(Incoming_Data[[#This Row],[Incoming Day]]),1),"")</f>
        <v>41306</v>
      </c>
      <c r="R915" s="3">
        <f>DATE(YEAR(Incoming_Data[[#This Row],[Incoming Day]]),1,1)</f>
        <v>41275</v>
      </c>
      <c r="S915" s="6">
        <f>IFERROR(DATE(YEAR(Incoming_Data[[#This Row],[Completed Day]]),MONTH(Incoming_Data[[#This Row],[Completed Day]]),1),"")</f>
        <v>41334</v>
      </c>
      <c r="T915" s="6">
        <f>IFERROR(DATE(YEAR(Incoming_Data[[#This Row],[Confirmed Day]]),MONTH(Incoming_Data[[#This Row],[Confirmed Day]]),1),"")</f>
        <v>41365</v>
      </c>
      <c r="U915" s="12">
        <f>IF(ISNUMBER(Incoming_Data[[#This Row],[Completed Day]]),1,0)</f>
        <v>1</v>
      </c>
      <c r="V915" s="12">
        <f>IF(ISNUMBER(Incoming_Data[[#This Row],[Confirmed Day]]),1,0)</f>
        <v>1</v>
      </c>
      <c r="X915" t="s">
        <v>381</v>
      </c>
      <c r="Y915" s="36">
        <v>41372</v>
      </c>
      <c r="AA915" t="s">
        <v>398</v>
      </c>
      <c r="AB915" s="36">
        <v>41414</v>
      </c>
    </row>
    <row r="916" spans="2:28" x14ac:dyDescent="0.25">
      <c r="B916" s="24" t="s">
        <v>30</v>
      </c>
      <c r="C916" s="24" t="s">
        <v>17</v>
      </c>
      <c r="D916" s="24" t="s">
        <v>2187</v>
      </c>
      <c r="E916" s="24" t="s">
        <v>10212</v>
      </c>
      <c r="F916" s="24" t="s">
        <v>11123</v>
      </c>
      <c r="G916" s="36">
        <v>41323</v>
      </c>
      <c r="H916" s="36">
        <v>41323</v>
      </c>
      <c r="I916" s="12">
        <v>3</v>
      </c>
      <c r="J916" s="12">
        <v>3</v>
      </c>
      <c r="K916" s="12">
        <v>3</v>
      </c>
      <c r="L916" s="24" t="s">
        <v>10597</v>
      </c>
      <c r="M916" t="str">
        <f>VLOOKUP(LEFT(Incoming_Data[[#This Row],[Object ID]],1),Lookup[#All],2,FALSE)</f>
        <v>Service Request</v>
      </c>
      <c r="N916" s="36">
        <f>IFERROR(VLOOKUP(Incoming_Data[[#This Row],[Object ID]],SP_Data[#All],2,FALSE),"")</f>
        <v>41353</v>
      </c>
      <c r="O916" s="36">
        <f>IFERROR(VLOOKUP(Incoming_Data[[#This Row],[Object ID]],Finalized_Data[#All],2,FALSE),"")</f>
        <v>41384</v>
      </c>
      <c r="P9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6" s="6">
        <f>IFERROR(DATE(YEAR(Incoming_Data[[#This Row],[Incoming Day]]),MONTH(Incoming_Data[[#This Row],[Incoming Day]]),1),"")</f>
        <v>41306</v>
      </c>
      <c r="R916" s="3">
        <f>DATE(YEAR(Incoming_Data[[#This Row],[Incoming Day]]),1,1)</f>
        <v>41275</v>
      </c>
      <c r="S916" s="6">
        <f>IFERROR(DATE(YEAR(Incoming_Data[[#This Row],[Completed Day]]),MONTH(Incoming_Data[[#This Row],[Completed Day]]),1),"")</f>
        <v>41334</v>
      </c>
      <c r="T916" s="6">
        <f>IFERROR(DATE(YEAR(Incoming_Data[[#This Row],[Confirmed Day]]),MONTH(Incoming_Data[[#This Row],[Confirmed Day]]),1),"")</f>
        <v>41365</v>
      </c>
      <c r="U916" s="12">
        <f>IF(ISNUMBER(Incoming_Data[[#This Row],[Completed Day]]),1,0)</f>
        <v>1</v>
      </c>
      <c r="V916" s="12">
        <f>IF(ISNUMBER(Incoming_Data[[#This Row],[Confirmed Day]]),1,0)</f>
        <v>1</v>
      </c>
      <c r="X916" t="s">
        <v>383</v>
      </c>
      <c r="Y916" s="36">
        <v>41377</v>
      </c>
      <c r="AA916" t="s">
        <v>400</v>
      </c>
      <c r="AB916" s="36">
        <v>41375</v>
      </c>
    </row>
    <row r="917" spans="2:28" x14ac:dyDescent="0.25">
      <c r="B917" s="24" t="s">
        <v>30</v>
      </c>
      <c r="C917" s="24" t="s">
        <v>17</v>
      </c>
      <c r="D917" s="24" t="s">
        <v>2187</v>
      </c>
      <c r="E917" s="24" t="s">
        <v>10235</v>
      </c>
      <c r="F917" s="24" t="s">
        <v>11257</v>
      </c>
      <c r="G917" s="36">
        <v>41324</v>
      </c>
      <c r="H917" s="36">
        <v>41324</v>
      </c>
      <c r="I917" s="12">
        <v>3</v>
      </c>
      <c r="J917" s="12">
        <v>3</v>
      </c>
      <c r="K917" s="12">
        <v>3</v>
      </c>
      <c r="L917" s="24" t="s">
        <v>10597</v>
      </c>
      <c r="M917" t="str">
        <f>VLOOKUP(LEFT(Incoming_Data[[#This Row],[Object ID]],1),Lookup[#All],2,FALSE)</f>
        <v>Service Request</v>
      </c>
      <c r="N917" s="36">
        <f>IFERROR(VLOOKUP(Incoming_Data[[#This Row],[Object ID]],SP_Data[#All],2,FALSE),"")</f>
        <v>41353</v>
      </c>
      <c r="O917" s="36">
        <f>IFERROR(VLOOKUP(Incoming_Data[[#This Row],[Object ID]],Finalized_Data[#All],2,FALSE),"")</f>
        <v>41384</v>
      </c>
      <c r="P9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7" s="6">
        <f>IFERROR(DATE(YEAR(Incoming_Data[[#This Row],[Incoming Day]]),MONTH(Incoming_Data[[#This Row],[Incoming Day]]),1),"")</f>
        <v>41306</v>
      </c>
      <c r="R917" s="3">
        <f>DATE(YEAR(Incoming_Data[[#This Row],[Incoming Day]]),1,1)</f>
        <v>41275</v>
      </c>
      <c r="S917" s="6">
        <f>IFERROR(DATE(YEAR(Incoming_Data[[#This Row],[Completed Day]]),MONTH(Incoming_Data[[#This Row],[Completed Day]]),1),"")</f>
        <v>41334</v>
      </c>
      <c r="T917" s="6">
        <f>IFERROR(DATE(YEAR(Incoming_Data[[#This Row],[Confirmed Day]]),MONTH(Incoming_Data[[#This Row],[Confirmed Day]]),1),"")</f>
        <v>41365</v>
      </c>
      <c r="U917" s="12">
        <f>IF(ISNUMBER(Incoming_Data[[#This Row],[Completed Day]]),1,0)</f>
        <v>1</v>
      </c>
      <c r="V917" s="12">
        <f>IF(ISNUMBER(Incoming_Data[[#This Row],[Confirmed Day]]),1,0)</f>
        <v>1</v>
      </c>
      <c r="X917" t="s">
        <v>1320</v>
      </c>
      <c r="Y917" s="36">
        <v>41372</v>
      </c>
      <c r="AA917" t="s">
        <v>401</v>
      </c>
      <c r="AB917" s="36">
        <v>41414</v>
      </c>
    </row>
    <row r="918" spans="2:28" x14ac:dyDescent="0.25">
      <c r="B918" s="24" t="s">
        <v>30</v>
      </c>
      <c r="C918" s="24" t="s">
        <v>17</v>
      </c>
      <c r="D918" s="24" t="s">
        <v>2187</v>
      </c>
      <c r="E918" s="24" t="s">
        <v>10170</v>
      </c>
      <c r="F918" s="24" t="s">
        <v>11123</v>
      </c>
      <c r="G918" s="36">
        <v>41323</v>
      </c>
      <c r="H918" s="36">
        <v>41323</v>
      </c>
      <c r="I918" s="12">
        <v>3</v>
      </c>
      <c r="J918" s="12">
        <v>3</v>
      </c>
      <c r="K918" s="12">
        <v>3</v>
      </c>
      <c r="L918" s="24" t="s">
        <v>10597</v>
      </c>
      <c r="M918" t="str">
        <f>VLOOKUP(LEFT(Incoming_Data[[#This Row],[Object ID]],1),Lookup[#All],2,FALSE)</f>
        <v>Service Request</v>
      </c>
      <c r="N918" s="36">
        <f>IFERROR(VLOOKUP(Incoming_Data[[#This Row],[Object ID]],SP_Data[#All],2,FALSE),"")</f>
        <v>41353</v>
      </c>
      <c r="O918" s="36">
        <f>IFERROR(VLOOKUP(Incoming_Data[[#This Row],[Object ID]],Finalized_Data[#All],2,FALSE),"")</f>
        <v>41355</v>
      </c>
      <c r="P9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8" s="6">
        <f>IFERROR(DATE(YEAR(Incoming_Data[[#This Row],[Incoming Day]]),MONTH(Incoming_Data[[#This Row],[Incoming Day]]),1),"")</f>
        <v>41306</v>
      </c>
      <c r="R918" s="3">
        <f>DATE(YEAR(Incoming_Data[[#This Row],[Incoming Day]]),1,1)</f>
        <v>41275</v>
      </c>
      <c r="S918" s="6">
        <f>IFERROR(DATE(YEAR(Incoming_Data[[#This Row],[Completed Day]]),MONTH(Incoming_Data[[#This Row],[Completed Day]]),1),"")</f>
        <v>41334</v>
      </c>
      <c r="T918" s="6">
        <f>IFERROR(DATE(YEAR(Incoming_Data[[#This Row],[Confirmed Day]]),MONTH(Incoming_Data[[#This Row],[Confirmed Day]]),1),"")</f>
        <v>41334</v>
      </c>
      <c r="U918" s="12">
        <f>IF(ISNUMBER(Incoming_Data[[#This Row],[Completed Day]]),1,0)</f>
        <v>1</v>
      </c>
      <c r="V918" s="12">
        <f>IF(ISNUMBER(Incoming_Data[[#This Row],[Confirmed Day]]),1,0)</f>
        <v>1</v>
      </c>
      <c r="X918" t="s">
        <v>385</v>
      </c>
      <c r="Y918" s="36">
        <v>41403</v>
      </c>
      <c r="AA918" t="s">
        <v>1322</v>
      </c>
      <c r="AB918" s="36">
        <v>41414</v>
      </c>
    </row>
    <row r="919" spans="2:28" x14ac:dyDescent="0.25">
      <c r="B919" s="24" t="s">
        <v>30</v>
      </c>
      <c r="C919" s="24" t="s">
        <v>17</v>
      </c>
      <c r="D919" s="24" t="s">
        <v>2187</v>
      </c>
      <c r="E919" s="24" t="s">
        <v>10076</v>
      </c>
      <c r="F919" s="24" t="s">
        <v>11126</v>
      </c>
      <c r="G919" s="36">
        <v>41323</v>
      </c>
      <c r="H919" s="36">
        <v>41323</v>
      </c>
      <c r="I919" s="12">
        <v>3</v>
      </c>
      <c r="J919" s="12">
        <v>3</v>
      </c>
      <c r="K919" s="12">
        <v>3</v>
      </c>
      <c r="L919" s="24" t="s">
        <v>10597</v>
      </c>
      <c r="M919" t="str">
        <f>VLOOKUP(LEFT(Incoming_Data[[#This Row],[Object ID]],1),Lookup[#All],2,FALSE)</f>
        <v>Service Request</v>
      </c>
      <c r="N919" s="36">
        <f>IFERROR(VLOOKUP(Incoming_Data[[#This Row],[Object ID]],SP_Data[#All],2,FALSE),"")</f>
        <v>41353</v>
      </c>
      <c r="O919" s="36">
        <f>IFERROR(VLOOKUP(Incoming_Data[[#This Row],[Object ID]],Finalized_Data[#All],2,FALSE),"")</f>
        <v>41384</v>
      </c>
      <c r="P9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19" s="6">
        <f>IFERROR(DATE(YEAR(Incoming_Data[[#This Row],[Incoming Day]]),MONTH(Incoming_Data[[#This Row],[Incoming Day]]),1),"")</f>
        <v>41306</v>
      </c>
      <c r="R919" s="3">
        <f>DATE(YEAR(Incoming_Data[[#This Row],[Incoming Day]]),1,1)</f>
        <v>41275</v>
      </c>
      <c r="S919" s="6">
        <f>IFERROR(DATE(YEAR(Incoming_Data[[#This Row],[Completed Day]]),MONTH(Incoming_Data[[#This Row],[Completed Day]]),1),"")</f>
        <v>41334</v>
      </c>
      <c r="T919" s="6">
        <f>IFERROR(DATE(YEAR(Incoming_Data[[#This Row],[Confirmed Day]]),MONTH(Incoming_Data[[#This Row],[Confirmed Day]]),1),"")</f>
        <v>41365</v>
      </c>
      <c r="U919" s="12">
        <f>IF(ISNUMBER(Incoming_Data[[#This Row],[Completed Day]]),1,0)</f>
        <v>1</v>
      </c>
      <c r="V919" s="12">
        <f>IF(ISNUMBER(Incoming_Data[[#This Row],[Confirmed Day]]),1,0)</f>
        <v>1</v>
      </c>
      <c r="X919" t="s">
        <v>387</v>
      </c>
      <c r="Y919" s="36">
        <v>41375</v>
      </c>
      <c r="AA919" t="s">
        <v>403</v>
      </c>
      <c r="AB919" s="36">
        <v>41414</v>
      </c>
    </row>
    <row r="920" spans="2:28" x14ac:dyDescent="0.25">
      <c r="B920" s="24" t="s">
        <v>30</v>
      </c>
      <c r="C920" s="24" t="s">
        <v>17</v>
      </c>
      <c r="D920" s="24" t="s">
        <v>2187</v>
      </c>
      <c r="E920" s="24" t="s">
        <v>10040</v>
      </c>
      <c r="F920" s="24" t="s">
        <v>11127</v>
      </c>
      <c r="G920" s="36">
        <v>41323</v>
      </c>
      <c r="H920" s="36">
        <v>41323</v>
      </c>
      <c r="I920" s="12">
        <v>3</v>
      </c>
      <c r="J920" s="12">
        <v>3</v>
      </c>
      <c r="K920" s="12">
        <v>3</v>
      </c>
      <c r="L920" s="24" t="s">
        <v>10597</v>
      </c>
      <c r="M920" t="str">
        <f>VLOOKUP(LEFT(Incoming_Data[[#This Row],[Object ID]],1),Lookup[#All],2,FALSE)</f>
        <v>Service Request</v>
      </c>
      <c r="N920" s="36">
        <f>IFERROR(VLOOKUP(Incoming_Data[[#This Row],[Object ID]],SP_Data[#All],2,FALSE),"")</f>
        <v>41353</v>
      </c>
      <c r="O920" s="36">
        <f>IFERROR(VLOOKUP(Incoming_Data[[#This Row],[Object ID]],Finalized_Data[#All],2,FALSE),"")</f>
        <v>41384</v>
      </c>
      <c r="P9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0" s="6">
        <f>IFERROR(DATE(YEAR(Incoming_Data[[#This Row],[Incoming Day]]),MONTH(Incoming_Data[[#This Row],[Incoming Day]]),1),"")</f>
        <v>41306</v>
      </c>
      <c r="R920" s="3">
        <f>DATE(YEAR(Incoming_Data[[#This Row],[Incoming Day]]),1,1)</f>
        <v>41275</v>
      </c>
      <c r="S920" s="6">
        <f>IFERROR(DATE(YEAR(Incoming_Data[[#This Row],[Completed Day]]),MONTH(Incoming_Data[[#This Row],[Completed Day]]),1),"")</f>
        <v>41334</v>
      </c>
      <c r="T920" s="6">
        <f>IFERROR(DATE(YEAR(Incoming_Data[[#This Row],[Confirmed Day]]),MONTH(Incoming_Data[[#This Row],[Confirmed Day]]),1),"")</f>
        <v>41365</v>
      </c>
      <c r="U920" s="12">
        <f>IF(ISNUMBER(Incoming_Data[[#This Row],[Completed Day]]),1,0)</f>
        <v>1</v>
      </c>
      <c r="V920" s="12">
        <f>IF(ISNUMBER(Incoming_Data[[#This Row],[Confirmed Day]]),1,0)</f>
        <v>1</v>
      </c>
      <c r="X920" t="s">
        <v>389</v>
      </c>
      <c r="Y920" s="36">
        <v>41374</v>
      </c>
      <c r="AA920" t="s">
        <v>1612</v>
      </c>
      <c r="AB920" s="36">
        <v>41424</v>
      </c>
    </row>
    <row r="921" spans="2:28" x14ac:dyDescent="0.25">
      <c r="B921" s="24" t="s">
        <v>30</v>
      </c>
      <c r="C921" s="24" t="s">
        <v>17</v>
      </c>
      <c r="D921" s="24" t="s">
        <v>2187</v>
      </c>
      <c r="E921" s="24" t="s">
        <v>9988</v>
      </c>
      <c r="F921" s="24" t="s">
        <v>11127</v>
      </c>
      <c r="G921" s="36">
        <v>41324</v>
      </c>
      <c r="H921" s="36">
        <v>41324</v>
      </c>
      <c r="I921" s="12">
        <v>3</v>
      </c>
      <c r="J921" s="12">
        <v>3</v>
      </c>
      <c r="K921" s="12">
        <v>3</v>
      </c>
      <c r="L921" s="24" t="s">
        <v>10597</v>
      </c>
      <c r="M921" t="str">
        <f>VLOOKUP(LEFT(Incoming_Data[[#This Row],[Object ID]],1),Lookup[#All],2,FALSE)</f>
        <v>Service Request</v>
      </c>
      <c r="N921" s="36">
        <f>IFERROR(VLOOKUP(Incoming_Data[[#This Row],[Object ID]],SP_Data[#All],2,FALSE),"")</f>
        <v>41353</v>
      </c>
      <c r="O921" s="36">
        <f>IFERROR(VLOOKUP(Incoming_Data[[#This Row],[Object ID]],Finalized_Data[#All],2,FALSE),"")</f>
        <v>41384</v>
      </c>
      <c r="P9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1" s="6">
        <f>IFERROR(DATE(YEAR(Incoming_Data[[#This Row],[Incoming Day]]),MONTH(Incoming_Data[[#This Row],[Incoming Day]]),1),"")</f>
        <v>41306</v>
      </c>
      <c r="R921" s="3">
        <f>DATE(YEAR(Incoming_Data[[#This Row],[Incoming Day]]),1,1)</f>
        <v>41275</v>
      </c>
      <c r="S921" s="6">
        <f>IFERROR(DATE(YEAR(Incoming_Data[[#This Row],[Completed Day]]),MONTH(Incoming_Data[[#This Row],[Completed Day]]),1),"")</f>
        <v>41334</v>
      </c>
      <c r="T921" s="6">
        <f>IFERROR(DATE(YEAR(Incoming_Data[[#This Row],[Confirmed Day]]),MONTH(Incoming_Data[[#This Row],[Confirmed Day]]),1),"")</f>
        <v>41365</v>
      </c>
      <c r="U921" s="12">
        <f>IF(ISNUMBER(Incoming_Data[[#This Row],[Completed Day]]),1,0)</f>
        <v>1</v>
      </c>
      <c r="V921" s="12">
        <f>IF(ISNUMBER(Incoming_Data[[#This Row],[Confirmed Day]]),1,0)</f>
        <v>1</v>
      </c>
      <c r="X921" t="s">
        <v>391</v>
      </c>
      <c r="Y921" s="36">
        <v>41372</v>
      </c>
      <c r="AA921" t="s">
        <v>404</v>
      </c>
      <c r="AB921" s="36">
        <v>41414</v>
      </c>
    </row>
    <row r="922" spans="2:28" x14ac:dyDescent="0.25">
      <c r="B922" s="24" t="s">
        <v>30</v>
      </c>
      <c r="C922" s="24" t="s">
        <v>17</v>
      </c>
      <c r="D922" s="24" t="s">
        <v>2187</v>
      </c>
      <c r="E922" s="24" t="s">
        <v>9797</v>
      </c>
      <c r="F922" s="24" t="s">
        <v>11258</v>
      </c>
      <c r="G922" s="36">
        <v>41326</v>
      </c>
      <c r="H922" s="36">
        <v>41326</v>
      </c>
      <c r="I922" s="12">
        <v>3</v>
      </c>
      <c r="J922" s="12">
        <v>3</v>
      </c>
      <c r="K922" s="12">
        <v>3</v>
      </c>
      <c r="L922" s="24" t="s">
        <v>10597</v>
      </c>
      <c r="M922" t="str">
        <f>VLOOKUP(LEFT(Incoming_Data[[#This Row],[Object ID]],1),Lookup[#All],2,FALSE)</f>
        <v>Service Request</v>
      </c>
      <c r="N922" s="36">
        <f>IFERROR(VLOOKUP(Incoming_Data[[#This Row],[Object ID]],SP_Data[#All],2,FALSE),"")</f>
        <v>41353</v>
      </c>
      <c r="O922" s="36">
        <f>IFERROR(VLOOKUP(Incoming_Data[[#This Row],[Object ID]],Finalized_Data[#All],2,FALSE),"")</f>
        <v>41384</v>
      </c>
      <c r="P9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2" s="6">
        <f>IFERROR(DATE(YEAR(Incoming_Data[[#This Row],[Incoming Day]]),MONTH(Incoming_Data[[#This Row],[Incoming Day]]),1),"")</f>
        <v>41306</v>
      </c>
      <c r="R922" s="3">
        <f>DATE(YEAR(Incoming_Data[[#This Row],[Incoming Day]]),1,1)</f>
        <v>41275</v>
      </c>
      <c r="S922" s="6">
        <f>IFERROR(DATE(YEAR(Incoming_Data[[#This Row],[Completed Day]]),MONTH(Incoming_Data[[#This Row],[Completed Day]]),1),"")</f>
        <v>41334</v>
      </c>
      <c r="T922" s="6">
        <f>IFERROR(DATE(YEAR(Incoming_Data[[#This Row],[Confirmed Day]]),MONTH(Incoming_Data[[#This Row],[Confirmed Day]]),1),"")</f>
        <v>41365</v>
      </c>
      <c r="U922" s="12">
        <f>IF(ISNUMBER(Incoming_Data[[#This Row],[Completed Day]]),1,0)</f>
        <v>1</v>
      </c>
      <c r="V922" s="12">
        <f>IF(ISNUMBER(Incoming_Data[[#This Row],[Confirmed Day]]),1,0)</f>
        <v>1</v>
      </c>
      <c r="X922" t="s">
        <v>11507</v>
      </c>
      <c r="Y922" s="36">
        <v>41408</v>
      </c>
      <c r="AA922" t="s">
        <v>1613</v>
      </c>
      <c r="AB922" s="36">
        <v>41374</v>
      </c>
    </row>
    <row r="923" spans="2:28" x14ac:dyDescent="0.25">
      <c r="B923" s="24" t="s">
        <v>30</v>
      </c>
      <c r="C923" s="24" t="s">
        <v>17</v>
      </c>
      <c r="D923" s="24" t="s">
        <v>2187</v>
      </c>
      <c r="E923" s="24" t="s">
        <v>9742</v>
      </c>
      <c r="F923" s="24" t="s">
        <v>11124</v>
      </c>
      <c r="G923" s="36">
        <v>41317</v>
      </c>
      <c r="H923" s="36">
        <v>41317</v>
      </c>
      <c r="I923" s="12">
        <v>3</v>
      </c>
      <c r="J923" s="12">
        <v>3</v>
      </c>
      <c r="K923" s="12">
        <v>3</v>
      </c>
      <c r="L923" s="24" t="s">
        <v>10597</v>
      </c>
      <c r="M923" t="str">
        <f>VLOOKUP(LEFT(Incoming_Data[[#This Row],[Object ID]],1),Lookup[#All],2,FALSE)</f>
        <v>Service Request</v>
      </c>
      <c r="N923" s="36">
        <f>IFERROR(VLOOKUP(Incoming_Data[[#This Row],[Object ID]],SP_Data[#All],2,FALSE),"")</f>
        <v>41353</v>
      </c>
      <c r="O923" s="36">
        <f>IFERROR(VLOOKUP(Incoming_Data[[#This Row],[Object ID]],Finalized_Data[#All],2,FALSE),"")</f>
        <v>41384</v>
      </c>
      <c r="P9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3" s="6">
        <f>IFERROR(DATE(YEAR(Incoming_Data[[#This Row],[Incoming Day]]),MONTH(Incoming_Data[[#This Row],[Incoming Day]]),1),"")</f>
        <v>41306</v>
      </c>
      <c r="R923" s="3">
        <f>DATE(YEAR(Incoming_Data[[#This Row],[Incoming Day]]),1,1)</f>
        <v>41275</v>
      </c>
      <c r="S923" s="6">
        <f>IFERROR(DATE(YEAR(Incoming_Data[[#This Row],[Completed Day]]),MONTH(Incoming_Data[[#This Row],[Completed Day]]),1),"")</f>
        <v>41334</v>
      </c>
      <c r="T923" s="6">
        <f>IFERROR(DATE(YEAR(Incoming_Data[[#This Row],[Confirmed Day]]),MONTH(Incoming_Data[[#This Row],[Confirmed Day]]),1),"")</f>
        <v>41365</v>
      </c>
      <c r="U923" s="12">
        <f>IF(ISNUMBER(Incoming_Data[[#This Row],[Completed Day]]),1,0)</f>
        <v>1</v>
      </c>
      <c r="V923" s="12">
        <f>IF(ISNUMBER(Incoming_Data[[#This Row],[Confirmed Day]]),1,0)</f>
        <v>1</v>
      </c>
      <c r="X923" t="s">
        <v>393</v>
      </c>
      <c r="Y923" s="36">
        <v>41383</v>
      </c>
      <c r="AA923" t="s">
        <v>1615</v>
      </c>
      <c r="AB923" s="36">
        <v>41383</v>
      </c>
    </row>
    <row r="924" spans="2:28" x14ac:dyDescent="0.25">
      <c r="B924" s="24" t="s">
        <v>30</v>
      </c>
      <c r="C924" s="24" t="s">
        <v>17</v>
      </c>
      <c r="D924" s="24" t="s">
        <v>2187</v>
      </c>
      <c r="E924" s="24" t="s">
        <v>9688</v>
      </c>
      <c r="F924" s="24" t="s">
        <v>11259</v>
      </c>
      <c r="G924" s="36">
        <v>41317</v>
      </c>
      <c r="H924" s="36">
        <v>41317</v>
      </c>
      <c r="I924" s="12">
        <v>3</v>
      </c>
      <c r="J924" s="12">
        <v>3</v>
      </c>
      <c r="K924" s="12">
        <v>3</v>
      </c>
      <c r="L924" s="24" t="s">
        <v>10597</v>
      </c>
      <c r="M924" t="str">
        <f>VLOOKUP(LEFT(Incoming_Data[[#This Row],[Object ID]],1),Lookup[#All],2,FALSE)</f>
        <v>Service Request</v>
      </c>
      <c r="N924" s="36">
        <f>IFERROR(VLOOKUP(Incoming_Data[[#This Row],[Object ID]],SP_Data[#All],2,FALSE),"")</f>
        <v>41353</v>
      </c>
      <c r="O924" s="36">
        <f>IFERROR(VLOOKUP(Incoming_Data[[#This Row],[Object ID]],Finalized_Data[#All],2,FALSE),"")</f>
        <v>41384</v>
      </c>
      <c r="P9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4" s="6">
        <f>IFERROR(DATE(YEAR(Incoming_Data[[#This Row],[Incoming Day]]),MONTH(Incoming_Data[[#This Row],[Incoming Day]]),1),"")</f>
        <v>41306</v>
      </c>
      <c r="R924" s="3">
        <f>DATE(YEAR(Incoming_Data[[#This Row],[Incoming Day]]),1,1)</f>
        <v>41275</v>
      </c>
      <c r="S924" s="6">
        <f>IFERROR(DATE(YEAR(Incoming_Data[[#This Row],[Completed Day]]),MONTH(Incoming_Data[[#This Row],[Completed Day]]),1),"")</f>
        <v>41334</v>
      </c>
      <c r="T924" s="6">
        <f>IFERROR(DATE(YEAR(Incoming_Data[[#This Row],[Confirmed Day]]),MONTH(Incoming_Data[[#This Row],[Confirmed Day]]),1),"")</f>
        <v>41365</v>
      </c>
      <c r="U924" s="12">
        <f>IF(ISNUMBER(Incoming_Data[[#This Row],[Completed Day]]),1,0)</f>
        <v>1</v>
      </c>
      <c r="V924" s="12">
        <f>IF(ISNUMBER(Incoming_Data[[#This Row],[Confirmed Day]]),1,0)</f>
        <v>1</v>
      </c>
      <c r="X924" t="s">
        <v>395</v>
      </c>
      <c r="Y924" s="36">
        <v>41375</v>
      </c>
      <c r="AA924" t="s">
        <v>1324</v>
      </c>
      <c r="AB924" s="36">
        <v>41374</v>
      </c>
    </row>
    <row r="925" spans="2:28" x14ac:dyDescent="0.25">
      <c r="B925" s="24" t="s">
        <v>30</v>
      </c>
      <c r="C925" s="24" t="s">
        <v>17</v>
      </c>
      <c r="D925" s="24" t="s">
        <v>2187</v>
      </c>
      <c r="E925" s="24" t="s">
        <v>9620</v>
      </c>
      <c r="F925" s="24" t="s">
        <v>11260</v>
      </c>
      <c r="G925" s="36">
        <v>41313</v>
      </c>
      <c r="H925" s="36">
        <v>41313</v>
      </c>
      <c r="I925" s="12">
        <v>3</v>
      </c>
      <c r="J925" s="12">
        <v>3</v>
      </c>
      <c r="K925" s="12">
        <v>3</v>
      </c>
      <c r="L925" s="24" t="s">
        <v>10597</v>
      </c>
      <c r="M925" t="str">
        <f>VLOOKUP(LEFT(Incoming_Data[[#This Row],[Object ID]],1),Lookup[#All],2,FALSE)</f>
        <v>Service Request</v>
      </c>
      <c r="N925" s="36">
        <f>IFERROR(VLOOKUP(Incoming_Data[[#This Row],[Object ID]],SP_Data[#All],2,FALSE),"")</f>
        <v>41353</v>
      </c>
      <c r="O925" s="36">
        <f>IFERROR(VLOOKUP(Incoming_Data[[#This Row],[Object ID]],Finalized_Data[#All],2,FALSE),"")</f>
        <v>41384</v>
      </c>
      <c r="P9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5" s="6">
        <f>IFERROR(DATE(YEAR(Incoming_Data[[#This Row],[Incoming Day]]),MONTH(Incoming_Data[[#This Row],[Incoming Day]]),1),"")</f>
        <v>41306</v>
      </c>
      <c r="R925" s="3">
        <f>DATE(YEAR(Incoming_Data[[#This Row],[Incoming Day]]),1,1)</f>
        <v>41275</v>
      </c>
      <c r="S925" s="6">
        <f>IFERROR(DATE(YEAR(Incoming_Data[[#This Row],[Completed Day]]),MONTH(Incoming_Data[[#This Row],[Completed Day]]),1),"")</f>
        <v>41334</v>
      </c>
      <c r="T925" s="6">
        <f>IFERROR(DATE(YEAR(Incoming_Data[[#This Row],[Confirmed Day]]),MONTH(Incoming_Data[[#This Row],[Confirmed Day]]),1),"")</f>
        <v>41365</v>
      </c>
      <c r="U925" s="12">
        <f>IF(ISNUMBER(Incoming_Data[[#This Row],[Completed Day]]),1,0)</f>
        <v>1</v>
      </c>
      <c r="V925" s="12">
        <f>IF(ISNUMBER(Incoming_Data[[#This Row],[Confirmed Day]]),1,0)</f>
        <v>1</v>
      </c>
      <c r="X925" t="s">
        <v>396</v>
      </c>
      <c r="Y925" s="36">
        <v>41373</v>
      </c>
      <c r="AA925" t="s">
        <v>406</v>
      </c>
      <c r="AB925" s="36">
        <v>41414</v>
      </c>
    </row>
    <row r="926" spans="2:28" x14ac:dyDescent="0.25">
      <c r="B926" s="24" t="s">
        <v>30</v>
      </c>
      <c r="C926" s="24" t="s">
        <v>17</v>
      </c>
      <c r="D926" s="24" t="s">
        <v>2187</v>
      </c>
      <c r="E926" s="24" t="s">
        <v>9581</v>
      </c>
      <c r="F926" s="24" t="s">
        <v>11130</v>
      </c>
      <c r="G926" s="36">
        <v>41330</v>
      </c>
      <c r="H926" s="36">
        <v>41330</v>
      </c>
      <c r="I926" s="12">
        <v>3</v>
      </c>
      <c r="J926" s="12">
        <v>3</v>
      </c>
      <c r="K926" s="12">
        <v>3</v>
      </c>
      <c r="L926" s="24" t="s">
        <v>10597</v>
      </c>
      <c r="M926" t="str">
        <f>VLOOKUP(LEFT(Incoming_Data[[#This Row],[Object ID]],1),Lookup[#All],2,FALSE)</f>
        <v>Service Request</v>
      </c>
      <c r="N926" s="36">
        <f>IFERROR(VLOOKUP(Incoming_Data[[#This Row],[Object ID]],SP_Data[#All],2,FALSE),"")</f>
        <v>41353</v>
      </c>
      <c r="O926" s="36">
        <f>IFERROR(VLOOKUP(Incoming_Data[[#This Row],[Object ID]],Finalized_Data[#All],2,FALSE),"")</f>
        <v>41384</v>
      </c>
      <c r="P9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6" s="6">
        <f>IFERROR(DATE(YEAR(Incoming_Data[[#This Row],[Incoming Day]]),MONTH(Incoming_Data[[#This Row],[Incoming Day]]),1),"")</f>
        <v>41306</v>
      </c>
      <c r="R926" s="3">
        <f>DATE(YEAR(Incoming_Data[[#This Row],[Incoming Day]]),1,1)</f>
        <v>41275</v>
      </c>
      <c r="S926" s="6">
        <f>IFERROR(DATE(YEAR(Incoming_Data[[#This Row],[Completed Day]]),MONTH(Incoming_Data[[#This Row],[Completed Day]]),1),"")</f>
        <v>41334</v>
      </c>
      <c r="T926" s="6">
        <f>IFERROR(DATE(YEAR(Incoming_Data[[#This Row],[Confirmed Day]]),MONTH(Incoming_Data[[#This Row],[Confirmed Day]]),1),"")</f>
        <v>41365</v>
      </c>
      <c r="U926" s="12">
        <f>IF(ISNUMBER(Incoming_Data[[#This Row],[Completed Day]]),1,0)</f>
        <v>1</v>
      </c>
      <c r="V926" s="12">
        <f>IF(ISNUMBER(Incoming_Data[[#This Row],[Confirmed Day]]),1,0)</f>
        <v>1</v>
      </c>
      <c r="X926" t="s">
        <v>398</v>
      </c>
      <c r="Y926" s="36">
        <v>41373</v>
      </c>
      <c r="AA926" t="s">
        <v>1617</v>
      </c>
      <c r="AB926" s="36">
        <v>41380</v>
      </c>
    </row>
    <row r="927" spans="2:28" x14ac:dyDescent="0.25">
      <c r="B927" s="24" t="s">
        <v>30</v>
      </c>
      <c r="C927" s="24" t="s">
        <v>17</v>
      </c>
      <c r="D927" s="24" t="s">
        <v>2187</v>
      </c>
      <c r="E927" s="24" t="s">
        <v>9576</v>
      </c>
      <c r="F927" s="24" t="s">
        <v>11261</v>
      </c>
      <c r="G927" s="36">
        <v>41330</v>
      </c>
      <c r="H927" s="36">
        <v>41330</v>
      </c>
      <c r="I927" s="12">
        <v>3</v>
      </c>
      <c r="J927" s="12">
        <v>3</v>
      </c>
      <c r="K927" s="12">
        <v>3</v>
      </c>
      <c r="L927" s="24" t="s">
        <v>10597</v>
      </c>
      <c r="M927" t="str">
        <f>VLOOKUP(LEFT(Incoming_Data[[#This Row],[Object ID]],1),Lookup[#All],2,FALSE)</f>
        <v>Service Request</v>
      </c>
      <c r="N927" s="36">
        <f>IFERROR(VLOOKUP(Incoming_Data[[#This Row],[Object ID]],SP_Data[#All],2,FALSE),"")</f>
        <v>41353</v>
      </c>
      <c r="O927" s="36">
        <f>IFERROR(VLOOKUP(Incoming_Data[[#This Row],[Object ID]],Finalized_Data[#All],2,FALSE),"")</f>
        <v>41384</v>
      </c>
      <c r="P9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7" s="6">
        <f>IFERROR(DATE(YEAR(Incoming_Data[[#This Row],[Incoming Day]]),MONTH(Incoming_Data[[#This Row],[Incoming Day]]),1),"")</f>
        <v>41306</v>
      </c>
      <c r="R927" s="3">
        <f>DATE(YEAR(Incoming_Data[[#This Row],[Incoming Day]]),1,1)</f>
        <v>41275</v>
      </c>
      <c r="S927" s="6">
        <f>IFERROR(DATE(YEAR(Incoming_Data[[#This Row],[Completed Day]]),MONTH(Incoming_Data[[#This Row],[Completed Day]]),1),"")</f>
        <v>41334</v>
      </c>
      <c r="T927" s="6">
        <f>IFERROR(DATE(YEAR(Incoming_Data[[#This Row],[Confirmed Day]]),MONTH(Incoming_Data[[#This Row],[Confirmed Day]]),1),"")</f>
        <v>41365</v>
      </c>
      <c r="U927" s="12">
        <f>IF(ISNUMBER(Incoming_Data[[#This Row],[Completed Day]]),1,0)</f>
        <v>1</v>
      </c>
      <c r="V927" s="12">
        <f>IF(ISNUMBER(Incoming_Data[[#This Row],[Confirmed Day]]),1,0)</f>
        <v>1</v>
      </c>
      <c r="X927" t="s">
        <v>400</v>
      </c>
      <c r="Y927" s="36">
        <v>41375</v>
      </c>
      <c r="AA927" t="s">
        <v>1618</v>
      </c>
      <c r="AB927" s="36">
        <v>41414</v>
      </c>
    </row>
    <row r="928" spans="2:28" x14ac:dyDescent="0.25">
      <c r="B928" s="24" t="s">
        <v>30</v>
      </c>
      <c r="C928" s="24" t="s">
        <v>17</v>
      </c>
      <c r="D928" s="24" t="s">
        <v>2187</v>
      </c>
      <c r="E928" s="24" t="s">
        <v>9400</v>
      </c>
      <c r="F928" s="24" t="s">
        <v>11262</v>
      </c>
      <c r="G928" s="36">
        <v>41331</v>
      </c>
      <c r="H928" s="36">
        <v>41331</v>
      </c>
      <c r="I928" s="12">
        <v>3</v>
      </c>
      <c r="J928" s="12">
        <v>3</v>
      </c>
      <c r="K928" s="12">
        <v>3</v>
      </c>
      <c r="L928" s="24" t="s">
        <v>10597</v>
      </c>
      <c r="M928" t="str">
        <f>VLOOKUP(LEFT(Incoming_Data[[#This Row],[Object ID]],1),Lookup[#All],2,FALSE)</f>
        <v>Service Request</v>
      </c>
      <c r="N928" s="36">
        <f>IFERROR(VLOOKUP(Incoming_Data[[#This Row],[Object ID]],SP_Data[#All],2,FALSE),"")</f>
        <v>41353</v>
      </c>
      <c r="O928" s="36">
        <f>IFERROR(VLOOKUP(Incoming_Data[[#This Row],[Object ID]],Finalized_Data[#All],2,FALSE),"")</f>
        <v>41384</v>
      </c>
      <c r="P9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8" s="6">
        <f>IFERROR(DATE(YEAR(Incoming_Data[[#This Row],[Incoming Day]]),MONTH(Incoming_Data[[#This Row],[Incoming Day]]),1),"")</f>
        <v>41306</v>
      </c>
      <c r="R928" s="3">
        <f>DATE(YEAR(Incoming_Data[[#This Row],[Incoming Day]]),1,1)</f>
        <v>41275</v>
      </c>
      <c r="S928" s="6">
        <f>IFERROR(DATE(YEAR(Incoming_Data[[#This Row],[Completed Day]]),MONTH(Incoming_Data[[#This Row],[Completed Day]]),1),"")</f>
        <v>41334</v>
      </c>
      <c r="T928" s="6">
        <f>IFERROR(DATE(YEAR(Incoming_Data[[#This Row],[Confirmed Day]]),MONTH(Incoming_Data[[#This Row],[Confirmed Day]]),1),"")</f>
        <v>41365</v>
      </c>
      <c r="U928" s="12">
        <f>IF(ISNUMBER(Incoming_Data[[#This Row],[Completed Day]]),1,0)</f>
        <v>1</v>
      </c>
      <c r="V928" s="12">
        <f>IF(ISNUMBER(Incoming_Data[[#This Row],[Confirmed Day]]),1,0)</f>
        <v>1</v>
      </c>
      <c r="X928" t="s">
        <v>401</v>
      </c>
      <c r="Y928" s="36">
        <v>41373</v>
      </c>
      <c r="AA928" t="s">
        <v>1619</v>
      </c>
      <c r="AB928" s="36">
        <v>41414</v>
      </c>
    </row>
    <row r="929" spans="2:28" x14ac:dyDescent="0.25">
      <c r="B929" s="24" t="s">
        <v>30</v>
      </c>
      <c r="C929" s="24" t="s">
        <v>17</v>
      </c>
      <c r="D929" s="24" t="s">
        <v>2187</v>
      </c>
      <c r="E929" s="24" t="s">
        <v>9266</v>
      </c>
      <c r="F929" s="24" t="s">
        <v>11119</v>
      </c>
      <c r="G929" s="36">
        <v>41331</v>
      </c>
      <c r="H929" s="36">
        <v>41331</v>
      </c>
      <c r="I929" s="12">
        <v>3</v>
      </c>
      <c r="J929" s="12">
        <v>3</v>
      </c>
      <c r="K929" s="12">
        <v>3</v>
      </c>
      <c r="L929" s="24" t="s">
        <v>10597</v>
      </c>
      <c r="M929" t="str">
        <f>VLOOKUP(LEFT(Incoming_Data[[#This Row],[Object ID]],1),Lookup[#All],2,FALSE)</f>
        <v>Service Request</v>
      </c>
      <c r="N929" s="36">
        <f>IFERROR(VLOOKUP(Incoming_Data[[#This Row],[Object ID]],SP_Data[#All],2,FALSE),"")</f>
        <v>41389</v>
      </c>
      <c r="O929" s="36">
        <f>IFERROR(VLOOKUP(Incoming_Data[[#This Row],[Object ID]],Finalized_Data[#All],2,FALSE),"")</f>
        <v>41420</v>
      </c>
      <c r="P9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29" s="6">
        <f>IFERROR(DATE(YEAR(Incoming_Data[[#This Row],[Incoming Day]]),MONTH(Incoming_Data[[#This Row],[Incoming Day]]),1),"")</f>
        <v>41306</v>
      </c>
      <c r="R929" s="3">
        <f>DATE(YEAR(Incoming_Data[[#This Row],[Incoming Day]]),1,1)</f>
        <v>41275</v>
      </c>
      <c r="S929" s="6">
        <f>IFERROR(DATE(YEAR(Incoming_Data[[#This Row],[Completed Day]]),MONTH(Incoming_Data[[#This Row],[Completed Day]]),1),"")</f>
        <v>41365</v>
      </c>
      <c r="T929" s="6">
        <f>IFERROR(DATE(YEAR(Incoming_Data[[#This Row],[Confirmed Day]]),MONTH(Incoming_Data[[#This Row],[Confirmed Day]]),1),"")</f>
        <v>41395</v>
      </c>
      <c r="U929" s="12">
        <f>IF(ISNUMBER(Incoming_Data[[#This Row],[Completed Day]]),1,0)</f>
        <v>1</v>
      </c>
      <c r="V929" s="12">
        <f>IF(ISNUMBER(Incoming_Data[[#This Row],[Confirmed Day]]),1,0)</f>
        <v>1</v>
      </c>
      <c r="X929" t="s">
        <v>1322</v>
      </c>
      <c r="Y929" s="36">
        <v>41373</v>
      </c>
      <c r="AA929" t="s">
        <v>408</v>
      </c>
      <c r="AB929" s="36">
        <v>41386</v>
      </c>
    </row>
    <row r="930" spans="2:28" x14ac:dyDescent="0.25">
      <c r="B930" s="24" t="s">
        <v>30</v>
      </c>
      <c r="C930" s="24" t="s">
        <v>17</v>
      </c>
      <c r="D930" s="24" t="s">
        <v>2187</v>
      </c>
      <c r="E930" s="24" t="s">
        <v>9233</v>
      </c>
      <c r="F930" s="24" t="s">
        <v>11259</v>
      </c>
      <c r="G930" s="36">
        <v>41330</v>
      </c>
      <c r="H930" s="36">
        <v>41330</v>
      </c>
      <c r="I930" s="12">
        <v>3</v>
      </c>
      <c r="J930" s="12">
        <v>3</v>
      </c>
      <c r="K930" s="12">
        <v>3</v>
      </c>
      <c r="L930" s="24" t="s">
        <v>10597</v>
      </c>
      <c r="M930" t="str">
        <f>VLOOKUP(LEFT(Incoming_Data[[#This Row],[Object ID]],1),Lookup[#All],2,FALSE)</f>
        <v>Service Request</v>
      </c>
      <c r="N930" s="36">
        <f>IFERROR(VLOOKUP(Incoming_Data[[#This Row],[Object ID]],SP_Data[#All],2,FALSE),"")</f>
        <v>41353</v>
      </c>
      <c r="O930" s="36">
        <f>IFERROR(VLOOKUP(Incoming_Data[[#This Row],[Object ID]],Finalized_Data[#All],2,FALSE),"")</f>
        <v>41384</v>
      </c>
      <c r="P9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0" s="6">
        <f>IFERROR(DATE(YEAR(Incoming_Data[[#This Row],[Incoming Day]]),MONTH(Incoming_Data[[#This Row],[Incoming Day]]),1),"")</f>
        <v>41306</v>
      </c>
      <c r="R930" s="3">
        <f>DATE(YEAR(Incoming_Data[[#This Row],[Incoming Day]]),1,1)</f>
        <v>41275</v>
      </c>
      <c r="S930" s="6">
        <f>IFERROR(DATE(YEAR(Incoming_Data[[#This Row],[Completed Day]]),MONTH(Incoming_Data[[#This Row],[Completed Day]]),1),"")</f>
        <v>41334</v>
      </c>
      <c r="T930" s="6">
        <f>IFERROR(DATE(YEAR(Incoming_Data[[#This Row],[Confirmed Day]]),MONTH(Incoming_Data[[#This Row],[Confirmed Day]]),1),"")</f>
        <v>41365</v>
      </c>
      <c r="U930" s="12">
        <f>IF(ISNUMBER(Incoming_Data[[#This Row],[Completed Day]]),1,0)</f>
        <v>1</v>
      </c>
      <c r="V930" s="12">
        <f>IF(ISNUMBER(Incoming_Data[[#This Row],[Confirmed Day]]),1,0)</f>
        <v>1</v>
      </c>
      <c r="X930" t="s">
        <v>403</v>
      </c>
      <c r="Y930" s="36">
        <v>41373</v>
      </c>
      <c r="AA930" t="s">
        <v>5418</v>
      </c>
      <c r="AB930" s="36">
        <v>41380</v>
      </c>
    </row>
    <row r="931" spans="2:28" x14ac:dyDescent="0.25">
      <c r="B931" s="24" t="s">
        <v>30</v>
      </c>
      <c r="C931" s="24" t="s">
        <v>17</v>
      </c>
      <c r="D931" s="24" t="s">
        <v>2187</v>
      </c>
      <c r="E931" s="24" t="s">
        <v>9205</v>
      </c>
      <c r="F931" s="24" t="s">
        <v>11263</v>
      </c>
      <c r="G931" s="36">
        <v>41332</v>
      </c>
      <c r="H931" s="36">
        <v>41332</v>
      </c>
      <c r="I931" s="12">
        <v>3</v>
      </c>
      <c r="J931" s="12">
        <v>3</v>
      </c>
      <c r="K931" s="12">
        <v>3</v>
      </c>
      <c r="L931" s="24" t="s">
        <v>10597</v>
      </c>
      <c r="M931" t="str">
        <f>VLOOKUP(LEFT(Incoming_Data[[#This Row],[Object ID]],1),Lookup[#All],2,FALSE)</f>
        <v>Service Request</v>
      </c>
      <c r="N931" s="36">
        <f>IFERROR(VLOOKUP(Incoming_Data[[#This Row],[Object ID]],SP_Data[#All],2,FALSE),"")</f>
        <v>41353</v>
      </c>
      <c r="O931" s="36">
        <f>IFERROR(VLOOKUP(Incoming_Data[[#This Row],[Object ID]],Finalized_Data[#All],2,FALSE),"")</f>
        <v>41384</v>
      </c>
      <c r="P9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1" s="6">
        <f>IFERROR(DATE(YEAR(Incoming_Data[[#This Row],[Incoming Day]]),MONTH(Incoming_Data[[#This Row],[Incoming Day]]),1),"")</f>
        <v>41306</v>
      </c>
      <c r="R931" s="3">
        <f>DATE(YEAR(Incoming_Data[[#This Row],[Incoming Day]]),1,1)</f>
        <v>41275</v>
      </c>
      <c r="S931" s="6">
        <f>IFERROR(DATE(YEAR(Incoming_Data[[#This Row],[Completed Day]]),MONTH(Incoming_Data[[#This Row],[Completed Day]]),1),"")</f>
        <v>41334</v>
      </c>
      <c r="T931" s="6">
        <f>IFERROR(DATE(YEAR(Incoming_Data[[#This Row],[Confirmed Day]]),MONTH(Incoming_Data[[#This Row],[Confirmed Day]]),1),"")</f>
        <v>41365</v>
      </c>
      <c r="U931" s="12">
        <f>IF(ISNUMBER(Incoming_Data[[#This Row],[Completed Day]]),1,0)</f>
        <v>1</v>
      </c>
      <c r="V931" s="12">
        <f>IF(ISNUMBER(Incoming_Data[[#This Row],[Confirmed Day]]),1,0)</f>
        <v>1</v>
      </c>
      <c r="X931" t="s">
        <v>1612</v>
      </c>
      <c r="Y931" s="36">
        <v>41393</v>
      </c>
      <c r="AA931" t="s">
        <v>1326</v>
      </c>
      <c r="AB931" s="36">
        <v>41374</v>
      </c>
    </row>
    <row r="932" spans="2:28" x14ac:dyDescent="0.25">
      <c r="B932" s="24" t="s">
        <v>30</v>
      </c>
      <c r="C932" s="24" t="s">
        <v>17</v>
      </c>
      <c r="D932" s="24" t="s">
        <v>2187</v>
      </c>
      <c r="E932" s="24" t="s">
        <v>9185</v>
      </c>
      <c r="F932" s="24" t="s">
        <v>11264</v>
      </c>
      <c r="G932" s="36">
        <v>41332</v>
      </c>
      <c r="H932" s="36">
        <v>41332</v>
      </c>
      <c r="I932" s="12">
        <v>3</v>
      </c>
      <c r="J932" s="12">
        <v>3</v>
      </c>
      <c r="K932" s="12">
        <v>3</v>
      </c>
      <c r="L932" s="24" t="s">
        <v>10597</v>
      </c>
      <c r="M932" t="str">
        <f>VLOOKUP(LEFT(Incoming_Data[[#This Row],[Object ID]],1),Lookup[#All],2,FALSE)</f>
        <v>Service Request</v>
      </c>
      <c r="N932" s="36">
        <f>IFERROR(VLOOKUP(Incoming_Data[[#This Row],[Object ID]],SP_Data[#All],2,FALSE),"")</f>
        <v>41353</v>
      </c>
      <c r="O932" s="36">
        <f>IFERROR(VLOOKUP(Incoming_Data[[#This Row],[Object ID]],Finalized_Data[#All],2,FALSE),"")</f>
        <v>41384</v>
      </c>
      <c r="P9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2" s="6">
        <f>IFERROR(DATE(YEAR(Incoming_Data[[#This Row],[Incoming Day]]),MONTH(Incoming_Data[[#This Row],[Incoming Day]]),1),"")</f>
        <v>41306</v>
      </c>
      <c r="R932" s="3">
        <f>DATE(YEAR(Incoming_Data[[#This Row],[Incoming Day]]),1,1)</f>
        <v>41275</v>
      </c>
      <c r="S932" s="6">
        <f>IFERROR(DATE(YEAR(Incoming_Data[[#This Row],[Completed Day]]),MONTH(Incoming_Data[[#This Row],[Completed Day]]),1),"")</f>
        <v>41334</v>
      </c>
      <c r="T932" s="6">
        <f>IFERROR(DATE(YEAR(Incoming_Data[[#This Row],[Confirmed Day]]),MONTH(Incoming_Data[[#This Row],[Confirmed Day]]),1),"")</f>
        <v>41365</v>
      </c>
      <c r="U932" s="12">
        <f>IF(ISNUMBER(Incoming_Data[[#This Row],[Completed Day]]),1,0)</f>
        <v>1</v>
      </c>
      <c r="V932" s="12">
        <f>IF(ISNUMBER(Incoming_Data[[#This Row],[Confirmed Day]]),1,0)</f>
        <v>1</v>
      </c>
      <c r="X932" t="s">
        <v>404</v>
      </c>
      <c r="Y932" s="36">
        <v>41373</v>
      </c>
      <c r="AA932" t="s">
        <v>410</v>
      </c>
      <c r="AB932" s="36">
        <v>41414</v>
      </c>
    </row>
    <row r="933" spans="2:28" x14ac:dyDescent="0.25">
      <c r="B933" s="24" t="s">
        <v>30</v>
      </c>
      <c r="C933" s="24" t="s">
        <v>17</v>
      </c>
      <c r="D933" s="24" t="s">
        <v>2187</v>
      </c>
      <c r="E933" s="24" t="s">
        <v>9172</v>
      </c>
      <c r="F933" s="24" t="s">
        <v>11265</v>
      </c>
      <c r="G933" s="36">
        <v>41332</v>
      </c>
      <c r="H933" s="36">
        <v>41332</v>
      </c>
      <c r="I933" s="12">
        <v>3</v>
      </c>
      <c r="J933" s="12">
        <v>3</v>
      </c>
      <c r="K933" s="12">
        <v>3</v>
      </c>
      <c r="L933" s="24" t="s">
        <v>10597</v>
      </c>
      <c r="M933" t="str">
        <f>VLOOKUP(LEFT(Incoming_Data[[#This Row],[Object ID]],1),Lookup[#All],2,FALSE)</f>
        <v>Service Request</v>
      </c>
      <c r="N933" s="36">
        <f>IFERROR(VLOOKUP(Incoming_Data[[#This Row],[Object ID]],SP_Data[#All],2,FALSE),"")</f>
        <v>41353</v>
      </c>
      <c r="O933" s="36">
        <f>IFERROR(VLOOKUP(Incoming_Data[[#This Row],[Object ID]],Finalized_Data[#All],2,FALSE),"")</f>
        <v>41384</v>
      </c>
      <c r="P9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3" s="6">
        <f>IFERROR(DATE(YEAR(Incoming_Data[[#This Row],[Incoming Day]]),MONTH(Incoming_Data[[#This Row],[Incoming Day]]),1),"")</f>
        <v>41306</v>
      </c>
      <c r="R933" s="3">
        <f>DATE(YEAR(Incoming_Data[[#This Row],[Incoming Day]]),1,1)</f>
        <v>41275</v>
      </c>
      <c r="S933" s="6">
        <f>IFERROR(DATE(YEAR(Incoming_Data[[#This Row],[Completed Day]]),MONTH(Incoming_Data[[#This Row],[Completed Day]]),1),"")</f>
        <v>41334</v>
      </c>
      <c r="T933" s="6">
        <f>IFERROR(DATE(YEAR(Incoming_Data[[#This Row],[Confirmed Day]]),MONTH(Incoming_Data[[#This Row],[Confirmed Day]]),1),"")</f>
        <v>41365</v>
      </c>
      <c r="U933" s="12">
        <f>IF(ISNUMBER(Incoming_Data[[#This Row],[Completed Day]]),1,0)</f>
        <v>1</v>
      </c>
      <c r="V933" s="12">
        <f>IF(ISNUMBER(Incoming_Data[[#This Row],[Confirmed Day]]),1,0)</f>
        <v>1</v>
      </c>
      <c r="X933" t="s">
        <v>1613</v>
      </c>
      <c r="Y933" s="36">
        <v>41374</v>
      </c>
      <c r="AA933" t="s">
        <v>411</v>
      </c>
      <c r="AB933" s="36">
        <v>41414</v>
      </c>
    </row>
    <row r="934" spans="2:28" x14ac:dyDescent="0.25">
      <c r="B934" s="24" t="s">
        <v>30</v>
      </c>
      <c r="C934" s="24" t="s">
        <v>17</v>
      </c>
      <c r="D934" s="24" t="s">
        <v>2187</v>
      </c>
      <c r="E934" s="24" t="s">
        <v>9181</v>
      </c>
      <c r="F934" s="24" t="s">
        <v>11266</v>
      </c>
      <c r="G934" s="36">
        <v>41333</v>
      </c>
      <c r="H934" s="36">
        <v>41333</v>
      </c>
      <c r="I934" s="12">
        <v>3</v>
      </c>
      <c r="J934" s="12">
        <v>3</v>
      </c>
      <c r="K934" s="12">
        <v>3</v>
      </c>
      <c r="L934" s="24" t="s">
        <v>10597</v>
      </c>
      <c r="M934" t="str">
        <f>VLOOKUP(LEFT(Incoming_Data[[#This Row],[Object ID]],1),Lookup[#All],2,FALSE)</f>
        <v>Service Request</v>
      </c>
      <c r="N934" s="36">
        <f>IFERROR(VLOOKUP(Incoming_Data[[#This Row],[Object ID]],SP_Data[#All],2,FALSE),"")</f>
        <v>41353</v>
      </c>
      <c r="O934" s="36">
        <f>IFERROR(VLOOKUP(Incoming_Data[[#This Row],[Object ID]],Finalized_Data[#All],2,FALSE),"")</f>
        <v>41384</v>
      </c>
      <c r="P9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4" s="6">
        <f>IFERROR(DATE(YEAR(Incoming_Data[[#This Row],[Incoming Day]]),MONTH(Incoming_Data[[#This Row],[Incoming Day]]),1),"")</f>
        <v>41306</v>
      </c>
      <c r="R934" s="3">
        <f>DATE(YEAR(Incoming_Data[[#This Row],[Incoming Day]]),1,1)</f>
        <v>41275</v>
      </c>
      <c r="S934" s="6">
        <f>IFERROR(DATE(YEAR(Incoming_Data[[#This Row],[Completed Day]]),MONTH(Incoming_Data[[#This Row],[Completed Day]]),1),"")</f>
        <v>41334</v>
      </c>
      <c r="T934" s="6">
        <f>IFERROR(DATE(YEAR(Incoming_Data[[#This Row],[Confirmed Day]]),MONTH(Incoming_Data[[#This Row],[Confirmed Day]]),1),"")</f>
        <v>41365</v>
      </c>
      <c r="U934" s="12">
        <f>IF(ISNUMBER(Incoming_Data[[#This Row],[Completed Day]]),1,0)</f>
        <v>1</v>
      </c>
      <c r="V934" s="12">
        <f>IF(ISNUMBER(Incoming_Data[[#This Row],[Confirmed Day]]),1,0)</f>
        <v>1</v>
      </c>
      <c r="X934" t="s">
        <v>1324</v>
      </c>
      <c r="Y934" s="36">
        <v>41373</v>
      </c>
      <c r="AA934" t="s">
        <v>1771</v>
      </c>
      <c r="AB934" s="36">
        <v>41382</v>
      </c>
    </row>
    <row r="935" spans="2:28" x14ac:dyDescent="0.25">
      <c r="B935" s="24" t="s">
        <v>30</v>
      </c>
      <c r="C935" s="24" t="s">
        <v>17</v>
      </c>
      <c r="D935" s="24" t="s">
        <v>2187</v>
      </c>
      <c r="E935" s="24" t="s">
        <v>9166</v>
      </c>
      <c r="F935" s="24" t="s">
        <v>11119</v>
      </c>
      <c r="G935" s="36">
        <v>41332</v>
      </c>
      <c r="H935" s="36">
        <v>41332</v>
      </c>
      <c r="I935" s="12">
        <v>3</v>
      </c>
      <c r="J935" s="12">
        <v>3</v>
      </c>
      <c r="K935" s="12">
        <v>3</v>
      </c>
      <c r="L935" s="24" t="s">
        <v>10597</v>
      </c>
      <c r="M935" t="str">
        <f>VLOOKUP(LEFT(Incoming_Data[[#This Row],[Object ID]],1),Lookup[#All],2,FALSE)</f>
        <v>Service Request</v>
      </c>
      <c r="N935" s="36">
        <f>IFERROR(VLOOKUP(Incoming_Data[[#This Row],[Object ID]],SP_Data[#All],2,FALSE),"")</f>
        <v>41353</v>
      </c>
      <c r="O935" s="36">
        <f>IFERROR(VLOOKUP(Incoming_Data[[#This Row],[Object ID]],Finalized_Data[#All],2,FALSE),"")</f>
        <v>41384</v>
      </c>
      <c r="P9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5" s="6">
        <f>IFERROR(DATE(YEAR(Incoming_Data[[#This Row],[Incoming Day]]),MONTH(Incoming_Data[[#This Row],[Incoming Day]]),1),"")</f>
        <v>41306</v>
      </c>
      <c r="R935" s="3">
        <f>DATE(YEAR(Incoming_Data[[#This Row],[Incoming Day]]),1,1)</f>
        <v>41275</v>
      </c>
      <c r="S935" s="6">
        <f>IFERROR(DATE(YEAR(Incoming_Data[[#This Row],[Completed Day]]),MONTH(Incoming_Data[[#This Row],[Completed Day]]),1),"")</f>
        <v>41334</v>
      </c>
      <c r="T935" s="6">
        <f>IFERROR(DATE(YEAR(Incoming_Data[[#This Row],[Confirmed Day]]),MONTH(Incoming_Data[[#This Row],[Confirmed Day]]),1),"")</f>
        <v>41365</v>
      </c>
      <c r="U935" s="12">
        <f>IF(ISNUMBER(Incoming_Data[[#This Row],[Completed Day]]),1,0)</f>
        <v>1</v>
      </c>
      <c r="V935" s="12">
        <f>IF(ISNUMBER(Incoming_Data[[#This Row],[Confirmed Day]]),1,0)</f>
        <v>1</v>
      </c>
      <c r="X935" t="s">
        <v>406</v>
      </c>
      <c r="Y935" s="36">
        <v>41380</v>
      </c>
      <c r="AA935" t="s">
        <v>413</v>
      </c>
      <c r="AB935" s="36">
        <v>41414</v>
      </c>
    </row>
    <row r="936" spans="2:28" x14ac:dyDescent="0.25">
      <c r="B936" s="24" t="s">
        <v>30</v>
      </c>
      <c r="C936" s="24" t="s">
        <v>17</v>
      </c>
      <c r="D936" s="24" t="s">
        <v>2187</v>
      </c>
      <c r="E936" s="24" t="s">
        <v>9151</v>
      </c>
      <c r="F936" s="24" t="s">
        <v>11267</v>
      </c>
      <c r="G936" s="36">
        <v>41333</v>
      </c>
      <c r="H936" s="36">
        <v>41332</v>
      </c>
      <c r="I936" s="12">
        <v>3</v>
      </c>
      <c r="J936" s="12">
        <v>3</v>
      </c>
      <c r="K936" s="12">
        <v>3</v>
      </c>
      <c r="L936" s="24" t="s">
        <v>10597</v>
      </c>
      <c r="M936" t="str">
        <f>VLOOKUP(LEFT(Incoming_Data[[#This Row],[Object ID]],1),Lookup[#All],2,FALSE)</f>
        <v>Service Request</v>
      </c>
      <c r="N936" s="36">
        <f>IFERROR(VLOOKUP(Incoming_Data[[#This Row],[Object ID]],SP_Data[#All],2,FALSE),"")</f>
        <v>41353</v>
      </c>
      <c r="O936" s="36">
        <f>IFERROR(VLOOKUP(Incoming_Data[[#This Row],[Object ID]],Finalized_Data[#All],2,FALSE),"")</f>
        <v>41384</v>
      </c>
      <c r="P9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6" s="6">
        <f>IFERROR(DATE(YEAR(Incoming_Data[[#This Row],[Incoming Day]]),MONTH(Incoming_Data[[#This Row],[Incoming Day]]),1),"")</f>
        <v>41306</v>
      </c>
      <c r="R936" s="3">
        <f>DATE(YEAR(Incoming_Data[[#This Row],[Incoming Day]]),1,1)</f>
        <v>41275</v>
      </c>
      <c r="S936" s="6">
        <f>IFERROR(DATE(YEAR(Incoming_Data[[#This Row],[Completed Day]]),MONTH(Incoming_Data[[#This Row],[Completed Day]]),1),"")</f>
        <v>41334</v>
      </c>
      <c r="T936" s="6">
        <f>IFERROR(DATE(YEAR(Incoming_Data[[#This Row],[Confirmed Day]]),MONTH(Incoming_Data[[#This Row],[Confirmed Day]]),1),"")</f>
        <v>41365</v>
      </c>
      <c r="U936" s="12">
        <f>IF(ISNUMBER(Incoming_Data[[#This Row],[Completed Day]]),1,0)</f>
        <v>1</v>
      </c>
      <c r="V936" s="12">
        <f>IF(ISNUMBER(Incoming_Data[[#This Row],[Confirmed Day]]),1,0)</f>
        <v>1</v>
      </c>
      <c r="X936" t="s">
        <v>1617</v>
      </c>
      <c r="Y936" s="36">
        <v>41380</v>
      </c>
      <c r="AA936" t="s">
        <v>414</v>
      </c>
      <c r="AB936" s="36">
        <v>41414</v>
      </c>
    </row>
    <row r="937" spans="2:28" x14ac:dyDescent="0.25">
      <c r="B937" s="24" t="s">
        <v>30</v>
      </c>
      <c r="C937" s="24" t="s">
        <v>17</v>
      </c>
      <c r="D937" s="24" t="s">
        <v>2187</v>
      </c>
      <c r="E937" s="24" t="s">
        <v>9147</v>
      </c>
      <c r="F937" s="24" t="s">
        <v>11267</v>
      </c>
      <c r="G937" s="36">
        <v>41317</v>
      </c>
      <c r="H937" s="36">
        <v>41317</v>
      </c>
      <c r="I937" s="12">
        <v>3</v>
      </c>
      <c r="J937" s="12">
        <v>3</v>
      </c>
      <c r="K937" s="12">
        <v>3</v>
      </c>
      <c r="L937" s="24" t="s">
        <v>10597</v>
      </c>
      <c r="M937" t="str">
        <f>VLOOKUP(LEFT(Incoming_Data[[#This Row],[Object ID]],1),Lookup[#All],2,FALSE)</f>
        <v>Service Request</v>
      </c>
      <c r="N937" s="36">
        <f>IFERROR(VLOOKUP(Incoming_Data[[#This Row],[Object ID]],SP_Data[#All],2,FALSE),"")</f>
        <v>41353</v>
      </c>
      <c r="O937" s="36">
        <f>IFERROR(VLOOKUP(Incoming_Data[[#This Row],[Object ID]],Finalized_Data[#All],2,FALSE),"")</f>
        <v>41384</v>
      </c>
      <c r="P9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7" s="6">
        <f>IFERROR(DATE(YEAR(Incoming_Data[[#This Row],[Incoming Day]]),MONTH(Incoming_Data[[#This Row],[Incoming Day]]),1),"")</f>
        <v>41306</v>
      </c>
      <c r="R937" s="3">
        <f>DATE(YEAR(Incoming_Data[[#This Row],[Incoming Day]]),1,1)</f>
        <v>41275</v>
      </c>
      <c r="S937" s="6">
        <f>IFERROR(DATE(YEAR(Incoming_Data[[#This Row],[Completed Day]]),MONTH(Incoming_Data[[#This Row],[Completed Day]]),1),"")</f>
        <v>41334</v>
      </c>
      <c r="T937" s="6">
        <f>IFERROR(DATE(YEAR(Incoming_Data[[#This Row],[Confirmed Day]]),MONTH(Incoming_Data[[#This Row],[Confirmed Day]]),1),"")</f>
        <v>41365</v>
      </c>
      <c r="U937" s="12">
        <f>IF(ISNUMBER(Incoming_Data[[#This Row],[Completed Day]]),1,0)</f>
        <v>1</v>
      </c>
      <c r="V937" s="12">
        <f>IF(ISNUMBER(Incoming_Data[[#This Row],[Confirmed Day]]),1,0)</f>
        <v>1</v>
      </c>
      <c r="X937" t="s">
        <v>1618</v>
      </c>
      <c r="Y937" s="36">
        <v>41380</v>
      </c>
      <c r="AA937" t="s">
        <v>415</v>
      </c>
      <c r="AB937" s="36">
        <v>41373</v>
      </c>
    </row>
    <row r="938" spans="2:28" x14ac:dyDescent="0.25">
      <c r="B938" s="24" t="s">
        <v>30</v>
      </c>
      <c r="C938" s="24" t="s">
        <v>17</v>
      </c>
      <c r="D938" s="24" t="s">
        <v>2187</v>
      </c>
      <c r="E938" s="24" t="s">
        <v>9110</v>
      </c>
      <c r="F938" s="24" t="s">
        <v>11268</v>
      </c>
      <c r="G938" s="36">
        <v>41333</v>
      </c>
      <c r="H938" s="36">
        <v>41333</v>
      </c>
      <c r="I938" s="12">
        <v>3</v>
      </c>
      <c r="J938" s="12">
        <v>3</v>
      </c>
      <c r="K938" s="12">
        <v>3</v>
      </c>
      <c r="L938" s="24" t="s">
        <v>10597</v>
      </c>
      <c r="M938" t="str">
        <f>VLOOKUP(LEFT(Incoming_Data[[#This Row],[Object ID]],1),Lookup[#All],2,FALSE)</f>
        <v>Service Request</v>
      </c>
      <c r="N938" s="36">
        <f>IFERROR(VLOOKUP(Incoming_Data[[#This Row],[Object ID]],SP_Data[#All],2,FALSE),"")</f>
        <v>41353</v>
      </c>
      <c r="O938" s="36">
        <f>IFERROR(VLOOKUP(Incoming_Data[[#This Row],[Object ID]],Finalized_Data[#All],2,FALSE),"")</f>
        <v>41384</v>
      </c>
      <c r="P9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8" s="6">
        <f>IFERROR(DATE(YEAR(Incoming_Data[[#This Row],[Incoming Day]]),MONTH(Incoming_Data[[#This Row],[Incoming Day]]),1),"")</f>
        <v>41306</v>
      </c>
      <c r="R938" s="3">
        <f>DATE(YEAR(Incoming_Data[[#This Row],[Incoming Day]]),1,1)</f>
        <v>41275</v>
      </c>
      <c r="S938" s="6">
        <f>IFERROR(DATE(YEAR(Incoming_Data[[#This Row],[Completed Day]]),MONTH(Incoming_Data[[#This Row],[Completed Day]]),1),"")</f>
        <v>41334</v>
      </c>
      <c r="T938" s="6">
        <f>IFERROR(DATE(YEAR(Incoming_Data[[#This Row],[Confirmed Day]]),MONTH(Incoming_Data[[#This Row],[Confirmed Day]]),1),"")</f>
        <v>41365</v>
      </c>
      <c r="U938" s="12">
        <f>IF(ISNUMBER(Incoming_Data[[#This Row],[Completed Day]]),1,0)</f>
        <v>1</v>
      </c>
      <c r="V938" s="12">
        <f>IF(ISNUMBER(Incoming_Data[[#This Row],[Confirmed Day]]),1,0)</f>
        <v>1</v>
      </c>
      <c r="X938" t="s">
        <v>1619</v>
      </c>
      <c r="Y938" s="36">
        <v>41380</v>
      </c>
      <c r="AA938" t="s">
        <v>1620</v>
      </c>
      <c r="AB938" s="36">
        <v>41414</v>
      </c>
    </row>
    <row r="939" spans="2:28" x14ac:dyDescent="0.25">
      <c r="B939" s="24" t="s">
        <v>30</v>
      </c>
      <c r="C939" s="24" t="s">
        <v>17</v>
      </c>
      <c r="D939" s="24" t="s">
        <v>2187</v>
      </c>
      <c r="E939" s="24" t="s">
        <v>9061</v>
      </c>
      <c r="F939" s="24" t="s">
        <v>11269</v>
      </c>
      <c r="G939" s="36">
        <v>41333</v>
      </c>
      <c r="H939" s="36">
        <v>41333</v>
      </c>
      <c r="I939" s="12">
        <v>3</v>
      </c>
      <c r="J939" s="12">
        <v>3</v>
      </c>
      <c r="K939" s="12">
        <v>3</v>
      </c>
      <c r="L939" s="24" t="s">
        <v>10597</v>
      </c>
      <c r="M939" t="str">
        <f>VLOOKUP(LEFT(Incoming_Data[[#This Row],[Object ID]],1),Lookup[#All],2,FALSE)</f>
        <v>Service Request</v>
      </c>
      <c r="N939" s="36">
        <f>IFERROR(VLOOKUP(Incoming_Data[[#This Row],[Object ID]],SP_Data[#All],2,FALSE),"")</f>
        <v>41353</v>
      </c>
      <c r="O939" s="36">
        <f>IFERROR(VLOOKUP(Incoming_Data[[#This Row],[Object ID]],Finalized_Data[#All],2,FALSE),"")</f>
        <v>41384</v>
      </c>
      <c r="P9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39" s="6">
        <f>IFERROR(DATE(YEAR(Incoming_Data[[#This Row],[Incoming Day]]),MONTH(Incoming_Data[[#This Row],[Incoming Day]]),1),"")</f>
        <v>41306</v>
      </c>
      <c r="R939" s="3">
        <f>DATE(YEAR(Incoming_Data[[#This Row],[Incoming Day]]),1,1)</f>
        <v>41275</v>
      </c>
      <c r="S939" s="6">
        <f>IFERROR(DATE(YEAR(Incoming_Data[[#This Row],[Completed Day]]),MONTH(Incoming_Data[[#This Row],[Completed Day]]),1),"")</f>
        <v>41334</v>
      </c>
      <c r="T939" s="6">
        <f>IFERROR(DATE(YEAR(Incoming_Data[[#This Row],[Confirmed Day]]),MONTH(Incoming_Data[[#This Row],[Confirmed Day]]),1),"")</f>
        <v>41365</v>
      </c>
      <c r="U939" s="12">
        <f>IF(ISNUMBER(Incoming_Data[[#This Row],[Completed Day]]),1,0)</f>
        <v>1</v>
      </c>
      <c r="V939" s="12">
        <f>IF(ISNUMBER(Incoming_Data[[#This Row],[Confirmed Day]]),1,0)</f>
        <v>1</v>
      </c>
      <c r="X939" t="s">
        <v>408</v>
      </c>
      <c r="Y939" s="36">
        <v>41386</v>
      </c>
      <c r="AA939" t="s">
        <v>1621</v>
      </c>
      <c r="AB939" s="36">
        <v>41414</v>
      </c>
    </row>
    <row r="940" spans="2:28" x14ac:dyDescent="0.25">
      <c r="B940" s="24" t="s">
        <v>30</v>
      </c>
      <c r="C940" s="24" t="s">
        <v>17</v>
      </c>
      <c r="D940" s="24" t="s">
        <v>2187</v>
      </c>
      <c r="E940" s="24" t="s">
        <v>8995</v>
      </c>
      <c r="F940" s="24" t="s">
        <v>11119</v>
      </c>
      <c r="G940" s="36">
        <v>41330</v>
      </c>
      <c r="H940" s="36">
        <v>41330</v>
      </c>
      <c r="I940" s="12">
        <v>3</v>
      </c>
      <c r="J940" s="12">
        <v>3</v>
      </c>
      <c r="K940" s="12">
        <v>3</v>
      </c>
      <c r="L940" s="24" t="s">
        <v>10597</v>
      </c>
      <c r="M940" t="str">
        <f>VLOOKUP(LEFT(Incoming_Data[[#This Row],[Object ID]],1),Lookup[#All],2,FALSE)</f>
        <v>Service Request</v>
      </c>
      <c r="N940" s="36">
        <f>IFERROR(VLOOKUP(Incoming_Data[[#This Row],[Object ID]],SP_Data[#All],2,FALSE),"")</f>
        <v>41353</v>
      </c>
      <c r="O940" s="36">
        <f>IFERROR(VLOOKUP(Incoming_Data[[#This Row],[Object ID]],Finalized_Data[#All],2,FALSE),"")</f>
        <v>41384</v>
      </c>
      <c r="P9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0" s="6">
        <f>IFERROR(DATE(YEAR(Incoming_Data[[#This Row],[Incoming Day]]),MONTH(Incoming_Data[[#This Row],[Incoming Day]]),1),"")</f>
        <v>41306</v>
      </c>
      <c r="R940" s="3">
        <f>DATE(YEAR(Incoming_Data[[#This Row],[Incoming Day]]),1,1)</f>
        <v>41275</v>
      </c>
      <c r="S940" s="6">
        <f>IFERROR(DATE(YEAR(Incoming_Data[[#This Row],[Completed Day]]),MONTH(Incoming_Data[[#This Row],[Completed Day]]),1),"")</f>
        <v>41334</v>
      </c>
      <c r="T940" s="6">
        <f>IFERROR(DATE(YEAR(Incoming_Data[[#This Row],[Confirmed Day]]),MONTH(Incoming_Data[[#This Row],[Confirmed Day]]),1),"")</f>
        <v>41365</v>
      </c>
      <c r="U940" s="12">
        <f>IF(ISNUMBER(Incoming_Data[[#This Row],[Completed Day]]),1,0)</f>
        <v>1</v>
      </c>
      <c r="V940" s="12">
        <f>IF(ISNUMBER(Incoming_Data[[#This Row],[Confirmed Day]]),1,0)</f>
        <v>1</v>
      </c>
      <c r="X940" t="s">
        <v>1326</v>
      </c>
      <c r="Y940" s="36">
        <v>41374</v>
      </c>
      <c r="AA940" t="s">
        <v>1622</v>
      </c>
      <c r="AB940" s="36">
        <v>41414</v>
      </c>
    </row>
    <row r="941" spans="2:28" x14ac:dyDescent="0.25">
      <c r="B941" s="24" t="s">
        <v>30</v>
      </c>
      <c r="C941" s="24" t="s">
        <v>17</v>
      </c>
      <c r="D941" s="24" t="s">
        <v>2187</v>
      </c>
      <c r="E941" s="24" t="s">
        <v>8992</v>
      </c>
      <c r="F941" s="24" t="s">
        <v>11119</v>
      </c>
      <c r="G941" s="36">
        <v>41330</v>
      </c>
      <c r="H941" s="36">
        <v>41330</v>
      </c>
      <c r="I941" s="12">
        <v>3</v>
      </c>
      <c r="J941" s="12">
        <v>3</v>
      </c>
      <c r="K941" s="12">
        <v>3</v>
      </c>
      <c r="L941" s="24" t="s">
        <v>10597</v>
      </c>
      <c r="M941" t="str">
        <f>VLOOKUP(LEFT(Incoming_Data[[#This Row],[Object ID]],1),Lookup[#All],2,FALSE)</f>
        <v>Service Request</v>
      </c>
      <c r="N941" s="36">
        <f>IFERROR(VLOOKUP(Incoming_Data[[#This Row],[Object ID]],SP_Data[#All],2,FALSE),"")</f>
        <v>41353</v>
      </c>
      <c r="O941" s="36">
        <f>IFERROR(VLOOKUP(Incoming_Data[[#This Row],[Object ID]],Finalized_Data[#All],2,FALSE),"")</f>
        <v>41384</v>
      </c>
      <c r="P9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1" s="6">
        <f>IFERROR(DATE(YEAR(Incoming_Data[[#This Row],[Incoming Day]]),MONTH(Incoming_Data[[#This Row],[Incoming Day]]),1),"")</f>
        <v>41306</v>
      </c>
      <c r="R941" s="3">
        <f>DATE(YEAR(Incoming_Data[[#This Row],[Incoming Day]]),1,1)</f>
        <v>41275</v>
      </c>
      <c r="S941" s="6">
        <f>IFERROR(DATE(YEAR(Incoming_Data[[#This Row],[Completed Day]]),MONTH(Incoming_Data[[#This Row],[Completed Day]]),1),"")</f>
        <v>41334</v>
      </c>
      <c r="T941" s="6">
        <f>IFERROR(DATE(YEAR(Incoming_Data[[#This Row],[Confirmed Day]]),MONTH(Incoming_Data[[#This Row],[Confirmed Day]]),1),"")</f>
        <v>41365</v>
      </c>
      <c r="U941" s="12">
        <f>IF(ISNUMBER(Incoming_Data[[#This Row],[Completed Day]]),1,0)</f>
        <v>1</v>
      </c>
      <c r="V941" s="12">
        <f>IF(ISNUMBER(Incoming_Data[[#This Row],[Confirmed Day]]),1,0)</f>
        <v>1</v>
      </c>
      <c r="X941" t="s">
        <v>11971</v>
      </c>
      <c r="Y941" s="36">
        <v>41408</v>
      </c>
      <c r="AA941" t="s">
        <v>1623</v>
      </c>
      <c r="AB941" s="36">
        <v>41414</v>
      </c>
    </row>
    <row r="942" spans="2:28" x14ac:dyDescent="0.25">
      <c r="B942" s="24" t="s">
        <v>30</v>
      </c>
      <c r="C942" s="24" t="s">
        <v>17</v>
      </c>
      <c r="D942" s="24" t="s">
        <v>2187</v>
      </c>
      <c r="E942" s="24" t="s">
        <v>8972</v>
      </c>
      <c r="F942" s="24" t="s">
        <v>11270</v>
      </c>
      <c r="G942" s="36">
        <v>41331</v>
      </c>
      <c r="H942" s="36">
        <v>41331</v>
      </c>
      <c r="I942" s="12">
        <v>3</v>
      </c>
      <c r="J942" s="12">
        <v>3</v>
      </c>
      <c r="K942" s="12">
        <v>3</v>
      </c>
      <c r="L942" s="24" t="s">
        <v>10597</v>
      </c>
      <c r="M942" t="str">
        <f>VLOOKUP(LEFT(Incoming_Data[[#This Row],[Object ID]],1),Lookup[#All],2,FALSE)</f>
        <v>Service Request</v>
      </c>
      <c r="N942" s="36">
        <f>IFERROR(VLOOKUP(Incoming_Data[[#This Row],[Object ID]],SP_Data[#All],2,FALSE),"")</f>
        <v>41353</v>
      </c>
      <c r="O942" s="36">
        <f>IFERROR(VLOOKUP(Incoming_Data[[#This Row],[Object ID]],Finalized_Data[#All],2,FALSE),"")</f>
        <v>41384</v>
      </c>
      <c r="P9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2" s="6">
        <f>IFERROR(DATE(YEAR(Incoming_Data[[#This Row],[Incoming Day]]),MONTH(Incoming_Data[[#This Row],[Incoming Day]]),1),"")</f>
        <v>41306</v>
      </c>
      <c r="R942" s="3">
        <f>DATE(YEAR(Incoming_Data[[#This Row],[Incoming Day]]),1,1)</f>
        <v>41275</v>
      </c>
      <c r="S942" s="6">
        <f>IFERROR(DATE(YEAR(Incoming_Data[[#This Row],[Completed Day]]),MONTH(Incoming_Data[[#This Row],[Completed Day]]),1),"")</f>
        <v>41334</v>
      </c>
      <c r="T942" s="6">
        <f>IFERROR(DATE(YEAR(Incoming_Data[[#This Row],[Confirmed Day]]),MONTH(Incoming_Data[[#This Row],[Confirmed Day]]),1),"")</f>
        <v>41365</v>
      </c>
      <c r="U942" s="12">
        <f>IF(ISNUMBER(Incoming_Data[[#This Row],[Completed Day]]),1,0)</f>
        <v>1</v>
      </c>
      <c r="V942" s="12">
        <f>IF(ISNUMBER(Incoming_Data[[#This Row],[Confirmed Day]]),1,0)</f>
        <v>1</v>
      </c>
      <c r="X942" t="s">
        <v>410</v>
      </c>
      <c r="Y942" s="36">
        <v>41373</v>
      </c>
      <c r="AA942" t="s">
        <v>1624</v>
      </c>
      <c r="AB942" s="36">
        <v>41380</v>
      </c>
    </row>
    <row r="943" spans="2:28" x14ac:dyDescent="0.25">
      <c r="B943" s="24" t="s">
        <v>30</v>
      </c>
      <c r="C943" s="24" t="s">
        <v>17</v>
      </c>
      <c r="D943" s="24" t="s">
        <v>2187</v>
      </c>
      <c r="E943" s="24" t="s">
        <v>8945</v>
      </c>
      <c r="F943" s="24" t="s">
        <v>11141</v>
      </c>
      <c r="G943" s="36">
        <v>41337</v>
      </c>
      <c r="H943" s="36">
        <v>41337</v>
      </c>
      <c r="I943" s="12">
        <v>3</v>
      </c>
      <c r="J943" s="12">
        <v>3</v>
      </c>
      <c r="K943" s="12">
        <v>3</v>
      </c>
      <c r="L943" s="24" t="s">
        <v>10597</v>
      </c>
      <c r="M943" t="str">
        <f>VLOOKUP(LEFT(Incoming_Data[[#This Row],[Object ID]],1),Lookup[#All],2,FALSE)</f>
        <v>Service Request</v>
      </c>
      <c r="N943" s="36">
        <f>IFERROR(VLOOKUP(Incoming_Data[[#This Row],[Object ID]],SP_Data[#All],2,FALSE),"")</f>
        <v>41353</v>
      </c>
      <c r="O943" s="36">
        <f>IFERROR(VLOOKUP(Incoming_Data[[#This Row],[Object ID]],Finalized_Data[#All],2,FALSE),"")</f>
        <v>41384</v>
      </c>
      <c r="P9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3" s="6">
        <f>IFERROR(DATE(YEAR(Incoming_Data[[#This Row],[Incoming Day]]),MONTH(Incoming_Data[[#This Row],[Incoming Day]]),1),"")</f>
        <v>41334</v>
      </c>
      <c r="R943" s="3">
        <f>DATE(YEAR(Incoming_Data[[#This Row],[Incoming Day]]),1,1)</f>
        <v>41275</v>
      </c>
      <c r="S943" s="6">
        <f>IFERROR(DATE(YEAR(Incoming_Data[[#This Row],[Completed Day]]),MONTH(Incoming_Data[[#This Row],[Completed Day]]),1),"")</f>
        <v>41334</v>
      </c>
      <c r="T943" s="6">
        <f>IFERROR(DATE(YEAR(Incoming_Data[[#This Row],[Confirmed Day]]),MONTH(Incoming_Data[[#This Row],[Confirmed Day]]),1),"")</f>
        <v>41365</v>
      </c>
      <c r="U943" s="12">
        <f>IF(ISNUMBER(Incoming_Data[[#This Row],[Completed Day]]),1,0)</f>
        <v>1</v>
      </c>
      <c r="V943" s="12">
        <f>IF(ISNUMBER(Incoming_Data[[#This Row],[Confirmed Day]]),1,0)</f>
        <v>1</v>
      </c>
      <c r="X943" t="s">
        <v>411</v>
      </c>
      <c r="Y943" s="36">
        <v>41373</v>
      </c>
      <c r="AA943" t="s">
        <v>1625</v>
      </c>
      <c r="AB943" s="36">
        <v>41414</v>
      </c>
    </row>
    <row r="944" spans="2:28" x14ac:dyDescent="0.25">
      <c r="B944" s="24" t="s">
        <v>30</v>
      </c>
      <c r="C944" s="24" t="s">
        <v>17</v>
      </c>
      <c r="D944" s="24" t="s">
        <v>2187</v>
      </c>
      <c r="E944" s="24" t="s">
        <v>8840</v>
      </c>
      <c r="F944" s="24" t="s">
        <v>11268</v>
      </c>
      <c r="G944" s="36">
        <v>41337</v>
      </c>
      <c r="H944" s="36">
        <v>41337</v>
      </c>
      <c r="I944" s="12">
        <v>3</v>
      </c>
      <c r="J944" s="12">
        <v>3</v>
      </c>
      <c r="K944" s="12">
        <v>3</v>
      </c>
      <c r="L944" s="24" t="s">
        <v>10597</v>
      </c>
      <c r="M944" t="str">
        <f>VLOOKUP(LEFT(Incoming_Data[[#This Row],[Object ID]],1),Lookup[#All],2,FALSE)</f>
        <v>Service Request</v>
      </c>
      <c r="N944" s="36">
        <f>IFERROR(VLOOKUP(Incoming_Data[[#This Row],[Object ID]],SP_Data[#All],2,FALSE),"")</f>
        <v>41353</v>
      </c>
      <c r="O944" s="36">
        <f>IFERROR(VLOOKUP(Incoming_Data[[#This Row],[Object ID]],Finalized_Data[#All],2,FALSE),"")</f>
        <v>41384</v>
      </c>
      <c r="P9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4" s="6">
        <f>IFERROR(DATE(YEAR(Incoming_Data[[#This Row],[Incoming Day]]),MONTH(Incoming_Data[[#This Row],[Incoming Day]]),1),"")</f>
        <v>41334</v>
      </c>
      <c r="R944" s="3">
        <f>DATE(YEAR(Incoming_Data[[#This Row],[Incoming Day]]),1,1)</f>
        <v>41275</v>
      </c>
      <c r="S944" s="6">
        <f>IFERROR(DATE(YEAR(Incoming_Data[[#This Row],[Completed Day]]),MONTH(Incoming_Data[[#This Row],[Completed Day]]),1),"")</f>
        <v>41334</v>
      </c>
      <c r="T944" s="6">
        <f>IFERROR(DATE(YEAR(Incoming_Data[[#This Row],[Confirmed Day]]),MONTH(Incoming_Data[[#This Row],[Confirmed Day]]),1),"")</f>
        <v>41365</v>
      </c>
      <c r="U944" s="12">
        <f>IF(ISNUMBER(Incoming_Data[[#This Row],[Completed Day]]),1,0)</f>
        <v>1</v>
      </c>
      <c r="V944" s="12">
        <f>IF(ISNUMBER(Incoming_Data[[#This Row],[Confirmed Day]]),1,0)</f>
        <v>1</v>
      </c>
      <c r="X944" t="s">
        <v>1771</v>
      </c>
      <c r="Y944" s="36">
        <v>41382</v>
      </c>
      <c r="AA944" t="s">
        <v>417</v>
      </c>
      <c r="AB944" s="36">
        <v>41414</v>
      </c>
    </row>
    <row r="945" spans="2:28" x14ac:dyDescent="0.25">
      <c r="B945" s="24" t="s">
        <v>30</v>
      </c>
      <c r="C945" s="24" t="s">
        <v>17</v>
      </c>
      <c r="D945" s="24" t="s">
        <v>2187</v>
      </c>
      <c r="E945" s="24" t="s">
        <v>8820</v>
      </c>
      <c r="F945" s="24" t="s">
        <v>11271</v>
      </c>
      <c r="G945" s="36">
        <v>41337</v>
      </c>
      <c r="H945" s="36">
        <v>41337</v>
      </c>
      <c r="I945" s="12">
        <v>3</v>
      </c>
      <c r="J945" s="12">
        <v>3</v>
      </c>
      <c r="K945" s="12">
        <v>3</v>
      </c>
      <c r="L945" s="24" t="s">
        <v>10597</v>
      </c>
      <c r="M945" t="str">
        <f>VLOOKUP(LEFT(Incoming_Data[[#This Row],[Object ID]],1),Lookup[#All],2,FALSE)</f>
        <v>Service Request</v>
      </c>
      <c r="N945" s="36">
        <f>IFERROR(VLOOKUP(Incoming_Data[[#This Row],[Object ID]],SP_Data[#All],2,FALSE),"")</f>
        <v>41353</v>
      </c>
      <c r="O945" s="36">
        <f>IFERROR(VLOOKUP(Incoming_Data[[#This Row],[Object ID]],Finalized_Data[#All],2,FALSE),"")</f>
        <v>41384</v>
      </c>
      <c r="P9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5" s="6">
        <f>IFERROR(DATE(YEAR(Incoming_Data[[#This Row],[Incoming Day]]),MONTH(Incoming_Data[[#This Row],[Incoming Day]]),1),"")</f>
        <v>41334</v>
      </c>
      <c r="R945" s="3">
        <f>DATE(YEAR(Incoming_Data[[#This Row],[Incoming Day]]),1,1)</f>
        <v>41275</v>
      </c>
      <c r="S945" s="6">
        <f>IFERROR(DATE(YEAR(Incoming_Data[[#This Row],[Completed Day]]),MONTH(Incoming_Data[[#This Row],[Completed Day]]),1),"")</f>
        <v>41334</v>
      </c>
      <c r="T945" s="6">
        <f>IFERROR(DATE(YEAR(Incoming_Data[[#This Row],[Confirmed Day]]),MONTH(Incoming_Data[[#This Row],[Confirmed Day]]),1),"")</f>
        <v>41365</v>
      </c>
      <c r="U945" s="12">
        <f>IF(ISNUMBER(Incoming_Data[[#This Row],[Completed Day]]),1,0)</f>
        <v>1</v>
      </c>
      <c r="V945" s="12">
        <f>IF(ISNUMBER(Incoming_Data[[#This Row],[Confirmed Day]]),1,0)</f>
        <v>1</v>
      </c>
      <c r="X945" t="s">
        <v>413</v>
      </c>
      <c r="Y945" s="36">
        <v>41379</v>
      </c>
      <c r="AA945" t="s">
        <v>1626</v>
      </c>
      <c r="AB945" s="36">
        <v>41414</v>
      </c>
    </row>
    <row r="946" spans="2:28" x14ac:dyDescent="0.25">
      <c r="B946" s="24" t="s">
        <v>30</v>
      </c>
      <c r="C946" s="24" t="s">
        <v>17</v>
      </c>
      <c r="D946" s="24" t="s">
        <v>2187</v>
      </c>
      <c r="E946" s="24" t="s">
        <v>8803</v>
      </c>
      <c r="F946" s="24" t="s">
        <v>11272</v>
      </c>
      <c r="G946" s="36">
        <v>41337</v>
      </c>
      <c r="H946" s="36">
        <v>41337</v>
      </c>
      <c r="I946" s="12">
        <v>3</v>
      </c>
      <c r="J946" s="12">
        <v>3</v>
      </c>
      <c r="K946" s="12">
        <v>3</v>
      </c>
      <c r="L946" s="24" t="s">
        <v>10597</v>
      </c>
      <c r="M946" t="str">
        <f>VLOOKUP(LEFT(Incoming_Data[[#This Row],[Object ID]],1),Lookup[#All],2,FALSE)</f>
        <v>Service Request</v>
      </c>
      <c r="N946" s="36">
        <f>IFERROR(VLOOKUP(Incoming_Data[[#This Row],[Object ID]],SP_Data[#All],2,FALSE),"")</f>
        <v>41353</v>
      </c>
      <c r="O946" s="36">
        <f>IFERROR(VLOOKUP(Incoming_Data[[#This Row],[Object ID]],Finalized_Data[#All],2,FALSE),"")</f>
        <v>41384</v>
      </c>
      <c r="P9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6" s="6">
        <f>IFERROR(DATE(YEAR(Incoming_Data[[#This Row],[Incoming Day]]),MONTH(Incoming_Data[[#This Row],[Incoming Day]]),1),"")</f>
        <v>41334</v>
      </c>
      <c r="R946" s="3">
        <f>DATE(YEAR(Incoming_Data[[#This Row],[Incoming Day]]),1,1)</f>
        <v>41275</v>
      </c>
      <c r="S946" s="6">
        <f>IFERROR(DATE(YEAR(Incoming_Data[[#This Row],[Completed Day]]),MONTH(Incoming_Data[[#This Row],[Completed Day]]),1),"")</f>
        <v>41334</v>
      </c>
      <c r="T946" s="6">
        <f>IFERROR(DATE(YEAR(Incoming_Data[[#This Row],[Confirmed Day]]),MONTH(Incoming_Data[[#This Row],[Confirmed Day]]),1),"")</f>
        <v>41365</v>
      </c>
      <c r="U946" s="12">
        <f>IF(ISNUMBER(Incoming_Data[[#This Row],[Completed Day]]),1,0)</f>
        <v>1</v>
      </c>
      <c r="V946" s="12">
        <f>IF(ISNUMBER(Incoming_Data[[#This Row],[Confirmed Day]]),1,0)</f>
        <v>1</v>
      </c>
      <c r="X946" t="s">
        <v>414</v>
      </c>
      <c r="Y946" s="36">
        <v>41381</v>
      </c>
      <c r="AA946" t="s">
        <v>1627</v>
      </c>
      <c r="AB946" s="36">
        <v>41414</v>
      </c>
    </row>
    <row r="947" spans="2:28" x14ac:dyDescent="0.25">
      <c r="B947" s="24" t="s">
        <v>30</v>
      </c>
      <c r="C947" s="24" t="s">
        <v>17</v>
      </c>
      <c r="D947" s="24" t="s">
        <v>2187</v>
      </c>
      <c r="E947" s="24" t="s">
        <v>8808</v>
      </c>
      <c r="F947" s="24" t="s">
        <v>11141</v>
      </c>
      <c r="G947" s="36">
        <v>41337</v>
      </c>
      <c r="H947" s="36">
        <v>41337</v>
      </c>
      <c r="I947" s="12">
        <v>3</v>
      </c>
      <c r="J947" s="12">
        <v>3</v>
      </c>
      <c r="K947" s="12">
        <v>3</v>
      </c>
      <c r="L947" s="24" t="s">
        <v>10597</v>
      </c>
      <c r="M947" t="str">
        <f>VLOOKUP(LEFT(Incoming_Data[[#This Row],[Object ID]],1),Lookup[#All],2,FALSE)</f>
        <v>Service Request</v>
      </c>
      <c r="N947" s="36">
        <f>IFERROR(VLOOKUP(Incoming_Data[[#This Row],[Object ID]],SP_Data[#All],2,FALSE),"")</f>
        <v>41353</v>
      </c>
      <c r="O947" s="36">
        <f>IFERROR(VLOOKUP(Incoming_Data[[#This Row],[Object ID]],Finalized_Data[#All],2,FALSE),"")</f>
        <v>41384</v>
      </c>
      <c r="P9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7" s="6">
        <f>IFERROR(DATE(YEAR(Incoming_Data[[#This Row],[Incoming Day]]),MONTH(Incoming_Data[[#This Row],[Incoming Day]]),1),"")</f>
        <v>41334</v>
      </c>
      <c r="R947" s="3">
        <f>DATE(YEAR(Incoming_Data[[#This Row],[Incoming Day]]),1,1)</f>
        <v>41275</v>
      </c>
      <c r="S947" s="6">
        <f>IFERROR(DATE(YEAR(Incoming_Data[[#This Row],[Completed Day]]),MONTH(Incoming_Data[[#This Row],[Completed Day]]),1),"")</f>
        <v>41334</v>
      </c>
      <c r="T947" s="6">
        <f>IFERROR(DATE(YEAR(Incoming_Data[[#This Row],[Confirmed Day]]),MONTH(Incoming_Data[[#This Row],[Confirmed Day]]),1),"")</f>
        <v>41365</v>
      </c>
      <c r="U947" s="12">
        <f>IF(ISNUMBER(Incoming_Data[[#This Row],[Completed Day]]),1,0)</f>
        <v>1</v>
      </c>
      <c r="V947" s="12">
        <f>IF(ISNUMBER(Incoming_Data[[#This Row],[Confirmed Day]]),1,0)</f>
        <v>1</v>
      </c>
      <c r="X947" t="s">
        <v>415</v>
      </c>
      <c r="Y947" s="36">
        <v>41373</v>
      </c>
      <c r="AA947" t="s">
        <v>1628</v>
      </c>
      <c r="AB947" s="36">
        <v>41387</v>
      </c>
    </row>
    <row r="948" spans="2:28" x14ac:dyDescent="0.25">
      <c r="B948" s="24" t="s">
        <v>30</v>
      </c>
      <c r="C948" s="24" t="s">
        <v>17</v>
      </c>
      <c r="D948" s="24" t="s">
        <v>2187</v>
      </c>
      <c r="E948" s="24" t="s">
        <v>8734</v>
      </c>
      <c r="F948" s="24" t="s">
        <v>11273</v>
      </c>
      <c r="G948" s="36">
        <v>41339</v>
      </c>
      <c r="H948" s="36">
        <v>41338</v>
      </c>
      <c r="I948" s="12">
        <v>3</v>
      </c>
      <c r="J948" s="12">
        <v>3</v>
      </c>
      <c r="K948" s="12">
        <v>3</v>
      </c>
      <c r="L948" s="24" t="s">
        <v>10597</v>
      </c>
      <c r="M948" t="str">
        <f>VLOOKUP(LEFT(Incoming_Data[[#This Row],[Object ID]],1),Lookup[#All],2,FALSE)</f>
        <v>Service Request</v>
      </c>
      <c r="N948" s="36">
        <f>IFERROR(VLOOKUP(Incoming_Data[[#This Row],[Object ID]],SP_Data[#All],2,FALSE),"")</f>
        <v>41353</v>
      </c>
      <c r="O948" s="36">
        <f>IFERROR(VLOOKUP(Incoming_Data[[#This Row],[Object ID]],Finalized_Data[#All],2,FALSE),"")</f>
        <v>41384</v>
      </c>
      <c r="P9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8" s="6">
        <f>IFERROR(DATE(YEAR(Incoming_Data[[#This Row],[Incoming Day]]),MONTH(Incoming_Data[[#This Row],[Incoming Day]]),1),"")</f>
        <v>41334</v>
      </c>
      <c r="R948" s="3">
        <f>DATE(YEAR(Incoming_Data[[#This Row],[Incoming Day]]),1,1)</f>
        <v>41275</v>
      </c>
      <c r="S948" s="6">
        <f>IFERROR(DATE(YEAR(Incoming_Data[[#This Row],[Completed Day]]),MONTH(Incoming_Data[[#This Row],[Completed Day]]),1),"")</f>
        <v>41334</v>
      </c>
      <c r="T948" s="6">
        <f>IFERROR(DATE(YEAR(Incoming_Data[[#This Row],[Confirmed Day]]),MONTH(Incoming_Data[[#This Row],[Confirmed Day]]),1),"")</f>
        <v>41365</v>
      </c>
      <c r="U948" s="12">
        <f>IF(ISNUMBER(Incoming_Data[[#This Row],[Completed Day]]),1,0)</f>
        <v>1</v>
      </c>
      <c r="V948" s="12">
        <f>IF(ISNUMBER(Incoming_Data[[#This Row],[Confirmed Day]]),1,0)</f>
        <v>1</v>
      </c>
      <c r="X948" t="s">
        <v>1620</v>
      </c>
      <c r="Y948" s="36">
        <v>41380</v>
      </c>
      <c r="AA948" t="s">
        <v>1629</v>
      </c>
      <c r="AB948" s="36">
        <v>41414</v>
      </c>
    </row>
    <row r="949" spans="2:28" x14ac:dyDescent="0.25">
      <c r="B949" s="24" t="s">
        <v>30</v>
      </c>
      <c r="C949" s="24" t="s">
        <v>17</v>
      </c>
      <c r="D949" s="24" t="s">
        <v>2187</v>
      </c>
      <c r="E949" s="24" t="s">
        <v>8686</v>
      </c>
      <c r="F949" s="24" t="s">
        <v>11274</v>
      </c>
      <c r="G949" s="36">
        <v>41338</v>
      </c>
      <c r="H949" s="36">
        <v>41338</v>
      </c>
      <c r="I949" s="12">
        <v>3</v>
      </c>
      <c r="J949" s="12">
        <v>3</v>
      </c>
      <c r="K949" s="12">
        <v>3</v>
      </c>
      <c r="L949" s="24" t="s">
        <v>10597</v>
      </c>
      <c r="M949" t="str">
        <f>VLOOKUP(LEFT(Incoming_Data[[#This Row],[Object ID]],1),Lookup[#All],2,FALSE)</f>
        <v>Service Request</v>
      </c>
      <c r="N949" s="36">
        <f>IFERROR(VLOOKUP(Incoming_Data[[#This Row],[Object ID]],SP_Data[#All],2,FALSE),"")</f>
        <v>41353</v>
      </c>
      <c r="O949" s="36">
        <f>IFERROR(VLOOKUP(Incoming_Data[[#This Row],[Object ID]],Finalized_Data[#All],2,FALSE),"")</f>
        <v>41384</v>
      </c>
      <c r="P9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49" s="6">
        <f>IFERROR(DATE(YEAR(Incoming_Data[[#This Row],[Incoming Day]]),MONTH(Incoming_Data[[#This Row],[Incoming Day]]),1),"")</f>
        <v>41334</v>
      </c>
      <c r="R949" s="3">
        <f>DATE(YEAR(Incoming_Data[[#This Row],[Incoming Day]]),1,1)</f>
        <v>41275</v>
      </c>
      <c r="S949" s="6">
        <f>IFERROR(DATE(YEAR(Incoming_Data[[#This Row],[Completed Day]]),MONTH(Incoming_Data[[#This Row],[Completed Day]]),1),"")</f>
        <v>41334</v>
      </c>
      <c r="T949" s="6">
        <f>IFERROR(DATE(YEAR(Incoming_Data[[#This Row],[Confirmed Day]]),MONTH(Incoming_Data[[#This Row],[Confirmed Day]]),1),"")</f>
        <v>41365</v>
      </c>
      <c r="U949" s="12">
        <f>IF(ISNUMBER(Incoming_Data[[#This Row],[Completed Day]]),1,0)</f>
        <v>1</v>
      </c>
      <c r="V949" s="12">
        <f>IF(ISNUMBER(Incoming_Data[[#This Row],[Confirmed Day]]),1,0)</f>
        <v>1</v>
      </c>
      <c r="X949" t="s">
        <v>1621</v>
      </c>
      <c r="Y949" s="36">
        <v>41380</v>
      </c>
      <c r="AA949" t="s">
        <v>419</v>
      </c>
      <c r="AB949" s="36">
        <v>41374</v>
      </c>
    </row>
    <row r="950" spans="2:28" x14ac:dyDescent="0.25">
      <c r="B950" s="24" t="s">
        <v>30</v>
      </c>
      <c r="C950" s="24" t="s">
        <v>17</v>
      </c>
      <c r="D950" s="24" t="s">
        <v>2187</v>
      </c>
      <c r="E950" s="24" t="s">
        <v>8672</v>
      </c>
      <c r="F950" s="24" t="s">
        <v>11119</v>
      </c>
      <c r="G950" s="36">
        <v>41333</v>
      </c>
      <c r="H950" s="36">
        <v>41333</v>
      </c>
      <c r="I950" s="12">
        <v>3</v>
      </c>
      <c r="J950" s="12">
        <v>3</v>
      </c>
      <c r="K950" s="12">
        <v>3</v>
      </c>
      <c r="L950" s="24" t="s">
        <v>10597</v>
      </c>
      <c r="M950" t="str">
        <f>VLOOKUP(LEFT(Incoming_Data[[#This Row],[Object ID]],1),Lookup[#All],2,FALSE)</f>
        <v>Service Request</v>
      </c>
      <c r="N950" s="36">
        <f>IFERROR(VLOOKUP(Incoming_Data[[#This Row],[Object ID]],SP_Data[#All],2,FALSE),"")</f>
        <v>41353</v>
      </c>
      <c r="O950" s="36">
        <f>IFERROR(VLOOKUP(Incoming_Data[[#This Row],[Object ID]],Finalized_Data[#All],2,FALSE),"")</f>
        <v>41384</v>
      </c>
      <c r="P9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0" s="6">
        <f>IFERROR(DATE(YEAR(Incoming_Data[[#This Row],[Incoming Day]]),MONTH(Incoming_Data[[#This Row],[Incoming Day]]),1),"")</f>
        <v>41306</v>
      </c>
      <c r="R950" s="3">
        <f>DATE(YEAR(Incoming_Data[[#This Row],[Incoming Day]]),1,1)</f>
        <v>41275</v>
      </c>
      <c r="S950" s="6">
        <f>IFERROR(DATE(YEAR(Incoming_Data[[#This Row],[Completed Day]]),MONTH(Incoming_Data[[#This Row],[Completed Day]]),1),"")</f>
        <v>41334</v>
      </c>
      <c r="T950" s="6">
        <f>IFERROR(DATE(YEAR(Incoming_Data[[#This Row],[Confirmed Day]]),MONTH(Incoming_Data[[#This Row],[Confirmed Day]]),1),"")</f>
        <v>41365</v>
      </c>
      <c r="U950" s="12">
        <f>IF(ISNUMBER(Incoming_Data[[#This Row],[Completed Day]]),1,0)</f>
        <v>1</v>
      </c>
      <c r="V950" s="12">
        <f>IF(ISNUMBER(Incoming_Data[[#This Row],[Confirmed Day]]),1,0)</f>
        <v>1</v>
      </c>
      <c r="X950" t="s">
        <v>1622</v>
      </c>
      <c r="Y950" s="36">
        <v>41380</v>
      </c>
      <c r="AA950" t="s">
        <v>421</v>
      </c>
      <c r="AB950" s="36">
        <v>41414</v>
      </c>
    </row>
    <row r="951" spans="2:28" x14ac:dyDescent="0.25">
      <c r="B951" s="24" t="s">
        <v>30</v>
      </c>
      <c r="C951" s="24" t="s">
        <v>17</v>
      </c>
      <c r="D951" s="24" t="s">
        <v>2187</v>
      </c>
      <c r="E951" s="24" t="s">
        <v>8647</v>
      </c>
      <c r="F951" s="24" t="s">
        <v>11148</v>
      </c>
      <c r="G951" s="36">
        <v>41340</v>
      </c>
      <c r="H951" s="36">
        <v>41340</v>
      </c>
      <c r="I951" s="12">
        <v>3</v>
      </c>
      <c r="J951" s="12">
        <v>3</v>
      </c>
      <c r="K951" s="12">
        <v>3</v>
      </c>
      <c r="L951" s="24" t="s">
        <v>10597</v>
      </c>
      <c r="M951" t="str">
        <f>VLOOKUP(LEFT(Incoming_Data[[#This Row],[Object ID]],1),Lookup[#All],2,FALSE)</f>
        <v>Service Request</v>
      </c>
      <c r="N951" s="36">
        <f>IFERROR(VLOOKUP(Incoming_Data[[#This Row],[Object ID]],SP_Data[#All],2,FALSE),"")</f>
        <v>41353</v>
      </c>
      <c r="O951" s="36">
        <f>IFERROR(VLOOKUP(Incoming_Data[[#This Row],[Object ID]],Finalized_Data[#All],2,FALSE),"")</f>
        <v>41384</v>
      </c>
      <c r="P9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1" s="6">
        <f>IFERROR(DATE(YEAR(Incoming_Data[[#This Row],[Incoming Day]]),MONTH(Incoming_Data[[#This Row],[Incoming Day]]),1),"")</f>
        <v>41334</v>
      </c>
      <c r="R951" s="3">
        <f>DATE(YEAR(Incoming_Data[[#This Row],[Incoming Day]]),1,1)</f>
        <v>41275</v>
      </c>
      <c r="S951" s="6">
        <f>IFERROR(DATE(YEAR(Incoming_Data[[#This Row],[Completed Day]]),MONTH(Incoming_Data[[#This Row],[Completed Day]]),1),"")</f>
        <v>41334</v>
      </c>
      <c r="T951" s="6">
        <f>IFERROR(DATE(YEAR(Incoming_Data[[#This Row],[Confirmed Day]]),MONTH(Incoming_Data[[#This Row],[Confirmed Day]]),1),"")</f>
        <v>41365</v>
      </c>
      <c r="U951" s="12">
        <f>IF(ISNUMBER(Incoming_Data[[#This Row],[Completed Day]]),1,0)</f>
        <v>1</v>
      </c>
      <c r="V951" s="12">
        <f>IF(ISNUMBER(Incoming_Data[[#This Row],[Confirmed Day]]),1,0)</f>
        <v>1</v>
      </c>
      <c r="X951" t="s">
        <v>1623</v>
      </c>
      <c r="Y951" s="36">
        <v>41380</v>
      </c>
      <c r="AA951" t="s">
        <v>1630</v>
      </c>
      <c r="AB951" s="36">
        <v>41414</v>
      </c>
    </row>
    <row r="952" spans="2:28" x14ac:dyDescent="0.25">
      <c r="B952" s="24" t="s">
        <v>30</v>
      </c>
      <c r="C952" s="24" t="s">
        <v>17</v>
      </c>
      <c r="D952" s="24" t="s">
        <v>2187</v>
      </c>
      <c r="E952" s="24" t="s">
        <v>8630</v>
      </c>
      <c r="F952" s="24" t="s">
        <v>11272</v>
      </c>
      <c r="G952" s="36">
        <v>41339</v>
      </c>
      <c r="H952" s="36">
        <v>41339</v>
      </c>
      <c r="I952" s="12">
        <v>3</v>
      </c>
      <c r="J952" s="12">
        <v>3</v>
      </c>
      <c r="K952" s="12">
        <v>3</v>
      </c>
      <c r="L952" s="24" t="s">
        <v>10597</v>
      </c>
      <c r="M952" t="str">
        <f>VLOOKUP(LEFT(Incoming_Data[[#This Row],[Object ID]],1),Lookup[#All],2,FALSE)</f>
        <v>Service Request</v>
      </c>
      <c r="N952" s="36">
        <f>IFERROR(VLOOKUP(Incoming_Data[[#This Row],[Object ID]],SP_Data[#All],2,FALSE),"")</f>
        <v>41353</v>
      </c>
      <c r="O952" s="36">
        <f>IFERROR(VLOOKUP(Incoming_Data[[#This Row],[Object ID]],Finalized_Data[#All],2,FALSE),"")</f>
        <v>41366</v>
      </c>
      <c r="P9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2" s="6">
        <f>IFERROR(DATE(YEAR(Incoming_Data[[#This Row],[Incoming Day]]),MONTH(Incoming_Data[[#This Row],[Incoming Day]]),1),"")</f>
        <v>41334</v>
      </c>
      <c r="R952" s="3">
        <f>DATE(YEAR(Incoming_Data[[#This Row],[Incoming Day]]),1,1)</f>
        <v>41275</v>
      </c>
      <c r="S952" s="6">
        <f>IFERROR(DATE(YEAR(Incoming_Data[[#This Row],[Completed Day]]),MONTH(Incoming_Data[[#This Row],[Completed Day]]),1),"")</f>
        <v>41334</v>
      </c>
      <c r="T952" s="6">
        <f>IFERROR(DATE(YEAR(Incoming_Data[[#This Row],[Confirmed Day]]),MONTH(Incoming_Data[[#This Row],[Confirmed Day]]),1),"")</f>
        <v>41365</v>
      </c>
      <c r="U952" s="12">
        <f>IF(ISNUMBER(Incoming_Data[[#This Row],[Completed Day]]),1,0)</f>
        <v>1</v>
      </c>
      <c r="V952" s="12">
        <f>IF(ISNUMBER(Incoming_Data[[#This Row],[Confirmed Day]]),1,0)</f>
        <v>1</v>
      </c>
      <c r="X952" t="s">
        <v>1624</v>
      </c>
      <c r="Y952" s="36">
        <v>41380</v>
      </c>
      <c r="AA952" t="s">
        <v>1631</v>
      </c>
      <c r="AB952" s="36">
        <v>41414</v>
      </c>
    </row>
    <row r="953" spans="2:28" x14ac:dyDescent="0.25">
      <c r="B953" s="24" t="s">
        <v>30</v>
      </c>
      <c r="C953" s="24" t="s">
        <v>17</v>
      </c>
      <c r="D953" s="24" t="s">
        <v>2187</v>
      </c>
      <c r="E953" s="24" t="s">
        <v>8626</v>
      </c>
      <c r="F953" s="24" t="s">
        <v>11271</v>
      </c>
      <c r="G953" s="36">
        <v>41339</v>
      </c>
      <c r="H953" s="36">
        <v>41339</v>
      </c>
      <c r="I953" s="12">
        <v>3</v>
      </c>
      <c r="J953" s="12">
        <v>3</v>
      </c>
      <c r="K953" s="12">
        <v>3</v>
      </c>
      <c r="L953" s="24" t="s">
        <v>10597</v>
      </c>
      <c r="M953" t="str">
        <f>VLOOKUP(LEFT(Incoming_Data[[#This Row],[Object ID]],1),Lookup[#All],2,FALSE)</f>
        <v>Service Request</v>
      </c>
      <c r="N953" s="36">
        <f>IFERROR(VLOOKUP(Incoming_Data[[#This Row],[Object ID]],SP_Data[#All],2,FALSE),"")</f>
        <v>41353</v>
      </c>
      <c r="O953" s="36">
        <f>IFERROR(VLOOKUP(Incoming_Data[[#This Row],[Object ID]],Finalized_Data[#All],2,FALSE),"")</f>
        <v>41384</v>
      </c>
      <c r="P9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3" s="6">
        <f>IFERROR(DATE(YEAR(Incoming_Data[[#This Row],[Incoming Day]]),MONTH(Incoming_Data[[#This Row],[Incoming Day]]),1),"")</f>
        <v>41334</v>
      </c>
      <c r="R953" s="3">
        <f>DATE(YEAR(Incoming_Data[[#This Row],[Incoming Day]]),1,1)</f>
        <v>41275</v>
      </c>
      <c r="S953" s="6">
        <f>IFERROR(DATE(YEAR(Incoming_Data[[#This Row],[Completed Day]]),MONTH(Incoming_Data[[#This Row],[Completed Day]]),1),"")</f>
        <v>41334</v>
      </c>
      <c r="T953" s="6">
        <f>IFERROR(DATE(YEAR(Incoming_Data[[#This Row],[Confirmed Day]]),MONTH(Incoming_Data[[#This Row],[Confirmed Day]]),1),"")</f>
        <v>41365</v>
      </c>
      <c r="U953" s="12">
        <f>IF(ISNUMBER(Incoming_Data[[#This Row],[Completed Day]]),1,0)</f>
        <v>1</v>
      </c>
      <c r="V953" s="12">
        <f>IF(ISNUMBER(Incoming_Data[[#This Row],[Confirmed Day]]),1,0)</f>
        <v>1</v>
      </c>
      <c r="X953" t="s">
        <v>1625</v>
      </c>
      <c r="Y953" s="36">
        <v>41380</v>
      </c>
      <c r="AA953" t="s">
        <v>1632</v>
      </c>
      <c r="AB953" s="36">
        <v>41414</v>
      </c>
    </row>
    <row r="954" spans="2:28" x14ac:dyDescent="0.25">
      <c r="B954" s="24" t="s">
        <v>30</v>
      </c>
      <c r="C954" s="24" t="s">
        <v>17</v>
      </c>
      <c r="D954" s="24" t="s">
        <v>2187</v>
      </c>
      <c r="E954" s="24" t="s">
        <v>8545</v>
      </c>
      <c r="F954" s="24" t="s">
        <v>11145</v>
      </c>
      <c r="G954" s="36">
        <v>41341</v>
      </c>
      <c r="H954" s="36">
        <v>41341</v>
      </c>
      <c r="I954" s="12">
        <v>3</v>
      </c>
      <c r="J954" s="12">
        <v>3</v>
      </c>
      <c r="K954" s="12">
        <v>3</v>
      </c>
      <c r="L954" s="24" t="s">
        <v>10597</v>
      </c>
      <c r="M954" t="str">
        <f>VLOOKUP(LEFT(Incoming_Data[[#This Row],[Object ID]],1),Lookup[#All],2,FALSE)</f>
        <v>Service Request</v>
      </c>
      <c r="N954" s="36">
        <f>IFERROR(VLOOKUP(Incoming_Data[[#This Row],[Object ID]],SP_Data[#All],2,FALSE),"")</f>
        <v>41356</v>
      </c>
      <c r="O954" s="36">
        <f>IFERROR(VLOOKUP(Incoming_Data[[#This Row],[Object ID]],Finalized_Data[#All],2,FALSE),"")</f>
        <v>41387</v>
      </c>
      <c r="P9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4" s="6">
        <f>IFERROR(DATE(YEAR(Incoming_Data[[#This Row],[Incoming Day]]),MONTH(Incoming_Data[[#This Row],[Incoming Day]]),1),"")</f>
        <v>41334</v>
      </c>
      <c r="R954" s="3">
        <f>DATE(YEAR(Incoming_Data[[#This Row],[Incoming Day]]),1,1)</f>
        <v>41275</v>
      </c>
      <c r="S954" s="6">
        <f>IFERROR(DATE(YEAR(Incoming_Data[[#This Row],[Completed Day]]),MONTH(Incoming_Data[[#This Row],[Completed Day]]),1),"")</f>
        <v>41334</v>
      </c>
      <c r="T954" s="6">
        <f>IFERROR(DATE(YEAR(Incoming_Data[[#This Row],[Confirmed Day]]),MONTH(Incoming_Data[[#This Row],[Confirmed Day]]),1),"")</f>
        <v>41365</v>
      </c>
      <c r="U954" s="12">
        <f>IF(ISNUMBER(Incoming_Data[[#This Row],[Completed Day]]),1,0)</f>
        <v>1</v>
      </c>
      <c r="V954" s="12">
        <f>IF(ISNUMBER(Incoming_Data[[#This Row],[Confirmed Day]]),1,0)</f>
        <v>1</v>
      </c>
      <c r="X954" t="s">
        <v>417</v>
      </c>
      <c r="Y954" s="36">
        <v>41374</v>
      </c>
      <c r="AA954" t="s">
        <v>1633</v>
      </c>
      <c r="AB954" s="36">
        <v>41414</v>
      </c>
    </row>
    <row r="955" spans="2:28" x14ac:dyDescent="0.25">
      <c r="B955" s="24" t="s">
        <v>30</v>
      </c>
      <c r="C955" s="24" t="s">
        <v>17</v>
      </c>
      <c r="D955" s="24" t="s">
        <v>2187</v>
      </c>
      <c r="E955" s="24" t="s">
        <v>8350</v>
      </c>
      <c r="F955" s="24" t="s">
        <v>11275</v>
      </c>
      <c r="G955" s="36">
        <v>41341</v>
      </c>
      <c r="H955" s="36">
        <v>41341</v>
      </c>
      <c r="I955" s="12">
        <v>3</v>
      </c>
      <c r="J955" s="12">
        <v>3</v>
      </c>
      <c r="K955" s="12">
        <v>3</v>
      </c>
      <c r="L955" s="24" t="s">
        <v>10597</v>
      </c>
      <c r="M955" t="str">
        <f>VLOOKUP(LEFT(Incoming_Data[[#This Row],[Object ID]],1),Lookup[#All],2,FALSE)</f>
        <v>Service Request</v>
      </c>
      <c r="N955" s="36">
        <f>IFERROR(VLOOKUP(Incoming_Data[[#This Row],[Object ID]],SP_Data[#All],2,FALSE),"")</f>
        <v>41353</v>
      </c>
      <c r="O955" s="36">
        <f>IFERROR(VLOOKUP(Incoming_Data[[#This Row],[Object ID]],Finalized_Data[#All],2,FALSE),"")</f>
        <v>41384</v>
      </c>
      <c r="P9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5" s="6">
        <f>IFERROR(DATE(YEAR(Incoming_Data[[#This Row],[Incoming Day]]),MONTH(Incoming_Data[[#This Row],[Incoming Day]]),1),"")</f>
        <v>41334</v>
      </c>
      <c r="R955" s="3">
        <f>DATE(YEAR(Incoming_Data[[#This Row],[Incoming Day]]),1,1)</f>
        <v>41275</v>
      </c>
      <c r="S955" s="6">
        <f>IFERROR(DATE(YEAR(Incoming_Data[[#This Row],[Completed Day]]),MONTH(Incoming_Data[[#This Row],[Completed Day]]),1),"")</f>
        <v>41334</v>
      </c>
      <c r="T955" s="6">
        <f>IFERROR(DATE(YEAR(Incoming_Data[[#This Row],[Confirmed Day]]),MONTH(Incoming_Data[[#This Row],[Confirmed Day]]),1),"")</f>
        <v>41365</v>
      </c>
      <c r="U955" s="12">
        <f>IF(ISNUMBER(Incoming_Data[[#This Row],[Completed Day]]),1,0)</f>
        <v>1</v>
      </c>
      <c r="V955" s="12">
        <f>IF(ISNUMBER(Incoming_Data[[#This Row],[Confirmed Day]]),1,0)</f>
        <v>1</v>
      </c>
      <c r="X955" t="s">
        <v>1626</v>
      </c>
      <c r="Y955" s="36">
        <v>41380</v>
      </c>
      <c r="AA955" t="s">
        <v>1634</v>
      </c>
      <c r="AB955" s="36">
        <v>41414</v>
      </c>
    </row>
    <row r="956" spans="2:28" x14ac:dyDescent="0.25">
      <c r="B956" s="24" t="s">
        <v>30</v>
      </c>
      <c r="C956" s="24" t="s">
        <v>17</v>
      </c>
      <c r="D956" s="24" t="s">
        <v>2187</v>
      </c>
      <c r="E956" s="24" t="s">
        <v>8342</v>
      </c>
      <c r="F956" s="24" t="s">
        <v>11145</v>
      </c>
      <c r="G956" s="36">
        <v>41344</v>
      </c>
      <c r="H956" s="36">
        <v>41344</v>
      </c>
      <c r="I956" s="12">
        <v>3</v>
      </c>
      <c r="J956" s="12">
        <v>3</v>
      </c>
      <c r="K956" s="12">
        <v>3</v>
      </c>
      <c r="L956" s="24" t="s">
        <v>10597</v>
      </c>
      <c r="M956" t="str">
        <f>VLOOKUP(LEFT(Incoming_Data[[#This Row],[Object ID]],1),Lookup[#All],2,FALSE)</f>
        <v>Service Request</v>
      </c>
      <c r="N956" s="36">
        <f>IFERROR(VLOOKUP(Incoming_Data[[#This Row],[Object ID]],SP_Data[#All],2,FALSE),"")</f>
        <v>41356</v>
      </c>
      <c r="O956" s="36">
        <f>IFERROR(VLOOKUP(Incoming_Data[[#This Row],[Object ID]],Finalized_Data[#All],2,FALSE),"")</f>
        <v>41387</v>
      </c>
      <c r="P9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6" s="6">
        <f>IFERROR(DATE(YEAR(Incoming_Data[[#This Row],[Incoming Day]]),MONTH(Incoming_Data[[#This Row],[Incoming Day]]),1),"")</f>
        <v>41334</v>
      </c>
      <c r="R956" s="3">
        <f>DATE(YEAR(Incoming_Data[[#This Row],[Incoming Day]]),1,1)</f>
        <v>41275</v>
      </c>
      <c r="S956" s="6">
        <f>IFERROR(DATE(YEAR(Incoming_Data[[#This Row],[Completed Day]]),MONTH(Incoming_Data[[#This Row],[Completed Day]]),1),"")</f>
        <v>41334</v>
      </c>
      <c r="T956" s="6">
        <f>IFERROR(DATE(YEAR(Incoming_Data[[#This Row],[Confirmed Day]]),MONTH(Incoming_Data[[#This Row],[Confirmed Day]]),1),"")</f>
        <v>41365</v>
      </c>
      <c r="U956" s="12">
        <f>IF(ISNUMBER(Incoming_Data[[#This Row],[Completed Day]]),1,0)</f>
        <v>1</v>
      </c>
      <c r="V956" s="12">
        <f>IF(ISNUMBER(Incoming_Data[[#This Row],[Confirmed Day]]),1,0)</f>
        <v>1</v>
      </c>
      <c r="X956" t="s">
        <v>1627</v>
      </c>
      <c r="Y956" s="36">
        <v>41380</v>
      </c>
      <c r="AA956" t="s">
        <v>1635</v>
      </c>
      <c r="AB956" s="36">
        <v>41414</v>
      </c>
    </row>
    <row r="957" spans="2:28" x14ac:dyDescent="0.25">
      <c r="B957" s="24" t="s">
        <v>30</v>
      </c>
      <c r="C957" s="24" t="s">
        <v>17</v>
      </c>
      <c r="D957" s="24" t="s">
        <v>2187</v>
      </c>
      <c r="E957" s="24" t="s">
        <v>8319</v>
      </c>
      <c r="F957" s="24" t="s">
        <v>11276</v>
      </c>
      <c r="G957" s="36">
        <v>41341</v>
      </c>
      <c r="H957" s="36">
        <v>41341</v>
      </c>
      <c r="I957" s="12">
        <v>3</v>
      </c>
      <c r="J957" s="12">
        <v>3</v>
      </c>
      <c r="K957" s="12">
        <v>3</v>
      </c>
      <c r="L957" s="24" t="s">
        <v>10597</v>
      </c>
      <c r="M957" t="str">
        <f>VLOOKUP(LEFT(Incoming_Data[[#This Row],[Object ID]],1),Lookup[#All],2,FALSE)</f>
        <v>Service Request</v>
      </c>
      <c r="N957" s="36">
        <f>IFERROR(VLOOKUP(Incoming_Data[[#This Row],[Object ID]],SP_Data[#All],2,FALSE),"")</f>
        <v>41353</v>
      </c>
      <c r="O957" s="36">
        <f>IFERROR(VLOOKUP(Incoming_Data[[#This Row],[Object ID]],Finalized_Data[#All],2,FALSE),"")</f>
        <v>41384</v>
      </c>
      <c r="P9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7" s="6">
        <f>IFERROR(DATE(YEAR(Incoming_Data[[#This Row],[Incoming Day]]),MONTH(Incoming_Data[[#This Row],[Incoming Day]]),1),"")</f>
        <v>41334</v>
      </c>
      <c r="R957" s="3">
        <f>DATE(YEAR(Incoming_Data[[#This Row],[Incoming Day]]),1,1)</f>
        <v>41275</v>
      </c>
      <c r="S957" s="6">
        <f>IFERROR(DATE(YEAR(Incoming_Data[[#This Row],[Completed Day]]),MONTH(Incoming_Data[[#This Row],[Completed Day]]),1),"")</f>
        <v>41334</v>
      </c>
      <c r="T957" s="6">
        <f>IFERROR(DATE(YEAR(Incoming_Data[[#This Row],[Confirmed Day]]),MONTH(Incoming_Data[[#This Row],[Confirmed Day]]),1),"")</f>
        <v>41365</v>
      </c>
      <c r="U957" s="12">
        <f>IF(ISNUMBER(Incoming_Data[[#This Row],[Completed Day]]),1,0)</f>
        <v>1</v>
      </c>
      <c r="V957" s="12">
        <f>IF(ISNUMBER(Incoming_Data[[#This Row],[Confirmed Day]]),1,0)</f>
        <v>1</v>
      </c>
      <c r="X957" t="s">
        <v>1628</v>
      </c>
      <c r="Y957" s="36">
        <v>41380</v>
      </c>
      <c r="AA957" t="s">
        <v>1636</v>
      </c>
      <c r="AB957" s="36">
        <v>41414</v>
      </c>
    </row>
    <row r="958" spans="2:28" x14ac:dyDescent="0.25">
      <c r="B958" s="24" t="s">
        <v>30</v>
      </c>
      <c r="C958" s="24" t="s">
        <v>17</v>
      </c>
      <c r="D958" s="24" t="s">
        <v>2187</v>
      </c>
      <c r="E958" s="24" t="s">
        <v>8131</v>
      </c>
      <c r="F958" s="24" t="s">
        <v>11119</v>
      </c>
      <c r="G958" s="36">
        <v>41345</v>
      </c>
      <c r="H958" s="36">
        <v>41345</v>
      </c>
      <c r="I958" s="12">
        <v>3</v>
      </c>
      <c r="J958" s="12">
        <v>3</v>
      </c>
      <c r="K958" s="12">
        <v>3</v>
      </c>
      <c r="L958" s="24" t="s">
        <v>10597</v>
      </c>
      <c r="M958" t="str">
        <f>VLOOKUP(LEFT(Incoming_Data[[#This Row],[Object ID]],1),Lookup[#All],2,FALSE)</f>
        <v>Service Request</v>
      </c>
      <c r="N958" s="36">
        <f>IFERROR(VLOOKUP(Incoming_Data[[#This Row],[Object ID]],SP_Data[#All],2,FALSE),"")</f>
        <v>41365</v>
      </c>
      <c r="O958" s="36">
        <f>IFERROR(VLOOKUP(Incoming_Data[[#This Row],[Object ID]],Finalized_Data[#All],2,FALSE),"")</f>
        <v>41366</v>
      </c>
      <c r="P9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8" s="6">
        <f>IFERROR(DATE(YEAR(Incoming_Data[[#This Row],[Incoming Day]]),MONTH(Incoming_Data[[#This Row],[Incoming Day]]),1),"")</f>
        <v>41334</v>
      </c>
      <c r="R958" s="3">
        <f>DATE(YEAR(Incoming_Data[[#This Row],[Incoming Day]]),1,1)</f>
        <v>41275</v>
      </c>
      <c r="S958" s="6">
        <f>IFERROR(DATE(YEAR(Incoming_Data[[#This Row],[Completed Day]]),MONTH(Incoming_Data[[#This Row],[Completed Day]]),1),"")</f>
        <v>41365</v>
      </c>
      <c r="T958" s="6">
        <f>IFERROR(DATE(YEAR(Incoming_Data[[#This Row],[Confirmed Day]]),MONTH(Incoming_Data[[#This Row],[Confirmed Day]]),1),"")</f>
        <v>41365</v>
      </c>
      <c r="U958" s="12">
        <f>IF(ISNUMBER(Incoming_Data[[#This Row],[Completed Day]]),1,0)</f>
        <v>1</v>
      </c>
      <c r="V958" s="12">
        <f>IF(ISNUMBER(Incoming_Data[[#This Row],[Confirmed Day]]),1,0)</f>
        <v>1</v>
      </c>
      <c r="X958" t="s">
        <v>1629</v>
      </c>
      <c r="Y958" s="36">
        <v>41380</v>
      </c>
      <c r="AA958" t="s">
        <v>1637</v>
      </c>
      <c r="AB958" s="36">
        <v>41380</v>
      </c>
    </row>
    <row r="959" spans="2:28" x14ac:dyDescent="0.25">
      <c r="B959" s="24" t="s">
        <v>30</v>
      </c>
      <c r="C959" s="24" t="s">
        <v>17</v>
      </c>
      <c r="D959" s="24" t="s">
        <v>2187</v>
      </c>
      <c r="E959" s="24" t="s">
        <v>8067</v>
      </c>
      <c r="F959" s="24" t="s">
        <v>11277</v>
      </c>
      <c r="G959" s="36">
        <v>41345</v>
      </c>
      <c r="H959" s="36">
        <v>41345</v>
      </c>
      <c r="I959" s="12">
        <v>3</v>
      </c>
      <c r="J959" s="12">
        <v>3</v>
      </c>
      <c r="K959" s="12">
        <v>3</v>
      </c>
      <c r="L959" s="24" t="s">
        <v>10597</v>
      </c>
      <c r="M959" t="str">
        <f>VLOOKUP(LEFT(Incoming_Data[[#This Row],[Object ID]],1),Lookup[#All],2,FALSE)</f>
        <v>Service Request</v>
      </c>
      <c r="N959" s="36">
        <f>IFERROR(VLOOKUP(Incoming_Data[[#This Row],[Object ID]],SP_Data[#All],2,FALSE),"")</f>
        <v>41365</v>
      </c>
      <c r="O959" s="36">
        <f>IFERROR(VLOOKUP(Incoming_Data[[#This Row],[Object ID]],Finalized_Data[#All],2,FALSE),"")</f>
        <v>41414</v>
      </c>
      <c r="P9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59" s="6">
        <f>IFERROR(DATE(YEAR(Incoming_Data[[#This Row],[Incoming Day]]),MONTH(Incoming_Data[[#This Row],[Incoming Day]]),1),"")</f>
        <v>41334</v>
      </c>
      <c r="R959" s="3">
        <f>DATE(YEAR(Incoming_Data[[#This Row],[Incoming Day]]),1,1)</f>
        <v>41275</v>
      </c>
      <c r="S959" s="6">
        <f>IFERROR(DATE(YEAR(Incoming_Data[[#This Row],[Completed Day]]),MONTH(Incoming_Data[[#This Row],[Completed Day]]),1),"")</f>
        <v>41365</v>
      </c>
      <c r="T959" s="6">
        <f>IFERROR(DATE(YEAR(Incoming_Data[[#This Row],[Confirmed Day]]),MONTH(Incoming_Data[[#This Row],[Confirmed Day]]),1),"")</f>
        <v>41395</v>
      </c>
      <c r="U959" s="12">
        <f>IF(ISNUMBER(Incoming_Data[[#This Row],[Completed Day]]),1,0)</f>
        <v>1</v>
      </c>
      <c r="V959" s="12">
        <f>IF(ISNUMBER(Incoming_Data[[#This Row],[Confirmed Day]]),1,0)</f>
        <v>1</v>
      </c>
      <c r="X959" t="s">
        <v>419</v>
      </c>
      <c r="Y959" s="36">
        <v>41374</v>
      </c>
      <c r="AA959" t="s">
        <v>1638</v>
      </c>
      <c r="AB959" s="36">
        <v>41414</v>
      </c>
    </row>
    <row r="960" spans="2:28" x14ac:dyDescent="0.25">
      <c r="B960" s="24" t="s">
        <v>30</v>
      </c>
      <c r="C960" s="24" t="s">
        <v>17</v>
      </c>
      <c r="D960" s="24" t="s">
        <v>2187</v>
      </c>
      <c r="E960" s="24" t="s">
        <v>8054</v>
      </c>
      <c r="F960" s="24" t="s">
        <v>11278</v>
      </c>
      <c r="G960" s="36">
        <v>41345</v>
      </c>
      <c r="H960" s="36">
        <v>41345</v>
      </c>
      <c r="I960" s="12">
        <v>3</v>
      </c>
      <c r="J960" s="12">
        <v>3</v>
      </c>
      <c r="K960" s="12">
        <v>3</v>
      </c>
      <c r="L960" s="24" t="s">
        <v>10597</v>
      </c>
      <c r="M960" t="str">
        <f>VLOOKUP(LEFT(Incoming_Data[[#This Row],[Object ID]],1),Lookup[#All],2,FALSE)</f>
        <v>Service Request</v>
      </c>
      <c r="N960" s="36">
        <f>IFERROR(VLOOKUP(Incoming_Data[[#This Row],[Object ID]],SP_Data[#All],2,FALSE),"")</f>
        <v>41365</v>
      </c>
      <c r="O960" s="36">
        <f>IFERROR(VLOOKUP(Incoming_Data[[#This Row],[Object ID]],Finalized_Data[#All],2,FALSE),"")</f>
        <v>41414</v>
      </c>
      <c r="P9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0" s="6">
        <f>IFERROR(DATE(YEAR(Incoming_Data[[#This Row],[Incoming Day]]),MONTH(Incoming_Data[[#This Row],[Incoming Day]]),1),"")</f>
        <v>41334</v>
      </c>
      <c r="R960" s="3">
        <f>DATE(YEAR(Incoming_Data[[#This Row],[Incoming Day]]),1,1)</f>
        <v>41275</v>
      </c>
      <c r="S960" s="6">
        <f>IFERROR(DATE(YEAR(Incoming_Data[[#This Row],[Completed Day]]),MONTH(Incoming_Data[[#This Row],[Completed Day]]),1),"")</f>
        <v>41365</v>
      </c>
      <c r="T960" s="6">
        <f>IFERROR(DATE(YEAR(Incoming_Data[[#This Row],[Confirmed Day]]),MONTH(Incoming_Data[[#This Row],[Confirmed Day]]),1),"")</f>
        <v>41395</v>
      </c>
      <c r="U960" s="12">
        <f>IF(ISNUMBER(Incoming_Data[[#This Row],[Completed Day]]),1,0)</f>
        <v>1</v>
      </c>
      <c r="V960" s="12">
        <f>IF(ISNUMBER(Incoming_Data[[#This Row],[Confirmed Day]]),1,0)</f>
        <v>1</v>
      </c>
      <c r="X960" t="s">
        <v>421</v>
      </c>
      <c r="Y960" s="36">
        <v>41374</v>
      </c>
      <c r="AA960" t="s">
        <v>1639</v>
      </c>
      <c r="AB960" s="36">
        <v>41414</v>
      </c>
    </row>
    <row r="961" spans="2:28" x14ac:dyDescent="0.25">
      <c r="B961" s="24" t="s">
        <v>30</v>
      </c>
      <c r="C961" s="24" t="s">
        <v>17</v>
      </c>
      <c r="D961" s="24" t="s">
        <v>2187</v>
      </c>
      <c r="E961" s="24" t="s">
        <v>7913</v>
      </c>
      <c r="F961" s="24" t="s">
        <v>11119</v>
      </c>
      <c r="G961" s="36">
        <v>41347</v>
      </c>
      <c r="H961" s="36">
        <v>41347</v>
      </c>
      <c r="I961" s="12">
        <v>3</v>
      </c>
      <c r="J961" s="12">
        <v>3</v>
      </c>
      <c r="K961" s="12">
        <v>3</v>
      </c>
      <c r="L961" s="24" t="s">
        <v>10597</v>
      </c>
      <c r="M961" t="str">
        <f>VLOOKUP(LEFT(Incoming_Data[[#This Row],[Object ID]],1),Lookup[#All],2,FALSE)</f>
        <v>Service Request</v>
      </c>
      <c r="N961" s="36">
        <f>IFERROR(VLOOKUP(Incoming_Data[[#This Row],[Object ID]],SP_Data[#All],2,FALSE),"")</f>
        <v>41379</v>
      </c>
      <c r="O961" s="36">
        <f>IFERROR(VLOOKUP(Incoming_Data[[#This Row],[Object ID]],Finalized_Data[#All],2,FALSE),"")</f>
        <v>41414</v>
      </c>
      <c r="P9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1" s="6">
        <f>IFERROR(DATE(YEAR(Incoming_Data[[#This Row],[Incoming Day]]),MONTH(Incoming_Data[[#This Row],[Incoming Day]]),1),"")</f>
        <v>41334</v>
      </c>
      <c r="R961" s="3">
        <f>DATE(YEAR(Incoming_Data[[#This Row],[Incoming Day]]),1,1)</f>
        <v>41275</v>
      </c>
      <c r="S961" s="6">
        <f>IFERROR(DATE(YEAR(Incoming_Data[[#This Row],[Completed Day]]),MONTH(Incoming_Data[[#This Row],[Completed Day]]),1),"")</f>
        <v>41365</v>
      </c>
      <c r="T961" s="6">
        <f>IFERROR(DATE(YEAR(Incoming_Data[[#This Row],[Confirmed Day]]),MONTH(Incoming_Data[[#This Row],[Confirmed Day]]),1),"")</f>
        <v>41395</v>
      </c>
      <c r="U961" s="12">
        <f>IF(ISNUMBER(Incoming_Data[[#This Row],[Completed Day]]),1,0)</f>
        <v>1</v>
      </c>
      <c r="V961" s="12">
        <f>IF(ISNUMBER(Incoming_Data[[#This Row],[Confirmed Day]]),1,0)</f>
        <v>1</v>
      </c>
      <c r="X961" t="s">
        <v>1630</v>
      </c>
      <c r="Y961" s="36">
        <v>41380</v>
      </c>
      <c r="AA961" t="s">
        <v>423</v>
      </c>
      <c r="AB961" s="36">
        <v>41414</v>
      </c>
    </row>
    <row r="962" spans="2:28" x14ac:dyDescent="0.25">
      <c r="B962" s="24" t="s">
        <v>30</v>
      </c>
      <c r="C962" s="24" t="s">
        <v>17</v>
      </c>
      <c r="D962" s="24" t="s">
        <v>2187</v>
      </c>
      <c r="E962" s="24" t="s">
        <v>7835</v>
      </c>
      <c r="F962" s="24" t="s">
        <v>11279</v>
      </c>
      <c r="G962" s="36">
        <v>41341</v>
      </c>
      <c r="H962" s="36">
        <v>41341</v>
      </c>
      <c r="I962" s="12">
        <v>3</v>
      </c>
      <c r="J962" s="12">
        <v>3</v>
      </c>
      <c r="K962" s="12">
        <v>3</v>
      </c>
      <c r="L962" s="24" t="s">
        <v>10597</v>
      </c>
      <c r="M962" t="str">
        <f>VLOOKUP(LEFT(Incoming_Data[[#This Row],[Object ID]],1),Lookup[#All],2,FALSE)</f>
        <v>Service Request</v>
      </c>
      <c r="N962" s="36">
        <f>IFERROR(VLOOKUP(Incoming_Data[[#This Row],[Object ID]],SP_Data[#All],2,FALSE),"")</f>
        <v>41355</v>
      </c>
      <c r="O962" s="36">
        <f>IFERROR(VLOOKUP(Incoming_Data[[#This Row],[Object ID]],Finalized_Data[#All],2,FALSE),"")</f>
        <v>41386</v>
      </c>
      <c r="P9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2" s="6">
        <f>IFERROR(DATE(YEAR(Incoming_Data[[#This Row],[Incoming Day]]),MONTH(Incoming_Data[[#This Row],[Incoming Day]]),1),"")</f>
        <v>41334</v>
      </c>
      <c r="R962" s="3">
        <f>DATE(YEAR(Incoming_Data[[#This Row],[Incoming Day]]),1,1)</f>
        <v>41275</v>
      </c>
      <c r="S962" s="6">
        <f>IFERROR(DATE(YEAR(Incoming_Data[[#This Row],[Completed Day]]),MONTH(Incoming_Data[[#This Row],[Completed Day]]),1),"")</f>
        <v>41334</v>
      </c>
      <c r="T962" s="6">
        <f>IFERROR(DATE(YEAR(Incoming_Data[[#This Row],[Confirmed Day]]),MONTH(Incoming_Data[[#This Row],[Confirmed Day]]),1),"")</f>
        <v>41365</v>
      </c>
      <c r="U962" s="12">
        <f>IF(ISNUMBER(Incoming_Data[[#This Row],[Completed Day]]),1,0)</f>
        <v>1</v>
      </c>
      <c r="V962" s="12">
        <f>IF(ISNUMBER(Incoming_Data[[#This Row],[Confirmed Day]]),1,0)</f>
        <v>1</v>
      </c>
      <c r="X962" t="s">
        <v>1631</v>
      </c>
      <c r="Y962" s="36">
        <v>41381</v>
      </c>
      <c r="AA962" t="s">
        <v>1773</v>
      </c>
      <c r="AB962" s="36">
        <v>41414</v>
      </c>
    </row>
    <row r="963" spans="2:28" x14ac:dyDescent="0.25">
      <c r="B963" s="24" t="s">
        <v>30</v>
      </c>
      <c r="C963" s="24" t="s">
        <v>17</v>
      </c>
      <c r="D963" s="24" t="s">
        <v>2187</v>
      </c>
      <c r="E963" s="24" t="s">
        <v>7712</v>
      </c>
      <c r="F963" s="24" t="s">
        <v>11280</v>
      </c>
      <c r="G963" s="36">
        <v>41337</v>
      </c>
      <c r="H963" s="36">
        <v>41337</v>
      </c>
      <c r="I963" s="12">
        <v>3</v>
      </c>
      <c r="J963" s="12">
        <v>3</v>
      </c>
      <c r="K963" s="12">
        <v>3</v>
      </c>
      <c r="L963" s="24" t="s">
        <v>10597</v>
      </c>
      <c r="M963" t="str">
        <f>VLOOKUP(LEFT(Incoming_Data[[#This Row],[Object ID]],1),Lookup[#All],2,FALSE)</f>
        <v>Service Request</v>
      </c>
      <c r="N963" s="36">
        <f>IFERROR(VLOOKUP(Incoming_Data[[#This Row],[Object ID]],SP_Data[#All],2,FALSE),"")</f>
        <v>41353</v>
      </c>
      <c r="O963" s="36">
        <f>IFERROR(VLOOKUP(Incoming_Data[[#This Row],[Object ID]],Finalized_Data[#All],2,FALSE),"")</f>
        <v>41384</v>
      </c>
      <c r="P9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3" s="6">
        <f>IFERROR(DATE(YEAR(Incoming_Data[[#This Row],[Incoming Day]]),MONTH(Incoming_Data[[#This Row],[Incoming Day]]),1),"")</f>
        <v>41334</v>
      </c>
      <c r="R963" s="3">
        <f>DATE(YEAR(Incoming_Data[[#This Row],[Incoming Day]]),1,1)</f>
        <v>41275</v>
      </c>
      <c r="S963" s="6">
        <f>IFERROR(DATE(YEAR(Incoming_Data[[#This Row],[Completed Day]]),MONTH(Incoming_Data[[#This Row],[Completed Day]]),1),"")</f>
        <v>41334</v>
      </c>
      <c r="T963" s="6">
        <f>IFERROR(DATE(YEAR(Incoming_Data[[#This Row],[Confirmed Day]]),MONTH(Incoming_Data[[#This Row],[Confirmed Day]]),1),"")</f>
        <v>41365</v>
      </c>
      <c r="U963" s="12">
        <f>IF(ISNUMBER(Incoming_Data[[#This Row],[Completed Day]]),1,0)</f>
        <v>1</v>
      </c>
      <c r="V963" s="12">
        <f>IF(ISNUMBER(Incoming_Data[[#This Row],[Confirmed Day]]),1,0)</f>
        <v>1</v>
      </c>
      <c r="X963" t="s">
        <v>1632</v>
      </c>
      <c r="Y963" s="36">
        <v>41381</v>
      </c>
      <c r="AA963" t="s">
        <v>1640</v>
      </c>
      <c r="AB963" s="36">
        <v>41414</v>
      </c>
    </row>
    <row r="964" spans="2:28" x14ac:dyDescent="0.25">
      <c r="B964" s="24" t="s">
        <v>30</v>
      </c>
      <c r="C964" s="24" t="s">
        <v>17</v>
      </c>
      <c r="D964" s="24" t="s">
        <v>2187</v>
      </c>
      <c r="E964" s="24" t="s">
        <v>7676</v>
      </c>
      <c r="F964" s="24" t="s">
        <v>41</v>
      </c>
      <c r="G964" s="36">
        <v>41348</v>
      </c>
      <c r="H964" s="36">
        <v>41348</v>
      </c>
      <c r="I964" s="12">
        <v>3</v>
      </c>
      <c r="J964" s="12">
        <v>3</v>
      </c>
      <c r="K964" s="12">
        <v>3</v>
      </c>
      <c r="L964" s="24" t="s">
        <v>10597</v>
      </c>
      <c r="M964" t="str">
        <f>VLOOKUP(LEFT(Incoming_Data[[#This Row],[Object ID]],1),Lookup[#All],2,FALSE)</f>
        <v>Service Request</v>
      </c>
      <c r="N964" s="36">
        <f>IFERROR(VLOOKUP(Incoming_Data[[#This Row],[Object ID]],SP_Data[#All],2,FALSE),"")</f>
        <v>41365</v>
      </c>
      <c r="O964" s="36">
        <f>IFERROR(VLOOKUP(Incoming_Data[[#This Row],[Object ID]],Finalized_Data[#All],2,FALSE),"")</f>
        <v>41414</v>
      </c>
      <c r="P9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4" s="6">
        <f>IFERROR(DATE(YEAR(Incoming_Data[[#This Row],[Incoming Day]]),MONTH(Incoming_Data[[#This Row],[Incoming Day]]),1),"")</f>
        <v>41334</v>
      </c>
      <c r="R964" s="3">
        <f>DATE(YEAR(Incoming_Data[[#This Row],[Incoming Day]]),1,1)</f>
        <v>41275</v>
      </c>
      <c r="S964" s="6">
        <f>IFERROR(DATE(YEAR(Incoming_Data[[#This Row],[Completed Day]]),MONTH(Incoming_Data[[#This Row],[Completed Day]]),1),"")</f>
        <v>41365</v>
      </c>
      <c r="T964" s="6">
        <f>IFERROR(DATE(YEAR(Incoming_Data[[#This Row],[Confirmed Day]]),MONTH(Incoming_Data[[#This Row],[Confirmed Day]]),1),"")</f>
        <v>41395</v>
      </c>
      <c r="U964" s="12">
        <f>IF(ISNUMBER(Incoming_Data[[#This Row],[Completed Day]]),1,0)</f>
        <v>1</v>
      </c>
      <c r="V964" s="12">
        <f>IF(ISNUMBER(Incoming_Data[[#This Row],[Confirmed Day]]),1,0)</f>
        <v>1</v>
      </c>
      <c r="X964" t="s">
        <v>1633</v>
      </c>
      <c r="Y964" s="36">
        <v>41380</v>
      </c>
      <c r="AA964" t="s">
        <v>424</v>
      </c>
      <c r="AB964" s="36">
        <v>41414</v>
      </c>
    </row>
    <row r="965" spans="2:28" x14ac:dyDescent="0.25">
      <c r="B965" s="24" t="s">
        <v>30</v>
      </c>
      <c r="C965" s="24" t="s">
        <v>17</v>
      </c>
      <c r="D965" s="24" t="s">
        <v>2187</v>
      </c>
      <c r="E965" s="24" t="s">
        <v>7671</v>
      </c>
      <c r="F965" s="24" t="s">
        <v>11119</v>
      </c>
      <c r="G965" s="36">
        <v>41282</v>
      </c>
      <c r="H965" s="36">
        <v>41282</v>
      </c>
      <c r="I965" s="12">
        <v>3</v>
      </c>
      <c r="J965" s="12">
        <v>3</v>
      </c>
      <c r="K965" s="12">
        <v>3</v>
      </c>
      <c r="L965" s="24" t="s">
        <v>10597</v>
      </c>
      <c r="M965" t="str">
        <f>VLOOKUP(LEFT(Incoming_Data[[#This Row],[Object ID]],1),Lookup[#All],2,FALSE)</f>
        <v>Service Request</v>
      </c>
      <c r="N965" s="36">
        <f>IFERROR(VLOOKUP(Incoming_Data[[#This Row],[Object ID]],SP_Data[#All],2,FALSE),"")</f>
        <v>41353</v>
      </c>
      <c r="O965" s="36">
        <f>IFERROR(VLOOKUP(Incoming_Data[[#This Row],[Object ID]],Finalized_Data[#All],2,FALSE),"")</f>
        <v>41384</v>
      </c>
      <c r="P9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5" s="6">
        <f>IFERROR(DATE(YEAR(Incoming_Data[[#This Row],[Incoming Day]]),MONTH(Incoming_Data[[#This Row],[Incoming Day]]),1),"")</f>
        <v>41275</v>
      </c>
      <c r="R965" s="3">
        <f>DATE(YEAR(Incoming_Data[[#This Row],[Incoming Day]]),1,1)</f>
        <v>41275</v>
      </c>
      <c r="S965" s="6">
        <f>IFERROR(DATE(YEAR(Incoming_Data[[#This Row],[Completed Day]]),MONTH(Incoming_Data[[#This Row],[Completed Day]]),1),"")</f>
        <v>41334</v>
      </c>
      <c r="T965" s="6">
        <f>IFERROR(DATE(YEAR(Incoming_Data[[#This Row],[Confirmed Day]]),MONTH(Incoming_Data[[#This Row],[Confirmed Day]]),1),"")</f>
        <v>41365</v>
      </c>
      <c r="U965" s="12">
        <f>IF(ISNUMBER(Incoming_Data[[#This Row],[Completed Day]]),1,0)</f>
        <v>1</v>
      </c>
      <c r="V965" s="12">
        <f>IF(ISNUMBER(Incoming_Data[[#This Row],[Confirmed Day]]),1,0)</f>
        <v>1</v>
      </c>
      <c r="X965" t="s">
        <v>1634</v>
      </c>
      <c r="Y965" s="36">
        <v>41380</v>
      </c>
      <c r="AA965" t="s">
        <v>426</v>
      </c>
      <c r="AB965" s="36">
        <v>41414</v>
      </c>
    </row>
    <row r="966" spans="2:28" x14ac:dyDescent="0.25">
      <c r="B966" s="24" t="s">
        <v>30</v>
      </c>
      <c r="C966" s="24" t="s">
        <v>17</v>
      </c>
      <c r="D966" s="24" t="s">
        <v>2187</v>
      </c>
      <c r="E966" s="24" t="s">
        <v>7630</v>
      </c>
      <c r="F966" s="24" t="s">
        <v>11281</v>
      </c>
      <c r="G966" s="36">
        <v>41348</v>
      </c>
      <c r="H966" s="36">
        <v>41348</v>
      </c>
      <c r="I966" s="12">
        <v>3</v>
      </c>
      <c r="J966" s="12">
        <v>3</v>
      </c>
      <c r="K966" s="12">
        <v>3</v>
      </c>
      <c r="L966" s="24" t="s">
        <v>10597</v>
      </c>
      <c r="M966" t="str">
        <f>VLOOKUP(LEFT(Incoming_Data[[#This Row],[Object ID]],1),Lookup[#All],2,FALSE)</f>
        <v>Service Request</v>
      </c>
      <c r="N966" s="36">
        <f>IFERROR(VLOOKUP(Incoming_Data[[#This Row],[Object ID]],SP_Data[#All],2,FALSE),"")</f>
        <v>41353</v>
      </c>
      <c r="O966" s="36">
        <f>IFERROR(VLOOKUP(Incoming_Data[[#This Row],[Object ID]],Finalized_Data[#All],2,FALSE),"")</f>
        <v>41384</v>
      </c>
      <c r="P9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6" s="6">
        <f>IFERROR(DATE(YEAR(Incoming_Data[[#This Row],[Incoming Day]]),MONTH(Incoming_Data[[#This Row],[Incoming Day]]),1),"")</f>
        <v>41334</v>
      </c>
      <c r="R966" s="3">
        <f>DATE(YEAR(Incoming_Data[[#This Row],[Incoming Day]]),1,1)</f>
        <v>41275</v>
      </c>
      <c r="S966" s="6">
        <f>IFERROR(DATE(YEAR(Incoming_Data[[#This Row],[Completed Day]]),MONTH(Incoming_Data[[#This Row],[Completed Day]]),1),"")</f>
        <v>41334</v>
      </c>
      <c r="T966" s="6">
        <f>IFERROR(DATE(YEAR(Incoming_Data[[#This Row],[Confirmed Day]]),MONTH(Incoming_Data[[#This Row],[Confirmed Day]]),1),"")</f>
        <v>41365</v>
      </c>
      <c r="U966" s="12">
        <f>IF(ISNUMBER(Incoming_Data[[#This Row],[Completed Day]]),1,0)</f>
        <v>1</v>
      </c>
      <c r="V966" s="12">
        <f>IF(ISNUMBER(Incoming_Data[[#This Row],[Confirmed Day]]),1,0)</f>
        <v>1</v>
      </c>
      <c r="X966" t="s">
        <v>1635</v>
      </c>
      <c r="Y966" s="36">
        <v>41380</v>
      </c>
      <c r="AA966" t="s">
        <v>1641</v>
      </c>
      <c r="AB966" s="36">
        <v>41414</v>
      </c>
    </row>
    <row r="967" spans="2:28" x14ac:dyDescent="0.25">
      <c r="B967" s="24" t="s">
        <v>30</v>
      </c>
      <c r="C967" s="24" t="s">
        <v>17</v>
      </c>
      <c r="D967" s="24" t="s">
        <v>2187</v>
      </c>
      <c r="E967" s="24" t="s">
        <v>7622</v>
      </c>
      <c r="F967" s="24" t="s">
        <v>11158</v>
      </c>
      <c r="G967" s="36">
        <v>41338</v>
      </c>
      <c r="H967" s="36">
        <v>41338</v>
      </c>
      <c r="I967" s="12">
        <v>3</v>
      </c>
      <c r="J967" s="12">
        <v>3</v>
      </c>
      <c r="K967" s="12">
        <v>3</v>
      </c>
      <c r="L967" s="24" t="s">
        <v>10597</v>
      </c>
      <c r="M967" t="str">
        <f>VLOOKUP(LEFT(Incoming_Data[[#This Row],[Object ID]],1),Lookup[#All],2,FALSE)</f>
        <v>Service Request</v>
      </c>
      <c r="N967" s="36">
        <f>IFERROR(VLOOKUP(Incoming_Data[[#This Row],[Object ID]],SP_Data[#All],2,FALSE),"")</f>
        <v>41353</v>
      </c>
      <c r="O967" s="36">
        <f>IFERROR(VLOOKUP(Incoming_Data[[#This Row],[Object ID]],Finalized_Data[#All],2,FALSE),"")</f>
        <v>41384</v>
      </c>
      <c r="P9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7" s="6">
        <f>IFERROR(DATE(YEAR(Incoming_Data[[#This Row],[Incoming Day]]),MONTH(Incoming_Data[[#This Row],[Incoming Day]]),1),"")</f>
        <v>41334</v>
      </c>
      <c r="R967" s="3">
        <f>DATE(YEAR(Incoming_Data[[#This Row],[Incoming Day]]),1,1)</f>
        <v>41275</v>
      </c>
      <c r="S967" s="6">
        <f>IFERROR(DATE(YEAR(Incoming_Data[[#This Row],[Completed Day]]),MONTH(Incoming_Data[[#This Row],[Completed Day]]),1),"")</f>
        <v>41334</v>
      </c>
      <c r="T967" s="6">
        <f>IFERROR(DATE(YEAR(Incoming_Data[[#This Row],[Confirmed Day]]),MONTH(Incoming_Data[[#This Row],[Confirmed Day]]),1),"")</f>
        <v>41365</v>
      </c>
      <c r="U967" s="12">
        <f>IF(ISNUMBER(Incoming_Data[[#This Row],[Completed Day]]),1,0)</f>
        <v>1</v>
      </c>
      <c r="V967" s="12">
        <f>IF(ISNUMBER(Incoming_Data[[#This Row],[Confirmed Day]]),1,0)</f>
        <v>1</v>
      </c>
      <c r="X967" t="s">
        <v>1636</v>
      </c>
      <c r="Y967" s="36">
        <v>41380</v>
      </c>
      <c r="AA967" t="s">
        <v>1642</v>
      </c>
      <c r="AB967" s="36">
        <v>41414</v>
      </c>
    </row>
    <row r="968" spans="2:28" x14ac:dyDescent="0.25">
      <c r="B968" s="24" t="s">
        <v>30</v>
      </c>
      <c r="C968" s="24" t="s">
        <v>17</v>
      </c>
      <c r="D968" s="24" t="s">
        <v>2187</v>
      </c>
      <c r="E968" s="24" t="s">
        <v>7614</v>
      </c>
      <c r="F968" s="24" t="s">
        <v>11158</v>
      </c>
      <c r="G968" s="36">
        <v>41340</v>
      </c>
      <c r="H968" s="36">
        <v>41340</v>
      </c>
      <c r="I968" s="12">
        <v>3</v>
      </c>
      <c r="J968" s="12">
        <v>3</v>
      </c>
      <c r="K968" s="12">
        <v>3</v>
      </c>
      <c r="L968" s="24" t="s">
        <v>10597</v>
      </c>
      <c r="M968" t="str">
        <f>VLOOKUP(LEFT(Incoming_Data[[#This Row],[Object ID]],1),Lookup[#All],2,FALSE)</f>
        <v>Service Request</v>
      </c>
      <c r="N968" s="36">
        <f>IFERROR(VLOOKUP(Incoming_Data[[#This Row],[Object ID]],SP_Data[#All],2,FALSE),"")</f>
        <v>41353</v>
      </c>
      <c r="O968" s="36">
        <f>IFERROR(VLOOKUP(Incoming_Data[[#This Row],[Object ID]],Finalized_Data[#All],2,FALSE),"")</f>
        <v>41384</v>
      </c>
      <c r="P9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8" s="6">
        <f>IFERROR(DATE(YEAR(Incoming_Data[[#This Row],[Incoming Day]]),MONTH(Incoming_Data[[#This Row],[Incoming Day]]),1),"")</f>
        <v>41334</v>
      </c>
      <c r="R968" s="3">
        <f>DATE(YEAR(Incoming_Data[[#This Row],[Incoming Day]]),1,1)</f>
        <v>41275</v>
      </c>
      <c r="S968" s="6">
        <f>IFERROR(DATE(YEAR(Incoming_Data[[#This Row],[Completed Day]]),MONTH(Incoming_Data[[#This Row],[Completed Day]]),1),"")</f>
        <v>41334</v>
      </c>
      <c r="T968" s="6">
        <f>IFERROR(DATE(YEAR(Incoming_Data[[#This Row],[Confirmed Day]]),MONTH(Incoming_Data[[#This Row],[Confirmed Day]]),1),"")</f>
        <v>41365</v>
      </c>
      <c r="U968" s="12">
        <f>IF(ISNUMBER(Incoming_Data[[#This Row],[Completed Day]]),1,0)</f>
        <v>1</v>
      </c>
      <c r="V968" s="12">
        <f>IF(ISNUMBER(Incoming_Data[[#This Row],[Confirmed Day]]),1,0)</f>
        <v>1</v>
      </c>
      <c r="X968" t="s">
        <v>1637</v>
      </c>
      <c r="Y968" s="36">
        <v>41380</v>
      </c>
      <c r="AA968" t="s">
        <v>1643</v>
      </c>
      <c r="AB968" s="36">
        <v>41380</v>
      </c>
    </row>
    <row r="969" spans="2:28" x14ac:dyDescent="0.25">
      <c r="B969" s="24" t="s">
        <v>30</v>
      </c>
      <c r="C969" s="24" t="s">
        <v>17</v>
      </c>
      <c r="D969" s="24" t="s">
        <v>2187</v>
      </c>
      <c r="E969" s="24" t="s">
        <v>11282</v>
      </c>
      <c r="F969" s="24" t="s">
        <v>11283</v>
      </c>
      <c r="G969" s="36">
        <v>41351</v>
      </c>
      <c r="H969" s="36">
        <v>41351</v>
      </c>
      <c r="I969" s="12">
        <v>3</v>
      </c>
      <c r="J969" s="12">
        <v>3</v>
      </c>
      <c r="K969" s="12">
        <v>3</v>
      </c>
      <c r="L969" s="24" t="s">
        <v>10772</v>
      </c>
      <c r="M969" t="str">
        <f>VLOOKUP(LEFT(Incoming_Data[[#This Row],[Object ID]],1),Lookup[#All],2,FALSE)</f>
        <v>Service Request</v>
      </c>
      <c r="N969" s="36" t="str">
        <f>IFERROR(VLOOKUP(Incoming_Data[[#This Row],[Object ID]],SP_Data[#All],2,FALSE),"")</f>
        <v/>
      </c>
      <c r="O969" s="36" t="str">
        <f>IFERROR(VLOOKUP(Incoming_Data[[#This Row],[Object ID]],Finalized_Data[#All],2,FALSE),"")</f>
        <v/>
      </c>
      <c r="P9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69" s="6">
        <f>IFERROR(DATE(YEAR(Incoming_Data[[#This Row],[Incoming Day]]),MONTH(Incoming_Data[[#This Row],[Incoming Day]]),1),"")</f>
        <v>41334</v>
      </c>
      <c r="R969" s="3">
        <f>DATE(YEAR(Incoming_Data[[#This Row],[Incoming Day]]),1,1)</f>
        <v>41275</v>
      </c>
      <c r="S969" s="6" t="str">
        <f>IFERROR(DATE(YEAR(Incoming_Data[[#This Row],[Completed Day]]),MONTH(Incoming_Data[[#This Row],[Completed Day]]),1),"")</f>
        <v/>
      </c>
      <c r="T969" s="6" t="str">
        <f>IFERROR(DATE(YEAR(Incoming_Data[[#This Row],[Confirmed Day]]),MONTH(Incoming_Data[[#This Row],[Confirmed Day]]),1),"")</f>
        <v/>
      </c>
      <c r="U969" s="12">
        <f>IF(ISNUMBER(Incoming_Data[[#This Row],[Completed Day]]),1,0)</f>
        <v>0</v>
      </c>
      <c r="V969" s="12">
        <f>IF(ISNUMBER(Incoming_Data[[#This Row],[Confirmed Day]]),1,0)</f>
        <v>0</v>
      </c>
      <c r="X969" t="s">
        <v>1638</v>
      </c>
      <c r="Y969" s="36">
        <v>41380</v>
      </c>
      <c r="AA969" t="s">
        <v>1644</v>
      </c>
      <c r="AB969" s="36">
        <v>41414</v>
      </c>
    </row>
    <row r="970" spans="2:28" x14ac:dyDescent="0.25">
      <c r="B970" s="24" t="s">
        <v>30</v>
      </c>
      <c r="C970" s="24" t="s">
        <v>17</v>
      </c>
      <c r="D970" s="24" t="s">
        <v>2187</v>
      </c>
      <c r="E970" s="24" t="s">
        <v>7610</v>
      </c>
      <c r="F970" s="24" t="s">
        <v>11284</v>
      </c>
      <c r="G970" s="36">
        <v>41351</v>
      </c>
      <c r="H970" s="36">
        <v>41351</v>
      </c>
      <c r="I970" s="12">
        <v>3</v>
      </c>
      <c r="J970" s="12">
        <v>3</v>
      </c>
      <c r="K970" s="12">
        <v>3</v>
      </c>
      <c r="L970" s="24" t="s">
        <v>10597</v>
      </c>
      <c r="M970" t="str">
        <f>VLOOKUP(LEFT(Incoming_Data[[#This Row],[Object ID]],1),Lookup[#All],2,FALSE)</f>
        <v>Service Request</v>
      </c>
      <c r="N970" s="36">
        <f>IFERROR(VLOOKUP(Incoming_Data[[#This Row],[Object ID]],SP_Data[#All],2,FALSE),"")</f>
        <v>41356</v>
      </c>
      <c r="O970" s="36">
        <f>IFERROR(VLOOKUP(Incoming_Data[[#This Row],[Object ID]],Finalized_Data[#All],2,FALSE),"")</f>
        <v>41387</v>
      </c>
      <c r="P9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0" s="6">
        <f>IFERROR(DATE(YEAR(Incoming_Data[[#This Row],[Incoming Day]]),MONTH(Incoming_Data[[#This Row],[Incoming Day]]),1),"")</f>
        <v>41334</v>
      </c>
      <c r="R970" s="3">
        <f>DATE(YEAR(Incoming_Data[[#This Row],[Incoming Day]]),1,1)</f>
        <v>41275</v>
      </c>
      <c r="S970" s="6">
        <f>IFERROR(DATE(YEAR(Incoming_Data[[#This Row],[Completed Day]]),MONTH(Incoming_Data[[#This Row],[Completed Day]]),1),"")</f>
        <v>41334</v>
      </c>
      <c r="T970" s="6">
        <f>IFERROR(DATE(YEAR(Incoming_Data[[#This Row],[Confirmed Day]]),MONTH(Incoming_Data[[#This Row],[Confirmed Day]]),1),"")</f>
        <v>41365</v>
      </c>
      <c r="U970" s="12">
        <f>IF(ISNUMBER(Incoming_Data[[#This Row],[Completed Day]]),1,0)</f>
        <v>1</v>
      </c>
      <c r="V970" s="12">
        <f>IF(ISNUMBER(Incoming_Data[[#This Row],[Confirmed Day]]),1,0)</f>
        <v>1</v>
      </c>
      <c r="X970" t="s">
        <v>1639</v>
      </c>
      <c r="Y970" s="36">
        <v>41380</v>
      </c>
      <c r="AA970" t="s">
        <v>1888</v>
      </c>
      <c r="AB970" s="36">
        <v>41414</v>
      </c>
    </row>
    <row r="971" spans="2:28" x14ac:dyDescent="0.25">
      <c r="B971" s="24" t="s">
        <v>30</v>
      </c>
      <c r="C971" s="24" t="s">
        <v>17</v>
      </c>
      <c r="D971" s="24" t="s">
        <v>2187</v>
      </c>
      <c r="E971" s="24" t="s">
        <v>7600</v>
      </c>
      <c r="F971" s="24" t="s">
        <v>11285</v>
      </c>
      <c r="G971" s="36">
        <v>41345</v>
      </c>
      <c r="H971" s="36">
        <v>41345</v>
      </c>
      <c r="I971" s="12">
        <v>3</v>
      </c>
      <c r="J971" s="12">
        <v>3</v>
      </c>
      <c r="K971" s="12">
        <v>3</v>
      </c>
      <c r="L971" s="24" t="s">
        <v>10597</v>
      </c>
      <c r="M971" t="str">
        <f>VLOOKUP(LEFT(Incoming_Data[[#This Row],[Object ID]],1),Lookup[#All],2,FALSE)</f>
        <v>Service Request</v>
      </c>
      <c r="N971" s="36">
        <f>IFERROR(VLOOKUP(Incoming_Data[[#This Row],[Object ID]],SP_Data[#All],2,FALSE),"")</f>
        <v>41353</v>
      </c>
      <c r="O971" s="36">
        <f>IFERROR(VLOOKUP(Incoming_Data[[#This Row],[Object ID]],Finalized_Data[#All],2,FALSE),"")</f>
        <v>41384</v>
      </c>
      <c r="P9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1" s="6">
        <f>IFERROR(DATE(YEAR(Incoming_Data[[#This Row],[Incoming Day]]),MONTH(Incoming_Data[[#This Row],[Incoming Day]]),1),"")</f>
        <v>41334</v>
      </c>
      <c r="R971" s="3">
        <f>DATE(YEAR(Incoming_Data[[#This Row],[Incoming Day]]),1,1)</f>
        <v>41275</v>
      </c>
      <c r="S971" s="6">
        <f>IFERROR(DATE(YEAR(Incoming_Data[[#This Row],[Completed Day]]),MONTH(Incoming_Data[[#This Row],[Completed Day]]),1),"")</f>
        <v>41334</v>
      </c>
      <c r="T971" s="6">
        <f>IFERROR(DATE(YEAR(Incoming_Data[[#This Row],[Confirmed Day]]),MONTH(Incoming_Data[[#This Row],[Confirmed Day]]),1),"")</f>
        <v>41365</v>
      </c>
      <c r="U971" s="12">
        <f>IF(ISNUMBER(Incoming_Data[[#This Row],[Completed Day]]),1,0)</f>
        <v>1</v>
      </c>
      <c r="V971" s="12">
        <f>IF(ISNUMBER(Incoming_Data[[#This Row],[Confirmed Day]]),1,0)</f>
        <v>1</v>
      </c>
      <c r="X971" t="s">
        <v>423</v>
      </c>
      <c r="Y971" s="36">
        <v>41375</v>
      </c>
      <c r="AA971" t="s">
        <v>1645</v>
      </c>
      <c r="AB971" s="36">
        <v>41414</v>
      </c>
    </row>
    <row r="972" spans="2:28" x14ac:dyDescent="0.25">
      <c r="B972" s="24" t="s">
        <v>30</v>
      </c>
      <c r="C972" s="24" t="s">
        <v>17</v>
      </c>
      <c r="D972" s="24" t="s">
        <v>2187</v>
      </c>
      <c r="E972" s="24" t="s">
        <v>7564</v>
      </c>
      <c r="F972" s="24" t="s">
        <v>11286</v>
      </c>
      <c r="G972" s="36">
        <v>41348</v>
      </c>
      <c r="H972" s="36">
        <v>41348</v>
      </c>
      <c r="I972" s="12">
        <v>3</v>
      </c>
      <c r="J972" s="12">
        <v>3</v>
      </c>
      <c r="K972" s="12">
        <v>3</v>
      </c>
      <c r="L972" s="24" t="s">
        <v>10597</v>
      </c>
      <c r="M972" t="str">
        <f>VLOOKUP(LEFT(Incoming_Data[[#This Row],[Object ID]],1),Lookup[#All],2,FALSE)</f>
        <v>Service Request</v>
      </c>
      <c r="N972" s="36">
        <f>IFERROR(VLOOKUP(Incoming_Data[[#This Row],[Object ID]],SP_Data[#All],2,FALSE),"")</f>
        <v>41353</v>
      </c>
      <c r="O972" s="36">
        <f>IFERROR(VLOOKUP(Incoming_Data[[#This Row],[Object ID]],Finalized_Data[#All],2,FALSE),"")</f>
        <v>41384</v>
      </c>
      <c r="P9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2" s="6">
        <f>IFERROR(DATE(YEAR(Incoming_Data[[#This Row],[Incoming Day]]),MONTH(Incoming_Data[[#This Row],[Incoming Day]]),1),"")</f>
        <v>41334</v>
      </c>
      <c r="R972" s="3">
        <f>DATE(YEAR(Incoming_Data[[#This Row],[Incoming Day]]),1,1)</f>
        <v>41275</v>
      </c>
      <c r="S972" s="6">
        <f>IFERROR(DATE(YEAR(Incoming_Data[[#This Row],[Completed Day]]),MONTH(Incoming_Data[[#This Row],[Completed Day]]),1),"")</f>
        <v>41334</v>
      </c>
      <c r="T972" s="6">
        <f>IFERROR(DATE(YEAR(Incoming_Data[[#This Row],[Confirmed Day]]),MONTH(Incoming_Data[[#This Row],[Confirmed Day]]),1),"")</f>
        <v>41365</v>
      </c>
      <c r="U972" s="12">
        <f>IF(ISNUMBER(Incoming_Data[[#This Row],[Completed Day]]),1,0)</f>
        <v>1</v>
      </c>
      <c r="V972" s="12">
        <f>IF(ISNUMBER(Incoming_Data[[#This Row],[Confirmed Day]]),1,0)</f>
        <v>1</v>
      </c>
      <c r="X972" t="s">
        <v>1773</v>
      </c>
      <c r="Y972" s="36">
        <v>41383</v>
      </c>
      <c r="AA972" t="s">
        <v>1646</v>
      </c>
      <c r="AB972" s="36">
        <v>41414</v>
      </c>
    </row>
    <row r="973" spans="2:28" x14ac:dyDescent="0.25">
      <c r="B973" s="24" t="s">
        <v>30</v>
      </c>
      <c r="C973" s="24" t="s">
        <v>17</v>
      </c>
      <c r="D973" s="24" t="s">
        <v>2187</v>
      </c>
      <c r="E973" s="24" t="s">
        <v>7473</v>
      </c>
      <c r="F973" s="24" t="s">
        <v>11287</v>
      </c>
      <c r="G973" s="36">
        <v>41351</v>
      </c>
      <c r="H973" s="36">
        <v>41351</v>
      </c>
      <c r="I973" s="12">
        <v>3</v>
      </c>
      <c r="J973" s="12">
        <v>3</v>
      </c>
      <c r="K973" s="12">
        <v>3</v>
      </c>
      <c r="L973" s="24" t="s">
        <v>10597</v>
      </c>
      <c r="M973" t="str">
        <f>VLOOKUP(LEFT(Incoming_Data[[#This Row],[Object ID]],1),Lookup[#All],2,FALSE)</f>
        <v>Service Request</v>
      </c>
      <c r="N973" s="36">
        <f>IFERROR(VLOOKUP(Incoming_Data[[#This Row],[Object ID]],SP_Data[#All],2,FALSE),"")</f>
        <v>41354</v>
      </c>
      <c r="O973" s="36">
        <f>IFERROR(VLOOKUP(Incoming_Data[[#This Row],[Object ID]],Finalized_Data[#All],2,FALSE),"")</f>
        <v>41385</v>
      </c>
      <c r="P9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3" s="6">
        <f>IFERROR(DATE(YEAR(Incoming_Data[[#This Row],[Incoming Day]]),MONTH(Incoming_Data[[#This Row],[Incoming Day]]),1),"")</f>
        <v>41334</v>
      </c>
      <c r="R973" s="3">
        <f>DATE(YEAR(Incoming_Data[[#This Row],[Incoming Day]]),1,1)</f>
        <v>41275</v>
      </c>
      <c r="S973" s="6">
        <f>IFERROR(DATE(YEAR(Incoming_Data[[#This Row],[Completed Day]]),MONTH(Incoming_Data[[#This Row],[Completed Day]]),1),"")</f>
        <v>41334</v>
      </c>
      <c r="T973" s="6">
        <f>IFERROR(DATE(YEAR(Incoming_Data[[#This Row],[Confirmed Day]]),MONTH(Incoming_Data[[#This Row],[Confirmed Day]]),1),"")</f>
        <v>41365</v>
      </c>
      <c r="U973" s="12">
        <f>IF(ISNUMBER(Incoming_Data[[#This Row],[Completed Day]]),1,0)</f>
        <v>1</v>
      </c>
      <c r="V973" s="12">
        <f>IF(ISNUMBER(Incoming_Data[[#This Row],[Confirmed Day]]),1,0)</f>
        <v>1</v>
      </c>
      <c r="X973" t="s">
        <v>1640</v>
      </c>
      <c r="Y973" s="36">
        <v>41380</v>
      </c>
      <c r="AA973" t="s">
        <v>1647</v>
      </c>
      <c r="AB973" s="36">
        <v>41414</v>
      </c>
    </row>
    <row r="974" spans="2:28" x14ac:dyDescent="0.25">
      <c r="B974" s="24" t="s">
        <v>30</v>
      </c>
      <c r="C974" s="24" t="s">
        <v>17</v>
      </c>
      <c r="D974" s="24" t="s">
        <v>2187</v>
      </c>
      <c r="E974" s="24" t="s">
        <v>11288</v>
      </c>
      <c r="F974" s="24" t="s">
        <v>11289</v>
      </c>
      <c r="G974" s="36">
        <v>41341</v>
      </c>
      <c r="H974" s="36">
        <v>41340</v>
      </c>
      <c r="I974" s="12">
        <v>3</v>
      </c>
      <c r="J974" s="12">
        <v>3</v>
      </c>
      <c r="K974" s="12">
        <v>3</v>
      </c>
      <c r="L974" s="24" t="s">
        <v>10602</v>
      </c>
      <c r="M974" t="str">
        <f>VLOOKUP(LEFT(Incoming_Data[[#This Row],[Object ID]],1),Lookup[#All],2,FALSE)</f>
        <v>Service Request</v>
      </c>
      <c r="N974" s="36" t="str">
        <f>IFERROR(VLOOKUP(Incoming_Data[[#This Row],[Object ID]],SP_Data[#All],2,FALSE),"")</f>
        <v/>
      </c>
      <c r="O974" s="36" t="str">
        <f>IFERROR(VLOOKUP(Incoming_Data[[#This Row],[Object ID]],Finalized_Data[#All],2,FALSE),"")</f>
        <v/>
      </c>
      <c r="P9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4" s="6">
        <f>IFERROR(DATE(YEAR(Incoming_Data[[#This Row],[Incoming Day]]),MONTH(Incoming_Data[[#This Row],[Incoming Day]]),1),"")</f>
        <v>41334</v>
      </c>
      <c r="R974" s="3">
        <f>DATE(YEAR(Incoming_Data[[#This Row],[Incoming Day]]),1,1)</f>
        <v>41275</v>
      </c>
      <c r="S974" s="6" t="str">
        <f>IFERROR(DATE(YEAR(Incoming_Data[[#This Row],[Completed Day]]),MONTH(Incoming_Data[[#This Row],[Completed Day]]),1),"")</f>
        <v/>
      </c>
      <c r="T974" s="6" t="str">
        <f>IFERROR(DATE(YEAR(Incoming_Data[[#This Row],[Confirmed Day]]),MONTH(Incoming_Data[[#This Row],[Confirmed Day]]),1),"")</f>
        <v/>
      </c>
      <c r="U974" s="12">
        <f>IF(ISNUMBER(Incoming_Data[[#This Row],[Completed Day]]),1,0)</f>
        <v>0</v>
      </c>
      <c r="V974" s="12">
        <f>IF(ISNUMBER(Incoming_Data[[#This Row],[Confirmed Day]]),1,0)</f>
        <v>0</v>
      </c>
      <c r="X974" t="s">
        <v>424</v>
      </c>
      <c r="Y974" s="36">
        <v>41375</v>
      </c>
      <c r="AA974" t="s">
        <v>1648</v>
      </c>
      <c r="AB974" s="36">
        <v>41414</v>
      </c>
    </row>
    <row r="975" spans="2:28" x14ac:dyDescent="0.25">
      <c r="B975" s="24" t="s">
        <v>30</v>
      </c>
      <c r="C975" s="24" t="s">
        <v>17</v>
      </c>
      <c r="D975" s="24" t="s">
        <v>2187</v>
      </c>
      <c r="E975" s="24" t="s">
        <v>7417</v>
      </c>
      <c r="F975" s="24" t="s">
        <v>11119</v>
      </c>
      <c r="G975" s="36">
        <v>41332</v>
      </c>
      <c r="H975" s="36">
        <v>41332</v>
      </c>
      <c r="I975" s="12">
        <v>3</v>
      </c>
      <c r="J975" s="12">
        <v>3</v>
      </c>
      <c r="K975" s="12">
        <v>3</v>
      </c>
      <c r="L975" s="24" t="s">
        <v>10597</v>
      </c>
      <c r="M975" t="str">
        <f>VLOOKUP(LEFT(Incoming_Data[[#This Row],[Object ID]],1),Lookup[#All],2,FALSE)</f>
        <v>Service Request</v>
      </c>
      <c r="N975" s="36">
        <f>IFERROR(VLOOKUP(Incoming_Data[[#This Row],[Object ID]],SP_Data[#All],2,FALSE),"")</f>
        <v>41353</v>
      </c>
      <c r="O975" s="36">
        <f>IFERROR(VLOOKUP(Incoming_Data[[#This Row],[Object ID]],Finalized_Data[#All],2,FALSE),"")</f>
        <v>41384</v>
      </c>
      <c r="P9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5" s="6">
        <f>IFERROR(DATE(YEAR(Incoming_Data[[#This Row],[Incoming Day]]),MONTH(Incoming_Data[[#This Row],[Incoming Day]]),1),"")</f>
        <v>41306</v>
      </c>
      <c r="R975" s="3">
        <f>DATE(YEAR(Incoming_Data[[#This Row],[Incoming Day]]),1,1)</f>
        <v>41275</v>
      </c>
      <c r="S975" s="6">
        <f>IFERROR(DATE(YEAR(Incoming_Data[[#This Row],[Completed Day]]),MONTH(Incoming_Data[[#This Row],[Completed Day]]),1),"")</f>
        <v>41334</v>
      </c>
      <c r="T975" s="6">
        <f>IFERROR(DATE(YEAR(Incoming_Data[[#This Row],[Confirmed Day]]),MONTH(Incoming_Data[[#This Row],[Confirmed Day]]),1),"")</f>
        <v>41365</v>
      </c>
      <c r="U975" s="12">
        <f>IF(ISNUMBER(Incoming_Data[[#This Row],[Completed Day]]),1,0)</f>
        <v>1</v>
      </c>
      <c r="V975" s="12">
        <f>IF(ISNUMBER(Incoming_Data[[#This Row],[Confirmed Day]]),1,0)</f>
        <v>1</v>
      </c>
      <c r="X975" t="s">
        <v>426</v>
      </c>
      <c r="Y975" s="36">
        <v>41383</v>
      </c>
      <c r="AA975" t="s">
        <v>1649</v>
      </c>
      <c r="AB975" s="36">
        <v>41414</v>
      </c>
    </row>
    <row r="976" spans="2:28" x14ac:dyDescent="0.25">
      <c r="B976" s="24" t="s">
        <v>30</v>
      </c>
      <c r="C976" s="24" t="s">
        <v>17</v>
      </c>
      <c r="D976" s="24" t="s">
        <v>2187</v>
      </c>
      <c r="E976" s="24" t="s">
        <v>7413</v>
      </c>
      <c r="F976" s="24" t="s">
        <v>11158</v>
      </c>
      <c r="G976" s="36">
        <v>41338</v>
      </c>
      <c r="H976" s="36">
        <v>41338</v>
      </c>
      <c r="I976" s="12">
        <v>3</v>
      </c>
      <c r="J976" s="12">
        <v>3</v>
      </c>
      <c r="K976" s="12">
        <v>3</v>
      </c>
      <c r="L976" s="24" t="s">
        <v>10597</v>
      </c>
      <c r="M976" t="str">
        <f>VLOOKUP(LEFT(Incoming_Data[[#This Row],[Object ID]],1),Lookup[#All],2,FALSE)</f>
        <v>Service Request</v>
      </c>
      <c r="N976" s="36">
        <f>IFERROR(VLOOKUP(Incoming_Data[[#This Row],[Object ID]],SP_Data[#All],2,FALSE),"")</f>
        <v>41353</v>
      </c>
      <c r="O976" s="36">
        <f>IFERROR(VLOOKUP(Incoming_Data[[#This Row],[Object ID]],Finalized_Data[#All],2,FALSE),"")</f>
        <v>41384</v>
      </c>
      <c r="P9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6" s="6">
        <f>IFERROR(DATE(YEAR(Incoming_Data[[#This Row],[Incoming Day]]),MONTH(Incoming_Data[[#This Row],[Incoming Day]]),1),"")</f>
        <v>41334</v>
      </c>
      <c r="R976" s="3">
        <f>DATE(YEAR(Incoming_Data[[#This Row],[Incoming Day]]),1,1)</f>
        <v>41275</v>
      </c>
      <c r="S976" s="6">
        <f>IFERROR(DATE(YEAR(Incoming_Data[[#This Row],[Completed Day]]),MONTH(Incoming_Data[[#This Row],[Completed Day]]),1),"")</f>
        <v>41334</v>
      </c>
      <c r="T976" s="6">
        <f>IFERROR(DATE(YEAR(Incoming_Data[[#This Row],[Confirmed Day]]),MONTH(Incoming_Data[[#This Row],[Confirmed Day]]),1),"")</f>
        <v>41365</v>
      </c>
      <c r="U976" s="12">
        <f>IF(ISNUMBER(Incoming_Data[[#This Row],[Completed Day]]),1,0)</f>
        <v>1</v>
      </c>
      <c r="V976" s="12">
        <f>IF(ISNUMBER(Incoming_Data[[#This Row],[Confirmed Day]]),1,0)</f>
        <v>1</v>
      </c>
      <c r="X976" t="s">
        <v>1641</v>
      </c>
      <c r="Y976" s="36">
        <v>41380</v>
      </c>
      <c r="AA976" t="s">
        <v>1650</v>
      </c>
      <c r="AB976" s="36">
        <v>41414</v>
      </c>
    </row>
    <row r="977" spans="2:28" x14ac:dyDescent="0.25">
      <c r="B977" s="24" t="s">
        <v>30</v>
      </c>
      <c r="C977" s="24" t="s">
        <v>17</v>
      </c>
      <c r="D977" s="24" t="s">
        <v>2187</v>
      </c>
      <c r="E977" s="24" t="s">
        <v>7324</v>
      </c>
      <c r="F977" s="24" t="s">
        <v>11156</v>
      </c>
      <c r="G977" s="36">
        <v>41351</v>
      </c>
      <c r="H977" s="36">
        <v>41351</v>
      </c>
      <c r="I977" s="12">
        <v>3</v>
      </c>
      <c r="J977" s="12">
        <v>3</v>
      </c>
      <c r="K977" s="12">
        <v>3</v>
      </c>
      <c r="L977" s="24" t="s">
        <v>10597</v>
      </c>
      <c r="M977" t="str">
        <f>VLOOKUP(LEFT(Incoming_Data[[#This Row],[Object ID]],1),Lookup[#All],2,FALSE)</f>
        <v>Service Request</v>
      </c>
      <c r="N977" s="36">
        <f>IFERROR(VLOOKUP(Incoming_Data[[#This Row],[Object ID]],SP_Data[#All],2,FALSE),"")</f>
        <v>41353</v>
      </c>
      <c r="O977" s="36">
        <f>IFERROR(VLOOKUP(Incoming_Data[[#This Row],[Object ID]],Finalized_Data[#All],2,FALSE),"")</f>
        <v>41384</v>
      </c>
      <c r="P9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7" s="6">
        <f>IFERROR(DATE(YEAR(Incoming_Data[[#This Row],[Incoming Day]]),MONTH(Incoming_Data[[#This Row],[Incoming Day]]),1),"")</f>
        <v>41334</v>
      </c>
      <c r="R977" s="3">
        <f>DATE(YEAR(Incoming_Data[[#This Row],[Incoming Day]]),1,1)</f>
        <v>41275</v>
      </c>
      <c r="S977" s="6">
        <f>IFERROR(DATE(YEAR(Incoming_Data[[#This Row],[Completed Day]]),MONTH(Incoming_Data[[#This Row],[Completed Day]]),1),"")</f>
        <v>41334</v>
      </c>
      <c r="T977" s="6">
        <f>IFERROR(DATE(YEAR(Incoming_Data[[#This Row],[Confirmed Day]]),MONTH(Incoming_Data[[#This Row],[Confirmed Day]]),1),"")</f>
        <v>41365</v>
      </c>
      <c r="U977" s="12">
        <f>IF(ISNUMBER(Incoming_Data[[#This Row],[Completed Day]]),1,0)</f>
        <v>1</v>
      </c>
      <c r="V977" s="12">
        <f>IF(ISNUMBER(Incoming_Data[[#This Row],[Confirmed Day]]),1,0)</f>
        <v>1</v>
      </c>
      <c r="X977" t="s">
        <v>1642</v>
      </c>
      <c r="Y977" s="36">
        <v>41380</v>
      </c>
      <c r="AA977" t="s">
        <v>1651</v>
      </c>
      <c r="AB977" s="36">
        <v>41414</v>
      </c>
    </row>
    <row r="978" spans="2:28" x14ac:dyDescent="0.25">
      <c r="B978" s="24" t="s">
        <v>30</v>
      </c>
      <c r="C978" s="24" t="s">
        <v>17</v>
      </c>
      <c r="D978" s="24" t="s">
        <v>2187</v>
      </c>
      <c r="E978" s="24" t="s">
        <v>7268</v>
      </c>
      <c r="F978" s="24" t="s">
        <v>11290</v>
      </c>
      <c r="G978" s="36">
        <v>41352</v>
      </c>
      <c r="H978" s="36">
        <v>41352</v>
      </c>
      <c r="I978" s="12">
        <v>3</v>
      </c>
      <c r="J978" s="12">
        <v>3</v>
      </c>
      <c r="K978" s="12">
        <v>3</v>
      </c>
      <c r="L978" s="24" t="s">
        <v>10597</v>
      </c>
      <c r="M978" t="str">
        <f>VLOOKUP(LEFT(Incoming_Data[[#This Row],[Object ID]],1),Lookup[#All],2,FALSE)</f>
        <v>Service Request</v>
      </c>
      <c r="N978" s="36">
        <f>IFERROR(VLOOKUP(Incoming_Data[[#This Row],[Object ID]],SP_Data[#All],2,FALSE),"")</f>
        <v>41354</v>
      </c>
      <c r="O978" s="36">
        <f>IFERROR(VLOOKUP(Incoming_Data[[#This Row],[Object ID]],Finalized_Data[#All],2,FALSE),"")</f>
        <v>41385</v>
      </c>
      <c r="P9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8" s="6">
        <f>IFERROR(DATE(YEAR(Incoming_Data[[#This Row],[Incoming Day]]),MONTH(Incoming_Data[[#This Row],[Incoming Day]]),1),"")</f>
        <v>41334</v>
      </c>
      <c r="R978" s="3">
        <f>DATE(YEAR(Incoming_Data[[#This Row],[Incoming Day]]),1,1)</f>
        <v>41275</v>
      </c>
      <c r="S978" s="6">
        <f>IFERROR(DATE(YEAR(Incoming_Data[[#This Row],[Completed Day]]),MONTH(Incoming_Data[[#This Row],[Completed Day]]),1),"")</f>
        <v>41334</v>
      </c>
      <c r="T978" s="6">
        <f>IFERROR(DATE(YEAR(Incoming_Data[[#This Row],[Confirmed Day]]),MONTH(Incoming_Data[[#This Row],[Confirmed Day]]),1),"")</f>
        <v>41365</v>
      </c>
      <c r="U978" s="12">
        <f>IF(ISNUMBER(Incoming_Data[[#This Row],[Completed Day]]),1,0)</f>
        <v>1</v>
      </c>
      <c r="V978" s="12">
        <f>IF(ISNUMBER(Incoming_Data[[#This Row],[Confirmed Day]]),1,0)</f>
        <v>1</v>
      </c>
      <c r="X978" t="s">
        <v>1643</v>
      </c>
      <c r="Y978" s="36">
        <v>41380</v>
      </c>
      <c r="AA978" t="s">
        <v>1652</v>
      </c>
      <c r="AB978" s="36">
        <v>41414</v>
      </c>
    </row>
    <row r="979" spans="2:28" x14ac:dyDescent="0.25">
      <c r="B979" s="24" t="s">
        <v>30</v>
      </c>
      <c r="C979" s="24" t="s">
        <v>17</v>
      </c>
      <c r="D979" s="24" t="s">
        <v>2187</v>
      </c>
      <c r="E979" s="24" t="s">
        <v>7278</v>
      </c>
      <c r="F979" s="24" t="s">
        <v>11160</v>
      </c>
      <c r="G979" s="36">
        <v>41351</v>
      </c>
      <c r="H979" s="36">
        <v>41351</v>
      </c>
      <c r="I979" s="12">
        <v>3</v>
      </c>
      <c r="J979" s="12">
        <v>3</v>
      </c>
      <c r="K979" s="12">
        <v>3</v>
      </c>
      <c r="L979" s="24" t="s">
        <v>10597</v>
      </c>
      <c r="M979" t="str">
        <f>VLOOKUP(LEFT(Incoming_Data[[#This Row],[Object ID]],1),Lookup[#All],2,FALSE)</f>
        <v>Service Request</v>
      </c>
      <c r="N979" s="36">
        <f>IFERROR(VLOOKUP(Incoming_Data[[#This Row],[Object ID]],SP_Data[#All],2,FALSE),"")</f>
        <v>41353</v>
      </c>
      <c r="O979" s="36">
        <f>IFERROR(VLOOKUP(Incoming_Data[[#This Row],[Object ID]],Finalized_Data[#All],2,FALSE),"")</f>
        <v>41384</v>
      </c>
      <c r="P9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79" s="6">
        <f>IFERROR(DATE(YEAR(Incoming_Data[[#This Row],[Incoming Day]]),MONTH(Incoming_Data[[#This Row],[Incoming Day]]),1),"")</f>
        <v>41334</v>
      </c>
      <c r="R979" s="3">
        <f>DATE(YEAR(Incoming_Data[[#This Row],[Incoming Day]]),1,1)</f>
        <v>41275</v>
      </c>
      <c r="S979" s="6">
        <f>IFERROR(DATE(YEAR(Incoming_Data[[#This Row],[Completed Day]]),MONTH(Incoming_Data[[#This Row],[Completed Day]]),1),"")</f>
        <v>41334</v>
      </c>
      <c r="T979" s="6">
        <f>IFERROR(DATE(YEAR(Incoming_Data[[#This Row],[Confirmed Day]]),MONTH(Incoming_Data[[#This Row],[Confirmed Day]]),1),"")</f>
        <v>41365</v>
      </c>
      <c r="U979" s="12">
        <f>IF(ISNUMBER(Incoming_Data[[#This Row],[Completed Day]]),1,0)</f>
        <v>1</v>
      </c>
      <c r="V979" s="12">
        <f>IF(ISNUMBER(Incoming_Data[[#This Row],[Confirmed Day]]),1,0)</f>
        <v>1</v>
      </c>
      <c r="X979" t="s">
        <v>1644</v>
      </c>
      <c r="Y979" s="36">
        <v>41380</v>
      </c>
      <c r="AA979" t="s">
        <v>1653</v>
      </c>
      <c r="AB979" s="36">
        <v>41414</v>
      </c>
    </row>
    <row r="980" spans="2:28" x14ac:dyDescent="0.25">
      <c r="B980" s="24" t="s">
        <v>30</v>
      </c>
      <c r="C980" s="24" t="s">
        <v>17</v>
      </c>
      <c r="D980" s="24" t="s">
        <v>2187</v>
      </c>
      <c r="E980" s="24" t="s">
        <v>11291</v>
      </c>
      <c r="F980" s="24" t="s">
        <v>11292</v>
      </c>
      <c r="G980" s="36">
        <v>41352</v>
      </c>
      <c r="H980" s="36">
        <v>41352</v>
      </c>
      <c r="I980" s="12">
        <v>3</v>
      </c>
      <c r="J980" s="12">
        <v>3</v>
      </c>
      <c r="K980" s="12">
        <v>3</v>
      </c>
      <c r="L980" s="24" t="s">
        <v>10772</v>
      </c>
      <c r="M980" t="str">
        <f>VLOOKUP(LEFT(Incoming_Data[[#This Row],[Object ID]],1),Lookup[#All],2,FALSE)</f>
        <v>Service Request</v>
      </c>
      <c r="N980" s="36" t="str">
        <f>IFERROR(VLOOKUP(Incoming_Data[[#This Row],[Object ID]],SP_Data[#All],2,FALSE),"")</f>
        <v/>
      </c>
      <c r="O980" s="36" t="str">
        <f>IFERROR(VLOOKUP(Incoming_Data[[#This Row],[Object ID]],Finalized_Data[#All],2,FALSE),"")</f>
        <v/>
      </c>
      <c r="P9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0" s="6">
        <f>IFERROR(DATE(YEAR(Incoming_Data[[#This Row],[Incoming Day]]),MONTH(Incoming_Data[[#This Row],[Incoming Day]]),1),"")</f>
        <v>41334</v>
      </c>
      <c r="R980" s="3">
        <f>DATE(YEAR(Incoming_Data[[#This Row],[Incoming Day]]),1,1)</f>
        <v>41275</v>
      </c>
      <c r="S980" s="6" t="str">
        <f>IFERROR(DATE(YEAR(Incoming_Data[[#This Row],[Completed Day]]),MONTH(Incoming_Data[[#This Row],[Completed Day]]),1),"")</f>
        <v/>
      </c>
      <c r="T980" s="6" t="str">
        <f>IFERROR(DATE(YEAR(Incoming_Data[[#This Row],[Confirmed Day]]),MONTH(Incoming_Data[[#This Row],[Confirmed Day]]),1),"")</f>
        <v/>
      </c>
      <c r="U980" s="12">
        <f>IF(ISNUMBER(Incoming_Data[[#This Row],[Completed Day]]),1,0)</f>
        <v>0</v>
      </c>
      <c r="V980" s="12">
        <f>IF(ISNUMBER(Incoming_Data[[#This Row],[Confirmed Day]]),1,0)</f>
        <v>0</v>
      </c>
      <c r="X980" t="s">
        <v>1888</v>
      </c>
      <c r="Y980" s="36">
        <v>41382</v>
      </c>
      <c r="AA980" t="s">
        <v>428</v>
      </c>
      <c r="AB980" s="36">
        <v>41414</v>
      </c>
    </row>
    <row r="981" spans="2:28" x14ac:dyDescent="0.25">
      <c r="B981" s="24" t="s">
        <v>30</v>
      </c>
      <c r="C981" s="24" t="s">
        <v>17</v>
      </c>
      <c r="D981" s="24" t="s">
        <v>2187</v>
      </c>
      <c r="E981" s="24" t="s">
        <v>11293</v>
      </c>
      <c r="F981" s="24" t="s">
        <v>11292</v>
      </c>
      <c r="G981" s="36">
        <v>41352</v>
      </c>
      <c r="H981" s="36">
        <v>41352</v>
      </c>
      <c r="I981" s="12">
        <v>3</v>
      </c>
      <c r="J981" s="12">
        <v>3</v>
      </c>
      <c r="K981" s="12">
        <v>3</v>
      </c>
      <c r="L981" s="24" t="s">
        <v>10772</v>
      </c>
      <c r="M981" t="str">
        <f>VLOOKUP(LEFT(Incoming_Data[[#This Row],[Object ID]],1),Lookup[#All],2,FALSE)</f>
        <v>Service Request</v>
      </c>
      <c r="N981" s="36" t="str">
        <f>IFERROR(VLOOKUP(Incoming_Data[[#This Row],[Object ID]],SP_Data[#All],2,FALSE),"")</f>
        <v/>
      </c>
      <c r="O981" s="36" t="str">
        <f>IFERROR(VLOOKUP(Incoming_Data[[#This Row],[Object ID]],Finalized_Data[#All],2,FALSE),"")</f>
        <v/>
      </c>
      <c r="P9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1" s="6">
        <f>IFERROR(DATE(YEAR(Incoming_Data[[#This Row],[Incoming Day]]),MONTH(Incoming_Data[[#This Row],[Incoming Day]]),1),"")</f>
        <v>41334</v>
      </c>
      <c r="R981" s="3">
        <f>DATE(YEAR(Incoming_Data[[#This Row],[Incoming Day]]),1,1)</f>
        <v>41275</v>
      </c>
      <c r="S981" s="6" t="str">
        <f>IFERROR(DATE(YEAR(Incoming_Data[[#This Row],[Completed Day]]),MONTH(Incoming_Data[[#This Row],[Completed Day]]),1),"")</f>
        <v/>
      </c>
      <c r="T981" s="6" t="str">
        <f>IFERROR(DATE(YEAR(Incoming_Data[[#This Row],[Confirmed Day]]),MONTH(Incoming_Data[[#This Row],[Confirmed Day]]),1),"")</f>
        <v/>
      </c>
      <c r="U981" s="12">
        <f>IF(ISNUMBER(Incoming_Data[[#This Row],[Completed Day]]),1,0)</f>
        <v>0</v>
      </c>
      <c r="V981" s="12">
        <f>IF(ISNUMBER(Incoming_Data[[#This Row],[Confirmed Day]]),1,0)</f>
        <v>0</v>
      </c>
      <c r="X981" t="s">
        <v>1645</v>
      </c>
      <c r="Y981" s="36">
        <v>41380</v>
      </c>
      <c r="AA981" t="s">
        <v>430</v>
      </c>
      <c r="AB981" s="36">
        <v>41375</v>
      </c>
    </row>
    <row r="982" spans="2:28" x14ac:dyDescent="0.25">
      <c r="B982" s="24" t="s">
        <v>30</v>
      </c>
      <c r="C982" s="24" t="s">
        <v>17</v>
      </c>
      <c r="D982" s="24" t="s">
        <v>2187</v>
      </c>
      <c r="E982" s="24" t="s">
        <v>7192</v>
      </c>
      <c r="F982" s="24" t="s">
        <v>11294</v>
      </c>
      <c r="G982" s="36">
        <v>41352</v>
      </c>
      <c r="H982" s="36">
        <v>41352</v>
      </c>
      <c r="I982" s="12">
        <v>3</v>
      </c>
      <c r="J982" s="12">
        <v>3</v>
      </c>
      <c r="K982" s="12">
        <v>3</v>
      </c>
      <c r="L982" s="24" t="s">
        <v>10597</v>
      </c>
      <c r="M982" t="str">
        <f>VLOOKUP(LEFT(Incoming_Data[[#This Row],[Object ID]],1),Lookup[#All],2,FALSE)</f>
        <v>Service Request</v>
      </c>
      <c r="N982" s="36">
        <f>IFERROR(VLOOKUP(Incoming_Data[[#This Row],[Object ID]],SP_Data[#All],2,FALSE),"")</f>
        <v>41353</v>
      </c>
      <c r="O982" s="36">
        <f>IFERROR(VLOOKUP(Incoming_Data[[#This Row],[Object ID]],Finalized_Data[#All],2,FALSE),"")</f>
        <v>41384</v>
      </c>
      <c r="P9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2" s="6">
        <f>IFERROR(DATE(YEAR(Incoming_Data[[#This Row],[Incoming Day]]),MONTH(Incoming_Data[[#This Row],[Incoming Day]]),1),"")</f>
        <v>41334</v>
      </c>
      <c r="R982" s="3">
        <f>DATE(YEAR(Incoming_Data[[#This Row],[Incoming Day]]),1,1)</f>
        <v>41275</v>
      </c>
      <c r="S982" s="6">
        <f>IFERROR(DATE(YEAR(Incoming_Data[[#This Row],[Completed Day]]),MONTH(Incoming_Data[[#This Row],[Completed Day]]),1),"")</f>
        <v>41334</v>
      </c>
      <c r="T982" s="6">
        <f>IFERROR(DATE(YEAR(Incoming_Data[[#This Row],[Confirmed Day]]),MONTH(Incoming_Data[[#This Row],[Confirmed Day]]),1),"")</f>
        <v>41365</v>
      </c>
      <c r="U982" s="12">
        <f>IF(ISNUMBER(Incoming_Data[[#This Row],[Completed Day]]),1,0)</f>
        <v>1</v>
      </c>
      <c r="V982" s="12">
        <f>IF(ISNUMBER(Incoming_Data[[#This Row],[Confirmed Day]]),1,0)</f>
        <v>1</v>
      </c>
      <c r="X982" t="s">
        <v>1646</v>
      </c>
      <c r="Y982" s="36">
        <v>41380</v>
      </c>
      <c r="AA982" t="s">
        <v>432</v>
      </c>
      <c r="AB982" s="36">
        <v>41414</v>
      </c>
    </row>
    <row r="983" spans="2:28" x14ac:dyDescent="0.25">
      <c r="B983" s="24" t="s">
        <v>30</v>
      </c>
      <c r="C983" s="24" t="s">
        <v>17</v>
      </c>
      <c r="D983" s="24" t="s">
        <v>2187</v>
      </c>
      <c r="E983" s="24" t="s">
        <v>7196</v>
      </c>
      <c r="F983" s="24" t="s">
        <v>11295</v>
      </c>
      <c r="G983" s="36">
        <v>41352</v>
      </c>
      <c r="H983" s="36">
        <v>41352</v>
      </c>
      <c r="I983" s="12">
        <v>3</v>
      </c>
      <c r="J983" s="12">
        <v>3</v>
      </c>
      <c r="K983" s="12">
        <v>3</v>
      </c>
      <c r="L983" s="24" t="s">
        <v>10597</v>
      </c>
      <c r="M983" t="str">
        <f>VLOOKUP(LEFT(Incoming_Data[[#This Row],[Object ID]],1),Lookup[#All],2,FALSE)</f>
        <v>Service Request</v>
      </c>
      <c r="N983" s="36">
        <f>IFERROR(VLOOKUP(Incoming_Data[[#This Row],[Object ID]],SP_Data[#All],2,FALSE),"")</f>
        <v>41353</v>
      </c>
      <c r="O983" s="36">
        <f>IFERROR(VLOOKUP(Incoming_Data[[#This Row],[Object ID]],Finalized_Data[#All],2,FALSE),"")</f>
        <v>41384</v>
      </c>
      <c r="P9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3" s="6">
        <f>IFERROR(DATE(YEAR(Incoming_Data[[#This Row],[Incoming Day]]),MONTH(Incoming_Data[[#This Row],[Incoming Day]]),1),"")</f>
        <v>41334</v>
      </c>
      <c r="R983" s="3">
        <f>DATE(YEAR(Incoming_Data[[#This Row],[Incoming Day]]),1,1)</f>
        <v>41275</v>
      </c>
      <c r="S983" s="6">
        <f>IFERROR(DATE(YEAR(Incoming_Data[[#This Row],[Completed Day]]),MONTH(Incoming_Data[[#This Row],[Completed Day]]),1),"")</f>
        <v>41334</v>
      </c>
      <c r="T983" s="6">
        <f>IFERROR(DATE(YEAR(Incoming_Data[[#This Row],[Confirmed Day]]),MONTH(Incoming_Data[[#This Row],[Confirmed Day]]),1),"")</f>
        <v>41365</v>
      </c>
      <c r="U983" s="12">
        <f>IF(ISNUMBER(Incoming_Data[[#This Row],[Completed Day]]),1,0)</f>
        <v>1</v>
      </c>
      <c r="V983" s="12">
        <f>IF(ISNUMBER(Incoming_Data[[#This Row],[Confirmed Day]]),1,0)</f>
        <v>1</v>
      </c>
      <c r="X983" t="s">
        <v>1647</v>
      </c>
      <c r="Y983" s="36">
        <v>41380</v>
      </c>
      <c r="AA983" t="s">
        <v>434</v>
      </c>
      <c r="AB983" s="36">
        <v>41421</v>
      </c>
    </row>
    <row r="984" spans="2:28" x14ac:dyDescent="0.25">
      <c r="B984" s="24" t="s">
        <v>30</v>
      </c>
      <c r="C984" s="24" t="s">
        <v>17</v>
      </c>
      <c r="D984" s="24" t="s">
        <v>2187</v>
      </c>
      <c r="E984" s="24" t="s">
        <v>7149</v>
      </c>
      <c r="F984" s="24" t="s">
        <v>11278</v>
      </c>
      <c r="G984" s="36">
        <v>41353</v>
      </c>
      <c r="H984" s="36">
        <v>41353</v>
      </c>
      <c r="I984" s="12">
        <v>3</v>
      </c>
      <c r="J984" s="12">
        <v>3</v>
      </c>
      <c r="K984" s="12">
        <v>3</v>
      </c>
      <c r="L984" s="24" t="s">
        <v>10597</v>
      </c>
      <c r="M984" t="str">
        <f>VLOOKUP(LEFT(Incoming_Data[[#This Row],[Object ID]],1),Lookup[#All],2,FALSE)</f>
        <v>Service Request</v>
      </c>
      <c r="N984" s="36">
        <f>IFERROR(VLOOKUP(Incoming_Data[[#This Row],[Object ID]],SP_Data[#All],2,FALSE),"")</f>
        <v>41365</v>
      </c>
      <c r="O984" s="36">
        <f>IFERROR(VLOOKUP(Incoming_Data[[#This Row],[Object ID]],Finalized_Data[#All],2,FALSE),"")</f>
        <v>41414</v>
      </c>
      <c r="P9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4" s="6">
        <f>IFERROR(DATE(YEAR(Incoming_Data[[#This Row],[Incoming Day]]),MONTH(Incoming_Data[[#This Row],[Incoming Day]]),1),"")</f>
        <v>41334</v>
      </c>
      <c r="R984" s="3">
        <f>DATE(YEAR(Incoming_Data[[#This Row],[Incoming Day]]),1,1)</f>
        <v>41275</v>
      </c>
      <c r="S984" s="6">
        <f>IFERROR(DATE(YEAR(Incoming_Data[[#This Row],[Completed Day]]),MONTH(Incoming_Data[[#This Row],[Completed Day]]),1),"")</f>
        <v>41365</v>
      </c>
      <c r="T984" s="6">
        <f>IFERROR(DATE(YEAR(Incoming_Data[[#This Row],[Confirmed Day]]),MONTH(Incoming_Data[[#This Row],[Confirmed Day]]),1),"")</f>
        <v>41395</v>
      </c>
      <c r="U984" s="12">
        <f>IF(ISNUMBER(Incoming_Data[[#This Row],[Completed Day]]),1,0)</f>
        <v>1</v>
      </c>
      <c r="V984" s="12">
        <f>IF(ISNUMBER(Incoming_Data[[#This Row],[Confirmed Day]]),1,0)</f>
        <v>1</v>
      </c>
      <c r="X984" t="s">
        <v>1648</v>
      </c>
      <c r="Y984" s="36">
        <v>41380</v>
      </c>
      <c r="AA984" t="s">
        <v>436</v>
      </c>
      <c r="AB984" s="36">
        <v>41411</v>
      </c>
    </row>
    <row r="985" spans="2:28" x14ac:dyDescent="0.25">
      <c r="B985" s="24" t="s">
        <v>30</v>
      </c>
      <c r="C985" s="24" t="s">
        <v>17</v>
      </c>
      <c r="D985" s="24" t="s">
        <v>2187</v>
      </c>
      <c r="E985" s="24" t="s">
        <v>7145</v>
      </c>
      <c r="F985" s="24" t="s">
        <v>11162</v>
      </c>
      <c r="G985" s="36">
        <v>41353</v>
      </c>
      <c r="H985" s="36">
        <v>41353</v>
      </c>
      <c r="I985" s="12">
        <v>3</v>
      </c>
      <c r="J985" s="12">
        <v>3</v>
      </c>
      <c r="K985" s="12">
        <v>3</v>
      </c>
      <c r="L985" s="24" t="s">
        <v>10597</v>
      </c>
      <c r="M985" t="str">
        <f>VLOOKUP(LEFT(Incoming_Data[[#This Row],[Object ID]],1),Lookup[#All],2,FALSE)</f>
        <v>Service Request</v>
      </c>
      <c r="N985" s="36">
        <f>IFERROR(VLOOKUP(Incoming_Data[[#This Row],[Object ID]],SP_Data[#All],2,FALSE),"")</f>
        <v>41356</v>
      </c>
      <c r="O985" s="36">
        <f>IFERROR(VLOOKUP(Incoming_Data[[#This Row],[Object ID]],Finalized_Data[#All],2,FALSE),"")</f>
        <v>41387</v>
      </c>
      <c r="P9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5" s="6">
        <f>IFERROR(DATE(YEAR(Incoming_Data[[#This Row],[Incoming Day]]),MONTH(Incoming_Data[[#This Row],[Incoming Day]]),1),"")</f>
        <v>41334</v>
      </c>
      <c r="R985" s="3">
        <f>DATE(YEAR(Incoming_Data[[#This Row],[Incoming Day]]),1,1)</f>
        <v>41275</v>
      </c>
      <c r="S985" s="6">
        <f>IFERROR(DATE(YEAR(Incoming_Data[[#This Row],[Completed Day]]),MONTH(Incoming_Data[[#This Row],[Completed Day]]),1),"")</f>
        <v>41334</v>
      </c>
      <c r="T985" s="6">
        <f>IFERROR(DATE(YEAR(Incoming_Data[[#This Row],[Confirmed Day]]),MONTH(Incoming_Data[[#This Row],[Confirmed Day]]),1),"")</f>
        <v>41365</v>
      </c>
      <c r="U985" s="12">
        <f>IF(ISNUMBER(Incoming_Data[[#This Row],[Completed Day]]),1,0)</f>
        <v>1</v>
      </c>
      <c r="V985" s="12">
        <f>IF(ISNUMBER(Incoming_Data[[#This Row],[Confirmed Day]]),1,0)</f>
        <v>1</v>
      </c>
      <c r="X985" t="s">
        <v>1649</v>
      </c>
      <c r="Y985" s="36">
        <v>41379</v>
      </c>
      <c r="AA985" t="s">
        <v>438</v>
      </c>
      <c r="AB985" s="36">
        <v>41414</v>
      </c>
    </row>
    <row r="986" spans="2:28" x14ac:dyDescent="0.25">
      <c r="B986" s="24" t="s">
        <v>30</v>
      </c>
      <c r="C986" s="24" t="s">
        <v>17</v>
      </c>
      <c r="D986" s="24" t="s">
        <v>2187</v>
      </c>
      <c r="E986" s="24" t="s">
        <v>7004</v>
      </c>
      <c r="F986" s="24" t="s">
        <v>41</v>
      </c>
      <c r="G986" s="36">
        <v>41353</v>
      </c>
      <c r="H986" s="36">
        <v>41353</v>
      </c>
      <c r="I986" s="12">
        <v>3</v>
      </c>
      <c r="J986" s="12">
        <v>3</v>
      </c>
      <c r="K986" s="12">
        <v>3</v>
      </c>
      <c r="L986" s="24" t="s">
        <v>10597</v>
      </c>
      <c r="M986" t="str">
        <f>VLOOKUP(LEFT(Incoming_Data[[#This Row],[Object ID]],1),Lookup[#All],2,FALSE)</f>
        <v>Service Request</v>
      </c>
      <c r="N986" s="36">
        <f>IFERROR(VLOOKUP(Incoming_Data[[#This Row],[Object ID]],SP_Data[#All],2,FALSE),"")</f>
        <v>41365</v>
      </c>
      <c r="O986" s="36">
        <f>IFERROR(VLOOKUP(Incoming_Data[[#This Row],[Object ID]],Finalized_Data[#All],2,FALSE),"")</f>
        <v>41414</v>
      </c>
      <c r="P9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6" s="6">
        <f>IFERROR(DATE(YEAR(Incoming_Data[[#This Row],[Incoming Day]]),MONTH(Incoming_Data[[#This Row],[Incoming Day]]),1),"")</f>
        <v>41334</v>
      </c>
      <c r="R986" s="3">
        <f>DATE(YEAR(Incoming_Data[[#This Row],[Incoming Day]]),1,1)</f>
        <v>41275</v>
      </c>
      <c r="S986" s="6">
        <f>IFERROR(DATE(YEAR(Incoming_Data[[#This Row],[Completed Day]]),MONTH(Incoming_Data[[#This Row],[Completed Day]]),1),"")</f>
        <v>41365</v>
      </c>
      <c r="T986" s="6">
        <f>IFERROR(DATE(YEAR(Incoming_Data[[#This Row],[Confirmed Day]]),MONTH(Incoming_Data[[#This Row],[Confirmed Day]]),1),"")</f>
        <v>41395</v>
      </c>
      <c r="U986" s="12">
        <f>IF(ISNUMBER(Incoming_Data[[#This Row],[Completed Day]]),1,0)</f>
        <v>1</v>
      </c>
      <c r="V986" s="12">
        <f>IF(ISNUMBER(Incoming_Data[[#This Row],[Confirmed Day]]),1,0)</f>
        <v>1</v>
      </c>
      <c r="X986" t="s">
        <v>1650</v>
      </c>
      <c r="Y986" s="36">
        <v>41379</v>
      </c>
      <c r="AA986" t="s">
        <v>440</v>
      </c>
      <c r="AB986" s="36">
        <v>41414</v>
      </c>
    </row>
    <row r="987" spans="2:28" x14ac:dyDescent="0.25">
      <c r="B987" s="24" t="s">
        <v>30</v>
      </c>
      <c r="C987" s="24" t="s">
        <v>17</v>
      </c>
      <c r="D987" s="24" t="s">
        <v>2187</v>
      </c>
      <c r="E987" s="24" t="s">
        <v>6985</v>
      </c>
      <c r="F987" s="24" t="s">
        <v>11284</v>
      </c>
      <c r="G987" s="36">
        <v>41354</v>
      </c>
      <c r="H987" s="36">
        <v>41353</v>
      </c>
      <c r="I987" s="12">
        <v>3</v>
      </c>
      <c r="J987" s="12">
        <v>3</v>
      </c>
      <c r="K987" s="12">
        <v>3</v>
      </c>
      <c r="L987" s="24" t="s">
        <v>10597</v>
      </c>
      <c r="M987" t="str">
        <f>VLOOKUP(LEFT(Incoming_Data[[#This Row],[Object ID]],1),Lookup[#All],2,FALSE)</f>
        <v>Service Request</v>
      </c>
      <c r="N987" s="36">
        <f>IFERROR(VLOOKUP(Incoming_Data[[#This Row],[Object ID]],SP_Data[#All],2,FALSE),"")</f>
        <v>41356</v>
      </c>
      <c r="O987" s="36">
        <f>IFERROR(VLOOKUP(Incoming_Data[[#This Row],[Object ID]],Finalized_Data[#All],2,FALSE),"")</f>
        <v>41387</v>
      </c>
      <c r="P9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7" s="6">
        <f>IFERROR(DATE(YEAR(Incoming_Data[[#This Row],[Incoming Day]]),MONTH(Incoming_Data[[#This Row],[Incoming Day]]),1),"")</f>
        <v>41334</v>
      </c>
      <c r="R987" s="3">
        <f>DATE(YEAR(Incoming_Data[[#This Row],[Incoming Day]]),1,1)</f>
        <v>41275</v>
      </c>
      <c r="S987" s="6">
        <f>IFERROR(DATE(YEAR(Incoming_Data[[#This Row],[Completed Day]]),MONTH(Incoming_Data[[#This Row],[Completed Day]]),1),"")</f>
        <v>41334</v>
      </c>
      <c r="T987" s="6">
        <f>IFERROR(DATE(YEAR(Incoming_Data[[#This Row],[Confirmed Day]]),MONTH(Incoming_Data[[#This Row],[Confirmed Day]]),1),"")</f>
        <v>41365</v>
      </c>
      <c r="U987" s="12">
        <f>IF(ISNUMBER(Incoming_Data[[#This Row],[Completed Day]]),1,0)</f>
        <v>1</v>
      </c>
      <c r="V987" s="12">
        <f>IF(ISNUMBER(Incoming_Data[[#This Row],[Confirmed Day]]),1,0)</f>
        <v>1</v>
      </c>
      <c r="X987" t="s">
        <v>1651</v>
      </c>
      <c r="Y987" s="36">
        <v>41379</v>
      </c>
      <c r="AA987" t="s">
        <v>442</v>
      </c>
      <c r="AB987" s="36">
        <v>41414</v>
      </c>
    </row>
    <row r="988" spans="2:28" x14ac:dyDescent="0.25">
      <c r="B988" s="24" t="s">
        <v>30</v>
      </c>
      <c r="C988" s="24" t="s">
        <v>17</v>
      </c>
      <c r="D988" s="24" t="s">
        <v>2187</v>
      </c>
      <c r="E988" s="24" t="s">
        <v>6920</v>
      </c>
      <c r="F988" s="24" t="s">
        <v>11284</v>
      </c>
      <c r="G988" s="36">
        <v>41354</v>
      </c>
      <c r="H988" s="36">
        <v>41354</v>
      </c>
      <c r="I988" s="12">
        <v>3</v>
      </c>
      <c r="J988" s="12">
        <v>3</v>
      </c>
      <c r="K988" s="12">
        <v>3</v>
      </c>
      <c r="L988" s="24" t="s">
        <v>10597</v>
      </c>
      <c r="M988" t="str">
        <f>VLOOKUP(LEFT(Incoming_Data[[#This Row],[Object ID]],1),Lookup[#All],2,FALSE)</f>
        <v>Service Request</v>
      </c>
      <c r="N988" s="36">
        <f>IFERROR(VLOOKUP(Incoming_Data[[#This Row],[Object ID]],SP_Data[#All],2,FALSE),"")</f>
        <v>41356</v>
      </c>
      <c r="O988" s="36">
        <f>IFERROR(VLOOKUP(Incoming_Data[[#This Row],[Object ID]],Finalized_Data[#All],2,FALSE),"")</f>
        <v>41387</v>
      </c>
      <c r="P9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8" s="6">
        <f>IFERROR(DATE(YEAR(Incoming_Data[[#This Row],[Incoming Day]]),MONTH(Incoming_Data[[#This Row],[Incoming Day]]),1),"")</f>
        <v>41334</v>
      </c>
      <c r="R988" s="3">
        <f>DATE(YEAR(Incoming_Data[[#This Row],[Incoming Day]]),1,1)</f>
        <v>41275</v>
      </c>
      <c r="S988" s="6">
        <f>IFERROR(DATE(YEAR(Incoming_Data[[#This Row],[Completed Day]]),MONTH(Incoming_Data[[#This Row],[Completed Day]]),1),"")</f>
        <v>41334</v>
      </c>
      <c r="T988" s="6">
        <f>IFERROR(DATE(YEAR(Incoming_Data[[#This Row],[Confirmed Day]]),MONTH(Incoming_Data[[#This Row],[Confirmed Day]]),1),"")</f>
        <v>41365</v>
      </c>
      <c r="U988" s="12">
        <f>IF(ISNUMBER(Incoming_Data[[#This Row],[Completed Day]]),1,0)</f>
        <v>1</v>
      </c>
      <c r="V988" s="12">
        <f>IF(ISNUMBER(Incoming_Data[[#This Row],[Confirmed Day]]),1,0)</f>
        <v>1</v>
      </c>
      <c r="X988" t="s">
        <v>1652</v>
      </c>
      <c r="Y988" s="36">
        <v>41379</v>
      </c>
      <c r="AA988" t="s">
        <v>444</v>
      </c>
      <c r="AB988" s="36">
        <v>41414</v>
      </c>
    </row>
    <row r="989" spans="2:28" x14ac:dyDescent="0.25">
      <c r="B989" s="24" t="s">
        <v>30</v>
      </c>
      <c r="C989" s="24" t="s">
        <v>17</v>
      </c>
      <c r="D989" s="24" t="s">
        <v>2187</v>
      </c>
      <c r="E989" s="24" t="s">
        <v>42</v>
      </c>
      <c r="F989" s="24" t="s">
        <v>43</v>
      </c>
      <c r="G989" s="36">
        <v>41358</v>
      </c>
      <c r="H989" s="36">
        <v>41358</v>
      </c>
      <c r="I989" s="12">
        <v>3</v>
      </c>
      <c r="J989" s="12">
        <v>3</v>
      </c>
      <c r="K989" s="12">
        <v>3</v>
      </c>
      <c r="L989" s="24" t="s">
        <v>10597</v>
      </c>
      <c r="M989" t="str">
        <f>VLOOKUP(LEFT(Incoming_Data[[#This Row],[Object ID]],1),Lookup[#All],2,FALSE)</f>
        <v>Service Request</v>
      </c>
      <c r="N989" s="36">
        <f>IFERROR(VLOOKUP(Incoming_Data[[#This Row],[Object ID]],SP_Data[#All],2,FALSE),"")</f>
        <v>41359</v>
      </c>
      <c r="O989" s="36">
        <f>IFERROR(VLOOKUP(Incoming_Data[[#This Row],[Object ID]],Finalized_Data[#All],2,FALSE),"")</f>
        <v>41391</v>
      </c>
      <c r="P9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89" s="6">
        <f>IFERROR(DATE(YEAR(Incoming_Data[[#This Row],[Incoming Day]]),MONTH(Incoming_Data[[#This Row],[Incoming Day]]),1),"")</f>
        <v>41334</v>
      </c>
      <c r="R989" s="3">
        <f>DATE(YEAR(Incoming_Data[[#This Row],[Incoming Day]]),1,1)</f>
        <v>41275</v>
      </c>
      <c r="S989" s="6">
        <f>IFERROR(DATE(YEAR(Incoming_Data[[#This Row],[Completed Day]]),MONTH(Incoming_Data[[#This Row],[Completed Day]]),1),"")</f>
        <v>41334</v>
      </c>
      <c r="T989" s="6">
        <f>IFERROR(DATE(YEAR(Incoming_Data[[#This Row],[Confirmed Day]]),MONTH(Incoming_Data[[#This Row],[Confirmed Day]]),1),"")</f>
        <v>41365</v>
      </c>
      <c r="U989" s="12">
        <f>IF(ISNUMBER(Incoming_Data[[#This Row],[Completed Day]]),1,0)</f>
        <v>1</v>
      </c>
      <c r="V989" s="12">
        <f>IF(ISNUMBER(Incoming_Data[[#This Row],[Confirmed Day]]),1,0)</f>
        <v>1</v>
      </c>
      <c r="X989" t="s">
        <v>1653</v>
      </c>
      <c r="Y989" s="36">
        <v>41379</v>
      </c>
      <c r="AA989" t="s">
        <v>445</v>
      </c>
      <c r="AB989" s="36">
        <v>41414</v>
      </c>
    </row>
    <row r="990" spans="2:28" x14ac:dyDescent="0.25">
      <c r="B990" s="24" t="s">
        <v>30</v>
      </c>
      <c r="C990" s="24" t="s">
        <v>17</v>
      </c>
      <c r="D990" s="24" t="s">
        <v>2187</v>
      </c>
      <c r="E990" s="24" t="s">
        <v>50</v>
      </c>
      <c r="F990" s="24" t="s">
        <v>51</v>
      </c>
      <c r="G990" s="36">
        <v>41359</v>
      </c>
      <c r="H990" s="36">
        <v>41359</v>
      </c>
      <c r="I990" s="12">
        <v>3</v>
      </c>
      <c r="J990" s="12">
        <v>3</v>
      </c>
      <c r="K990" s="12">
        <v>3</v>
      </c>
      <c r="L990" s="24" t="s">
        <v>10597</v>
      </c>
      <c r="M990" t="str">
        <f>VLOOKUP(LEFT(Incoming_Data[[#This Row],[Object ID]],1),Lookup[#All],2,FALSE)</f>
        <v>Service Request</v>
      </c>
      <c r="N990" s="36">
        <f>IFERROR(VLOOKUP(Incoming_Data[[#This Row],[Object ID]],SP_Data[#All],2,FALSE),"")</f>
        <v>41368</v>
      </c>
      <c r="O990" s="36">
        <f>IFERROR(VLOOKUP(Incoming_Data[[#This Row],[Object ID]],Finalized_Data[#All],2,FALSE),"")</f>
        <v>41414</v>
      </c>
      <c r="P9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0" s="6">
        <f>IFERROR(DATE(YEAR(Incoming_Data[[#This Row],[Incoming Day]]),MONTH(Incoming_Data[[#This Row],[Incoming Day]]),1),"")</f>
        <v>41334</v>
      </c>
      <c r="R990" s="3">
        <f>DATE(YEAR(Incoming_Data[[#This Row],[Incoming Day]]),1,1)</f>
        <v>41275</v>
      </c>
      <c r="S990" s="6">
        <f>IFERROR(DATE(YEAR(Incoming_Data[[#This Row],[Completed Day]]),MONTH(Incoming_Data[[#This Row],[Completed Day]]),1),"")</f>
        <v>41365</v>
      </c>
      <c r="T990" s="6">
        <f>IFERROR(DATE(YEAR(Incoming_Data[[#This Row],[Confirmed Day]]),MONTH(Incoming_Data[[#This Row],[Confirmed Day]]),1),"")</f>
        <v>41395</v>
      </c>
      <c r="U990" s="12">
        <f>IF(ISNUMBER(Incoming_Data[[#This Row],[Completed Day]]),1,0)</f>
        <v>1</v>
      </c>
      <c r="V990" s="12">
        <f>IF(ISNUMBER(Incoming_Data[[#This Row],[Confirmed Day]]),1,0)</f>
        <v>1</v>
      </c>
      <c r="X990" t="s">
        <v>428</v>
      </c>
      <c r="Y990" s="36">
        <v>41374</v>
      </c>
      <c r="AA990" t="s">
        <v>446</v>
      </c>
      <c r="AB990" s="36">
        <v>41414</v>
      </c>
    </row>
    <row r="991" spans="2:28" x14ac:dyDescent="0.25">
      <c r="B991" s="24" t="s">
        <v>30</v>
      </c>
      <c r="C991" s="24" t="s">
        <v>17</v>
      </c>
      <c r="D991" s="24" t="s">
        <v>2187</v>
      </c>
      <c r="E991" s="24" t="s">
        <v>52</v>
      </c>
      <c r="F991" s="24" t="s">
        <v>53</v>
      </c>
      <c r="G991" s="36">
        <v>41359</v>
      </c>
      <c r="H991" s="36">
        <v>41359</v>
      </c>
      <c r="I991" s="12">
        <v>4</v>
      </c>
      <c r="J991" s="12">
        <v>4</v>
      </c>
      <c r="K991" s="12">
        <v>3</v>
      </c>
      <c r="L991" s="24" t="s">
        <v>10597</v>
      </c>
      <c r="M991" t="str">
        <f>VLOOKUP(LEFT(Incoming_Data[[#This Row],[Object ID]],1),Lookup[#All],2,FALSE)</f>
        <v>Service Request</v>
      </c>
      <c r="N991" s="36">
        <f>IFERROR(VLOOKUP(Incoming_Data[[#This Row],[Object ID]],SP_Data[#All],2,FALSE),"")</f>
        <v>41368</v>
      </c>
      <c r="O991" s="36">
        <f>IFERROR(VLOOKUP(Incoming_Data[[#This Row],[Object ID]],Finalized_Data[#All],2,FALSE),"")</f>
        <v>41414</v>
      </c>
      <c r="P9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1" s="6">
        <f>IFERROR(DATE(YEAR(Incoming_Data[[#This Row],[Incoming Day]]),MONTH(Incoming_Data[[#This Row],[Incoming Day]]),1),"")</f>
        <v>41334</v>
      </c>
      <c r="R991" s="3">
        <f>DATE(YEAR(Incoming_Data[[#This Row],[Incoming Day]]),1,1)</f>
        <v>41275</v>
      </c>
      <c r="S991" s="6">
        <f>IFERROR(DATE(YEAR(Incoming_Data[[#This Row],[Completed Day]]),MONTH(Incoming_Data[[#This Row],[Completed Day]]),1),"")</f>
        <v>41365</v>
      </c>
      <c r="T991" s="6">
        <f>IFERROR(DATE(YEAR(Incoming_Data[[#This Row],[Confirmed Day]]),MONTH(Incoming_Data[[#This Row],[Confirmed Day]]),1),"")</f>
        <v>41395</v>
      </c>
      <c r="U991" s="12">
        <f>IF(ISNUMBER(Incoming_Data[[#This Row],[Completed Day]]),1,0)</f>
        <v>1</v>
      </c>
      <c r="V991" s="12">
        <f>IF(ISNUMBER(Incoming_Data[[#This Row],[Confirmed Day]]),1,0)</f>
        <v>1</v>
      </c>
      <c r="X991" t="s">
        <v>430</v>
      </c>
      <c r="Y991" s="36">
        <v>41375</v>
      </c>
      <c r="AA991" t="s">
        <v>447</v>
      </c>
      <c r="AB991" s="36">
        <v>41414</v>
      </c>
    </row>
    <row r="992" spans="2:28" x14ac:dyDescent="0.25">
      <c r="B992" s="24" t="s">
        <v>30</v>
      </c>
      <c r="C992" s="24" t="s">
        <v>17</v>
      </c>
      <c r="D992" s="24" t="s">
        <v>2187</v>
      </c>
      <c r="E992" s="24" t="s">
        <v>56</v>
      </c>
      <c r="F992" s="24" t="s">
        <v>57</v>
      </c>
      <c r="G992" s="36">
        <v>41359</v>
      </c>
      <c r="H992" s="36">
        <v>41359</v>
      </c>
      <c r="I992" s="12">
        <v>3</v>
      </c>
      <c r="J992" s="12">
        <v>4</v>
      </c>
      <c r="K992" s="12">
        <v>3</v>
      </c>
      <c r="L992" s="24" t="s">
        <v>10597</v>
      </c>
      <c r="M992" t="str">
        <f>VLOOKUP(LEFT(Incoming_Data[[#This Row],[Object ID]],1),Lookup[#All],2,FALSE)</f>
        <v>Service Request</v>
      </c>
      <c r="N992" s="36">
        <f>IFERROR(VLOOKUP(Incoming_Data[[#This Row],[Object ID]],SP_Data[#All],2,FALSE),"")</f>
        <v>41360</v>
      </c>
      <c r="O992" s="36">
        <f>IFERROR(VLOOKUP(Incoming_Data[[#This Row],[Object ID]],Finalized_Data[#All],2,FALSE),"")</f>
        <v>41391</v>
      </c>
      <c r="P9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2" s="6">
        <f>IFERROR(DATE(YEAR(Incoming_Data[[#This Row],[Incoming Day]]),MONTH(Incoming_Data[[#This Row],[Incoming Day]]),1),"")</f>
        <v>41334</v>
      </c>
      <c r="R992" s="3">
        <f>DATE(YEAR(Incoming_Data[[#This Row],[Incoming Day]]),1,1)</f>
        <v>41275</v>
      </c>
      <c r="S992" s="6">
        <f>IFERROR(DATE(YEAR(Incoming_Data[[#This Row],[Completed Day]]),MONTH(Incoming_Data[[#This Row],[Completed Day]]),1),"")</f>
        <v>41334</v>
      </c>
      <c r="T992" s="6">
        <f>IFERROR(DATE(YEAR(Incoming_Data[[#This Row],[Confirmed Day]]),MONTH(Incoming_Data[[#This Row],[Confirmed Day]]),1),"")</f>
        <v>41365</v>
      </c>
      <c r="U992" s="12">
        <f>IF(ISNUMBER(Incoming_Data[[#This Row],[Completed Day]]),1,0)</f>
        <v>1</v>
      </c>
      <c r="V992" s="12">
        <f>IF(ISNUMBER(Incoming_Data[[#This Row],[Confirmed Day]]),1,0)</f>
        <v>1</v>
      </c>
      <c r="X992" t="s">
        <v>432</v>
      </c>
      <c r="Y992" s="36">
        <v>41375</v>
      </c>
      <c r="AA992" t="s">
        <v>449</v>
      </c>
      <c r="AB992" s="36">
        <v>41414</v>
      </c>
    </row>
    <row r="993" spans="2:28" x14ac:dyDescent="0.25">
      <c r="B993" s="24" t="s">
        <v>30</v>
      </c>
      <c r="C993" s="24" t="s">
        <v>17</v>
      </c>
      <c r="D993" s="24" t="s">
        <v>2187</v>
      </c>
      <c r="E993" s="24" t="s">
        <v>78</v>
      </c>
      <c r="F993" s="24" t="s">
        <v>77</v>
      </c>
      <c r="G993" s="36">
        <v>41361</v>
      </c>
      <c r="H993" s="36">
        <v>41361</v>
      </c>
      <c r="I993" s="12">
        <v>3</v>
      </c>
      <c r="J993" s="12">
        <v>3</v>
      </c>
      <c r="K993" s="12">
        <v>3</v>
      </c>
      <c r="L993" s="24" t="s">
        <v>10597</v>
      </c>
      <c r="M993" t="str">
        <f>VLOOKUP(LEFT(Incoming_Data[[#This Row],[Object ID]],1),Lookup[#All],2,FALSE)</f>
        <v>Service Request</v>
      </c>
      <c r="N993" s="36">
        <f>IFERROR(VLOOKUP(Incoming_Data[[#This Row],[Object ID]],SP_Data[#All],2,FALSE),"")</f>
        <v>41369</v>
      </c>
      <c r="O993" s="36">
        <f>IFERROR(VLOOKUP(Incoming_Data[[#This Row],[Object ID]],Finalized_Data[#All],2,FALSE),"")</f>
        <v>41414</v>
      </c>
      <c r="P9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3" s="6">
        <f>IFERROR(DATE(YEAR(Incoming_Data[[#This Row],[Incoming Day]]),MONTH(Incoming_Data[[#This Row],[Incoming Day]]),1),"")</f>
        <v>41334</v>
      </c>
      <c r="R993" s="3">
        <f>DATE(YEAR(Incoming_Data[[#This Row],[Incoming Day]]),1,1)</f>
        <v>41275</v>
      </c>
      <c r="S993" s="6">
        <f>IFERROR(DATE(YEAR(Incoming_Data[[#This Row],[Completed Day]]),MONTH(Incoming_Data[[#This Row],[Completed Day]]),1),"")</f>
        <v>41365</v>
      </c>
      <c r="T993" s="6">
        <f>IFERROR(DATE(YEAR(Incoming_Data[[#This Row],[Confirmed Day]]),MONTH(Incoming_Data[[#This Row],[Confirmed Day]]),1),"")</f>
        <v>41395</v>
      </c>
      <c r="U993" s="12">
        <f>IF(ISNUMBER(Incoming_Data[[#This Row],[Completed Day]]),1,0)</f>
        <v>1</v>
      </c>
      <c r="V993" s="12">
        <f>IF(ISNUMBER(Incoming_Data[[#This Row],[Confirmed Day]]),1,0)</f>
        <v>1</v>
      </c>
      <c r="X993" t="s">
        <v>434</v>
      </c>
      <c r="Y993" s="36">
        <v>41390</v>
      </c>
      <c r="AA993" t="s">
        <v>451</v>
      </c>
      <c r="AB993" s="36">
        <v>41414</v>
      </c>
    </row>
    <row r="994" spans="2:28" x14ac:dyDescent="0.25">
      <c r="B994" s="24" t="s">
        <v>30</v>
      </c>
      <c r="C994" s="24" t="s">
        <v>17</v>
      </c>
      <c r="D994" s="24" t="s">
        <v>2187</v>
      </c>
      <c r="E994" s="24" t="s">
        <v>79</v>
      </c>
      <c r="F994" s="24" t="s">
        <v>80</v>
      </c>
      <c r="G994" s="36">
        <v>41361</v>
      </c>
      <c r="H994" s="36">
        <v>41361</v>
      </c>
      <c r="I994" s="12">
        <v>3</v>
      </c>
      <c r="J994" s="12">
        <v>3</v>
      </c>
      <c r="K994" s="12">
        <v>3</v>
      </c>
      <c r="L994" s="24" t="s">
        <v>10597</v>
      </c>
      <c r="M994" t="str">
        <f>VLOOKUP(LEFT(Incoming_Data[[#This Row],[Object ID]],1),Lookup[#All],2,FALSE)</f>
        <v>Service Request</v>
      </c>
      <c r="N994" s="36">
        <f>IFERROR(VLOOKUP(Incoming_Data[[#This Row],[Object ID]],SP_Data[#All],2,FALSE),"")</f>
        <v>41372</v>
      </c>
      <c r="O994" s="36">
        <f>IFERROR(VLOOKUP(Incoming_Data[[#This Row],[Object ID]],Finalized_Data[#All],2,FALSE),"")</f>
        <v>41414</v>
      </c>
      <c r="P9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4" s="6">
        <f>IFERROR(DATE(YEAR(Incoming_Data[[#This Row],[Incoming Day]]),MONTH(Incoming_Data[[#This Row],[Incoming Day]]),1),"")</f>
        <v>41334</v>
      </c>
      <c r="R994" s="3">
        <f>DATE(YEAR(Incoming_Data[[#This Row],[Incoming Day]]),1,1)</f>
        <v>41275</v>
      </c>
      <c r="S994" s="6">
        <f>IFERROR(DATE(YEAR(Incoming_Data[[#This Row],[Completed Day]]),MONTH(Incoming_Data[[#This Row],[Completed Day]]),1),"")</f>
        <v>41365</v>
      </c>
      <c r="T994" s="6">
        <f>IFERROR(DATE(YEAR(Incoming_Data[[#This Row],[Confirmed Day]]),MONTH(Incoming_Data[[#This Row],[Confirmed Day]]),1),"")</f>
        <v>41395</v>
      </c>
      <c r="U994" s="12">
        <f>IF(ISNUMBER(Incoming_Data[[#This Row],[Completed Day]]),1,0)</f>
        <v>1</v>
      </c>
      <c r="V994" s="12">
        <f>IF(ISNUMBER(Incoming_Data[[#This Row],[Confirmed Day]]),1,0)</f>
        <v>1</v>
      </c>
      <c r="X994" t="s">
        <v>436</v>
      </c>
      <c r="Y994" s="36">
        <v>41375</v>
      </c>
      <c r="AA994" t="s">
        <v>1328</v>
      </c>
      <c r="AB994" s="36">
        <v>41411</v>
      </c>
    </row>
    <row r="995" spans="2:28" x14ac:dyDescent="0.25">
      <c r="B995" s="24" t="s">
        <v>30</v>
      </c>
      <c r="C995" s="24" t="s">
        <v>17</v>
      </c>
      <c r="D995" s="24" t="s">
        <v>2187</v>
      </c>
      <c r="E995" s="24" t="s">
        <v>95</v>
      </c>
      <c r="F995" s="24" t="s">
        <v>96</v>
      </c>
      <c r="G995" s="36">
        <v>41361</v>
      </c>
      <c r="H995" s="36">
        <v>41361</v>
      </c>
      <c r="I995" s="12">
        <v>3</v>
      </c>
      <c r="J995" s="12">
        <v>3</v>
      </c>
      <c r="K995" s="12">
        <v>3</v>
      </c>
      <c r="L995" s="24" t="s">
        <v>10597</v>
      </c>
      <c r="M995" t="str">
        <f>VLOOKUP(LEFT(Incoming_Data[[#This Row],[Object ID]],1),Lookup[#All],2,FALSE)</f>
        <v>Service Request</v>
      </c>
      <c r="N995" s="36">
        <f>IFERROR(VLOOKUP(Incoming_Data[[#This Row],[Object ID]],SP_Data[#All],2,FALSE),"")</f>
        <v>41379</v>
      </c>
      <c r="O995" s="36">
        <f>IFERROR(VLOOKUP(Incoming_Data[[#This Row],[Object ID]],Finalized_Data[#All],2,FALSE),"")</f>
        <v>41414</v>
      </c>
      <c r="P9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5" s="6">
        <f>IFERROR(DATE(YEAR(Incoming_Data[[#This Row],[Incoming Day]]),MONTH(Incoming_Data[[#This Row],[Incoming Day]]),1),"")</f>
        <v>41334</v>
      </c>
      <c r="R995" s="3">
        <f>DATE(YEAR(Incoming_Data[[#This Row],[Incoming Day]]),1,1)</f>
        <v>41275</v>
      </c>
      <c r="S995" s="6">
        <f>IFERROR(DATE(YEAR(Incoming_Data[[#This Row],[Completed Day]]),MONTH(Incoming_Data[[#This Row],[Completed Day]]),1),"")</f>
        <v>41365</v>
      </c>
      <c r="T995" s="6">
        <f>IFERROR(DATE(YEAR(Incoming_Data[[#This Row],[Confirmed Day]]),MONTH(Incoming_Data[[#This Row],[Confirmed Day]]),1),"")</f>
        <v>41395</v>
      </c>
      <c r="U995" s="12">
        <f>IF(ISNUMBER(Incoming_Data[[#This Row],[Completed Day]]),1,0)</f>
        <v>1</v>
      </c>
      <c r="V995" s="12">
        <f>IF(ISNUMBER(Incoming_Data[[#This Row],[Confirmed Day]]),1,0)</f>
        <v>1</v>
      </c>
      <c r="X995" t="s">
        <v>438</v>
      </c>
      <c r="Y995" s="36">
        <v>41375</v>
      </c>
      <c r="AA995" t="s">
        <v>453</v>
      </c>
      <c r="AB995" s="36">
        <v>41414</v>
      </c>
    </row>
    <row r="996" spans="2:28" x14ac:dyDescent="0.25">
      <c r="B996" s="24" t="s">
        <v>30</v>
      </c>
      <c r="C996" s="24" t="s">
        <v>17</v>
      </c>
      <c r="D996" s="24" t="s">
        <v>2187</v>
      </c>
      <c r="E996" s="24" t="s">
        <v>97</v>
      </c>
      <c r="F996" s="24" t="s">
        <v>96</v>
      </c>
      <c r="G996" s="36">
        <v>41361</v>
      </c>
      <c r="H996" s="36">
        <v>41361</v>
      </c>
      <c r="I996" s="12">
        <v>3</v>
      </c>
      <c r="J996" s="12">
        <v>3</v>
      </c>
      <c r="K996" s="12">
        <v>3</v>
      </c>
      <c r="L996" s="24" t="s">
        <v>10597</v>
      </c>
      <c r="M996" t="str">
        <f>VLOOKUP(LEFT(Incoming_Data[[#This Row],[Object ID]],1),Lookup[#All],2,FALSE)</f>
        <v>Service Request</v>
      </c>
      <c r="N996" s="36">
        <f>IFERROR(VLOOKUP(Incoming_Data[[#This Row],[Object ID]],SP_Data[#All],2,FALSE),"")</f>
        <v>41372</v>
      </c>
      <c r="O996" s="36">
        <f>IFERROR(VLOOKUP(Incoming_Data[[#This Row],[Object ID]],Finalized_Data[#All],2,FALSE),"")</f>
        <v>41414</v>
      </c>
      <c r="P9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6" s="6">
        <f>IFERROR(DATE(YEAR(Incoming_Data[[#This Row],[Incoming Day]]),MONTH(Incoming_Data[[#This Row],[Incoming Day]]),1),"")</f>
        <v>41334</v>
      </c>
      <c r="R996" s="3">
        <f>DATE(YEAR(Incoming_Data[[#This Row],[Incoming Day]]),1,1)</f>
        <v>41275</v>
      </c>
      <c r="S996" s="6">
        <f>IFERROR(DATE(YEAR(Incoming_Data[[#This Row],[Completed Day]]),MONTH(Incoming_Data[[#This Row],[Completed Day]]),1),"")</f>
        <v>41365</v>
      </c>
      <c r="T996" s="6">
        <f>IFERROR(DATE(YEAR(Incoming_Data[[#This Row],[Confirmed Day]]),MONTH(Incoming_Data[[#This Row],[Confirmed Day]]),1),"")</f>
        <v>41395</v>
      </c>
      <c r="U996" s="12">
        <f>IF(ISNUMBER(Incoming_Data[[#This Row],[Completed Day]]),1,0)</f>
        <v>1</v>
      </c>
      <c r="V996" s="12">
        <f>IF(ISNUMBER(Incoming_Data[[#This Row],[Confirmed Day]]),1,0)</f>
        <v>1</v>
      </c>
      <c r="X996" t="s">
        <v>440</v>
      </c>
      <c r="Y996" s="36">
        <v>41375</v>
      </c>
      <c r="AA996" t="s">
        <v>455</v>
      </c>
      <c r="AB996" s="36">
        <v>41414</v>
      </c>
    </row>
    <row r="997" spans="2:28" x14ac:dyDescent="0.25">
      <c r="B997" s="24" t="s">
        <v>30</v>
      </c>
      <c r="C997" s="24" t="s">
        <v>17</v>
      </c>
      <c r="D997" s="24" t="s">
        <v>2187</v>
      </c>
      <c r="E997" s="24" t="s">
        <v>182</v>
      </c>
      <c r="F997" s="24" t="s">
        <v>183</v>
      </c>
      <c r="G997" s="36">
        <v>41365</v>
      </c>
      <c r="H997" s="36">
        <v>41365</v>
      </c>
      <c r="I997" s="12">
        <v>3</v>
      </c>
      <c r="J997" s="12">
        <v>3</v>
      </c>
      <c r="K997" s="12">
        <v>3</v>
      </c>
      <c r="L997" s="24" t="s">
        <v>10597</v>
      </c>
      <c r="M997" t="str">
        <f>VLOOKUP(LEFT(Incoming_Data[[#This Row],[Object ID]],1),Lookup[#All],2,FALSE)</f>
        <v>Service Request</v>
      </c>
      <c r="N997" s="36">
        <f>IFERROR(VLOOKUP(Incoming_Data[[#This Row],[Object ID]],SP_Data[#All],2,FALSE),"")</f>
        <v>41379</v>
      </c>
      <c r="O997" s="36">
        <f>IFERROR(VLOOKUP(Incoming_Data[[#This Row],[Object ID]],Finalized_Data[#All],2,FALSE),"")</f>
        <v>41379</v>
      </c>
      <c r="P9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7" s="6">
        <f>IFERROR(DATE(YEAR(Incoming_Data[[#This Row],[Incoming Day]]),MONTH(Incoming_Data[[#This Row],[Incoming Day]]),1),"")</f>
        <v>41365</v>
      </c>
      <c r="R997" s="3">
        <f>DATE(YEAR(Incoming_Data[[#This Row],[Incoming Day]]),1,1)</f>
        <v>41275</v>
      </c>
      <c r="S997" s="6">
        <f>IFERROR(DATE(YEAR(Incoming_Data[[#This Row],[Completed Day]]),MONTH(Incoming_Data[[#This Row],[Completed Day]]),1),"")</f>
        <v>41365</v>
      </c>
      <c r="T997" s="6">
        <f>IFERROR(DATE(YEAR(Incoming_Data[[#This Row],[Confirmed Day]]),MONTH(Incoming_Data[[#This Row],[Confirmed Day]]),1),"")</f>
        <v>41365</v>
      </c>
      <c r="U997" s="12">
        <f>IF(ISNUMBER(Incoming_Data[[#This Row],[Completed Day]]),1,0)</f>
        <v>1</v>
      </c>
      <c r="V997" s="12">
        <f>IF(ISNUMBER(Incoming_Data[[#This Row],[Confirmed Day]]),1,0)</f>
        <v>1</v>
      </c>
      <c r="X997" t="s">
        <v>442</v>
      </c>
      <c r="Y997" s="36">
        <v>41375</v>
      </c>
      <c r="AA997" t="s">
        <v>457</v>
      </c>
      <c r="AB997" s="36">
        <v>41414</v>
      </c>
    </row>
    <row r="998" spans="2:28" x14ac:dyDescent="0.25">
      <c r="B998" s="24" t="s">
        <v>30</v>
      </c>
      <c r="C998" s="24" t="s">
        <v>17</v>
      </c>
      <c r="D998" s="24" t="s">
        <v>2187</v>
      </c>
      <c r="E998" s="24" t="s">
        <v>209</v>
      </c>
      <c r="F998" s="24" t="s">
        <v>210</v>
      </c>
      <c r="G998" s="36">
        <v>41366</v>
      </c>
      <c r="H998" s="36">
        <v>41366</v>
      </c>
      <c r="I998" s="12">
        <v>4</v>
      </c>
      <c r="J998" s="12">
        <v>4</v>
      </c>
      <c r="K998" s="12">
        <v>4</v>
      </c>
      <c r="L998" s="24" t="s">
        <v>10597</v>
      </c>
      <c r="M998" t="str">
        <f>VLOOKUP(LEFT(Incoming_Data[[#This Row],[Object ID]],1),Lookup[#All],2,FALSE)</f>
        <v>Service Request</v>
      </c>
      <c r="N998" s="36">
        <f>IFERROR(VLOOKUP(Incoming_Data[[#This Row],[Object ID]],SP_Data[#All],2,FALSE),"")</f>
        <v>41376</v>
      </c>
      <c r="O998" s="36">
        <f>IFERROR(VLOOKUP(Incoming_Data[[#This Row],[Object ID]],Finalized_Data[#All],2,FALSE),"")</f>
        <v>41414</v>
      </c>
      <c r="P9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8" s="6">
        <f>IFERROR(DATE(YEAR(Incoming_Data[[#This Row],[Incoming Day]]),MONTH(Incoming_Data[[#This Row],[Incoming Day]]),1),"")</f>
        <v>41365</v>
      </c>
      <c r="R998" s="3">
        <f>DATE(YEAR(Incoming_Data[[#This Row],[Incoming Day]]),1,1)</f>
        <v>41275</v>
      </c>
      <c r="S998" s="6">
        <f>IFERROR(DATE(YEAR(Incoming_Data[[#This Row],[Completed Day]]),MONTH(Incoming_Data[[#This Row],[Completed Day]]),1),"")</f>
        <v>41365</v>
      </c>
      <c r="T998" s="6">
        <f>IFERROR(DATE(YEAR(Incoming_Data[[#This Row],[Confirmed Day]]),MONTH(Incoming_Data[[#This Row],[Confirmed Day]]),1),"")</f>
        <v>41395</v>
      </c>
      <c r="U998" s="12">
        <f>IF(ISNUMBER(Incoming_Data[[#This Row],[Completed Day]]),1,0)</f>
        <v>1</v>
      </c>
      <c r="V998" s="12">
        <f>IF(ISNUMBER(Incoming_Data[[#This Row],[Confirmed Day]]),1,0)</f>
        <v>1</v>
      </c>
      <c r="X998" t="s">
        <v>444</v>
      </c>
      <c r="Y998" s="36">
        <v>41375</v>
      </c>
      <c r="AA998" t="s">
        <v>459</v>
      </c>
      <c r="AB998" s="36">
        <v>41414</v>
      </c>
    </row>
    <row r="999" spans="2:28" x14ac:dyDescent="0.25">
      <c r="B999" s="24" t="s">
        <v>30</v>
      </c>
      <c r="C999" s="24" t="s">
        <v>17</v>
      </c>
      <c r="D999" s="24" t="s">
        <v>2187</v>
      </c>
      <c r="E999" s="24" t="s">
        <v>231</v>
      </c>
      <c r="F999" s="24" t="s">
        <v>210</v>
      </c>
      <c r="G999" s="36">
        <v>41366</v>
      </c>
      <c r="H999" s="36">
        <v>41366</v>
      </c>
      <c r="I999" s="12">
        <v>3</v>
      </c>
      <c r="J999" s="12">
        <v>3</v>
      </c>
      <c r="K999" s="12">
        <v>3</v>
      </c>
      <c r="L999" s="24" t="s">
        <v>10597</v>
      </c>
      <c r="M999" t="str">
        <f>VLOOKUP(LEFT(Incoming_Data[[#This Row],[Object ID]],1),Lookup[#All],2,FALSE)</f>
        <v>Service Request</v>
      </c>
      <c r="N999" s="36">
        <f>IFERROR(VLOOKUP(Incoming_Data[[#This Row],[Object ID]],SP_Data[#All],2,FALSE),"")</f>
        <v>41376</v>
      </c>
      <c r="O999" s="36">
        <f>IFERROR(VLOOKUP(Incoming_Data[[#This Row],[Object ID]],Finalized_Data[#All],2,FALSE),"")</f>
        <v>41414</v>
      </c>
      <c r="P9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999" s="6">
        <f>IFERROR(DATE(YEAR(Incoming_Data[[#This Row],[Incoming Day]]),MONTH(Incoming_Data[[#This Row],[Incoming Day]]),1),"")</f>
        <v>41365</v>
      </c>
      <c r="R999" s="3">
        <f>DATE(YEAR(Incoming_Data[[#This Row],[Incoming Day]]),1,1)</f>
        <v>41275</v>
      </c>
      <c r="S999" s="6">
        <f>IFERROR(DATE(YEAR(Incoming_Data[[#This Row],[Completed Day]]),MONTH(Incoming_Data[[#This Row],[Completed Day]]),1),"")</f>
        <v>41365</v>
      </c>
      <c r="T999" s="6">
        <f>IFERROR(DATE(YEAR(Incoming_Data[[#This Row],[Confirmed Day]]),MONTH(Incoming_Data[[#This Row],[Confirmed Day]]),1),"")</f>
        <v>41395</v>
      </c>
      <c r="U999" s="12">
        <f>IF(ISNUMBER(Incoming_Data[[#This Row],[Completed Day]]),1,0)</f>
        <v>1</v>
      </c>
      <c r="V999" s="12">
        <f>IF(ISNUMBER(Incoming_Data[[#This Row],[Confirmed Day]]),1,0)</f>
        <v>1</v>
      </c>
      <c r="X999" t="s">
        <v>445</v>
      </c>
      <c r="Y999" s="36">
        <v>41375</v>
      </c>
      <c r="AA999" t="s">
        <v>1654</v>
      </c>
      <c r="AB999" s="36">
        <v>41414</v>
      </c>
    </row>
    <row r="1000" spans="2:28" x14ac:dyDescent="0.25">
      <c r="B1000" s="24" t="s">
        <v>30</v>
      </c>
      <c r="C1000" s="24" t="s">
        <v>17</v>
      </c>
      <c r="D1000" s="24" t="s">
        <v>2187</v>
      </c>
      <c r="E1000" s="24" t="s">
        <v>232</v>
      </c>
      <c r="F1000" s="24" t="s">
        <v>210</v>
      </c>
      <c r="G1000" s="36">
        <v>41366</v>
      </c>
      <c r="H1000" s="36">
        <v>41366</v>
      </c>
      <c r="I1000" s="12">
        <v>3</v>
      </c>
      <c r="J1000" s="12">
        <v>3</v>
      </c>
      <c r="K1000" s="12">
        <v>3</v>
      </c>
      <c r="L1000" s="24" t="s">
        <v>10597</v>
      </c>
      <c r="M1000" t="str">
        <f>VLOOKUP(LEFT(Incoming_Data[[#This Row],[Object ID]],1),Lookup[#All],2,FALSE)</f>
        <v>Service Request</v>
      </c>
      <c r="N1000" s="36">
        <f>IFERROR(VLOOKUP(Incoming_Data[[#This Row],[Object ID]],SP_Data[#All],2,FALSE),"")</f>
        <v>41376</v>
      </c>
      <c r="O1000" s="36">
        <f>IFERROR(VLOOKUP(Incoming_Data[[#This Row],[Object ID]],Finalized_Data[#All],2,FALSE),"")</f>
        <v>41414</v>
      </c>
      <c r="P10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0" s="6">
        <f>IFERROR(DATE(YEAR(Incoming_Data[[#This Row],[Incoming Day]]),MONTH(Incoming_Data[[#This Row],[Incoming Day]]),1),"")</f>
        <v>41365</v>
      </c>
      <c r="R1000" s="3">
        <f>DATE(YEAR(Incoming_Data[[#This Row],[Incoming Day]]),1,1)</f>
        <v>41275</v>
      </c>
      <c r="S1000" s="6">
        <f>IFERROR(DATE(YEAR(Incoming_Data[[#This Row],[Completed Day]]),MONTH(Incoming_Data[[#This Row],[Completed Day]]),1),"")</f>
        <v>41365</v>
      </c>
      <c r="T1000" s="6">
        <f>IFERROR(DATE(YEAR(Incoming_Data[[#This Row],[Confirmed Day]]),MONTH(Incoming_Data[[#This Row],[Confirmed Day]]),1),"")</f>
        <v>41395</v>
      </c>
      <c r="U1000" s="12">
        <f>IF(ISNUMBER(Incoming_Data[[#This Row],[Completed Day]]),1,0)</f>
        <v>1</v>
      </c>
      <c r="V1000" s="12">
        <f>IF(ISNUMBER(Incoming_Data[[#This Row],[Confirmed Day]]),1,0)</f>
        <v>1</v>
      </c>
      <c r="X1000" t="s">
        <v>446</v>
      </c>
      <c r="Y1000" s="36">
        <v>41375</v>
      </c>
      <c r="AA1000" t="s">
        <v>1655</v>
      </c>
      <c r="AB1000" s="36">
        <v>41414</v>
      </c>
    </row>
    <row r="1001" spans="2:28" x14ac:dyDescent="0.25">
      <c r="B1001" s="24" t="s">
        <v>30</v>
      </c>
      <c r="C1001" s="24" t="s">
        <v>17</v>
      </c>
      <c r="D1001" s="24" t="s">
        <v>2187</v>
      </c>
      <c r="E1001" s="24" t="s">
        <v>336</v>
      </c>
      <c r="F1001" s="24" t="s">
        <v>337</v>
      </c>
      <c r="G1001" s="36">
        <v>41369</v>
      </c>
      <c r="H1001" s="36">
        <v>41369</v>
      </c>
      <c r="I1001" s="12">
        <v>2</v>
      </c>
      <c r="J1001" s="12">
        <v>3</v>
      </c>
      <c r="K1001" s="12">
        <v>3</v>
      </c>
      <c r="L1001" s="24" t="s">
        <v>10597</v>
      </c>
      <c r="M1001" t="str">
        <f>VLOOKUP(LEFT(Incoming_Data[[#This Row],[Object ID]],1),Lookup[#All],2,FALSE)</f>
        <v>Service Request</v>
      </c>
      <c r="N1001" s="36">
        <f>IFERROR(VLOOKUP(Incoming_Data[[#This Row],[Object ID]],SP_Data[#All],2,FALSE),"")</f>
        <v>41373</v>
      </c>
      <c r="O1001" s="36">
        <f>IFERROR(VLOOKUP(Incoming_Data[[#This Row],[Object ID]],Finalized_Data[#All],2,FALSE),"")</f>
        <v>41414</v>
      </c>
      <c r="P10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1" s="6">
        <f>IFERROR(DATE(YEAR(Incoming_Data[[#This Row],[Incoming Day]]),MONTH(Incoming_Data[[#This Row],[Incoming Day]]),1),"")</f>
        <v>41365</v>
      </c>
      <c r="R1001" s="3">
        <f>DATE(YEAR(Incoming_Data[[#This Row],[Incoming Day]]),1,1)</f>
        <v>41275</v>
      </c>
      <c r="S1001" s="6">
        <f>IFERROR(DATE(YEAR(Incoming_Data[[#This Row],[Completed Day]]),MONTH(Incoming_Data[[#This Row],[Completed Day]]),1),"")</f>
        <v>41365</v>
      </c>
      <c r="T1001" s="6">
        <f>IFERROR(DATE(YEAR(Incoming_Data[[#This Row],[Confirmed Day]]),MONTH(Incoming_Data[[#This Row],[Confirmed Day]]),1),"")</f>
        <v>41395</v>
      </c>
      <c r="U1001" s="12">
        <f>IF(ISNUMBER(Incoming_Data[[#This Row],[Completed Day]]),1,0)</f>
        <v>1</v>
      </c>
      <c r="V1001" s="12">
        <f>IF(ISNUMBER(Incoming_Data[[#This Row],[Confirmed Day]]),1,0)</f>
        <v>1</v>
      </c>
      <c r="X1001" t="s">
        <v>447</v>
      </c>
      <c r="Y1001" s="36">
        <v>41375</v>
      </c>
      <c r="AA1001" t="s">
        <v>460</v>
      </c>
      <c r="AB1001" s="36">
        <v>41414</v>
      </c>
    </row>
    <row r="1002" spans="2:28" x14ac:dyDescent="0.25">
      <c r="B1002" s="24" t="s">
        <v>30</v>
      </c>
      <c r="C1002" s="24" t="s">
        <v>17</v>
      </c>
      <c r="D1002" s="24" t="s">
        <v>2187</v>
      </c>
      <c r="E1002" s="24" t="s">
        <v>342</v>
      </c>
      <c r="F1002" s="24" t="s">
        <v>343</v>
      </c>
      <c r="G1002" s="36">
        <v>41369</v>
      </c>
      <c r="H1002" s="36">
        <v>41369</v>
      </c>
      <c r="I1002" s="12">
        <v>3</v>
      </c>
      <c r="J1002" s="12">
        <v>3</v>
      </c>
      <c r="K1002" s="12">
        <v>3</v>
      </c>
      <c r="L1002" s="24" t="s">
        <v>10597</v>
      </c>
      <c r="M1002" t="str">
        <f>VLOOKUP(LEFT(Incoming_Data[[#This Row],[Object ID]],1),Lookup[#All],2,FALSE)</f>
        <v>Service Request</v>
      </c>
      <c r="N1002" s="36">
        <f>IFERROR(VLOOKUP(Incoming_Data[[#This Row],[Object ID]],SP_Data[#All],2,FALSE),"")</f>
        <v>41393</v>
      </c>
      <c r="O1002" s="36">
        <f>IFERROR(VLOOKUP(Incoming_Data[[#This Row],[Object ID]],Finalized_Data[#All],2,FALSE),"")</f>
        <v>41424</v>
      </c>
      <c r="P10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2" s="6">
        <f>IFERROR(DATE(YEAR(Incoming_Data[[#This Row],[Incoming Day]]),MONTH(Incoming_Data[[#This Row],[Incoming Day]]),1),"")</f>
        <v>41365</v>
      </c>
      <c r="R1002" s="3">
        <f>DATE(YEAR(Incoming_Data[[#This Row],[Incoming Day]]),1,1)</f>
        <v>41275</v>
      </c>
      <c r="S1002" s="6">
        <f>IFERROR(DATE(YEAR(Incoming_Data[[#This Row],[Completed Day]]),MONTH(Incoming_Data[[#This Row],[Completed Day]]),1),"")</f>
        <v>41365</v>
      </c>
      <c r="T1002" s="6">
        <f>IFERROR(DATE(YEAR(Incoming_Data[[#This Row],[Confirmed Day]]),MONTH(Incoming_Data[[#This Row],[Confirmed Day]]),1),"")</f>
        <v>41395</v>
      </c>
      <c r="U1002" s="12">
        <f>IF(ISNUMBER(Incoming_Data[[#This Row],[Completed Day]]),1,0)</f>
        <v>1</v>
      </c>
      <c r="V1002" s="12">
        <f>IF(ISNUMBER(Incoming_Data[[#This Row],[Confirmed Day]]),1,0)</f>
        <v>1</v>
      </c>
      <c r="X1002" t="s">
        <v>449</v>
      </c>
      <c r="Y1002" s="36">
        <v>41375</v>
      </c>
      <c r="AA1002" t="s">
        <v>462</v>
      </c>
      <c r="AB1002" s="36">
        <v>41414</v>
      </c>
    </row>
    <row r="1003" spans="2:28" x14ac:dyDescent="0.25">
      <c r="B1003" s="24" t="s">
        <v>30</v>
      </c>
      <c r="C1003" s="24" t="s">
        <v>17</v>
      </c>
      <c r="D1003" s="24" t="s">
        <v>2187</v>
      </c>
      <c r="E1003" s="24" t="s">
        <v>383</v>
      </c>
      <c r="F1003" s="24" t="s">
        <v>384</v>
      </c>
      <c r="G1003" s="36">
        <v>41372</v>
      </c>
      <c r="H1003" s="36">
        <v>41372</v>
      </c>
      <c r="I1003" s="12">
        <v>3</v>
      </c>
      <c r="J1003" s="12">
        <v>2</v>
      </c>
      <c r="K1003" s="12">
        <v>4</v>
      </c>
      <c r="L1003" s="24" t="s">
        <v>10597</v>
      </c>
      <c r="M1003" t="str">
        <f>VLOOKUP(LEFT(Incoming_Data[[#This Row],[Object ID]],1),Lookup[#All],2,FALSE)</f>
        <v>Service Request</v>
      </c>
      <c r="N1003" s="36">
        <f>IFERROR(VLOOKUP(Incoming_Data[[#This Row],[Object ID]],SP_Data[#All],2,FALSE),"")</f>
        <v>41377</v>
      </c>
      <c r="O1003" s="36">
        <f>IFERROR(VLOOKUP(Incoming_Data[[#This Row],[Object ID]],Finalized_Data[#All],2,FALSE),"")</f>
        <v>41414</v>
      </c>
      <c r="P10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3" s="6">
        <f>IFERROR(DATE(YEAR(Incoming_Data[[#This Row],[Incoming Day]]),MONTH(Incoming_Data[[#This Row],[Incoming Day]]),1),"")</f>
        <v>41365</v>
      </c>
      <c r="R1003" s="3">
        <f>DATE(YEAR(Incoming_Data[[#This Row],[Incoming Day]]),1,1)</f>
        <v>41275</v>
      </c>
      <c r="S1003" s="6">
        <f>IFERROR(DATE(YEAR(Incoming_Data[[#This Row],[Completed Day]]),MONTH(Incoming_Data[[#This Row],[Completed Day]]),1),"")</f>
        <v>41365</v>
      </c>
      <c r="T1003" s="6">
        <f>IFERROR(DATE(YEAR(Incoming_Data[[#This Row],[Confirmed Day]]),MONTH(Incoming_Data[[#This Row],[Confirmed Day]]),1),"")</f>
        <v>41395</v>
      </c>
      <c r="U1003" s="12">
        <f>IF(ISNUMBER(Incoming_Data[[#This Row],[Completed Day]]),1,0)</f>
        <v>1</v>
      </c>
      <c r="V1003" s="12">
        <f>IF(ISNUMBER(Incoming_Data[[#This Row],[Confirmed Day]]),1,0)</f>
        <v>1</v>
      </c>
      <c r="X1003" t="s">
        <v>451</v>
      </c>
      <c r="Y1003" s="36">
        <v>41375</v>
      </c>
      <c r="AA1003" t="s">
        <v>463</v>
      </c>
      <c r="AB1003" s="36">
        <v>41414</v>
      </c>
    </row>
    <row r="1004" spans="2:28" x14ac:dyDescent="0.25">
      <c r="B1004" s="24" t="s">
        <v>30</v>
      </c>
      <c r="C1004" s="24" t="s">
        <v>17</v>
      </c>
      <c r="D1004" s="24" t="s">
        <v>2187</v>
      </c>
      <c r="E1004" s="24" t="s">
        <v>561</v>
      </c>
      <c r="F1004" s="24" t="s">
        <v>562</v>
      </c>
      <c r="G1004" s="36">
        <v>41381</v>
      </c>
      <c r="H1004" s="36">
        <v>41380</v>
      </c>
      <c r="I1004" s="12">
        <v>2</v>
      </c>
      <c r="J1004" s="12">
        <v>3</v>
      </c>
      <c r="K1004" s="12">
        <v>3</v>
      </c>
      <c r="L1004" s="24" t="s">
        <v>10597</v>
      </c>
      <c r="M1004" t="str">
        <f>VLOOKUP(LEFT(Incoming_Data[[#This Row],[Object ID]],1),Lookup[#All],2,FALSE)</f>
        <v>Service Request</v>
      </c>
      <c r="N1004" s="36">
        <f>IFERROR(VLOOKUP(Incoming_Data[[#This Row],[Object ID]],SP_Data[#All],2,FALSE),"")</f>
        <v>41383</v>
      </c>
      <c r="O1004" s="36">
        <f>IFERROR(VLOOKUP(Incoming_Data[[#This Row],[Object ID]],Finalized_Data[#All],2,FALSE),"")</f>
        <v>41386</v>
      </c>
      <c r="P10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4" s="6">
        <f>IFERROR(DATE(YEAR(Incoming_Data[[#This Row],[Incoming Day]]),MONTH(Incoming_Data[[#This Row],[Incoming Day]]),1),"")</f>
        <v>41365</v>
      </c>
      <c r="R1004" s="3">
        <f>DATE(YEAR(Incoming_Data[[#This Row],[Incoming Day]]),1,1)</f>
        <v>41275</v>
      </c>
      <c r="S1004" s="6">
        <f>IFERROR(DATE(YEAR(Incoming_Data[[#This Row],[Completed Day]]),MONTH(Incoming_Data[[#This Row],[Completed Day]]),1),"")</f>
        <v>41365</v>
      </c>
      <c r="T1004" s="6">
        <f>IFERROR(DATE(YEAR(Incoming_Data[[#This Row],[Confirmed Day]]),MONTH(Incoming_Data[[#This Row],[Confirmed Day]]),1),"")</f>
        <v>41365</v>
      </c>
      <c r="U1004" s="12">
        <f>IF(ISNUMBER(Incoming_Data[[#This Row],[Completed Day]]),1,0)</f>
        <v>1</v>
      </c>
      <c r="V1004" s="12">
        <f>IF(ISNUMBER(Incoming_Data[[#This Row],[Confirmed Day]]),1,0)</f>
        <v>1</v>
      </c>
      <c r="X1004" t="s">
        <v>1328</v>
      </c>
      <c r="Y1004" s="36">
        <v>41376</v>
      </c>
      <c r="AA1004" t="s">
        <v>465</v>
      </c>
      <c r="AB1004" s="36">
        <v>41414</v>
      </c>
    </row>
    <row r="1005" spans="2:28" x14ac:dyDescent="0.25">
      <c r="B1005" s="24" t="s">
        <v>30</v>
      </c>
      <c r="C1005" s="24" t="s">
        <v>17</v>
      </c>
      <c r="D1005" s="24" t="s">
        <v>2187</v>
      </c>
      <c r="E1005" s="24" t="s">
        <v>563</v>
      </c>
      <c r="F1005" s="24" t="s">
        <v>564</v>
      </c>
      <c r="G1005" s="36">
        <v>41381</v>
      </c>
      <c r="H1005" s="36">
        <v>41380</v>
      </c>
      <c r="I1005" s="12">
        <v>2</v>
      </c>
      <c r="J1005" s="12">
        <v>3</v>
      </c>
      <c r="K1005" s="12">
        <v>3</v>
      </c>
      <c r="L1005" s="24" t="s">
        <v>10597</v>
      </c>
      <c r="M1005" t="str">
        <f>VLOOKUP(LEFT(Incoming_Data[[#This Row],[Object ID]],1),Lookup[#All],2,FALSE)</f>
        <v>Service Request</v>
      </c>
      <c r="N1005" s="36">
        <f>IFERROR(VLOOKUP(Incoming_Data[[#This Row],[Object ID]],SP_Data[#All],2,FALSE),"")</f>
        <v>41383</v>
      </c>
      <c r="O1005" s="36">
        <f>IFERROR(VLOOKUP(Incoming_Data[[#This Row],[Object ID]],Finalized_Data[#All],2,FALSE),"")</f>
        <v>41408</v>
      </c>
      <c r="P10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5" s="6">
        <f>IFERROR(DATE(YEAR(Incoming_Data[[#This Row],[Incoming Day]]),MONTH(Incoming_Data[[#This Row],[Incoming Day]]),1),"")</f>
        <v>41365</v>
      </c>
      <c r="R1005" s="3">
        <f>DATE(YEAR(Incoming_Data[[#This Row],[Incoming Day]]),1,1)</f>
        <v>41275</v>
      </c>
      <c r="S1005" s="6">
        <f>IFERROR(DATE(YEAR(Incoming_Data[[#This Row],[Completed Day]]),MONTH(Incoming_Data[[#This Row],[Completed Day]]),1),"")</f>
        <v>41365</v>
      </c>
      <c r="T1005" s="6">
        <f>IFERROR(DATE(YEAR(Incoming_Data[[#This Row],[Confirmed Day]]),MONTH(Incoming_Data[[#This Row],[Confirmed Day]]),1),"")</f>
        <v>41395</v>
      </c>
      <c r="U1005" s="12">
        <f>IF(ISNUMBER(Incoming_Data[[#This Row],[Completed Day]]),1,0)</f>
        <v>1</v>
      </c>
      <c r="V1005" s="12">
        <f>IF(ISNUMBER(Incoming_Data[[#This Row],[Confirmed Day]]),1,0)</f>
        <v>1</v>
      </c>
      <c r="X1005" t="s">
        <v>453</v>
      </c>
      <c r="Y1005" s="36">
        <v>41375</v>
      </c>
      <c r="AA1005" t="s">
        <v>467</v>
      </c>
      <c r="AB1005" s="36">
        <v>41379</v>
      </c>
    </row>
    <row r="1006" spans="2:28" x14ac:dyDescent="0.25">
      <c r="B1006" s="24" t="s">
        <v>30</v>
      </c>
      <c r="C1006" s="24" t="s">
        <v>17</v>
      </c>
      <c r="D1006" s="24" t="s">
        <v>2187</v>
      </c>
      <c r="E1006" s="24" t="s">
        <v>580</v>
      </c>
      <c r="F1006" s="24" t="s">
        <v>581</v>
      </c>
      <c r="G1006" s="36">
        <v>41381</v>
      </c>
      <c r="H1006" s="36">
        <v>41381</v>
      </c>
      <c r="I1006" s="12">
        <v>2</v>
      </c>
      <c r="J1006" s="12">
        <v>3</v>
      </c>
      <c r="K1006" s="12">
        <v>3</v>
      </c>
      <c r="L1006" s="24" t="s">
        <v>10597</v>
      </c>
      <c r="M1006" t="str">
        <f>VLOOKUP(LEFT(Incoming_Data[[#This Row],[Object ID]],1),Lookup[#All],2,FALSE)</f>
        <v>Service Request</v>
      </c>
      <c r="N1006" s="36">
        <f>IFERROR(VLOOKUP(Incoming_Data[[#This Row],[Object ID]],SP_Data[#All],2,FALSE),"")</f>
        <v>41383</v>
      </c>
      <c r="O1006" s="36">
        <f>IFERROR(VLOOKUP(Incoming_Data[[#This Row],[Object ID]],Finalized_Data[#All],2,FALSE),"")</f>
        <v>41408</v>
      </c>
      <c r="P10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6" s="6">
        <f>IFERROR(DATE(YEAR(Incoming_Data[[#This Row],[Incoming Day]]),MONTH(Incoming_Data[[#This Row],[Incoming Day]]),1),"")</f>
        <v>41365</v>
      </c>
      <c r="R1006" s="3">
        <f>DATE(YEAR(Incoming_Data[[#This Row],[Incoming Day]]),1,1)</f>
        <v>41275</v>
      </c>
      <c r="S1006" s="6">
        <f>IFERROR(DATE(YEAR(Incoming_Data[[#This Row],[Completed Day]]),MONTH(Incoming_Data[[#This Row],[Completed Day]]),1),"")</f>
        <v>41365</v>
      </c>
      <c r="T1006" s="6">
        <f>IFERROR(DATE(YEAR(Incoming_Data[[#This Row],[Confirmed Day]]),MONTH(Incoming_Data[[#This Row],[Confirmed Day]]),1),"")</f>
        <v>41395</v>
      </c>
      <c r="U1006" s="12">
        <f>IF(ISNUMBER(Incoming_Data[[#This Row],[Completed Day]]),1,0)</f>
        <v>1</v>
      </c>
      <c r="V1006" s="12">
        <f>IF(ISNUMBER(Incoming_Data[[#This Row],[Confirmed Day]]),1,0)</f>
        <v>1</v>
      </c>
      <c r="X1006" t="s">
        <v>11821</v>
      </c>
      <c r="Y1006" s="36">
        <v>41409</v>
      </c>
      <c r="AA1006" t="s">
        <v>469</v>
      </c>
      <c r="AB1006" s="36">
        <v>41376</v>
      </c>
    </row>
    <row r="1007" spans="2:28" x14ac:dyDescent="0.25">
      <c r="B1007" s="24" t="s">
        <v>30</v>
      </c>
      <c r="C1007" s="24" t="s">
        <v>17</v>
      </c>
      <c r="D1007" s="24" t="s">
        <v>2187</v>
      </c>
      <c r="E1007" s="24" t="s">
        <v>11296</v>
      </c>
      <c r="F1007" s="24" t="s">
        <v>11297</v>
      </c>
      <c r="G1007" s="36">
        <v>41394</v>
      </c>
      <c r="H1007" s="36">
        <v>41394</v>
      </c>
      <c r="I1007" s="12">
        <v>3</v>
      </c>
      <c r="J1007" s="12">
        <v>3</v>
      </c>
      <c r="K1007" s="12">
        <v>3</v>
      </c>
      <c r="L1007" s="24" t="s">
        <v>10599</v>
      </c>
      <c r="M1007" t="str">
        <f>VLOOKUP(LEFT(Incoming_Data[[#This Row],[Object ID]],1),Lookup[#All],2,FALSE)</f>
        <v>Service Request</v>
      </c>
      <c r="N1007" s="36">
        <f>IFERROR(VLOOKUP(Incoming_Data[[#This Row],[Object ID]],SP_Data[#All],2,FALSE),"")</f>
        <v>41411</v>
      </c>
      <c r="O1007" s="36" t="str">
        <f>IFERROR(VLOOKUP(Incoming_Data[[#This Row],[Object ID]],Finalized_Data[#All],2,FALSE),"")</f>
        <v/>
      </c>
      <c r="P10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7" s="6">
        <f>IFERROR(DATE(YEAR(Incoming_Data[[#This Row],[Incoming Day]]),MONTH(Incoming_Data[[#This Row],[Incoming Day]]),1),"")</f>
        <v>41365</v>
      </c>
      <c r="R1007" s="3">
        <f>DATE(YEAR(Incoming_Data[[#This Row],[Incoming Day]]),1,1)</f>
        <v>41275</v>
      </c>
      <c r="S1007" s="6">
        <f>IFERROR(DATE(YEAR(Incoming_Data[[#This Row],[Completed Day]]),MONTH(Incoming_Data[[#This Row],[Completed Day]]),1),"")</f>
        <v>41395</v>
      </c>
      <c r="T1007" s="6" t="str">
        <f>IFERROR(DATE(YEAR(Incoming_Data[[#This Row],[Confirmed Day]]),MONTH(Incoming_Data[[#This Row],[Confirmed Day]]),1),"")</f>
        <v/>
      </c>
      <c r="U1007" s="12">
        <f>IF(ISNUMBER(Incoming_Data[[#This Row],[Completed Day]]),1,0)</f>
        <v>1</v>
      </c>
      <c r="V1007" s="12">
        <f>IF(ISNUMBER(Incoming_Data[[#This Row],[Confirmed Day]]),1,0)</f>
        <v>0</v>
      </c>
      <c r="X1007" t="s">
        <v>455</v>
      </c>
      <c r="Y1007" s="36">
        <v>41375</v>
      </c>
      <c r="AA1007" t="s">
        <v>471</v>
      </c>
      <c r="AB1007" s="36">
        <v>41414</v>
      </c>
    </row>
    <row r="1008" spans="2:28" x14ac:dyDescent="0.25">
      <c r="B1008" s="24" t="s">
        <v>30</v>
      </c>
      <c r="C1008" s="24" t="s">
        <v>17</v>
      </c>
      <c r="D1008" s="24" t="s">
        <v>2187</v>
      </c>
      <c r="E1008" s="24" t="s">
        <v>853</v>
      </c>
      <c r="F1008" s="24" t="s">
        <v>854</v>
      </c>
      <c r="G1008" s="36">
        <v>41395</v>
      </c>
      <c r="H1008" s="36">
        <v>41395</v>
      </c>
      <c r="I1008" s="12">
        <v>3</v>
      </c>
      <c r="J1008" s="12">
        <v>3</v>
      </c>
      <c r="K1008" s="12">
        <v>3</v>
      </c>
      <c r="L1008" s="24" t="s">
        <v>10597</v>
      </c>
      <c r="M1008" t="str">
        <f>VLOOKUP(LEFT(Incoming_Data[[#This Row],[Object ID]],1),Lookup[#All],2,FALSE)</f>
        <v>Service Request</v>
      </c>
      <c r="N1008" s="36">
        <f>IFERROR(VLOOKUP(Incoming_Data[[#This Row],[Object ID]],SP_Data[#All],2,FALSE),"")</f>
        <v>41396</v>
      </c>
      <c r="O1008" s="36">
        <f>IFERROR(VLOOKUP(Incoming_Data[[#This Row],[Object ID]],Finalized_Data[#All],2,FALSE),"")</f>
        <v>41427</v>
      </c>
      <c r="P10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8" s="6">
        <f>IFERROR(DATE(YEAR(Incoming_Data[[#This Row],[Incoming Day]]),MONTH(Incoming_Data[[#This Row],[Incoming Day]]),1),"")</f>
        <v>41395</v>
      </c>
      <c r="R1008" s="3">
        <f>DATE(YEAR(Incoming_Data[[#This Row],[Incoming Day]]),1,1)</f>
        <v>41275</v>
      </c>
      <c r="S1008" s="6">
        <f>IFERROR(DATE(YEAR(Incoming_Data[[#This Row],[Completed Day]]),MONTH(Incoming_Data[[#This Row],[Completed Day]]),1),"")</f>
        <v>41395</v>
      </c>
      <c r="T1008" s="6">
        <f>IFERROR(DATE(YEAR(Incoming_Data[[#This Row],[Confirmed Day]]),MONTH(Incoming_Data[[#This Row],[Confirmed Day]]),1),"")</f>
        <v>41426</v>
      </c>
      <c r="U1008" s="12">
        <f>IF(ISNUMBER(Incoming_Data[[#This Row],[Completed Day]]),1,0)</f>
        <v>1</v>
      </c>
      <c r="V1008" s="12">
        <f>IF(ISNUMBER(Incoming_Data[[#This Row],[Confirmed Day]]),1,0)</f>
        <v>1</v>
      </c>
      <c r="X1008" t="s">
        <v>457</v>
      </c>
      <c r="Y1008" s="36">
        <v>41375</v>
      </c>
      <c r="AA1008" t="s">
        <v>1330</v>
      </c>
      <c r="AB1008" s="36">
        <v>41414</v>
      </c>
    </row>
    <row r="1009" spans="2:28" x14ac:dyDescent="0.25">
      <c r="B1009" s="24" t="s">
        <v>30</v>
      </c>
      <c r="C1009" s="24" t="s">
        <v>17</v>
      </c>
      <c r="D1009" s="24" t="s">
        <v>2187</v>
      </c>
      <c r="E1009" s="24" t="s">
        <v>11298</v>
      </c>
      <c r="F1009" s="24" t="s">
        <v>11299</v>
      </c>
      <c r="G1009" s="36">
        <v>41407</v>
      </c>
      <c r="H1009" s="36">
        <v>41407</v>
      </c>
      <c r="I1009" s="12">
        <v>3</v>
      </c>
      <c r="J1009" s="12">
        <v>3</v>
      </c>
      <c r="K1009" s="12">
        <v>3</v>
      </c>
      <c r="L1009" s="24" t="s">
        <v>10599</v>
      </c>
      <c r="M1009" t="str">
        <f>VLOOKUP(LEFT(Incoming_Data[[#This Row],[Object ID]],1),Lookup[#All],2,FALSE)</f>
        <v>Service Request</v>
      </c>
      <c r="N1009" s="36">
        <f>IFERROR(VLOOKUP(Incoming_Data[[#This Row],[Object ID]],SP_Data[#All],2,FALSE),"")</f>
        <v>41411</v>
      </c>
      <c r="O1009" s="36" t="str">
        <f>IFERROR(VLOOKUP(Incoming_Data[[#This Row],[Object ID]],Finalized_Data[#All],2,FALSE),"")</f>
        <v/>
      </c>
      <c r="P10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09" s="6">
        <f>IFERROR(DATE(YEAR(Incoming_Data[[#This Row],[Incoming Day]]),MONTH(Incoming_Data[[#This Row],[Incoming Day]]),1),"")</f>
        <v>41395</v>
      </c>
      <c r="R1009" s="3">
        <f>DATE(YEAR(Incoming_Data[[#This Row],[Incoming Day]]),1,1)</f>
        <v>41275</v>
      </c>
      <c r="S1009" s="6">
        <f>IFERROR(DATE(YEAR(Incoming_Data[[#This Row],[Completed Day]]),MONTH(Incoming_Data[[#This Row],[Completed Day]]),1),"")</f>
        <v>41395</v>
      </c>
      <c r="T1009" s="6" t="str">
        <f>IFERROR(DATE(YEAR(Incoming_Data[[#This Row],[Confirmed Day]]),MONTH(Incoming_Data[[#This Row],[Confirmed Day]]),1),"")</f>
        <v/>
      </c>
      <c r="U1009" s="12">
        <f>IF(ISNUMBER(Incoming_Data[[#This Row],[Completed Day]]),1,0)</f>
        <v>1</v>
      </c>
      <c r="V1009" s="12">
        <f>IF(ISNUMBER(Incoming_Data[[#This Row],[Confirmed Day]]),1,0)</f>
        <v>0</v>
      </c>
      <c r="X1009" t="s">
        <v>459</v>
      </c>
      <c r="Y1009" s="36">
        <v>41376</v>
      </c>
      <c r="AA1009" t="s">
        <v>473</v>
      </c>
      <c r="AB1009" s="36">
        <v>41414</v>
      </c>
    </row>
    <row r="1010" spans="2:28" x14ac:dyDescent="0.25">
      <c r="B1010" s="24" t="s">
        <v>30</v>
      </c>
      <c r="C1010" s="24" t="s">
        <v>17</v>
      </c>
      <c r="D1010" s="24" t="s">
        <v>2187</v>
      </c>
      <c r="E1010" s="24" t="s">
        <v>11300</v>
      </c>
      <c r="F1010" s="24" t="s">
        <v>11180</v>
      </c>
      <c r="G1010" s="36">
        <v>41408</v>
      </c>
      <c r="H1010" s="36">
        <v>41407</v>
      </c>
      <c r="I1010" s="12">
        <v>3</v>
      </c>
      <c r="J1010" s="12">
        <v>3</v>
      </c>
      <c r="K1010" s="12">
        <v>3</v>
      </c>
      <c r="L1010" s="24" t="s">
        <v>10599</v>
      </c>
      <c r="M1010" t="str">
        <f>VLOOKUP(LEFT(Incoming_Data[[#This Row],[Object ID]],1),Lookup[#All],2,FALSE)</f>
        <v>Service Request</v>
      </c>
      <c r="N1010" s="36">
        <f>IFERROR(VLOOKUP(Incoming_Data[[#This Row],[Object ID]],SP_Data[#All],2,FALSE),"")</f>
        <v>41415</v>
      </c>
      <c r="O1010" s="36" t="str">
        <f>IFERROR(VLOOKUP(Incoming_Data[[#This Row],[Object ID]],Finalized_Data[#All],2,FALSE),"")</f>
        <v/>
      </c>
      <c r="P10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0" s="6">
        <f>IFERROR(DATE(YEAR(Incoming_Data[[#This Row],[Incoming Day]]),MONTH(Incoming_Data[[#This Row],[Incoming Day]]),1),"")</f>
        <v>41395</v>
      </c>
      <c r="R1010" s="3">
        <f>DATE(YEAR(Incoming_Data[[#This Row],[Incoming Day]]),1,1)</f>
        <v>41275</v>
      </c>
      <c r="S1010" s="6">
        <f>IFERROR(DATE(YEAR(Incoming_Data[[#This Row],[Completed Day]]),MONTH(Incoming_Data[[#This Row],[Completed Day]]),1),"")</f>
        <v>41395</v>
      </c>
      <c r="T1010" s="6" t="str">
        <f>IFERROR(DATE(YEAR(Incoming_Data[[#This Row],[Confirmed Day]]),MONTH(Incoming_Data[[#This Row],[Confirmed Day]]),1),"")</f>
        <v/>
      </c>
      <c r="U1010" s="12">
        <f>IF(ISNUMBER(Incoming_Data[[#This Row],[Completed Day]]),1,0)</f>
        <v>1</v>
      </c>
      <c r="V1010" s="12">
        <f>IF(ISNUMBER(Incoming_Data[[#This Row],[Confirmed Day]]),1,0)</f>
        <v>0</v>
      </c>
      <c r="X1010" t="s">
        <v>1654</v>
      </c>
      <c r="Y1010" s="36">
        <v>41380</v>
      </c>
      <c r="AA1010" t="s">
        <v>475</v>
      </c>
      <c r="AB1010" s="36">
        <v>41414</v>
      </c>
    </row>
    <row r="1011" spans="2:28" x14ac:dyDescent="0.25">
      <c r="B1011" s="24" t="s">
        <v>30</v>
      </c>
      <c r="C1011" s="24" t="s">
        <v>17</v>
      </c>
      <c r="D1011" s="24" t="s">
        <v>2187</v>
      </c>
      <c r="E1011" s="24" t="s">
        <v>11301</v>
      </c>
      <c r="F1011" s="24" t="s">
        <v>11302</v>
      </c>
      <c r="G1011" s="36">
        <v>41408</v>
      </c>
      <c r="H1011" s="36">
        <v>41408</v>
      </c>
      <c r="I1011" s="12">
        <v>3</v>
      </c>
      <c r="J1011" s="12">
        <v>3</v>
      </c>
      <c r="K1011" s="12">
        <v>3</v>
      </c>
      <c r="L1011" s="24" t="s">
        <v>10599</v>
      </c>
      <c r="M1011" t="str">
        <f>VLOOKUP(LEFT(Incoming_Data[[#This Row],[Object ID]],1),Lookup[#All],2,FALSE)</f>
        <v>Service Request</v>
      </c>
      <c r="N1011" s="36">
        <f>IFERROR(VLOOKUP(Incoming_Data[[#This Row],[Object ID]],SP_Data[#All],2,FALSE),"")</f>
        <v>41409</v>
      </c>
      <c r="O1011" s="36" t="str">
        <f>IFERROR(VLOOKUP(Incoming_Data[[#This Row],[Object ID]],Finalized_Data[#All],2,FALSE),"")</f>
        <v/>
      </c>
      <c r="P10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1" s="6">
        <f>IFERROR(DATE(YEAR(Incoming_Data[[#This Row],[Incoming Day]]),MONTH(Incoming_Data[[#This Row],[Incoming Day]]),1),"")</f>
        <v>41395</v>
      </c>
      <c r="R1011" s="3">
        <f>DATE(YEAR(Incoming_Data[[#This Row],[Incoming Day]]),1,1)</f>
        <v>41275</v>
      </c>
      <c r="S1011" s="6">
        <f>IFERROR(DATE(YEAR(Incoming_Data[[#This Row],[Completed Day]]),MONTH(Incoming_Data[[#This Row],[Completed Day]]),1),"")</f>
        <v>41395</v>
      </c>
      <c r="T1011" s="6" t="str">
        <f>IFERROR(DATE(YEAR(Incoming_Data[[#This Row],[Confirmed Day]]),MONTH(Incoming_Data[[#This Row],[Confirmed Day]]),1),"")</f>
        <v/>
      </c>
      <c r="U1011" s="12">
        <f>IF(ISNUMBER(Incoming_Data[[#This Row],[Completed Day]]),1,0)</f>
        <v>1</v>
      </c>
      <c r="V1011" s="12">
        <f>IF(ISNUMBER(Incoming_Data[[#This Row],[Confirmed Day]]),1,0)</f>
        <v>0</v>
      </c>
      <c r="X1011" t="s">
        <v>1655</v>
      </c>
      <c r="Y1011" s="36">
        <v>41381</v>
      </c>
      <c r="AA1011" t="s">
        <v>1775</v>
      </c>
      <c r="AB1011" s="36">
        <v>41383</v>
      </c>
    </row>
    <row r="1012" spans="2:28" x14ac:dyDescent="0.25">
      <c r="B1012" s="24" t="s">
        <v>30</v>
      </c>
      <c r="C1012" s="24" t="s">
        <v>17</v>
      </c>
      <c r="D1012" s="24" t="s">
        <v>2187</v>
      </c>
      <c r="E1012" s="24" t="s">
        <v>11303</v>
      </c>
      <c r="F1012" s="24" t="s">
        <v>11304</v>
      </c>
      <c r="G1012" s="36">
        <v>41409</v>
      </c>
      <c r="H1012" s="36">
        <v>41408</v>
      </c>
      <c r="I1012" s="12">
        <v>3</v>
      </c>
      <c r="J1012" s="12">
        <v>3</v>
      </c>
      <c r="K1012" s="12">
        <v>3</v>
      </c>
      <c r="L1012" s="24" t="s">
        <v>10599</v>
      </c>
      <c r="M1012" t="str">
        <f>VLOOKUP(LEFT(Incoming_Data[[#This Row],[Object ID]],1),Lookup[#All],2,FALSE)</f>
        <v>Service Request</v>
      </c>
      <c r="N1012" s="36">
        <f>IFERROR(VLOOKUP(Incoming_Data[[#This Row],[Object ID]],SP_Data[#All],2,FALSE),"")</f>
        <v>41411</v>
      </c>
      <c r="O1012" s="36" t="str">
        <f>IFERROR(VLOOKUP(Incoming_Data[[#This Row],[Object ID]],Finalized_Data[#All],2,FALSE),"")</f>
        <v/>
      </c>
      <c r="P10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2" s="6">
        <f>IFERROR(DATE(YEAR(Incoming_Data[[#This Row],[Incoming Day]]),MONTH(Incoming_Data[[#This Row],[Incoming Day]]),1),"")</f>
        <v>41395</v>
      </c>
      <c r="R1012" s="3">
        <f>DATE(YEAR(Incoming_Data[[#This Row],[Incoming Day]]),1,1)</f>
        <v>41275</v>
      </c>
      <c r="S1012" s="6">
        <f>IFERROR(DATE(YEAR(Incoming_Data[[#This Row],[Completed Day]]),MONTH(Incoming_Data[[#This Row],[Completed Day]]),1),"")</f>
        <v>41395</v>
      </c>
      <c r="T1012" s="6" t="str">
        <f>IFERROR(DATE(YEAR(Incoming_Data[[#This Row],[Confirmed Day]]),MONTH(Incoming_Data[[#This Row],[Confirmed Day]]),1),"")</f>
        <v/>
      </c>
      <c r="U1012" s="12">
        <f>IF(ISNUMBER(Incoming_Data[[#This Row],[Completed Day]]),1,0)</f>
        <v>1</v>
      </c>
      <c r="V1012" s="12">
        <f>IF(ISNUMBER(Incoming_Data[[#This Row],[Confirmed Day]]),1,0)</f>
        <v>0</v>
      </c>
      <c r="X1012" t="s">
        <v>460</v>
      </c>
      <c r="Y1012" s="36">
        <v>41376</v>
      </c>
      <c r="AA1012" t="s">
        <v>1776</v>
      </c>
      <c r="AB1012" s="36">
        <v>41383</v>
      </c>
    </row>
    <row r="1013" spans="2:28" x14ac:dyDescent="0.25">
      <c r="B1013" s="24" t="s">
        <v>30</v>
      </c>
      <c r="C1013" s="24" t="s">
        <v>17</v>
      </c>
      <c r="D1013" s="24" t="s">
        <v>2187</v>
      </c>
      <c r="E1013" s="24" t="s">
        <v>11305</v>
      </c>
      <c r="F1013" s="24" t="s">
        <v>11182</v>
      </c>
      <c r="G1013" s="36">
        <v>41409</v>
      </c>
      <c r="H1013" s="36">
        <v>41409</v>
      </c>
      <c r="I1013" s="12">
        <v>3</v>
      </c>
      <c r="J1013" s="12">
        <v>3</v>
      </c>
      <c r="K1013" s="12">
        <v>3</v>
      </c>
      <c r="L1013" s="24" t="s">
        <v>10599</v>
      </c>
      <c r="M1013" t="str">
        <f>VLOOKUP(LEFT(Incoming_Data[[#This Row],[Object ID]],1),Lookup[#All],2,FALSE)</f>
        <v>Service Request</v>
      </c>
      <c r="N1013" s="36">
        <f>IFERROR(VLOOKUP(Incoming_Data[[#This Row],[Object ID]],SP_Data[#All],2,FALSE),"")</f>
        <v>41410</v>
      </c>
      <c r="O1013" s="36" t="str">
        <f>IFERROR(VLOOKUP(Incoming_Data[[#This Row],[Object ID]],Finalized_Data[#All],2,FALSE),"")</f>
        <v/>
      </c>
      <c r="P10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3" s="6">
        <f>IFERROR(DATE(YEAR(Incoming_Data[[#This Row],[Incoming Day]]),MONTH(Incoming_Data[[#This Row],[Incoming Day]]),1),"")</f>
        <v>41395</v>
      </c>
      <c r="R1013" s="3">
        <f>DATE(YEAR(Incoming_Data[[#This Row],[Incoming Day]]),1,1)</f>
        <v>41275</v>
      </c>
      <c r="S1013" s="6">
        <f>IFERROR(DATE(YEAR(Incoming_Data[[#This Row],[Completed Day]]),MONTH(Incoming_Data[[#This Row],[Completed Day]]),1),"")</f>
        <v>41395</v>
      </c>
      <c r="T1013" s="6" t="str">
        <f>IFERROR(DATE(YEAR(Incoming_Data[[#This Row],[Confirmed Day]]),MONTH(Incoming_Data[[#This Row],[Confirmed Day]]),1),"")</f>
        <v/>
      </c>
      <c r="U1013" s="12">
        <f>IF(ISNUMBER(Incoming_Data[[#This Row],[Completed Day]]),1,0)</f>
        <v>1</v>
      </c>
      <c r="V1013" s="12">
        <f>IF(ISNUMBER(Incoming_Data[[#This Row],[Confirmed Day]]),1,0)</f>
        <v>0</v>
      </c>
      <c r="X1013" t="s">
        <v>462</v>
      </c>
      <c r="Y1013" s="36">
        <v>41379</v>
      </c>
      <c r="AA1013" t="s">
        <v>477</v>
      </c>
      <c r="AB1013" s="36">
        <v>41414</v>
      </c>
    </row>
    <row r="1014" spans="2:28" x14ac:dyDescent="0.25">
      <c r="B1014" s="24" t="s">
        <v>30</v>
      </c>
      <c r="C1014" s="24" t="s">
        <v>17</v>
      </c>
      <c r="D1014" s="24" t="s">
        <v>2187</v>
      </c>
      <c r="E1014" s="24" t="s">
        <v>11306</v>
      </c>
      <c r="F1014" s="24" t="s">
        <v>975</v>
      </c>
      <c r="G1014" s="36">
        <v>41409</v>
      </c>
      <c r="H1014" s="36">
        <v>41409</v>
      </c>
      <c r="I1014" s="12">
        <v>3</v>
      </c>
      <c r="J1014" s="12">
        <v>3</v>
      </c>
      <c r="K1014" s="12">
        <v>3</v>
      </c>
      <c r="L1014" s="24" t="s">
        <v>10599</v>
      </c>
      <c r="M1014" t="str">
        <f>VLOOKUP(LEFT(Incoming_Data[[#This Row],[Object ID]],1),Lookup[#All],2,FALSE)</f>
        <v>Service Request</v>
      </c>
      <c r="N1014" s="36">
        <f>IFERROR(VLOOKUP(Incoming_Data[[#This Row],[Object ID]],SP_Data[#All],2,FALSE),"")</f>
        <v>41409</v>
      </c>
      <c r="O1014" s="36" t="str">
        <f>IFERROR(VLOOKUP(Incoming_Data[[#This Row],[Object ID]],Finalized_Data[#All],2,FALSE),"")</f>
        <v/>
      </c>
      <c r="P10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4" s="6">
        <f>IFERROR(DATE(YEAR(Incoming_Data[[#This Row],[Incoming Day]]),MONTH(Incoming_Data[[#This Row],[Incoming Day]]),1),"")</f>
        <v>41395</v>
      </c>
      <c r="R1014" s="3">
        <f>DATE(YEAR(Incoming_Data[[#This Row],[Incoming Day]]),1,1)</f>
        <v>41275</v>
      </c>
      <c r="S1014" s="6">
        <f>IFERROR(DATE(YEAR(Incoming_Data[[#This Row],[Completed Day]]),MONTH(Incoming_Data[[#This Row],[Completed Day]]),1),"")</f>
        <v>41395</v>
      </c>
      <c r="T1014" s="6" t="str">
        <f>IFERROR(DATE(YEAR(Incoming_Data[[#This Row],[Confirmed Day]]),MONTH(Incoming_Data[[#This Row],[Confirmed Day]]),1),"")</f>
        <v/>
      </c>
      <c r="U1014" s="12">
        <f>IF(ISNUMBER(Incoming_Data[[#This Row],[Completed Day]]),1,0)</f>
        <v>1</v>
      </c>
      <c r="V1014" s="12">
        <f>IF(ISNUMBER(Incoming_Data[[#This Row],[Confirmed Day]]),1,0)</f>
        <v>0</v>
      </c>
      <c r="X1014" t="s">
        <v>463</v>
      </c>
      <c r="Y1014" s="36">
        <v>41376</v>
      </c>
      <c r="AA1014" t="s">
        <v>479</v>
      </c>
      <c r="AB1014" s="36">
        <v>41414</v>
      </c>
    </row>
    <row r="1015" spans="2:28" x14ac:dyDescent="0.25">
      <c r="B1015" s="24" t="s">
        <v>30</v>
      </c>
      <c r="C1015" s="24" t="s">
        <v>17</v>
      </c>
      <c r="D1015" s="24" t="s">
        <v>2187</v>
      </c>
      <c r="E1015" s="24" t="s">
        <v>11307</v>
      </c>
      <c r="F1015" s="24" t="s">
        <v>11308</v>
      </c>
      <c r="G1015" s="36">
        <v>41409</v>
      </c>
      <c r="H1015" s="36">
        <v>41409</v>
      </c>
      <c r="I1015" s="12">
        <v>3</v>
      </c>
      <c r="J1015" s="12">
        <v>3</v>
      </c>
      <c r="K1015" s="12">
        <v>3</v>
      </c>
      <c r="L1015" s="24" t="s">
        <v>10599</v>
      </c>
      <c r="M1015" t="str">
        <f>VLOOKUP(LEFT(Incoming_Data[[#This Row],[Object ID]],1),Lookup[#All],2,FALSE)</f>
        <v>Service Request</v>
      </c>
      <c r="N1015" s="36">
        <f>IFERROR(VLOOKUP(Incoming_Data[[#This Row],[Object ID]],SP_Data[#All],2,FALSE),"")</f>
        <v>41409</v>
      </c>
      <c r="O1015" s="36" t="str">
        <f>IFERROR(VLOOKUP(Incoming_Data[[#This Row],[Object ID]],Finalized_Data[#All],2,FALSE),"")</f>
        <v/>
      </c>
      <c r="P10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5" s="6">
        <f>IFERROR(DATE(YEAR(Incoming_Data[[#This Row],[Incoming Day]]),MONTH(Incoming_Data[[#This Row],[Incoming Day]]),1),"")</f>
        <v>41395</v>
      </c>
      <c r="R1015" s="3">
        <f>DATE(YEAR(Incoming_Data[[#This Row],[Incoming Day]]),1,1)</f>
        <v>41275</v>
      </c>
      <c r="S1015" s="6">
        <f>IFERROR(DATE(YEAR(Incoming_Data[[#This Row],[Completed Day]]),MONTH(Incoming_Data[[#This Row],[Completed Day]]),1),"")</f>
        <v>41395</v>
      </c>
      <c r="T1015" s="6" t="str">
        <f>IFERROR(DATE(YEAR(Incoming_Data[[#This Row],[Confirmed Day]]),MONTH(Incoming_Data[[#This Row],[Confirmed Day]]),1),"")</f>
        <v/>
      </c>
      <c r="U1015" s="12">
        <f>IF(ISNUMBER(Incoming_Data[[#This Row],[Completed Day]]),1,0)</f>
        <v>1</v>
      </c>
      <c r="V1015" s="12">
        <f>IF(ISNUMBER(Incoming_Data[[#This Row],[Confirmed Day]]),1,0)</f>
        <v>0</v>
      </c>
      <c r="X1015" t="s">
        <v>465</v>
      </c>
      <c r="Y1015" s="36">
        <v>41376</v>
      </c>
      <c r="AA1015" t="s">
        <v>481</v>
      </c>
      <c r="AB1015" s="36">
        <v>41414</v>
      </c>
    </row>
    <row r="1016" spans="2:28" x14ac:dyDescent="0.25">
      <c r="B1016" s="24" t="s">
        <v>30</v>
      </c>
      <c r="C1016" s="24" t="s">
        <v>17</v>
      </c>
      <c r="D1016" s="24" t="s">
        <v>2187</v>
      </c>
      <c r="E1016" s="24" t="s">
        <v>11309</v>
      </c>
      <c r="F1016" s="24" t="s">
        <v>11310</v>
      </c>
      <c r="G1016" s="36">
        <v>41410</v>
      </c>
      <c r="H1016" s="36">
        <v>41410</v>
      </c>
      <c r="I1016" s="12">
        <v>3</v>
      </c>
      <c r="J1016" s="12">
        <v>3</v>
      </c>
      <c r="K1016" s="12">
        <v>3</v>
      </c>
      <c r="L1016" s="24" t="s">
        <v>10599</v>
      </c>
      <c r="M1016" t="str">
        <f>VLOOKUP(LEFT(Incoming_Data[[#This Row],[Object ID]],1),Lookup[#All],2,FALSE)</f>
        <v>Service Request</v>
      </c>
      <c r="N1016" s="36">
        <f>IFERROR(VLOOKUP(Incoming_Data[[#This Row],[Object ID]],SP_Data[#All],2,FALSE),"")</f>
        <v>41411</v>
      </c>
      <c r="O1016" s="36" t="str">
        <f>IFERROR(VLOOKUP(Incoming_Data[[#This Row],[Object ID]],Finalized_Data[#All],2,FALSE),"")</f>
        <v/>
      </c>
      <c r="P10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6" s="6">
        <f>IFERROR(DATE(YEAR(Incoming_Data[[#This Row],[Incoming Day]]),MONTH(Incoming_Data[[#This Row],[Incoming Day]]),1),"")</f>
        <v>41395</v>
      </c>
      <c r="R1016" s="3">
        <f>DATE(YEAR(Incoming_Data[[#This Row],[Incoming Day]]),1,1)</f>
        <v>41275</v>
      </c>
      <c r="S1016" s="6">
        <f>IFERROR(DATE(YEAR(Incoming_Data[[#This Row],[Completed Day]]),MONTH(Incoming_Data[[#This Row],[Completed Day]]),1),"")</f>
        <v>41395</v>
      </c>
      <c r="T1016" s="6" t="str">
        <f>IFERROR(DATE(YEAR(Incoming_Data[[#This Row],[Confirmed Day]]),MONTH(Incoming_Data[[#This Row],[Confirmed Day]]),1),"")</f>
        <v/>
      </c>
      <c r="U1016" s="12">
        <f>IF(ISNUMBER(Incoming_Data[[#This Row],[Completed Day]]),1,0)</f>
        <v>1</v>
      </c>
      <c r="V1016" s="12">
        <f>IF(ISNUMBER(Incoming_Data[[#This Row],[Confirmed Day]]),1,0)</f>
        <v>0</v>
      </c>
      <c r="X1016" t="s">
        <v>467</v>
      </c>
      <c r="Y1016" s="36">
        <v>41379</v>
      </c>
      <c r="AA1016" t="s">
        <v>1332</v>
      </c>
      <c r="AB1016" s="36">
        <v>41414</v>
      </c>
    </row>
    <row r="1017" spans="2:28" x14ac:dyDescent="0.25">
      <c r="B1017" s="24" t="s">
        <v>30</v>
      </c>
      <c r="C1017" s="24" t="s">
        <v>17</v>
      </c>
      <c r="D1017" s="24" t="s">
        <v>2187</v>
      </c>
      <c r="E1017" s="24" t="s">
        <v>11311</v>
      </c>
      <c r="F1017" s="24" t="s">
        <v>11186</v>
      </c>
      <c r="G1017" s="36">
        <v>41410</v>
      </c>
      <c r="H1017" s="36">
        <v>41410</v>
      </c>
      <c r="I1017" s="12">
        <v>3</v>
      </c>
      <c r="J1017" s="12">
        <v>3</v>
      </c>
      <c r="K1017" s="12">
        <v>3</v>
      </c>
      <c r="L1017" s="24" t="s">
        <v>10599</v>
      </c>
      <c r="M1017" t="str">
        <f>VLOOKUP(LEFT(Incoming_Data[[#This Row],[Object ID]],1),Lookup[#All],2,FALSE)</f>
        <v>Service Request</v>
      </c>
      <c r="N1017" s="36">
        <f>IFERROR(VLOOKUP(Incoming_Data[[#This Row],[Object ID]],SP_Data[#All],2,FALSE),"")</f>
        <v>41425</v>
      </c>
      <c r="O1017" s="36" t="str">
        <f>IFERROR(VLOOKUP(Incoming_Data[[#This Row],[Object ID]],Finalized_Data[#All],2,FALSE),"")</f>
        <v/>
      </c>
      <c r="P10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7" s="6">
        <f>IFERROR(DATE(YEAR(Incoming_Data[[#This Row],[Incoming Day]]),MONTH(Incoming_Data[[#This Row],[Incoming Day]]),1),"")</f>
        <v>41395</v>
      </c>
      <c r="R1017" s="3">
        <f>DATE(YEAR(Incoming_Data[[#This Row],[Incoming Day]]),1,1)</f>
        <v>41275</v>
      </c>
      <c r="S1017" s="6">
        <f>IFERROR(DATE(YEAR(Incoming_Data[[#This Row],[Completed Day]]),MONTH(Incoming_Data[[#This Row],[Completed Day]]),1),"")</f>
        <v>41395</v>
      </c>
      <c r="T1017" s="6" t="str">
        <f>IFERROR(DATE(YEAR(Incoming_Data[[#This Row],[Confirmed Day]]),MONTH(Incoming_Data[[#This Row],[Confirmed Day]]),1),"")</f>
        <v/>
      </c>
      <c r="U1017" s="12">
        <f>IF(ISNUMBER(Incoming_Data[[#This Row],[Completed Day]]),1,0)</f>
        <v>1</v>
      </c>
      <c r="V1017" s="12">
        <f>IF(ISNUMBER(Incoming_Data[[#This Row],[Confirmed Day]]),1,0)</f>
        <v>0</v>
      </c>
      <c r="X1017" t="s">
        <v>469</v>
      </c>
      <c r="Y1017" s="36">
        <v>41376</v>
      </c>
      <c r="AA1017" t="s">
        <v>483</v>
      </c>
      <c r="AB1017" s="36">
        <v>41377</v>
      </c>
    </row>
    <row r="1018" spans="2:28" x14ac:dyDescent="0.25">
      <c r="B1018" s="24" t="s">
        <v>30</v>
      </c>
      <c r="C1018" s="24" t="s">
        <v>17</v>
      </c>
      <c r="D1018" s="24" t="s">
        <v>2187</v>
      </c>
      <c r="E1018" s="24" t="s">
        <v>11312</v>
      </c>
      <c r="F1018" s="24" t="s">
        <v>11313</v>
      </c>
      <c r="G1018" s="36">
        <v>41411</v>
      </c>
      <c r="H1018" s="36">
        <v>41411</v>
      </c>
      <c r="I1018" s="12">
        <v>3</v>
      </c>
      <c r="J1018" s="12">
        <v>3</v>
      </c>
      <c r="K1018" s="12">
        <v>3</v>
      </c>
      <c r="L1018" s="24" t="s">
        <v>10599</v>
      </c>
      <c r="M1018" t="str">
        <f>VLOOKUP(LEFT(Incoming_Data[[#This Row],[Object ID]],1),Lookup[#All],2,FALSE)</f>
        <v>Service Request</v>
      </c>
      <c r="N1018" s="36">
        <f>IFERROR(VLOOKUP(Incoming_Data[[#This Row],[Object ID]],SP_Data[#All],2,FALSE),"")</f>
        <v>41415</v>
      </c>
      <c r="O1018" s="36" t="str">
        <f>IFERROR(VLOOKUP(Incoming_Data[[#This Row],[Object ID]],Finalized_Data[#All],2,FALSE),"")</f>
        <v/>
      </c>
      <c r="P10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8" s="6">
        <f>IFERROR(DATE(YEAR(Incoming_Data[[#This Row],[Incoming Day]]),MONTH(Incoming_Data[[#This Row],[Incoming Day]]),1),"")</f>
        <v>41395</v>
      </c>
      <c r="R1018" s="3">
        <f>DATE(YEAR(Incoming_Data[[#This Row],[Incoming Day]]),1,1)</f>
        <v>41275</v>
      </c>
      <c r="S1018" s="6">
        <f>IFERROR(DATE(YEAR(Incoming_Data[[#This Row],[Completed Day]]),MONTH(Incoming_Data[[#This Row],[Completed Day]]),1),"")</f>
        <v>41395</v>
      </c>
      <c r="T1018" s="6" t="str">
        <f>IFERROR(DATE(YEAR(Incoming_Data[[#This Row],[Confirmed Day]]),MONTH(Incoming_Data[[#This Row],[Confirmed Day]]),1),"")</f>
        <v/>
      </c>
      <c r="U1018" s="12">
        <f>IF(ISNUMBER(Incoming_Data[[#This Row],[Completed Day]]),1,0)</f>
        <v>1</v>
      </c>
      <c r="V1018" s="12">
        <f>IF(ISNUMBER(Incoming_Data[[#This Row],[Confirmed Day]]),1,0)</f>
        <v>0</v>
      </c>
      <c r="X1018" t="s">
        <v>471</v>
      </c>
      <c r="Y1018" s="36">
        <v>41376</v>
      </c>
      <c r="AA1018" t="s">
        <v>1334</v>
      </c>
      <c r="AB1018" s="36">
        <v>41414</v>
      </c>
    </row>
    <row r="1019" spans="2:28" x14ac:dyDescent="0.25">
      <c r="B1019" s="24" t="s">
        <v>30</v>
      </c>
      <c r="C1019" s="24" t="s">
        <v>17</v>
      </c>
      <c r="D1019" s="24" t="s">
        <v>2187</v>
      </c>
      <c r="E1019" s="24" t="s">
        <v>11314</v>
      </c>
      <c r="F1019" s="24" t="s">
        <v>11193</v>
      </c>
      <c r="G1019" s="36">
        <v>41414</v>
      </c>
      <c r="H1019" s="36">
        <v>41414</v>
      </c>
      <c r="I1019" s="12">
        <v>3</v>
      </c>
      <c r="J1019" s="12">
        <v>3</v>
      </c>
      <c r="K1019" s="12">
        <v>3</v>
      </c>
      <c r="L1019" s="24" t="s">
        <v>10599</v>
      </c>
      <c r="M1019" t="str">
        <f>VLOOKUP(LEFT(Incoming_Data[[#This Row],[Object ID]],1),Lookup[#All],2,FALSE)</f>
        <v>Service Request</v>
      </c>
      <c r="N1019" s="36">
        <f>IFERROR(VLOOKUP(Incoming_Data[[#This Row],[Object ID]],SP_Data[#All],2,FALSE),"")</f>
        <v>41423</v>
      </c>
      <c r="O1019" s="36" t="str">
        <f>IFERROR(VLOOKUP(Incoming_Data[[#This Row],[Object ID]],Finalized_Data[#All],2,FALSE),"")</f>
        <v/>
      </c>
      <c r="P10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19" s="6">
        <f>IFERROR(DATE(YEAR(Incoming_Data[[#This Row],[Incoming Day]]),MONTH(Incoming_Data[[#This Row],[Incoming Day]]),1),"")</f>
        <v>41395</v>
      </c>
      <c r="R1019" s="3">
        <f>DATE(YEAR(Incoming_Data[[#This Row],[Incoming Day]]),1,1)</f>
        <v>41275</v>
      </c>
      <c r="S1019" s="6">
        <f>IFERROR(DATE(YEAR(Incoming_Data[[#This Row],[Completed Day]]),MONTH(Incoming_Data[[#This Row],[Completed Day]]),1),"")</f>
        <v>41395</v>
      </c>
      <c r="T1019" s="6" t="str">
        <f>IFERROR(DATE(YEAR(Incoming_Data[[#This Row],[Confirmed Day]]),MONTH(Incoming_Data[[#This Row],[Confirmed Day]]),1),"")</f>
        <v/>
      </c>
      <c r="U1019" s="12">
        <f>IF(ISNUMBER(Incoming_Data[[#This Row],[Completed Day]]),1,0)</f>
        <v>1</v>
      </c>
      <c r="V1019" s="12">
        <f>IF(ISNUMBER(Incoming_Data[[#This Row],[Confirmed Day]]),1,0)</f>
        <v>0</v>
      </c>
      <c r="X1019" t="s">
        <v>12069</v>
      </c>
      <c r="Y1019" s="36">
        <v>41416</v>
      </c>
      <c r="AA1019" t="s">
        <v>485</v>
      </c>
      <c r="AB1019" s="36">
        <v>41414</v>
      </c>
    </row>
    <row r="1020" spans="2:28" x14ac:dyDescent="0.25">
      <c r="B1020" s="24" t="s">
        <v>30</v>
      </c>
      <c r="C1020" s="24" t="s">
        <v>17</v>
      </c>
      <c r="D1020" s="24" t="s">
        <v>2187</v>
      </c>
      <c r="E1020" s="24" t="s">
        <v>11315</v>
      </c>
      <c r="F1020" s="24" t="s">
        <v>11193</v>
      </c>
      <c r="G1020" s="36">
        <v>41414</v>
      </c>
      <c r="H1020" s="36">
        <v>41414</v>
      </c>
      <c r="I1020" s="12">
        <v>3</v>
      </c>
      <c r="J1020" s="12">
        <v>3</v>
      </c>
      <c r="K1020" s="12">
        <v>3</v>
      </c>
      <c r="L1020" s="24" t="s">
        <v>10599</v>
      </c>
      <c r="M1020" t="str">
        <f>VLOOKUP(LEFT(Incoming_Data[[#This Row],[Object ID]],1),Lookup[#All],2,FALSE)</f>
        <v>Service Request</v>
      </c>
      <c r="N1020" s="36">
        <f>IFERROR(VLOOKUP(Incoming_Data[[#This Row],[Object ID]],SP_Data[#All],2,FALSE),"")</f>
        <v>41423</v>
      </c>
      <c r="O1020" s="36" t="str">
        <f>IFERROR(VLOOKUP(Incoming_Data[[#This Row],[Object ID]],Finalized_Data[#All],2,FALSE),"")</f>
        <v/>
      </c>
      <c r="P10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0" s="6">
        <f>IFERROR(DATE(YEAR(Incoming_Data[[#This Row],[Incoming Day]]),MONTH(Incoming_Data[[#This Row],[Incoming Day]]),1),"")</f>
        <v>41395</v>
      </c>
      <c r="R1020" s="3">
        <f>DATE(YEAR(Incoming_Data[[#This Row],[Incoming Day]]),1,1)</f>
        <v>41275</v>
      </c>
      <c r="S1020" s="6">
        <f>IFERROR(DATE(YEAR(Incoming_Data[[#This Row],[Completed Day]]),MONTH(Incoming_Data[[#This Row],[Completed Day]]),1),"")</f>
        <v>41395</v>
      </c>
      <c r="T1020" s="6" t="str">
        <f>IFERROR(DATE(YEAR(Incoming_Data[[#This Row],[Confirmed Day]]),MONTH(Incoming_Data[[#This Row],[Confirmed Day]]),1),"")</f>
        <v/>
      </c>
      <c r="U1020" s="12">
        <f>IF(ISNUMBER(Incoming_Data[[#This Row],[Completed Day]]),1,0)</f>
        <v>1</v>
      </c>
      <c r="V1020" s="12">
        <f>IF(ISNUMBER(Incoming_Data[[#This Row],[Confirmed Day]]),1,0)</f>
        <v>0</v>
      </c>
      <c r="X1020" t="s">
        <v>1330</v>
      </c>
      <c r="Y1020" s="36">
        <v>41376</v>
      </c>
      <c r="AA1020" t="s">
        <v>487</v>
      </c>
      <c r="AB1020" s="36">
        <v>41414</v>
      </c>
    </row>
    <row r="1021" spans="2:28" x14ac:dyDescent="0.25">
      <c r="B1021" s="24" t="s">
        <v>30</v>
      </c>
      <c r="C1021" s="24" t="s">
        <v>17</v>
      </c>
      <c r="D1021" s="24" t="s">
        <v>2187</v>
      </c>
      <c r="E1021" s="24" t="s">
        <v>11316</v>
      </c>
      <c r="F1021" s="24" t="s">
        <v>11193</v>
      </c>
      <c r="G1021" s="36">
        <v>41414</v>
      </c>
      <c r="H1021" s="36">
        <v>41414</v>
      </c>
      <c r="I1021" s="12">
        <v>3</v>
      </c>
      <c r="J1021" s="12">
        <v>3</v>
      </c>
      <c r="K1021" s="12">
        <v>3</v>
      </c>
      <c r="L1021" s="24" t="s">
        <v>10599</v>
      </c>
      <c r="M1021" t="str">
        <f>VLOOKUP(LEFT(Incoming_Data[[#This Row],[Object ID]],1),Lookup[#All],2,FALSE)</f>
        <v>Service Request</v>
      </c>
      <c r="N1021" s="36">
        <f>IFERROR(VLOOKUP(Incoming_Data[[#This Row],[Object ID]],SP_Data[#All],2,FALSE),"")</f>
        <v>41423</v>
      </c>
      <c r="O1021" s="36" t="str">
        <f>IFERROR(VLOOKUP(Incoming_Data[[#This Row],[Object ID]],Finalized_Data[#All],2,FALSE),"")</f>
        <v/>
      </c>
      <c r="P10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1" s="6">
        <f>IFERROR(DATE(YEAR(Incoming_Data[[#This Row],[Incoming Day]]),MONTH(Incoming_Data[[#This Row],[Incoming Day]]),1),"")</f>
        <v>41395</v>
      </c>
      <c r="R1021" s="3">
        <f>DATE(YEAR(Incoming_Data[[#This Row],[Incoming Day]]),1,1)</f>
        <v>41275</v>
      </c>
      <c r="S1021" s="6">
        <f>IFERROR(DATE(YEAR(Incoming_Data[[#This Row],[Completed Day]]),MONTH(Incoming_Data[[#This Row],[Completed Day]]),1),"")</f>
        <v>41395</v>
      </c>
      <c r="T1021" s="6" t="str">
        <f>IFERROR(DATE(YEAR(Incoming_Data[[#This Row],[Confirmed Day]]),MONTH(Incoming_Data[[#This Row],[Confirmed Day]]),1),"")</f>
        <v/>
      </c>
      <c r="U1021" s="12">
        <f>IF(ISNUMBER(Incoming_Data[[#This Row],[Completed Day]]),1,0)</f>
        <v>1</v>
      </c>
      <c r="V1021" s="12">
        <f>IF(ISNUMBER(Incoming_Data[[#This Row],[Confirmed Day]]),1,0)</f>
        <v>0</v>
      </c>
      <c r="X1021" t="s">
        <v>473</v>
      </c>
      <c r="Y1021" s="36">
        <v>41377</v>
      </c>
      <c r="AA1021" t="s">
        <v>489</v>
      </c>
      <c r="AB1021" s="36">
        <v>41414</v>
      </c>
    </row>
    <row r="1022" spans="2:28" x14ac:dyDescent="0.25">
      <c r="B1022" s="24" t="s">
        <v>30</v>
      </c>
      <c r="C1022" s="24" t="s">
        <v>17</v>
      </c>
      <c r="D1022" s="24" t="s">
        <v>2187</v>
      </c>
      <c r="E1022" s="24" t="s">
        <v>11317</v>
      </c>
      <c r="F1022" s="24" t="s">
        <v>11193</v>
      </c>
      <c r="G1022" s="36">
        <v>41414</v>
      </c>
      <c r="H1022" s="36">
        <v>41414</v>
      </c>
      <c r="I1022" s="12">
        <v>3</v>
      </c>
      <c r="J1022" s="12">
        <v>3</v>
      </c>
      <c r="K1022" s="12">
        <v>3</v>
      </c>
      <c r="L1022" s="24" t="s">
        <v>10599</v>
      </c>
      <c r="M1022" t="str">
        <f>VLOOKUP(LEFT(Incoming_Data[[#This Row],[Object ID]],1),Lookup[#All],2,FALSE)</f>
        <v>Service Request</v>
      </c>
      <c r="N1022" s="36">
        <f>IFERROR(VLOOKUP(Incoming_Data[[#This Row],[Object ID]],SP_Data[#All],2,FALSE),"")</f>
        <v>41423</v>
      </c>
      <c r="O1022" s="36" t="str">
        <f>IFERROR(VLOOKUP(Incoming_Data[[#This Row],[Object ID]],Finalized_Data[#All],2,FALSE),"")</f>
        <v/>
      </c>
      <c r="P10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2" s="6">
        <f>IFERROR(DATE(YEAR(Incoming_Data[[#This Row],[Incoming Day]]),MONTH(Incoming_Data[[#This Row],[Incoming Day]]),1),"")</f>
        <v>41395</v>
      </c>
      <c r="R1022" s="3">
        <f>DATE(YEAR(Incoming_Data[[#This Row],[Incoming Day]]),1,1)</f>
        <v>41275</v>
      </c>
      <c r="S1022" s="6">
        <f>IFERROR(DATE(YEAR(Incoming_Data[[#This Row],[Completed Day]]),MONTH(Incoming_Data[[#This Row],[Completed Day]]),1),"")</f>
        <v>41395</v>
      </c>
      <c r="T1022" s="6" t="str">
        <f>IFERROR(DATE(YEAR(Incoming_Data[[#This Row],[Confirmed Day]]),MONTH(Incoming_Data[[#This Row],[Confirmed Day]]),1),"")</f>
        <v/>
      </c>
      <c r="U1022" s="12">
        <f>IF(ISNUMBER(Incoming_Data[[#This Row],[Completed Day]]),1,0)</f>
        <v>1</v>
      </c>
      <c r="V1022" s="12">
        <f>IF(ISNUMBER(Incoming_Data[[#This Row],[Confirmed Day]]),1,0)</f>
        <v>0</v>
      </c>
      <c r="X1022" t="s">
        <v>475</v>
      </c>
      <c r="Y1022" s="36">
        <v>41377</v>
      </c>
      <c r="AA1022" t="s">
        <v>491</v>
      </c>
      <c r="AB1022" s="36">
        <v>41414</v>
      </c>
    </row>
    <row r="1023" spans="2:28" x14ac:dyDescent="0.25">
      <c r="B1023" s="24" t="s">
        <v>30</v>
      </c>
      <c r="C1023" s="24" t="s">
        <v>17</v>
      </c>
      <c r="D1023" s="24" t="s">
        <v>2187</v>
      </c>
      <c r="E1023" s="24" t="s">
        <v>11318</v>
      </c>
      <c r="F1023" s="24" t="s">
        <v>11191</v>
      </c>
      <c r="G1023" s="36">
        <v>41415</v>
      </c>
      <c r="H1023" s="36">
        <v>41415</v>
      </c>
      <c r="I1023" s="12">
        <v>3</v>
      </c>
      <c r="J1023" s="12">
        <v>3</v>
      </c>
      <c r="K1023" s="12">
        <v>3</v>
      </c>
      <c r="L1023" s="24" t="s">
        <v>10599</v>
      </c>
      <c r="M1023" t="str">
        <f>VLOOKUP(LEFT(Incoming_Data[[#This Row],[Object ID]],1),Lookup[#All],2,FALSE)</f>
        <v>Service Request</v>
      </c>
      <c r="N1023" s="36">
        <f>IFERROR(VLOOKUP(Incoming_Data[[#This Row],[Object ID]],SP_Data[#All],2,FALSE),"")</f>
        <v>41425</v>
      </c>
      <c r="O1023" s="36" t="str">
        <f>IFERROR(VLOOKUP(Incoming_Data[[#This Row],[Object ID]],Finalized_Data[#All],2,FALSE),"")</f>
        <v/>
      </c>
      <c r="P10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3" s="6">
        <f>IFERROR(DATE(YEAR(Incoming_Data[[#This Row],[Incoming Day]]),MONTH(Incoming_Data[[#This Row],[Incoming Day]]),1),"")</f>
        <v>41395</v>
      </c>
      <c r="R1023" s="3">
        <f>DATE(YEAR(Incoming_Data[[#This Row],[Incoming Day]]),1,1)</f>
        <v>41275</v>
      </c>
      <c r="S1023" s="6">
        <f>IFERROR(DATE(YEAR(Incoming_Data[[#This Row],[Completed Day]]),MONTH(Incoming_Data[[#This Row],[Completed Day]]),1),"")</f>
        <v>41395</v>
      </c>
      <c r="T1023" s="6" t="str">
        <f>IFERROR(DATE(YEAR(Incoming_Data[[#This Row],[Confirmed Day]]),MONTH(Incoming_Data[[#This Row],[Confirmed Day]]),1),"")</f>
        <v/>
      </c>
      <c r="U1023" s="12">
        <f>IF(ISNUMBER(Incoming_Data[[#This Row],[Completed Day]]),1,0)</f>
        <v>1</v>
      </c>
      <c r="V1023" s="12">
        <f>IF(ISNUMBER(Incoming_Data[[#This Row],[Confirmed Day]]),1,0)</f>
        <v>0</v>
      </c>
      <c r="X1023" t="s">
        <v>1775</v>
      </c>
      <c r="Y1023" s="36">
        <v>41383</v>
      </c>
      <c r="AA1023" t="s">
        <v>493</v>
      </c>
      <c r="AB1023" s="36">
        <v>41379</v>
      </c>
    </row>
    <row r="1024" spans="2:28" x14ac:dyDescent="0.25">
      <c r="B1024" s="24" t="s">
        <v>30</v>
      </c>
      <c r="C1024" s="24" t="s">
        <v>17</v>
      </c>
      <c r="D1024" s="24" t="s">
        <v>2187</v>
      </c>
      <c r="E1024" s="24" t="s">
        <v>11319</v>
      </c>
      <c r="F1024" s="24" t="s">
        <v>11205</v>
      </c>
      <c r="G1024" s="36">
        <v>41416</v>
      </c>
      <c r="H1024" s="36">
        <v>41416</v>
      </c>
      <c r="I1024" s="12">
        <v>3</v>
      </c>
      <c r="J1024" s="12">
        <v>3</v>
      </c>
      <c r="K1024" s="12">
        <v>3</v>
      </c>
      <c r="L1024" s="24" t="s">
        <v>10599</v>
      </c>
      <c r="M1024" t="str">
        <f>VLOOKUP(LEFT(Incoming_Data[[#This Row],[Object ID]],1),Lookup[#All],2,FALSE)</f>
        <v>Service Request</v>
      </c>
      <c r="N1024" s="36">
        <f>IFERROR(VLOOKUP(Incoming_Data[[#This Row],[Object ID]],SP_Data[#All],2,FALSE),"")</f>
        <v>41418</v>
      </c>
      <c r="O1024" s="36" t="str">
        <f>IFERROR(VLOOKUP(Incoming_Data[[#This Row],[Object ID]],Finalized_Data[#All],2,FALSE),"")</f>
        <v/>
      </c>
      <c r="P10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4" s="6">
        <f>IFERROR(DATE(YEAR(Incoming_Data[[#This Row],[Incoming Day]]),MONTH(Incoming_Data[[#This Row],[Incoming Day]]),1),"")</f>
        <v>41395</v>
      </c>
      <c r="R1024" s="3">
        <f>DATE(YEAR(Incoming_Data[[#This Row],[Incoming Day]]),1,1)</f>
        <v>41275</v>
      </c>
      <c r="S1024" s="6">
        <f>IFERROR(DATE(YEAR(Incoming_Data[[#This Row],[Completed Day]]),MONTH(Incoming_Data[[#This Row],[Completed Day]]),1),"")</f>
        <v>41395</v>
      </c>
      <c r="T1024" s="6" t="str">
        <f>IFERROR(DATE(YEAR(Incoming_Data[[#This Row],[Confirmed Day]]),MONTH(Incoming_Data[[#This Row],[Confirmed Day]]),1),"")</f>
        <v/>
      </c>
      <c r="U1024" s="12">
        <f>IF(ISNUMBER(Incoming_Data[[#This Row],[Completed Day]]),1,0)</f>
        <v>1</v>
      </c>
      <c r="V1024" s="12">
        <f>IF(ISNUMBER(Incoming_Data[[#This Row],[Confirmed Day]]),1,0)</f>
        <v>0</v>
      </c>
      <c r="X1024" t="s">
        <v>1776</v>
      </c>
      <c r="Y1024" s="36">
        <v>41383</v>
      </c>
      <c r="AA1024" t="s">
        <v>495</v>
      </c>
      <c r="AB1024" s="36">
        <v>41384</v>
      </c>
    </row>
    <row r="1025" spans="2:28" x14ac:dyDescent="0.25">
      <c r="B1025" s="24" t="s">
        <v>30</v>
      </c>
      <c r="C1025" s="24" t="s">
        <v>17</v>
      </c>
      <c r="D1025" s="24" t="s">
        <v>2187</v>
      </c>
      <c r="E1025" s="24" t="s">
        <v>11320</v>
      </c>
      <c r="F1025" s="24" t="s">
        <v>11205</v>
      </c>
      <c r="G1025" s="36">
        <v>41416</v>
      </c>
      <c r="H1025" s="36">
        <v>41416</v>
      </c>
      <c r="I1025" s="12">
        <v>3</v>
      </c>
      <c r="J1025" s="12">
        <v>3</v>
      </c>
      <c r="K1025" s="12">
        <v>3</v>
      </c>
      <c r="L1025" s="24" t="s">
        <v>10599</v>
      </c>
      <c r="M1025" t="str">
        <f>VLOOKUP(LEFT(Incoming_Data[[#This Row],[Object ID]],1),Lookup[#All],2,FALSE)</f>
        <v>Service Request</v>
      </c>
      <c r="N1025" s="36">
        <f>IFERROR(VLOOKUP(Incoming_Data[[#This Row],[Object ID]],SP_Data[#All],2,FALSE),"")</f>
        <v>41416</v>
      </c>
      <c r="O1025" s="36" t="str">
        <f>IFERROR(VLOOKUP(Incoming_Data[[#This Row],[Object ID]],Finalized_Data[#All],2,FALSE),"")</f>
        <v/>
      </c>
      <c r="P10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5" s="6">
        <f>IFERROR(DATE(YEAR(Incoming_Data[[#This Row],[Incoming Day]]),MONTH(Incoming_Data[[#This Row],[Incoming Day]]),1),"")</f>
        <v>41395</v>
      </c>
      <c r="R1025" s="3">
        <f>DATE(YEAR(Incoming_Data[[#This Row],[Incoming Day]]),1,1)</f>
        <v>41275</v>
      </c>
      <c r="S1025" s="6">
        <f>IFERROR(DATE(YEAR(Incoming_Data[[#This Row],[Completed Day]]),MONTH(Incoming_Data[[#This Row],[Completed Day]]),1),"")</f>
        <v>41395</v>
      </c>
      <c r="T1025" s="6" t="str">
        <f>IFERROR(DATE(YEAR(Incoming_Data[[#This Row],[Confirmed Day]]),MONTH(Incoming_Data[[#This Row],[Confirmed Day]]),1),"")</f>
        <v/>
      </c>
      <c r="U1025" s="12">
        <f>IF(ISNUMBER(Incoming_Data[[#This Row],[Completed Day]]),1,0)</f>
        <v>1</v>
      </c>
      <c r="V1025" s="12">
        <f>IF(ISNUMBER(Incoming_Data[[#This Row],[Confirmed Day]]),1,0)</f>
        <v>0</v>
      </c>
      <c r="X1025" t="s">
        <v>477</v>
      </c>
      <c r="Y1025" s="36">
        <v>41377</v>
      </c>
      <c r="AA1025" t="s">
        <v>497</v>
      </c>
      <c r="AB1025" s="36">
        <v>41414</v>
      </c>
    </row>
    <row r="1026" spans="2:28" x14ac:dyDescent="0.25">
      <c r="B1026" s="24" t="s">
        <v>30</v>
      </c>
      <c r="C1026" s="24" t="s">
        <v>17</v>
      </c>
      <c r="D1026" s="24" t="s">
        <v>2187</v>
      </c>
      <c r="E1026" s="24" t="s">
        <v>11321</v>
      </c>
      <c r="F1026" s="24" t="s">
        <v>11208</v>
      </c>
      <c r="G1026" s="36">
        <v>41416</v>
      </c>
      <c r="H1026" s="36">
        <v>41416</v>
      </c>
      <c r="I1026" s="12">
        <v>3</v>
      </c>
      <c r="J1026" s="12">
        <v>3</v>
      </c>
      <c r="K1026" s="12">
        <v>3</v>
      </c>
      <c r="L1026" s="24" t="s">
        <v>10599</v>
      </c>
      <c r="M1026" t="str">
        <f>VLOOKUP(LEFT(Incoming_Data[[#This Row],[Object ID]],1),Lookup[#All],2,FALSE)</f>
        <v>Service Request</v>
      </c>
      <c r="N1026" s="36">
        <f>IFERROR(VLOOKUP(Incoming_Data[[#This Row],[Object ID]],SP_Data[#All],2,FALSE),"")</f>
        <v>41418</v>
      </c>
      <c r="O1026" s="36" t="str">
        <f>IFERROR(VLOOKUP(Incoming_Data[[#This Row],[Object ID]],Finalized_Data[#All],2,FALSE),"")</f>
        <v/>
      </c>
      <c r="P10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6" s="6">
        <f>IFERROR(DATE(YEAR(Incoming_Data[[#This Row],[Incoming Day]]),MONTH(Incoming_Data[[#This Row],[Incoming Day]]),1),"")</f>
        <v>41395</v>
      </c>
      <c r="R1026" s="3">
        <f>DATE(YEAR(Incoming_Data[[#This Row],[Incoming Day]]),1,1)</f>
        <v>41275</v>
      </c>
      <c r="S1026" s="6">
        <f>IFERROR(DATE(YEAR(Incoming_Data[[#This Row],[Completed Day]]),MONTH(Incoming_Data[[#This Row],[Completed Day]]),1),"")</f>
        <v>41395</v>
      </c>
      <c r="T1026" s="6" t="str">
        <f>IFERROR(DATE(YEAR(Incoming_Data[[#This Row],[Confirmed Day]]),MONTH(Incoming_Data[[#This Row],[Confirmed Day]]),1),"")</f>
        <v/>
      </c>
      <c r="U1026" s="12">
        <f>IF(ISNUMBER(Incoming_Data[[#This Row],[Completed Day]]),1,0)</f>
        <v>1</v>
      </c>
      <c r="V1026" s="12">
        <f>IF(ISNUMBER(Incoming_Data[[#This Row],[Confirmed Day]]),1,0)</f>
        <v>0</v>
      </c>
      <c r="X1026" t="s">
        <v>479</v>
      </c>
      <c r="Y1026" s="36">
        <v>41377</v>
      </c>
      <c r="AA1026" t="s">
        <v>499</v>
      </c>
      <c r="AB1026" s="36">
        <v>41414</v>
      </c>
    </row>
    <row r="1027" spans="2:28" x14ac:dyDescent="0.25">
      <c r="B1027" s="24" t="s">
        <v>30</v>
      </c>
      <c r="C1027" s="24" t="s">
        <v>17</v>
      </c>
      <c r="D1027" s="24" t="s">
        <v>2187</v>
      </c>
      <c r="E1027" s="24" t="s">
        <v>11322</v>
      </c>
      <c r="F1027" s="24" t="s">
        <v>11205</v>
      </c>
      <c r="G1027" s="36">
        <v>41416</v>
      </c>
      <c r="H1027" s="36">
        <v>41416</v>
      </c>
      <c r="I1027" s="12">
        <v>3</v>
      </c>
      <c r="J1027" s="12">
        <v>3</v>
      </c>
      <c r="K1027" s="12">
        <v>3</v>
      </c>
      <c r="L1027" s="24" t="s">
        <v>10599</v>
      </c>
      <c r="M1027" t="str">
        <f>VLOOKUP(LEFT(Incoming_Data[[#This Row],[Object ID]],1),Lookup[#All],2,FALSE)</f>
        <v>Service Request</v>
      </c>
      <c r="N1027" s="36">
        <f>IFERROR(VLOOKUP(Incoming_Data[[#This Row],[Object ID]],SP_Data[#All],2,FALSE),"")</f>
        <v>41416</v>
      </c>
      <c r="O1027" s="36" t="str">
        <f>IFERROR(VLOOKUP(Incoming_Data[[#This Row],[Object ID]],Finalized_Data[#All],2,FALSE),"")</f>
        <v/>
      </c>
      <c r="P10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7" s="6">
        <f>IFERROR(DATE(YEAR(Incoming_Data[[#This Row],[Incoming Day]]),MONTH(Incoming_Data[[#This Row],[Incoming Day]]),1),"")</f>
        <v>41395</v>
      </c>
      <c r="R1027" s="3">
        <f>DATE(YEAR(Incoming_Data[[#This Row],[Incoming Day]]),1,1)</f>
        <v>41275</v>
      </c>
      <c r="S1027" s="6">
        <f>IFERROR(DATE(YEAR(Incoming_Data[[#This Row],[Completed Day]]),MONTH(Incoming_Data[[#This Row],[Completed Day]]),1),"")</f>
        <v>41395</v>
      </c>
      <c r="T1027" s="6" t="str">
        <f>IFERROR(DATE(YEAR(Incoming_Data[[#This Row],[Confirmed Day]]),MONTH(Incoming_Data[[#This Row],[Confirmed Day]]),1),"")</f>
        <v/>
      </c>
      <c r="U1027" s="12">
        <f>IF(ISNUMBER(Incoming_Data[[#This Row],[Completed Day]]),1,0)</f>
        <v>1</v>
      </c>
      <c r="V1027" s="12">
        <f>IF(ISNUMBER(Incoming_Data[[#This Row],[Confirmed Day]]),1,0)</f>
        <v>0</v>
      </c>
      <c r="X1027" t="s">
        <v>481</v>
      </c>
      <c r="Y1027" s="36">
        <v>41380</v>
      </c>
      <c r="AA1027" t="s">
        <v>501</v>
      </c>
      <c r="AB1027" s="36">
        <v>41379</v>
      </c>
    </row>
    <row r="1028" spans="2:28" x14ac:dyDescent="0.25">
      <c r="B1028" s="24" t="s">
        <v>30</v>
      </c>
      <c r="C1028" s="24" t="s">
        <v>17</v>
      </c>
      <c r="D1028" s="24" t="s">
        <v>2187</v>
      </c>
      <c r="E1028" s="24" t="s">
        <v>11323</v>
      </c>
      <c r="F1028" s="24" t="s">
        <v>11324</v>
      </c>
      <c r="G1028" s="36">
        <v>41416</v>
      </c>
      <c r="H1028" s="36">
        <v>41416</v>
      </c>
      <c r="I1028" s="12">
        <v>3</v>
      </c>
      <c r="J1028" s="12">
        <v>3</v>
      </c>
      <c r="K1028" s="12">
        <v>3</v>
      </c>
      <c r="L1028" s="24" t="s">
        <v>10599</v>
      </c>
      <c r="M1028" t="str">
        <f>VLOOKUP(LEFT(Incoming_Data[[#This Row],[Object ID]],1),Lookup[#All],2,FALSE)</f>
        <v>Service Request</v>
      </c>
      <c r="N1028" s="36">
        <f>IFERROR(VLOOKUP(Incoming_Data[[#This Row],[Object ID]],SP_Data[#All],2,FALSE),"")</f>
        <v>41423</v>
      </c>
      <c r="O1028" s="36" t="str">
        <f>IFERROR(VLOOKUP(Incoming_Data[[#This Row],[Object ID]],Finalized_Data[#All],2,FALSE),"")</f>
        <v/>
      </c>
      <c r="P10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8" s="6">
        <f>IFERROR(DATE(YEAR(Incoming_Data[[#This Row],[Incoming Day]]),MONTH(Incoming_Data[[#This Row],[Incoming Day]]),1),"")</f>
        <v>41395</v>
      </c>
      <c r="R1028" s="3">
        <f>DATE(YEAR(Incoming_Data[[#This Row],[Incoming Day]]),1,1)</f>
        <v>41275</v>
      </c>
      <c r="S1028" s="6">
        <f>IFERROR(DATE(YEAR(Incoming_Data[[#This Row],[Completed Day]]),MONTH(Incoming_Data[[#This Row],[Completed Day]]),1),"")</f>
        <v>41395</v>
      </c>
      <c r="T1028" s="6" t="str">
        <f>IFERROR(DATE(YEAR(Incoming_Data[[#This Row],[Confirmed Day]]),MONTH(Incoming_Data[[#This Row],[Confirmed Day]]),1),"")</f>
        <v/>
      </c>
      <c r="U1028" s="12">
        <f>IF(ISNUMBER(Incoming_Data[[#This Row],[Completed Day]]),1,0)</f>
        <v>1</v>
      </c>
      <c r="V1028" s="12">
        <f>IF(ISNUMBER(Incoming_Data[[#This Row],[Confirmed Day]]),1,0)</f>
        <v>0</v>
      </c>
      <c r="X1028" t="s">
        <v>1332</v>
      </c>
      <c r="Y1028" s="36">
        <v>41377</v>
      </c>
      <c r="AA1028" t="s">
        <v>503</v>
      </c>
      <c r="AB1028" s="36">
        <v>41414</v>
      </c>
    </row>
    <row r="1029" spans="2:28" x14ac:dyDescent="0.25">
      <c r="B1029" s="24" t="s">
        <v>30</v>
      </c>
      <c r="C1029" s="24" t="s">
        <v>17</v>
      </c>
      <c r="D1029" s="24" t="s">
        <v>2187</v>
      </c>
      <c r="E1029" s="24" t="s">
        <v>11325</v>
      </c>
      <c r="F1029" s="24" t="s">
        <v>11208</v>
      </c>
      <c r="G1029" s="36">
        <v>41416</v>
      </c>
      <c r="H1029" s="36">
        <v>41416</v>
      </c>
      <c r="I1029" s="12">
        <v>3</v>
      </c>
      <c r="J1029" s="12">
        <v>3</v>
      </c>
      <c r="K1029" s="12">
        <v>3</v>
      </c>
      <c r="L1029" s="24" t="s">
        <v>10599</v>
      </c>
      <c r="M1029" t="str">
        <f>VLOOKUP(LEFT(Incoming_Data[[#This Row],[Object ID]],1),Lookup[#All],2,FALSE)</f>
        <v>Service Request</v>
      </c>
      <c r="N1029" s="36">
        <f>IFERROR(VLOOKUP(Incoming_Data[[#This Row],[Object ID]],SP_Data[#All],2,FALSE),"")</f>
        <v>41416</v>
      </c>
      <c r="O1029" s="36" t="str">
        <f>IFERROR(VLOOKUP(Incoming_Data[[#This Row],[Object ID]],Finalized_Data[#All],2,FALSE),"")</f>
        <v/>
      </c>
      <c r="P10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29" s="6">
        <f>IFERROR(DATE(YEAR(Incoming_Data[[#This Row],[Incoming Day]]),MONTH(Incoming_Data[[#This Row],[Incoming Day]]),1),"")</f>
        <v>41395</v>
      </c>
      <c r="R1029" s="3">
        <f>DATE(YEAR(Incoming_Data[[#This Row],[Incoming Day]]),1,1)</f>
        <v>41275</v>
      </c>
      <c r="S1029" s="6">
        <f>IFERROR(DATE(YEAR(Incoming_Data[[#This Row],[Completed Day]]),MONTH(Incoming_Data[[#This Row],[Completed Day]]),1),"")</f>
        <v>41395</v>
      </c>
      <c r="T1029" s="6" t="str">
        <f>IFERROR(DATE(YEAR(Incoming_Data[[#This Row],[Confirmed Day]]),MONTH(Incoming_Data[[#This Row],[Confirmed Day]]),1),"")</f>
        <v/>
      </c>
      <c r="U1029" s="12">
        <f>IF(ISNUMBER(Incoming_Data[[#This Row],[Completed Day]]),1,0)</f>
        <v>1</v>
      </c>
      <c r="V1029" s="12">
        <f>IF(ISNUMBER(Incoming_Data[[#This Row],[Confirmed Day]]),1,0)</f>
        <v>0</v>
      </c>
      <c r="X1029" t="s">
        <v>483</v>
      </c>
      <c r="Y1029" s="36">
        <v>41377</v>
      </c>
      <c r="AA1029" t="s">
        <v>505</v>
      </c>
      <c r="AB1029" s="36">
        <v>41424</v>
      </c>
    </row>
    <row r="1030" spans="2:28" x14ac:dyDescent="0.25">
      <c r="B1030" s="24" t="s">
        <v>30</v>
      </c>
      <c r="C1030" s="24" t="s">
        <v>17</v>
      </c>
      <c r="D1030" s="24" t="s">
        <v>2187</v>
      </c>
      <c r="E1030" s="24" t="s">
        <v>11326</v>
      </c>
      <c r="F1030" s="24" t="s">
        <v>11203</v>
      </c>
      <c r="G1030" s="36">
        <v>41416</v>
      </c>
      <c r="H1030" s="36">
        <v>41416</v>
      </c>
      <c r="I1030" s="12">
        <v>3</v>
      </c>
      <c r="J1030" s="12">
        <v>3</v>
      </c>
      <c r="K1030" s="12">
        <v>3</v>
      </c>
      <c r="L1030" s="24" t="s">
        <v>10599</v>
      </c>
      <c r="M1030" t="str">
        <f>VLOOKUP(LEFT(Incoming_Data[[#This Row],[Object ID]],1),Lookup[#All],2,FALSE)</f>
        <v>Service Request</v>
      </c>
      <c r="N1030" s="36">
        <f>IFERROR(VLOOKUP(Incoming_Data[[#This Row],[Object ID]],SP_Data[#All],2,FALSE),"")</f>
        <v>41418</v>
      </c>
      <c r="O1030" s="36" t="str">
        <f>IFERROR(VLOOKUP(Incoming_Data[[#This Row],[Object ID]],Finalized_Data[#All],2,FALSE),"")</f>
        <v/>
      </c>
      <c r="P10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0" s="6">
        <f>IFERROR(DATE(YEAR(Incoming_Data[[#This Row],[Incoming Day]]),MONTH(Incoming_Data[[#This Row],[Incoming Day]]),1),"")</f>
        <v>41395</v>
      </c>
      <c r="R1030" s="3">
        <f>DATE(YEAR(Incoming_Data[[#This Row],[Incoming Day]]),1,1)</f>
        <v>41275</v>
      </c>
      <c r="S1030" s="6">
        <f>IFERROR(DATE(YEAR(Incoming_Data[[#This Row],[Completed Day]]),MONTH(Incoming_Data[[#This Row],[Completed Day]]),1),"")</f>
        <v>41395</v>
      </c>
      <c r="T1030" s="6" t="str">
        <f>IFERROR(DATE(YEAR(Incoming_Data[[#This Row],[Confirmed Day]]),MONTH(Incoming_Data[[#This Row],[Confirmed Day]]),1),"")</f>
        <v/>
      </c>
      <c r="U1030" s="12">
        <f>IF(ISNUMBER(Incoming_Data[[#This Row],[Completed Day]]),1,0)</f>
        <v>1</v>
      </c>
      <c r="V1030" s="12">
        <f>IF(ISNUMBER(Incoming_Data[[#This Row],[Confirmed Day]]),1,0)</f>
        <v>0</v>
      </c>
      <c r="X1030" t="s">
        <v>1334</v>
      </c>
      <c r="Y1030" s="36">
        <v>41379</v>
      </c>
      <c r="AA1030" t="s">
        <v>507</v>
      </c>
      <c r="AB1030" s="36">
        <v>41414</v>
      </c>
    </row>
    <row r="1031" spans="2:28" x14ac:dyDescent="0.25">
      <c r="B1031" s="24" t="s">
        <v>30</v>
      </c>
      <c r="C1031" s="24" t="s">
        <v>17</v>
      </c>
      <c r="D1031" s="24" t="s">
        <v>2187</v>
      </c>
      <c r="E1031" s="24" t="s">
        <v>11327</v>
      </c>
      <c r="F1031" s="24" t="s">
        <v>11328</v>
      </c>
      <c r="G1031" s="36">
        <v>41416</v>
      </c>
      <c r="H1031" s="36">
        <v>41416</v>
      </c>
      <c r="I1031" s="12">
        <v>3</v>
      </c>
      <c r="J1031" s="12">
        <v>3</v>
      </c>
      <c r="K1031" s="12">
        <v>3</v>
      </c>
      <c r="L1031" s="24" t="s">
        <v>10599</v>
      </c>
      <c r="M1031" t="str">
        <f>VLOOKUP(LEFT(Incoming_Data[[#This Row],[Object ID]],1),Lookup[#All],2,FALSE)</f>
        <v>Service Request</v>
      </c>
      <c r="N1031" s="36">
        <f>IFERROR(VLOOKUP(Incoming_Data[[#This Row],[Object ID]],SP_Data[#All],2,FALSE),"")</f>
        <v>41423</v>
      </c>
      <c r="O1031" s="36" t="str">
        <f>IFERROR(VLOOKUP(Incoming_Data[[#This Row],[Object ID]],Finalized_Data[#All],2,FALSE),"")</f>
        <v/>
      </c>
      <c r="P10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1" s="6">
        <f>IFERROR(DATE(YEAR(Incoming_Data[[#This Row],[Incoming Day]]),MONTH(Incoming_Data[[#This Row],[Incoming Day]]),1),"")</f>
        <v>41395</v>
      </c>
      <c r="R1031" s="3">
        <f>DATE(YEAR(Incoming_Data[[#This Row],[Incoming Day]]),1,1)</f>
        <v>41275</v>
      </c>
      <c r="S1031" s="6">
        <f>IFERROR(DATE(YEAR(Incoming_Data[[#This Row],[Completed Day]]),MONTH(Incoming_Data[[#This Row],[Completed Day]]),1),"")</f>
        <v>41395</v>
      </c>
      <c r="T1031" s="6" t="str">
        <f>IFERROR(DATE(YEAR(Incoming_Data[[#This Row],[Confirmed Day]]),MONTH(Incoming_Data[[#This Row],[Confirmed Day]]),1),"")</f>
        <v/>
      </c>
      <c r="U1031" s="12">
        <f>IF(ISNUMBER(Incoming_Data[[#This Row],[Completed Day]]),1,0)</f>
        <v>1</v>
      </c>
      <c r="V1031" s="12">
        <f>IF(ISNUMBER(Incoming_Data[[#This Row],[Confirmed Day]]),1,0)</f>
        <v>0</v>
      </c>
      <c r="X1031" t="s">
        <v>485</v>
      </c>
      <c r="Y1031" s="36">
        <v>41379</v>
      </c>
      <c r="AA1031" t="s">
        <v>1890</v>
      </c>
      <c r="AB1031" s="36">
        <v>41386</v>
      </c>
    </row>
    <row r="1032" spans="2:28" x14ac:dyDescent="0.25">
      <c r="B1032" s="24" t="s">
        <v>30</v>
      </c>
      <c r="C1032" s="24" t="s">
        <v>17</v>
      </c>
      <c r="D1032" s="24" t="s">
        <v>2187</v>
      </c>
      <c r="E1032" s="24" t="s">
        <v>11329</v>
      </c>
      <c r="F1032" s="24" t="s">
        <v>11330</v>
      </c>
      <c r="G1032" s="36">
        <v>41418</v>
      </c>
      <c r="H1032" s="36">
        <v>41418</v>
      </c>
      <c r="I1032" s="12">
        <v>3</v>
      </c>
      <c r="J1032" s="12">
        <v>3</v>
      </c>
      <c r="K1032" s="12">
        <v>3</v>
      </c>
      <c r="L1032" s="24" t="s">
        <v>10599</v>
      </c>
      <c r="M1032" t="str">
        <f>VLOOKUP(LEFT(Incoming_Data[[#This Row],[Object ID]],1),Lookup[#All],2,FALSE)</f>
        <v>Service Request</v>
      </c>
      <c r="N1032" s="36">
        <f>IFERROR(VLOOKUP(Incoming_Data[[#This Row],[Object ID]],SP_Data[#All],2,FALSE),"")</f>
        <v>41426</v>
      </c>
      <c r="O1032" s="36" t="str">
        <f>IFERROR(VLOOKUP(Incoming_Data[[#This Row],[Object ID]],Finalized_Data[#All],2,FALSE),"")</f>
        <v/>
      </c>
      <c r="P10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2" s="6">
        <f>IFERROR(DATE(YEAR(Incoming_Data[[#This Row],[Incoming Day]]),MONTH(Incoming_Data[[#This Row],[Incoming Day]]),1),"")</f>
        <v>41395</v>
      </c>
      <c r="R1032" s="3">
        <f>DATE(YEAR(Incoming_Data[[#This Row],[Incoming Day]]),1,1)</f>
        <v>41275</v>
      </c>
      <c r="S1032" s="6">
        <f>IFERROR(DATE(YEAR(Incoming_Data[[#This Row],[Completed Day]]),MONTH(Incoming_Data[[#This Row],[Completed Day]]),1),"")</f>
        <v>41426</v>
      </c>
      <c r="T1032" s="6" t="str">
        <f>IFERROR(DATE(YEAR(Incoming_Data[[#This Row],[Confirmed Day]]),MONTH(Incoming_Data[[#This Row],[Confirmed Day]]),1),"")</f>
        <v/>
      </c>
      <c r="U1032" s="12">
        <f>IF(ISNUMBER(Incoming_Data[[#This Row],[Completed Day]]),1,0)</f>
        <v>1</v>
      </c>
      <c r="V1032" s="12">
        <f>IF(ISNUMBER(Incoming_Data[[#This Row],[Confirmed Day]]),1,0)</f>
        <v>0</v>
      </c>
      <c r="X1032" t="s">
        <v>487</v>
      </c>
      <c r="Y1032" s="36">
        <v>41379</v>
      </c>
      <c r="AA1032" t="s">
        <v>508</v>
      </c>
      <c r="AB1032" s="36">
        <v>41417</v>
      </c>
    </row>
    <row r="1033" spans="2:28" x14ac:dyDescent="0.25">
      <c r="B1033" s="24" t="s">
        <v>30</v>
      </c>
      <c r="C1033" s="24" t="s">
        <v>17</v>
      </c>
      <c r="D1033" s="24" t="s">
        <v>2187</v>
      </c>
      <c r="E1033" s="24" t="s">
        <v>11331</v>
      </c>
      <c r="F1033" s="24" t="s">
        <v>11332</v>
      </c>
      <c r="G1033" s="36">
        <v>41422</v>
      </c>
      <c r="H1033" s="36">
        <v>41422</v>
      </c>
      <c r="I1033" s="12">
        <v>3</v>
      </c>
      <c r="J1033" s="12">
        <v>3</v>
      </c>
      <c r="K1033" s="12">
        <v>3</v>
      </c>
      <c r="L1033" s="24" t="s">
        <v>10599</v>
      </c>
      <c r="M1033" t="str">
        <f>VLOOKUP(LEFT(Incoming_Data[[#This Row],[Object ID]],1),Lookup[#All],2,FALSE)</f>
        <v>Service Request</v>
      </c>
      <c r="N1033" s="36">
        <f>IFERROR(VLOOKUP(Incoming_Data[[#This Row],[Object ID]],SP_Data[#All],2,FALSE),"")</f>
        <v>41423</v>
      </c>
      <c r="O1033" s="36" t="str">
        <f>IFERROR(VLOOKUP(Incoming_Data[[#This Row],[Object ID]],Finalized_Data[#All],2,FALSE),"")</f>
        <v/>
      </c>
      <c r="P10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3" s="6">
        <f>IFERROR(DATE(YEAR(Incoming_Data[[#This Row],[Incoming Day]]),MONTH(Incoming_Data[[#This Row],[Incoming Day]]),1),"")</f>
        <v>41395</v>
      </c>
      <c r="R1033" s="3">
        <f>DATE(YEAR(Incoming_Data[[#This Row],[Incoming Day]]),1,1)</f>
        <v>41275</v>
      </c>
      <c r="S1033" s="6">
        <f>IFERROR(DATE(YEAR(Incoming_Data[[#This Row],[Completed Day]]),MONTH(Incoming_Data[[#This Row],[Completed Day]]),1),"")</f>
        <v>41395</v>
      </c>
      <c r="T1033" s="6" t="str">
        <f>IFERROR(DATE(YEAR(Incoming_Data[[#This Row],[Confirmed Day]]),MONTH(Incoming_Data[[#This Row],[Confirmed Day]]),1),"")</f>
        <v/>
      </c>
      <c r="U1033" s="12">
        <f>IF(ISNUMBER(Incoming_Data[[#This Row],[Completed Day]]),1,0)</f>
        <v>1</v>
      </c>
      <c r="V1033" s="12">
        <f>IF(ISNUMBER(Incoming_Data[[#This Row],[Confirmed Day]]),1,0)</f>
        <v>0</v>
      </c>
      <c r="X1033" t="s">
        <v>489</v>
      </c>
      <c r="Y1033" s="36">
        <v>41379</v>
      </c>
      <c r="AA1033" t="s">
        <v>510</v>
      </c>
      <c r="AB1033" s="36">
        <v>41419</v>
      </c>
    </row>
    <row r="1034" spans="2:28" x14ac:dyDescent="0.25">
      <c r="B1034" s="24" t="s">
        <v>30</v>
      </c>
      <c r="C1034" s="24" t="s">
        <v>17</v>
      </c>
      <c r="D1034" s="24" t="s">
        <v>2187</v>
      </c>
      <c r="E1034" s="24" t="s">
        <v>11333</v>
      </c>
      <c r="F1034" s="24" t="s">
        <v>11225</v>
      </c>
      <c r="G1034" s="36">
        <v>41422</v>
      </c>
      <c r="H1034" s="36">
        <v>41422</v>
      </c>
      <c r="I1034" s="12">
        <v>3</v>
      </c>
      <c r="J1034" s="12">
        <v>3</v>
      </c>
      <c r="K1034" s="12">
        <v>3</v>
      </c>
      <c r="L1034" s="24" t="s">
        <v>10599</v>
      </c>
      <c r="M1034" t="str">
        <f>VLOOKUP(LEFT(Incoming_Data[[#This Row],[Object ID]],1),Lookup[#All],2,FALSE)</f>
        <v>Service Request</v>
      </c>
      <c r="N1034" s="36">
        <f>IFERROR(VLOOKUP(Incoming_Data[[#This Row],[Object ID]],SP_Data[#All],2,FALSE),"")</f>
        <v>41423</v>
      </c>
      <c r="O1034" s="36" t="str">
        <f>IFERROR(VLOOKUP(Incoming_Data[[#This Row],[Object ID]],Finalized_Data[#All],2,FALSE),"")</f>
        <v/>
      </c>
      <c r="P10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4" s="6">
        <f>IFERROR(DATE(YEAR(Incoming_Data[[#This Row],[Incoming Day]]),MONTH(Incoming_Data[[#This Row],[Incoming Day]]),1),"")</f>
        <v>41395</v>
      </c>
      <c r="R1034" s="3">
        <f>DATE(YEAR(Incoming_Data[[#This Row],[Incoming Day]]),1,1)</f>
        <v>41275</v>
      </c>
      <c r="S1034" s="6">
        <f>IFERROR(DATE(YEAR(Incoming_Data[[#This Row],[Completed Day]]),MONTH(Incoming_Data[[#This Row],[Completed Day]]),1),"")</f>
        <v>41395</v>
      </c>
      <c r="T1034" s="6" t="str">
        <f>IFERROR(DATE(YEAR(Incoming_Data[[#This Row],[Confirmed Day]]),MONTH(Incoming_Data[[#This Row],[Confirmed Day]]),1),"")</f>
        <v/>
      </c>
      <c r="U1034" s="12">
        <f>IF(ISNUMBER(Incoming_Data[[#This Row],[Completed Day]]),1,0)</f>
        <v>1</v>
      </c>
      <c r="V1034" s="12">
        <f>IF(ISNUMBER(Incoming_Data[[#This Row],[Confirmed Day]]),1,0)</f>
        <v>0</v>
      </c>
      <c r="X1034" t="s">
        <v>491</v>
      </c>
      <c r="Y1034" s="36">
        <v>41379</v>
      </c>
      <c r="AA1034" t="s">
        <v>512</v>
      </c>
      <c r="AB1034" s="36">
        <v>41414</v>
      </c>
    </row>
    <row r="1035" spans="2:28" x14ac:dyDescent="0.25">
      <c r="B1035" s="24" t="s">
        <v>30</v>
      </c>
      <c r="C1035" s="24" t="s">
        <v>17</v>
      </c>
      <c r="D1035" s="24" t="s">
        <v>2187</v>
      </c>
      <c r="E1035" s="24" t="s">
        <v>11334</v>
      </c>
      <c r="F1035" s="24" t="s">
        <v>11225</v>
      </c>
      <c r="G1035" s="36">
        <v>41422</v>
      </c>
      <c r="H1035" s="36">
        <v>41422</v>
      </c>
      <c r="I1035" s="12">
        <v>3</v>
      </c>
      <c r="J1035" s="12">
        <v>3</v>
      </c>
      <c r="K1035" s="12">
        <v>3</v>
      </c>
      <c r="L1035" s="24" t="s">
        <v>10599</v>
      </c>
      <c r="M1035" t="str">
        <f>VLOOKUP(LEFT(Incoming_Data[[#This Row],[Object ID]],1),Lookup[#All],2,FALSE)</f>
        <v>Service Request</v>
      </c>
      <c r="N1035" s="36">
        <f>IFERROR(VLOOKUP(Incoming_Data[[#This Row],[Object ID]],SP_Data[#All],2,FALSE),"")</f>
        <v>41423</v>
      </c>
      <c r="O1035" s="36" t="str">
        <f>IFERROR(VLOOKUP(Incoming_Data[[#This Row],[Object ID]],Finalized_Data[#All],2,FALSE),"")</f>
        <v/>
      </c>
      <c r="P10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5" s="6">
        <f>IFERROR(DATE(YEAR(Incoming_Data[[#This Row],[Incoming Day]]),MONTH(Incoming_Data[[#This Row],[Incoming Day]]),1),"")</f>
        <v>41395</v>
      </c>
      <c r="R1035" s="3">
        <f>DATE(YEAR(Incoming_Data[[#This Row],[Incoming Day]]),1,1)</f>
        <v>41275</v>
      </c>
      <c r="S1035" s="6">
        <f>IFERROR(DATE(YEAR(Incoming_Data[[#This Row],[Completed Day]]),MONTH(Incoming_Data[[#This Row],[Completed Day]]),1),"")</f>
        <v>41395</v>
      </c>
      <c r="T1035" s="6" t="str">
        <f>IFERROR(DATE(YEAR(Incoming_Data[[#This Row],[Confirmed Day]]),MONTH(Incoming_Data[[#This Row],[Confirmed Day]]),1),"")</f>
        <v/>
      </c>
      <c r="U1035" s="12">
        <f>IF(ISNUMBER(Incoming_Data[[#This Row],[Completed Day]]),1,0)</f>
        <v>1</v>
      </c>
      <c r="V1035" s="12">
        <f>IF(ISNUMBER(Incoming_Data[[#This Row],[Confirmed Day]]),1,0)</f>
        <v>0</v>
      </c>
      <c r="X1035" t="s">
        <v>493</v>
      </c>
      <c r="Y1035" s="36">
        <v>41379</v>
      </c>
      <c r="AA1035" t="s">
        <v>514</v>
      </c>
      <c r="AB1035" s="36">
        <v>41414</v>
      </c>
    </row>
    <row r="1036" spans="2:28" x14ac:dyDescent="0.25">
      <c r="B1036" s="24" t="s">
        <v>30</v>
      </c>
      <c r="C1036" s="24" t="s">
        <v>17</v>
      </c>
      <c r="D1036" s="24" t="s">
        <v>2187</v>
      </c>
      <c r="E1036" s="24" t="s">
        <v>11335</v>
      </c>
      <c r="F1036" s="24" t="s">
        <v>11336</v>
      </c>
      <c r="G1036" s="36">
        <v>41422</v>
      </c>
      <c r="H1036" s="36">
        <v>41422</v>
      </c>
      <c r="I1036" s="12">
        <v>3</v>
      </c>
      <c r="J1036" s="12">
        <v>3</v>
      </c>
      <c r="K1036" s="12">
        <v>3</v>
      </c>
      <c r="L1036" s="24" t="s">
        <v>10599</v>
      </c>
      <c r="M1036" t="str">
        <f>VLOOKUP(LEFT(Incoming_Data[[#This Row],[Object ID]],1),Lookup[#All],2,FALSE)</f>
        <v>Service Request</v>
      </c>
      <c r="N1036" s="36">
        <f>IFERROR(VLOOKUP(Incoming_Data[[#This Row],[Object ID]],SP_Data[#All],2,FALSE),"")</f>
        <v>41426</v>
      </c>
      <c r="O1036" s="36" t="str">
        <f>IFERROR(VLOOKUP(Incoming_Data[[#This Row],[Object ID]],Finalized_Data[#All],2,FALSE),"")</f>
        <v/>
      </c>
      <c r="P10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6" s="6">
        <f>IFERROR(DATE(YEAR(Incoming_Data[[#This Row],[Incoming Day]]),MONTH(Incoming_Data[[#This Row],[Incoming Day]]),1),"")</f>
        <v>41395</v>
      </c>
      <c r="R1036" s="3">
        <f>DATE(YEAR(Incoming_Data[[#This Row],[Incoming Day]]),1,1)</f>
        <v>41275</v>
      </c>
      <c r="S1036" s="6">
        <f>IFERROR(DATE(YEAR(Incoming_Data[[#This Row],[Completed Day]]),MONTH(Incoming_Data[[#This Row],[Completed Day]]),1),"")</f>
        <v>41426</v>
      </c>
      <c r="T1036" s="6" t="str">
        <f>IFERROR(DATE(YEAR(Incoming_Data[[#This Row],[Confirmed Day]]),MONTH(Incoming_Data[[#This Row],[Confirmed Day]]),1),"")</f>
        <v/>
      </c>
      <c r="U1036" s="12">
        <f>IF(ISNUMBER(Incoming_Data[[#This Row],[Completed Day]]),1,0)</f>
        <v>1</v>
      </c>
      <c r="V1036" s="12">
        <f>IF(ISNUMBER(Incoming_Data[[#This Row],[Confirmed Day]]),1,0)</f>
        <v>0</v>
      </c>
      <c r="X1036" t="s">
        <v>495</v>
      </c>
      <c r="Y1036" s="36">
        <v>41379</v>
      </c>
      <c r="AA1036" t="s">
        <v>516</v>
      </c>
      <c r="AB1036" s="36">
        <v>41414</v>
      </c>
    </row>
    <row r="1037" spans="2:28" x14ac:dyDescent="0.25">
      <c r="B1037" s="24" t="s">
        <v>30</v>
      </c>
      <c r="C1037" s="24" t="s">
        <v>17</v>
      </c>
      <c r="D1037" s="24" t="s">
        <v>2187</v>
      </c>
      <c r="E1037" s="24" t="s">
        <v>11337</v>
      </c>
      <c r="F1037" s="24" t="s">
        <v>11336</v>
      </c>
      <c r="G1037" s="36">
        <v>41422</v>
      </c>
      <c r="H1037" s="36">
        <v>41422</v>
      </c>
      <c r="I1037" s="12">
        <v>3</v>
      </c>
      <c r="J1037" s="12">
        <v>3</v>
      </c>
      <c r="K1037" s="12">
        <v>3</v>
      </c>
      <c r="L1037" s="24" t="s">
        <v>10599</v>
      </c>
      <c r="M1037" t="str">
        <f>VLOOKUP(LEFT(Incoming_Data[[#This Row],[Object ID]],1),Lookup[#All],2,FALSE)</f>
        <v>Service Request</v>
      </c>
      <c r="N1037" s="36">
        <f>IFERROR(VLOOKUP(Incoming_Data[[#This Row],[Object ID]],SP_Data[#All],2,FALSE),"")</f>
        <v>41426</v>
      </c>
      <c r="O1037" s="36" t="str">
        <f>IFERROR(VLOOKUP(Incoming_Data[[#This Row],[Object ID]],Finalized_Data[#All],2,FALSE),"")</f>
        <v/>
      </c>
      <c r="P10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7" s="6">
        <f>IFERROR(DATE(YEAR(Incoming_Data[[#This Row],[Incoming Day]]),MONTH(Incoming_Data[[#This Row],[Incoming Day]]),1),"")</f>
        <v>41395</v>
      </c>
      <c r="R1037" s="3">
        <f>DATE(YEAR(Incoming_Data[[#This Row],[Incoming Day]]),1,1)</f>
        <v>41275</v>
      </c>
      <c r="S1037" s="6">
        <f>IFERROR(DATE(YEAR(Incoming_Data[[#This Row],[Completed Day]]),MONTH(Incoming_Data[[#This Row],[Completed Day]]),1),"")</f>
        <v>41426</v>
      </c>
      <c r="T1037" s="6" t="str">
        <f>IFERROR(DATE(YEAR(Incoming_Data[[#This Row],[Confirmed Day]]),MONTH(Incoming_Data[[#This Row],[Confirmed Day]]),1),"")</f>
        <v/>
      </c>
      <c r="U1037" s="12">
        <f>IF(ISNUMBER(Incoming_Data[[#This Row],[Completed Day]]),1,0)</f>
        <v>1</v>
      </c>
      <c r="V1037" s="12">
        <f>IF(ISNUMBER(Incoming_Data[[#This Row],[Confirmed Day]]),1,0)</f>
        <v>0</v>
      </c>
      <c r="X1037" t="s">
        <v>497</v>
      </c>
      <c r="Y1037" s="36">
        <v>41379</v>
      </c>
      <c r="AA1037" t="s">
        <v>518</v>
      </c>
      <c r="AB1037" s="36">
        <v>41414</v>
      </c>
    </row>
    <row r="1038" spans="2:28" x14ac:dyDescent="0.25">
      <c r="B1038" s="24" t="s">
        <v>30</v>
      </c>
      <c r="C1038" s="24" t="s">
        <v>17</v>
      </c>
      <c r="D1038" s="24" t="s">
        <v>2187</v>
      </c>
      <c r="E1038" s="24" t="s">
        <v>11338</v>
      </c>
      <c r="F1038" s="24" t="s">
        <v>11339</v>
      </c>
      <c r="G1038" s="36">
        <v>41423</v>
      </c>
      <c r="H1038" s="36">
        <v>41423</v>
      </c>
      <c r="I1038" s="12">
        <v>2</v>
      </c>
      <c r="J1038" s="12">
        <v>3</v>
      </c>
      <c r="K1038" s="12">
        <v>3</v>
      </c>
      <c r="L1038" s="24" t="s">
        <v>10599</v>
      </c>
      <c r="M1038" t="str">
        <f>VLOOKUP(LEFT(Incoming_Data[[#This Row],[Object ID]],1),Lookup[#All],2,FALSE)</f>
        <v>Service Request</v>
      </c>
      <c r="N1038" s="36">
        <f>IFERROR(VLOOKUP(Incoming_Data[[#This Row],[Object ID]],SP_Data[#All],2,FALSE),"")</f>
        <v>41425</v>
      </c>
      <c r="O1038" s="36" t="str">
        <f>IFERROR(VLOOKUP(Incoming_Data[[#This Row],[Object ID]],Finalized_Data[#All],2,FALSE),"")</f>
        <v/>
      </c>
      <c r="P10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8" s="6">
        <f>IFERROR(DATE(YEAR(Incoming_Data[[#This Row],[Incoming Day]]),MONTH(Incoming_Data[[#This Row],[Incoming Day]]),1),"")</f>
        <v>41395</v>
      </c>
      <c r="R1038" s="3">
        <f>DATE(YEAR(Incoming_Data[[#This Row],[Incoming Day]]),1,1)</f>
        <v>41275</v>
      </c>
      <c r="S1038" s="6">
        <f>IFERROR(DATE(YEAR(Incoming_Data[[#This Row],[Completed Day]]),MONTH(Incoming_Data[[#This Row],[Completed Day]]),1),"")</f>
        <v>41395</v>
      </c>
      <c r="T1038" s="6" t="str">
        <f>IFERROR(DATE(YEAR(Incoming_Data[[#This Row],[Confirmed Day]]),MONTH(Incoming_Data[[#This Row],[Confirmed Day]]),1),"")</f>
        <v/>
      </c>
      <c r="U1038" s="12">
        <f>IF(ISNUMBER(Incoming_Data[[#This Row],[Completed Day]]),1,0)</f>
        <v>1</v>
      </c>
      <c r="V1038" s="12">
        <f>IF(ISNUMBER(Incoming_Data[[#This Row],[Confirmed Day]]),1,0)</f>
        <v>0</v>
      </c>
      <c r="X1038" t="s">
        <v>499</v>
      </c>
      <c r="Y1038" s="36">
        <v>41379</v>
      </c>
      <c r="AA1038" t="s">
        <v>520</v>
      </c>
      <c r="AB1038" s="36">
        <v>41414</v>
      </c>
    </row>
    <row r="1039" spans="2:28" x14ac:dyDescent="0.25">
      <c r="B1039" s="24" t="s">
        <v>30</v>
      </c>
      <c r="C1039" s="24" t="s">
        <v>17</v>
      </c>
      <c r="D1039" s="24" t="s">
        <v>2187</v>
      </c>
      <c r="E1039" s="24" t="s">
        <v>11340</v>
      </c>
      <c r="F1039" s="24" t="s">
        <v>11341</v>
      </c>
      <c r="G1039" s="36">
        <v>41424</v>
      </c>
      <c r="H1039" s="36">
        <v>41424</v>
      </c>
      <c r="I1039" s="12">
        <v>3</v>
      </c>
      <c r="J1039" s="12">
        <v>3</v>
      </c>
      <c r="K1039" s="12">
        <v>3</v>
      </c>
      <c r="L1039" s="24" t="s">
        <v>10599</v>
      </c>
      <c r="M1039" t="str">
        <f>VLOOKUP(LEFT(Incoming_Data[[#This Row],[Object ID]],1),Lookup[#All],2,FALSE)</f>
        <v>Service Request</v>
      </c>
      <c r="N1039" s="36">
        <f>IFERROR(VLOOKUP(Incoming_Data[[#This Row],[Object ID]],SP_Data[#All],2,FALSE),"")</f>
        <v>41426</v>
      </c>
      <c r="O1039" s="36" t="str">
        <f>IFERROR(VLOOKUP(Incoming_Data[[#This Row],[Object ID]],Finalized_Data[#All],2,FALSE),"")</f>
        <v/>
      </c>
      <c r="P10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39" s="6">
        <f>IFERROR(DATE(YEAR(Incoming_Data[[#This Row],[Incoming Day]]),MONTH(Incoming_Data[[#This Row],[Incoming Day]]),1),"")</f>
        <v>41395</v>
      </c>
      <c r="R1039" s="3">
        <f>DATE(YEAR(Incoming_Data[[#This Row],[Incoming Day]]),1,1)</f>
        <v>41275</v>
      </c>
      <c r="S1039" s="6">
        <f>IFERROR(DATE(YEAR(Incoming_Data[[#This Row],[Completed Day]]),MONTH(Incoming_Data[[#This Row],[Completed Day]]),1),"")</f>
        <v>41426</v>
      </c>
      <c r="T1039" s="6" t="str">
        <f>IFERROR(DATE(YEAR(Incoming_Data[[#This Row],[Confirmed Day]]),MONTH(Incoming_Data[[#This Row],[Confirmed Day]]),1),"")</f>
        <v/>
      </c>
      <c r="U1039" s="12">
        <f>IF(ISNUMBER(Incoming_Data[[#This Row],[Completed Day]]),1,0)</f>
        <v>1</v>
      </c>
      <c r="V1039" s="12">
        <f>IF(ISNUMBER(Incoming_Data[[#This Row],[Confirmed Day]]),1,0)</f>
        <v>0</v>
      </c>
      <c r="X1039" t="s">
        <v>501</v>
      </c>
      <c r="Y1039" s="36">
        <v>41379</v>
      </c>
      <c r="AA1039" t="s">
        <v>521</v>
      </c>
      <c r="AB1039" s="36">
        <v>41414</v>
      </c>
    </row>
    <row r="1040" spans="2:28" x14ac:dyDescent="0.25">
      <c r="B1040" s="24" t="s">
        <v>30</v>
      </c>
      <c r="C1040" s="24" t="s">
        <v>17</v>
      </c>
      <c r="D1040" s="24" t="s">
        <v>2187</v>
      </c>
      <c r="E1040" s="24" t="s">
        <v>11342</v>
      </c>
      <c r="F1040" s="24" t="s">
        <v>11343</v>
      </c>
      <c r="G1040" s="36">
        <v>41425</v>
      </c>
      <c r="H1040" s="36">
        <v>41425</v>
      </c>
      <c r="I1040" s="12">
        <v>2</v>
      </c>
      <c r="J1040" s="12">
        <v>3</v>
      </c>
      <c r="K1040" s="12">
        <v>3</v>
      </c>
      <c r="L1040" s="24" t="s">
        <v>10599</v>
      </c>
      <c r="M1040" t="str">
        <f>VLOOKUP(LEFT(Incoming_Data[[#This Row],[Object ID]],1),Lookup[#All],2,FALSE)</f>
        <v>Service Request</v>
      </c>
      <c r="N1040" s="36">
        <f>IFERROR(VLOOKUP(Incoming_Data[[#This Row],[Object ID]],SP_Data[#All],2,FALSE),"")</f>
        <v>41426</v>
      </c>
      <c r="O1040" s="36" t="str">
        <f>IFERROR(VLOOKUP(Incoming_Data[[#This Row],[Object ID]],Finalized_Data[#All],2,FALSE),"")</f>
        <v/>
      </c>
      <c r="P10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0" s="6">
        <f>IFERROR(DATE(YEAR(Incoming_Data[[#This Row],[Incoming Day]]),MONTH(Incoming_Data[[#This Row],[Incoming Day]]),1),"")</f>
        <v>41395</v>
      </c>
      <c r="R1040" s="3">
        <f>DATE(YEAR(Incoming_Data[[#This Row],[Incoming Day]]),1,1)</f>
        <v>41275</v>
      </c>
      <c r="S1040" s="6">
        <f>IFERROR(DATE(YEAR(Incoming_Data[[#This Row],[Completed Day]]),MONTH(Incoming_Data[[#This Row],[Completed Day]]),1),"")</f>
        <v>41426</v>
      </c>
      <c r="T1040" s="6" t="str">
        <f>IFERROR(DATE(YEAR(Incoming_Data[[#This Row],[Confirmed Day]]),MONTH(Incoming_Data[[#This Row],[Confirmed Day]]),1),"")</f>
        <v/>
      </c>
      <c r="U1040" s="12">
        <f>IF(ISNUMBER(Incoming_Data[[#This Row],[Completed Day]]),1,0)</f>
        <v>1</v>
      </c>
      <c r="V1040" s="12">
        <f>IF(ISNUMBER(Incoming_Data[[#This Row],[Confirmed Day]]),1,0)</f>
        <v>0</v>
      </c>
      <c r="X1040" t="s">
        <v>503</v>
      </c>
      <c r="Y1040" s="36">
        <v>41382</v>
      </c>
      <c r="AA1040" t="s">
        <v>522</v>
      </c>
      <c r="AB1040" s="36">
        <v>41414</v>
      </c>
    </row>
    <row r="1041" spans="2:28" x14ac:dyDescent="0.25">
      <c r="B1041" s="24" t="s">
        <v>30</v>
      </c>
      <c r="C1041" s="24" t="s">
        <v>17</v>
      </c>
      <c r="D1041" s="24" t="s">
        <v>2187</v>
      </c>
      <c r="E1041" s="24" t="s">
        <v>11344</v>
      </c>
      <c r="F1041" s="24" t="s">
        <v>1011</v>
      </c>
      <c r="G1041" s="36">
        <v>41425</v>
      </c>
      <c r="H1041" s="36">
        <v>41425</v>
      </c>
      <c r="I1041" s="12">
        <v>3</v>
      </c>
      <c r="J1041" s="12">
        <v>3</v>
      </c>
      <c r="K1041" s="12">
        <v>3</v>
      </c>
      <c r="L1041" s="24" t="s">
        <v>10599</v>
      </c>
      <c r="M1041" t="str">
        <f>VLOOKUP(LEFT(Incoming_Data[[#This Row],[Object ID]],1),Lookup[#All],2,FALSE)</f>
        <v>Service Request</v>
      </c>
      <c r="N1041" s="36">
        <f>IFERROR(VLOOKUP(Incoming_Data[[#This Row],[Object ID]],SP_Data[#All],2,FALSE),"")</f>
        <v>41426</v>
      </c>
      <c r="O1041" s="36" t="str">
        <f>IFERROR(VLOOKUP(Incoming_Data[[#This Row],[Object ID]],Finalized_Data[#All],2,FALSE),"")</f>
        <v/>
      </c>
      <c r="P10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1" s="6">
        <f>IFERROR(DATE(YEAR(Incoming_Data[[#This Row],[Incoming Day]]),MONTH(Incoming_Data[[#This Row],[Incoming Day]]),1),"")</f>
        <v>41395</v>
      </c>
      <c r="R1041" s="3">
        <f>DATE(YEAR(Incoming_Data[[#This Row],[Incoming Day]]),1,1)</f>
        <v>41275</v>
      </c>
      <c r="S1041" s="6">
        <f>IFERROR(DATE(YEAR(Incoming_Data[[#This Row],[Completed Day]]),MONTH(Incoming_Data[[#This Row],[Completed Day]]),1),"")</f>
        <v>41426</v>
      </c>
      <c r="T1041" s="6" t="str">
        <f>IFERROR(DATE(YEAR(Incoming_Data[[#This Row],[Confirmed Day]]),MONTH(Incoming_Data[[#This Row],[Confirmed Day]]),1),"")</f>
        <v/>
      </c>
      <c r="U1041" s="12">
        <f>IF(ISNUMBER(Incoming_Data[[#This Row],[Completed Day]]),1,0)</f>
        <v>1</v>
      </c>
      <c r="V1041" s="12">
        <f>IF(ISNUMBER(Incoming_Data[[#This Row],[Confirmed Day]]),1,0)</f>
        <v>0</v>
      </c>
      <c r="X1041" t="s">
        <v>505</v>
      </c>
      <c r="Y1041" s="36">
        <v>41393</v>
      </c>
      <c r="AA1041" t="s">
        <v>4859</v>
      </c>
      <c r="AB1041" s="36">
        <v>41410</v>
      </c>
    </row>
    <row r="1042" spans="2:28" x14ac:dyDescent="0.25">
      <c r="B1042" s="24" t="s">
        <v>30</v>
      </c>
      <c r="C1042" s="24" t="s">
        <v>17</v>
      </c>
      <c r="D1042" s="24" t="s">
        <v>2187</v>
      </c>
      <c r="E1042" s="24" t="s">
        <v>10286</v>
      </c>
      <c r="F1042" s="24" t="s">
        <v>11242</v>
      </c>
      <c r="G1042" s="36">
        <v>41319</v>
      </c>
      <c r="H1042" s="36">
        <v>41319</v>
      </c>
      <c r="I1042" s="12">
        <v>3</v>
      </c>
      <c r="J1042" s="12">
        <v>3</v>
      </c>
      <c r="K1042" s="12">
        <v>3</v>
      </c>
      <c r="L1042" s="24" t="s">
        <v>10597</v>
      </c>
      <c r="M1042" t="str">
        <f>VLOOKUP(LEFT(Incoming_Data[[#This Row],[Object ID]],1),Lookup[#All],2,FALSE)</f>
        <v>Incident</v>
      </c>
      <c r="N1042" s="36">
        <f>IFERROR(VLOOKUP(Incoming_Data[[#This Row],[Object ID]],SP_Data[#All],2,FALSE),"")</f>
        <v>41353</v>
      </c>
      <c r="O1042" s="36">
        <f>IFERROR(VLOOKUP(Incoming_Data[[#This Row],[Object ID]],Finalized_Data[#All],2,FALSE),"")</f>
        <v>41354</v>
      </c>
      <c r="P10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2" s="6">
        <f>IFERROR(DATE(YEAR(Incoming_Data[[#This Row],[Incoming Day]]),MONTH(Incoming_Data[[#This Row],[Incoming Day]]),1),"")</f>
        <v>41306</v>
      </c>
      <c r="R1042" s="3">
        <f>DATE(YEAR(Incoming_Data[[#This Row],[Incoming Day]]),1,1)</f>
        <v>41275</v>
      </c>
      <c r="S1042" s="6">
        <f>IFERROR(DATE(YEAR(Incoming_Data[[#This Row],[Completed Day]]),MONTH(Incoming_Data[[#This Row],[Completed Day]]),1),"")</f>
        <v>41334</v>
      </c>
      <c r="T1042" s="6">
        <f>IFERROR(DATE(YEAR(Incoming_Data[[#This Row],[Confirmed Day]]),MONTH(Incoming_Data[[#This Row],[Confirmed Day]]),1),"")</f>
        <v>41334</v>
      </c>
      <c r="U1042" s="12">
        <f>IF(ISNUMBER(Incoming_Data[[#This Row],[Completed Day]]),1,0)</f>
        <v>1</v>
      </c>
      <c r="V1042" s="12">
        <f>IF(ISNUMBER(Incoming_Data[[#This Row],[Confirmed Day]]),1,0)</f>
        <v>1</v>
      </c>
      <c r="X1042" t="s">
        <v>507</v>
      </c>
      <c r="Y1042" s="36">
        <v>41379</v>
      </c>
      <c r="AA1042" t="s">
        <v>524</v>
      </c>
      <c r="AB1042" s="36">
        <v>41414</v>
      </c>
    </row>
    <row r="1043" spans="2:28" x14ac:dyDescent="0.25">
      <c r="B1043" s="24" t="s">
        <v>30</v>
      </c>
      <c r="C1043" s="24" t="s">
        <v>17</v>
      </c>
      <c r="D1043" s="24" t="s">
        <v>2187</v>
      </c>
      <c r="E1043" s="24" t="s">
        <v>10230</v>
      </c>
      <c r="F1043" s="24" t="s">
        <v>11345</v>
      </c>
      <c r="G1043" s="36">
        <v>41324</v>
      </c>
      <c r="H1043" s="36">
        <v>41324</v>
      </c>
      <c r="I1043" s="12">
        <v>3</v>
      </c>
      <c r="J1043" s="12">
        <v>3</v>
      </c>
      <c r="K1043" s="12">
        <v>3</v>
      </c>
      <c r="L1043" s="24" t="s">
        <v>10597</v>
      </c>
      <c r="M1043" t="str">
        <f>VLOOKUP(LEFT(Incoming_Data[[#This Row],[Object ID]],1),Lookup[#All],2,FALSE)</f>
        <v>Incident</v>
      </c>
      <c r="N1043" s="36">
        <f>IFERROR(VLOOKUP(Incoming_Data[[#This Row],[Object ID]],SP_Data[#All],2,FALSE),"")</f>
        <v>41353</v>
      </c>
      <c r="O1043" s="36">
        <f>IFERROR(VLOOKUP(Incoming_Data[[#This Row],[Object ID]],Finalized_Data[#All],2,FALSE),"")</f>
        <v>41425</v>
      </c>
      <c r="P10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3" s="6">
        <f>IFERROR(DATE(YEAR(Incoming_Data[[#This Row],[Incoming Day]]),MONTH(Incoming_Data[[#This Row],[Incoming Day]]),1),"")</f>
        <v>41306</v>
      </c>
      <c r="R1043" s="3">
        <f>DATE(YEAR(Incoming_Data[[#This Row],[Incoming Day]]),1,1)</f>
        <v>41275</v>
      </c>
      <c r="S1043" s="6">
        <f>IFERROR(DATE(YEAR(Incoming_Data[[#This Row],[Completed Day]]),MONTH(Incoming_Data[[#This Row],[Completed Day]]),1),"")</f>
        <v>41334</v>
      </c>
      <c r="T1043" s="6">
        <f>IFERROR(DATE(YEAR(Incoming_Data[[#This Row],[Confirmed Day]]),MONTH(Incoming_Data[[#This Row],[Confirmed Day]]),1),"")</f>
        <v>41395</v>
      </c>
      <c r="U1043" s="12">
        <f>IF(ISNUMBER(Incoming_Data[[#This Row],[Completed Day]]),1,0)</f>
        <v>1</v>
      </c>
      <c r="V1043" s="12">
        <f>IF(ISNUMBER(Incoming_Data[[#This Row],[Confirmed Day]]),1,0)</f>
        <v>1</v>
      </c>
      <c r="X1043" t="s">
        <v>1890</v>
      </c>
      <c r="Y1043" s="36">
        <v>41386</v>
      </c>
      <c r="AA1043" t="s">
        <v>1892</v>
      </c>
      <c r="AB1043" s="36">
        <v>41380</v>
      </c>
    </row>
    <row r="1044" spans="2:28" x14ac:dyDescent="0.25">
      <c r="B1044" s="24" t="s">
        <v>30</v>
      </c>
      <c r="C1044" s="24" t="s">
        <v>17</v>
      </c>
      <c r="D1044" s="24" t="s">
        <v>2187</v>
      </c>
      <c r="E1044" s="24" t="s">
        <v>10209</v>
      </c>
      <c r="F1044" s="24" t="s">
        <v>11346</v>
      </c>
      <c r="G1044" s="36">
        <v>41324</v>
      </c>
      <c r="H1044" s="36">
        <v>41323</v>
      </c>
      <c r="I1044" s="12">
        <v>3</v>
      </c>
      <c r="J1044" s="12">
        <v>3</v>
      </c>
      <c r="K1044" s="12">
        <v>3</v>
      </c>
      <c r="L1044" s="24" t="s">
        <v>10597</v>
      </c>
      <c r="M1044" t="str">
        <f>VLOOKUP(LEFT(Incoming_Data[[#This Row],[Object ID]],1),Lookup[#All],2,FALSE)</f>
        <v>Incident</v>
      </c>
      <c r="N1044" s="36">
        <f>IFERROR(VLOOKUP(Incoming_Data[[#This Row],[Object ID]],SP_Data[#All],2,FALSE),"")</f>
        <v>41353</v>
      </c>
      <c r="O1044" s="36">
        <f>IFERROR(VLOOKUP(Incoming_Data[[#This Row],[Object ID]],Finalized_Data[#All],2,FALSE),"")</f>
        <v>41384</v>
      </c>
      <c r="P10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4" s="6">
        <f>IFERROR(DATE(YEAR(Incoming_Data[[#This Row],[Incoming Day]]),MONTH(Incoming_Data[[#This Row],[Incoming Day]]),1),"")</f>
        <v>41306</v>
      </c>
      <c r="R1044" s="3">
        <f>DATE(YEAR(Incoming_Data[[#This Row],[Incoming Day]]),1,1)</f>
        <v>41275</v>
      </c>
      <c r="S1044" s="6">
        <f>IFERROR(DATE(YEAR(Incoming_Data[[#This Row],[Completed Day]]),MONTH(Incoming_Data[[#This Row],[Completed Day]]),1),"")</f>
        <v>41334</v>
      </c>
      <c r="T1044" s="6">
        <f>IFERROR(DATE(YEAR(Incoming_Data[[#This Row],[Confirmed Day]]),MONTH(Incoming_Data[[#This Row],[Confirmed Day]]),1),"")</f>
        <v>41365</v>
      </c>
      <c r="U1044" s="12">
        <f>IF(ISNUMBER(Incoming_Data[[#This Row],[Completed Day]]),1,0)</f>
        <v>1</v>
      </c>
      <c r="V1044" s="12">
        <f>IF(ISNUMBER(Incoming_Data[[#This Row],[Confirmed Day]]),1,0)</f>
        <v>1</v>
      </c>
      <c r="X1044" t="s">
        <v>508</v>
      </c>
      <c r="Y1044" s="36">
        <v>41386</v>
      </c>
      <c r="AA1044" t="s">
        <v>1656</v>
      </c>
      <c r="AB1044" s="36">
        <v>41414</v>
      </c>
    </row>
    <row r="1045" spans="2:28" x14ac:dyDescent="0.25">
      <c r="B1045" s="24" t="s">
        <v>30</v>
      </c>
      <c r="C1045" s="24" t="s">
        <v>17</v>
      </c>
      <c r="D1045" s="24" t="s">
        <v>2187</v>
      </c>
      <c r="E1045" s="24" t="s">
        <v>10071</v>
      </c>
      <c r="F1045" s="24" t="s">
        <v>11347</v>
      </c>
      <c r="G1045" s="36">
        <v>41325</v>
      </c>
      <c r="H1045" s="36">
        <v>41325</v>
      </c>
      <c r="I1045" s="12">
        <v>3</v>
      </c>
      <c r="J1045" s="12">
        <v>3</v>
      </c>
      <c r="K1045" s="12">
        <v>3</v>
      </c>
      <c r="L1045" s="24" t="s">
        <v>10597</v>
      </c>
      <c r="M1045" t="str">
        <f>VLOOKUP(LEFT(Incoming_Data[[#This Row],[Object ID]],1),Lookup[#All],2,FALSE)</f>
        <v>Incident</v>
      </c>
      <c r="N1045" s="36">
        <f>IFERROR(VLOOKUP(Incoming_Data[[#This Row],[Object ID]],SP_Data[#All],2,FALSE),"")</f>
        <v>41353</v>
      </c>
      <c r="O1045" s="36">
        <f>IFERROR(VLOOKUP(Incoming_Data[[#This Row],[Object ID]],Finalized_Data[#All],2,FALSE),"")</f>
        <v>41425</v>
      </c>
      <c r="P10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5" s="6">
        <f>IFERROR(DATE(YEAR(Incoming_Data[[#This Row],[Incoming Day]]),MONTH(Incoming_Data[[#This Row],[Incoming Day]]),1),"")</f>
        <v>41306</v>
      </c>
      <c r="R1045" s="3">
        <f>DATE(YEAR(Incoming_Data[[#This Row],[Incoming Day]]),1,1)</f>
        <v>41275</v>
      </c>
      <c r="S1045" s="6">
        <f>IFERROR(DATE(YEAR(Incoming_Data[[#This Row],[Completed Day]]),MONTH(Incoming_Data[[#This Row],[Completed Day]]),1),"")</f>
        <v>41334</v>
      </c>
      <c r="T1045" s="6">
        <f>IFERROR(DATE(YEAR(Incoming_Data[[#This Row],[Confirmed Day]]),MONTH(Incoming_Data[[#This Row],[Confirmed Day]]),1),"")</f>
        <v>41395</v>
      </c>
      <c r="U1045" s="12">
        <f>IF(ISNUMBER(Incoming_Data[[#This Row],[Completed Day]]),1,0)</f>
        <v>1</v>
      </c>
      <c r="V1045" s="12">
        <f>IF(ISNUMBER(Incoming_Data[[#This Row],[Confirmed Day]]),1,0)</f>
        <v>1</v>
      </c>
      <c r="X1045" t="s">
        <v>510</v>
      </c>
      <c r="Y1045" s="36">
        <v>41388</v>
      </c>
      <c r="AA1045" t="s">
        <v>526</v>
      </c>
      <c r="AB1045" s="36">
        <v>41425</v>
      </c>
    </row>
    <row r="1046" spans="2:28" x14ac:dyDescent="0.25">
      <c r="B1046" s="24" t="s">
        <v>30</v>
      </c>
      <c r="C1046" s="24" t="s">
        <v>17</v>
      </c>
      <c r="D1046" s="24" t="s">
        <v>2187</v>
      </c>
      <c r="E1046" s="24" t="s">
        <v>9947</v>
      </c>
      <c r="F1046" s="24" t="s">
        <v>11348</v>
      </c>
      <c r="G1046" s="36">
        <v>41325</v>
      </c>
      <c r="H1046" s="36">
        <v>41325</v>
      </c>
      <c r="I1046" s="12">
        <v>3</v>
      </c>
      <c r="J1046" s="12">
        <v>3</v>
      </c>
      <c r="K1046" s="12">
        <v>3</v>
      </c>
      <c r="L1046" s="24" t="s">
        <v>10597</v>
      </c>
      <c r="M1046" t="str">
        <f>VLOOKUP(LEFT(Incoming_Data[[#This Row],[Object ID]],1),Lookup[#All],2,FALSE)</f>
        <v>Incident</v>
      </c>
      <c r="N1046" s="36">
        <f>IFERROR(VLOOKUP(Incoming_Data[[#This Row],[Object ID]],SP_Data[#All],2,FALSE),"")</f>
        <v>41353</v>
      </c>
      <c r="O1046" s="36">
        <f>IFERROR(VLOOKUP(Incoming_Data[[#This Row],[Object ID]],Finalized_Data[#All],2,FALSE),"")</f>
        <v>41384</v>
      </c>
      <c r="P10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6" s="6">
        <f>IFERROR(DATE(YEAR(Incoming_Data[[#This Row],[Incoming Day]]),MONTH(Incoming_Data[[#This Row],[Incoming Day]]),1),"")</f>
        <v>41306</v>
      </c>
      <c r="R1046" s="3">
        <f>DATE(YEAR(Incoming_Data[[#This Row],[Incoming Day]]),1,1)</f>
        <v>41275</v>
      </c>
      <c r="S1046" s="6">
        <f>IFERROR(DATE(YEAR(Incoming_Data[[#This Row],[Completed Day]]),MONTH(Incoming_Data[[#This Row],[Completed Day]]),1),"")</f>
        <v>41334</v>
      </c>
      <c r="T1046" s="6">
        <f>IFERROR(DATE(YEAR(Incoming_Data[[#This Row],[Confirmed Day]]),MONTH(Incoming_Data[[#This Row],[Confirmed Day]]),1),"")</f>
        <v>41365</v>
      </c>
      <c r="U1046" s="12">
        <f>IF(ISNUMBER(Incoming_Data[[#This Row],[Completed Day]]),1,0)</f>
        <v>1</v>
      </c>
      <c r="V1046" s="12">
        <f>IF(ISNUMBER(Incoming_Data[[#This Row],[Confirmed Day]]),1,0)</f>
        <v>1</v>
      </c>
      <c r="X1046" t="s">
        <v>512</v>
      </c>
      <c r="Y1046" s="36">
        <v>41382</v>
      </c>
      <c r="AA1046" t="s">
        <v>1336</v>
      </c>
      <c r="AB1046" s="36">
        <v>41414</v>
      </c>
    </row>
    <row r="1047" spans="2:28" x14ac:dyDescent="0.25">
      <c r="B1047" s="24" t="s">
        <v>30</v>
      </c>
      <c r="C1047" s="24" t="s">
        <v>17</v>
      </c>
      <c r="D1047" s="24" t="s">
        <v>2187</v>
      </c>
      <c r="E1047" s="24" t="s">
        <v>9765</v>
      </c>
      <c r="F1047" s="24" t="s">
        <v>11346</v>
      </c>
      <c r="G1047" s="36">
        <v>41327</v>
      </c>
      <c r="H1047" s="36">
        <v>41327</v>
      </c>
      <c r="I1047" s="12">
        <v>3</v>
      </c>
      <c r="J1047" s="12">
        <v>3</v>
      </c>
      <c r="K1047" s="12">
        <v>3</v>
      </c>
      <c r="L1047" s="24" t="s">
        <v>10597</v>
      </c>
      <c r="M1047" t="str">
        <f>VLOOKUP(LEFT(Incoming_Data[[#This Row],[Object ID]],1),Lookup[#All],2,FALSE)</f>
        <v>Incident</v>
      </c>
      <c r="N1047" s="36">
        <f>IFERROR(VLOOKUP(Incoming_Data[[#This Row],[Object ID]],SP_Data[#All],2,FALSE),"")</f>
        <v>41353</v>
      </c>
      <c r="O1047" s="36">
        <f>IFERROR(VLOOKUP(Incoming_Data[[#This Row],[Object ID]],Finalized_Data[#All],2,FALSE),"")</f>
        <v>41384</v>
      </c>
      <c r="P10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7" s="6">
        <f>IFERROR(DATE(YEAR(Incoming_Data[[#This Row],[Incoming Day]]),MONTH(Incoming_Data[[#This Row],[Incoming Day]]),1),"")</f>
        <v>41306</v>
      </c>
      <c r="R1047" s="3">
        <f>DATE(YEAR(Incoming_Data[[#This Row],[Incoming Day]]),1,1)</f>
        <v>41275</v>
      </c>
      <c r="S1047" s="6">
        <f>IFERROR(DATE(YEAR(Incoming_Data[[#This Row],[Completed Day]]),MONTH(Incoming_Data[[#This Row],[Completed Day]]),1),"")</f>
        <v>41334</v>
      </c>
      <c r="T1047" s="6">
        <f>IFERROR(DATE(YEAR(Incoming_Data[[#This Row],[Confirmed Day]]),MONTH(Incoming_Data[[#This Row],[Confirmed Day]]),1),"")</f>
        <v>41365</v>
      </c>
      <c r="U1047" s="12">
        <f>IF(ISNUMBER(Incoming_Data[[#This Row],[Completed Day]]),1,0)</f>
        <v>1</v>
      </c>
      <c r="V1047" s="12">
        <f>IF(ISNUMBER(Incoming_Data[[#This Row],[Confirmed Day]]),1,0)</f>
        <v>1</v>
      </c>
      <c r="X1047" t="s">
        <v>514</v>
      </c>
      <c r="Y1047" s="36">
        <v>41379</v>
      </c>
      <c r="AA1047" t="s">
        <v>1658</v>
      </c>
      <c r="AB1047" s="36">
        <v>41395</v>
      </c>
    </row>
    <row r="1048" spans="2:28" x14ac:dyDescent="0.25">
      <c r="B1048" s="24" t="s">
        <v>30</v>
      </c>
      <c r="C1048" s="24" t="s">
        <v>17</v>
      </c>
      <c r="D1048" s="24" t="s">
        <v>2187</v>
      </c>
      <c r="E1048" s="24" t="s">
        <v>9760</v>
      </c>
      <c r="F1048" s="24" t="s">
        <v>11349</v>
      </c>
      <c r="G1048" s="36">
        <v>41327</v>
      </c>
      <c r="H1048" s="36">
        <v>41327</v>
      </c>
      <c r="I1048" s="12">
        <v>3</v>
      </c>
      <c r="J1048" s="12">
        <v>3</v>
      </c>
      <c r="K1048" s="12">
        <v>3</v>
      </c>
      <c r="L1048" s="24" t="s">
        <v>10597</v>
      </c>
      <c r="M1048" t="str">
        <f>VLOOKUP(LEFT(Incoming_Data[[#This Row],[Object ID]],1),Lookup[#All],2,FALSE)</f>
        <v>Incident</v>
      </c>
      <c r="N1048" s="36">
        <f>IFERROR(VLOOKUP(Incoming_Data[[#This Row],[Object ID]],SP_Data[#All],2,FALSE),"")</f>
        <v>41353</v>
      </c>
      <c r="O1048" s="36">
        <f>IFERROR(VLOOKUP(Incoming_Data[[#This Row],[Object ID]],Finalized_Data[#All],2,FALSE),"")</f>
        <v>41425</v>
      </c>
      <c r="P10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8" s="6">
        <f>IFERROR(DATE(YEAR(Incoming_Data[[#This Row],[Incoming Day]]),MONTH(Incoming_Data[[#This Row],[Incoming Day]]),1),"")</f>
        <v>41306</v>
      </c>
      <c r="R1048" s="3">
        <f>DATE(YEAR(Incoming_Data[[#This Row],[Incoming Day]]),1,1)</f>
        <v>41275</v>
      </c>
      <c r="S1048" s="6">
        <f>IFERROR(DATE(YEAR(Incoming_Data[[#This Row],[Completed Day]]),MONTH(Incoming_Data[[#This Row],[Completed Day]]),1),"")</f>
        <v>41334</v>
      </c>
      <c r="T1048" s="6">
        <f>IFERROR(DATE(YEAR(Incoming_Data[[#This Row],[Confirmed Day]]),MONTH(Incoming_Data[[#This Row],[Confirmed Day]]),1),"")</f>
        <v>41395</v>
      </c>
      <c r="U1048" s="12">
        <f>IF(ISNUMBER(Incoming_Data[[#This Row],[Completed Day]]),1,0)</f>
        <v>1</v>
      </c>
      <c r="V1048" s="12">
        <f>IF(ISNUMBER(Incoming_Data[[#This Row],[Confirmed Day]]),1,0)</f>
        <v>1</v>
      </c>
      <c r="X1048" t="s">
        <v>516</v>
      </c>
      <c r="Y1048" s="36">
        <v>41379</v>
      </c>
      <c r="AA1048" t="s">
        <v>1659</v>
      </c>
      <c r="AB1048" s="36">
        <v>41414</v>
      </c>
    </row>
    <row r="1049" spans="2:28" x14ac:dyDescent="0.25">
      <c r="B1049" s="24" t="s">
        <v>30</v>
      </c>
      <c r="C1049" s="24" t="s">
        <v>17</v>
      </c>
      <c r="D1049" s="24" t="s">
        <v>2187</v>
      </c>
      <c r="E1049" s="24" t="s">
        <v>9624</v>
      </c>
      <c r="F1049" s="24" t="s">
        <v>11350</v>
      </c>
      <c r="G1049" s="36">
        <v>41310</v>
      </c>
      <c r="H1049" s="36">
        <v>41310</v>
      </c>
      <c r="I1049" s="12">
        <v>3</v>
      </c>
      <c r="J1049" s="12">
        <v>3</v>
      </c>
      <c r="K1049" s="12">
        <v>3</v>
      </c>
      <c r="L1049" s="24" t="s">
        <v>10597</v>
      </c>
      <c r="M1049" t="str">
        <f>VLOOKUP(LEFT(Incoming_Data[[#This Row],[Object ID]],1),Lookup[#All],2,FALSE)</f>
        <v>Incident</v>
      </c>
      <c r="N1049" s="36">
        <f>IFERROR(VLOOKUP(Incoming_Data[[#This Row],[Object ID]],SP_Data[#All],2,FALSE),"")</f>
        <v>41353</v>
      </c>
      <c r="O1049" s="36">
        <f>IFERROR(VLOOKUP(Incoming_Data[[#This Row],[Object ID]],Finalized_Data[#All],2,FALSE),"")</f>
        <v>41384</v>
      </c>
      <c r="P10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49" s="6">
        <f>IFERROR(DATE(YEAR(Incoming_Data[[#This Row],[Incoming Day]]),MONTH(Incoming_Data[[#This Row],[Incoming Day]]),1),"")</f>
        <v>41306</v>
      </c>
      <c r="R1049" s="3">
        <f>DATE(YEAR(Incoming_Data[[#This Row],[Incoming Day]]),1,1)</f>
        <v>41275</v>
      </c>
      <c r="S1049" s="6">
        <f>IFERROR(DATE(YEAR(Incoming_Data[[#This Row],[Completed Day]]),MONTH(Incoming_Data[[#This Row],[Completed Day]]),1),"")</f>
        <v>41334</v>
      </c>
      <c r="T1049" s="6">
        <f>IFERROR(DATE(YEAR(Incoming_Data[[#This Row],[Confirmed Day]]),MONTH(Incoming_Data[[#This Row],[Confirmed Day]]),1),"")</f>
        <v>41365</v>
      </c>
      <c r="U1049" s="12">
        <f>IF(ISNUMBER(Incoming_Data[[#This Row],[Completed Day]]),1,0)</f>
        <v>1</v>
      </c>
      <c r="V1049" s="12">
        <f>IF(ISNUMBER(Incoming_Data[[#This Row],[Confirmed Day]]),1,0)</f>
        <v>1</v>
      </c>
      <c r="X1049" t="s">
        <v>518</v>
      </c>
      <c r="Y1049" s="36">
        <v>41379</v>
      </c>
      <c r="AA1049" t="s">
        <v>1660</v>
      </c>
      <c r="AB1049" s="36">
        <v>41414</v>
      </c>
    </row>
    <row r="1050" spans="2:28" x14ac:dyDescent="0.25">
      <c r="B1050" s="24" t="s">
        <v>30</v>
      </c>
      <c r="C1050" s="24" t="s">
        <v>17</v>
      </c>
      <c r="D1050" s="24" t="s">
        <v>2187</v>
      </c>
      <c r="E1050" s="24" t="s">
        <v>9510</v>
      </c>
      <c r="F1050" s="24" t="s">
        <v>11351</v>
      </c>
      <c r="G1050" s="36">
        <v>41331</v>
      </c>
      <c r="H1050" s="36">
        <v>41331</v>
      </c>
      <c r="I1050" s="12">
        <v>3</v>
      </c>
      <c r="J1050" s="12">
        <v>3</v>
      </c>
      <c r="K1050" s="12">
        <v>3</v>
      </c>
      <c r="L1050" s="24" t="s">
        <v>10597</v>
      </c>
      <c r="M1050" t="str">
        <f>VLOOKUP(LEFT(Incoming_Data[[#This Row],[Object ID]],1),Lookup[#All],2,FALSE)</f>
        <v>Incident</v>
      </c>
      <c r="N1050" s="36">
        <f>IFERROR(VLOOKUP(Incoming_Data[[#This Row],[Object ID]],SP_Data[#All],2,FALSE),"")</f>
        <v>41353</v>
      </c>
      <c r="O1050" s="36">
        <f>IFERROR(VLOOKUP(Incoming_Data[[#This Row],[Object ID]],Finalized_Data[#All],2,FALSE),"")</f>
        <v>41384</v>
      </c>
      <c r="P10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0" s="6">
        <f>IFERROR(DATE(YEAR(Incoming_Data[[#This Row],[Incoming Day]]),MONTH(Incoming_Data[[#This Row],[Incoming Day]]),1),"")</f>
        <v>41306</v>
      </c>
      <c r="R1050" s="3">
        <f>DATE(YEAR(Incoming_Data[[#This Row],[Incoming Day]]),1,1)</f>
        <v>41275</v>
      </c>
      <c r="S1050" s="6">
        <f>IFERROR(DATE(YEAR(Incoming_Data[[#This Row],[Completed Day]]),MONTH(Incoming_Data[[#This Row],[Completed Day]]),1),"")</f>
        <v>41334</v>
      </c>
      <c r="T1050" s="6">
        <f>IFERROR(DATE(YEAR(Incoming_Data[[#This Row],[Confirmed Day]]),MONTH(Incoming_Data[[#This Row],[Confirmed Day]]),1),"")</f>
        <v>41365</v>
      </c>
      <c r="U1050" s="12">
        <f>IF(ISNUMBER(Incoming_Data[[#This Row],[Completed Day]]),1,0)</f>
        <v>1</v>
      </c>
      <c r="V1050" s="12">
        <f>IF(ISNUMBER(Incoming_Data[[#This Row],[Confirmed Day]]),1,0)</f>
        <v>1</v>
      </c>
      <c r="X1050" t="s">
        <v>520</v>
      </c>
      <c r="Y1050" s="36">
        <v>41379</v>
      </c>
      <c r="AA1050" t="s">
        <v>1661</v>
      </c>
      <c r="AB1050" s="36">
        <v>41414</v>
      </c>
    </row>
    <row r="1051" spans="2:28" x14ac:dyDescent="0.25">
      <c r="B1051" s="24" t="s">
        <v>30</v>
      </c>
      <c r="C1051" s="24" t="s">
        <v>17</v>
      </c>
      <c r="D1051" s="24" t="s">
        <v>2187</v>
      </c>
      <c r="E1051" s="24" t="s">
        <v>9422</v>
      </c>
      <c r="F1051" s="24" t="s">
        <v>11352</v>
      </c>
      <c r="G1051" s="36">
        <v>41326</v>
      </c>
      <c r="H1051" s="36">
        <v>41326</v>
      </c>
      <c r="I1051" s="12">
        <v>3</v>
      </c>
      <c r="J1051" s="12">
        <v>3</v>
      </c>
      <c r="K1051" s="12">
        <v>3</v>
      </c>
      <c r="L1051" s="24" t="s">
        <v>10597</v>
      </c>
      <c r="M1051" t="str">
        <f>VLOOKUP(LEFT(Incoming_Data[[#This Row],[Object ID]],1),Lookup[#All],2,FALSE)</f>
        <v>Incident</v>
      </c>
      <c r="N1051" s="36">
        <f>IFERROR(VLOOKUP(Incoming_Data[[#This Row],[Object ID]],SP_Data[#All],2,FALSE),"")</f>
        <v>41353</v>
      </c>
      <c r="O1051" s="36">
        <f>IFERROR(VLOOKUP(Incoming_Data[[#This Row],[Object ID]],Finalized_Data[#All],2,FALSE),"")</f>
        <v>41384</v>
      </c>
      <c r="P10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1" s="6">
        <f>IFERROR(DATE(YEAR(Incoming_Data[[#This Row],[Incoming Day]]),MONTH(Incoming_Data[[#This Row],[Incoming Day]]),1),"")</f>
        <v>41306</v>
      </c>
      <c r="R1051" s="3">
        <f>DATE(YEAR(Incoming_Data[[#This Row],[Incoming Day]]),1,1)</f>
        <v>41275</v>
      </c>
      <c r="S1051" s="6">
        <f>IFERROR(DATE(YEAR(Incoming_Data[[#This Row],[Completed Day]]),MONTH(Incoming_Data[[#This Row],[Completed Day]]),1),"")</f>
        <v>41334</v>
      </c>
      <c r="T1051" s="6">
        <f>IFERROR(DATE(YEAR(Incoming_Data[[#This Row],[Confirmed Day]]),MONTH(Incoming_Data[[#This Row],[Confirmed Day]]),1),"")</f>
        <v>41365</v>
      </c>
      <c r="U1051" s="12">
        <f>IF(ISNUMBER(Incoming_Data[[#This Row],[Completed Day]]),1,0)</f>
        <v>1</v>
      </c>
      <c r="V1051" s="12">
        <f>IF(ISNUMBER(Incoming_Data[[#This Row],[Confirmed Day]]),1,0)</f>
        <v>1</v>
      </c>
      <c r="X1051" t="s">
        <v>521</v>
      </c>
      <c r="Y1051" s="36">
        <v>41379</v>
      </c>
      <c r="AA1051" t="s">
        <v>1662</v>
      </c>
      <c r="AB1051" s="36">
        <v>41414</v>
      </c>
    </row>
    <row r="1052" spans="2:28" x14ac:dyDescent="0.25">
      <c r="B1052" s="24" t="s">
        <v>30</v>
      </c>
      <c r="C1052" s="24" t="s">
        <v>17</v>
      </c>
      <c r="D1052" s="24" t="s">
        <v>2187</v>
      </c>
      <c r="E1052" s="24" t="s">
        <v>9197</v>
      </c>
      <c r="F1052" s="24" t="s">
        <v>11242</v>
      </c>
      <c r="G1052" s="36">
        <v>41333</v>
      </c>
      <c r="H1052" s="36">
        <v>41333</v>
      </c>
      <c r="I1052" s="12">
        <v>3</v>
      </c>
      <c r="J1052" s="12">
        <v>3</v>
      </c>
      <c r="K1052" s="12">
        <v>3</v>
      </c>
      <c r="L1052" s="24" t="s">
        <v>10597</v>
      </c>
      <c r="M1052" t="str">
        <f>VLOOKUP(LEFT(Incoming_Data[[#This Row],[Object ID]],1),Lookup[#All],2,FALSE)</f>
        <v>Incident</v>
      </c>
      <c r="N1052" s="36">
        <f>IFERROR(VLOOKUP(Incoming_Data[[#This Row],[Object ID]],SP_Data[#All],2,FALSE),"")</f>
        <v>41353</v>
      </c>
      <c r="O1052" s="36">
        <f>IFERROR(VLOOKUP(Incoming_Data[[#This Row],[Object ID]],Finalized_Data[#All],2,FALSE),"")</f>
        <v>41384</v>
      </c>
      <c r="P10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2" s="6">
        <f>IFERROR(DATE(YEAR(Incoming_Data[[#This Row],[Incoming Day]]),MONTH(Incoming_Data[[#This Row],[Incoming Day]]),1),"")</f>
        <v>41306</v>
      </c>
      <c r="R1052" s="3">
        <f>DATE(YEAR(Incoming_Data[[#This Row],[Incoming Day]]),1,1)</f>
        <v>41275</v>
      </c>
      <c r="S1052" s="6">
        <f>IFERROR(DATE(YEAR(Incoming_Data[[#This Row],[Completed Day]]),MONTH(Incoming_Data[[#This Row],[Completed Day]]),1),"")</f>
        <v>41334</v>
      </c>
      <c r="T1052" s="6">
        <f>IFERROR(DATE(YEAR(Incoming_Data[[#This Row],[Confirmed Day]]),MONTH(Incoming_Data[[#This Row],[Confirmed Day]]),1),"")</f>
        <v>41365</v>
      </c>
      <c r="U1052" s="12">
        <f>IF(ISNUMBER(Incoming_Data[[#This Row],[Completed Day]]),1,0)</f>
        <v>1</v>
      </c>
      <c r="V1052" s="12">
        <f>IF(ISNUMBER(Incoming_Data[[#This Row],[Confirmed Day]]),1,0)</f>
        <v>1</v>
      </c>
      <c r="X1052" t="s">
        <v>522</v>
      </c>
      <c r="Y1052" s="36">
        <v>41379</v>
      </c>
      <c r="AA1052" t="s">
        <v>1777</v>
      </c>
      <c r="AB1052" s="36">
        <v>41428</v>
      </c>
    </row>
    <row r="1053" spans="2:28" x14ac:dyDescent="0.25">
      <c r="B1053" s="24" t="s">
        <v>30</v>
      </c>
      <c r="C1053" s="24" t="s">
        <v>17</v>
      </c>
      <c r="D1053" s="24" t="s">
        <v>2187</v>
      </c>
      <c r="E1053" s="24" t="s">
        <v>9069</v>
      </c>
      <c r="F1053" s="24" t="s">
        <v>11353</v>
      </c>
      <c r="G1053" s="36">
        <v>41334</v>
      </c>
      <c r="H1053" s="36">
        <v>41334</v>
      </c>
      <c r="I1053" s="12">
        <v>3</v>
      </c>
      <c r="J1053" s="12">
        <v>3</v>
      </c>
      <c r="K1053" s="12">
        <v>3</v>
      </c>
      <c r="L1053" s="24" t="s">
        <v>10597</v>
      </c>
      <c r="M1053" t="str">
        <f>VLOOKUP(LEFT(Incoming_Data[[#This Row],[Object ID]],1),Lookup[#All],2,FALSE)</f>
        <v>Incident</v>
      </c>
      <c r="N1053" s="36">
        <f>IFERROR(VLOOKUP(Incoming_Data[[#This Row],[Object ID]],SP_Data[#All],2,FALSE),"")</f>
        <v>41353</v>
      </c>
      <c r="O1053" s="36">
        <f>IFERROR(VLOOKUP(Incoming_Data[[#This Row],[Object ID]],Finalized_Data[#All],2,FALSE),"")</f>
        <v>41384</v>
      </c>
      <c r="P10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3" s="6">
        <f>IFERROR(DATE(YEAR(Incoming_Data[[#This Row],[Incoming Day]]),MONTH(Incoming_Data[[#This Row],[Incoming Day]]),1),"")</f>
        <v>41334</v>
      </c>
      <c r="R1053" s="3">
        <f>DATE(YEAR(Incoming_Data[[#This Row],[Incoming Day]]),1,1)</f>
        <v>41275</v>
      </c>
      <c r="S1053" s="6">
        <f>IFERROR(DATE(YEAR(Incoming_Data[[#This Row],[Completed Day]]),MONTH(Incoming_Data[[#This Row],[Completed Day]]),1),"")</f>
        <v>41334</v>
      </c>
      <c r="T1053" s="6">
        <f>IFERROR(DATE(YEAR(Incoming_Data[[#This Row],[Confirmed Day]]),MONTH(Incoming_Data[[#This Row],[Confirmed Day]]),1),"")</f>
        <v>41365</v>
      </c>
      <c r="U1053" s="12">
        <f>IF(ISNUMBER(Incoming_Data[[#This Row],[Completed Day]]),1,0)</f>
        <v>1</v>
      </c>
      <c r="V1053" s="12">
        <f>IF(ISNUMBER(Incoming_Data[[#This Row],[Confirmed Day]]),1,0)</f>
        <v>1</v>
      </c>
      <c r="X1053" t="s">
        <v>524</v>
      </c>
      <c r="Y1053" s="36">
        <v>41379</v>
      </c>
      <c r="AA1053" t="s">
        <v>528</v>
      </c>
      <c r="AB1053" s="36">
        <v>41402</v>
      </c>
    </row>
    <row r="1054" spans="2:28" x14ac:dyDescent="0.25">
      <c r="B1054" s="24" t="s">
        <v>30</v>
      </c>
      <c r="C1054" s="24" t="s">
        <v>17</v>
      </c>
      <c r="D1054" s="24" t="s">
        <v>2187</v>
      </c>
      <c r="E1054" s="24" t="s">
        <v>8980</v>
      </c>
      <c r="F1054" s="24" t="s">
        <v>11244</v>
      </c>
      <c r="G1054" s="36">
        <v>41334</v>
      </c>
      <c r="H1054" s="36">
        <v>41334</v>
      </c>
      <c r="I1054" s="12">
        <v>3</v>
      </c>
      <c r="J1054" s="12">
        <v>3</v>
      </c>
      <c r="K1054" s="12">
        <v>3</v>
      </c>
      <c r="L1054" s="24" t="s">
        <v>10597</v>
      </c>
      <c r="M1054" t="str">
        <f>VLOOKUP(LEFT(Incoming_Data[[#This Row],[Object ID]],1),Lookup[#All],2,FALSE)</f>
        <v>Incident</v>
      </c>
      <c r="N1054" s="36">
        <f>IFERROR(VLOOKUP(Incoming_Data[[#This Row],[Object ID]],SP_Data[#All],2,FALSE),"")</f>
        <v>41353</v>
      </c>
      <c r="O1054" s="36">
        <f>IFERROR(VLOOKUP(Incoming_Data[[#This Row],[Object ID]],Finalized_Data[#All],2,FALSE),"")</f>
        <v>41384</v>
      </c>
      <c r="P10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4" s="6">
        <f>IFERROR(DATE(YEAR(Incoming_Data[[#This Row],[Incoming Day]]),MONTH(Incoming_Data[[#This Row],[Incoming Day]]),1),"")</f>
        <v>41334</v>
      </c>
      <c r="R1054" s="3">
        <f>DATE(YEAR(Incoming_Data[[#This Row],[Incoming Day]]),1,1)</f>
        <v>41275</v>
      </c>
      <c r="S1054" s="6">
        <f>IFERROR(DATE(YEAR(Incoming_Data[[#This Row],[Completed Day]]),MONTH(Incoming_Data[[#This Row],[Completed Day]]),1),"")</f>
        <v>41334</v>
      </c>
      <c r="T1054" s="6">
        <f>IFERROR(DATE(YEAR(Incoming_Data[[#This Row],[Confirmed Day]]),MONTH(Incoming_Data[[#This Row],[Confirmed Day]]),1),"")</f>
        <v>41365</v>
      </c>
      <c r="U1054" s="12">
        <f>IF(ISNUMBER(Incoming_Data[[#This Row],[Completed Day]]),1,0)</f>
        <v>1</v>
      </c>
      <c r="V1054" s="12">
        <f>IF(ISNUMBER(Incoming_Data[[#This Row],[Confirmed Day]]),1,0)</f>
        <v>1</v>
      </c>
      <c r="X1054" t="s">
        <v>1892</v>
      </c>
      <c r="Y1054" s="36">
        <v>41379</v>
      </c>
      <c r="AA1054" t="s">
        <v>530</v>
      </c>
      <c r="AB1054" s="36">
        <v>41414</v>
      </c>
    </row>
    <row r="1055" spans="2:28" x14ac:dyDescent="0.25">
      <c r="B1055" s="24" t="s">
        <v>30</v>
      </c>
      <c r="C1055" s="24" t="s">
        <v>17</v>
      </c>
      <c r="D1055" s="24" t="s">
        <v>2187</v>
      </c>
      <c r="E1055" s="24" t="s">
        <v>8949</v>
      </c>
      <c r="F1055" s="24" t="s">
        <v>11354</v>
      </c>
      <c r="G1055" s="36">
        <v>41334</v>
      </c>
      <c r="H1055" s="36">
        <v>41334</v>
      </c>
      <c r="I1055" s="12">
        <v>3</v>
      </c>
      <c r="J1055" s="12">
        <v>3</v>
      </c>
      <c r="K1055" s="12">
        <v>3</v>
      </c>
      <c r="L1055" s="24" t="s">
        <v>10597</v>
      </c>
      <c r="M1055" t="str">
        <f>VLOOKUP(LEFT(Incoming_Data[[#This Row],[Object ID]],1),Lookup[#All],2,FALSE)</f>
        <v>Incident</v>
      </c>
      <c r="N1055" s="36">
        <f>IFERROR(VLOOKUP(Incoming_Data[[#This Row],[Object ID]],SP_Data[#All],2,FALSE),"")</f>
        <v>41353</v>
      </c>
      <c r="O1055" s="36">
        <f>IFERROR(VLOOKUP(Incoming_Data[[#This Row],[Object ID]],Finalized_Data[#All],2,FALSE),"")</f>
        <v>41384</v>
      </c>
      <c r="P10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5" s="6">
        <f>IFERROR(DATE(YEAR(Incoming_Data[[#This Row],[Incoming Day]]),MONTH(Incoming_Data[[#This Row],[Incoming Day]]),1),"")</f>
        <v>41334</v>
      </c>
      <c r="R1055" s="3">
        <f>DATE(YEAR(Incoming_Data[[#This Row],[Incoming Day]]),1,1)</f>
        <v>41275</v>
      </c>
      <c r="S1055" s="6">
        <f>IFERROR(DATE(YEAR(Incoming_Data[[#This Row],[Completed Day]]),MONTH(Incoming_Data[[#This Row],[Completed Day]]),1),"")</f>
        <v>41334</v>
      </c>
      <c r="T1055" s="6">
        <f>IFERROR(DATE(YEAR(Incoming_Data[[#This Row],[Confirmed Day]]),MONTH(Incoming_Data[[#This Row],[Confirmed Day]]),1),"")</f>
        <v>41365</v>
      </c>
      <c r="U1055" s="12">
        <f>IF(ISNUMBER(Incoming_Data[[#This Row],[Completed Day]]),1,0)</f>
        <v>1</v>
      </c>
      <c r="V1055" s="12">
        <f>IF(ISNUMBER(Incoming_Data[[#This Row],[Confirmed Day]]),1,0)</f>
        <v>1</v>
      </c>
      <c r="X1055" t="s">
        <v>1656</v>
      </c>
      <c r="Y1055" s="36">
        <v>41382</v>
      </c>
      <c r="AA1055" t="s">
        <v>532</v>
      </c>
      <c r="AB1055" s="36">
        <v>41414</v>
      </c>
    </row>
    <row r="1056" spans="2:28" x14ac:dyDescent="0.25">
      <c r="B1056" s="24" t="s">
        <v>30</v>
      </c>
      <c r="C1056" s="24" t="s">
        <v>17</v>
      </c>
      <c r="D1056" s="24" t="s">
        <v>2187</v>
      </c>
      <c r="E1056" s="24" t="s">
        <v>8799</v>
      </c>
      <c r="F1056" s="24" t="s">
        <v>11244</v>
      </c>
      <c r="G1056" s="36">
        <v>41338</v>
      </c>
      <c r="H1056" s="36">
        <v>41337</v>
      </c>
      <c r="I1056" s="12">
        <v>3</v>
      </c>
      <c r="J1056" s="12">
        <v>3</v>
      </c>
      <c r="K1056" s="12">
        <v>3</v>
      </c>
      <c r="L1056" s="24" t="s">
        <v>10597</v>
      </c>
      <c r="M1056" t="str">
        <f>VLOOKUP(LEFT(Incoming_Data[[#This Row],[Object ID]],1),Lookup[#All],2,FALSE)</f>
        <v>Incident</v>
      </c>
      <c r="N1056" s="36">
        <f>IFERROR(VLOOKUP(Incoming_Data[[#This Row],[Object ID]],SP_Data[#All],2,FALSE),"")</f>
        <v>41353</v>
      </c>
      <c r="O1056" s="36">
        <f>IFERROR(VLOOKUP(Incoming_Data[[#This Row],[Object ID]],Finalized_Data[#All],2,FALSE),"")</f>
        <v>41384</v>
      </c>
      <c r="P10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6" s="6">
        <f>IFERROR(DATE(YEAR(Incoming_Data[[#This Row],[Incoming Day]]),MONTH(Incoming_Data[[#This Row],[Incoming Day]]),1),"")</f>
        <v>41334</v>
      </c>
      <c r="R1056" s="3">
        <f>DATE(YEAR(Incoming_Data[[#This Row],[Incoming Day]]),1,1)</f>
        <v>41275</v>
      </c>
      <c r="S1056" s="6">
        <f>IFERROR(DATE(YEAR(Incoming_Data[[#This Row],[Completed Day]]),MONTH(Incoming_Data[[#This Row],[Completed Day]]),1),"")</f>
        <v>41334</v>
      </c>
      <c r="T1056" s="6">
        <f>IFERROR(DATE(YEAR(Incoming_Data[[#This Row],[Confirmed Day]]),MONTH(Incoming_Data[[#This Row],[Confirmed Day]]),1),"")</f>
        <v>41365</v>
      </c>
      <c r="U1056" s="12">
        <f>IF(ISNUMBER(Incoming_Data[[#This Row],[Completed Day]]),1,0)</f>
        <v>1</v>
      </c>
      <c r="V1056" s="12">
        <f>IF(ISNUMBER(Incoming_Data[[#This Row],[Confirmed Day]]),1,0)</f>
        <v>1</v>
      </c>
      <c r="X1056" t="s">
        <v>12244</v>
      </c>
      <c r="Y1056" s="36">
        <v>41408</v>
      </c>
      <c r="AA1056" t="s">
        <v>534</v>
      </c>
      <c r="AB1056" s="36">
        <v>41414</v>
      </c>
    </row>
    <row r="1057" spans="2:28" x14ac:dyDescent="0.25">
      <c r="B1057" s="24" t="s">
        <v>30</v>
      </c>
      <c r="C1057" s="24" t="s">
        <v>17</v>
      </c>
      <c r="D1057" s="24" t="s">
        <v>2187</v>
      </c>
      <c r="E1057" s="24" t="s">
        <v>8812</v>
      </c>
      <c r="F1057" s="24" t="s">
        <v>11242</v>
      </c>
      <c r="G1057" s="36">
        <v>41337</v>
      </c>
      <c r="H1057" s="36">
        <v>41337</v>
      </c>
      <c r="I1057" s="12">
        <v>3</v>
      </c>
      <c r="J1057" s="12">
        <v>3</v>
      </c>
      <c r="K1057" s="12">
        <v>3</v>
      </c>
      <c r="L1057" s="24" t="s">
        <v>10597</v>
      </c>
      <c r="M1057" t="str">
        <f>VLOOKUP(LEFT(Incoming_Data[[#This Row],[Object ID]],1),Lookup[#All],2,FALSE)</f>
        <v>Incident</v>
      </c>
      <c r="N1057" s="36">
        <f>IFERROR(VLOOKUP(Incoming_Data[[#This Row],[Object ID]],SP_Data[#All],2,FALSE),"")</f>
        <v>41353</v>
      </c>
      <c r="O1057" s="36">
        <f>IFERROR(VLOOKUP(Incoming_Data[[#This Row],[Object ID]],Finalized_Data[#All],2,FALSE),"")</f>
        <v>41384</v>
      </c>
      <c r="P10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7" s="6">
        <f>IFERROR(DATE(YEAR(Incoming_Data[[#This Row],[Incoming Day]]),MONTH(Incoming_Data[[#This Row],[Incoming Day]]),1),"")</f>
        <v>41334</v>
      </c>
      <c r="R1057" s="3">
        <f>DATE(YEAR(Incoming_Data[[#This Row],[Incoming Day]]),1,1)</f>
        <v>41275</v>
      </c>
      <c r="S1057" s="6">
        <f>IFERROR(DATE(YEAR(Incoming_Data[[#This Row],[Completed Day]]),MONTH(Incoming_Data[[#This Row],[Completed Day]]),1),"")</f>
        <v>41334</v>
      </c>
      <c r="T1057" s="6">
        <f>IFERROR(DATE(YEAR(Incoming_Data[[#This Row],[Confirmed Day]]),MONTH(Incoming_Data[[#This Row],[Confirmed Day]]),1),"")</f>
        <v>41365</v>
      </c>
      <c r="U1057" s="12">
        <f>IF(ISNUMBER(Incoming_Data[[#This Row],[Completed Day]]),1,0)</f>
        <v>1</v>
      </c>
      <c r="V1057" s="12">
        <f>IF(ISNUMBER(Incoming_Data[[#This Row],[Confirmed Day]]),1,0)</f>
        <v>1</v>
      </c>
      <c r="X1057" t="s">
        <v>12245</v>
      </c>
      <c r="Y1057" s="36">
        <v>41409</v>
      </c>
      <c r="AA1057" t="s">
        <v>536</v>
      </c>
      <c r="AB1057" s="36">
        <v>41414</v>
      </c>
    </row>
    <row r="1058" spans="2:28" x14ac:dyDescent="0.25">
      <c r="B1058" s="24" t="s">
        <v>30</v>
      </c>
      <c r="C1058" s="24" t="s">
        <v>17</v>
      </c>
      <c r="D1058" s="24" t="s">
        <v>2187</v>
      </c>
      <c r="E1058" s="24" t="s">
        <v>8720</v>
      </c>
      <c r="F1058" s="24" t="s">
        <v>11355</v>
      </c>
      <c r="G1058" s="36">
        <v>41339</v>
      </c>
      <c r="H1058" s="36">
        <v>41339</v>
      </c>
      <c r="I1058" s="12">
        <v>3</v>
      </c>
      <c r="J1058" s="12">
        <v>3</v>
      </c>
      <c r="K1058" s="12">
        <v>3</v>
      </c>
      <c r="L1058" s="24" t="s">
        <v>10597</v>
      </c>
      <c r="M1058" t="str">
        <f>VLOOKUP(LEFT(Incoming_Data[[#This Row],[Object ID]],1),Lookup[#All],2,FALSE)</f>
        <v>Incident</v>
      </c>
      <c r="N1058" s="36">
        <f>IFERROR(VLOOKUP(Incoming_Data[[#This Row],[Object ID]],SP_Data[#All],2,FALSE),"")</f>
        <v>41353</v>
      </c>
      <c r="O1058" s="36">
        <f>IFERROR(VLOOKUP(Incoming_Data[[#This Row],[Object ID]],Finalized_Data[#All],2,FALSE),"")</f>
        <v>41425</v>
      </c>
      <c r="P10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8" s="6">
        <f>IFERROR(DATE(YEAR(Incoming_Data[[#This Row],[Incoming Day]]),MONTH(Incoming_Data[[#This Row],[Incoming Day]]),1),"")</f>
        <v>41334</v>
      </c>
      <c r="R1058" s="3">
        <f>DATE(YEAR(Incoming_Data[[#This Row],[Incoming Day]]),1,1)</f>
        <v>41275</v>
      </c>
      <c r="S1058" s="6">
        <f>IFERROR(DATE(YEAR(Incoming_Data[[#This Row],[Completed Day]]),MONTH(Incoming_Data[[#This Row],[Completed Day]]),1),"")</f>
        <v>41334</v>
      </c>
      <c r="T1058" s="6">
        <f>IFERROR(DATE(YEAR(Incoming_Data[[#This Row],[Confirmed Day]]),MONTH(Incoming_Data[[#This Row],[Confirmed Day]]),1),"")</f>
        <v>41395</v>
      </c>
      <c r="U1058" s="12">
        <f>IF(ISNUMBER(Incoming_Data[[#This Row],[Completed Day]]),1,0)</f>
        <v>1</v>
      </c>
      <c r="V1058" s="12">
        <f>IF(ISNUMBER(Incoming_Data[[#This Row],[Confirmed Day]]),1,0)</f>
        <v>1</v>
      </c>
      <c r="X1058" t="s">
        <v>11737</v>
      </c>
      <c r="Y1058" s="36">
        <v>41407</v>
      </c>
      <c r="AA1058" t="s">
        <v>538</v>
      </c>
      <c r="AB1058" s="36">
        <v>41414</v>
      </c>
    </row>
    <row r="1059" spans="2:28" x14ac:dyDescent="0.25">
      <c r="B1059" s="24" t="s">
        <v>30</v>
      </c>
      <c r="C1059" s="24" t="s">
        <v>17</v>
      </c>
      <c r="D1059" s="24" t="s">
        <v>2187</v>
      </c>
      <c r="E1059" s="24" t="s">
        <v>8557</v>
      </c>
      <c r="F1059" s="24" t="s">
        <v>11356</v>
      </c>
      <c r="G1059" s="36">
        <v>41332</v>
      </c>
      <c r="H1059" s="36">
        <v>41332</v>
      </c>
      <c r="I1059" s="12">
        <v>3</v>
      </c>
      <c r="J1059" s="12">
        <v>3</v>
      </c>
      <c r="K1059" s="12">
        <v>3</v>
      </c>
      <c r="L1059" s="24" t="s">
        <v>10597</v>
      </c>
      <c r="M1059" t="str">
        <f>VLOOKUP(LEFT(Incoming_Data[[#This Row],[Object ID]],1),Lookup[#All],2,FALSE)</f>
        <v>Incident</v>
      </c>
      <c r="N1059" s="36">
        <f>IFERROR(VLOOKUP(Incoming_Data[[#This Row],[Object ID]],SP_Data[#All],2,FALSE),"")</f>
        <v>41353</v>
      </c>
      <c r="O1059" s="36">
        <f>IFERROR(VLOOKUP(Incoming_Data[[#This Row],[Object ID]],Finalized_Data[#All],2,FALSE),"")</f>
        <v>41355</v>
      </c>
      <c r="P10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59" s="6">
        <f>IFERROR(DATE(YEAR(Incoming_Data[[#This Row],[Incoming Day]]),MONTH(Incoming_Data[[#This Row],[Incoming Day]]),1),"")</f>
        <v>41306</v>
      </c>
      <c r="R1059" s="3">
        <f>DATE(YEAR(Incoming_Data[[#This Row],[Incoming Day]]),1,1)</f>
        <v>41275</v>
      </c>
      <c r="S1059" s="6">
        <f>IFERROR(DATE(YEAR(Incoming_Data[[#This Row],[Completed Day]]),MONTH(Incoming_Data[[#This Row],[Completed Day]]),1),"")</f>
        <v>41334</v>
      </c>
      <c r="T1059" s="6">
        <f>IFERROR(DATE(YEAR(Incoming_Data[[#This Row],[Confirmed Day]]),MONTH(Incoming_Data[[#This Row],[Confirmed Day]]),1),"")</f>
        <v>41334</v>
      </c>
      <c r="U1059" s="12">
        <f>IF(ISNUMBER(Incoming_Data[[#This Row],[Completed Day]]),1,0)</f>
        <v>1</v>
      </c>
      <c r="V1059" s="12">
        <f>IF(ISNUMBER(Incoming_Data[[#This Row],[Confirmed Day]]),1,0)</f>
        <v>1</v>
      </c>
      <c r="X1059" t="s">
        <v>526</v>
      </c>
      <c r="Y1059" s="36">
        <v>41394</v>
      </c>
      <c r="AA1059" t="s">
        <v>539</v>
      </c>
      <c r="AB1059" s="36">
        <v>41414</v>
      </c>
    </row>
    <row r="1060" spans="2:28" x14ac:dyDescent="0.25">
      <c r="B1060" s="24" t="s">
        <v>30</v>
      </c>
      <c r="C1060" s="24" t="s">
        <v>17</v>
      </c>
      <c r="D1060" s="24" t="s">
        <v>2187</v>
      </c>
      <c r="E1060" s="24" t="s">
        <v>8517</v>
      </c>
      <c r="F1060" s="24" t="s">
        <v>11357</v>
      </c>
      <c r="G1060" s="36">
        <v>41340</v>
      </c>
      <c r="H1060" s="36">
        <v>41340</v>
      </c>
      <c r="I1060" s="12">
        <v>3</v>
      </c>
      <c r="J1060" s="12">
        <v>3</v>
      </c>
      <c r="K1060" s="12">
        <v>3</v>
      </c>
      <c r="L1060" s="24" t="s">
        <v>10597</v>
      </c>
      <c r="M1060" t="str">
        <f>VLOOKUP(LEFT(Incoming_Data[[#This Row],[Object ID]],1),Lookup[#All],2,FALSE)</f>
        <v>Incident</v>
      </c>
      <c r="N1060" s="36">
        <f>IFERROR(VLOOKUP(Incoming_Data[[#This Row],[Object ID]],SP_Data[#All],2,FALSE),"")</f>
        <v>41353</v>
      </c>
      <c r="O1060" s="36">
        <f>IFERROR(VLOOKUP(Incoming_Data[[#This Row],[Object ID]],Finalized_Data[#All],2,FALSE),"")</f>
        <v>41425</v>
      </c>
      <c r="P10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0" s="6">
        <f>IFERROR(DATE(YEAR(Incoming_Data[[#This Row],[Incoming Day]]),MONTH(Incoming_Data[[#This Row],[Incoming Day]]),1),"")</f>
        <v>41334</v>
      </c>
      <c r="R1060" s="3">
        <f>DATE(YEAR(Incoming_Data[[#This Row],[Incoming Day]]),1,1)</f>
        <v>41275</v>
      </c>
      <c r="S1060" s="6">
        <f>IFERROR(DATE(YEAR(Incoming_Data[[#This Row],[Completed Day]]),MONTH(Incoming_Data[[#This Row],[Completed Day]]),1),"")</f>
        <v>41334</v>
      </c>
      <c r="T1060" s="6">
        <f>IFERROR(DATE(YEAR(Incoming_Data[[#This Row],[Confirmed Day]]),MONTH(Incoming_Data[[#This Row],[Confirmed Day]]),1),"")</f>
        <v>41395</v>
      </c>
      <c r="U1060" s="12">
        <f>IF(ISNUMBER(Incoming_Data[[#This Row],[Completed Day]]),1,0)</f>
        <v>1</v>
      </c>
      <c r="V1060" s="12">
        <f>IF(ISNUMBER(Incoming_Data[[#This Row],[Confirmed Day]]),1,0)</f>
        <v>1</v>
      </c>
      <c r="X1060" t="s">
        <v>1336</v>
      </c>
      <c r="Y1060" s="36">
        <v>41380</v>
      </c>
      <c r="AA1060" t="s">
        <v>541</v>
      </c>
      <c r="AB1060" s="36">
        <v>41414</v>
      </c>
    </row>
    <row r="1061" spans="2:28" x14ac:dyDescent="0.25">
      <c r="B1061" s="24" t="s">
        <v>30</v>
      </c>
      <c r="C1061" s="24" t="s">
        <v>17</v>
      </c>
      <c r="D1061" s="24" t="s">
        <v>2187</v>
      </c>
      <c r="E1061" s="24" t="s">
        <v>8512</v>
      </c>
      <c r="F1061" s="24" t="s">
        <v>11242</v>
      </c>
      <c r="G1061" s="36">
        <v>41339</v>
      </c>
      <c r="H1061" s="36">
        <v>41339</v>
      </c>
      <c r="I1061" s="12">
        <v>3</v>
      </c>
      <c r="J1061" s="12">
        <v>3</v>
      </c>
      <c r="K1061" s="12">
        <v>3</v>
      </c>
      <c r="L1061" s="24" t="s">
        <v>10597</v>
      </c>
      <c r="M1061" t="str">
        <f>VLOOKUP(LEFT(Incoming_Data[[#This Row],[Object ID]],1),Lookup[#All],2,FALSE)</f>
        <v>Incident</v>
      </c>
      <c r="N1061" s="36">
        <f>IFERROR(VLOOKUP(Incoming_Data[[#This Row],[Object ID]],SP_Data[#All],2,FALSE),"")</f>
        <v>41353</v>
      </c>
      <c r="O1061" s="36">
        <f>IFERROR(VLOOKUP(Incoming_Data[[#This Row],[Object ID]],Finalized_Data[#All],2,FALSE),"")</f>
        <v>41384</v>
      </c>
      <c r="P10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1" s="6">
        <f>IFERROR(DATE(YEAR(Incoming_Data[[#This Row],[Incoming Day]]),MONTH(Incoming_Data[[#This Row],[Incoming Day]]),1),"")</f>
        <v>41334</v>
      </c>
      <c r="R1061" s="3">
        <f>DATE(YEAR(Incoming_Data[[#This Row],[Incoming Day]]),1,1)</f>
        <v>41275</v>
      </c>
      <c r="S1061" s="6">
        <f>IFERROR(DATE(YEAR(Incoming_Data[[#This Row],[Completed Day]]),MONTH(Incoming_Data[[#This Row],[Completed Day]]),1),"")</f>
        <v>41334</v>
      </c>
      <c r="T1061" s="6">
        <f>IFERROR(DATE(YEAR(Incoming_Data[[#This Row],[Confirmed Day]]),MONTH(Incoming_Data[[#This Row],[Confirmed Day]]),1),"")</f>
        <v>41365</v>
      </c>
      <c r="U1061" s="12">
        <f>IF(ISNUMBER(Incoming_Data[[#This Row],[Completed Day]]),1,0)</f>
        <v>1</v>
      </c>
      <c r="V1061" s="12">
        <f>IF(ISNUMBER(Incoming_Data[[#This Row],[Confirmed Day]]),1,0)</f>
        <v>1</v>
      </c>
      <c r="X1061" t="s">
        <v>11167</v>
      </c>
      <c r="Y1061" s="36">
        <v>41401</v>
      </c>
      <c r="AA1061" t="s">
        <v>543</v>
      </c>
      <c r="AB1061" s="36">
        <v>41414</v>
      </c>
    </row>
    <row r="1062" spans="2:28" x14ac:dyDescent="0.25">
      <c r="B1062" s="24" t="s">
        <v>30</v>
      </c>
      <c r="C1062" s="24" t="s">
        <v>17</v>
      </c>
      <c r="D1062" s="24" t="s">
        <v>2187</v>
      </c>
      <c r="E1062" s="24" t="s">
        <v>8151</v>
      </c>
      <c r="F1062" s="24" t="s">
        <v>11358</v>
      </c>
      <c r="G1062" s="36">
        <v>41344</v>
      </c>
      <c r="H1062" s="36">
        <v>41344</v>
      </c>
      <c r="I1062" s="12">
        <v>3</v>
      </c>
      <c r="J1062" s="12">
        <v>3</v>
      </c>
      <c r="K1062" s="12">
        <v>3</v>
      </c>
      <c r="L1062" s="24" t="s">
        <v>10597</v>
      </c>
      <c r="M1062" t="str">
        <f>VLOOKUP(LEFT(Incoming_Data[[#This Row],[Object ID]],1),Lookup[#All],2,FALSE)</f>
        <v>Incident</v>
      </c>
      <c r="N1062" s="36">
        <f>IFERROR(VLOOKUP(Incoming_Data[[#This Row],[Object ID]],SP_Data[#All],2,FALSE),"")</f>
        <v>41353</v>
      </c>
      <c r="O1062" s="36">
        <f>IFERROR(VLOOKUP(Incoming_Data[[#This Row],[Object ID]],Finalized_Data[#All],2,FALSE),"")</f>
        <v>41425</v>
      </c>
      <c r="P10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2" s="6">
        <f>IFERROR(DATE(YEAR(Incoming_Data[[#This Row],[Incoming Day]]),MONTH(Incoming_Data[[#This Row],[Incoming Day]]),1),"")</f>
        <v>41334</v>
      </c>
      <c r="R1062" s="3">
        <f>DATE(YEAR(Incoming_Data[[#This Row],[Incoming Day]]),1,1)</f>
        <v>41275</v>
      </c>
      <c r="S1062" s="6">
        <f>IFERROR(DATE(YEAR(Incoming_Data[[#This Row],[Completed Day]]),MONTH(Incoming_Data[[#This Row],[Completed Day]]),1),"")</f>
        <v>41334</v>
      </c>
      <c r="T1062" s="6">
        <f>IFERROR(DATE(YEAR(Incoming_Data[[#This Row],[Confirmed Day]]),MONTH(Incoming_Data[[#This Row],[Confirmed Day]]),1),"")</f>
        <v>41395</v>
      </c>
      <c r="U1062" s="12">
        <f>IF(ISNUMBER(Incoming_Data[[#This Row],[Completed Day]]),1,0)</f>
        <v>1</v>
      </c>
      <c r="V1062" s="12">
        <f>IF(ISNUMBER(Incoming_Data[[#This Row],[Confirmed Day]]),1,0)</f>
        <v>1</v>
      </c>
      <c r="X1062" t="s">
        <v>1658</v>
      </c>
      <c r="Y1062" s="36">
        <v>41395</v>
      </c>
      <c r="AA1062" t="s">
        <v>545</v>
      </c>
      <c r="AB1062" s="36">
        <v>41414</v>
      </c>
    </row>
    <row r="1063" spans="2:28" x14ac:dyDescent="0.25">
      <c r="B1063" s="24" t="s">
        <v>30</v>
      </c>
      <c r="C1063" s="24" t="s">
        <v>17</v>
      </c>
      <c r="D1063" s="24" t="s">
        <v>2187</v>
      </c>
      <c r="E1063" s="24" t="s">
        <v>7904</v>
      </c>
      <c r="F1063" s="24" t="s">
        <v>11359</v>
      </c>
      <c r="G1063" s="36">
        <v>41297</v>
      </c>
      <c r="H1063" s="36">
        <v>41297</v>
      </c>
      <c r="I1063" s="12">
        <v>3</v>
      </c>
      <c r="J1063" s="12">
        <v>3</v>
      </c>
      <c r="K1063" s="12">
        <v>3</v>
      </c>
      <c r="L1063" s="24" t="s">
        <v>10597</v>
      </c>
      <c r="M1063" t="str">
        <f>VLOOKUP(LEFT(Incoming_Data[[#This Row],[Object ID]],1),Lookup[#All],2,FALSE)</f>
        <v>Incident</v>
      </c>
      <c r="N1063" s="36">
        <f>IFERROR(VLOOKUP(Incoming_Data[[#This Row],[Object ID]],SP_Data[#All],2,FALSE),"")</f>
        <v>41353</v>
      </c>
      <c r="O1063" s="36">
        <f>IFERROR(VLOOKUP(Incoming_Data[[#This Row],[Object ID]],Finalized_Data[#All],2,FALSE),"")</f>
        <v>41425</v>
      </c>
      <c r="P10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3" s="6">
        <f>IFERROR(DATE(YEAR(Incoming_Data[[#This Row],[Incoming Day]]),MONTH(Incoming_Data[[#This Row],[Incoming Day]]),1),"")</f>
        <v>41275</v>
      </c>
      <c r="R1063" s="3">
        <f>DATE(YEAR(Incoming_Data[[#This Row],[Incoming Day]]),1,1)</f>
        <v>41275</v>
      </c>
      <c r="S1063" s="6">
        <f>IFERROR(DATE(YEAR(Incoming_Data[[#This Row],[Completed Day]]),MONTH(Incoming_Data[[#This Row],[Completed Day]]),1),"")</f>
        <v>41334</v>
      </c>
      <c r="T1063" s="6">
        <f>IFERROR(DATE(YEAR(Incoming_Data[[#This Row],[Confirmed Day]]),MONTH(Incoming_Data[[#This Row],[Confirmed Day]]),1),"")</f>
        <v>41395</v>
      </c>
      <c r="U1063" s="12">
        <f>IF(ISNUMBER(Incoming_Data[[#This Row],[Completed Day]]),1,0)</f>
        <v>1</v>
      </c>
      <c r="V1063" s="12">
        <f>IF(ISNUMBER(Incoming_Data[[#This Row],[Confirmed Day]]),1,0)</f>
        <v>1</v>
      </c>
      <c r="X1063" t="s">
        <v>1659</v>
      </c>
      <c r="Y1063" s="36">
        <v>41381</v>
      </c>
      <c r="AA1063" t="s">
        <v>547</v>
      </c>
      <c r="AB1063" s="36">
        <v>41414</v>
      </c>
    </row>
    <row r="1064" spans="2:28" x14ac:dyDescent="0.25">
      <c r="B1064" s="24" t="s">
        <v>30</v>
      </c>
      <c r="C1064" s="24" t="s">
        <v>17</v>
      </c>
      <c r="D1064" s="24" t="s">
        <v>2187</v>
      </c>
      <c r="E1064" s="24" t="s">
        <v>7891</v>
      </c>
      <c r="F1064" s="24" t="s">
        <v>11244</v>
      </c>
      <c r="G1064" s="36">
        <v>41345</v>
      </c>
      <c r="H1064" s="36">
        <v>41345</v>
      </c>
      <c r="I1064" s="12">
        <v>3</v>
      </c>
      <c r="J1064" s="12">
        <v>3</v>
      </c>
      <c r="K1064" s="12">
        <v>3</v>
      </c>
      <c r="L1064" s="24" t="s">
        <v>10597</v>
      </c>
      <c r="M1064" t="str">
        <f>VLOOKUP(LEFT(Incoming_Data[[#This Row],[Object ID]],1),Lookup[#All],2,FALSE)</f>
        <v>Incident</v>
      </c>
      <c r="N1064" s="36">
        <f>IFERROR(VLOOKUP(Incoming_Data[[#This Row],[Object ID]],SP_Data[#All],2,FALSE),"")</f>
        <v>41353</v>
      </c>
      <c r="O1064" s="36">
        <f>IFERROR(VLOOKUP(Incoming_Data[[#This Row],[Object ID]],Finalized_Data[#All],2,FALSE),"")</f>
        <v>41384</v>
      </c>
      <c r="P10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4" s="6">
        <f>IFERROR(DATE(YEAR(Incoming_Data[[#This Row],[Incoming Day]]),MONTH(Incoming_Data[[#This Row],[Incoming Day]]),1),"")</f>
        <v>41334</v>
      </c>
      <c r="R1064" s="3">
        <f>DATE(YEAR(Incoming_Data[[#This Row],[Incoming Day]]),1,1)</f>
        <v>41275</v>
      </c>
      <c r="S1064" s="6">
        <f>IFERROR(DATE(YEAR(Incoming_Data[[#This Row],[Completed Day]]),MONTH(Incoming_Data[[#This Row],[Completed Day]]),1),"")</f>
        <v>41334</v>
      </c>
      <c r="T1064" s="6">
        <f>IFERROR(DATE(YEAR(Incoming_Data[[#This Row],[Confirmed Day]]),MONTH(Incoming_Data[[#This Row],[Confirmed Day]]),1),"")</f>
        <v>41365</v>
      </c>
      <c r="U1064" s="12">
        <f>IF(ISNUMBER(Incoming_Data[[#This Row],[Completed Day]]),1,0)</f>
        <v>1</v>
      </c>
      <c r="V1064" s="12">
        <f>IF(ISNUMBER(Incoming_Data[[#This Row],[Confirmed Day]]),1,0)</f>
        <v>1</v>
      </c>
      <c r="X1064" t="s">
        <v>1660</v>
      </c>
      <c r="Y1064" s="36">
        <v>41381</v>
      </c>
      <c r="AA1064" t="s">
        <v>549</v>
      </c>
      <c r="AB1064" s="36">
        <v>41414</v>
      </c>
    </row>
    <row r="1065" spans="2:28" x14ac:dyDescent="0.25">
      <c r="B1065" s="24" t="s">
        <v>30</v>
      </c>
      <c r="C1065" s="24" t="s">
        <v>17</v>
      </c>
      <c r="D1065" s="24" t="s">
        <v>2187</v>
      </c>
      <c r="E1065" s="24" t="s">
        <v>7871</v>
      </c>
      <c r="F1065" s="24" t="s">
        <v>11360</v>
      </c>
      <c r="G1065" s="36">
        <v>41344</v>
      </c>
      <c r="H1065" s="36">
        <v>41344</v>
      </c>
      <c r="I1065" s="12">
        <v>3</v>
      </c>
      <c r="J1065" s="12">
        <v>3</v>
      </c>
      <c r="K1065" s="12">
        <v>3</v>
      </c>
      <c r="L1065" s="24" t="s">
        <v>10597</v>
      </c>
      <c r="M1065" t="str">
        <f>VLOOKUP(LEFT(Incoming_Data[[#This Row],[Object ID]],1),Lookup[#All],2,FALSE)</f>
        <v>Incident</v>
      </c>
      <c r="N1065" s="36">
        <f>IFERROR(VLOOKUP(Incoming_Data[[#This Row],[Object ID]],SP_Data[#All],2,FALSE),"")</f>
        <v>41353</v>
      </c>
      <c r="O1065" s="36">
        <f>IFERROR(VLOOKUP(Incoming_Data[[#This Row],[Object ID]],Finalized_Data[#All],2,FALSE),"")</f>
        <v>41384</v>
      </c>
      <c r="P10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5" s="6">
        <f>IFERROR(DATE(YEAR(Incoming_Data[[#This Row],[Incoming Day]]),MONTH(Incoming_Data[[#This Row],[Incoming Day]]),1),"")</f>
        <v>41334</v>
      </c>
      <c r="R1065" s="3">
        <f>DATE(YEAR(Incoming_Data[[#This Row],[Incoming Day]]),1,1)</f>
        <v>41275</v>
      </c>
      <c r="S1065" s="6">
        <f>IFERROR(DATE(YEAR(Incoming_Data[[#This Row],[Completed Day]]),MONTH(Incoming_Data[[#This Row],[Completed Day]]),1),"")</f>
        <v>41334</v>
      </c>
      <c r="T1065" s="6">
        <f>IFERROR(DATE(YEAR(Incoming_Data[[#This Row],[Confirmed Day]]),MONTH(Incoming_Data[[#This Row],[Confirmed Day]]),1),"")</f>
        <v>41365</v>
      </c>
      <c r="U1065" s="12">
        <f>IF(ISNUMBER(Incoming_Data[[#This Row],[Completed Day]]),1,0)</f>
        <v>1</v>
      </c>
      <c r="V1065" s="12">
        <f>IF(ISNUMBER(Incoming_Data[[#This Row],[Confirmed Day]]),1,0)</f>
        <v>1</v>
      </c>
      <c r="X1065" t="s">
        <v>1661</v>
      </c>
      <c r="Y1065" s="36">
        <v>41381</v>
      </c>
      <c r="AA1065" t="s">
        <v>551</v>
      </c>
      <c r="AB1065" s="36">
        <v>41414</v>
      </c>
    </row>
    <row r="1066" spans="2:28" x14ac:dyDescent="0.25">
      <c r="B1066" s="24" t="s">
        <v>30</v>
      </c>
      <c r="C1066" s="24" t="s">
        <v>17</v>
      </c>
      <c r="D1066" s="24" t="s">
        <v>2187</v>
      </c>
      <c r="E1066" s="24" t="s">
        <v>7793</v>
      </c>
      <c r="F1066" s="24" t="s">
        <v>11361</v>
      </c>
      <c r="G1066" s="36">
        <v>41346</v>
      </c>
      <c r="H1066" s="36">
        <v>41346</v>
      </c>
      <c r="I1066" s="12">
        <v>3</v>
      </c>
      <c r="J1066" s="12">
        <v>3</v>
      </c>
      <c r="K1066" s="12">
        <v>3</v>
      </c>
      <c r="L1066" s="24" t="s">
        <v>10597</v>
      </c>
      <c r="M1066" t="str">
        <f>VLOOKUP(LEFT(Incoming_Data[[#This Row],[Object ID]],1),Lookup[#All],2,FALSE)</f>
        <v>Incident</v>
      </c>
      <c r="N1066" s="36">
        <f>IFERROR(VLOOKUP(Incoming_Data[[#This Row],[Object ID]],SP_Data[#All],2,FALSE),"")</f>
        <v>41355</v>
      </c>
      <c r="O1066" s="36">
        <f>IFERROR(VLOOKUP(Incoming_Data[[#This Row],[Object ID]],Finalized_Data[#All],2,FALSE),"")</f>
        <v>41386</v>
      </c>
      <c r="P10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6" s="6">
        <f>IFERROR(DATE(YEAR(Incoming_Data[[#This Row],[Incoming Day]]),MONTH(Incoming_Data[[#This Row],[Incoming Day]]),1),"")</f>
        <v>41334</v>
      </c>
      <c r="R1066" s="3">
        <f>DATE(YEAR(Incoming_Data[[#This Row],[Incoming Day]]),1,1)</f>
        <v>41275</v>
      </c>
      <c r="S1066" s="6">
        <f>IFERROR(DATE(YEAR(Incoming_Data[[#This Row],[Completed Day]]),MONTH(Incoming_Data[[#This Row],[Completed Day]]),1),"")</f>
        <v>41334</v>
      </c>
      <c r="T1066" s="6">
        <f>IFERROR(DATE(YEAR(Incoming_Data[[#This Row],[Confirmed Day]]),MONTH(Incoming_Data[[#This Row],[Confirmed Day]]),1),"")</f>
        <v>41365</v>
      </c>
      <c r="U1066" s="12">
        <f>IF(ISNUMBER(Incoming_Data[[#This Row],[Completed Day]]),1,0)</f>
        <v>1</v>
      </c>
      <c r="V1066" s="12">
        <f>IF(ISNUMBER(Incoming_Data[[#This Row],[Confirmed Day]]),1,0)</f>
        <v>1</v>
      </c>
      <c r="X1066" t="s">
        <v>1662</v>
      </c>
      <c r="Y1066" s="36">
        <v>41381</v>
      </c>
      <c r="AA1066" t="s">
        <v>553</v>
      </c>
      <c r="AB1066" s="36">
        <v>41414</v>
      </c>
    </row>
    <row r="1067" spans="2:28" x14ac:dyDescent="0.25">
      <c r="B1067" s="24" t="s">
        <v>30</v>
      </c>
      <c r="C1067" s="24" t="s">
        <v>17</v>
      </c>
      <c r="D1067" s="24" t="s">
        <v>2187</v>
      </c>
      <c r="E1067" s="24" t="s">
        <v>7537</v>
      </c>
      <c r="F1067" s="24" t="s">
        <v>11356</v>
      </c>
      <c r="G1067" s="36">
        <v>41345</v>
      </c>
      <c r="H1067" s="36">
        <v>41345</v>
      </c>
      <c r="I1067" s="12">
        <v>3</v>
      </c>
      <c r="J1067" s="12">
        <v>3</v>
      </c>
      <c r="K1067" s="12">
        <v>3</v>
      </c>
      <c r="L1067" s="24" t="s">
        <v>10597</v>
      </c>
      <c r="M1067" t="str">
        <f>VLOOKUP(LEFT(Incoming_Data[[#This Row],[Object ID]],1),Lookup[#All],2,FALSE)</f>
        <v>Incident</v>
      </c>
      <c r="N1067" s="36">
        <f>IFERROR(VLOOKUP(Incoming_Data[[#This Row],[Object ID]],SP_Data[#All],2,FALSE),"")</f>
        <v>41353</v>
      </c>
      <c r="O1067" s="36">
        <f>IFERROR(VLOOKUP(Incoming_Data[[#This Row],[Object ID]],Finalized_Data[#All],2,FALSE),"")</f>
        <v>41353</v>
      </c>
      <c r="P10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7" s="6">
        <f>IFERROR(DATE(YEAR(Incoming_Data[[#This Row],[Incoming Day]]),MONTH(Incoming_Data[[#This Row],[Incoming Day]]),1),"")</f>
        <v>41334</v>
      </c>
      <c r="R1067" s="3">
        <f>DATE(YEAR(Incoming_Data[[#This Row],[Incoming Day]]),1,1)</f>
        <v>41275</v>
      </c>
      <c r="S1067" s="6">
        <f>IFERROR(DATE(YEAR(Incoming_Data[[#This Row],[Completed Day]]),MONTH(Incoming_Data[[#This Row],[Completed Day]]),1),"")</f>
        <v>41334</v>
      </c>
      <c r="T1067" s="6">
        <f>IFERROR(DATE(YEAR(Incoming_Data[[#This Row],[Confirmed Day]]),MONTH(Incoming_Data[[#This Row],[Confirmed Day]]),1),"")</f>
        <v>41334</v>
      </c>
      <c r="U1067" s="12">
        <f>IF(ISNUMBER(Incoming_Data[[#This Row],[Completed Day]]),1,0)</f>
        <v>1</v>
      </c>
      <c r="V1067" s="12">
        <f>IF(ISNUMBER(Incoming_Data[[#This Row],[Confirmed Day]]),1,0)</f>
        <v>1</v>
      </c>
      <c r="X1067" t="s">
        <v>11614</v>
      </c>
      <c r="Y1067" s="36">
        <v>41408</v>
      </c>
      <c r="AA1067" t="s">
        <v>555</v>
      </c>
      <c r="AB1067" s="36">
        <v>41414</v>
      </c>
    </row>
    <row r="1068" spans="2:28" x14ac:dyDescent="0.25">
      <c r="B1068" s="24" t="s">
        <v>30</v>
      </c>
      <c r="C1068" s="24" t="s">
        <v>17</v>
      </c>
      <c r="D1068" s="24" t="s">
        <v>2187</v>
      </c>
      <c r="E1068" s="24" t="s">
        <v>7377</v>
      </c>
      <c r="F1068" s="24" t="s">
        <v>11241</v>
      </c>
      <c r="G1068" s="36">
        <v>41348</v>
      </c>
      <c r="H1068" s="36">
        <v>41348</v>
      </c>
      <c r="I1068" s="12">
        <v>3</v>
      </c>
      <c r="J1068" s="12">
        <v>3</v>
      </c>
      <c r="K1068" s="12">
        <v>3</v>
      </c>
      <c r="L1068" s="24" t="s">
        <v>10597</v>
      </c>
      <c r="M1068" t="str">
        <f>VLOOKUP(LEFT(Incoming_Data[[#This Row],[Object ID]],1),Lookup[#All],2,FALSE)</f>
        <v>Incident</v>
      </c>
      <c r="N1068" s="36">
        <f>IFERROR(VLOOKUP(Incoming_Data[[#This Row],[Object ID]],SP_Data[#All],2,FALSE),"")</f>
        <v>41353</v>
      </c>
      <c r="O1068" s="36">
        <f>IFERROR(VLOOKUP(Incoming_Data[[#This Row],[Object ID]],Finalized_Data[#All],2,FALSE),"")</f>
        <v>41354</v>
      </c>
      <c r="P10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8" s="6">
        <f>IFERROR(DATE(YEAR(Incoming_Data[[#This Row],[Incoming Day]]),MONTH(Incoming_Data[[#This Row],[Incoming Day]]),1),"")</f>
        <v>41334</v>
      </c>
      <c r="R1068" s="3">
        <f>DATE(YEAR(Incoming_Data[[#This Row],[Incoming Day]]),1,1)</f>
        <v>41275</v>
      </c>
      <c r="S1068" s="6">
        <f>IFERROR(DATE(YEAR(Incoming_Data[[#This Row],[Completed Day]]),MONTH(Incoming_Data[[#This Row],[Completed Day]]),1),"")</f>
        <v>41334</v>
      </c>
      <c r="T1068" s="6">
        <f>IFERROR(DATE(YEAR(Incoming_Data[[#This Row],[Confirmed Day]]),MONTH(Incoming_Data[[#This Row],[Confirmed Day]]),1),"")</f>
        <v>41334</v>
      </c>
      <c r="U1068" s="12">
        <f>IF(ISNUMBER(Incoming_Data[[#This Row],[Completed Day]]),1,0)</f>
        <v>1</v>
      </c>
      <c r="V1068" s="12">
        <f>IF(ISNUMBER(Incoming_Data[[#This Row],[Confirmed Day]]),1,0)</f>
        <v>1</v>
      </c>
      <c r="X1068" t="s">
        <v>10603</v>
      </c>
      <c r="Y1068" s="36">
        <v>41402</v>
      </c>
      <c r="AA1068" t="s">
        <v>557</v>
      </c>
      <c r="AB1068" s="36">
        <v>41414</v>
      </c>
    </row>
    <row r="1069" spans="2:28" x14ac:dyDescent="0.25">
      <c r="B1069" s="24" t="s">
        <v>30</v>
      </c>
      <c r="C1069" s="24" t="s">
        <v>17</v>
      </c>
      <c r="D1069" s="24" t="s">
        <v>2187</v>
      </c>
      <c r="E1069" s="24" t="s">
        <v>7235</v>
      </c>
      <c r="F1069" s="24" t="s">
        <v>11362</v>
      </c>
      <c r="G1069" s="36">
        <v>41351</v>
      </c>
      <c r="H1069" s="36">
        <v>41351</v>
      </c>
      <c r="I1069" s="12">
        <v>3</v>
      </c>
      <c r="J1069" s="12">
        <v>3</v>
      </c>
      <c r="K1069" s="12">
        <v>3</v>
      </c>
      <c r="L1069" s="24" t="s">
        <v>10597</v>
      </c>
      <c r="M1069" t="str">
        <f>VLOOKUP(LEFT(Incoming_Data[[#This Row],[Object ID]],1),Lookup[#All],2,FALSE)</f>
        <v>Incident</v>
      </c>
      <c r="N1069" s="36">
        <f>IFERROR(VLOOKUP(Incoming_Data[[#This Row],[Object ID]],SP_Data[#All],2,FALSE),"")</f>
        <v>41353</v>
      </c>
      <c r="O1069" s="36">
        <f>IFERROR(VLOOKUP(Incoming_Data[[#This Row],[Object ID]],Finalized_Data[#All],2,FALSE),"")</f>
        <v>41384</v>
      </c>
      <c r="P10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69" s="6">
        <f>IFERROR(DATE(YEAR(Incoming_Data[[#This Row],[Incoming Day]]),MONTH(Incoming_Data[[#This Row],[Incoming Day]]),1),"")</f>
        <v>41334</v>
      </c>
      <c r="R1069" s="3">
        <f>DATE(YEAR(Incoming_Data[[#This Row],[Incoming Day]]),1,1)</f>
        <v>41275</v>
      </c>
      <c r="S1069" s="6">
        <f>IFERROR(DATE(YEAR(Incoming_Data[[#This Row],[Completed Day]]),MONTH(Incoming_Data[[#This Row],[Completed Day]]),1),"")</f>
        <v>41334</v>
      </c>
      <c r="T1069" s="6">
        <f>IFERROR(DATE(YEAR(Incoming_Data[[#This Row],[Confirmed Day]]),MONTH(Incoming_Data[[#This Row],[Confirmed Day]]),1),"")</f>
        <v>41365</v>
      </c>
      <c r="U1069" s="12">
        <f>IF(ISNUMBER(Incoming_Data[[#This Row],[Completed Day]]),1,0)</f>
        <v>1</v>
      </c>
      <c r="V1069" s="12">
        <f>IF(ISNUMBER(Incoming_Data[[#This Row],[Confirmed Day]]),1,0)</f>
        <v>1</v>
      </c>
      <c r="X1069" t="s">
        <v>1777</v>
      </c>
      <c r="Y1069" s="36">
        <v>41397</v>
      </c>
      <c r="AA1069" t="s">
        <v>559</v>
      </c>
      <c r="AB1069" s="36">
        <v>41419</v>
      </c>
    </row>
    <row r="1070" spans="2:28" x14ac:dyDescent="0.25">
      <c r="B1070" s="24" t="s">
        <v>30</v>
      </c>
      <c r="C1070" s="24" t="s">
        <v>17</v>
      </c>
      <c r="D1070" s="24" t="s">
        <v>2187</v>
      </c>
      <c r="E1070" s="24" t="s">
        <v>7163</v>
      </c>
      <c r="F1070" s="24" t="s">
        <v>11363</v>
      </c>
      <c r="G1070" s="36">
        <v>41352</v>
      </c>
      <c r="H1070" s="36">
        <v>41352</v>
      </c>
      <c r="I1070" s="12">
        <v>3</v>
      </c>
      <c r="J1070" s="12">
        <v>3</v>
      </c>
      <c r="K1070" s="12">
        <v>3</v>
      </c>
      <c r="L1070" s="24" t="s">
        <v>10597</v>
      </c>
      <c r="M1070" t="str">
        <f>VLOOKUP(LEFT(Incoming_Data[[#This Row],[Object ID]],1),Lookup[#All],2,FALSE)</f>
        <v>Incident</v>
      </c>
      <c r="N1070" s="36">
        <f>IFERROR(VLOOKUP(Incoming_Data[[#This Row],[Object ID]],SP_Data[#All],2,FALSE),"")</f>
        <v>41353</v>
      </c>
      <c r="O1070" s="36">
        <f>IFERROR(VLOOKUP(Incoming_Data[[#This Row],[Object ID]],Finalized_Data[#All],2,FALSE),"")</f>
        <v>41425</v>
      </c>
      <c r="P10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0" s="6">
        <f>IFERROR(DATE(YEAR(Incoming_Data[[#This Row],[Incoming Day]]),MONTH(Incoming_Data[[#This Row],[Incoming Day]]),1),"")</f>
        <v>41334</v>
      </c>
      <c r="R1070" s="3">
        <f>DATE(YEAR(Incoming_Data[[#This Row],[Incoming Day]]),1,1)</f>
        <v>41275</v>
      </c>
      <c r="S1070" s="6">
        <f>IFERROR(DATE(YEAR(Incoming_Data[[#This Row],[Completed Day]]),MONTH(Incoming_Data[[#This Row],[Completed Day]]),1),"")</f>
        <v>41334</v>
      </c>
      <c r="T1070" s="6">
        <f>IFERROR(DATE(YEAR(Incoming_Data[[#This Row],[Confirmed Day]]),MONTH(Incoming_Data[[#This Row],[Confirmed Day]]),1),"")</f>
        <v>41395</v>
      </c>
      <c r="U1070" s="12">
        <f>IF(ISNUMBER(Incoming_Data[[#This Row],[Completed Day]]),1,0)</f>
        <v>1</v>
      </c>
      <c r="V1070" s="12">
        <f>IF(ISNUMBER(Incoming_Data[[#This Row],[Confirmed Day]]),1,0)</f>
        <v>1</v>
      </c>
      <c r="X1070" t="s">
        <v>530</v>
      </c>
      <c r="Y1070" s="36">
        <v>41380</v>
      </c>
      <c r="AA1070" t="s">
        <v>561</v>
      </c>
      <c r="AB1070" s="36">
        <v>41386</v>
      </c>
    </row>
    <row r="1071" spans="2:28" x14ac:dyDescent="0.25">
      <c r="B1071" s="24" t="s">
        <v>30</v>
      </c>
      <c r="C1071" s="24" t="s">
        <v>17</v>
      </c>
      <c r="D1071" s="24" t="s">
        <v>2187</v>
      </c>
      <c r="E1071" s="24" t="s">
        <v>1035</v>
      </c>
      <c r="F1071" s="24" t="s">
        <v>1036</v>
      </c>
      <c r="G1071" s="36">
        <v>41358</v>
      </c>
      <c r="H1071" s="36">
        <v>41358</v>
      </c>
      <c r="I1071" s="12">
        <v>2</v>
      </c>
      <c r="J1071" s="12">
        <v>3</v>
      </c>
      <c r="K1071" s="12">
        <v>3</v>
      </c>
      <c r="L1071" s="24" t="s">
        <v>10625</v>
      </c>
      <c r="M1071" t="str">
        <f>VLOOKUP(LEFT(Incoming_Data[[#This Row],[Object ID]],1),Lookup[#All],2,FALSE)</f>
        <v>Incident</v>
      </c>
      <c r="N1071" s="36">
        <f>IFERROR(VLOOKUP(Incoming_Data[[#This Row],[Object ID]],SP_Data[#All],2,FALSE),"")</f>
        <v>41393</v>
      </c>
      <c r="O1071" s="36" t="str">
        <f>IFERROR(VLOOKUP(Incoming_Data[[#This Row],[Object ID]],Finalized_Data[#All],2,FALSE),"")</f>
        <v/>
      </c>
      <c r="P10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1" s="6">
        <f>IFERROR(DATE(YEAR(Incoming_Data[[#This Row],[Incoming Day]]),MONTH(Incoming_Data[[#This Row],[Incoming Day]]),1),"")</f>
        <v>41334</v>
      </c>
      <c r="R1071" s="3">
        <f>DATE(YEAR(Incoming_Data[[#This Row],[Incoming Day]]),1,1)</f>
        <v>41275</v>
      </c>
      <c r="S1071" s="6">
        <f>IFERROR(DATE(YEAR(Incoming_Data[[#This Row],[Completed Day]]),MONTH(Incoming_Data[[#This Row],[Completed Day]]),1),"")</f>
        <v>41365</v>
      </c>
      <c r="T1071" s="6" t="str">
        <f>IFERROR(DATE(YEAR(Incoming_Data[[#This Row],[Confirmed Day]]),MONTH(Incoming_Data[[#This Row],[Confirmed Day]]),1),"")</f>
        <v/>
      </c>
      <c r="U1071" s="12">
        <f>IF(ISNUMBER(Incoming_Data[[#This Row],[Completed Day]]),1,0)</f>
        <v>1</v>
      </c>
      <c r="V1071" s="12">
        <f>IF(ISNUMBER(Incoming_Data[[#This Row],[Confirmed Day]]),1,0)</f>
        <v>0</v>
      </c>
      <c r="X1071" t="s">
        <v>532</v>
      </c>
      <c r="Y1071" s="36">
        <v>41380</v>
      </c>
      <c r="AA1071" t="s">
        <v>563</v>
      </c>
      <c r="AB1071" s="36">
        <v>41408</v>
      </c>
    </row>
    <row r="1072" spans="2:28" x14ac:dyDescent="0.25">
      <c r="B1072" s="24" t="s">
        <v>30</v>
      </c>
      <c r="C1072" s="24" t="s">
        <v>17</v>
      </c>
      <c r="D1072" s="24" t="s">
        <v>2187</v>
      </c>
      <c r="E1072" s="24" t="s">
        <v>1039</v>
      </c>
      <c r="F1072" s="24" t="s">
        <v>1040</v>
      </c>
      <c r="G1072" s="36">
        <v>41358</v>
      </c>
      <c r="H1072" s="36">
        <v>41358</v>
      </c>
      <c r="I1072" s="12">
        <v>3</v>
      </c>
      <c r="J1072" s="12">
        <v>3</v>
      </c>
      <c r="K1072" s="12">
        <v>3</v>
      </c>
      <c r="L1072" s="24" t="s">
        <v>10625</v>
      </c>
      <c r="M1072" t="str">
        <f>VLOOKUP(LEFT(Incoming_Data[[#This Row],[Object ID]],1),Lookup[#All],2,FALSE)</f>
        <v>Incident</v>
      </c>
      <c r="N1072" s="36">
        <f>IFERROR(VLOOKUP(Incoming_Data[[#This Row],[Object ID]],SP_Data[#All],2,FALSE),"")</f>
        <v>41393</v>
      </c>
      <c r="O1072" s="36" t="str">
        <f>IFERROR(VLOOKUP(Incoming_Data[[#This Row],[Object ID]],Finalized_Data[#All],2,FALSE),"")</f>
        <v/>
      </c>
      <c r="P10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2" s="6">
        <f>IFERROR(DATE(YEAR(Incoming_Data[[#This Row],[Incoming Day]]),MONTH(Incoming_Data[[#This Row],[Incoming Day]]),1),"")</f>
        <v>41334</v>
      </c>
      <c r="R1072" s="3">
        <f>DATE(YEAR(Incoming_Data[[#This Row],[Incoming Day]]),1,1)</f>
        <v>41275</v>
      </c>
      <c r="S1072" s="6">
        <f>IFERROR(DATE(YEAR(Incoming_Data[[#This Row],[Completed Day]]),MONTH(Incoming_Data[[#This Row],[Completed Day]]),1),"")</f>
        <v>41365</v>
      </c>
      <c r="T1072" s="6" t="str">
        <f>IFERROR(DATE(YEAR(Incoming_Data[[#This Row],[Confirmed Day]]),MONTH(Incoming_Data[[#This Row],[Confirmed Day]]),1),"")</f>
        <v/>
      </c>
      <c r="U1072" s="12">
        <f>IF(ISNUMBER(Incoming_Data[[#This Row],[Completed Day]]),1,0)</f>
        <v>1</v>
      </c>
      <c r="V1072" s="12">
        <f>IF(ISNUMBER(Incoming_Data[[#This Row],[Confirmed Day]]),1,0)</f>
        <v>0</v>
      </c>
      <c r="X1072" t="s">
        <v>534</v>
      </c>
      <c r="Y1072" s="36">
        <v>41380</v>
      </c>
      <c r="AA1072" t="s">
        <v>1779</v>
      </c>
      <c r="AB1072" s="36">
        <v>41382</v>
      </c>
    </row>
    <row r="1073" spans="2:28" x14ac:dyDescent="0.25">
      <c r="B1073" s="24" t="s">
        <v>30</v>
      </c>
      <c r="C1073" s="24" t="s">
        <v>17</v>
      </c>
      <c r="D1073" s="24" t="s">
        <v>11364</v>
      </c>
      <c r="E1073" s="24" t="s">
        <v>6713</v>
      </c>
      <c r="F1073" s="24" t="s">
        <v>11365</v>
      </c>
      <c r="G1073" s="36">
        <v>41355</v>
      </c>
      <c r="H1073" s="36">
        <v>41355</v>
      </c>
      <c r="I1073" s="12">
        <v>2</v>
      </c>
      <c r="J1073" s="12">
        <v>2</v>
      </c>
      <c r="K1073" s="12">
        <v>2</v>
      </c>
      <c r="L1073" s="24" t="s">
        <v>10597</v>
      </c>
      <c r="M1073" t="str">
        <f>VLOOKUP(LEFT(Incoming_Data[[#This Row],[Object ID]],1),Lookup[#All],2,FALSE)</f>
        <v>Incident</v>
      </c>
      <c r="N1073" s="36" t="str">
        <f>IFERROR(VLOOKUP(Incoming_Data[[#This Row],[Object ID]],SP_Data[#All],2,FALSE),"")</f>
        <v/>
      </c>
      <c r="O1073" s="36">
        <f>IFERROR(VLOOKUP(Incoming_Data[[#This Row],[Object ID]],Finalized_Data[#All],2,FALSE),"")</f>
        <v>41360</v>
      </c>
      <c r="P10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073" s="6">
        <f>IFERROR(DATE(YEAR(Incoming_Data[[#This Row],[Incoming Day]]),MONTH(Incoming_Data[[#This Row],[Incoming Day]]),1),"")</f>
        <v>41334</v>
      </c>
      <c r="R1073" s="3">
        <f>DATE(YEAR(Incoming_Data[[#This Row],[Incoming Day]]),1,1)</f>
        <v>41275</v>
      </c>
      <c r="S1073" s="6" t="str">
        <f>IFERROR(DATE(YEAR(Incoming_Data[[#This Row],[Completed Day]]),MONTH(Incoming_Data[[#This Row],[Completed Day]]),1),"")</f>
        <v/>
      </c>
      <c r="T1073" s="6">
        <f>IFERROR(DATE(YEAR(Incoming_Data[[#This Row],[Confirmed Day]]),MONTH(Incoming_Data[[#This Row],[Confirmed Day]]),1),"")</f>
        <v>41334</v>
      </c>
      <c r="U1073" s="12">
        <f>IF(ISNUMBER(Incoming_Data[[#This Row],[Completed Day]]),1,0)</f>
        <v>0</v>
      </c>
      <c r="V1073" s="12">
        <f>IF(ISNUMBER(Incoming_Data[[#This Row],[Confirmed Day]]),1,0)</f>
        <v>1</v>
      </c>
      <c r="X1073" t="s">
        <v>536</v>
      </c>
      <c r="Y1073" s="36">
        <v>41380</v>
      </c>
      <c r="AA1073" t="s">
        <v>565</v>
      </c>
      <c r="AB1073" s="36">
        <v>41426</v>
      </c>
    </row>
    <row r="1074" spans="2:28" x14ac:dyDescent="0.25">
      <c r="B1074" s="24" t="s">
        <v>30</v>
      </c>
      <c r="C1074" s="24" t="s">
        <v>17</v>
      </c>
      <c r="D1074" s="24" t="s">
        <v>2197</v>
      </c>
      <c r="E1074" s="24" t="s">
        <v>10545</v>
      </c>
      <c r="F1074" s="24" t="s">
        <v>11366</v>
      </c>
      <c r="G1074" s="36">
        <v>41318</v>
      </c>
      <c r="H1074" s="36">
        <v>41318</v>
      </c>
      <c r="I1074" s="12">
        <v>3</v>
      </c>
      <c r="J1074" s="12">
        <v>3</v>
      </c>
      <c r="K1074" s="12">
        <v>3</v>
      </c>
      <c r="L1074" s="24" t="s">
        <v>10597</v>
      </c>
      <c r="M1074" t="str">
        <f>VLOOKUP(LEFT(Incoming_Data[[#This Row],[Object ID]],1),Lookup[#All],2,FALSE)</f>
        <v>Service Request</v>
      </c>
      <c r="N1074" s="36">
        <f>IFERROR(VLOOKUP(Incoming_Data[[#This Row],[Object ID]],SP_Data[#All],2,FALSE),"")</f>
        <v>41352</v>
      </c>
      <c r="O1074" s="36">
        <f>IFERROR(VLOOKUP(Incoming_Data[[#This Row],[Object ID]],Finalized_Data[#All],2,FALSE),"")</f>
        <v>41383</v>
      </c>
      <c r="P10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4" s="6">
        <f>IFERROR(DATE(YEAR(Incoming_Data[[#This Row],[Incoming Day]]),MONTH(Incoming_Data[[#This Row],[Incoming Day]]),1),"")</f>
        <v>41306</v>
      </c>
      <c r="R1074" s="3">
        <f>DATE(YEAR(Incoming_Data[[#This Row],[Incoming Day]]),1,1)</f>
        <v>41275</v>
      </c>
      <c r="S1074" s="6">
        <f>IFERROR(DATE(YEAR(Incoming_Data[[#This Row],[Completed Day]]),MONTH(Incoming_Data[[#This Row],[Completed Day]]),1),"")</f>
        <v>41334</v>
      </c>
      <c r="T1074" s="6">
        <f>IFERROR(DATE(YEAR(Incoming_Data[[#This Row],[Confirmed Day]]),MONTH(Incoming_Data[[#This Row],[Confirmed Day]]),1),"")</f>
        <v>41365</v>
      </c>
      <c r="U1074" s="12">
        <f>IF(ISNUMBER(Incoming_Data[[#This Row],[Completed Day]]),1,0)</f>
        <v>1</v>
      </c>
      <c r="V1074" s="12">
        <f>IF(ISNUMBER(Incoming_Data[[#This Row],[Confirmed Day]]),1,0)</f>
        <v>1</v>
      </c>
      <c r="X1074" t="s">
        <v>538</v>
      </c>
      <c r="Y1074" s="36">
        <v>41380</v>
      </c>
      <c r="AA1074" t="s">
        <v>567</v>
      </c>
      <c r="AB1074" s="36">
        <v>41414</v>
      </c>
    </row>
    <row r="1075" spans="2:28" x14ac:dyDescent="0.25">
      <c r="B1075" s="24" t="s">
        <v>30</v>
      </c>
      <c r="C1075" s="24" t="s">
        <v>17</v>
      </c>
      <c r="D1075" s="24" t="s">
        <v>2197</v>
      </c>
      <c r="E1075" s="24" t="s">
        <v>10471</v>
      </c>
      <c r="F1075" s="24" t="s">
        <v>11367</v>
      </c>
      <c r="G1075" s="36">
        <v>41318</v>
      </c>
      <c r="H1075" s="36">
        <v>41318</v>
      </c>
      <c r="I1075" s="12">
        <v>3</v>
      </c>
      <c r="J1075" s="12">
        <v>3</v>
      </c>
      <c r="K1075" s="12">
        <v>3</v>
      </c>
      <c r="L1075" s="24" t="s">
        <v>10597</v>
      </c>
      <c r="M1075" t="str">
        <f>VLOOKUP(LEFT(Incoming_Data[[#This Row],[Object ID]],1),Lookup[#All],2,FALSE)</f>
        <v>Service Request</v>
      </c>
      <c r="N1075" s="36">
        <f>IFERROR(VLOOKUP(Incoming_Data[[#This Row],[Object ID]],SP_Data[#All],2,FALSE),"")</f>
        <v>41352</v>
      </c>
      <c r="O1075" s="36">
        <f>IFERROR(VLOOKUP(Incoming_Data[[#This Row],[Object ID]],Finalized_Data[#All],2,FALSE),"")</f>
        <v>41383</v>
      </c>
      <c r="P10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5" s="6">
        <f>IFERROR(DATE(YEAR(Incoming_Data[[#This Row],[Incoming Day]]),MONTH(Incoming_Data[[#This Row],[Incoming Day]]),1),"")</f>
        <v>41306</v>
      </c>
      <c r="R1075" s="3">
        <f>DATE(YEAR(Incoming_Data[[#This Row],[Incoming Day]]),1,1)</f>
        <v>41275</v>
      </c>
      <c r="S1075" s="6">
        <f>IFERROR(DATE(YEAR(Incoming_Data[[#This Row],[Completed Day]]),MONTH(Incoming_Data[[#This Row],[Completed Day]]),1),"")</f>
        <v>41334</v>
      </c>
      <c r="T1075" s="6">
        <f>IFERROR(DATE(YEAR(Incoming_Data[[#This Row],[Confirmed Day]]),MONTH(Incoming_Data[[#This Row],[Confirmed Day]]),1),"")</f>
        <v>41365</v>
      </c>
      <c r="U1075" s="12">
        <f>IF(ISNUMBER(Incoming_Data[[#This Row],[Completed Day]]),1,0)</f>
        <v>1</v>
      </c>
      <c r="V1075" s="12">
        <f>IF(ISNUMBER(Incoming_Data[[#This Row],[Confirmed Day]]),1,0)</f>
        <v>1</v>
      </c>
      <c r="X1075" t="s">
        <v>539</v>
      </c>
      <c r="Y1075" s="36">
        <v>41381</v>
      </c>
      <c r="AA1075" t="s">
        <v>569</v>
      </c>
      <c r="AB1075" s="36">
        <v>41381</v>
      </c>
    </row>
    <row r="1076" spans="2:28" x14ac:dyDescent="0.25">
      <c r="B1076" s="24" t="s">
        <v>30</v>
      </c>
      <c r="C1076" s="24" t="s">
        <v>17</v>
      </c>
      <c r="D1076" s="24" t="s">
        <v>2197</v>
      </c>
      <c r="E1076" s="24" t="s">
        <v>10485</v>
      </c>
      <c r="F1076" s="24" t="s">
        <v>11367</v>
      </c>
      <c r="G1076" s="36">
        <v>41318</v>
      </c>
      <c r="H1076" s="36">
        <v>41318</v>
      </c>
      <c r="I1076" s="12">
        <v>3</v>
      </c>
      <c r="J1076" s="12">
        <v>3</v>
      </c>
      <c r="K1076" s="12">
        <v>3</v>
      </c>
      <c r="L1076" s="24" t="s">
        <v>10597</v>
      </c>
      <c r="M1076" t="str">
        <f>VLOOKUP(LEFT(Incoming_Data[[#This Row],[Object ID]],1),Lookup[#All],2,FALSE)</f>
        <v>Service Request</v>
      </c>
      <c r="N1076" s="36">
        <f>IFERROR(VLOOKUP(Incoming_Data[[#This Row],[Object ID]],SP_Data[#All],2,FALSE),"")</f>
        <v>41352</v>
      </c>
      <c r="O1076" s="36">
        <f>IFERROR(VLOOKUP(Incoming_Data[[#This Row],[Object ID]],Finalized_Data[#All],2,FALSE),"")</f>
        <v>41383</v>
      </c>
      <c r="P10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6" s="6">
        <f>IFERROR(DATE(YEAR(Incoming_Data[[#This Row],[Incoming Day]]),MONTH(Incoming_Data[[#This Row],[Incoming Day]]),1),"")</f>
        <v>41306</v>
      </c>
      <c r="R1076" s="3">
        <f>DATE(YEAR(Incoming_Data[[#This Row],[Incoming Day]]),1,1)</f>
        <v>41275</v>
      </c>
      <c r="S1076" s="6">
        <f>IFERROR(DATE(YEAR(Incoming_Data[[#This Row],[Completed Day]]),MONTH(Incoming_Data[[#This Row],[Completed Day]]),1),"")</f>
        <v>41334</v>
      </c>
      <c r="T1076" s="6">
        <f>IFERROR(DATE(YEAR(Incoming_Data[[#This Row],[Confirmed Day]]),MONTH(Incoming_Data[[#This Row],[Confirmed Day]]),1),"")</f>
        <v>41365</v>
      </c>
      <c r="U1076" s="12">
        <f>IF(ISNUMBER(Incoming_Data[[#This Row],[Completed Day]]),1,0)</f>
        <v>1</v>
      </c>
      <c r="V1076" s="12">
        <f>IF(ISNUMBER(Incoming_Data[[#This Row],[Confirmed Day]]),1,0)</f>
        <v>1</v>
      </c>
      <c r="X1076" t="s">
        <v>541</v>
      </c>
      <c r="Y1076" s="36">
        <v>41380</v>
      </c>
      <c r="AA1076" t="s">
        <v>571</v>
      </c>
      <c r="AB1076" s="36">
        <v>41381</v>
      </c>
    </row>
    <row r="1077" spans="2:28" x14ac:dyDescent="0.25">
      <c r="B1077" s="24" t="s">
        <v>30</v>
      </c>
      <c r="C1077" s="24" t="s">
        <v>17</v>
      </c>
      <c r="D1077" s="24" t="s">
        <v>2197</v>
      </c>
      <c r="E1077" s="24" t="s">
        <v>10387</v>
      </c>
      <c r="F1077" s="24" t="s">
        <v>11367</v>
      </c>
      <c r="G1077" s="36">
        <v>41320</v>
      </c>
      <c r="H1077" s="36">
        <v>41320</v>
      </c>
      <c r="I1077" s="12">
        <v>3</v>
      </c>
      <c r="J1077" s="12">
        <v>3</v>
      </c>
      <c r="K1077" s="12">
        <v>3</v>
      </c>
      <c r="L1077" s="24" t="s">
        <v>10597</v>
      </c>
      <c r="M1077" t="str">
        <f>VLOOKUP(LEFT(Incoming_Data[[#This Row],[Object ID]],1),Lookup[#All],2,FALSE)</f>
        <v>Service Request</v>
      </c>
      <c r="N1077" s="36">
        <f>IFERROR(VLOOKUP(Incoming_Data[[#This Row],[Object ID]],SP_Data[#All],2,FALSE),"")</f>
        <v>41352</v>
      </c>
      <c r="O1077" s="36">
        <f>IFERROR(VLOOKUP(Incoming_Data[[#This Row],[Object ID]],Finalized_Data[#All],2,FALSE),"")</f>
        <v>41383</v>
      </c>
      <c r="P10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7" s="6">
        <f>IFERROR(DATE(YEAR(Incoming_Data[[#This Row],[Incoming Day]]),MONTH(Incoming_Data[[#This Row],[Incoming Day]]),1),"")</f>
        <v>41306</v>
      </c>
      <c r="R1077" s="3">
        <f>DATE(YEAR(Incoming_Data[[#This Row],[Incoming Day]]),1,1)</f>
        <v>41275</v>
      </c>
      <c r="S1077" s="6">
        <f>IFERROR(DATE(YEAR(Incoming_Data[[#This Row],[Completed Day]]),MONTH(Incoming_Data[[#This Row],[Completed Day]]),1),"")</f>
        <v>41334</v>
      </c>
      <c r="T1077" s="6">
        <f>IFERROR(DATE(YEAR(Incoming_Data[[#This Row],[Confirmed Day]]),MONTH(Incoming_Data[[#This Row],[Confirmed Day]]),1),"")</f>
        <v>41365</v>
      </c>
      <c r="U1077" s="12">
        <f>IF(ISNUMBER(Incoming_Data[[#This Row],[Completed Day]]),1,0)</f>
        <v>1</v>
      </c>
      <c r="V1077" s="12">
        <f>IF(ISNUMBER(Incoming_Data[[#This Row],[Confirmed Day]]),1,0)</f>
        <v>1</v>
      </c>
      <c r="X1077" t="s">
        <v>543</v>
      </c>
      <c r="Y1077" s="36">
        <v>41381</v>
      </c>
      <c r="AA1077" t="s">
        <v>1781</v>
      </c>
      <c r="AB1077" s="36">
        <v>41387</v>
      </c>
    </row>
    <row r="1078" spans="2:28" x14ac:dyDescent="0.25">
      <c r="B1078" s="24" t="s">
        <v>30</v>
      </c>
      <c r="C1078" s="24" t="s">
        <v>17</v>
      </c>
      <c r="D1078" s="24" t="s">
        <v>2197</v>
      </c>
      <c r="E1078" s="24" t="s">
        <v>10348</v>
      </c>
      <c r="F1078" s="24" t="s">
        <v>11368</v>
      </c>
      <c r="G1078" s="36">
        <v>41320</v>
      </c>
      <c r="H1078" s="36">
        <v>41320</v>
      </c>
      <c r="I1078" s="12">
        <v>3</v>
      </c>
      <c r="J1078" s="12">
        <v>3</v>
      </c>
      <c r="K1078" s="12">
        <v>3</v>
      </c>
      <c r="L1078" s="24" t="s">
        <v>10597</v>
      </c>
      <c r="M1078" t="str">
        <f>VLOOKUP(LEFT(Incoming_Data[[#This Row],[Object ID]],1),Lookup[#All],2,FALSE)</f>
        <v>Service Request</v>
      </c>
      <c r="N1078" s="36">
        <f>IFERROR(VLOOKUP(Incoming_Data[[#This Row],[Object ID]],SP_Data[#All],2,FALSE),"")</f>
        <v>41352</v>
      </c>
      <c r="O1078" s="36">
        <f>IFERROR(VLOOKUP(Incoming_Data[[#This Row],[Object ID]],Finalized_Data[#All],2,FALSE),"")</f>
        <v>41383</v>
      </c>
      <c r="P10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8" s="6">
        <f>IFERROR(DATE(YEAR(Incoming_Data[[#This Row],[Incoming Day]]),MONTH(Incoming_Data[[#This Row],[Incoming Day]]),1),"")</f>
        <v>41306</v>
      </c>
      <c r="R1078" s="3">
        <f>DATE(YEAR(Incoming_Data[[#This Row],[Incoming Day]]),1,1)</f>
        <v>41275</v>
      </c>
      <c r="S1078" s="6">
        <f>IFERROR(DATE(YEAR(Incoming_Data[[#This Row],[Completed Day]]),MONTH(Incoming_Data[[#This Row],[Completed Day]]),1),"")</f>
        <v>41334</v>
      </c>
      <c r="T1078" s="6">
        <f>IFERROR(DATE(YEAR(Incoming_Data[[#This Row],[Confirmed Day]]),MONTH(Incoming_Data[[#This Row],[Confirmed Day]]),1),"")</f>
        <v>41365</v>
      </c>
      <c r="U1078" s="12">
        <f>IF(ISNUMBER(Incoming_Data[[#This Row],[Completed Day]]),1,0)</f>
        <v>1</v>
      </c>
      <c r="V1078" s="12">
        <f>IF(ISNUMBER(Incoming_Data[[#This Row],[Confirmed Day]]),1,0)</f>
        <v>1</v>
      </c>
      <c r="X1078" t="s">
        <v>545</v>
      </c>
      <c r="Y1078" s="36">
        <v>41381</v>
      </c>
      <c r="AA1078" t="s">
        <v>573</v>
      </c>
      <c r="AB1078" s="36">
        <v>41414</v>
      </c>
    </row>
    <row r="1079" spans="2:28" x14ac:dyDescent="0.25">
      <c r="B1079" s="24" t="s">
        <v>30</v>
      </c>
      <c r="C1079" s="24" t="s">
        <v>17</v>
      </c>
      <c r="D1079" s="24" t="s">
        <v>2197</v>
      </c>
      <c r="E1079" s="24" t="s">
        <v>10343</v>
      </c>
      <c r="F1079" s="24" t="s">
        <v>11369</v>
      </c>
      <c r="G1079" s="36">
        <v>41320</v>
      </c>
      <c r="H1079" s="36">
        <v>41320</v>
      </c>
      <c r="I1079" s="12">
        <v>3</v>
      </c>
      <c r="J1079" s="12">
        <v>3</v>
      </c>
      <c r="K1079" s="12">
        <v>3</v>
      </c>
      <c r="L1079" s="24" t="s">
        <v>10597</v>
      </c>
      <c r="M1079" t="str">
        <f>VLOOKUP(LEFT(Incoming_Data[[#This Row],[Object ID]],1),Lookup[#All],2,FALSE)</f>
        <v>Service Request</v>
      </c>
      <c r="N1079" s="36">
        <f>IFERROR(VLOOKUP(Incoming_Data[[#This Row],[Object ID]],SP_Data[#All],2,FALSE),"")</f>
        <v>41352</v>
      </c>
      <c r="O1079" s="36">
        <f>IFERROR(VLOOKUP(Incoming_Data[[#This Row],[Object ID]],Finalized_Data[#All],2,FALSE),"")</f>
        <v>41383</v>
      </c>
      <c r="P10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79" s="6">
        <f>IFERROR(DATE(YEAR(Incoming_Data[[#This Row],[Incoming Day]]),MONTH(Incoming_Data[[#This Row],[Incoming Day]]),1),"")</f>
        <v>41306</v>
      </c>
      <c r="R1079" s="3">
        <f>DATE(YEAR(Incoming_Data[[#This Row],[Incoming Day]]),1,1)</f>
        <v>41275</v>
      </c>
      <c r="S1079" s="6">
        <f>IFERROR(DATE(YEAR(Incoming_Data[[#This Row],[Completed Day]]),MONTH(Incoming_Data[[#This Row],[Completed Day]]),1),"")</f>
        <v>41334</v>
      </c>
      <c r="T1079" s="6">
        <f>IFERROR(DATE(YEAR(Incoming_Data[[#This Row],[Confirmed Day]]),MONTH(Incoming_Data[[#This Row],[Confirmed Day]]),1),"")</f>
        <v>41365</v>
      </c>
      <c r="U1079" s="12">
        <f>IF(ISNUMBER(Incoming_Data[[#This Row],[Completed Day]]),1,0)</f>
        <v>1</v>
      </c>
      <c r="V1079" s="12">
        <f>IF(ISNUMBER(Incoming_Data[[#This Row],[Confirmed Day]]),1,0)</f>
        <v>1</v>
      </c>
      <c r="X1079" t="s">
        <v>547</v>
      </c>
      <c r="Y1079" s="36">
        <v>41381</v>
      </c>
      <c r="AA1079" t="s">
        <v>575</v>
      </c>
      <c r="AB1079" s="36">
        <v>41414</v>
      </c>
    </row>
    <row r="1080" spans="2:28" x14ac:dyDescent="0.25">
      <c r="B1080" s="24" t="s">
        <v>30</v>
      </c>
      <c r="C1080" s="24" t="s">
        <v>17</v>
      </c>
      <c r="D1080" s="24" t="s">
        <v>2197</v>
      </c>
      <c r="E1080" s="24" t="s">
        <v>9892</v>
      </c>
      <c r="F1080" s="24" t="s">
        <v>11370</v>
      </c>
      <c r="G1080" s="36">
        <v>41326</v>
      </c>
      <c r="H1080" s="36">
        <v>41326</v>
      </c>
      <c r="I1080" s="12">
        <v>3</v>
      </c>
      <c r="J1080" s="12">
        <v>3</v>
      </c>
      <c r="K1080" s="12">
        <v>3</v>
      </c>
      <c r="L1080" s="24" t="s">
        <v>10597</v>
      </c>
      <c r="M1080" t="str">
        <f>VLOOKUP(LEFT(Incoming_Data[[#This Row],[Object ID]],1),Lookup[#All],2,FALSE)</f>
        <v>Service Request</v>
      </c>
      <c r="N1080" s="36">
        <f>IFERROR(VLOOKUP(Incoming_Data[[#This Row],[Object ID]],SP_Data[#All],2,FALSE),"")</f>
        <v>41353</v>
      </c>
      <c r="O1080" s="36">
        <f>IFERROR(VLOOKUP(Incoming_Data[[#This Row],[Object ID]],Finalized_Data[#All],2,FALSE),"")</f>
        <v>41384</v>
      </c>
      <c r="P10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0" s="6">
        <f>IFERROR(DATE(YEAR(Incoming_Data[[#This Row],[Incoming Day]]),MONTH(Incoming_Data[[#This Row],[Incoming Day]]),1),"")</f>
        <v>41306</v>
      </c>
      <c r="R1080" s="3">
        <f>DATE(YEAR(Incoming_Data[[#This Row],[Incoming Day]]),1,1)</f>
        <v>41275</v>
      </c>
      <c r="S1080" s="6">
        <f>IFERROR(DATE(YEAR(Incoming_Data[[#This Row],[Completed Day]]),MONTH(Incoming_Data[[#This Row],[Completed Day]]),1),"")</f>
        <v>41334</v>
      </c>
      <c r="T1080" s="6">
        <f>IFERROR(DATE(YEAR(Incoming_Data[[#This Row],[Confirmed Day]]),MONTH(Incoming_Data[[#This Row],[Confirmed Day]]),1),"")</f>
        <v>41365</v>
      </c>
      <c r="U1080" s="12">
        <f>IF(ISNUMBER(Incoming_Data[[#This Row],[Completed Day]]),1,0)</f>
        <v>1</v>
      </c>
      <c r="V1080" s="12">
        <f>IF(ISNUMBER(Incoming_Data[[#This Row],[Confirmed Day]]),1,0)</f>
        <v>1</v>
      </c>
      <c r="X1080" t="s">
        <v>549</v>
      </c>
      <c r="Y1080" s="36">
        <v>41381</v>
      </c>
      <c r="AA1080" t="s">
        <v>576</v>
      </c>
      <c r="AB1080" s="36">
        <v>41382</v>
      </c>
    </row>
    <row r="1081" spans="2:28" x14ac:dyDescent="0.25">
      <c r="B1081" s="24" t="s">
        <v>30</v>
      </c>
      <c r="C1081" s="24" t="s">
        <v>17</v>
      </c>
      <c r="D1081" s="24" t="s">
        <v>2197</v>
      </c>
      <c r="E1081" s="24" t="s">
        <v>9589</v>
      </c>
      <c r="F1081" s="24" t="s">
        <v>888</v>
      </c>
      <c r="G1081" s="36">
        <v>41331</v>
      </c>
      <c r="H1081" s="36">
        <v>41331</v>
      </c>
      <c r="I1081" s="12">
        <v>3</v>
      </c>
      <c r="J1081" s="12">
        <v>3</v>
      </c>
      <c r="K1081" s="12">
        <v>3</v>
      </c>
      <c r="L1081" s="24" t="s">
        <v>10597</v>
      </c>
      <c r="M1081" t="str">
        <f>VLOOKUP(LEFT(Incoming_Data[[#This Row],[Object ID]],1),Lookup[#All],2,FALSE)</f>
        <v>Service Request</v>
      </c>
      <c r="N1081" s="36">
        <f>IFERROR(VLOOKUP(Incoming_Data[[#This Row],[Object ID]],SP_Data[#All],2,FALSE),"")</f>
        <v>41353</v>
      </c>
      <c r="O1081" s="36">
        <f>IFERROR(VLOOKUP(Incoming_Data[[#This Row],[Object ID]],Finalized_Data[#All],2,FALSE),"")</f>
        <v>41384</v>
      </c>
      <c r="P10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1" s="6">
        <f>IFERROR(DATE(YEAR(Incoming_Data[[#This Row],[Incoming Day]]),MONTH(Incoming_Data[[#This Row],[Incoming Day]]),1),"")</f>
        <v>41306</v>
      </c>
      <c r="R1081" s="3">
        <f>DATE(YEAR(Incoming_Data[[#This Row],[Incoming Day]]),1,1)</f>
        <v>41275</v>
      </c>
      <c r="S1081" s="6">
        <f>IFERROR(DATE(YEAR(Incoming_Data[[#This Row],[Completed Day]]),MONTH(Incoming_Data[[#This Row],[Completed Day]]),1),"")</f>
        <v>41334</v>
      </c>
      <c r="T1081" s="6">
        <f>IFERROR(DATE(YEAR(Incoming_Data[[#This Row],[Confirmed Day]]),MONTH(Incoming_Data[[#This Row],[Confirmed Day]]),1),"")</f>
        <v>41365</v>
      </c>
      <c r="U1081" s="12">
        <f>IF(ISNUMBER(Incoming_Data[[#This Row],[Completed Day]]),1,0)</f>
        <v>1</v>
      </c>
      <c r="V1081" s="12">
        <f>IF(ISNUMBER(Incoming_Data[[#This Row],[Confirmed Day]]),1,0)</f>
        <v>1</v>
      </c>
      <c r="X1081" t="s">
        <v>551</v>
      </c>
      <c r="Y1081" s="36">
        <v>41381</v>
      </c>
      <c r="AA1081" t="s">
        <v>578</v>
      </c>
      <c r="AB1081" s="36">
        <v>41408</v>
      </c>
    </row>
    <row r="1082" spans="2:28" x14ac:dyDescent="0.25">
      <c r="B1082" s="24" t="s">
        <v>30</v>
      </c>
      <c r="C1082" s="24" t="s">
        <v>17</v>
      </c>
      <c r="D1082" s="24" t="s">
        <v>2197</v>
      </c>
      <c r="E1082" s="24" t="s">
        <v>9515</v>
      </c>
      <c r="F1082" s="24" t="s">
        <v>11371</v>
      </c>
      <c r="G1082" s="36">
        <v>41331</v>
      </c>
      <c r="H1082" s="36">
        <v>41331</v>
      </c>
      <c r="I1082" s="12">
        <v>3</v>
      </c>
      <c r="J1082" s="12">
        <v>3</v>
      </c>
      <c r="K1082" s="12">
        <v>3</v>
      </c>
      <c r="L1082" s="24" t="s">
        <v>10597</v>
      </c>
      <c r="M1082" t="str">
        <f>VLOOKUP(LEFT(Incoming_Data[[#This Row],[Object ID]],1),Lookup[#All],2,FALSE)</f>
        <v>Service Request</v>
      </c>
      <c r="N1082" s="36">
        <f>IFERROR(VLOOKUP(Incoming_Data[[#This Row],[Object ID]],SP_Data[#All],2,FALSE),"")</f>
        <v>41353</v>
      </c>
      <c r="O1082" s="36">
        <f>IFERROR(VLOOKUP(Incoming_Data[[#This Row],[Object ID]],Finalized_Data[#All],2,FALSE),"")</f>
        <v>41384</v>
      </c>
      <c r="P10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2" s="6">
        <f>IFERROR(DATE(YEAR(Incoming_Data[[#This Row],[Incoming Day]]),MONTH(Incoming_Data[[#This Row],[Incoming Day]]),1),"")</f>
        <v>41306</v>
      </c>
      <c r="R1082" s="3">
        <f>DATE(YEAR(Incoming_Data[[#This Row],[Incoming Day]]),1,1)</f>
        <v>41275</v>
      </c>
      <c r="S1082" s="6">
        <f>IFERROR(DATE(YEAR(Incoming_Data[[#This Row],[Completed Day]]),MONTH(Incoming_Data[[#This Row],[Completed Day]]),1),"")</f>
        <v>41334</v>
      </c>
      <c r="T1082" s="6">
        <f>IFERROR(DATE(YEAR(Incoming_Data[[#This Row],[Confirmed Day]]),MONTH(Incoming_Data[[#This Row],[Confirmed Day]]),1),"")</f>
        <v>41365</v>
      </c>
      <c r="U1082" s="12">
        <f>IF(ISNUMBER(Incoming_Data[[#This Row],[Completed Day]]),1,0)</f>
        <v>1</v>
      </c>
      <c r="V1082" s="12">
        <f>IF(ISNUMBER(Incoming_Data[[#This Row],[Confirmed Day]]),1,0)</f>
        <v>1</v>
      </c>
      <c r="X1082" t="s">
        <v>553</v>
      </c>
      <c r="Y1082" s="36">
        <v>41380</v>
      </c>
      <c r="AA1082" t="s">
        <v>580</v>
      </c>
      <c r="AB1082" s="36">
        <v>41408</v>
      </c>
    </row>
    <row r="1083" spans="2:28" x14ac:dyDescent="0.25">
      <c r="B1083" s="24" t="s">
        <v>30</v>
      </c>
      <c r="C1083" s="24" t="s">
        <v>17</v>
      </c>
      <c r="D1083" s="24" t="s">
        <v>2197</v>
      </c>
      <c r="E1083" s="24" t="s">
        <v>8789</v>
      </c>
      <c r="F1083" s="24" t="s">
        <v>11372</v>
      </c>
      <c r="G1083" s="36">
        <v>41338</v>
      </c>
      <c r="H1083" s="36">
        <v>41338</v>
      </c>
      <c r="I1083" s="12">
        <v>3</v>
      </c>
      <c r="J1083" s="12">
        <v>3</v>
      </c>
      <c r="K1083" s="12">
        <v>3</v>
      </c>
      <c r="L1083" s="24" t="s">
        <v>10597</v>
      </c>
      <c r="M1083" t="str">
        <f>VLOOKUP(LEFT(Incoming_Data[[#This Row],[Object ID]],1),Lookup[#All],2,FALSE)</f>
        <v>Service Request</v>
      </c>
      <c r="N1083" s="36">
        <f>IFERROR(VLOOKUP(Incoming_Data[[#This Row],[Object ID]],SP_Data[#All],2,FALSE),"")</f>
        <v>41353</v>
      </c>
      <c r="O1083" s="36">
        <f>IFERROR(VLOOKUP(Incoming_Data[[#This Row],[Object ID]],Finalized_Data[#All],2,FALSE),"")</f>
        <v>41384</v>
      </c>
      <c r="P10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3" s="6">
        <f>IFERROR(DATE(YEAR(Incoming_Data[[#This Row],[Incoming Day]]),MONTH(Incoming_Data[[#This Row],[Incoming Day]]),1),"")</f>
        <v>41334</v>
      </c>
      <c r="R1083" s="3">
        <f>DATE(YEAR(Incoming_Data[[#This Row],[Incoming Day]]),1,1)</f>
        <v>41275</v>
      </c>
      <c r="S1083" s="6">
        <f>IFERROR(DATE(YEAR(Incoming_Data[[#This Row],[Completed Day]]),MONTH(Incoming_Data[[#This Row],[Completed Day]]),1),"")</f>
        <v>41334</v>
      </c>
      <c r="T1083" s="6">
        <f>IFERROR(DATE(YEAR(Incoming_Data[[#This Row],[Confirmed Day]]),MONTH(Incoming_Data[[#This Row],[Confirmed Day]]),1),"")</f>
        <v>41365</v>
      </c>
      <c r="U1083" s="12">
        <f>IF(ISNUMBER(Incoming_Data[[#This Row],[Completed Day]]),1,0)</f>
        <v>1</v>
      </c>
      <c r="V1083" s="12">
        <f>IF(ISNUMBER(Incoming_Data[[#This Row],[Confirmed Day]]),1,0)</f>
        <v>1</v>
      </c>
      <c r="X1083" t="s">
        <v>555</v>
      </c>
      <c r="Y1083" s="36">
        <v>41380</v>
      </c>
      <c r="AA1083" t="s">
        <v>582</v>
      </c>
      <c r="AB1083" s="36">
        <v>41418</v>
      </c>
    </row>
    <row r="1084" spans="2:28" x14ac:dyDescent="0.25">
      <c r="B1084" s="24" t="s">
        <v>30</v>
      </c>
      <c r="C1084" s="24" t="s">
        <v>17</v>
      </c>
      <c r="D1084" s="24" t="s">
        <v>2197</v>
      </c>
      <c r="E1084" s="24" t="s">
        <v>8553</v>
      </c>
      <c r="F1084" s="24" t="s">
        <v>11373</v>
      </c>
      <c r="G1084" s="36">
        <v>41332</v>
      </c>
      <c r="H1084" s="36">
        <v>41332</v>
      </c>
      <c r="I1084" s="12">
        <v>3</v>
      </c>
      <c r="J1084" s="12">
        <v>3</v>
      </c>
      <c r="K1084" s="12">
        <v>3</v>
      </c>
      <c r="L1084" s="24" t="s">
        <v>10597</v>
      </c>
      <c r="M1084" t="str">
        <f>VLOOKUP(LEFT(Incoming_Data[[#This Row],[Object ID]],1),Lookup[#All],2,FALSE)</f>
        <v>Service Request</v>
      </c>
      <c r="N1084" s="36">
        <f>IFERROR(VLOOKUP(Incoming_Data[[#This Row],[Object ID]],SP_Data[#All],2,FALSE),"")</f>
        <v>41353</v>
      </c>
      <c r="O1084" s="36">
        <f>IFERROR(VLOOKUP(Incoming_Data[[#This Row],[Object ID]],Finalized_Data[#All],2,FALSE),"")</f>
        <v>41354</v>
      </c>
      <c r="P10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4" s="6">
        <f>IFERROR(DATE(YEAR(Incoming_Data[[#This Row],[Incoming Day]]),MONTH(Incoming_Data[[#This Row],[Incoming Day]]),1),"")</f>
        <v>41306</v>
      </c>
      <c r="R1084" s="3">
        <f>DATE(YEAR(Incoming_Data[[#This Row],[Incoming Day]]),1,1)</f>
        <v>41275</v>
      </c>
      <c r="S1084" s="6">
        <f>IFERROR(DATE(YEAR(Incoming_Data[[#This Row],[Completed Day]]),MONTH(Incoming_Data[[#This Row],[Completed Day]]),1),"")</f>
        <v>41334</v>
      </c>
      <c r="T1084" s="6">
        <f>IFERROR(DATE(YEAR(Incoming_Data[[#This Row],[Confirmed Day]]),MONTH(Incoming_Data[[#This Row],[Confirmed Day]]),1),"")</f>
        <v>41334</v>
      </c>
      <c r="U1084" s="12">
        <f>IF(ISNUMBER(Incoming_Data[[#This Row],[Completed Day]]),1,0)</f>
        <v>1</v>
      </c>
      <c r="V1084" s="12">
        <f>IF(ISNUMBER(Incoming_Data[[#This Row],[Confirmed Day]]),1,0)</f>
        <v>1</v>
      </c>
      <c r="X1084" t="s">
        <v>12571</v>
      </c>
      <c r="Y1084" s="36">
        <v>41395</v>
      </c>
      <c r="AA1084" t="s">
        <v>584</v>
      </c>
      <c r="AB1084" s="36">
        <v>41414</v>
      </c>
    </row>
    <row r="1085" spans="2:28" x14ac:dyDescent="0.25">
      <c r="B1085" s="24" t="s">
        <v>30</v>
      </c>
      <c r="C1085" s="24" t="s">
        <v>17</v>
      </c>
      <c r="D1085" s="24" t="s">
        <v>2197</v>
      </c>
      <c r="E1085" s="24" t="s">
        <v>7752</v>
      </c>
      <c r="F1085" s="24" t="s">
        <v>11374</v>
      </c>
      <c r="G1085" s="36">
        <v>41348</v>
      </c>
      <c r="H1085" s="36">
        <v>41348</v>
      </c>
      <c r="I1085" s="12">
        <v>3</v>
      </c>
      <c r="J1085" s="12">
        <v>3</v>
      </c>
      <c r="K1085" s="12">
        <v>3</v>
      </c>
      <c r="L1085" s="24" t="s">
        <v>10597</v>
      </c>
      <c r="M1085" t="str">
        <f>VLOOKUP(LEFT(Incoming_Data[[#This Row],[Object ID]],1),Lookup[#All],2,FALSE)</f>
        <v>Service Request</v>
      </c>
      <c r="N1085" s="36">
        <f>IFERROR(VLOOKUP(Incoming_Data[[#This Row],[Object ID]],SP_Data[#All],2,FALSE),"")</f>
        <v>41353</v>
      </c>
      <c r="O1085" s="36">
        <f>IFERROR(VLOOKUP(Incoming_Data[[#This Row],[Object ID]],Finalized_Data[#All],2,FALSE),"")</f>
        <v>41384</v>
      </c>
      <c r="P10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5" s="6">
        <f>IFERROR(DATE(YEAR(Incoming_Data[[#This Row],[Incoming Day]]),MONTH(Incoming_Data[[#This Row],[Incoming Day]]),1),"")</f>
        <v>41334</v>
      </c>
      <c r="R1085" s="3">
        <f>DATE(YEAR(Incoming_Data[[#This Row],[Incoming Day]]),1,1)</f>
        <v>41275</v>
      </c>
      <c r="S1085" s="6">
        <f>IFERROR(DATE(YEAR(Incoming_Data[[#This Row],[Completed Day]]),MONTH(Incoming_Data[[#This Row],[Completed Day]]),1),"")</f>
        <v>41334</v>
      </c>
      <c r="T1085" s="6">
        <f>IFERROR(DATE(YEAR(Incoming_Data[[#This Row],[Confirmed Day]]),MONTH(Incoming_Data[[#This Row],[Confirmed Day]]),1),"")</f>
        <v>41365</v>
      </c>
      <c r="U1085" s="12">
        <f>IF(ISNUMBER(Incoming_Data[[#This Row],[Completed Day]]),1,0)</f>
        <v>1</v>
      </c>
      <c r="V1085" s="12">
        <f>IF(ISNUMBER(Incoming_Data[[#This Row],[Confirmed Day]]),1,0)</f>
        <v>1</v>
      </c>
      <c r="X1085" t="s">
        <v>557</v>
      </c>
      <c r="Y1085" s="36">
        <v>41380</v>
      </c>
      <c r="AA1085" t="s">
        <v>586</v>
      </c>
      <c r="AB1085" s="36">
        <v>41414</v>
      </c>
    </row>
    <row r="1086" spans="2:28" x14ac:dyDescent="0.25">
      <c r="B1086" s="24" t="s">
        <v>30</v>
      </c>
      <c r="C1086" s="24" t="s">
        <v>17</v>
      </c>
      <c r="D1086" s="24" t="s">
        <v>2197</v>
      </c>
      <c r="E1086" s="24" t="s">
        <v>11375</v>
      </c>
      <c r="F1086" s="24" t="s">
        <v>10832</v>
      </c>
      <c r="G1086" s="36">
        <v>41342</v>
      </c>
      <c r="H1086" s="36">
        <v>41342</v>
      </c>
      <c r="I1086" s="12">
        <v>4</v>
      </c>
      <c r="J1086" s="12">
        <v>4</v>
      </c>
      <c r="K1086" s="12">
        <v>4</v>
      </c>
      <c r="L1086" s="24" t="s">
        <v>10597</v>
      </c>
      <c r="M1086" t="str">
        <f>VLOOKUP(LEFT(Incoming_Data[[#This Row],[Object ID]],1),Lookup[#All],2,FALSE)</f>
        <v>Service Request</v>
      </c>
      <c r="N1086" s="36" t="str">
        <f>IFERROR(VLOOKUP(Incoming_Data[[#This Row],[Object ID]],SP_Data[#All],2,FALSE),"")</f>
        <v/>
      </c>
      <c r="O1086" s="36" t="str">
        <f>IFERROR(VLOOKUP(Incoming_Data[[#This Row],[Object ID]],Finalized_Data[#All],2,FALSE),"")</f>
        <v/>
      </c>
      <c r="P10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6" s="6">
        <f>IFERROR(DATE(YEAR(Incoming_Data[[#This Row],[Incoming Day]]),MONTH(Incoming_Data[[#This Row],[Incoming Day]]),1),"")</f>
        <v>41334</v>
      </c>
      <c r="R1086" s="3">
        <f>DATE(YEAR(Incoming_Data[[#This Row],[Incoming Day]]),1,1)</f>
        <v>41275</v>
      </c>
      <c r="S1086" s="6" t="str">
        <f>IFERROR(DATE(YEAR(Incoming_Data[[#This Row],[Completed Day]]),MONTH(Incoming_Data[[#This Row],[Completed Day]]),1),"")</f>
        <v/>
      </c>
      <c r="T1086" s="6" t="str">
        <f>IFERROR(DATE(YEAR(Incoming_Data[[#This Row],[Confirmed Day]]),MONTH(Incoming_Data[[#This Row],[Confirmed Day]]),1),"")</f>
        <v/>
      </c>
      <c r="U1086" s="12">
        <f>IF(ISNUMBER(Incoming_Data[[#This Row],[Completed Day]]),1,0)</f>
        <v>0</v>
      </c>
      <c r="V1086" s="12">
        <f>IF(ISNUMBER(Incoming_Data[[#This Row],[Confirmed Day]]),1,0)</f>
        <v>0</v>
      </c>
      <c r="X1086" t="s">
        <v>559</v>
      </c>
      <c r="Y1086" s="36">
        <v>41388</v>
      </c>
      <c r="AA1086" t="s">
        <v>588</v>
      </c>
      <c r="AB1086" s="36">
        <v>41414</v>
      </c>
    </row>
    <row r="1087" spans="2:28" x14ac:dyDescent="0.25">
      <c r="B1087" s="24" t="s">
        <v>30</v>
      </c>
      <c r="C1087" s="24" t="s">
        <v>17</v>
      </c>
      <c r="D1087" s="24" t="s">
        <v>2197</v>
      </c>
      <c r="E1087" s="24" t="s">
        <v>6916</v>
      </c>
      <c r="F1087" s="24" t="s">
        <v>11164</v>
      </c>
      <c r="G1087" s="36">
        <v>41354</v>
      </c>
      <c r="H1087" s="36">
        <v>41354</v>
      </c>
      <c r="I1087" s="12">
        <v>3</v>
      </c>
      <c r="J1087" s="12">
        <v>3</v>
      </c>
      <c r="K1087" s="12">
        <v>3</v>
      </c>
      <c r="L1087" s="24" t="s">
        <v>10597</v>
      </c>
      <c r="M1087" t="str">
        <f>VLOOKUP(LEFT(Incoming_Data[[#This Row],[Object ID]],1),Lookup[#All],2,FALSE)</f>
        <v>Service Request</v>
      </c>
      <c r="N1087" s="36">
        <f>IFERROR(VLOOKUP(Incoming_Data[[#This Row],[Object ID]],SP_Data[#All],2,FALSE),"")</f>
        <v>41356</v>
      </c>
      <c r="O1087" s="36">
        <f>IFERROR(VLOOKUP(Incoming_Data[[#This Row],[Object ID]],Finalized_Data[#All],2,FALSE),"")</f>
        <v>41387</v>
      </c>
      <c r="P10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7" s="6">
        <f>IFERROR(DATE(YEAR(Incoming_Data[[#This Row],[Incoming Day]]),MONTH(Incoming_Data[[#This Row],[Incoming Day]]),1),"")</f>
        <v>41334</v>
      </c>
      <c r="R1087" s="3">
        <f>DATE(YEAR(Incoming_Data[[#This Row],[Incoming Day]]),1,1)</f>
        <v>41275</v>
      </c>
      <c r="S1087" s="6">
        <f>IFERROR(DATE(YEAR(Incoming_Data[[#This Row],[Completed Day]]),MONTH(Incoming_Data[[#This Row],[Completed Day]]),1),"")</f>
        <v>41334</v>
      </c>
      <c r="T1087" s="6">
        <f>IFERROR(DATE(YEAR(Incoming_Data[[#This Row],[Confirmed Day]]),MONTH(Incoming_Data[[#This Row],[Confirmed Day]]),1),"")</f>
        <v>41365</v>
      </c>
      <c r="U1087" s="12">
        <f>IF(ISNUMBER(Incoming_Data[[#This Row],[Completed Day]]),1,0)</f>
        <v>1</v>
      </c>
      <c r="V1087" s="12">
        <f>IF(ISNUMBER(Incoming_Data[[#This Row],[Confirmed Day]]),1,0)</f>
        <v>1</v>
      </c>
      <c r="X1087" t="s">
        <v>561</v>
      </c>
      <c r="Y1087" s="36">
        <v>41383</v>
      </c>
      <c r="AA1087" t="s">
        <v>590</v>
      </c>
      <c r="AB1087" s="36">
        <v>41414</v>
      </c>
    </row>
    <row r="1088" spans="2:28" x14ac:dyDescent="0.25">
      <c r="B1088" s="24" t="s">
        <v>30</v>
      </c>
      <c r="C1088" s="24" t="s">
        <v>17</v>
      </c>
      <c r="D1088" s="24" t="s">
        <v>2197</v>
      </c>
      <c r="E1088" s="24" t="s">
        <v>6629</v>
      </c>
      <c r="F1088" s="24" t="s">
        <v>11376</v>
      </c>
      <c r="G1088" s="36">
        <v>41355</v>
      </c>
      <c r="H1088" s="36">
        <v>41355</v>
      </c>
      <c r="I1088" s="12">
        <v>3</v>
      </c>
      <c r="J1088" s="12">
        <v>3</v>
      </c>
      <c r="K1088" s="12">
        <v>3</v>
      </c>
      <c r="L1088" s="24" t="s">
        <v>10597</v>
      </c>
      <c r="M1088" t="str">
        <f>VLOOKUP(LEFT(Incoming_Data[[#This Row],[Object ID]],1),Lookup[#All],2,FALSE)</f>
        <v>Service Request</v>
      </c>
      <c r="N1088" s="36">
        <f>IFERROR(VLOOKUP(Incoming_Data[[#This Row],[Object ID]],SP_Data[#All],2,FALSE),"")</f>
        <v>41356</v>
      </c>
      <c r="O1088" s="36">
        <f>IFERROR(VLOOKUP(Incoming_Data[[#This Row],[Object ID]],Finalized_Data[#All],2,FALSE),"")</f>
        <v>41387</v>
      </c>
      <c r="P10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8" s="6">
        <f>IFERROR(DATE(YEAR(Incoming_Data[[#This Row],[Incoming Day]]),MONTH(Incoming_Data[[#This Row],[Incoming Day]]),1),"")</f>
        <v>41334</v>
      </c>
      <c r="R1088" s="3">
        <f>DATE(YEAR(Incoming_Data[[#This Row],[Incoming Day]]),1,1)</f>
        <v>41275</v>
      </c>
      <c r="S1088" s="6">
        <f>IFERROR(DATE(YEAR(Incoming_Data[[#This Row],[Completed Day]]),MONTH(Incoming_Data[[#This Row],[Completed Day]]),1),"")</f>
        <v>41334</v>
      </c>
      <c r="T1088" s="6">
        <f>IFERROR(DATE(YEAR(Incoming_Data[[#This Row],[Confirmed Day]]),MONTH(Incoming_Data[[#This Row],[Confirmed Day]]),1),"")</f>
        <v>41365</v>
      </c>
      <c r="U1088" s="12">
        <f>IF(ISNUMBER(Incoming_Data[[#This Row],[Completed Day]]),1,0)</f>
        <v>1</v>
      </c>
      <c r="V1088" s="12">
        <f>IF(ISNUMBER(Incoming_Data[[#This Row],[Confirmed Day]]),1,0)</f>
        <v>1</v>
      </c>
      <c r="X1088" t="s">
        <v>563</v>
      </c>
      <c r="Y1088" s="36">
        <v>41383</v>
      </c>
      <c r="AA1088" t="s">
        <v>1783</v>
      </c>
      <c r="AB1088" s="36">
        <v>41383</v>
      </c>
    </row>
    <row r="1089" spans="2:28" x14ac:dyDescent="0.25">
      <c r="B1089" s="24" t="s">
        <v>30</v>
      </c>
      <c r="C1089" s="24" t="s">
        <v>17</v>
      </c>
      <c r="D1089" s="24" t="s">
        <v>2197</v>
      </c>
      <c r="E1089" s="24" t="s">
        <v>6561</v>
      </c>
      <c r="F1089" s="24" t="s">
        <v>11377</v>
      </c>
      <c r="G1089" s="36">
        <v>41353</v>
      </c>
      <c r="H1089" s="36">
        <v>41352</v>
      </c>
      <c r="I1089" s="12">
        <v>4</v>
      </c>
      <c r="J1089" s="12">
        <v>4</v>
      </c>
      <c r="K1089" s="12">
        <v>4</v>
      </c>
      <c r="L1089" s="24" t="s">
        <v>10597</v>
      </c>
      <c r="M1089" t="str">
        <f>VLOOKUP(LEFT(Incoming_Data[[#This Row],[Object ID]],1),Lookup[#All],2,FALSE)</f>
        <v>Service Request</v>
      </c>
      <c r="N1089" s="36">
        <f>IFERROR(VLOOKUP(Incoming_Data[[#This Row],[Object ID]],SP_Data[#All],2,FALSE),"")</f>
        <v>41357</v>
      </c>
      <c r="O1089" s="36">
        <f>IFERROR(VLOOKUP(Incoming_Data[[#This Row],[Object ID]],Finalized_Data[#All],2,FALSE),"")</f>
        <v>41388</v>
      </c>
      <c r="P10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89" s="6">
        <f>IFERROR(DATE(YEAR(Incoming_Data[[#This Row],[Incoming Day]]),MONTH(Incoming_Data[[#This Row],[Incoming Day]]),1),"")</f>
        <v>41334</v>
      </c>
      <c r="R1089" s="3">
        <f>DATE(YEAR(Incoming_Data[[#This Row],[Incoming Day]]),1,1)</f>
        <v>41275</v>
      </c>
      <c r="S1089" s="6">
        <f>IFERROR(DATE(YEAR(Incoming_Data[[#This Row],[Completed Day]]),MONTH(Incoming_Data[[#This Row],[Completed Day]]),1),"")</f>
        <v>41334</v>
      </c>
      <c r="T1089" s="6">
        <f>IFERROR(DATE(YEAR(Incoming_Data[[#This Row],[Confirmed Day]]),MONTH(Incoming_Data[[#This Row],[Confirmed Day]]),1),"")</f>
        <v>41365</v>
      </c>
      <c r="U1089" s="12">
        <f>IF(ISNUMBER(Incoming_Data[[#This Row],[Completed Day]]),1,0)</f>
        <v>1</v>
      </c>
      <c r="V1089" s="12">
        <f>IF(ISNUMBER(Incoming_Data[[#This Row],[Confirmed Day]]),1,0)</f>
        <v>1</v>
      </c>
      <c r="X1089" t="s">
        <v>11738</v>
      </c>
      <c r="Y1089" s="36">
        <v>41407</v>
      </c>
      <c r="AA1089" t="s">
        <v>1785</v>
      </c>
      <c r="AB1089" s="36">
        <v>41414</v>
      </c>
    </row>
    <row r="1090" spans="2:28" x14ac:dyDescent="0.25">
      <c r="B1090" s="24" t="s">
        <v>30</v>
      </c>
      <c r="C1090" s="24" t="s">
        <v>17</v>
      </c>
      <c r="D1090" s="24" t="s">
        <v>2197</v>
      </c>
      <c r="E1090" s="24" t="s">
        <v>186</v>
      </c>
      <c r="F1090" s="24" t="s">
        <v>187</v>
      </c>
      <c r="G1090" s="36">
        <v>41365</v>
      </c>
      <c r="H1090" s="36">
        <v>41365</v>
      </c>
      <c r="I1090" s="12">
        <v>3</v>
      </c>
      <c r="J1090" s="12">
        <v>3</v>
      </c>
      <c r="K1090" s="12">
        <v>3</v>
      </c>
      <c r="L1090" s="24" t="s">
        <v>10597</v>
      </c>
      <c r="M1090" t="str">
        <f>VLOOKUP(LEFT(Incoming_Data[[#This Row],[Object ID]],1),Lookup[#All],2,FALSE)</f>
        <v>Service Request</v>
      </c>
      <c r="N1090" s="36">
        <f>IFERROR(VLOOKUP(Incoming_Data[[#This Row],[Object ID]],SP_Data[#All],2,FALSE),"")</f>
        <v>41383</v>
      </c>
      <c r="O1090" s="36">
        <f>IFERROR(VLOOKUP(Incoming_Data[[#This Row],[Object ID]],Finalized_Data[#All],2,FALSE),"")</f>
        <v>41414</v>
      </c>
      <c r="P10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0" s="6">
        <f>IFERROR(DATE(YEAR(Incoming_Data[[#This Row],[Incoming Day]]),MONTH(Incoming_Data[[#This Row],[Incoming Day]]),1),"")</f>
        <v>41365</v>
      </c>
      <c r="R1090" s="3">
        <f>DATE(YEAR(Incoming_Data[[#This Row],[Incoming Day]]),1,1)</f>
        <v>41275</v>
      </c>
      <c r="S1090" s="6">
        <f>IFERROR(DATE(YEAR(Incoming_Data[[#This Row],[Completed Day]]),MONTH(Incoming_Data[[#This Row],[Completed Day]]),1),"")</f>
        <v>41365</v>
      </c>
      <c r="T1090" s="6">
        <f>IFERROR(DATE(YEAR(Incoming_Data[[#This Row],[Confirmed Day]]),MONTH(Incoming_Data[[#This Row],[Confirmed Day]]),1),"")</f>
        <v>41395</v>
      </c>
      <c r="U1090" s="12">
        <f>IF(ISNUMBER(Incoming_Data[[#This Row],[Completed Day]]),1,0)</f>
        <v>1</v>
      </c>
      <c r="V1090" s="12">
        <f>IF(ISNUMBER(Incoming_Data[[#This Row],[Confirmed Day]]),1,0)</f>
        <v>1</v>
      </c>
      <c r="X1090" t="s">
        <v>1779</v>
      </c>
      <c r="Y1090" s="36">
        <v>41382</v>
      </c>
      <c r="AA1090" t="s">
        <v>592</v>
      </c>
      <c r="AB1090" s="36">
        <v>41414</v>
      </c>
    </row>
    <row r="1091" spans="2:28" x14ac:dyDescent="0.25">
      <c r="B1091" s="24" t="s">
        <v>30</v>
      </c>
      <c r="C1091" s="24" t="s">
        <v>17</v>
      </c>
      <c r="D1091" s="24" t="s">
        <v>2197</v>
      </c>
      <c r="E1091" s="24" t="s">
        <v>233</v>
      </c>
      <c r="F1091" s="24" t="s">
        <v>234</v>
      </c>
      <c r="G1091" s="36">
        <v>41366</v>
      </c>
      <c r="H1091" s="36">
        <v>41366</v>
      </c>
      <c r="I1091" s="12">
        <v>3</v>
      </c>
      <c r="J1091" s="12">
        <v>3</v>
      </c>
      <c r="K1091" s="12">
        <v>3</v>
      </c>
      <c r="L1091" s="24" t="s">
        <v>10597</v>
      </c>
      <c r="M1091" t="str">
        <f>VLOOKUP(LEFT(Incoming_Data[[#This Row],[Object ID]],1),Lookup[#All],2,FALSE)</f>
        <v>Service Request</v>
      </c>
      <c r="N1091" s="36">
        <f>IFERROR(VLOOKUP(Incoming_Data[[#This Row],[Object ID]],SP_Data[#All],2,FALSE),"")</f>
        <v>41366</v>
      </c>
      <c r="O1091" s="36">
        <f>IFERROR(VLOOKUP(Incoming_Data[[#This Row],[Object ID]],Finalized_Data[#All],2,FALSE),"")</f>
        <v>41414</v>
      </c>
      <c r="P10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1" s="6">
        <f>IFERROR(DATE(YEAR(Incoming_Data[[#This Row],[Incoming Day]]),MONTH(Incoming_Data[[#This Row],[Incoming Day]]),1),"")</f>
        <v>41365</v>
      </c>
      <c r="R1091" s="3">
        <f>DATE(YEAR(Incoming_Data[[#This Row],[Incoming Day]]),1,1)</f>
        <v>41275</v>
      </c>
      <c r="S1091" s="6">
        <f>IFERROR(DATE(YEAR(Incoming_Data[[#This Row],[Completed Day]]),MONTH(Incoming_Data[[#This Row],[Completed Day]]),1),"")</f>
        <v>41365</v>
      </c>
      <c r="T1091" s="6">
        <f>IFERROR(DATE(YEAR(Incoming_Data[[#This Row],[Confirmed Day]]),MONTH(Incoming_Data[[#This Row],[Confirmed Day]]),1),"")</f>
        <v>41395</v>
      </c>
      <c r="U1091" s="12">
        <f>IF(ISNUMBER(Incoming_Data[[#This Row],[Completed Day]]),1,0)</f>
        <v>1</v>
      </c>
      <c r="V1091" s="12">
        <f>IF(ISNUMBER(Incoming_Data[[#This Row],[Confirmed Day]]),1,0)</f>
        <v>1</v>
      </c>
      <c r="X1091" t="s">
        <v>565</v>
      </c>
      <c r="Y1091" s="36">
        <v>41395</v>
      </c>
      <c r="AA1091" t="s">
        <v>594</v>
      </c>
      <c r="AB1091" s="36">
        <v>41414</v>
      </c>
    </row>
    <row r="1092" spans="2:28" x14ac:dyDescent="0.25">
      <c r="B1092" s="24" t="s">
        <v>30</v>
      </c>
      <c r="C1092" s="24" t="s">
        <v>17</v>
      </c>
      <c r="D1092" s="24" t="s">
        <v>2197</v>
      </c>
      <c r="E1092" s="24" t="s">
        <v>298</v>
      </c>
      <c r="F1092" s="24" t="s">
        <v>299</v>
      </c>
      <c r="G1092" s="36">
        <v>41367</v>
      </c>
      <c r="H1092" s="36">
        <v>41366</v>
      </c>
      <c r="I1092" s="12">
        <v>3</v>
      </c>
      <c r="J1092" s="12">
        <v>3</v>
      </c>
      <c r="K1092" s="12">
        <v>3</v>
      </c>
      <c r="L1092" s="24" t="s">
        <v>10597</v>
      </c>
      <c r="M1092" t="str">
        <f>VLOOKUP(LEFT(Incoming_Data[[#This Row],[Object ID]],1),Lookup[#All],2,FALSE)</f>
        <v>Service Request</v>
      </c>
      <c r="N1092" s="36">
        <f>IFERROR(VLOOKUP(Incoming_Data[[#This Row],[Object ID]],SP_Data[#All],2,FALSE),"")</f>
        <v>41367</v>
      </c>
      <c r="O1092" s="36">
        <f>IFERROR(VLOOKUP(Incoming_Data[[#This Row],[Object ID]],Finalized_Data[#All],2,FALSE),"")</f>
        <v>41414</v>
      </c>
      <c r="P10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2" s="6">
        <f>IFERROR(DATE(YEAR(Incoming_Data[[#This Row],[Incoming Day]]),MONTH(Incoming_Data[[#This Row],[Incoming Day]]),1),"")</f>
        <v>41365</v>
      </c>
      <c r="R1092" s="3">
        <f>DATE(YEAR(Incoming_Data[[#This Row],[Incoming Day]]),1,1)</f>
        <v>41275</v>
      </c>
      <c r="S1092" s="6">
        <f>IFERROR(DATE(YEAR(Incoming_Data[[#This Row],[Completed Day]]),MONTH(Incoming_Data[[#This Row],[Completed Day]]),1),"")</f>
        <v>41365</v>
      </c>
      <c r="T1092" s="6">
        <f>IFERROR(DATE(YEAR(Incoming_Data[[#This Row],[Confirmed Day]]),MONTH(Incoming_Data[[#This Row],[Confirmed Day]]),1),"")</f>
        <v>41395</v>
      </c>
      <c r="U1092" s="12">
        <f>IF(ISNUMBER(Incoming_Data[[#This Row],[Completed Day]]),1,0)</f>
        <v>1</v>
      </c>
      <c r="V1092" s="12">
        <f>IF(ISNUMBER(Incoming_Data[[#This Row],[Confirmed Day]]),1,0)</f>
        <v>1</v>
      </c>
      <c r="X1092" t="s">
        <v>567</v>
      </c>
      <c r="Y1092" s="36">
        <v>41382</v>
      </c>
      <c r="AA1092" t="s">
        <v>596</v>
      </c>
      <c r="AB1092" s="36">
        <v>41414</v>
      </c>
    </row>
    <row r="1093" spans="2:28" x14ac:dyDescent="0.25">
      <c r="B1093" s="24" t="s">
        <v>30</v>
      </c>
      <c r="C1093" s="24" t="s">
        <v>17</v>
      </c>
      <c r="D1093" s="24" t="s">
        <v>2197</v>
      </c>
      <c r="E1093" s="24" t="s">
        <v>355</v>
      </c>
      <c r="F1093" s="24" t="s">
        <v>293</v>
      </c>
      <c r="G1093" s="36">
        <v>41369</v>
      </c>
      <c r="H1093" s="36">
        <v>41369</v>
      </c>
      <c r="I1093" s="12">
        <v>2</v>
      </c>
      <c r="J1093" s="12">
        <v>3</v>
      </c>
      <c r="K1093" s="12">
        <v>3</v>
      </c>
      <c r="L1093" s="24" t="s">
        <v>10597</v>
      </c>
      <c r="M1093" t="str">
        <f>VLOOKUP(LEFT(Incoming_Data[[#This Row],[Object ID]],1),Lookup[#All],2,FALSE)</f>
        <v>Service Request</v>
      </c>
      <c r="N1093" s="36">
        <f>IFERROR(VLOOKUP(Incoming_Data[[#This Row],[Object ID]],SP_Data[#All],2,FALSE),"")</f>
        <v>41382</v>
      </c>
      <c r="O1093" s="36">
        <f>IFERROR(VLOOKUP(Incoming_Data[[#This Row],[Object ID]],Finalized_Data[#All],2,FALSE),"")</f>
        <v>41414</v>
      </c>
      <c r="P10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3" s="6">
        <f>IFERROR(DATE(YEAR(Incoming_Data[[#This Row],[Incoming Day]]),MONTH(Incoming_Data[[#This Row],[Incoming Day]]),1),"")</f>
        <v>41365</v>
      </c>
      <c r="R1093" s="3">
        <f>DATE(YEAR(Incoming_Data[[#This Row],[Incoming Day]]),1,1)</f>
        <v>41275</v>
      </c>
      <c r="S1093" s="6">
        <f>IFERROR(DATE(YEAR(Incoming_Data[[#This Row],[Completed Day]]),MONTH(Incoming_Data[[#This Row],[Completed Day]]),1),"")</f>
        <v>41365</v>
      </c>
      <c r="T1093" s="6">
        <f>IFERROR(DATE(YEAR(Incoming_Data[[#This Row],[Confirmed Day]]),MONTH(Incoming_Data[[#This Row],[Confirmed Day]]),1),"")</f>
        <v>41395</v>
      </c>
      <c r="U1093" s="12">
        <f>IF(ISNUMBER(Incoming_Data[[#This Row],[Completed Day]]),1,0)</f>
        <v>1</v>
      </c>
      <c r="V1093" s="12">
        <f>IF(ISNUMBER(Incoming_Data[[#This Row],[Confirmed Day]]),1,0)</f>
        <v>1</v>
      </c>
      <c r="X1093" t="s">
        <v>11670</v>
      </c>
      <c r="Y1093" s="36">
        <v>41411</v>
      </c>
      <c r="AA1093" t="s">
        <v>598</v>
      </c>
      <c r="AB1093" s="36">
        <v>41414</v>
      </c>
    </row>
    <row r="1094" spans="2:28" x14ac:dyDescent="0.25">
      <c r="B1094" s="24" t="s">
        <v>30</v>
      </c>
      <c r="C1094" s="24" t="s">
        <v>17</v>
      </c>
      <c r="D1094" s="24" t="s">
        <v>2197</v>
      </c>
      <c r="E1094" s="24" t="s">
        <v>356</v>
      </c>
      <c r="F1094" s="24" t="s">
        <v>293</v>
      </c>
      <c r="G1094" s="36">
        <v>41369</v>
      </c>
      <c r="H1094" s="36">
        <v>41369</v>
      </c>
      <c r="I1094" s="12">
        <v>2</v>
      </c>
      <c r="J1094" s="12">
        <v>3</v>
      </c>
      <c r="K1094" s="12">
        <v>3</v>
      </c>
      <c r="L1094" s="24" t="s">
        <v>10597</v>
      </c>
      <c r="M1094" t="str">
        <f>VLOOKUP(LEFT(Incoming_Data[[#This Row],[Object ID]],1),Lookup[#All],2,FALSE)</f>
        <v>Service Request</v>
      </c>
      <c r="N1094" s="36">
        <f>IFERROR(VLOOKUP(Incoming_Data[[#This Row],[Object ID]],SP_Data[#All],2,FALSE),"")</f>
        <v>41382</v>
      </c>
      <c r="O1094" s="36">
        <f>IFERROR(VLOOKUP(Incoming_Data[[#This Row],[Object ID]],Finalized_Data[#All],2,FALSE),"")</f>
        <v>41414</v>
      </c>
      <c r="P10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4" s="6">
        <f>IFERROR(DATE(YEAR(Incoming_Data[[#This Row],[Incoming Day]]),MONTH(Incoming_Data[[#This Row],[Incoming Day]]),1),"")</f>
        <v>41365</v>
      </c>
      <c r="R1094" s="3">
        <f>DATE(YEAR(Incoming_Data[[#This Row],[Incoming Day]]),1,1)</f>
        <v>41275</v>
      </c>
      <c r="S1094" s="6">
        <f>IFERROR(DATE(YEAR(Incoming_Data[[#This Row],[Completed Day]]),MONTH(Incoming_Data[[#This Row],[Completed Day]]),1),"")</f>
        <v>41365</v>
      </c>
      <c r="T1094" s="6">
        <f>IFERROR(DATE(YEAR(Incoming_Data[[#This Row],[Confirmed Day]]),MONTH(Incoming_Data[[#This Row],[Confirmed Day]]),1),"")</f>
        <v>41395</v>
      </c>
      <c r="U1094" s="12">
        <f>IF(ISNUMBER(Incoming_Data[[#This Row],[Completed Day]]),1,0)</f>
        <v>1</v>
      </c>
      <c r="V1094" s="12">
        <f>IF(ISNUMBER(Incoming_Data[[#This Row],[Confirmed Day]]),1,0)</f>
        <v>1</v>
      </c>
      <c r="X1094" t="s">
        <v>569</v>
      </c>
      <c r="Y1094" s="36">
        <v>41381</v>
      </c>
      <c r="AA1094" t="s">
        <v>600</v>
      </c>
      <c r="AB1094" s="36">
        <v>41414</v>
      </c>
    </row>
    <row r="1095" spans="2:28" x14ac:dyDescent="0.25">
      <c r="B1095" s="24" t="s">
        <v>30</v>
      </c>
      <c r="C1095" s="24" t="s">
        <v>17</v>
      </c>
      <c r="D1095" s="24" t="s">
        <v>2197</v>
      </c>
      <c r="E1095" s="24" t="s">
        <v>459</v>
      </c>
      <c r="F1095" s="24" t="s">
        <v>394</v>
      </c>
      <c r="G1095" s="36">
        <v>41375</v>
      </c>
      <c r="H1095" s="36">
        <v>41375</v>
      </c>
      <c r="I1095" s="12">
        <v>1</v>
      </c>
      <c r="J1095" s="12">
        <v>3</v>
      </c>
      <c r="K1095" s="12">
        <v>3</v>
      </c>
      <c r="L1095" s="24" t="s">
        <v>10597</v>
      </c>
      <c r="M1095" t="str">
        <f>VLOOKUP(LEFT(Incoming_Data[[#This Row],[Object ID]],1),Lookup[#All],2,FALSE)</f>
        <v>Service Request</v>
      </c>
      <c r="N1095" s="36">
        <f>IFERROR(VLOOKUP(Incoming_Data[[#This Row],[Object ID]],SP_Data[#All],2,FALSE),"")</f>
        <v>41376</v>
      </c>
      <c r="O1095" s="36">
        <f>IFERROR(VLOOKUP(Incoming_Data[[#This Row],[Object ID]],Finalized_Data[#All],2,FALSE),"")</f>
        <v>41414</v>
      </c>
      <c r="P10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5" s="6">
        <f>IFERROR(DATE(YEAR(Incoming_Data[[#This Row],[Incoming Day]]),MONTH(Incoming_Data[[#This Row],[Incoming Day]]),1),"")</f>
        <v>41365</v>
      </c>
      <c r="R1095" s="3">
        <f>DATE(YEAR(Incoming_Data[[#This Row],[Incoming Day]]),1,1)</f>
        <v>41275</v>
      </c>
      <c r="S1095" s="6">
        <f>IFERROR(DATE(YEAR(Incoming_Data[[#This Row],[Completed Day]]),MONTH(Incoming_Data[[#This Row],[Completed Day]]),1),"")</f>
        <v>41365</v>
      </c>
      <c r="T1095" s="6">
        <f>IFERROR(DATE(YEAR(Incoming_Data[[#This Row],[Confirmed Day]]),MONTH(Incoming_Data[[#This Row],[Confirmed Day]]),1),"")</f>
        <v>41395</v>
      </c>
      <c r="U1095" s="12">
        <f>IF(ISNUMBER(Incoming_Data[[#This Row],[Completed Day]]),1,0)</f>
        <v>1</v>
      </c>
      <c r="V1095" s="12">
        <f>IF(ISNUMBER(Incoming_Data[[#This Row],[Confirmed Day]]),1,0)</f>
        <v>1</v>
      </c>
      <c r="X1095" t="s">
        <v>571</v>
      </c>
      <c r="Y1095" s="36">
        <v>41381</v>
      </c>
      <c r="AA1095" t="s">
        <v>602</v>
      </c>
      <c r="AB1095" s="36">
        <v>41414</v>
      </c>
    </row>
    <row r="1096" spans="2:28" x14ac:dyDescent="0.25">
      <c r="B1096" s="24" t="s">
        <v>30</v>
      </c>
      <c r="C1096" s="24" t="s">
        <v>17</v>
      </c>
      <c r="D1096" s="24" t="s">
        <v>2197</v>
      </c>
      <c r="E1096" s="24" t="s">
        <v>512</v>
      </c>
      <c r="F1096" s="24" t="s">
        <v>513</v>
      </c>
      <c r="G1096" s="36">
        <v>41379</v>
      </c>
      <c r="H1096" s="36">
        <v>41379</v>
      </c>
      <c r="I1096" s="12">
        <v>3</v>
      </c>
      <c r="J1096" s="12">
        <v>3</v>
      </c>
      <c r="K1096" s="12">
        <v>3</v>
      </c>
      <c r="L1096" s="24" t="s">
        <v>10597</v>
      </c>
      <c r="M1096" t="str">
        <f>VLOOKUP(LEFT(Incoming_Data[[#This Row],[Object ID]],1),Lookup[#All],2,FALSE)</f>
        <v>Service Request</v>
      </c>
      <c r="N1096" s="36">
        <f>IFERROR(VLOOKUP(Incoming_Data[[#This Row],[Object ID]],SP_Data[#All],2,FALSE),"")</f>
        <v>41382</v>
      </c>
      <c r="O1096" s="36">
        <f>IFERROR(VLOOKUP(Incoming_Data[[#This Row],[Object ID]],Finalized_Data[#All],2,FALSE),"")</f>
        <v>41414</v>
      </c>
      <c r="P10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6" s="6">
        <f>IFERROR(DATE(YEAR(Incoming_Data[[#This Row],[Incoming Day]]),MONTH(Incoming_Data[[#This Row],[Incoming Day]]),1),"")</f>
        <v>41365</v>
      </c>
      <c r="R1096" s="3">
        <f>DATE(YEAR(Incoming_Data[[#This Row],[Incoming Day]]),1,1)</f>
        <v>41275</v>
      </c>
      <c r="S1096" s="6">
        <f>IFERROR(DATE(YEAR(Incoming_Data[[#This Row],[Completed Day]]),MONTH(Incoming_Data[[#This Row],[Completed Day]]),1),"")</f>
        <v>41365</v>
      </c>
      <c r="T1096" s="6">
        <f>IFERROR(DATE(YEAR(Incoming_Data[[#This Row],[Confirmed Day]]),MONTH(Incoming_Data[[#This Row],[Confirmed Day]]),1),"")</f>
        <v>41395</v>
      </c>
      <c r="U1096" s="12">
        <f>IF(ISNUMBER(Incoming_Data[[#This Row],[Completed Day]]),1,0)</f>
        <v>1</v>
      </c>
      <c r="V1096" s="12">
        <f>IF(ISNUMBER(Incoming_Data[[#This Row],[Confirmed Day]]),1,0)</f>
        <v>1</v>
      </c>
      <c r="X1096" t="s">
        <v>1781</v>
      </c>
      <c r="Y1096" s="36">
        <v>41382</v>
      </c>
      <c r="AA1096" t="s">
        <v>604</v>
      </c>
      <c r="AB1096" s="36">
        <v>41414</v>
      </c>
    </row>
    <row r="1097" spans="2:28" x14ac:dyDescent="0.25">
      <c r="B1097" s="24" t="s">
        <v>30</v>
      </c>
      <c r="C1097" s="24" t="s">
        <v>17</v>
      </c>
      <c r="D1097" s="24" t="s">
        <v>2197</v>
      </c>
      <c r="E1097" s="24" t="s">
        <v>11378</v>
      </c>
      <c r="F1097" s="24" t="s">
        <v>11379</v>
      </c>
      <c r="G1097" s="36">
        <v>41388</v>
      </c>
      <c r="H1097" s="36">
        <v>41388</v>
      </c>
      <c r="I1097" s="12">
        <v>4</v>
      </c>
      <c r="J1097" s="12">
        <v>4</v>
      </c>
      <c r="K1097" s="12">
        <v>3</v>
      </c>
      <c r="L1097" s="24" t="s">
        <v>10647</v>
      </c>
      <c r="M1097" t="str">
        <f>VLOOKUP(LEFT(Incoming_Data[[#This Row],[Object ID]],1),Lookup[#All],2,FALSE)</f>
        <v>Service Request</v>
      </c>
      <c r="N1097" s="36" t="str">
        <f>IFERROR(VLOOKUP(Incoming_Data[[#This Row],[Object ID]],SP_Data[#All],2,FALSE),"")</f>
        <v/>
      </c>
      <c r="O1097" s="36" t="str">
        <f>IFERROR(VLOOKUP(Incoming_Data[[#This Row],[Object ID]],Finalized_Data[#All],2,FALSE),"")</f>
        <v/>
      </c>
      <c r="P10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7" s="6">
        <f>IFERROR(DATE(YEAR(Incoming_Data[[#This Row],[Incoming Day]]),MONTH(Incoming_Data[[#This Row],[Incoming Day]]),1),"")</f>
        <v>41365</v>
      </c>
      <c r="R1097" s="3">
        <f>DATE(YEAR(Incoming_Data[[#This Row],[Incoming Day]]),1,1)</f>
        <v>41275</v>
      </c>
      <c r="S1097" s="6" t="str">
        <f>IFERROR(DATE(YEAR(Incoming_Data[[#This Row],[Completed Day]]),MONTH(Incoming_Data[[#This Row],[Completed Day]]),1),"")</f>
        <v/>
      </c>
      <c r="T1097" s="6" t="str">
        <f>IFERROR(DATE(YEAR(Incoming_Data[[#This Row],[Confirmed Day]]),MONTH(Incoming_Data[[#This Row],[Confirmed Day]]),1),"")</f>
        <v/>
      </c>
      <c r="U1097" s="12">
        <f>IF(ISNUMBER(Incoming_Data[[#This Row],[Completed Day]]),1,0)</f>
        <v>0</v>
      </c>
      <c r="V1097" s="12">
        <f>IF(ISNUMBER(Incoming_Data[[#This Row],[Confirmed Day]]),1,0)</f>
        <v>0</v>
      </c>
      <c r="X1097" t="s">
        <v>573</v>
      </c>
      <c r="Y1097" s="36">
        <v>41381</v>
      </c>
      <c r="AA1097" t="s">
        <v>606</v>
      </c>
      <c r="AB1097" s="36">
        <v>41414</v>
      </c>
    </row>
    <row r="1098" spans="2:28" x14ac:dyDescent="0.25">
      <c r="B1098" s="24" t="s">
        <v>30</v>
      </c>
      <c r="C1098" s="24" t="s">
        <v>17</v>
      </c>
      <c r="D1098" s="24" t="s">
        <v>2197</v>
      </c>
      <c r="E1098" s="24" t="s">
        <v>11380</v>
      </c>
      <c r="F1098" s="24" t="s">
        <v>11381</v>
      </c>
      <c r="G1098" s="36">
        <v>41388</v>
      </c>
      <c r="H1098" s="36">
        <v>41388</v>
      </c>
      <c r="I1098" s="12">
        <v>4</v>
      </c>
      <c r="J1098" s="12">
        <v>4</v>
      </c>
      <c r="K1098" s="12">
        <v>4</v>
      </c>
      <c r="L1098" s="24" t="s">
        <v>10647</v>
      </c>
      <c r="M1098" t="str">
        <f>VLOOKUP(LEFT(Incoming_Data[[#This Row],[Object ID]],1),Lookup[#All],2,FALSE)</f>
        <v>Service Request</v>
      </c>
      <c r="N1098" s="36" t="str">
        <f>IFERROR(VLOOKUP(Incoming_Data[[#This Row],[Object ID]],SP_Data[#All],2,FALSE),"")</f>
        <v/>
      </c>
      <c r="O1098" s="36" t="str">
        <f>IFERROR(VLOOKUP(Incoming_Data[[#This Row],[Object ID]],Finalized_Data[#All],2,FALSE),"")</f>
        <v/>
      </c>
      <c r="P10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8" s="6">
        <f>IFERROR(DATE(YEAR(Incoming_Data[[#This Row],[Incoming Day]]),MONTH(Incoming_Data[[#This Row],[Incoming Day]]),1),"")</f>
        <v>41365</v>
      </c>
      <c r="R1098" s="3">
        <f>DATE(YEAR(Incoming_Data[[#This Row],[Incoming Day]]),1,1)</f>
        <v>41275</v>
      </c>
      <c r="S1098" s="6" t="str">
        <f>IFERROR(DATE(YEAR(Incoming_Data[[#This Row],[Completed Day]]),MONTH(Incoming_Data[[#This Row],[Completed Day]]),1),"")</f>
        <v/>
      </c>
      <c r="T1098" s="6" t="str">
        <f>IFERROR(DATE(YEAR(Incoming_Data[[#This Row],[Confirmed Day]]),MONTH(Incoming_Data[[#This Row],[Confirmed Day]]),1),"")</f>
        <v/>
      </c>
      <c r="U1098" s="12">
        <f>IF(ISNUMBER(Incoming_Data[[#This Row],[Completed Day]]),1,0)</f>
        <v>0</v>
      </c>
      <c r="V1098" s="12">
        <f>IF(ISNUMBER(Incoming_Data[[#This Row],[Confirmed Day]]),1,0)</f>
        <v>0</v>
      </c>
      <c r="X1098" t="s">
        <v>575</v>
      </c>
      <c r="Y1098" s="36">
        <v>41381</v>
      </c>
      <c r="AA1098" t="s">
        <v>608</v>
      </c>
      <c r="AB1098" s="36">
        <v>41414</v>
      </c>
    </row>
    <row r="1099" spans="2:28" x14ac:dyDescent="0.25">
      <c r="B1099" s="24" t="s">
        <v>30</v>
      </c>
      <c r="C1099" s="24" t="s">
        <v>17</v>
      </c>
      <c r="D1099" s="24" t="s">
        <v>2197</v>
      </c>
      <c r="E1099" s="24" t="s">
        <v>11382</v>
      </c>
      <c r="F1099" s="24" t="s">
        <v>11383</v>
      </c>
      <c r="G1099" s="36">
        <v>41388</v>
      </c>
      <c r="H1099" s="36">
        <v>41388</v>
      </c>
      <c r="I1099" s="12">
        <v>4</v>
      </c>
      <c r="J1099" s="12">
        <v>4</v>
      </c>
      <c r="K1099" s="12">
        <v>4</v>
      </c>
      <c r="L1099" s="24" t="s">
        <v>10647</v>
      </c>
      <c r="M1099" t="str">
        <f>VLOOKUP(LEFT(Incoming_Data[[#This Row],[Object ID]],1),Lookup[#All],2,FALSE)</f>
        <v>Service Request</v>
      </c>
      <c r="N1099" s="36" t="str">
        <f>IFERROR(VLOOKUP(Incoming_Data[[#This Row],[Object ID]],SP_Data[#All],2,FALSE),"")</f>
        <v/>
      </c>
      <c r="O1099" s="36" t="str">
        <f>IFERROR(VLOOKUP(Incoming_Data[[#This Row],[Object ID]],Finalized_Data[#All],2,FALSE),"")</f>
        <v/>
      </c>
      <c r="P10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099" s="6">
        <f>IFERROR(DATE(YEAR(Incoming_Data[[#This Row],[Incoming Day]]),MONTH(Incoming_Data[[#This Row],[Incoming Day]]),1),"")</f>
        <v>41365</v>
      </c>
      <c r="R1099" s="3">
        <f>DATE(YEAR(Incoming_Data[[#This Row],[Incoming Day]]),1,1)</f>
        <v>41275</v>
      </c>
      <c r="S1099" s="6" t="str">
        <f>IFERROR(DATE(YEAR(Incoming_Data[[#This Row],[Completed Day]]),MONTH(Incoming_Data[[#This Row],[Completed Day]]),1),"")</f>
        <v/>
      </c>
      <c r="T1099" s="6" t="str">
        <f>IFERROR(DATE(YEAR(Incoming_Data[[#This Row],[Confirmed Day]]),MONTH(Incoming_Data[[#This Row],[Confirmed Day]]),1),"")</f>
        <v/>
      </c>
      <c r="U1099" s="12">
        <f>IF(ISNUMBER(Incoming_Data[[#This Row],[Completed Day]]),1,0)</f>
        <v>0</v>
      </c>
      <c r="V1099" s="12">
        <f>IF(ISNUMBER(Incoming_Data[[#This Row],[Confirmed Day]]),1,0)</f>
        <v>0</v>
      </c>
      <c r="X1099" t="s">
        <v>576</v>
      </c>
      <c r="Y1099" s="36">
        <v>41381</v>
      </c>
      <c r="AA1099" t="s">
        <v>609</v>
      </c>
      <c r="AB1099" s="36">
        <v>41414</v>
      </c>
    </row>
    <row r="1100" spans="2:28" x14ac:dyDescent="0.25">
      <c r="B1100" s="24" t="s">
        <v>30</v>
      </c>
      <c r="C1100" s="24" t="s">
        <v>17</v>
      </c>
      <c r="D1100" s="24" t="s">
        <v>2197</v>
      </c>
      <c r="E1100" s="24" t="s">
        <v>706</v>
      </c>
      <c r="F1100" s="24" t="s">
        <v>707</v>
      </c>
      <c r="G1100" s="36">
        <v>41389</v>
      </c>
      <c r="H1100" s="36">
        <v>41389</v>
      </c>
      <c r="I1100" s="12">
        <v>3</v>
      </c>
      <c r="J1100" s="12">
        <v>3</v>
      </c>
      <c r="K1100" s="12">
        <v>3</v>
      </c>
      <c r="L1100" s="24" t="s">
        <v>10597</v>
      </c>
      <c r="M1100" t="str">
        <f>VLOOKUP(LEFT(Incoming_Data[[#This Row],[Object ID]],1),Lookup[#All],2,FALSE)</f>
        <v>Service Request</v>
      </c>
      <c r="N1100" s="36">
        <f>IFERROR(VLOOKUP(Incoming_Data[[#This Row],[Object ID]],SP_Data[#All],2,FALSE),"")</f>
        <v>41390</v>
      </c>
      <c r="O1100" s="36">
        <f>IFERROR(VLOOKUP(Incoming_Data[[#This Row],[Object ID]],Finalized_Data[#All],2,FALSE),"")</f>
        <v>41421</v>
      </c>
      <c r="P11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0" s="6">
        <f>IFERROR(DATE(YEAR(Incoming_Data[[#This Row],[Incoming Day]]),MONTH(Incoming_Data[[#This Row],[Incoming Day]]),1),"")</f>
        <v>41365</v>
      </c>
      <c r="R1100" s="3">
        <f>DATE(YEAR(Incoming_Data[[#This Row],[Incoming Day]]),1,1)</f>
        <v>41275</v>
      </c>
      <c r="S1100" s="6">
        <f>IFERROR(DATE(YEAR(Incoming_Data[[#This Row],[Completed Day]]),MONTH(Incoming_Data[[#This Row],[Completed Day]]),1),"")</f>
        <v>41365</v>
      </c>
      <c r="T1100" s="6">
        <f>IFERROR(DATE(YEAR(Incoming_Data[[#This Row],[Confirmed Day]]),MONTH(Incoming_Data[[#This Row],[Confirmed Day]]),1),"")</f>
        <v>41395</v>
      </c>
      <c r="U1100" s="12">
        <f>IF(ISNUMBER(Incoming_Data[[#This Row],[Completed Day]]),1,0)</f>
        <v>1</v>
      </c>
      <c r="V1100" s="12">
        <f>IF(ISNUMBER(Incoming_Data[[#This Row],[Confirmed Day]]),1,0)</f>
        <v>1</v>
      </c>
      <c r="X1100" t="s">
        <v>10715</v>
      </c>
      <c r="Y1100" s="36">
        <v>41402</v>
      </c>
      <c r="AA1100" t="s">
        <v>611</v>
      </c>
      <c r="AB1100" s="36">
        <v>41408</v>
      </c>
    </row>
    <row r="1101" spans="2:28" x14ac:dyDescent="0.25">
      <c r="B1101" s="24" t="s">
        <v>30</v>
      </c>
      <c r="C1101" s="24" t="s">
        <v>17</v>
      </c>
      <c r="D1101" s="24" t="s">
        <v>2197</v>
      </c>
      <c r="E1101" s="24" t="s">
        <v>714</v>
      </c>
      <c r="F1101" s="24" t="s">
        <v>715</v>
      </c>
      <c r="G1101" s="36">
        <v>41389</v>
      </c>
      <c r="H1101" s="36">
        <v>41389</v>
      </c>
      <c r="I1101" s="12">
        <v>2</v>
      </c>
      <c r="J1101" s="12">
        <v>3</v>
      </c>
      <c r="K1101" s="12">
        <v>3</v>
      </c>
      <c r="L1101" s="24" t="s">
        <v>10597</v>
      </c>
      <c r="M1101" t="str">
        <f>VLOOKUP(LEFT(Incoming_Data[[#This Row],[Object ID]],1),Lookup[#All],2,FALSE)</f>
        <v>Service Request</v>
      </c>
      <c r="N1101" s="36">
        <f>IFERROR(VLOOKUP(Incoming_Data[[#This Row],[Object ID]],SP_Data[#All],2,FALSE),"")</f>
        <v>41389</v>
      </c>
      <c r="O1101" s="36">
        <f>IFERROR(VLOOKUP(Incoming_Data[[#This Row],[Object ID]],Finalized_Data[#All],2,FALSE),"")</f>
        <v>41420</v>
      </c>
      <c r="P11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1" s="6">
        <f>IFERROR(DATE(YEAR(Incoming_Data[[#This Row],[Incoming Day]]),MONTH(Incoming_Data[[#This Row],[Incoming Day]]),1),"")</f>
        <v>41365</v>
      </c>
      <c r="R1101" s="3">
        <f>DATE(YEAR(Incoming_Data[[#This Row],[Incoming Day]]),1,1)</f>
        <v>41275</v>
      </c>
      <c r="S1101" s="6">
        <f>IFERROR(DATE(YEAR(Incoming_Data[[#This Row],[Completed Day]]),MONTH(Incoming_Data[[#This Row],[Completed Day]]),1),"")</f>
        <v>41365</v>
      </c>
      <c r="T1101" s="6">
        <f>IFERROR(DATE(YEAR(Incoming_Data[[#This Row],[Confirmed Day]]),MONTH(Incoming_Data[[#This Row],[Confirmed Day]]),1),"")</f>
        <v>41395</v>
      </c>
      <c r="U1101" s="12">
        <f>IF(ISNUMBER(Incoming_Data[[#This Row],[Completed Day]]),1,0)</f>
        <v>1</v>
      </c>
      <c r="V1101" s="12">
        <f>IF(ISNUMBER(Incoming_Data[[#This Row],[Confirmed Day]]),1,0)</f>
        <v>1</v>
      </c>
      <c r="X1101" t="s">
        <v>578</v>
      </c>
      <c r="Y1101" s="36">
        <v>41383</v>
      </c>
      <c r="AA1101" t="s">
        <v>613</v>
      </c>
      <c r="AB1101" s="36">
        <v>41428</v>
      </c>
    </row>
    <row r="1102" spans="2:28" x14ac:dyDescent="0.25">
      <c r="B1102" s="24" t="s">
        <v>30</v>
      </c>
      <c r="C1102" s="24" t="s">
        <v>17</v>
      </c>
      <c r="D1102" s="24" t="s">
        <v>2197</v>
      </c>
      <c r="E1102" s="24" t="s">
        <v>738</v>
      </c>
      <c r="F1102" s="24" t="s">
        <v>739</v>
      </c>
      <c r="G1102" s="36">
        <v>41389</v>
      </c>
      <c r="H1102" s="36">
        <v>41389</v>
      </c>
      <c r="I1102" s="12">
        <v>3</v>
      </c>
      <c r="J1102" s="12">
        <v>3</v>
      </c>
      <c r="K1102" s="12">
        <v>3</v>
      </c>
      <c r="L1102" s="24" t="s">
        <v>10597</v>
      </c>
      <c r="M1102" t="str">
        <f>VLOOKUP(LEFT(Incoming_Data[[#This Row],[Object ID]],1),Lookup[#All],2,FALSE)</f>
        <v>Service Request</v>
      </c>
      <c r="N1102" s="36">
        <f>IFERROR(VLOOKUP(Incoming_Data[[#This Row],[Object ID]],SP_Data[#All],2,FALSE),"")</f>
        <v>41389</v>
      </c>
      <c r="O1102" s="36">
        <f>IFERROR(VLOOKUP(Incoming_Data[[#This Row],[Object ID]],Finalized_Data[#All],2,FALSE),"")</f>
        <v>41390</v>
      </c>
      <c r="P11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2" s="6">
        <f>IFERROR(DATE(YEAR(Incoming_Data[[#This Row],[Incoming Day]]),MONTH(Incoming_Data[[#This Row],[Incoming Day]]),1),"")</f>
        <v>41365</v>
      </c>
      <c r="R1102" s="3">
        <f>DATE(YEAR(Incoming_Data[[#This Row],[Incoming Day]]),1,1)</f>
        <v>41275</v>
      </c>
      <c r="S1102" s="6">
        <f>IFERROR(DATE(YEAR(Incoming_Data[[#This Row],[Completed Day]]),MONTH(Incoming_Data[[#This Row],[Completed Day]]),1),"")</f>
        <v>41365</v>
      </c>
      <c r="T1102" s="6">
        <f>IFERROR(DATE(YEAR(Incoming_Data[[#This Row],[Confirmed Day]]),MONTH(Incoming_Data[[#This Row],[Confirmed Day]]),1),"")</f>
        <v>41365</v>
      </c>
      <c r="U1102" s="12">
        <f>IF(ISNUMBER(Incoming_Data[[#This Row],[Completed Day]]),1,0)</f>
        <v>1</v>
      </c>
      <c r="V1102" s="12">
        <f>IF(ISNUMBER(Incoming_Data[[#This Row],[Confirmed Day]]),1,0)</f>
        <v>1</v>
      </c>
      <c r="X1102" t="s">
        <v>580</v>
      </c>
      <c r="Y1102" s="36">
        <v>41383</v>
      </c>
      <c r="AA1102" t="s">
        <v>615</v>
      </c>
      <c r="AB1102" s="36">
        <v>41383</v>
      </c>
    </row>
    <row r="1103" spans="2:28" x14ac:dyDescent="0.25">
      <c r="B1103" s="24" t="s">
        <v>30</v>
      </c>
      <c r="C1103" s="24" t="s">
        <v>17</v>
      </c>
      <c r="D1103" s="24" t="s">
        <v>2197</v>
      </c>
      <c r="E1103" s="24" t="s">
        <v>779</v>
      </c>
      <c r="F1103" s="24" t="s">
        <v>780</v>
      </c>
      <c r="G1103" s="36">
        <v>41390</v>
      </c>
      <c r="H1103" s="36">
        <v>41390</v>
      </c>
      <c r="I1103" s="12">
        <v>3</v>
      </c>
      <c r="J1103" s="12">
        <v>3</v>
      </c>
      <c r="K1103" s="12">
        <v>3</v>
      </c>
      <c r="L1103" s="24" t="s">
        <v>10597</v>
      </c>
      <c r="M1103" t="str">
        <f>VLOOKUP(LEFT(Incoming_Data[[#This Row],[Object ID]],1),Lookup[#All],2,FALSE)</f>
        <v>Service Request</v>
      </c>
      <c r="N1103" s="36">
        <f>IFERROR(VLOOKUP(Incoming_Data[[#This Row],[Object ID]],SP_Data[#All],2,FALSE),"")</f>
        <v>41390</v>
      </c>
      <c r="O1103" s="36">
        <f>IFERROR(VLOOKUP(Incoming_Data[[#This Row],[Object ID]],Finalized_Data[#All],2,FALSE),"")</f>
        <v>41390</v>
      </c>
      <c r="P11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3" s="6">
        <f>IFERROR(DATE(YEAR(Incoming_Data[[#This Row],[Incoming Day]]),MONTH(Incoming_Data[[#This Row],[Incoming Day]]),1),"")</f>
        <v>41365</v>
      </c>
      <c r="R1103" s="3">
        <f>DATE(YEAR(Incoming_Data[[#This Row],[Incoming Day]]),1,1)</f>
        <v>41275</v>
      </c>
      <c r="S1103" s="6">
        <f>IFERROR(DATE(YEAR(Incoming_Data[[#This Row],[Completed Day]]),MONTH(Incoming_Data[[#This Row],[Completed Day]]),1),"")</f>
        <v>41365</v>
      </c>
      <c r="T1103" s="6">
        <f>IFERROR(DATE(YEAR(Incoming_Data[[#This Row],[Confirmed Day]]),MONTH(Incoming_Data[[#This Row],[Confirmed Day]]),1),"")</f>
        <v>41365</v>
      </c>
      <c r="U1103" s="12">
        <f>IF(ISNUMBER(Incoming_Data[[#This Row],[Completed Day]]),1,0)</f>
        <v>1</v>
      </c>
      <c r="V1103" s="12">
        <f>IF(ISNUMBER(Incoming_Data[[#This Row],[Confirmed Day]]),1,0)</f>
        <v>1</v>
      </c>
      <c r="X1103" t="s">
        <v>582</v>
      </c>
      <c r="Y1103" s="36">
        <v>41387</v>
      </c>
      <c r="AA1103" t="s">
        <v>1663</v>
      </c>
      <c r="AB1103" s="36">
        <v>41395</v>
      </c>
    </row>
    <row r="1104" spans="2:28" x14ac:dyDescent="0.25">
      <c r="B1104" s="24" t="s">
        <v>30</v>
      </c>
      <c r="C1104" s="24" t="s">
        <v>17</v>
      </c>
      <c r="D1104" s="24" t="s">
        <v>2197</v>
      </c>
      <c r="E1104" s="24" t="s">
        <v>781</v>
      </c>
      <c r="F1104" s="24" t="s">
        <v>782</v>
      </c>
      <c r="G1104" s="36">
        <v>41390</v>
      </c>
      <c r="H1104" s="36">
        <v>41390</v>
      </c>
      <c r="I1104" s="12">
        <v>3</v>
      </c>
      <c r="J1104" s="12">
        <v>3</v>
      </c>
      <c r="K1104" s="12">
        <v>3</v>
      </c>
      <c r="L1104" s="24" t="s">
        <v>10597</v>
      </c>
      <c r="M1104" t="str">
        <f>VLOOKUP(LEFT(Incoming_Data[[#This Row],[Object ID]],1),Lookup[#All],2,FALSE)</f>
        <v>Service Request</v>
      </c>
      <c r="N1104" s="36">
        <f>IFERROR(VLOOKUP(Incoming_Data[[#This Row],[Object ID]],SP_Data[#All],2,FALSE),"")</f>
        <v>41390</v>
      </c>
      <c r="O1104" s="36">
        <f>IFERROR(VLOOKUP(Incoming_Data[[#This Row],[Object ID]],Finalized_Data[#All],2,FALSE),"")</f>
        <v>41421</v>
      </c>
      <c r="P11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4" s="6">
        <f>IFERROR(DATE(YEAR(Incoming_Data[[#This Row],[Incoming Day]]),MONTH(Incoming_Data[[#This Row],[Incoming Day]]),1),"")</f>
        <v>41365</v>
      </c>
      <c r="R1104" s="3">
        <f>DATE(YEAR(Incoming_Data[[#This Row],[Incoming Day]]),1,1)</f>
        <v>41275</v>
      </c>
      <c r="S1104" s="6">
        <f>IFERROR(DATE(YEAR(Incoming_Data[[#This Row],[Completed Day]]),MONTH(Incoming_Data[[#This Row],[Completed Day]]),1),"")</f>
        <v>41365</v>
      </c>
      <c r="T1104" s="6">
        <f>IFERROR(DATE(YEAR(Incoming_Data[[#This Row],[Confirmed Day]]),MONTH(Incoming_Data[[#This Row],[Confirmed Day]]),1),"")</f>
        <v>41395</v>
      </c>
      <c r="U1104" s="12">
        <f>IF(ISNUMBER(Incoming_Data[[#This Row],[Completed Day]]),1,0)</f>
        <v>1</v>
      </c>
      <c r="V1104" s="12">
        <f>IF(ISNUMBER(Incoming_Data[[#This Row],[Confirmed Day]]),1,0)</f>
        <v>1</v>
      </c>
      <c r="X1104" t="s">
        <v>584</v>
      </c>
      <c r="Y1104" s="36">
        <v>41382</v>
      </c>
      <c r="AA1104" t="s">
        <v>616</v>
      </c>
      <c r="AB1104" s="36">
        <v>41414</v>
      </c>
    </row>
    <row r="1105" spans="2:28" x14ac:dyDescent="0.25">
      <c r="B1105" s="24" t="s">
        <v>30</v>
      </c>
      <c r="C1105" s="24" t="s">
        <v>17</v>
      </c>
      <c r="D1105" s="24" t="s">
        <v>2197</v>
      </c>
      <c r="E1105" s="24" t="s">
        <v>794</v>
      </c>
      <c r="F1105" s="24" t="s">
        <v>795</v>
      </c>
      <c r="G1105" s="36">
        <v>41393</v>
      </c>
      <c r="H1105" s="36">
        <v>41393</v>
      </c>
      <c r="I1105" s="12">
        <v>3</v>
      </c>
      <c r="J1105" s="12">
        <v>3</v>
      </c>
      <c r="K1105" s="12">
        <v>3</v>
      </c>
      <c r="L1105" s="24" t="s">
        <v>10597</v>
      </c>
      <c r="M1105" t="str">
        <f>VLOOKUP(LEFT(Incoming_Data[[#This Row],[Object ID]],1),Lookup[#All],2,FALSE)</f>
        <v>Service Request</v>
      </c>
      <c r="N1105" s="36">
        <f>IFERROR(VLOOKUP(Incoming_Data[[#This Row],[Object ID]],SP_Data[#All],2,FALSE),"")</f>
        <v>41393</v>
      </c>
      <c r="O1105" s="36">
        <f>IFERROR(VLOOKUP(Incoming_Data[[#This Row],[Object ID]],Finalized_Data[#All],2,FALSE),"")</f>
        <v>41424</v>
      </c>
      <c r="P11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5" s="6">
        <f>IFERROR(DATE(YEAR(Incoming_Data[[#This Row],[Incoming Day]]),MONTH(Incoming_Data[[#This Row],[Incoming Day]]),1),"")</f>
        <v>41365</v>
      </c>
      <c r="R1105" s="3">
        <f>DATE(YEAR(Incoming_Data[[#This Row],[Incoming Day]]),1,1)</f>
        <v>41275</v>
      </c>
      <c r="S1105" s="6">
        <f>IFERROR(DATE(YEAR(Incoming_Data[[#This Row],[Completed Day]]),MONTH(Incoming_Data[[#This Row],[Completed Day]]),1),"")</f>
        <v>41365</v>
      </c>
      <c r="T1105" s="6">
        <f>IFERROR(DATE(YEAR(Incoming_Data[[#This Row],[Confirmed Day]]),MONTH(Incoming_Data[[#This Row],[Confirmed Day]]),1),"")</f>
        <v>41395</v>
      </c>
      <c r="U1105" s="12">
        <f>IF(ISNUMBER(Incoming_Data[[#This Row],[Completed Day]]),1,0)</f>
        <v>1</v>
      </c>
      <c r="V1105" s="12">
        <f>IF(ISNUMBER(Incoming_Data[[#This Row],[Confirmed Day]]),1,0)</f>
        <v>1</v>
      </c>
      <c r="X1105" t="s">
        <v>586</v>
      </c>
      <c r="Y1105" s="36">
        <v>41382</v>
      </c>
      <c r="AA1105" t="s">
        <v>618</v>
      </c>
      <c r="AB1105" s="36">
        <v>41414</v>
      </c>
    </row>
    <row r="1106" spans="2:28" x14ac:dyDescent="0.25">
      <c r="B1106" s="24" t="s">
        <v>30</v>
      </c>
      <c r="C1106" s="24" t="s">
        <v>17</v>
      </c>
      <c r="D1106" s="24" t="s">
        <v>2197</v>
      </c>
      <c r="E1106" s="24" t="s">
        <v>798</v>
      </c>
      <c r="F1106" s="24" t="s">
        <v>799</v>
      </c>
      <c r="G1106" s="36">
        <v>41393</v>
      </c>
      <c r="H1106" s="36">
        <v>41393</v>
      </c>
      <c r="I1106" s="12">
        <v>3</v>
      </c>
      <c r="J1106" s="12">
        <v>3</v>
      </c>
      <c r="K1106" s="12">
        <v>3</v>
      </c>
      <c r="L1106" s="24" t="s">
        <v>10597</v>
      </c>
      <c r="M1106" t="str">
        <f>VLOOKUP(LEFT(Incoming_Data[[#This Row],[Object ID]],1),Lookup[#All],2,FALSE)</f>
        <v>Service Request</v>
      </c>
      <c r="N1106" s="36">
        <f>IFERROR(VLOOKUP(Incoming_Data[[#This Row],[Object ID]],SP_Data[#All],2,FALSE),"")</f>
        <v>41393</v>
      </c>
      <c r="O1106" s="36">
        <f>IFERROR(VLOOKUP(Incoming_Data[[#This Row],[Object ID]],Finalized_Data[#All],2,FALSE),"")</f>
        <v>41393</v>
      </c>
      <c r="P11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6" s="6">
        <f>IFERROR(DATE(YEAR(Incoming_Data[[#This Row],[Incoming Day]]),MONTH(Incoming_Data[[#This Row],[Incoming Day]]),1),"")</f>
        <v>41365</v>
      </c>
      <c r="R1106" s="3">
        <f>DATE(YEAR(Incoming_Data[[#This Row],[Incoming Day]]),1,1)</f>
        <v>41275</v>
      </c>
      <c r="S1106" s="6">
        <f>IFERROR(DATE(YEAR(Incoming_Data[[#This Row],[Completed Day]]),MONTH(Incoming_Data[[#This Row],[Completed Day]]),1),"")</f>
        <v>41365</v>
      </c>
      <c r="T1106" s="6">
        <f>IFERROR(DATE(YEAR(Incoming_Data[[#This Row],[Confirmed Day]]),MONTH(Incoming_Data[[#This Row],[Confirmed Day]]),1),"")</f>
        <v>41365</v>
      </c>
      <c r="U1106" s="12">
        <f>IF(ISNUMBER(Incoming_Data[[#This Row],[Completed Day]]),1,0)</f>
        <v>1</v>
      </c>
      <c r="V1106" s="12">
        <f>IF(ISNUMBER(Incoming_Data[[#This Row],[Confirmed Day]]),1,0)</f>
        <v>1</v>
      </c>
      <c r="X1106" t="s">
        <v>588</v>
      </c>
      <c r="Y1106" s="36">
        <v>41382</v>
      </c>
      <c r="AA1106" t="s">
        <v>619</v>
      </c>
      <c r="AB1106" s="36">
        <v>41414</v>
      </c>
    </row>
    <row r="1107" spans="2:28" x14ac:dyDescent="0.25">
      <c r="B1107" s="24" t="s">
        <v>30</v>
      </c>
      <c r="C1107" s="24" t="s">
        <v>17</v>
      </c>
      <c r="D1107" s="24" t="s">
        <v>2197</v>
      </c>
      <c r="E1107" s="24" t="s">
        <v>826</v>
      </c>
      <c r="F1107" s="24" t="s">
        <v>827</v>
      </c>
      <c r="G1107" s="36">
        <v>41395</v>
      </c>
      <c r="H1107" s="36">
        <v>41394</v>
      </c>
      <c r="I1107" s="12">
        <v>3</v>
      </c>
      <c r="J1107" s="12">
        <v>3</v>
      </c>
      <c r="K1107" s="12">
        <v>3</v>
      </c>
      <c r="L1107" s="24" t="s">
        <v>10597</v>
      </c>
      <c r="M1107" t="str">
        <f>VLOOKUP(LEFT(Incoming_Data[[#This Row],[Object ID]],1),Lookup[#All],2,FALSE)</f>
        <v>Service Request</v>
      </c>
      <c r="N1107" s="36">
        <f>IFERROR(VLOOKUP(Incoming_Data[[#This Row],[Object ID]],SP_Data[#All],2,FALSE),"")</f>
        <v>41395</v>
      </c>
      <c r="O1107" s="36">
        <f>IFERROR(VLOOKUP(Incoming_Data[[#This Row],[Object ID]],Finalized_Data[#All],2,FALSE),"")</f>
        <v>41426</v>
      </c>
      <c r="P11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7" s="6">
        <f>IFERROR(DATE(YEAR(Incoming_Data[[#This Row],[Incoming Day]]),MONTH(Incoming_Data[[#This Row],[Incoming Day]]),1),"")</f>
        <v>41395</v>
      </c>
      <c r="R1107" s="3">
        <f>DATE(YEAR(Incoming_Data[[#This Row],[Incoming Day]]),1,1)</f>
        <v>41275</v>
      </c>
      <c r="S1107" s="6">
        <f>IFERROR(DATE(YEAR(Incoming_Data[[#This Row],[Completed Day]]),MONTH(Incoming_Data[[#This Row],[Completed Day]]),1),"")</f>
        <v>41395</v>
      </c>
      <c r="T1107" s="6">
        <f>IFERROR(DATE(YEAR(Incoming_Data[[#This Row],[Confirmed Day]]),MONTH(Incoming_Data[[#This Row],[Confirmed Day]]),1),"")</f>
        <v>41426</v>
      </c>
      <c r="U1107" s="12">
        <f>IF(ISNUMBER(Incoming_Data[[#This Row],[Completed Day]]),1,0)</f>
        <v>1</v>
      </c>
      <c r="V1107" s="12">
        <f>IF(ISNUMBER(Incoming_Data[[#This Row],[Confirmed Day]]),1,0)</f>
        <v>1</v>
      </c>
      <c r="X1107" t="s">
        <v>590</v>
      </c>
      <c r="Y1107" s="36">
        <v>41382</v>
      </c>
      <c r="AA1107" t="s">
        <v>621</v>
      </c>
      <c r="AB1107" s="36">
        <v>41414</v>
      </c>
    </row>
    <row r="1108" spans="2:28" x14ac:dyDescent="0.25">
      <c r="B1108" s="24" t="s">
        <v>30</v>
      </c>
      <c r="C1108" s="24" t="s">
        <v>17</v>
      </c>
      <c r="D1108" s="24" t="s">
        <v>2197</v>
      </c>
      <c r="E1108" s="24" t="s">
        <v>828</v>
      </c>
      <c r="F1108" s="24" t="s">
        <v>829</v>
      </c>
      <c r="G1108" s="36">
        <v>41395</v>
      </c>
      <c r="H1108" s="36">
        <v>41394</v>
      </c>
      <c r="I1108" s="12">
        <v>3</v>
      </c>
      <c r="J1108" s="12">
        <v>3</v>
      </c>
      <c r="K1108" s="12">
        <v>3</v>
      </c>
      <c r="L1108" s="24" t="s">
        <v>10597</v>
      </c>
      <c r="M1108" t="str">
        <f>VLOOKUP(LEFT(Incoming_Data[[#This Row],[Object ID]],1),Lookup[#All],2,FALSE)</f>
        <v>Service Request</v>
      </c>
      <c r="N1108" s="36">
        <f>IFERROR(VLOOKUP(Incoming_Data[[#This Row],[Object ID]],SP_Data[#All],2,FALSE),"")</f>
        <v>41395</v>
      </c>
      <c r="O1108" s="36">
        <f>IFERROR(VLOOKUP(Incoming_Data[[#This Row],[Object ID]],Finalized_Data[#All],2,FALSE),"")</f>
        <v>41426</v>
      </c>
      <c r="P11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8" s="6">
        <f>IFERROR(DATE(YEAR(Incoming_Data[[#This Row],[Incoming Day]]),MONTH(Incoming_Data[[#This Row],[Incoming Day]]),1),"")</f>
        <v>41395</v>
      </c>
      <c r="R1108" s="3">
        <f>DATE(YEAR(Incoming_Data[[#This Row],[Incoming Day]]),1,1)</f>
        <v>41275</v>
      </c>
      <c r="S1108" s="6">
        <f>IFERROR(DATE(YEAR(Incoming_Data[[#This Row],[Completed Day]]),MONTH(Incoming_Data[[#This Row],[Completed Day]]),1),"")</f>
        <v>41395</v>
      </c>
      <c r="T1108" s="6">
        <f>IFERROR(DATE(YEAR(Incoming_Data[[#This Row],[Confirmed Day]]),MONTH(Incoming_Data[[#This Row],[Confirmed Day]]),1),"")</f>
        <v>41426</v>
      </c>
      <c r="U1108" s="12">
        <f>IF(ISNUMBER(Incoming_Data[[#This Row],[Completed Day]]),1,0)</f>
        <v>1</v>
      </c>
      <c r="V1108" s="12">
        <f>IF(ISNUMBER(Incoming_Data[[#This Row],[Confirmed Day]]),1,0)</f>
        <v>1</v>
      </c>
      <c r="X1108" t="s">
        <v>1783</v>
      </c>
      <c r="Y1108" s="36">
        <v>41383</v>
      </c>
      <c r="AA1108" t="s">
        <v>622</v>
      </c>
      <c r="AB1108" s="36">
        <v>41414</v>
      </c>
    </row>
    <row r="1109" spans="2:28" x14ac:dyDescent="0.25">
      <c r="B1109" s="24" t="s">
        <v>30</v>
      </c>
      <c r="C1109" s="24" t="s">
        <v>17</v>
      </c>
      <c r="D1109" s="24" t="s">
        <v>2197</v>
      </c>
      <c r="E1109" s="24" t="s">
        <v>855</v>
      </c>
      <c r="F1109" s="24" t="s">
        <v>409</v>
      </c>
      <c r="G1109" s="36">
        <v>41395</v>
      </c>
      <c r="H1109" s="36">
        <v>41395</v>
      </c>
      <c r="I1109" s="12">
        <v>2</v>
      </c>
      <c r="J1109" s="12">
        <v>3</v>
      </c>
      <c r="K1109" s="12">
        <v>3</v>
      </c>
      <c r="L1109" s="24" t="s">
        <v>10597</v>
      </c>
      <c r="M1109" t="str">
        <f>VLOOKUP(LEFT(Incoming_Data[[#This Row],[Object ID]],1),Lookup[#All],2,FALSE)</f>
        <v>Service Request</v>
      </c>
      <c r="N1109" s="36">
        <f>IFERROR(VLOOKUP(Incoming_Data[[#This Row],[Object ID]],SP_Data[#All],2,FALSE),"")</f>
        <v>41396</v>
      </c>
      <c r="O1109" s="36">
        <f>IFERROR(VLOOKUP(Incoming_Data[[#This Row],[Object ID]],Finalized_Data[#All],2,FALSE),"")</f>
        <v>41427</v>
      </c>
      <c r="P11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09" s="6">
        <f>IFERROR(DATE(YEAR(Incoming_Data[[#This Row],[Incoming Day]]),MONTH(Incoming_Data[[#This Row],[Incoming Day]]),1),"")</f>
        <v>41395</v>
      </c>
      <c r="R1109" s="3">
        <f>DATE(YEAR(Incoming_Data[[#This Row],[Incoming Day]]),1,1)</f>
        <v>41275</v>
      </c>
      <c r="S1109" s="6">
        <f>IFERROR(DATE(YEAR(Incoming_Data[[#This Row],[Completed Day]]),MONTH(Incoming_Data[[#This Row],[Completed Day]]),1),"")</f>
        <v>41395</v>
      </c>
      <c r="T1109" s="6">
        <f>IFERROR(DATE(YEAR(Incoming_Data[[#This Row],[Confirmed Day]]),MONTH(Incoming_Data[[#This Row],[Confirmed Day]]),1),"")</f>
        <v>41426</v>
      </c>
      <c r="U1109" s="12">
        <f>IF(ISNUMBER(Incoming_Data[[#This Row],[Completed Day]]),1,0)</f>
        <v>1</v>
      </c>
      <c r="V1109" s="12">
        <f>IF(ISNUMBER(Incoming_Data[[#This Row],[Confirmed Day]]),1,0)</f>
        <v>1</v>
      </c>
      <c r="X1109" t="s">
        <v>1785</v>
      </c>
      <c r="Y1109" s="36">
        <v>41383</v>
      </c>
      <c r="AA1109" t="s">
        <v>624</v>
      </c>
      <c r="AB1109" s="36">
        <v>41387</v>
      </c>
    </row>
    <row r="1110" spans="2:28" x14ac:dyDescent="0.25">
      <c r="B1110" s="24" t="s">
        <v>30</v>
      </c>
      <c r="C1110" s="24" t="s">
        <v>17</v>
      </c>
      <c r="D1110" s="24" t="s">
        <v>2197</v>
      </c>
      <c r="E1110" s="24" t="s">
        <v>887</v>
      </c>
      <c r="F1110" s="24" t="s">
        <v>888</v>
      </c>
      <c r="G1110" s="36">
        <v>41396</v>
      </c>
      <c r="H1110" s="36">
        <v>41396</v>
      </c>
      <c r="I1110" s="12">
        <v>3</v>
      </c>
      <c r="J1110" s="12">
        <v>3</v>
      </c>
      <c r="K1110" s="12">
        <v>3</v>
      </c>
      <c r="L1110" s="24" t="s">
        <v>10597</v>
      </c>
      <c r="M1110" t="str">
        <f>VLOOKUP(LEFT(Incoming_Data[[#This Row],[Object ID]],1),Lookup[#All],2,FALSE)</f>
        <v>Service Request</v>
      </c>
      <c r="N1110" s="36">
        <f>IFERROR(VLOOKUP(Incoming_Data[[#This Row],[Object ID]],SP_Data[#All],2,FALSE),"")</f>
        <v>41396</v>
      </c>
      <c r="O1110" s="36">
        <f>IFERROR(VLOOKUP(Incoming_Data[[#This Row],[Object ID]],Finalized_Data[#All],2,FALSE),"")</f>
        <v>41427</v>
      </c>
      <c r="P11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0" s="6">
        <f>IFERROR(DATE(YEAR(Incoming_Data[[#This Row],[Incoming Day]]),MONTH(Incoming_Data[[#This Row],[Incoming Day]]),1),"")</f>
        <v>41395</v>
      </c>
      <c r="R1110" s="3">
        <f>DATE(YEAR(Incoming_Data[[#This Row],[Incoming Day]]),1,1)</f>
        <v>41275</v>
      </c>
      <c r="S1110" s="6">
        <f>IFERROR(DATE(YEAR(Incoming_Data[[#This Row],[Completed Day]]),MONTH(Incoming_Data[[#This Row],[Completed Day]]),1),"")</f>
        <v>41395</v>
      </c>
      <c r="T1110" s="6">
        <f>IFERROR(DATE(YEAR(Incoming_Data[[#This Row],[Confirmed Day]]),MONTH(Incoming_Data[[#This Row],[Confirmed Day]]),1),"")</f>
        <v>41426</v>
      </c>
      <c r="U1110" s="12">
        <f>IF(ISNUMBER(Incoming_Data[[#This Row],[Completed Day]]),1,0)</f>
        <v>1</v>
      </c>
      <c r="V1110" s="12">
        <f>IF(ISNUMBER(Incoming_Data[[#This Row],[Confirmed Day]]),1,0)</f>
        <v>1</v>
      </c>
      <c r="X1110" t="s">
        <v>592</v>
      </c>
      <c r="Y1110" s="36">
        <v>41382</v>
      </c>
      <c r="AA1110" t="s">
        <v>626</v>
      </c>
      <c r="AB1110" s="36">
        <v>41418</v>
      </c>
    </row>
    <row r="1111" spans="2:28" x14ac:dyDescent="0.25">
      <c r="B1111" s="24" t="s">
        <v>30</v>
      </c>
      <c r="C1111" s="24" t="s">
        <v>17</v>
      </c>
      <c r="D1111" s="24" t="s">
        <v>2197</v>
      </c>
      <c r="E1111" s="24" t="s">
        <v>902</v>
      </c>
      <c r="F1111" s="24" t="s">
        <v>903</v>
      </c>
      <c r="G1111" s="36">
        <v>41396</v>
      </c>
      <c r="H1111" s="36">
        <v>41396</v>
      </c>
      <c r="I1111" s="12">
        <v>3</v>
      </c>
      <c r="J1111" s="12">
        <v>3</v>
      </c>
      <c r="K1111" s="12">
        <v>3</v>
      </c>
      <c r="L1111" s="24" t="s">
        <v>10597</v>
      </c>
      <c r="M1111" t="str">
        <f>VLOOKUP(LEFT(Incoming_Data[[#This Row],[Object ID]],1),Lookup[#All],2,FALSE)</f>
        <v>Service Request</v>
      </c>
      <c r="N1111" s="36">
        <f>IFERROR(VLOOKUP(Incoming_Data[[#This Row],[Object ID]],SP_Data[#All],2,FALSE),"")</f>
        <v>41396</v>
      </c>
      <c r="O1111" s="36">
        <f>IFERROR(VLOOKUP(Incoming_Data[[#This Row],[Object ID]],Finalized_Data[#All],2,FALSE),"")</f>
        <v>41396</v>
      </c>
      <c r="P11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1" s="6">
        <f>IFERROR(DATE(YEAR(Incoming_Data[[#This Row],[Incoming Day]]),MONTH(Incoming_Data[[#This Row],[Incoming Day]]),1),"")</f>
        <v>41395</v>
      </c>
      <c r="R1111" s="3">
        <f>DATE(YEAR(Incoming_Data[[#This Row],[Incoming Day]]),1,1)</f>
        <v>41275</v>
      </c>
      <c r="S1111" s="6">
        <f>IFERROR(DATE(YEAR(Incoming_Data[[#This Row],[Completed Day]]),MONTH(Incoming_Data[[#This Row],[Completed Day]]),1),"")</f>
        <v>41395</v>
      </c>
      <c r="T1111" s="6">
        <f>IFERROR(DATE(YEAR(Incoming_Data[[#This Row],[Confirmed Day]]),MONTH(Incoming_Data[[#This Row],[Confirmed Day]]),1),"")</f>
        <v>41395</v>
      </c>
      <c r="U1111" s="12">
        <f>IF(ISNUMBER(Incoming_Data[[#This Row],[Completed Day]]),1,0)</f>
        <v>1</v>
      </c>
      <c r="V1111" s="12">
        <f>IF(ISNUMBER(Incoming_Data[[#This Row],[Confirmed Day]]),1,0)</f>
        <v>1</v>
      </c>
      <c r="X1111" t="s">
        <v>594</v>
      </c>
      <c r="Y1111" s="36">
        <v>41382</v>
      </c>
      <c r="AA1111" t="s">
        <v>1664</v>
      </c>
      <c r="AB1111" s="36">
        <v>41395</v>
      </c>
    </row>
    <row r="1112" spans="2:28" x14ac:dyDescent="0.25">
      <c r="B1112" s="24" t="s">
        <v>30</v>
      </c>
      <c r="C1112" s="24" t="s">
        <v>17</v>
      </c>
      <c r="D1112" s="24" t="s">
        <v>2197</v>
      </c>
      <c r="E1112" s="24" t="s">
        <v>904</v>
      </c>
      <c r="F1112" s="24" t="s">
        <v>905</v>
      </c>
      <c r="G1112" s="36">
        <v>41396</v>
      </c>
      <c r="H1112" s="36">
        <v>41396</v>
      </c>
      <c r="I1112" s="12">
        <v>3</v>
      </c>
      <c r="J1112" s="12">
        <v>3</v>
      </c>
      <c r="K1112" s="12">
        <v>3</v>
      </c>
      <c r="L1112" s="24" t="s">
        <v>10597</v>
      </c>
      <c r="M1112" t="str">
        <f>VLOOKUP(LEFT(Incoming_Data[[#This Row],[Object ID]],1),Lookup[#All],2,FALSE)</f>
        <v>Service Request</v>
      </c>
      <c r="N1112" s="36">
        <f>IFERROR(VLOOKUP(Incoming_Data[[#This Row],[Object ID]],SP_Data[#All],2,FALSE),"")</f>
        <v>41396</v>
      </c>
      <c r="O1112" s="36">
        <f>IFERROR(VLOOKUP(Incoming_Data[[#This Row],[Object ID]],Finalized_Data[#All],2,FALSE),"")</f>
        <v>41397</v>
      </c>
      <c r="P11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2" s="6">
        <f>IFERROR(DATE(YEAR(Incoming_Data[[#This Row],[Incoming Day]]),MONTH(Incoming_Data[[#This Row],[Incoming Day]]),1),"")</f>
        <v>41395</v>
      </c>
      <c r="R1112" s="3">
        <f>DATE(YEAR(Incoming_Data[[#This Row],[Incoming Day]]),1,1)</f>
        <v>41275</v>
      </c>
      <c r="S1112" s="6">
        <f>IFERROR(DATE(YEAR(Incoming_Data[[#This Row],[Completed Day]]),MONTH(Incoming_Data[[#This Row],[Completed Day]]),1),"")</f>
        <v>41395</v>
      </c>
      <c r="T1112" s="6">
        <f>IFERROR(DATE(YEAR(Incoming_Data[[#This Row],[Confirmed Day]]),MONTH(Incoming_Data[[#This Row],[Confirmed Day]]),1),"")</f>
        <v>41395</v>
      </c>
      <c r="U1112" s="12">
        <f>IF(ISNUMBER(Incoming_Data[[#This Row],[Completed Day]]),1,0)</f>
        <v>1</v>
      </c>
      <c r="V1112" s="12">
        <f>IF(ISNUMBER(Incoming_Data[[#This Row],[Confirmed Day]]),1,0)</f>
        <v>1</v>
      </c>
      <c r="X1112" t="s">
        <v>596</v>
      </c>
      <c r="Y1112" s="36">
        <v>41382</v>
      </c>
      <c r="AA1112" t="s">
        <v>1338</v>
      </c>
      <c r="AB1112" s="36">
        <v>41383</v>
      </c>
    </row>
    <row r="1113" spans="2:28" x14ac:dyDescent="0.25">
      <c r="B1113" s="24" t="s">
        <v>30</v>
      </c>
      <c r="C1113" s="24" t="s">
        <v>17</v>
      </c>
      <c r="D1113" s="24" t="s">
        <v>2197</v>
      </c>
      <c r="E1113" s="24" t="s">
        <v>929</v>
      </c>
      <c r="F1113" s="24" t="s">
        <v>930</v>
      </c>
      <c r="G1113" s="36">
        <v>41401</v>
      </c>
      <c r="H1113" s="36">
        <v>41401</v>
      </c>
      <c r="I1113" s="12">
        <v>3</v>
      </c>
      <c r="J1113" s="12">
        <v>3</v>
      </c>
      <c r="K1113" s="12">
        <v>3</v>
      </c>
      <c r="L1113" s="24" t="s">
        <v>10597</v>
      </c>
      <c r="M1113" t="str">
        <f>VLOOKUP(LEFT(Incoming_Data[[#This Row],[Object ID]],1),Lookup[#All],2,FALSE)</f>
        <v>Service Request</v>
      </c>
      <c r="N1113" s="36">
        <f>IFERROR(VLOOKUP(Incoming_Data[[#This Row],[Object ID]],SP_Data[#All],2,FALSE),"")</f>
        <v>41401</v>
      </c>
      <c r="O1113" s="36">
        <f>IFERROR(VLOOKUP(Incoming_Data[[#This Row],[Object ID]],Finalized_Data[#All],2,FALSE),"")</f>
        <v>41402</v>
      </c>
      <c r="P11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3" s="6">
        <f>IFERROR(DATE(YEAR(Incoming_Data[[#This Row],[Incoming Day]]),MONTH(Incoming_Data[[#This Row],[Incoming Day]]),1),"")</f>
        <v>41395</v>
      </c>
      <c r="R1113" s="3">
        <f>DATE(YEAR(Incoming_Data[[#This Row],[Incoming Day]]),1,1)</f>
        <v>41275</v>
      </c>
      <c r="S1113" s="6">
        <f>IFERROR(DATE(YEAR(Incoming_Data[[#This Row],[Completed Day]]),MONTH(Incoming_Data[[#This Row],[Completed Day]]),1),"")</f>
        <v>41395</v>
      </c>
      <c r="T1113" s="6">
        <f>IFERROR(DATE(YEAR(Incoming_Data[[#This Row],[Confirmed Day]]),MONTH(Incoming_Data[[#This Row],[Confirmed Day]]),1),"")</f>
        <v>41395</v>
      </c>
      <c r="U1113" s="12">
        <f>IF(ISNUMBER(Incoming_Data[[#This Row],[Completed Day]]),1,0)</f>
        <v>1</v>
      </c>
      <c r="V1113" s="12">
        <f>IF(ISNUMBER(Incoming_Data[[#This Row],[Confirmed Day]]),1,0)</f>
        <v>1</v>
      </c>
      <c r="X1113" t="s">
        <v>598</v>
      </c>
      <c r="Y1113" s="36">
        <v>41382</v>
      </c>
      <c r="AA1113" t="s">
        <v>1340</v>
      </c>
      <c r="AB1113" s="36">
        <v>41389</v>
      </c>
    </row>
    <row r="1114" spans="2:28" x14ac:dyDescent="0.25">
      <c r="B1114" s="24" t="s">
        <v>30</v>
      </c>
      <c r="C1114" s="24" t="s">
        <v>17</v>
      </c>
      <c r="D1114" s="24" t="s">
        <v>2197</v>
      </c>
      <c r="E1114" s="24" t="s">
        <v>11384</v>
      </c>
      <c r="F1114" s="24" t="s">
        <v>409</v>
      </c>
      <c r="G1114" s="36">
        <v>41401</v>
      </c>
      <c r="H1114" s="36">
        <v>41401</v>
      </c>
      <c r="I1114" s="12">
        <v>2</v>
      </c>
      <c r="J1114" s="12">
        <v>3</v>
      </c>
      <c r="K1114" s="12">
        <v>3</v>
      </c>
      <c r="L1114" s="24" t="s">
        <v>10599</v>
      </c>
      <c r="M1114" t="str">
        <f>VLOOKUP(LEFT(Incoming_Data[[#This Row],[Object ID]],1),Lookup[#All],2,FALSE)</f>
        <v>Service Request</v>
      </c>
      <c r="N1114" s="36">
        <f>IFERROR(VLOOKUP(Incoming_Data[[#This Row],[Object ID]],SP_Data[#All],2,FALSE),"")</f>
        <v>41402</v>
      </c>
      <c r="O1114" s="36" t="str">
        <f>IFERROR(VLOOKUP(Incoming_Data[[#This Row],[Object ID]],Finalized_Data[#All],2,FALSE),"")</f>
        <v/>
      </c>
      <c r="P11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4" s="6">
        <f>IFERROR(DATE(YEAR(Incoming_Data[[#This Row],[Incoming Day]]),MONTH(Incoming_Data[[#This Row],[Incoming Day]]),1),"")</f>
        <v>41395</v>
      </c>
      <c r="R1114" s="3">
        <f>DATE(YEAR(Incoming_Data[[#This Row],[Incoming Day]]),1,1)</f>
        <v>41275</v>
      </c>
      <c r="S1114" s="6">
        <f>IFERROR(DATE(YEAR(Incoming_Data[[#This Row],[Completed Day]]),MONTH(Incoming_Data[[#This Row],[Completed Day]]),1),"")</f>
        <v>41395</v>
      </c>
      <c r="T1114" s="6" t="str">
        <f>IFERROR(DATE(YEAR(Incoming_Data[[#This Row],[Confirmed Day]]),MONTH(Incoming_Data[[#This Row],[Confirmed Day]]),1),"")</f>
        <v/>
      </c>
      <c r="U1114" s="12">
        <f>IF(ISNUMBER(Incoming_Data[[#This Row],[Completed Day]]),1,0)</f>
        <v>1</v>
      </c>
      <c r="V1114" s="12">
        <f>IF(ISNUMBER(Incoming_Data[[#This Row],[Confirmed Day]]),1,0)</f>
        <v>0</v>
      </c>
      <c r="X1114" t="s">
        <v>600</v>
      </c>
      <c r="Y1114" s="36">
        <v>41382</v>
      </c>
      <c r="AA1114" t="s">
        <v>628</v>
      </c>
      <c r="AB1114" s="36">
        <v>41418</v>
      </c>
    </row>
    <row r="1115" spans="2:28" x14ac:dyDescent="0.25">
      <c r="B1115" s="24" t="s">
        <v>30</v>
      </c>
      <c r="C1115" s="24" t="s">
        <v>17</v>
      </c>
      <c r="D1115" s="24" t="s">
        <v>2197</v>
      </c>
      <c r="E1115" s="24" t="s">
        <v>11385</v>
      </c>
      <c r="F1115" s="24" t="s">
        <v>11386</v>
      </c>
      <c r="G1115" s="36">
        <v>41402</v>
      </c>
      <c r="H1115" s="36">
        <v>41401</v>
      </c>
      <c r="I1115" s="12">
        <v>3</v>
      </c>
      <c r="J1115" s="12">
        <v>3</v>
      </c>
      <c r="K1115" s="12">
        <v>3</v>
      </c>
      <c r="L1115" s="24" t="s">
        <v>10599</v>
      </c>
      <c r="M1115" t="str">
        <f>VLOOKUP(LEFT(Incoming_Data[[#This Row],[Object ID]],1),Lookup[#All],2,FALSE)</f>
        <v>Service Request</v>
      </c>
      <c r="N1115" s="36">
        <f>IFERROR(VLOOKUP(Incoming_Data[[#This Row],[Object ID]],SP_Data[#All],2,FALSE),"")</f>
        <v>41402</v>
      </c>
      <c r="O1115" s="36" t="str">
        <f>IFERROR(VLOOKUP(Incoming_Data[[#This Row],[Object ID]],Finalized_Data[#All],2,FALSE),"")</f>
        <v/>
      </c>
      <c r="P11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5" s="6">
        <f>IFERROR(DATE(YEAR(Incoming_Data[[#This Row],[Incoming Day]]),MONTH(Incoming_Data[[#This Row],[Incoming Day]]),1),"")</f>
        <v>41395</v>
      </c>
      <c r="R1115" s="3">
        <f>DATE(YEAR(Incoming_Data[[#This Row],[Incoming Day]]),1,1)</f>
        <v>41275</v>
      </c>
      <c r="S1115" s="6">
        <f>IFERROR(DATE(YEAR(Incoming_Data[[#This Row],[Completed Day]]),MONTH(Incoming_Data[[#This Row],[Completed Day]]),1),"")</f>
        <v>41395</v>
      </c>
      <c r="T1115" s="6" t="str">
        <f>IFERROR(DATE(YEAR(Incoming_Data[[#This Row],[Confirmed Day]]),MONTH(Incoming_Data[[#This Row],[Confirmed Day]]),1),"")</f>
        <v/>
      </c>
      <c r="U1115" s="12">
        <f>IF(ISNUMBER(Incoming_Data[[#This Row],[Completed Day]]),1,0)</f>
        <v>1</v>
      </c>
      <c r="V1115" s="12">
        <f>IF(ISNUMBER(Incoming_Data[[#This Row],[Confirmed Day]]),1,0)</f>
        <v>0</v>
      </c>
      <c r="X1115" t="s">
        <v>602</v>
      </c>
      <c r="Y1115" s="36">
        <v>41382</v>
      </c>
      <c r="AA1115" t="s">
        <v>4430</v>
      </c>
      <c r="AB1115" s="36">
        <v>41390</v>
      </c>
    </row>
    <row r="1116" spans="2:28" x14ac:dyDescent="0.25">
      <c r="B1116" s="24" t="s">
        <v>30</v>
      </c>
      <c r="C1116" s="24" t="s">
        <v>17</v>
      </c>
      <c r="D1116" s="24" t="s">
        <v>2197</v>
      </c>
      <c r="E1116" s="24" t="s">
        <v>11387</v>
      </c>
      <c r="F1116" s="24" t="s">
        <v>11388</v>
      </c>
      <c r="G1116" s="36">
        <v>41402</v>
      </c>
      <c r="H1116" s="36">
        <v>41401</v>
      </c>
      <c r="I1116" s="12">
        <v>3</v>
      </c>
      <c r="J1116" s="12">
        <v>3</v>
      </c>
      <c r="K1116" s="12">
        <v>3</v>
      </c>
      <c r="L1116" s="24" t="s">
        <v>10599</v>
      </c>
      <c r="M1116" t="str">
        <f>VLOOKUP(LEFT(Incoming_Data[[#This Row],[Object ID]],1),Lookup[#All],2,FALSE)</f>
        <v>Service Request</v>
      </c>
      <c r="N1116" s="36">
        <f>IFERROR(VLOOKUP(Incoming_Data[[#This Row],[Object ID]],SP_Data[#All],2,FALSE),"")</f>
        <v>41402</v>
      </c>
      <c r="O1116" s="36" t="str">
        <f>IFERROR(VLOOKUP(Incoming_Data[[#This Row],[Object ID]],Finalized_Data[#All],2,FALSE),"")</f>
        <v/>
      </c>
      <c r="P11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6" s="6">
        <f>IFERROR(DATE(YEAR(Incoming_Data[[#This Row],[Incoming Day]]),MONTH(Incoming_Data[[#This Row],[Incoming Day]]),1),"")</f>
        <v>41395</v>
      </c>
      <c r="R1116" s="3">
        <f>DATE(YEAR(Incoming_Data[[#This Row],[Incoming Day]]),1,1)</f>
        <v>41275</v>
      </c>
      <c r="S1116" s="6">
        <f>IFERROR(DATE(YEAR(Incoming_Data[[#This Row],[Completed Day]]),MONTH(Incoming_Data[[#This Row],[Completed Day]]),1),"")</f>
        <v>41395</v>
      </c>
      <c r="T1116" s="6" t="str">
        <f>IFERROR(DATE(YEAR(Incoming_Data[[#This Row],[Confirmed Day]]),MONTH(Incoming_Data[[#This Row],[Confirmed Day]]),1),"")</f>
        <v/>
      </c>
      <c r="U1116" s="12">
        <f>IF(ISNUMBER(Incoming_Data[[#This Row],[Completed Day]]),1,0)</f>
        <v>1</v>
      </c>
      <c r="V1116" s="12">
        <f>IF(ISNUMBER(Incoming_Data[[#This Row],[Confirmed Day]]),1,0)</f>
        <v>0</v>
      </c>
      <c r="X1116" t="s">
        <v>604</v>
      </c>
      <c r="Y1116" s="36">
        <v>41382</v>
      </c>
      <c r="AA1116" t="s">
        <v>630</v>
      </c>
      <c r="AB1116" s="36">
        <v>41419</v>
      </c>
    </row>
    <row r="1117" spans="2:28" x14ac:dyDescent="0.25">
      <c r="B1117" s="24" t="s">
        <v>30</v>
      </c>
      <c r="C1117" s="24" t="s">
        <v>17</v>
      </c>
      <c r="D1117" s="24" t="s">
        <v>2197</v>
      </c>
      <c r="E1117" s="24" t="s">
        <v>11389</v>
      </c>
      <c r="F1117" s="24" t="s">
        <v>11390</v>
      </c>
      <c r="G1117" s="36">
        <v>41402</v>
      </c>
      <c r="H1117" s="36">
        <v>41402</v>
      </c>
      <c r="I1117" s="12">
        <v>2</v>
      </c>
      <c r="J1117" s="12">
        <v>3</v>
      </c>
      <c r="K1117" s="12">
        <v>3</v>
      </c>
      <c r="L1117" s="24" t="s">
        <v>10599</v>
      </c>
      <c r="M1117" t="str">
        <f>VLOOKUP(LEFT(Incoming_Data[[#This Row],[Object ID]],1),Lookup[#All],2,FALSE)</f>
        <v>Service Request</v>
      </c>
      <c r="N1117" s="36">
        <f>IFERROR(VLOOKUP(Incoming_Data[[#This Row],[Object ID]],SP_Data[#All],2,FALSE),"")</f>
        <v>41403</v>
      </c>
      <c r="O1117" s="36" t="str">
        <f>IFERROR(VLOOKUP(Incoming_Data[[#This Row],[Object ID]],Finalized_Data[#All],2,FALSE),"")</f>
        <v/>
      </c>
      <c r="P11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7" s="6">
        <f>IFERROR(DATE(YEAR(Incoming_Data[[#This Row],[Incoming Day]]),MONTH(Incoming_Data[[#This Row],[Incoming Day]]),1),"")</f>
        <v>41395</v>
      </c>
      <c r="R1117" s="3">
        <f>DATE(YEAR(Incoming_Data[[#This Row],[Incoming Day]]),1,1)</f>
        <v>41275</v>
      </c>
      <c r="S1117" s="6">
        <f>IFERROR(DATE(YEAR(Incoming_Data[[#This Row],[Completed Day]]),MONTH(Incoming_Data[[#This Row],[Completed Day]]),1),"")</f>
        <v>41395</v>
      </c>
      <c r="T1117" s="6" t="str">
        <f>IFERROR(DATE(YEAR(Incoming_Data[[#This Row],[Confirmed Day]]),MONTH(Incoming_Data[[#This Row],[Confirmed Day]]),1),"")</f>
        <v/>
      </c>
      <c r="U1117" s="12">
        <f>IF(ISNUMBER(Incoming_Data[[#This Row],[Completed Day]]),1,0)</f>
        <v>1</v>
      </c>
      <c r="V1117" s="12">
        <f>IF(ISNUMBER(Incoming_Data[[#This Row],[Confirmed Day]]),1,0)</f>
        <v>0</v>
      </c>
      <c r="X1117" t="s">
        <v>606</v>
      </c>
      <c r="Y1117" s="36">
        <v>41382</v>
      </c>
      <c r="AA1117" t="s">
        <v>1787</v>
      </c>
      <c r="AB1117" s="36">
        <v>41418</v>
      </c>
    </row>
    <row r="1118" spans="2:28" x14ac:dyDescent="0.25">
      <c r="B1118" s="24" t="s">
        <v>30</v>
      </c>
      <c r="C1118" s="24" t="s">
        <v>17</v>
      </c>
      <c r="D1118" s="24" t="s">
        <v>2197</v>
      </c>
      <c r="E1118" s="24" t="s">
        <v>11391</v>
      </c>
      <c r="F1118" s="24" t="s">
        <v>11392</v>
      </c>
      <c r="G1118" s="36">
        <v>41404</v>
      </c>
      <c r="H1118" s="36">
        <v>41403</v>
      </c>
      <c r="I1118" s="12">
        <v>3</v>
      </c>
      <c r="J1118" s="12">
        <v>3</v>
      </c>
      <c r="K1118" s="12">
        <v>3</v>
      </c>
      <c r="L1118" s="24" t="s">
        <v>10599</v>
      </c>
      <c r="M1118" t="str">
        <f>VLOOKUP(LEFT(Incoming_Data[[#This Row],[Object ID]],1),Lookup[#All],2,FALSE)</f>
        <v>Service Request</v>
      </c>
      <c r="N1118" s="36">
        <f>IFERROR(VLOOKUP(Incoming_Data[[#This Row],[Object ID]],SP_Data[#All],2,FALSE),"")</f>
        <v>41404</v>
      </c>
      <c r="O1118" s="36" t="str">
        <f>IFERROR(VLOOKUP(Incoming_Data[[#This Row],[Object ID]],Finalized_Data[#All],2,FALSE),"")</f>
        <v/>
      </c>
      <c r="P11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8" s="6">
        <f>IFERROR(DATE(YEAR(Incoming_Data[[#This Row],[Incoming Day]]),MONTH(Incoming_Data[[#This Row],[Incoming Day]]),1),"")</f>
        <v>41395</v>
      </c>
      <c r="R1118" s="3">
        <f>DATE(YEAR(Incoming_Data[[#This Row],[Incoming Day]]),1,1)</f>
        <v>41275</v>
      </c>
      <c r="S1118" s="6">
        <f>IFERROR(DATE(YEAR(Incoming_Data[[#This Row],[Completed Day]]),MONTH(Incoming_Data[[#This Row],[Completed Day]]),1),"")</f>
        <v>41395</v>
      </c>
      <c r="T1118" s="6" t="str">
        <f>IFERROR(DATE(YEAR(Incoming_Data[[#This Row],[Confirmed Day]]),MONTH(Incoming_Data[[#This Row],[Confirmed Day]]),1),"")</f>
        <v/>
      </c>
      <c r="U1118" s="12">
        <f>IF(ISNUMBER(Incoming_Data[[#This Row],[Completed Day]]),1,0)</f>
        <v>1</v>
      </c>
      <c r="V1118" s="12">
        <f>IF(ISNUMBER(Incoming_Data[[#This Row],[Confirmed Day]]),1,0)</f>
        <v>0</v>
      </c>
      <c r="X1118" t="s">
        <v>608</v>
      </c>
      <c r="Y1118" s="36">
        <v>41383</v>
      </c>
      <c r="AA1118" t="s">
        <v>632</v>
      </c>
      <c r="AB1118" s="36">
        <v>41386</v>
      </c>
    </row>
    <row r="1119" spans="2:28" x14ac:dyDescent="0.25">
      <c r="B1119" s="24" t="s">
        <v>30</v>
      </c>
      <c r="C1119" s="24" t="s">
        <v>17</v>
      </c>
      <c r="D1119" s="24" t="s">
        <v>2197</v>
      </c>
      <c r="E1119" s="24" t="s">
        <v>11393</v>
      </c>
      <c r="F1119" s="24" t="s">
        <v>1018</v>
      </c>
      <c r="G1119" s="36">
        <v>41404</v>
      </c>
      <c r="H1119" s="36">
        <v>41403</v>
      </c>
      <c r="I1119" s="12">
        <v>3</v>
      </c>
      <c r="J1119" s="12">
        <v>3</v>
      </c>
      <c r="K1119" s="12">
        <v>3</v>
      </c>
      <c r="L1119" s="24" t="s">
        <v>10599</v>
      </c>
      <c r="M1119" t="str">
        <f>VLOOKUP(LEFT(Incoming_Data[[#This Row],[Object ID]],1),Lookup[#All],2,FALSE)</f>
        <v>Service Request</v>
      </c>
      <c r="N1119" s="36">
        <f>IFERROR(VLOOKUP(Incoming_Data[[#This Row],[Object ID]],SP_Data[#All],2,FALSE),"")</f>
        <v>41404</v>
      </c>
      <c r="O1119" s="36" t="str">
        <f>IFERROR(VLOOKUP(Incoming_Data[[#This Row],[Object ID]],Finalized_Data[#All],2,FALSE),"")</f>
        <v/>
      </c>
      <c r="P11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19" s="6">
        <f>IFERROR(DATE(YEAR(Incoming_Data[[#This Row],[Incoming Day]]),MONTH(Incoming_Data[[#This Row],[Incoming Day]]),1),"")</f>
        <v>41395</v>
      </c>
      <c r="R1119" s="3">
        <f>DATE(YEAR(Incoming_Data[[#This Row],[Incoming Day]]),1,1)</f>
        <v>41275</v>
      </c>
      <c r="S1119" s="6">
        <f>IFERROR(DATE(YEAR(Incoming_Data[[#This Row],[Completed Day]]),MONTH(Incoming_Data[[#This Row],[Completed Day]]),1),"")</f>
        <v>41395</v>
      </c>
      <c r="T1119" s="6" t="str">
        <f>IFERROR(DATE(YEAR(Incoming_Data[[#This Row],[Confirmed Day]]),MONTH(Incoming_Data[[#This Row],[Confirmed Day]]),1),"")</f>
        <v/>
      </c>
      <c r="U1119" s="12">
        <f>IF(ISNUMBER(Incoming_Data[[#This Row],[Completed Day]]),1,0)</f>
        <v>1</v>
      </c>
      <c r="V1119" s="12">
        <f>IF(ISNUMBER(Incoming_Data[[#This Row],[Confirmed Day]]),1,0)</f>
        <v>0</v>
      </c>
      <c r="X1119" t="s">
        <v>609</v>
      </c>
      <c r="Y1119" s="36">
        <v>41383</v>
      </c>
      <c r="AA1119" t="s">
        <v>634</v>
      </c>
      <c r="AB1119" s="36">
        <v>41425</v>
      </c>
    </row>
    <row r="1120" spans="2:28" x14ac:dyDescent="0.25">
      <c r="B1120" s="24" t="s">
        <v>30</v>
      </c>
      <c r="C1120" s="24" t="s">
        <v>17</v>
      </c>
      <c r="D1120" s="24" t="s">
        <v>2197</v>
      </c>
      <c r="E1120" s="24" t="s">
        <v>11394</v>
      </c>
      <c r="F1120" s="24" t="s">
        <v>11395</v>
      </c>
      <c r="G1120" s="36">
        <v>41404</v>
      </c>
      <c r="H1120" s="36">
        <v>41404</v>
      </c>
      <c r="I1120" s="12">
        <v>3</v>
      </c>
      <c r="J1120" s="12">
        <v>3</v>
      </c>
      <c r="K1120" s="12">
        <v>3</v>
      </c>
      <c r="L1120" s="24" t="s">
        <v>10599</v>
      </c>
      <c r="M1120" t="str">
        <f>VLOOKUP(LEFT(Incoming_Data[[#This Row],[Object ID]],1),Lookup[#All],2,FALSE)</f>
        <v>Service Request</v>
      </c>
      <c r="N1120" s="36">
        <f>IFERROR(VLOOKUP(Incoming_Data[[#This Row],[Object ID]],SP_Data[#All],2,FALSE),"")</f>
        <v>41404</v>
      </c>
      <c r="O1120" s="36" t="str">
        <f>IFERROR(VLOOKUP(Incoming_Data[[#This Row],[Object ID]],Finalized_Data[#All],2,FALSE),"")</f>
        <v/>
      </c>
      <c r="P11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0" s="6">
        <f>IFERROR(DATE(YEAR(Incoming_Data[[#This Row],[Incoming Day]]),MONTH(Incoming_Data[[#This Row],[Incoming Day]]),1),"")</f>
        <v>41395</v>
      </c>
      <c r="R1120" s="3">
        <f>DATE(YEAR(Incoming_Data[[#This Row],[Incoming Day]]),1,1)</f>
        <v>41275</v>
      </c>
      <c r="S1120" s="6">
        <f>IFERROR(DATE(YEAR(Incoming_Data[[#This Row],[Completed Day]]),MONTH(Incoming_Data[[#This Row],[Completed Day]]),1),"")</f>
        <v>41395</v>
      </c>
      <c r="T1120" s="6" t="str">
        <f>IFERROR(DATE(YEAR(Incoming_Data[[#This Row],[Confirmed Day]]),MONTH(Incoming_Data[[#This Row],[Confirmed Day]]),1),"")</f>
        <v/>
      </c>
      <c r="U1120" s="12">
        <f>IF(ISNUMBER(Incoming_Data[[#This Row],[Completed Day]]),1,0)</f>
        <v>1</v>
      </c>
      <c r="V1120" s="12">
        <f>IF(ISNUMBER(Incoming_Data[[#This Row],[Confirmed Day]]),1,0)</f>
        <v>0</v>
      </c>
      <c r="X1120" t="s">
        <v>11740</v>
      </c>
      <c r="Y1120" s="36">
        <v>41407</v>
      </c>
      <c r="AA1120" t="s">
        <v>636</v>
      </c>
      <c r="AB1120" s="36">
        <v>41408</v>
      </c>
    </row>
    <row r="1121" spans="2:28" x14ac:dyDescent="0.25">
      <c r="B1121" s="24" t="s">
        <v>30</v>
      </c>
      <c r="C1121" s="24" t="s">
        <v>17</v>
      </c>
      <c r="D1121" s="24" t="s">
        <v>2197</v>
      </c>
      <c r="E1121" s="24" t="s">
        <v>11396</v>
      </c>
      <c r="F1121" s="24" t="s">
        <v>11397</v>
      </c>
      <c r="G1121" s="36">
        <v>41404</v>
      </c>
      <c r="H1121" s="36">
        <v>41404</v>
      </c>
      <c r="I1121" s="12">
        <v>3</v>
      </c>
      <c r="J1121" s="12">
        <v>3</v>
      </c>
      <c r="K1121" s="12">
        <v>3</v>
      </c>
      <c r="L1121" s="24" t="s">
        <v>10599</v>
      </c>
      <c r="M1121" t="str">
        <f>VLOOKUP(LEFT(Incoming_Data[[#This Row],[Object ID]],1),Lookup[#All],2,FALSE)</f>
        <v>Service Request</v>
      </c>
      <c r="N1121" s="36">
        <f>IFERROR(VLOOKUP(Incoming_Data[[#This Row],[Object ID]],SP_Data[#All],2,FALSE),"")</f>
        <v>41404</v>
      </c>
      <c r="O1121" s="36" t="str">
        <f>IFERROR(VLOOKUP(Incoming_Data[[#This Row],[Object ID]],Finalized_Data[#All],2,FALSE),"")</f>
        <v/>
      </c>
      <c r="P11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1" s="6">
        <f>IFERROR(DATE(YEAR(Incoming_Data[[#This Row],[Incoming Day]]),MONTH(Incoming_Data[[#This Row],[Incoming Day]]),1),"")</f>
        <v>41395</v>
      </c>
      <c r="R1121" s="3">
        <f>DATE(YEAR(Incoming_Data[[#This Row],[Incoming Day]]),1,1)</f>
        <v>41275</v>
      </c>
      <c r="S1121" s="6">
        <f>IFERROR(DATE(YEAR(Incoming_Data[[#This Row],[Completed Day]]),MONTH(Incoming_Data[[#This Row],[Completed Day]]),1),"")</f>
        <v>41395</v>
      </c>
      <c r="T1121" s="6" t="str">
        <f>IFERROR(DATE(YEAR(Incoming_Data[[#This Row],[Confirmed Day]]),MONTH(Incoming_Data[[#This Row],[Confirmed Day]]),1),"")</f>
        <v/>
      </c>
      <c r="U1121" s="12">
        <f>IF(ISNUMBER(Incoming_Data[[#This Row],[Completed Day]]),1,0)</f>
        <v>1</v>
      </c>
      <c r="V1121" s="12">
        <f>IF(ISNUMBER(Incoming_Data[[#This Row],[Confirmed Day]]),1,0)</f>
        <v>0</v>
      </c>
      <c r="X1121" t="s">
        <v>611</v>
      </c>
      <c r="Y1121" s="36">
        <v>41408</v>
      </c>
      <c r="AA1121" t="s">
        <v>1788</v>
      </c>
      <c r="AB1121" s="36">
        <v>41387</v>
      </c>
    </row>
    <row r="1122" spans="2:28" x14ac:dyDescent="0.25">
      <c r="B1122" s="24" t="s">
        <v>30</v>
      </c>
      <c r="C1122" s="24" t="s">
        <v>17</v>
      </c>
      <c r="D1122" s="24" t="s">
        <v>2197</v>
      </c>
      <c r="E1122" s="24" t="s">
        <v>958</v>
      </c>
      <c r="F1122" s="24" t="s">
        <v>959</v>
      </c>
      <c r="G1122" s="36">
        <v>41407</v>
      </c>
      <c r="H1122" s="36">
        <v>41407</v>
      </c>
      <c r="I1122" s="12">
        <v>3</v>
      </c>
      <c r="J1122" s="12">
        <v>3</v>
      </c>
      <c r="K1122" s="12">
        <v>3</v>
      </c>
      <c r="L1122" s="24" t="s">
        <v>10597</v>
      </c>
      <c r="M1122" t="str">
        <f>VLOOKUP(LEFT(Incoming_Data[[#This Row],[Object ID]],1),Lookup[#All],2,FALSE)</f>
        <v>Service Request</v>
      </c>
      <c r="N1122" s="36">
        <f>IFERROR(VLOOKUP(Incoming_Data[[#This Row],[Object ID]],SP_Data[#All],2,FALSE),"")</f>
        <v>41407</v>
      </c>
      <c r="O1122" s="36">
        <f>IFERROR(VLOOKUP(Incoming_Data[[#This Row],[Object ID]],Finalized_Data[#All],2,FALSE),"")</f>
        <v>41407</v>
      </c>
      <c r="P11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2" s="6">
        <f>IFERROR(DATE(YEAR(Incoming_Data[[#This Row],[Incoming Day]]),MONTH(Incoming_Data[[#This Row],[Incoming Day]]),1),"")</f>
        <v>41395</v>
      </c>
      <c r="R1122" s="3">
        <f>DATE(YEAR(Incoming_Data[[#This Row],[Incoming Day]]),1,1)</f>
        <v>41275</v>
      </c>
      <c r="S1122" s="6">
        <f>IFERROR(DATE(YEAR(Incoming_Data[[#This Row],[Completed Day]]),MONTH(Incoming_Data[[#This Row],[Completed Day]]),1),"")</f>
        <v>41395</v>
      </c>
      <c r="T1122" s="6">
        <f>IFERROR(DATE(YEAR(Incoming_Data[[#This Row],[Confirmed Day]]),MONTH(Incoming_Data[[#This Row],[Confirmed Day]]),1),"")</f>
        <v>41395</v>
      </c>
      <c r="U1122" s="12">
        <f>IF(ISNUMBER(Incoming_Data[[#This Row],[Completed Day]]),1,0)</f>
        <v>1</v>
      </c>
      <c r="V1122" s="12">
        <f>IF(ISNUMBER(Incoming_Data[[#This Row],[Confirmed Day]]),1,0)</f>
        <v>1</v>
      </c>
      <c r="X1122" t="s">
        <v>613</v>
      </c>
      <c r="Y1122" s="36">
        <v>41397</v>
      </c>
      <c r="AA1122" t="s">
        <v>638</v>
      </c>
      <c r="AB1122" s="36">
        <v>41417</v>
      </c>
    </row>
    <row r="1123" spans="2:28" x14ac:dyDescent="0.25">
      <c r="B1123" s="24" t="s">
        <v>30</v>
      </c>
      <c r="C1123" s="24" t="s">
        <v>17</v>
      </c>
      <c r="D1123" s="24" t="s">
        <v>2197</v>
      </c>
      <c r="E1123" s="24" t="s">
        <v>11398</v>
      </c>
      <c r="F1123" s="24" t="s">
        <v>11399</v>
      </c>
      <c r="G1123" s="36">
        <v>41407</v>
      </c>
      <c r="H1123" s="36">
        <v>41407</v>
      </c>
      <c r="I1123" s="12">
        <v>3</v>
      </c>
      <c r="J1123" s="12">
        <v>3</v>
      </c>
      <c r="K1123" s="12">
        <v>3</v>
      </c>
      <c r="L1123" s="24" t="s">
        <v>10599</v>
      </c>
      <c r="M1123" t="str">
        <f>VLOOKUP(LEFT(Incoming_Data[[#This Row],[Object ID]],1),Lookup[#All],2,FALSE)</f>
        <v>Service Request</v>
      </c>
      <c r="N1123" s="36">
        <f>IFERROR(VLOOKUP(Incoming_Data[[#This Row],[Object ID]],SP_Data[#All],2,FALSE),"")</f>
        <v>41407</v>
      </c>
      <c r="O1123" s="36" t="str">
        <f>IFERROR(VLOOKUP(Incoming_Data[[#This Row],[Object ID]],Finalized_Data[#All],2,FALSE),"")</f>
        <v/>
      </c>
      <c r="P11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3" s="6">
        <f>IFERROR(DATE(YEAR(Incoming_Data[[#This Row],[Incoming Day]]),MONTH(Incoming_Data[[#This Row],[Incoming Day]]),1),"")</f>
        <v>41395</v>
      </c>
      <c r="R1123" s="3">
        <f>DATE(YEAR(Incoming_Data[[#This Row],[Incoming Day]]),1,1)</f>
        <v>41275</v>
      </c>
      <c r="S1123" s="6">
        <f>IFERROR(DATE(YEAR(Incoming_Data[[#This Row],[Completed Day]]),MONTH(Incoming_Data[[#This Row],[Completed Day]]),1),"")</f>
        <v>41395</v>
      </c>
      <c r="T1123" s="6" t="str">
        <f>IFERROR(DATE(YEAR(Incoming_Data[[#This Row],[Confirmed Day]]),MONTH(Incoming_Data[[#This Row],[Confirmed Day]]),1),"")</f>
        <v/>
      </c>
      <c r="U1123" s="12">
        <f>IF(ISNUMBER(Incoming_Data[[#This Row],[Completed Day]]),1,0)</f>
        <v>1</v>
      </c>
      <c r="V1123" s="12">
        <f>IF(ISNUMBER(Incoming_Data[[#This Row],[Confirmed Day]]),1,0)</f>
        <v>0</v>
      </c>
      <c r="X1123" t="s">
        <v>615</v>
      </c>
      <c r="Y1123" s="36">
        <v>41383</v>
      </c>
      <c r="AA1123" t="s">
        <v>1342</v>
      </c>
      <c r="AB1123" s="36">
        <v>41417</v>
      </c>
    </row>
    <row r="1124" spans="2:28" x14ac:dyDescent="0.25">
      <c r="B1124" s="24" t="s">
        <v>30</v>
      </c>
      <c r="C1124" s="24" t="s">
        <v>17</v>
      </c>
      <c r="D1124" s="24" t="s">
        <v>2197</v>
      </c>
      <c r="E1124" s="24" t="s">
        <v>11400</v>
      </c>
      <c r="F1124" s="24" t="s">
        <v>11401</v>
      </c>
      <c r="G1124" s="36">
        <v>41409</v>
      </c>
      <c r="H1124" s="36">
        <v>41409</v>
      </c>
      <c r="I1124" s="12">
        <v>3</v>
      </c>
      <c r="J1124" s="12">
        <v>3</v>
      </c>
      <c r="K1124" s="12">
        <v>3</v>
      </c>
      <c r="L1124" s="24" t="s">
        <v>10599</v>
      </c>
      <c r="M1124" t="str">
        <f>VLOOKUP(LEFT(Incoming_Data[[#This Row],[Object ID]],1),Lookup[#All],2,FALSE)</f>
        <v>Service Request</v>
      </c>
      <c r="N1124" s="36">
        <f>IFERROR(VLOOKUP(Incoming_Data[[#This Row],[Object ID]],SP_Data[#All],2,FALSE),"")</f>
        <v>41409</v>
      </c>
      <c r="O1124" s="36" t="str">
        <f>IFERROR(VLOOKUP(Incoming_Data[[#This Row],[Object ID]],Finalized_Data[#All],2,FALSE),"")</f>
        <v/>
      </c>
      <c r="P11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4" s="6">
        <f>IFERROR(DATE(YEAR(Incoming_Data[[#This Row],[Incoming Day]]),MONTH(Incoming_Data[[#This Row],[Incoming Day]]),1),"")</f>
        <v>41395</v>
      </c>
      <c r="R1124" s="3">
        <f>DATE(YEAR(Incoming_Data[[#This Row],[Incoming Day]]),1,1)</f>
        <v>41275</v>
      </c>
      <c r="S1124" s="6">
        <f>IFERROR(DATE(YEAR(Incoming_Data[[#This Row],[Completed Day]]),MONTH(Incoming_Data[[#This Row],[Completed Day]]),1),"")</f>
        <v>41395</v>
      </c>
      <c r="T1124" s="6" t="str">
        <f>IFERROR(DATE(YEAR(Incoming_Data[[#This Row],[Confirmed Day]]),MONTH(Incoming_Data[[#This Row],[Confirmed Day]]),1),"")</f>
        <v/>
      </c>
      <c r="U1124" s="12">
        <f>IF(ISNUMBER(Incoming_Data[[#This Row],[Completed Day]]),1,0)</f>
        <v>1</v>
      </c>
      <c r="V1124" s="12">
        <f>IF(ISNUMBER(Incoming_Data[[#This Row],[Confirmed Day]]),1,0)</f>
        <v>0</v>
      </c>
      <c r="X1124" t="s">
        <v>12286</v>
      </c>
      <c r="Y1124" s="36">
        <v>41400</v>
      </c>
      <c r="AA1124" t="s">
        <v>640</v>
      </c>
      <c r="AB1124" s="36">
        <v>41420</v>
      </c>
    </row>
    <row r="1125" spans="2:28" x14ac:dyDescent="0.25">
      <c r="B1125" s="24" t="s">
        <v>30</v>
      </c>
      <c r="C1125" s="24" t="s">
        <v>17</v>
      </c>
      <c r="D1125" s="24" t="s">
        <v>2197</v>
      </c>
      <c r="E1125" s="24" t="s">
        <v>11402</v>
      </c>
      <c r="F1125" s="24" t="s">
        <v>11403</v>
      </c>
      <c r="G1125" s="36">
        <v>41409</v>
      </c>
      <c r="H1125" s="36">
        <v>41409</v>
      </c>
      <c r="I1125" s="12">
        <v>3</v>
      </c>
      <c r="J1125" s="12">
        <v>3</v>
      </c>
      <c r="K1125" s="12">
        <v>3</v>
      </c>
      <c r="L1125" s="24" t="s">
        <v>10599</v>
      </c>
      <c r="M1125" t="str">
        <f>VLOOKUP(LEFT(Incoming_Data[[#This Row],[Object ID]],1),Lookup[#All],2,FALSE)</f>
        <v>Service Request</v>
      </c>
      <c r="N1125" s="36">
        <f>IFERROR(VLOOKUP(Incoming_Data[[#This Row],[Object ID]],SP_Data[#All],2,FALSE),"")</f>
        <v>41418</v>
      </c>
      <c r="O1125" s="36" t="str">
        <f>IFERROR(VLOOKUP(Incoming_Data[[#This Row],[Object ID]],Finalized_Data[#All],2,FALSE),"")</f>
        <v/>
      </c>
      <c r="P11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5" s="6">
        <f>IFERROR(DATE(YEAR(Incoming_Data[[#This Row],[Incoming Day]]),MONTH(Incoming_Data[[#This Row],[Incoming Day]]),1),"")</f>
        <v>41395</v>
      </c>
      <c r="R1125" s="3">
        <f>DATE(YEAR(Incoming_Data[[#This Row],[Incoming Day]]),1,1)</f>
        <v>41275</v>
      </c>
      <c r="S1125" s="6">
        <f>IFERROR(DATE(YEAR(Incoming_Data[[#This Row],[Completed Day]]),MONTH(Incoming_Data[[#This Row],[Completed Day]]),1),"")</f>
        <v>41395</v>
      </c>
      <c r="T1125" s="6" t="str">
        <f>IFERROR(DATE(YEAR(Incoming_Data[[#This Row],[Confirmed Day]]),MONTH(Incoming_Data[[#This Row],[Confirmed Day]]),1),"")</f>
        <v/>
      </c>
      <c r="U1125" s="12">
        <f>IF(ISNUMBER(Incoming_Data[[#This Row],[Completed Day]]),1,0)</f>
        <v>1</v>
      </c>
      <c r="V1125" s="12">
        <f>IF(ISNUMBER(Incoming_Data[[#This Row],[Confirmed Day]]),1,0)</f>
        <v>0</v>
      </c>
      <c r="X1125" t="s">
        <v>1663</v>
      </c>
      <c r="Y1125" s="36">
        <v>41395</v>
      </c>
      <c r="AA1125" t="s">
        <v>641</v>
      </c>
      <c r="AB1125" s="36">
        <v>41425</v>
      </c>
    </row>
    <row r="1126" spans="2:28" x14ac:dyDescent="0.25">
      <c r="B1126" s="24" t="s">
        <v>30</v>
      </c>
      <c r="C1126" s="24" t="s">
        <v>17</v>
      </c>
      <c r="D1126" s="24" t="s">
        <v>2197</v>
      </c>
      <c r="E1126" s="24" t="s">
        <v>11404</v>
      </c>
      <c r="F1126" s="24" t="s">
        <v>11405</v>
      </c>
      <c r="G1126" s="36">
        <v>41410</v>
      </c>
      <c r="H1126" s="36">
        <v>41410</v>
      </c>
      <c r="I1126" s="12">
        <v>3</v>
      </c>
      <c r="J1126" s="12">
        <v>3</v>
      </c>
      <c r="K1126" s="12">
        <v>3</v>
      </c>
      <c r="L1126" s="24" t="s">
        <v>10599</v>
      </c>
      <c r="M1126" t="str">
        <f>VLOOKUP(LEFT(Incoming_Data[[#This Row],[Object ID]],1),Lookup[#All],2,FALSE)</f>
        <v>Service Request</v>
      </c>
      <c r="N1126" s="36">
        <f>IFERROR(VLOOKUP(Incoming_Data[[#This Row],[Object ID]],SP_Data[#All],2,FALSE),"")</f>
        <v>41410</v>
      </c>
      <c r="O1126" s="36" t="str">
        <f>IFERROR(VLOOKUP(Incoming_Data[[#This Row],[Object ID]],Finalized_Data[#All],2,FALSE),"")</f>
        <v/>
      </c>
      <c r="P11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6" s="6">
        <f>IFERROR(DATE(YEAR(Incoming_Data[[#This Row],[Incoming Day]]),MONTH(Incoming_Data[[#This Row],[Incoming Day]]),1),"")</f>
        <v>41395</v>
      </c>
      <c r="R1126" s="3">
        <f>DATE(YEAR(Incoming_Data[[#This Row],[Incoming Day]]),1,1)</f>
        <v>41275</v>
      </c>
      <c r="S1126" s="6">
        <f>IFERROR(DATE(YEAR(Incoming_Data[[#This Row],[Completed Day]]),MONTH(Incoming_Data[[#This Row],[Completed Day]]),1),"")</f>
        <v>41395</v>
      </c>
      <c r="T1126" s="6" t="str">
        <f>IFERROR(DATE(YEAR(Incoming_Data[[#This Row],[Confirmed Day]]),MONTH(Incoming_Data[[#This Row],[Confirmed Day]]),1),"")</f>
        <v/>
      </c>
      <c r="U1126" s="12">
        <f>IF(ISNUMBER(Incoming_Data[[#This Row],[Completed Day]]),1,0)</f>
        <v>1</v>
      </c>
      <c r="V1126" s="12">
        <f>IF(ISNUMBER(Incoming_Data[[#This Row],[Confirmed Day]]),1,0)</f>
        <v>0</v>
      </c>
      <c r="X1126" t="s">
        <v>616</v>
      </c>
      <c r="Y1126" s="36">
        <v>41383</v>
      </c>
      <c r="AA1126" t="s">
        <v>642</v>
      </c>
      <c r="AB1126" s="36">
        <v>41420</v>
      </c>
    </row>
    <row r="1127" spans="2:28" x14ac:dyDescent="0.25">
      <c r="B1127" s="24" t="s">
        <v>30</v>
      </c>
      <c r="C1127" s="24" t="s">
        <v>17</v>
      </c>
      <c r="D1127" s="24" t="s">
        <v>2197</v>
      </c>
      <c r="E1127" s="24" t="s">
        <v>992</v>
      </c>
      <c r="F1127" s="24" t="s">
        <v>993</v>
      </c>
      <c r="G1127" s="36">
        <v>41414</v>
      </c>
      <c r="H1127" s="36">
        <v>41414</v>
      </c>
      <c r="I1127" s="12">
        <v>3</v>
      </c>
      <c r="J1127" s="12">
        <v>3</v>
      </c>
      <c r="K1127" s="12">
        <v>3</v>
      </c>
      <c r="L1127" s="24" t="s">
        <v>10597</v>
      </c>
      <c r="M1127" t="str">
        <f>VLOOKUP(LEFT(Incoming_Data[[#This Row],[Object ID]],1),Lookup[#All],2,FALSE)</f>
        <v>Service Request</v>
      </c>
      <c r="N1127" s="36">
        <f>IFERROR(VLOOKUP(Incoming_Data[[#This Row],[Object ID]],SP_Data[#All],2,FALSE),"")</f>
        <v>41414</v>
      </c>
      <c r="O1127" s="36">
        <f>IFERROR(VLOOKUP(Incoming_Data[[#This Row],[Object ID]],Finalized_Data[#All],2,FALSE),"")</f>
        <v>41414</v>
      </c>
      <c r="P11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7" s="6">
        <f>IFERROR(DATE(YEAR(Incoming_Data[[#This Row],[Incoming Day]]),MONTH(Incoming_Data[[#This Row],[Incoming Day]]),1),"")</f>
        <v>41395</v>
      </c>
      <c r="R1127" s="3">
        <f>DATE(YEAR(Incoming_Data[[#This Row],[Incoming Day]]),1,1)</f>
        <v>41275</v>
      </c>
      <c r="S1127" s="6">
        <f>IFERROR(DATE(YEAR(Incoming_Data[[#This Row],[Completed Day]]),MONTH(Incoming_Data[[#This Row],[Completed Day]]),1),"")</f>
        <v>41395</v>
      </c>
      <c r="T1127" s="6">
        <f>IFERROR(DATE(YEAR(Incoming_Data[[#This Row],[Confirmed Day]]),MONTH(Incoming_Data[[#This Row],[Confirmed Day]]),1),"")</f>
        <v>41395</v>
      </c>
      <c r="U1127" s="12">
        <f>IF(ISNUMBER(Incoming_Data[[#This Row],[Completed Day]]),1,0)</f>
        <v>1</v>
      </c>
      <c r="V1127" s="12">
        <f>IF(ISNUMBER(Incoming_Data[[#This Row],[Confirmed Day]]),1,0)</f>
        <v>1</v>
      </c>
      <c r="X1127" t="s">
        <v>618</v>
      </c>
      <c r="Y1127" s="36">
        <v>41383</v>
      </c>
      <c r="AA1127" t="s">
        <v>1894</v>
      </c>
      <c r="AB1127" s="36">
        <v>41410</v>
      </c>
    </row>
    <row r="1128" spans="2:28" x14ac:dyDescent="0.25">
      <c r="B1128" s="24" t="s">
        <v>30</v>
      </c>
      <c r="C1128" s="24" t="s">
        <v>17</v>
      </c>
      <c r="D1128" s="24" t="s">
        <v>2197</v>
      </c>
      <c r="E1128" s="24" t="s">
        <v>11406</v>
      </c>
      <c r="F1128" s="24" t="s">
        <v>11407</v>
      </c>
      <c r="G1128" s="36">
        <v>41414</v>
      </c>
      <c r="H1128" s="36">
        <v>41414</v>
      </c>
      <c r="I1128" s="12">
        <v>3</v>
      </c>
      <c r="J1128" s="12">
        <v>3</v>
      </c>
      <c r="K1128" s="12">
        <v>3</v>
      </c>
      <c r="L1128" s="24" t="s">
        <v>10599</v>
      </c>
      <c r="M1128" t="str">
        <f>VLOOKUP(LEFT(Incoming_Data[[#This Row],[Object ID]],1),Lookup[#All],2,FALSE)</f>
        <v>Service Request</v>
      </c>
      <c r="N1128" s="36">
        <f>IFERROR(VLOOKUP(Incoming_Data[[#This Row],[Object ID]],SP_Data[#All],2,FALSE),"")</f>
        <v>41414</v>
      </c>
      <c r="O1128" s="36" t="str">
        <f>IFERROR(VLOOKUP(Incoming_Data[[#This Row],[Object ID]],Finalized_Data[#All],2,FALSE),"")</f>
        <v/>
      </c>
      <c r="P11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8" s="6">
        <f>IFERROR(DATE(YEAR(Incoming_Data[[#This Row],[Incoming Day]]),MONTH(Incoming_Data[[#This Row],[Incoming Day]]),1),"")</f>
        <v>41395</v>
      </c>
      <c r="R1128" s="3">
        <f>DATE(YEAR(Incoming_Data[[#This Row],[Incoming Day]]),1,1)</f>
        <v>41275</v>
      </c>
      <c r="S1128" s="6">
        <f>IFERROR(DATE(YEAR(Incoming_Data[[#This Row],[Completed Day]]),MONTH(Incoming_Data[[#This Row],[Completed Day]]),1),"")</f>
        <v>41395</v>
      </c>
      <c r="T1128" s="6" t="str">
        <f>IFERROR(DATE(YEAR(Incoming_Data[[#This Row],[Confirmed Day]]),MONTH(Incoming_Data[[#This Row],[Confirmed Day]]),1),"")</f>
        <v/>
      </c>
      <c r="U1128" s="12">
        <f>IF(ISNUMBER(Incoming_Data[[#This Row],[Completed Day]]),1,0)</f>
        <v>1</v>
      </c>
      <c r="V1128" s="12">
        <f>IF(ISNUMBER(Incoming_Data[[#This Row],[Confirmed Day]]),1,0)</f>
        <v>0</v>
      </c>
      <c r="X1128" t="s">
        <v>619</v>
      </c>
      <c r="Y1128" s="36">
        <v>41383</v>
      </c>
      <c r="AA1128" t="s">
        <v>643</v>
      </c>
      <c r="AB1128" s="36">
        <v>41425</v>
      </c>
    </row>
    <row r="1129" spans="2:28" x14ac:dyDescent="0.25">
      <c r="B1129" s="24" t="s">
        <v>30</v>
      </c>
      <c r="C1129" s="24" t="s">
        <v>17</v>
      </c>
      <c r="D1129" s="24" t="s">
        <v>2197</v>
      </c>
      <c r="E1129" s="24" t="s">
        <v>11408</v>
      </c>
      <c r="F1129" s="24" t="s">
        <v>11409</v>
      </c>
      <c r="G1129" s="36">
        <v>41414</v>
      </c>
      <c r="H1129" s="36">
        <v>41414</v>
      </c>
      <c r="I1129" s="12">
        <v>3</v>
      </c>
      <c r="J1129" s="12">
        <v>3</v>
      </c>
      <c r="K1129" s="12">
        <v>3</v>
      </c>
      <c r="L1129" s="24" t="s">
        <v>10599</v>
      </c>
      <c r="M1129" t="str">
        <f>VLOOKUP(LEFT(Incoming_Data[[#This Row],[Object ID]],1),Lookup[#All],2,FALSE)</f>
        <v>Service Request</v>
      </c>
      <c r="N1129" s="36">
        <f>IFERROR(VLOOKUP(Incoming_Data[[#This Row],[Object ID]],SP_Data[#All],2,FALSE),"")</f>
        <v>41414</v>
      </c>
      <c r="O1129" s="36" t="str">
        <f>IFERROR(VLOOKUP(Incoming_Data[[#This Row],[Object ID]],Finalized_Data[#All],2,FALSE),"")</f>
        <v/>
      </c>
      <c r="P11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29" s="6">
        <f>IFERROR(DATE(YEAR(Incoming_Data[[#This Row],[Incoming Day]]),MONTH(Incoming_Data[[#This Row],[Incoming Day]]),1),"")</f>
        <v>41395</v>
      </c>
      <c r="R1129" s="3">
        <f>DATE(YEAR(Incoming_Data[[#This Row],[Incoming Day]]),1,1)</f>
        <v>41275</v>
      </c>
      <c r="S1129" s="6">
        <f>IFERROR(DATE(YEAR(Incoming_Data[[#This Row],[Completed Day]]),MONTH(Incoming_Data[[#This Row],[Completed Day]]),1),"")</f>
        <v>41395</v>
      </c>
      <c r="T1129" s="6" t="str">
        <f>IFERROR(DATE(YEAR(Incoming_Data[[#This Row],[Confirmed Day]]),MONTH(Incoming_Data[[#This Row],[Confirmed Day]]),1),"")</f>
        <v/>
      </c>
      <c r="U1129" s="12">
        <f>IF(ISNUMBER(Incoming_Data[[#This Row],[Completed Day]]),1,0)</f>
        <v>1</v>
      </c>
      <c r="V1129" s="12">
        <f>IF(ISNUMBER(Incoming_Data[[#This Row],[Confirmed Day]]),1,0)</f>
        <v>0</v>
      </c>
      <c r="X1129" t="s">
        <v>621</v>
      </c>
      <c r="Y1129" s="36">
        <v>41383</v>
      </c>
      <c r="AA1129" t="s">
        <v>644</v>
      </c>
      <c r="AB1129" s="36">
        <v>41425</v>
      </c>
    </row>
    <row r="1130" spans="2:28" x14ac:dyDescent="0.25">
      <c r="B1130" s="24" t="s">
        <v>30</v>
      </c>
      <c r="C1130" s="24" t="s">
        <v>17</v>
      </c>
      <c r="D1130" s="24" t="s">
        <v>2197</v>
      </c>
      <c r="E1130" s="24" t="s">
        <v>11410</v>
      </c>
      <c r="F1130" s="24" t="s">
        <v>959</v>
      </c>
      <c r="G1130" s="36">
        <v>41414</v>
      </c>
      <c r="H1130" s="36">
        <v>41414</v>
      </c>
      <c r="I1130" s="12">
        <v>3</v>
      </c>
      <c r="J1130" s="12">
        <v>3</v>
      </c>
      <c r="K1130" s="12">
        <v>3</v>
      </c>
      <c r="L1130" s="24" t="s">
        <v>10599</v>
      </c>
      <c r="M1130" t="str">
        <f>VLOOKUP(LEFT(Incoming_Data[[#This Row],[Object ID]],1),Lookup[#All],2,FALSE)</f>
        <v>Service Request</v>
      </c>
      <c r="N1130" s="36">
        <f>IFERROR(VLOOKUP(Incoming_Data[[#This Row],[Object ID]],SP_Data[#All],2,FALSE),"")</f>
        <v>41414</v>
      </c>
      <c r="O1130" s="36" t="str">
        <f>IFERROR(VLOOKUP(Incoming_Data[[#This Row],[Object ID]],Finalized_Data[#All],2,FALSE),"")</f>
        <v/>
      </c>
      <c r="P11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0" s="6">
        <f>IFERROR(DATE(YEAR(Incoming_Data[[#This Row],[Incoming Day]]),MONTH(Incoming_Data[[#This Row],[Incoming Day]]),1),"")</f>
        <v>41395</v>
      </c>
      <c r="R1130" s="3">
        <f>DATE(YEAR(Incoming_Data[[#This Row],[Incoming Day]]),1,1)</f>
        <v>41275</v>
      </c>
      <c r="S1130" s="6">
        <f>IFERROR(DATE(YEAR(Incoming_Data[[#This Row],[Completed Day]]),MONTH(Incoming_Data[[#This Row],[Completed Day]]),1),"")</f>
        <v>41395</v>
      </c>
      <c r="T1130" s="6" t="str">
        <f>IFERROR(DATE(YEAR(Incoming_Data[[#This Row],[Confirmed Day]]),MONTH(Incoming_Data[[#This Row],[Confirmed Day]]),1),"")</f>
        <v/>
      </c>
      <c r="U1130" s="12">
        <f>IF(ISNUMBER(Incoming_Data[[#This Row],[Completed Day]]),1,0)</f>
        <v>1</v>
      </c>
      <c r="V1130" s="12">
        <f>IF(ISNUMBER(Incoming_Data[[#This Row],[Confirmed Day]]),1,0)</f>
        <v>0</v>
      </c>
      <c r="X1130" t="s">
        <v>622</v>
      </c>
      <c r="Y1130" s="36">
        <v>41383</v>
      </c>
      <c r="AA1130" t="s">
        <v>646</v>
      </c>
      <c r="AB1130" s="36">
        <v>41417</v>
      </c>
    </row>
    <row r="1131" spans="2:28" x14ac:dyDescent="0.25">
      <c r="B1131" s="24" t="s">
        <v>30</v>
      </c>
      <c r="C1131" s="24" t="s">
        <v>17</v>
      </c>
      <c r="D1131" s="24" t="s">
        <v>2197</v>
      </c>
      <c r="E1131" s="24" t="s">
        <v>11411</v>
      </c>
      <c r="F1131" s="24" t="s">
        <v>1018</v>
      </c>
      <c r="G1131" s="36">
        <v>41414</v>
      </c>
      <c r="H1131" s="36">
        <v>41414</v>
      </c>
      <c r="I1131" s="12">
        <v>3</v>
      </c>
      <c r="J1131" s="12">
        <v>3</v>
      </c>
      <c r="K1131" s="12">
        <v>3</v>
      </c>
      <c r="L1131" s="24" t="s">
        <v>10599</v>
      </c>
      <c r="M1131" t="str">
        <f>VLOOKUP(LEFT(Incoming_Data[[#This Row],[Object ID]],1),Lookup[#All],2,FALSE)</f>
        <v>Service Request</v>
      </c>
      <c r="N1131" s="36">
        <f>IFERROR(VLOOKUP(Incoming_Data[[#This Row],[Object ID]],SP_Data[#All],2,FALSE),"")</f>
        <v>41414</v>
      </c>
      <c r="O1131" s="36" t="str">
        <f>IFERROR(VLOOKUP(Incoming_Data[[#This Row],[Object ID]],Finalized_Data[#All],2,FALSE),"")</f>
        <v/>
      </c>
      <c r="P11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1" s="6">
        <f>IFERROR(DATE(YEAR(Incoming_Data[[#This Row],[Incoming Day]]),MONTH(Incoming_Data[[#This Row],[Incoming Day]]),1),"")</f>
        <v>41395</v>
      </c>
      <c r="R1131" s="3">
        <f>DATE(YEAR(Incoming_Data[[#This Row],[Incoming Day]]),1,1)</f>
        <v>41275</v>
      </c>
      <c r="S1131" s="6">
        <f>IFERROR(DATE(YEAR(Incoming_Data[[#This Row],[Completed Day]]),MONTH(Incoming_Data[[#This Row],[Completed Day]]),1),"")</f>
        <v>41395</v>
      </c>
      <c r="T1131" s="6" t="str">
        <f>IFERROR(DATE(YEAR(Incoming_Data[[#This Row],[Confirmed Day]]),MONTH(Incoming_Data[[#This Row],[Confirmed Day]]),1),"")</f>
        <v/>
      </c>
      <c r="U1131" s="12">
        <f>IF(ISNUMBER(Incoming_Data[[#This Row],[Completed Day]]),1,0)</f>
        <v>1</v>
      </c>
      <c r="V1131" s="12">
        <f>IF(ISNUMBER(Incoming_Data[[#This Row],[Confirmed Day]]),1,0)</f>
        <v>0</v>
      </c>
      <c r="X1131" t="s">
        <v>12246</v>
      </c>
      <c r="Y1131" s="36">
        <v>41408</v>
      </c>
      <c r="AA1131" t="s">
        <v>648</v>
      </c>
      <c r="AB1131" s="36">
        <v>41418</v>
      </c>
    </row>
    <row r="1132" spans="2:28" x14ac:dyDescent="0.25">
      <c r="B1132" s="24" t="s">
        <v>30</v>
      </c>
      <c r="C1132" s="24" t="s">
        <v>17</v>
      </c>
      <c r="D1132" s="24" t="s">
        <v>2197</v>
      </c>
      <c r="E1132" s="24" t="s">
        <v>994</v>
      </c>
      <c r="F1132" s="24" t="s">
        <v>782</v>
      </c>
      <c r="G1132" s="36">
        <v>41414</v>
      </c>
      <c r="H1132" s="36">
        <v>41414</v>
      </c>
      <c r="I1132" s="12">
        <v>3</v>
      </c>
      <c r="J1132" s="12">
        <v>3</v>
      </c>
      <c r="K1132" s="12">
        <v>3</v>
      </c>
      <c r="L1132" s="24" t="s">
        <v>10597</v>
      </c>
      <c r="M1132" t="str">
        <f>VLOOKUP(LEFT(Incoming_Data[[#This Row],[Object ID]],1),Lookup[#All],2,FALSE)</f>
        <v>Service Request</v>
      </c>
      <c r="N1132" s="36">
        <f>IFERROR(VLOOKUP(Incoming_Data[[#This Row],[Object ID]],SP_Data[#All],2,FALSE),"")</f>
        <v>41414</v>
      </c>
      <c r="O1132" s="36">
        <f>IFERROR(VLOOKUP(Incoming_Data[[#This Row],[Object ID]],Finalized_Data[#All],2,FALSE),"")</f>
        <v>41415</v>
      </c>
      <c r="P11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2" s="6">
        <f>IFERROR(DATE(YEAR(Incoming_Data[[#This Row],[Incoming Day]]),MONTH(Incoming_Data[[#This Row],[Incoming Day]]),1),"")</f>
        <v>41395</v>
      </c>
      <c r="R1132" s="3">
        <f>DATE(YEAR(Incoming_Data[[#This Row],[Incoming Day]]),1,1)</f>
        <v>41275</v>
      </c>
      <c r="S1132" s="6">
        <f>IFERROR(DATE(YEAR(Incoming_Data[[#This Row],[Completed Day]]),MONTH(Incoming_Data[[#This Row],[Completed Day]]),1),"")</f>
        <v>41395</v>
      </c>
      <c r="T1132" s="6">
        <f>IFERROR(DATE(YEAR(Incoming_Data[[#This Row],[Confirmed Day]]),MONTH(Incoming_Data[[#This Row],[Confirmed Day]]),1),"")</f>
        <v>41395</v>
      </c>
      <c r="U1132" s="12">
        <f>IF(ISNUMBER(Incoming_Data[[#This Row],[Completed Day]]),1,0)</f>
        <v>1</v>
      </c>
      <c r="V1132" s="12">
        <f>IF(ISNUMBER(Incoming_Data[[#This Row],[Confirmed Day]]),1,0)</f>
        <v>1</v>
      </c>
      <c r="X1132" t="s">
        <v>624</v>
      </c>
      <c r="Y1132" s="36">
        <v>41387</v>
      </c>
      <c r="AA1132" t="s">
        <v>650</v>
      </c>
      <c r="AB1132" s="36">
        <v>41418</v>
      </c>
    </row>
    <row r="1133" spans="2:28" x14ac:dyDescent="0.25">
      <c r="B1133" s="24" t="s">
        <v>30</v>
      </c>
      <c r="C1133" s="24" t="s">
        <v>17</v>
      </c>
      <c r="D1133" s="24" t="s">
        <v>2197</v>
      </c>
      <c r="E1133" s="24" t="s">
        <v>11412</v>
      </c>
      <c r="F1133" s="24" t="s">
        <v>409</v>
      </c>
      <c r="G1133" s="36">
        <v>41415</v>
      </c>
      <c r="H1133" s="36">
        <v>41415</v>
      </c>
      <c r="I1133" s="12">
        <v>3</v>
      </c>
      <c r="J1133" s="12">
        <v>3</v>
      </c>
      <c r="K1133" s="12">
        <v>3</v>
      </c>
      <c r="L1133" s="24" t="s">
        <v>10599</v>
      </c>
      <c r="M1133" t="str">
        <f>VLOOKUP(LEFT(Incoming_Data[[#This Row],[Object ID]],1),Lookup[#All],2,FALSE)</f>
        <v>Service Request</v>
      </c>
      <c r="N1133" s="36">
        <f>IFERROR(VLOOKUP(Incoming_Data[[#This Row],[Object ID]],SP_Data[#All],2,FALSE),"")</f>
        <v>41418</v>
      </c>
      <c r="O1133" s="36" t="str">
        <f>IFERROR(VLOOKUP(Incoming_Data[[#This Row],[Object ID]],Finalized_Data[#All],2,FALSE),"")</f>
        <v/>
      </c>
      <c r="P11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3" s="6">
        <f>IFERROR(DATE(YEAR(Incoming_Data[[#This Row],[Incoming Day]]),MONTH(Incoming_Data[[#This Row],[Incoming Day]]),1),"")</f>
        <v>41395</v>
      </c>
      <c r="R1133" s="3">
        <f>DATE(YEAR(Incoming_Data[[#This Row],[Incoming Day]]),1,1)</f>
        <v>41275</v>
      </c>
      <c r="S1133" s="6">
        <f>IFERROR(DATE(YEAR(Incoming_Data[[#This Row],[Completed Day]]),MONTH(Incoming_Data[[#This Row],[Completed Day]]),1),"")</f>
        <v>41395</v>
      </c>
      <c r="T1133" s="6" t="str">
        <f>IFERROR(DATE(YEAR(Incoming_Data[[#This Row],[Confirmed Day]]),MONTH(Incoming_Data[[#This Row],[Confirmed Day]]),1),"")</f>
        <v/>
      </c>
      <c r="U1133" s="12">
        <f>IF(ISNUMBER(Incoming_Data[[#This Row],[Completed Day]]),1,0)</f>
        <v>1</v>
      </c>
      <c r="V1133" s="12">
        <f>IF(ISNUMBER(Incoming_Data[[#This Row],[Confirmed Day]]),1,0)</f>
        <v>0</v>
      </c>
      <c r="X1133" t="s">
        <v>626</v>
      </c>
      <c r="Y1133" s="36">
        <v>41387</v>
      </c>
      <c r="AA1133" t="s">
        <v>652</v>
      </c>
      <c r="AB1133" s="36">
        <v>41418</v>
      </c>
    </row>
    <row r="1134" spans="2:28" x14ac:dyDescent="0.25">
      <c r="B1134" s="24" t="s">
        <v>30</v>
      </c>
      <c r="C1134" s="24" t="s">
        <v>17</v>
      </c>
      <c r="D1134" s="24" t="s">
        <v>2197</v>
      </c>
      <c r="E1134" s="24" t="s">
        <v>11413</v>
      </c>
      <c r="F1134" s="24" t="s">
        <v>11414</v>
      </c>
      <c r="G1134" s="36">
        <v>41416</v>
      </c>
      <c r="H1134" s="36">
        <v>41416</v>
      </c>
      <c r="I1134" s="12">
        <v>3</v>
      </c>
      <c r="J1134" s="12">
        <v>4</v>
      </c>
      <c r="K1134" s="12">
        <v>4</v>
      </c>
      <c r="L1134" s="24" t="s">
        <v>10599</v>
      </c>
      <c r="M1134" t="str">
        <f>VLOOKUP(LEFT(Incoming_Data[[#This Row],[Object ID]],1),Lookup[#All],2,FALSE)</f>
        <v>Service Request</v>
      </c>
      <c r="N1134" s="36">
        <f>IFERROR(VLOOKUP(Incoming_Data[[#This Row],[Object ID]],SP_Data[#All],2,FALSE),"")</f>
        <v>41418</v>
      </c>
      <c r="O1134" s="36" t="str">
        <f>IFERROR(VLOOKUP(Incoming_Data[[#This Row],[Object ID]],Finalized_Data[#All],2,FALSE),"")</f>
        <v/>
      </c>
      <c r="P11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4" s="6">
        <f>IFERROR(DATE(YEAR(Incoming_Data[[#This Row],[Incoming Day]]),MONTH(Incoming_Data[[#This Row],[Incoming Day]]),1),"")</f>
        <v>41395</v>
      </c>
      <c r="R1134" s="3">
        <f>DATE(YEAR(Incoming_Data[[#This Row],[Incoming Day]]),1,1)</f>
        <v>41275</v>
      </c>
      <c r="S1134" s="6">
        <f>IFERROR(DATE(YEAR(Incoming_Data[[#This Row],[Completed Day]]),MONTH(Incoming_Data[[#This Row],[Completed Day]]),1),"")</f>
        <v>41395</v>
      </c>
      <c r="T1134" s="6" t="str">
        <f>IFERROR(DATE(YEAR(Incoming_Data[[#This Row],[Confirmed Day]]),MONTH(Incoming_Data[[#This Row],[Confirmed Day]]),1),"")</f>
        <v/>
      </c>
      <c r="U1134" s="12">
        <f>IF(ISNUMBER(Incoming_Data[[#This Row],[Completed Day]]),1,0)</f>
        <v>1</v>
      </c>
      <c r="V1134" s="12">
        <f>IF(ISNUMBER(Incoming_Data[[#This Row],[Confirmed Day]]),1,0)</f>
        <v>0</v>
      </c>
      <c r="X1134" t="s">
        <v>11672</v>
      </c>
      <c r="Y1134" s="36">
        <v>41411</v>
      </c>
      <c r="AA1134" t="s">
        <v>654</v>
      </c>
      <c r="AB1134" s="36">
        <v>41418</v>
      </c>
    </row>
    <row r="1135" spans="2:28" x14ac:dyDescent="0.25">
      <c r="B1135" s="24" t="s">
        <v>30</v>
      </c>
      <c r="C1135" s="24" t="s">
        <v>17</v>
      </c>
      <c r="D1135" s="24" t="s">
        <v>2197</v>
      </c>
      <c r="E1135" s="24" t="s">
        <v>11415</v>
      </c>
      <c r="F1135" s="24" t="s">
        <v>11416</v>
      </c>
      <c r="G1135" s="36">
        <v>41417</v>
      </c>
      <c r="H1135" s="36">
        <v>41416</v>
      </c>
      <c r="I1135" s="12">
        <v>2</v>
      </c>
      <c r="J1135" s="12">
        <v>3</v>
      </c>
      <c r="K1135" s="12">
        <v>3</v>
      </c>
      <c r="L1135" s="24" t="s">
        <v>10599</v>
      </c>
      <c r="M1135" t="str">
        <f>VLOOKUP(LEFT(Incoming_Data[[#This Row],[Object ID]],1),Lookup[#All],2,FALSE)</f>
        <v>Service Request</v>
      </c>
      <c r="N1135" s="36">
        <f>IFERROR(VLOOKUP(Incoming_Data[[#This Row],[Object ID]],SP_Data[#All],2,FALSE),"")</f>
        <v>41417</v>
      </c>
      <c r="O1135" s="36" t="str">
        <f>IFERROR(VLOOKUP(Incoming_Data[[#This Row],[Object ID]],Finalized_Data[#All],2,FALSE),"")</f>
        <v/>
      </c>
      <c r="P11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5" s="6">
        <f>IFERROR(DATE(YEAR(Incoming_Data[[#This Row],[Incoming Day]]),MONTH(Incoming_Data[[#This Row],[Incoming Day]]),1),"")</f>
        <v>41395</v>
      </c>
      <c r="R1135" s="3">
        <f>DATE(YEAR(Incoming_Data[[#This Row],[Incoming Day]]),1,1)</f>
        <v>41275</v>
      </c>
      <c r="S1135" s="6">
        <f>IFERROR(DATE(YEAR(Incoming_Data[[#This Row],[Completed Day]]),MONTH(Incoming_Data[[#This Row],[Completed Day]]),1),"")</f>
        <v>41395</v>
      </c>
      <c r="T1135" s="6" t="str">
        <f>IFERROR(DATE(YEAR(Incoming_Data[[#This Row],[Confirmed Day]]),MONTH(Incoming_Data[[#This Row],[Confirmed Day]]),1),"")</f>
        <v/>
      </c>
      <c r="U1135" s="12">
        <f>IF(ISNUMBER(Incoming_Data[[#This Row],[Completed Day]]),1,0)</f>
        <v>1</v>
      </c>
      <c r="V1135" s="12">
        <f>IF(ISNUMBER(Incoming_Data[[#This Row],[Confirmed Day]]),1,0)</f>
        <v>0</v>
      </c>
      <c r="X1135" t="s">
        <v>1664</v>
      </c>
      <c r="Y1135" s="36">
        <v>41395</v>
      </c>
      <c r="AA1135" t="s">
        <v>656</v>
      </c>
      <c r="AB1135" s="36">
        <v>41420</v>
      </c>
    </row>
    <row r="1136" spans="2:28" x14ac:dyDescent="0.25">
      <c r="B1136" s="24" t="s">
        <v>30</v>
      </c>
      <c r="C1136" s="24" t="s">
        <v>17</v>
      </c>
      <c r="D1136" s="24" t="s">
        <v>2197</v>
      </c>
      <c r="E1136" s="24" t="s">
        <v>1004</v>
      </c>
      <c r="F1136" s="24" t="s">
        <v>1005</v>
      </c>
      <c r="G1136" s="36">
        <v>41417</v>
      </c>
      <c r="H1136" s="36">
        <v>41416</v>
      </c>
      <c r="I1136" s="12">
        <v>3</v>
      </c>
      <c r="J1136" s="12">
        <v>3</v>
      </c>
      <c r="K1136" s="12">
        <v>3</v>
      </c>
      <c r="L1136" s="24" t="s">
        <v>10597</v>
      </c>
      <c r="M1136" t="str">
        <f>VLOOKUP(LEFT(Incoming_Data[[#This Row],[Object ID]],1),Lookup[#All],2,FALSE)</f>
        <v>Service Request</v>
      </c>
      <c r="N1136" s="36">
        <f>IFERROR(VLOOKUP(Incoming_Data[[#This Row],[Object ID]],SP_Data[#All],2,FALSE),"")</f>
        <v>41418</v>
      </c>
      <c r="O1136" s="36">
        <f>IFERROR(VLOOKUP(Incoming_Data[[#This Row],[Object ID]],Finalized_Data[#All],2,FALSE),"")</f>
        <v>41422</v>
      </c>
      <c r="P11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6" s="6">
        <f>IFERROR(DATE(YEAR(Incoming_Data[[#This Row],[Incoming Day]]),MONTH(Incoming_Data[[#This Row],[Incoming Day]]),1),"")</f>
        <v>41395</v>
      </c>
      <c r="R1136" s="3">
        <f>DATE(YEAR(Incoming_Data[[#This Row],[Incoming Day]]),1,1)</f>
        <v>41275</v>
      </c>
      <c r="S1136" s="6">
        <f>IFERROR(DATE(YEAR(Incoming_Data[[#This Row],[Completed Day]]),MONTH(Incoming_Data[[#This Row],[Completed Day]]),1),"")</f>
        <v>41395</v>
      </c>
      <c r="T1136" s="6">
        <f>IFERROR(DATE(YEAR(Incoming_Data[[#This Row],[Confirmed Day]]),MONTH(Incoming_Data[[#This Row],[Confirmed Day]]),1),"")</f>
        <v>41395</v>
      </c>
      <c r="U1136" s="12">
        <f>IF(ISNUMBER(Incoming_Data[[#This Row],[Completed Day]]),1,0)</f>
        <v>1</v>
      </c>
      <c r="V1136" s="12">
        <f>IF(ISNUMBER(Incoming_Data[[#This Row],[Confirmed Day]]),1,0)</f>
        <v>1</v>
      </c>
      <c r="X1136" t="s">
        <v>1338</v>
      </c>
      <c r="Y1136" s="36">
        <v>41383</v>
      </c>
      <c r="AA1136" t="s">
        <v>657</v>
      </c>
      <c r="AB1136" s="36">
        <v>41387</v>
      </c>
    </row>
    <row r="1137" spans="2:28" x14ac:dyDescent="0.25">
      <c r="B1137" s="24" t="s">
        <v>30</v>
      </c>
      <c r="C1137" s="24" t="s">
        <v>17</v>
      </c>
      <c r="D1137" s="24" t="s">
        <v>2197</v>
      </c>
      <c r="E1137" s="24" t="s">
        <v>11417</v>
      </c>
      <c r="F1137" s="24" t="s">
        <v>1009</v>
      </c>
      <c r="G1137" s="36">
        <v>41417</v>
      </c>
      <c r="H1137" s="36">
        <v>41417</v>
      </c>
      <c r="I1137" s="12">
        <v>3</v>
      </c>
      <c r="J1137" s="12">
        <v>3</v>
      </c>
      <c r="K1137" s="12">
        <v>3</v>
      </c>
      <c r="L1137" s="24" t="s">
        <v>10599</v>
      </c>
      <c r="M1137" t="str">
        <f>VLOOKUP(LEFT(Incoming_Data[[#This Row],[Object ID]],1),Lookup[#All],2,FALSE)</f>
        <v>Service Request</v>
      </c>
      <c r="N1137" s="36">
        <f>IFERROR(VLOOKUP(Incoming_Data[[#This Row],[Object ID]],SP_Data[#All],2,FALSE),"")</f>
        <v>41417</v>
      </c>
      <c r="O1137" s="36" t="str">
        <f>IFERROR(VLOOKUP(Incoming_Data[[#This Row],[Object ID]],Finalized_Data[#All],2,FALSE),"")</f>
        <v/>
      </c>
      <c r="P11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7" s="6">
        <f>IFERROR(DATE(YEAR(Incoming_Data[[#This Row],[Incoming Day]]),MONTH(Incoming_Data[[#This Row],[Incoming Day]]),1),"")</f>
        <v>41395</v>
      </c>
      <c r="R1137" s="3">
        <f>DATE(YEAR(Incoming_Data[[#This Row],[Incoming Day]]),1,1)</f>
        <v>41275</v>
      </c>
      <c r="S1137" s="6">
        <f>IFERROR(DATE(YEAR(Incoming_Data[[#This Row],[Completed Day]]),MONTH(Incoming_Data[[#This Row],[Completed Day]]),1),"")</f>
        <v>41395</v>
      </c>
      <c r="T1137" s="6" t="str">
        <f>IFERROR(DATE(YEAR(Incoming_Data[[#This Row],[Confirmed Day]]),MONTH(Incoming_Data[[#This Row],[Confirmed Day]]),1),"")</f>
        <v/>
      </c>
      <c r="U1137" s="12">
        <f>IF(ISNUMBER(Incoming_Data[[#This Row],[Completed Day]]),1,0)</f>
        <v>1</v>
      </c>
      <c r="V1137" s="12">
        <f>IF(ISNUMBER(Incoming_Data[[#This Row],[Confirmed Day]]),1,0)</f>
        <v>0</v>
      </c>
      <c r="X1137" t="s">
        <v>11563</v>
      </c>
      <c r="Y1137" s="36">
        <v>41420</v>
      </c>
      <c r="AA1137" t="s">
        <v>659</v>
      </c>
      <c r="AB1137" s="36">
        <v>41418</v>
      </c>
    </row>
    <row r="1138" spans="2:28" x14ac:dyDescent="0.25">
      <c r="B1138" s="24" t="s">
        <v>30</v>
      </c>
      <c r="C1138" s="24" t="s">
        <v>17</v>
      </c>
      <c r="D1138" s="24" t="s">
        <v>2197</v>
      </c>
      <c r="E1138" s="24" t="s">
        <v>11418</v>
      </c>
      <c r="F1138" s="24" t="s">
        <v>11419</v>
      </c>
      <c r="G1138" s="36">
        <v>41417</v>
      </c>
      <c r="H1138" s="36">
        <v>41417</v>
      </c>
      <c r="I1138" s="12">
        <v>3</v>
      </c>
      <c r="J1138" s="12">
        <v>3</v>
      </c>
      <c r="K1138" s="12">
        <v>3</v>
      </c>
      <c r="L1138" s="24" t="s">
        <v>10599</v>
      </c>
      <c r="M1138" t="str">
        <f>VLOOKUP(LEFT(Incoming_Data[[#This Row],[Object ID]],1),Lookup[#All],2,FALSE)</f>
        <v>Service Request</v>
      </c>
      <c r="N1138" s="36">
        <f>IFERROR(VLOOKUP(Incoming_Data[[#This Row],[Object ID]],SP_Data[#All],2,FALSE),"")</f>
        <v>41417</v>
      </c>
      <c r="O1138" s="36" t="str">
        <f>IFERROR(VLOOKUP(Incoming_Data[[#This Row],[Object ID]],Finalized_Data[#All],2,FALSE),"")</f>
        <v/>
      </c>
      <c r="P11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8" s="6">
        <f>IFERROR(DATE(YEAR(Incoming_Data[[#This Row],[Incoming Day]]),MONTH(Incoming_Data[[#This Row],[Incoming Day]]),1),"")</f>
        <v>41395</v>
      </c>
      <c r="R1138" s="3">
        <f>DATE(YEAR(Incoming_Data[[#This Row],[Incoming Day]]),1,1)</f>
        <v>41275</v>
      </c>
      <c r="S1138" s="6">
        <f>IFERROR(DATE(YEAR(Incoming_Data[[#This Row],[Completed Day]]),MONTH(Incoming_Data[[#This Row],[Completed Day]]),1),"")</f>
        <v>41395</v>
      </c>
      <c r="T1138" s="6" t="str">
        <f>IFERROR(DATE(YEAR(Incoming_Data[[#This Row],[Confirmed Day]]),MONTH(Incoming_Data[[#This Row],[Confirmed Day]]),1),"")</f>
        <v/>
      </c>
      <c r="U1138" s="12">
        <f>IF(ISNUMBER(Incoming_Data[[#This Row],[Completed Day]]),1,0)</f>
        <v>1</v>
      </c>
      <c r="V1138" s="12">
        <f>IF(ISNUMBER(Incoming_Data[[#This Row],[Confirmed Day]]),1,0)</f>
        <v>0</v>
      </c>
      <c r="X1138" t="s">
        <v>1340</v>
      </c>
      <c r="Y1138" s="36">
        <v>41383</v>
      </c>
      <c r="AA1138" t="s">
        <v>661</v>
      </c>
      <c r="AB1138" s="36">
        <v>41418</v>
      </c>
    </row>
    <row r="1139" spans="2:28" x14ac:dyDescent="0.25">
      <c r="B1139" s="24" t="s">
        <v>30</v>
      </c>
      <c r="C1139" s="24" t="s">
        <v>17</v>
      </c>
      <c r="D1139" s="24" t="s">
        <v>2197</v>
      </c>
      <c r="E1139" s="24" t="s">
        <v>11420</v>
      </c>
      <c r="F1139" s="24" t="s">
        <v>1009</v>
      </c>
      <c r="G1139" s="36">
        <v>41417</v>
      </c>
      <c r="H1139" s="36">
        <v>41417</v>
      </c>
      <c r="I1139" s="12">
        <v>3</v>
      </c>
      <c r="J1139" s="12">
        <v>3</v>
      </c>
      <c r="K1139" s="12">
        <v>3</v>
      </c>
      <c r="L1139" s="24" t="s">
        <v>10599</v>
      </c>
      <c r="M1139" t="str">
        <f>VLOOKUP(LEFT(Incoming_Data[[#This Row],[Object ID]],1),Lookup[#All],2,FALSE)</f>
        <v>Service Request</v>
      </c>
      <c r="N1139" s="36">
        <f>IFERROR(VLOOKUP(Incoming_Data[[#This Row],[Object ID]],SP_Data[#All],2,FALSE),"")</f>
        <v>41417</v>
      </c>
      <c r="O1139" s="36" t="str">
        <f>IFERROR(VLOOKUP(Incoming_Data[[#This Row],[Object ID]],Finalized_Data[#All],2,FALSE),"")</f>
        <v/>
      </c>
      <c r="P11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39" s="6">
        <f>IFERROR(DATE(YEAR(Incoming_Data[[#This Row],[Incoming Day]]),MONTH(Incoming_Data[[#This Row],[Incoming Day]]),1),"")</f>
        <v>41395</v>
      </c>
      <c r="R1139" s="3">
        <f>DATE(YEAR(Incoming_Data[[#This Row],[Incoming Day]]),1,1)</f>
        <v>41275</v>
      </c>
      <c r="S1139" s="6">
        <f>IFERROR(DATE(YEAR(Incoming_Data[[#This Row],[Completed Day]]),MONTH(Incoming_Data[[#This Row],[Completed Day]]),1),"")</f>
        <v>41395</v>
      </c>
      <c r="T1139" s="6" t="str">
        <f>IFERROR(DATE(YEAR(Incoming_Data[[#This Row],[Confirmed Day]]),MONTH(Incoming_Data[[#This Row],[Confirmed Day]]),1),"")</f>
        <v/>
      </c>
      <c r="U1139" s="12">
        <f>IF(ISNUMBER(Incoming_Data[[#This Row],[Completed Day]]),1,0)</f>
        <v>1</v>
      </c>
      <c r="V1139" s="12">
        <f>IF(ISNUMBER(Incoming_Data[[#This Row],[Confirmed Day]]),1,0)</f>
        <v>0</v>
      </c>
      <c r="X1139" t="s">
        <v>628</v>
      </c>
      <c r="Y1139" s="36">
        <v>41387</v>
      </c>
      <c r="AA1139" t="s">
        <v>663</v>
      </c>
      <c r="AB1139" s="36">
        <v>41418</v>
      </c>
    </row>
    <row r="1140" spans="2:28" x14ac:dyDescent="0.25">
      <c r="B1140" s="24" t="s">
        <v>30</v>
      </c>
      <c r="C1140" s="24" t="s">
        <v>17</v>
      </c>
      <c r="D1140" s="24" t="s">
        <v>2197</v>
      </c>
      <c r="E1140" s="24" t="s">
        <v>11421</v>
      </c>
      <c r="F1140" s="24" t="s">
        <v>1009</v>
      </c>
      <c r="G1140" s="36">
        <v>41417</v>
      </c>
      <c r="H1140" s="36">
        <v>41417</v>
      </c>
      <c r="I1140" s="12">
        <v>3</v>
      </c>
      <c r="J1140" s="12">
        <v>3</v>
      </c>
      <c r="K1140" s="12">
        <v>3</v>
      </c>
      <c r="L1140" s="24" t="s">
        <v>10599</v>
      </c>
      <c r="M1140" t="str">
        <f>VLOOKUP(LEFT(Incoming_Data[[#This Row],[Object ID]],1),Lookup[#All],2,FALSE)</f>
        <v>Service Request</v>
      </c>
      <c r="N1140" s="36">
        <f>IFERROR(VLOOKUP(Incoming_Data[[#This Row],[Object ID]],SP_Data[#All],2,FALSE),"")</f>
        <v>41417</v>
      </c>
      <c r="O1140" s="36" t="str">
        <f>IFERROR(VLOOKUP(Incoming_Data[[#This Row],[Object ID]],Finalized_Data[#All],2,FALSE),"")</f>
        <v/>
      </c>
      <c r="P11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0" s="6">
        <f>IFERROR(DATE(YEAR(Incoming_Data[[#This Row],[Incoming Day]]),MONTH(Incoming_Data[[#This Row],[Incoming Day]]),1),"")</f>
        <v>41395</v>
      </c>
      <c r="R1140" s="3">
        <f>DATE(YEAR(Incoming_Data[[#This Row],[Incoming Day]]),1,1)</f>
        <v>41275</v>
      </c>
      <c r="S1140" s="6">
        <f>IFERROR(DATE(YEAR(Incoming_Data[[#This Row],[Completed Day]]),MONTH(Incoming_Data[[#This Row],[Completed Day]]),1),"")</f>
        <v>41395</v>
      </c>
      <c r="T1140" s="6" t="str">
        <f>IFERROR(DATE(YEAR(Incoming_Data[[#This Row],[Confirmed Day]]),MONTH(Incoming_Data[[#This Row],[Confirmed Day]]),1),"")</f>
        <v/>
      </c>
      <c r="U1140" s="12">
        <f>IF(ISNUMBER(Incoming_Data[[#This Row],[Completed Day]]),1,0)</f>
        <v>1</v>
      </c>
      <c r="V1140" s="12">
        <f>IF(ISNUMBER(Incoming_Data[[#This Row],[Confirmed Day]]),1,0)</f>
        <v>0</v>
      </c>
      <c r="X1140" t="s">
        <v>11674</v>
      </c>
      <c r="Y1140" s="36">
        <v>41409</v>
      </c>
      <c r="AA1140" t="s">
        <v>665</v>
      </c>
      <c r="AB1140" s="36">
        <v>41387</v>
      </c>
    </row>
    <row r="1141" spans="2:28" x14ac:dyDescent="0.25">
      <c r="B1141" s="24" t="s">
        <v>30</v>
      </c>
      <c r="C1141" s="24" t="s">
        <v>17</v>
      </c>
      <c r="D1141" s="24" t="s">
        <v>2197</v>
      </c>
      <c r="E1141" s="24" t="s">
        <v>11422</v>
      </c>
      <c r="F1141" s="24" t="s">
        <v>1009</v>
      </c>
      <c r="G1141" s="36">
        <v>41417</v>
      </c>
      <c r="H1141" s="36">
        <v>41417</v>
      </c>
      <c r="I1141" s="12">
        <v>3</v>
      </c>
      <c r="J1141" s="12">
        <v>3</v>
      </c>
      <c r="K1141" s="12">
        <v>3</v>
      </c>
      <c r="L1141" s="24" t="s">
        <v>10599</v>
      </c>
      <c r="M1141" t="str">
        <f>VLOOKUP(LEFT(Incoming_Data[[#This Row],[Object ID]],1),Lookup[#All],2,FALSE)</f>
        <v>Service Request</v>
      </c>
      <c r="N1141" s="36">
        <f>IFERROR(VLOOKUP(Incoming_Data[[#This Row],[Object ID]],SP_Data[#All],2,FALSE),"")</f>
        <v>41417</v>
      </c>
      <c r="O1141" s="36" t="str">
        <f>IFERROR(VLOOKUP(Incoming_Data[[#This Row],[Object ID]],Finalized_Data[#All],2,FALSE),"")</f>
        <v/>
      </c>
      <c r="P11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1" s="6">
        <f>IFERROR(DATE(YEAR(Incoming_Data[[#This Row],[Incoming Day]]),MONTH(Incoming_Data[[#This Row],[Incoming Day]]),1),"")</f>
        <v>41395</v>
      </c>
      <c r="R1141" s="3">
        <f>DATE(YEAR(Incoming_Data[[#This Row],[Incoming Day]]),1,1)</f>
        <v>41275</v>
      </c>
      <c r="S1141" s="6">
        <f>IFERROR(DATE(YEAR(Incoming_Data[[#This Row],[Completed Day]]),MONTH(Incoming_Data[[#This Row],[Completed Day]]),1),"")</f>
        <v>41395</v>
      </c>
      <c r="T1141" s="6" t="str">
        <f>IFERROR(DATE(YEAR(Incoming_Data[[#This Row],[Confirmed Day]]),MONTH(Incoming_Data[[#This Row],[Confirmed Day]]),1),"")</f>
        <v/>
      </c>
      <c r="U1141" s="12">
        <f>IF(ISNUMBER(Incoming_Data[[#This Row],[Completed Day]]),1,0)</f>
        <v>1</v>
      </c>
      <c r="V1141" s="12">
        <f>IF(ISNUMBER(Incoming_Data[[#This Row],[Confirmed Day]]),1,0)</f>
        <v>0</v>
      </c>
      <c r="X1141" t="s">
        <v>630</v>
      </c>
      <c r="Y1141" s="36">
        <v>41388</v>
      </c>
      <c r="AA1141" t="s">
        <v>1666</v>
      </c>
      <c r="AB1141" s="36">
        <v>41426</v>
      </c>
    </row>
    <row r="1142" spans="2:28" x14ac:dyDescent="0.25">
      <c r="B1142" s="24" t="s">
        <v>30</v>
      </c>
      <c r="C1142" s="24" t="s">
        <v>17</v>
      </c>
      <c r="D1142" s="24" t="s">
        <v>2197</v>
      </c>
      <c r="E1142" s="24" t="s">
        <v>11423</v>
      </c>
      <c r="F1142" s="24" t="s">
        <v>11424</v>
      </c>
      <c r="G1142" s="36">
        <v>41417</v>
      </c>
      <c r="H1142" s="36">
        <v>41417</v>
      </c>
      <c r="I1142" s="12">
        <v>3</v>
      </c>
      <c r="J1142" s="12">
        <v>3</v>
      </c>
      <c r="K1142" s="12">
        <v>3</v>
      </c>
      <c r="L1142" s="24" t="s">
        <v>10599</v>
      </c>
      <c r="M1142" t="str">
        <f>VLOOKUP(LEFT(Incoming_Data[[#This Row],[Object ID]],1),Lookup[#All],2,FALSE)</f>
        <v>Service Request</v>
      </c>
      <c r="N1142" s="36">
        <f>IFERROR(VLOOKUP(Incoming_Data[[#This Row],[Object ID]],SP_Data[#All],2,FALSE),"")</f>
        <v>41418</v>
      </c>
      <c r="O1142" s="36" t="str">
        <f>IFERROR(VLOOKUP(Incoming_Data[[#This Row],[Object ID]],Finalized_Data[#All],2,FALSE),"")</f>
        <v/>
      </c>
      <c r="P11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2" s="6">
        <f>IFERROR(DATE(YEAR(Incoming_Data[[#This Row],[Incoming Day]]),MONTH(Incoming_Data[[#This Row],[Incoming Day]]),1),"")</f>
        <v>41395</v>
      </c>
      <c r="R1142" s="3">
        <f>DATE(YEAR(Incoming_Data[[#This Row],[Incoming Day]]),1,1)</f>
        <v>41275</v>
      </c>
      <c r="S1142" s="6">
        <f>IFERROR(DATE(YEAR(Incoming_Data[[#This Row],[Completed Day]]),MONTH(Incoming_Data[[#This Row],[Completed Day]]),1),"")</f>
        <v>41395</v>
      </c>
      <c r="T1142" s="6" t="str">
        <f>IFERROR(DATE(YEAR(Incoming_Data[[#This Row],[Confirmed Day]]),MONTH(Incoming_Data[[#This Row],[Confirmed Day]]),1),"")</f>
        <v/>
      </c>
      <c r="U1142" s="12">
        <f>IF(ISNUMBER(Incoming_Data[[#This Row],[Completed Day]]),1,0)</f>
        <v>1</v>
      </c>
      <c r="V1142" s="12">
        <f>IF(ISNUMBER(Incoming_Data[[#This Row],[Confirmed Day]]),1,0)</f>
        <v>0</v>
      </c>
      <c r="X1142" t="s">
        <v>11676</v>
      </c>
      <c r="Y1142" s="36">
        <v>41409</v>
      </c>
      <c r="AA1142" t="s">
        <v>1667</v>
      </c>
      <c r="AB1142" s="36">
        <v>41421</v>
      </c>
    </row>
    <row r="1143" spans="2:28" x14ac:dyDescent="0.25">
      <c r="B1143" s="24" t="s">
        <v>30</v>
      </c>
      <c r="C1143" s="24" t="s">
        <v>17</v>
      </c>
      <c r="D1143" s="24" t="s">
        <v>2197</v>
      </c>
      <c r="E1143" s="24" t="s">
        <v>11425</v>
      </c>
      <c r="F1143" s="24" t="s">
        <v>1009</v>
      </c>
      <c r="G1143" s="36">
        <v>41417</v>
      </c>
      <c r="H1143" s="36">
        <v>41417</v>
      </c>
      <c r="I1143" s="12">
        <v>3</v>
      </c>
      <c r="J1143" s="12">
        <v>3</v>
      </c>
      <c r="K1143" s="12">
        <v>3</v>
      </c>
      <c r="L1143" s="24" t="s">
        <v>10599</v>
      </c>
      <c r="M1143" t="str">
        <f>VLOOKUP(LEFT(Incoming_Data[[#This Row],[Object ID]],1),Lookup[#All],2,FALSE)</f>
        <v>Service Request</v>
      </c>
      <c r="N1143" s="36">
        <f>IFERROR(VLOOKUP(Incoming_Data[[#This Row],[Object ID]],SP_Data[#All],2,FALSE),"")</f>
        <v>41417</v>
      </c>
      <c r="O1143" s="36" t="str">
        <f>IFERROR(VLOOKUP(Incoming_Data[[#This Row],[Object ID]],Finalized_Data[#All],2,FALSE),"")</f>
        <v/>
      </c>
      <c r="P11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3" s="6">
        <f>IFERROR(DATE(YEAR(Incoming_Data[[#This Row],[Incoming Day]]),MONTH(Incoming_Data[[#This Row],[Incoming Day]]),1),"")</f>
        <v>41395</v>
      </c>
      <c r="R1143" s="3">
        <f>DATE(YEAR(Incoming_Data[[#This Row],[Incoming Day]]),1,1)</f>
        <v>41275</v>
      </c>
      <c r="S1143" s="6">
        <f>IFERROR(DATE(YEAR(Incoming_Data[[#This Row],[Completed Day]]),MONTH(Incoming_Data[[#This Row],[Completed Day]]),1),"")</f>
        <v>41395</v>
      </c>
      <c r="T1143" s="6" t="str">
        <f>IFERROR(DATE(YEAR(Incoming_Data[[#This Row],[Confirmed Day]]),MONTH(Incoming_Data[[#This Row],[Confirmed Day]]),1),"")</f>
        <v/>
      </c>
      <c r="U1143" s="12">
        <f>IF(ISNUMBER(Incoming_Data[[#This Row],[Completed Day]]),1,0)</f>
        <v>1</v>
      </c>
      <c r="V1143" s="12">
        <f>IF(ISNUMBER(Incoming_Data[[#This Row],[Confirmed Day]]),1,0)</f>
        <v>0</v>
      </c>
      <c r="X1143" t="s">
        <v>1787</v>
      </c>
      <c r="Y1143" s="36">
        <v>41387</v>
      </c>
      <c r="AA1143" t="s">
        <v>1790</v>
      </c>
      <c r="AB1143" s="36">
        <v>41418</v>
      </c>
    </row>
    <row r="1144" spans="2:28" x14ac:dyDescent="0.25">
      <c r="B1144" s="24" t="s">
        <v>30</v>
      </c>
      <c r="C1144" s="24" t="s">
        <v>17</v>
      </c>
      <c r="D1144" s="24" t="s">
        <v>2197</v>
      </c>
      <c r="E1144" s="24" t="s">
        <v>11426</v>
      </c>
      <c r="F1144" s="24" t="s">
        <v>1009</v>
      </c>
      <c r="G1144" s="36">
        <v>41417</v>
      </c>
      <c r="H1144" s="36">
        <v>41417</v>
      </c>
      <c r="I1144" s="12">
        <v>3</v>
      </c>
      <c r="J1144" s="12">
        <v>3</v>
      </c>
      <c r="K1144" s="12">
        <v>3</v>
      </c>
      <c r="L1144" s="24" t="s">
        <v>10599</v>
      </c>
      <c r="M1144" t="str">
        <f>VLOOKUP(LEFT(Incoming_Data[[#This Row],[Object ID]],1),Lookup[#All],2,FALSE)</f>
        <v>Service Request</v>
      </c>
      <c r="N1144" s="36">
        <f>IFERROR(VLOOKUP(Incoming_Data[[#This Row],[Object ID]],SP_Data[#All],2,FALSE),"")</f>
        <v>41417</v>
      </c>
      <c r="O1144" s="36" t="str">
        <f>IFERROR(VLOOKUP(Incoming_Data[[#This Row],[Object ID]],Finalized_Data[#All],2,FALSE),"")</f>
        <v/>
      </c>
      <c r="P11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4" s="6">
        <f>IFERROR(DATE(YEAR(Incoming_Data[[#This Row],[Incoming Day]]),MONTH(Incoming_Data[[#This Row],[Incoming Day]]),1),"")</f>
        <v>41395</v>
      </c>
      <c r="R1144" s="3">
        <f>DATE(YEAR(Incoming_Data[[#This Row],[Incoming Day]]),1,1)</f>
        <v>41275</v>
      </c>
      <c r="S1144" s="6">
        <f>IFERROR(DATE(YEAR(Incoming_Data[[#This Row],[Completed Day]]),MONTH(Incoming_Data[[#This Row],[Completed Day]]),1),"")</f>
        <v>41395</v>
      </c>
      <c r="T1144" s="6" t="str">
        <f>IFERROR(DATE(YEAR(Incoming_Data[[#This Row],[Confirmed Day]]),MONTH(Incoming_Data[[#This Row],[Confirmed Day]]),1),"")</f>
        <v/>
      </c>
      <c r="U1144" s="12">
        <f>IF(ISNUMBER(Incoming_Data[[#This Row],[Completed Day]]),1,0)</f>
        <v>1</v>
      </c>
      <c r="V1144" s="12">
        <f>IF(ISNUMBER(Incoming_Data[[#This Row],[Confirmed Day]]),1,0)</f>
        <v>0</v>
      </c>
      <c r="X1144" t="s">
        <v>632</v>
      </c>
      <c r="Y1144" s="36">
        <v>41386</v>
      </c>
      <c r="AA1144" t="s">
        <v>1344</v>
      </c>
      <c r="AB1144" s="36">
        <v>41388</v>
      </c>
    </row>
    <row r="1145" spans="2:28" x14ac:dyDescent="0.25">
      <c r="B1145" s="24" t="s">
        <v>30</v>
      </c>
      <c r="C1145" s="24" t="s">
        <v>17</v>
      </c>
      <c r="D1145" s="24" t="s">
        <v>2197</v>
      </c>
      <c r="E1145" s="24" t="s">
        <v>11427</v>
      </c>
      <c r="F1145" s="24" t="s">
        <v>1009</v>
      </c>
      <c r="G1145" s="36">
        <v>41417</v>
      </c>
      <c r="H1145" s="36">
        <v>41417</v>
      </c>
      <c r="I1145" s="12">
        <v>3</v>
      </c>
      <c r="J1145" s="12">
        <v>3</v>
      </c>
      <c r="K1145" s="12">
        <v>3</v>
      </c>
      <c r="L1145" s="24" t="s">
        <v>10599</v>
      </c>
      <c r="M1145" t="str">
        <f>VLOOKUP(LEFT(Incoming_Data[[#This Row],[Object ID]],1),Lookup[#All],2,FALSE)</f>
        <v>Service Request</v>
      </c>
      <c r="N1145" s="36">
        <f>IFERROR(VLOOKUP(Incoming_Data[[#This Row],[Object ID]],SP_Data[#All],2,FALSE),"")</f>
        <v>41417</v>
      </c>
      <c r="O1145" s="36" t="str">
        <f>IFERROR(VLOOKUP(Incoming_Data[[#This Row],[Object ID]],Finalized_Data[#All],2,FALSE),"")</f>
        <v/>
      </c>
      <c r="P11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5" s="6">
        <f>IFERROR(DATE(YEAR(Incoming_Data[[#This Row],[Incoming Day]]),MONTH(Incoming_Data[[#This Row],[Incoming Day]]),1),"")</f>
        <v>41395</v>
      </c>
      <c r="R1145" s="3">
        <f>DATE(YEAR(Incoming_Data[[#This Row],[Incoming Day]]),1,1)</f>
        <v>41275</v>
      </c>
      <c r="S1145" s="6">
        <f>IFERROR(DATE(YEAR(Incoming_Data[[#This Row],[Completed Day]]),MONTH(Incoming_Data[[#This Row],[Completed Day]]),1),"")</f>
        <v>41395</v>
      </c>
      <c r="T1145" s="6" t="str">
        <f>IFERROR(DATE(YEAR(Incoming_Data[[#This Row],[Confirmed Day]]),MONTH(Incoming_Data[[#This Row],[Confirmed Day]]),1),"")</f>
        <v/>
      </c>
      <c r="U1145" s="12">
        <f>IF(ISNUMBER(Incoming_Data[[#This Row],[Completed Day]]),1,0)</f>
        <v>1</v>
      </c>
      <c r="V1145" s="12">
        <f>IF(ISNUMBER(Incoming_Data[[#This Row],[Confirmed Day]]),1,0)</f>
        <v>0</v>
      </c>
      <c r="X1145" t="s">
        <v>634</v>
      </c>
      <c r="Y1145" s="36">
        <v>41387</v>
      </c>
      <c r="AA1145" t="s">
        <v>667</v>
      </c>
      <c r="AB1145" s="36">
        <v>41426</v>
      </c>
    </row>
    <row r="1146" spans="2:28" x14ac:dyDescent="0.25">
      <c r="B1146" s="24" t="s">
        <v>30</v>
      </c>
      <c r="C1146" s="24" t="s">
        <v>17</v>
      </c>
      <c r="D1146" s="24" t="s">
        <v>2197</v>
      </c>
      <c r="E1146" s="24" t="s">
        <v>11428</v>
      </c>
      <c r="F1146" s="24" t="s">
        <v>1009</v>
      </c>
      <c r="G1146" s="36">
        <v>41417</v>
      </c>
      <c r="H1146" s="36">
        <v>41417</v>
      </c>
      <c r="I1146" s="12">
        <v>3</v>
      </c>
      <c r="J1146" s="12">
        <v>3</v>
      </c>
      <c r="K1146" s="12">
        <v>3</v>
      </c>
      <c r="L1146" s="24" t="s">
        <v>10599</v>
      </c>
      <c r="M1146" t="str">
        <f>VLOOKUP(LEFT(Incoming_Data[[#This Row],[Object ID]],1),Lookup[#All],2,FALSE)</f>
        <v>Service Request</v>
      </c>
      <c r="N1146" s="36">
        <f>IFERROR(VLOOKUP(Incoming_Data[[#This Row],[Object ID]],SP_Data[#All],2,FALSE),"")</f>
        <v>41417</v>
      </c>
      <c r="O1146" s="36" t="str">
        <f>IFERROR(VLOOKUP(Incoming_Data[[#This Row],[Object ID]],Finalized_Data[#All],2,FALSE),"")</f>
        <v/>
      </c>
      <c r="P11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6" s="6">
        <f>IFERROR(DATE(YEAR(Incoming_Data[[#This Row],[Incoming Day]]),MONTH(Incoming_Data[[#This Row],[Incoming Day]]),1),"")</f>
        <v>41395</v>
      </c>
      <c r="R1146" s="3">
        <f>DATE(YEAR(Incoming_Data[[#This Row],[Incoming Day]]),1,1)</f>
        <v>41275</v>
      </c>
      <c r="S1146" s="6">
        <f>IFERROR(DATE(YEAR(Incoming_Data[[#This Row],[Completed Day]]),MONTH(Incoming_Data[[#This Row],[Completed Day]]),1),"")</f>
        <v>41395</v>
      </c>
      <c r="T1146" s="6" t="str">
        <f>IFERROR(DATE(YEAR(Incoming_Data[[#This Row],[Confirmed Day]]),MONTH(Incoming_Data[[#This Row],[Confirmed Day]]),1),"")</f>
        <v/>
      </c>
      <c r="U1146" s="12">
        <f>IF(ISNUMBER(Incoming_Data[[#This Row],[Completed Day]]),1,0)</f>
        <v>1</v>
      </c>
      <c r="V1146" s="12">
        <f>IF(ISNUMBER(Incoming_Data[[#This Row],[Confirmed Day]]),1,0)</f>
        <v>0</v>
      </c>
      <c r="X1146" t="s">
        <v>636</v>
      </c>
      <c r="Y1146" s="36">
        <v>41408</v>
      </c>
      <c r="AA1146" t="s">
        <v>669</v>
      </c>
      <c r="AB1146" s="36">
        <v>41419</v>
      </c>
    </row>
    <row r="1147" spans="2:28" x14ac:dyDescent="0.25">
      <c r="B1147" s="24" t="s">
        <v>30</v>
      </c>
      <c r="C1147" s="24" t="s">
        <v>17</v>
      </c>
      <c r="D1147" s="24" t="s">
        <v>2197</v>
      </c>
      <c r="E1147" s="24" t="s">
        <v>11429</v>
      </c>
      <c r="F1147" s="24" t="s">
        <v>1009</v>
      </c>
      <c r="G1147" s="36">
        <v>41417</v>
      </c>
      <c r="H1147" s="36">
        <v>41417</v>
      </c>
      <c r="I1147" s="12">
        <v>3</v>
      </c>
      <c r="J1147" s="12">
        <v>3</v>
      </c>
      <c r="K1147" s="12">
        <v>3</v>
      </c>
      <c r="L1147" s="24" t="s">
        <v>10599</v>
      </c>
      <c r="M1147" t="str">
        <f>VLOOKUP(LEFT(Incoming_Data[[#This Row],[Object ID]],1),Lookup[#All],2,FALSE)</f>
        <v>Service Request</v>
      </c>
      <c r="N1147" s="36">
        <f>IFERROR(VLOOKUP(Incoming_Data[[#This Row],[Object ID]],SP_Data[#All],2,FALSE),"")</f>
        <v>41417</v>
      </c>
      <c r="O1147" s="36" t="str">
        <f>IFERROR(VLOOKUP(Incoming_Data[[#This Row],[Object ID]],Finalized_Data[#All],2,FALSE),"")</f>
        <v/>
      </c>
      <c r="P11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7" s="6">
        <f>IFERROR(DATE(YEAR(Incoming_Data[[#This Row],[Incoming Day]]),MONTH(Incoming_Data[[#This Row],[Incoming Day]]),1),"")</f>
        <v>41395</v>
      </c>
      <c r="R1147" s="3">
        <f>DATE(YEAR(Incoming_Data[[#This Row],[Incoming Day]]),1,1)</f>
        <v>41275</v>
      </c>
      <c r="S1147" s="6">
        <f>IFERROR(DATE(YEAR(Incoming_Data[[#This Row],[Completed Day]]),MONTH(Incoming_Data[[#This Row],[Completed Day]]),1),"")</f>
        <v>41395</v>
      </c>
      <c r="T1147" s="6" t="str">
        <f>IFERROR(DATE(YEAR(Incoming_Data[[#This Row],[Confirmed Day]]),MONTH(Incoming_Data[[#This Row],[Confirmed Day]]),1),"")</f>
        <v/>
      </c>
      <c r="U1147" s="12">
        <f>IF(ISNUMBER(Incoming_Data[[#This Row],[Completed Day]]),1,0)</f>
        <v>1</v>
      </c>
      <c r="V1147" s="12">
        <f>IF(ISNUMBER(Incoming_Data[[#This Row],[Confirmed Day]]),1,0)</f>
        <v>0</v>
      </c>
      <c r="X1147" t="s">
        <v>1788</v>
      </c>
      <c r="Y1147" s="36">
        <v>41387</v>
      </c>
      <c r="AA1147" t="s">
        <v>1791</v>
      </c>
      <c r="AB1147" s="36">
        <v>41418</v>
      </c>
    </row>
    <row r="1148" spans="2:28" x14ac:dyDescent="0.25">
      <c r="B1148" s="24" t="s">
        <v>30</v>
      </c>
      <c r="C1148" s="24" t="s">
        <v>17</v>
      </c>
      <c r="D1148" s="24" t="s">
        <v>2197</v>
      </c>
      <c r="E1148" s="24" t="s">
        <v>11430</v>
      </c>
      <c r="F1148" s="24" t="s">
        <v>1009</v>
      </c>
      <c r="G1148" s="36">
        <v>41417</v>
      </c>
      <c r="H1148" s="36">
        <v>41417</v>
      </c>
      <c r="I1148" s="12">
        <v>3</v>
      </c>
      <c r="J1148" s="12">
        <v>3</v>
      </c>
      <c r="K1148" s="12">
        <v>3</v>
      </c>
      <c r="L1148" s="24" t="s">
        <v>10599</v>
      </c>
      <c r="M1148" t="str">
        <f>VLOOKUP(LEFT(Incoming_Data[[#This Row],[Object ID]],1),Lookup[#All],2,FALSE)</f>
        <v>Service Request</v>
      </c>
      <c r="N1148" s="36">
        <f>IFERROR(VLOOKUP(Incoming_Data[[#This Row],[Object ID]],SP_Data[#All],2,FALSE),"")</f>
        <v>41417</v>
      </c>
      <c r="O1148" s="36" t="str">
        <f>IFERROR(VLOOKUP(Incoming_Data[[#This Row],[Object ID]],Finalized_Data[#All],2,FALSE),"")</f>
        <v/>
      </c>
      <c r="P11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8" s="6">
        <f>IFERROR(DATE(YEAR(Incoming_Data[[#This Row],[Incoming Day]]),MONTH(Incoming_Data[[#This Row],[Incoming Day]]),1),"")</f>
        <v>41395</v>
      </c>
      <c r="R1148" s="3">
        <f>DATE(YEAR(Incoming_Data[[#This Row],[Incoming Day]]),1,1)</f>
        <v>41275</v>
      </c>
      <c r="S1148" s="6">
        <f>IFERROR(DATE(YEAR(Incoming_Data[[#This Row],[Completed Day]]),MONTH(Incoming_Data[[#This Row],[Completed Day]]),1),"")</f>
        <v>41395</v>
      </c>
      <c r="T1148" s="6" t="str">
        <f>IFERROR(DATE(YEAR(Incoming_Data[[#This Row],[Confirmed Day]]),MONTH(Incoming_Data[[#This Row],[Confirmed Day]]),1),"")</f>
        <v/>
      </c>
      <c r="U1148" s="12">
        <f>IF(ISNUMBER(Incoming_Data[[#This Row],[Completed Day]]),1,0)</f>
        <v>1</v>
      </c>
      <c r="V1148" s="12">
        <f>IF(ISNUMBER(Incoming_Data[[#This Row],[Confirmed Day]]),1,0)</f>
        <v>0</v>
      </c>
      <c r="X1148" t="s">
        <v>638</v>
      </c>
      <c r="Y1148" s="36">
        <v>41386</v>
      </c>
      <c r="AA1148" t="s">
        <v>1896</v>
      </c>
      <c r="AB1148" s="36">
        <v>41418</v>
      </c>
    </row>
    <row r="1149" spans="2:28" x14ac:dyDescent="0.25">
      <c r="B1149" s="24" t="s">
        <v>30</v>
      </c>
      <c r="C1149" s="24" t="s">
        <v>17</v>
      </c>
      <c r="D1149" s="24" t="s">
        <v>2197</v>
      </c>
      <c r="E1149" s="24" t="s">
        <v>11431</v>
      </c>
      <c r="F1149" s="24" t="s">
        <v>1009</v>
      </c>
      <c r="G1149" s="36">
        <v>41417</v>
      </c>
      <c r="H1149" s="36">
        <v>41417</v>
      </c>
      <c r="I1149" s="12">
        <v>3</v>
      </c>
      <c r="J1149" s="12">
        <v>3</v>
      </c>
      <c r="K1149" s="12">
        <v>3</v>
      </c>
      <c r="L1149" s="24" t="s">
        <v>10599</v>
      </c>
      <c r="M1149" t="str">
        <f>VLOOKUP(LEFT(Incoming_Data[[#This Row],[Object ID]],1),Lookup[#All],2,FALSE)</f>
        <v>Service Request</v>
      </c>
      <c r="N1149" s="36">
        <f>IFERROR(VLOOKUP(Incoming_Data[[#This Row],[Object ID]],SP_Data[#All],2,FALSE),"")</f>
        <v>41417</v>
      </c>
      <c r="O1149" s="36" t="str">
        <f>IFERROR(VLOOKUP(Incoming_Data[[#This Row],[Object ID]],Finalized_Data[#All],2,FALSE),"")</f>
        <v/>
      </c>
      <c r="P11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49" s="6">
        <f>IFERROR(DATE(YEAR(Incoming_Data[[#This Row],[Incoming Day]]),MONTH(Incoming_Data[[#This Row],[Incoming Day]]),1),"")</f>
        <v>41395</v>
      </c>
      <c r="R1149" s="3">
        <f>DATE(YEAR(Incoming_Data[[#This Row],[Incoming Day]]),1,1)</f>
        <v>41275</v>
      </c>
      <c r="S1149" s="6">
        <f>IFERROR(DATE(YEAR(Incoming_Data[[#This Row],[Completed Day]]),MONTH(Incoming_Data[[#This Row],[Completed Day]]),1),"")</f>
        <v>41395</v>
      </c>
      <c r="T1149" s="6" t="str">
        <f>IFERROR(DATE(YEAR(Incoming_Data[[#This Row],[Confirmed Day]]),MONTH(Incoming_Data[[#This Row],[Confirmed Day]]),1),"")</f>
        <v/>
      </c>
      <c r="U1149" s="12">
        <f>IF(ISNUMBER(Incoming_Data[[#This Row],[Completed Day]]),1,0)</f>
        <v>1</v>
      </c>
      <c r="V1149" s="12">
        <f>IF(ISNUMBER(Incoming_Data[[#This Row],[Confirmed Day]]),1,0)</f>
        <v>0</v>
      </c>
      <c r="X1149" t="s">
        <v>1342</v>
      </c>
      <c r="Y1149" s="36">
        <v>41386</v>
      </c>
      <c r="AA1149" t="s">
        <v>1346</v>
      </c>
      <c r="AB1149" s="36">
        <v>41387</v>
      </c>
    </row>
    <row r="1150" spans="2:28" x14ac:dyDescent="0.25">
      <c r="B1150" s="24" t="s">
        <v>30</v>
      </c>
      <c r="C1150" s="24" t="s">
        <v>17</v>
      </c>
      <c r="D1150" s="24" t="s">
        <v>2197</v>
      </c>
      <c r="E1150" s="24" t="s">
        <v>1008</v>
      </c>
      <c r="F1150" s="24" t="s">
        <v>1009</v>
      </c>
      <c r="G1150" s="36">
        <v>41417</v>
      </c>
      <c r="H1150" s="36">
        <v>41417</v>
      </c>
      <c r="I1150" s="12">
        <v>3</v>
      </c>
      <c r="J1150" s="12">
        <v>3</v>
      </c>
      <c r="K1150" s="12">
        <v>3</v>
      </c>
      <c r="L1150" s="24" t="s">
        <v>10597</v>
      </c>
      <c r="M1150" t="str">
        <f>VLOOKUP(LEFT(Incoming_Data[[#This Row],[Object ID]],1),Lookup[#All],2,FALSE)</f>
        <v>Service Request</v>
      </c>
      <c r="N1150" s="36">
        <f>IFERROR(VLOOKUP(Incoming_Data[[#This Row],[Object ID]],SP_Data[#All],2,FALSE),"")</f>
        <v>41417</v>
      </c>
      <c r="O1150" s="36">
        <f>IFERROR(VLOOKUP(Incoming_Data[[#This Row],[Object ID]],Finalized_Data[#All],2,FALSE),"")</f>
        <v>41417</v>
      </c>
      <c r="P11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0" s="6">
        <f>IFERROR(DATE(YEAR(Incoming_Data[[#This Row],[Incoming Day]]),MONTH(Incoming_Data[[#This Row],[Incoming Day]]),1),"")</f>
        <v>41395</v>
      </c>
      <c r="R1150" s="3">
        <f>DATE(YEAR(Incoming_Data[[#This Row],[Incoming Day]]),1,1)</f>
        <v>41275</v>
      </c>
      <c r="S1150" s="6">
        <f>IFERROR(DATE(YEAR(Incoming_Data[[#This Row],[Completed Day]]),MONTH(Incoming_Data[[#This Row],[Completed Day]]),1),"")</f>
        <v>41395</v>
      </c>
      <c r="T1150" s="6">
        <f>IFERROR(DATE(YEAR(Incoming_Data[[#This Row],[Confirmed Day]]),MONTH(Incoming_Data[[#This Row],[Confirmed Day]]),1),"")</f>
        <v>41395</v>
      </c>
      <c r="U1150" s="12">
        <f>IF(ISNUMBER(Incoming_Data[[#This Row],[Completed Day]]),1,0)</f>
        <v>1</v>
      </c>
      <c r="V1150" s="12">
        <f>IF(ISNUMBER(Incoming_Data[[#This Row],[Confirmed Day]]),1,0)</f>
        <v>1</v>
      </c>
      <c r="X1150" t="s">
        <v>640</v>
      </c>
      <c r="Y1150" s="36">
        <v>41389</v>
      </c>
      <c r="AA1150" t="s">
        <v>671</v>
      </c>
      <c r="AB1150" s="36">
        <v>41418</v>
      </c>
    </row>
    <row r="1151" spans="2:28" x14ac:dyDescent="0.25">
      <c r="B1151" s="24" t="s">
        <v>30</v>
      </c>
      <c r="C1151" s="24" t="s">
        <v>17</v>
      </c>
      <c r="D1151" s="24" t="s">
        <v>2197</v>
      </c>
      <c r="E1151" s="24" t="s">
        <v>11432</v>
      </c>
      <c r="F1151" s="24" t="s">
        <v>1009</v>
      </c>
      <c r="G1151" s="36">
        <v>41417</v>
      </c>
      <c r="H1151" s="36">
        <v>41417</v>
      </c>
      <c r="I1151" s="12">
        <v>3</v>
      </c>
      <c r="J1151" s="12">
        <v>3</v>
      </c>
      <c r="K1151" s="12">
        <v>3</v>
      </c>
      <c r="L1151" s="24" t="s">
        <v>10599</v>
      </c>
      <c r="M1151" t="str">
        <f>VLOOKUP(LEFT(Incoming_Data[[#This Row],[Object ID]],1),Lookup[#All],2,FALSE)</f>
        <v>Service Request</v>
      </c>
      <c r="N1151" s="36">
        <f>IFERROR(VLOOKUP(Incoming_Data[[#This Row],[Object ID]],SP_Data[#All],2,FALSE),"")</f>
        <v>41417</v>
      </c>
      <c r="O1151" s="36" t="str">
        <f>IFERROR(VLOOKUP(Incoming_Data[[#This Row],[Object ID]],Finalized_Data[#All],2,FALSE),"")</f>
        <v/>
      </c>
      <c r="P11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1" s="6">
        <f>IFERROR(DATE(YEAR(Incoming_Data[[#This Row],[Incoming Day]]),MONTH(Incoming_Data[[#This Row],[Incoming Day]]),1),"")</f>
        <v>41395</v>
      </c>
      <c r="R1151" s="3">
        <f>DATE(YEAR(Incoming_Data[[#This Row],[Incoming Day]]),1,1)</f>
        <v>41275</v>
      </c>
      <c r="S1151" s="6">
        <f>IFERROR(DATE(YEAR(Incoming_Data[[#This Row],[Completed Day]]),MONTH(Incoming_Data[[#This Row],[Completed Day]]),1),"")</f>
        <v>41395</v>
      </c>
      <c r="T1151" s="6" t="str">
        <f>IFERROR(DATE(YEAR(Incoming_Data[[#This Row],[Confirmed Day]]),MONTH(Incoming_Data[[#This Row],[Confirmed Day]]),1),"")</f>
        <v/>
      </c>
      <c r="U1151" s="12">
        <f>IF(ISNUMBER(Incoming_Data[[#This Row],[Completed Day]]),1,0)</f>
        <v>1</v>
      </c>
      <c r="V1151" s="12">
        <f>IF(ISNUMBER(Incoming_Data[[#This Row],[Confirmed Day]]),1,0)</f>
        <v>0</v>
      </c>
      <c r="X1151" t="s">
        <v>641</v>
      </c>
      <c r="Y1151" s="36">
        <v>41394</v>
      </c>
      <c r="AA1151" t="s">
        <v>672</v>
      </c>
      <c r="AB1151" s="36">
        <v>41418</v>
      </c>
    </row>
    <row r="1152" spans="2:28" x14ac:dyDescent="0.25">
      <c r="B1152" s="24" t="s">
        <v>30</v>
      </c>
      <c r="C1152" s="24" t="s">
        <v>17</v>
      </c>
      <c r="D1152" s="24" t="s">
        <v>2197</v>
      </c>
      <c r="E1152" s="24" t="s">
        <v>11433</v>
      </c>
      <c r="F1152" s="24" t="s">
        <v>1009</v>
      </c>
      <c r="G1152" s="36">
        <v>41417</v>
      </c>
      <c r="H1152" s="36">
        <v>41417</v>
      </c>
      <c r="I1152" s="12">
        <v>3</v>
      </c>
      <c r="J1152" s="12">
        <v>3</v>
      </c>
      <c r="K1152" s="12">
        <v>3</v>
      </c>
      <c r="L1152" s="24" t="s">
        <v>10599</v>
      </c>
      <c r="M1152" t="str">
        <f>VLOOKUP(LEFT(Incoming_Data[[#This Row],[Object ID]],1),Lookup[#All],2,FALSE)</f>
        <v>Service Request</v>
      </c>
      <c r="N1152" s="36">
        <f>IFERROR(VLOOKUP(Incoming_Data[[#This Row],[Object ID]],SP_Data[#All],2,FALSE),"")</f>
        <v>41417</v>
      </c>
      <c r="O1152" s="36" t="str">
        <f>IFERROR(VLOOKUP(Incoming_Data[[#This Row],[Object ID]],Finalized_Data[#All],2,FALSE),"")</f>
        <v/>
      </c>
      <c r="P11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2" s="6">
        <f>IFERROR(DATE(YEAR(Incoming_Data[[#This Row],[Incoming Day]]),MONTH(Incoming_Data[[#This Row],[Incoming Day]]),1),"")</f>
        <v>41395</v>
      </c>
      <c r="R1152" s="3">
        <f>DATE(YEAR(Incoming_Data[[#This Row],[Incoming Day]]),1,1)</f>
        <v>41275</v>
      </c>
      <c r="S1152" s="6">
        <f>IFERROR(DATE(YEAR(Incoming_Data[[#This Row],[Completed Day]]),MONTH(Incoming_Data[[#This Row],[Completed Day]]),1),"")</f>
        <v>41395</v>
      </c>
      <c r="T1152" s="6" t="str">
        <f>IFERROR(DATE(YEAR(Incoming_Data[[#This Row],[Confirmed Day]]),MONTH(Incoming_Data[[#This Row],[Confirmed Day]]),1),"")</f>
        <v/>
      </c>
      <c r="U1152" s="12">
        <f>IF(ISNUMBER(Incoming_Data[[#This Row],[Completed Day]]),1,0)</f>
        <v>1</v>
      </c>
      <c r="V1152" s="12">
        <f>IF(ISNUMBER(Incoming_Data[[#This Row],[Confirmed Day]]),1,0)</f>
        <v>0</v>
      </c>
      <c r="X1152" t="s">
        <v>642</v>
      </c>
      <c r="Y1152" s="36">
        <v>41389</v>
      </c>
      <c r="AA1152" t="s">
        <v>673</v>
      </c>
      <c r="AB1152" s="36">
        <v>41418</v>
      </c>
    </row>
    <row r="1153" spans="2:28" x14ac:dyDescent="0.25">
      <c r="B1153" s="24" t="s">
        <v>30</v>
      </c>
      <c r="C1153" s="24" t="s">
        <v>17</v>
      </c>
      <c r="D1153" s="24" t="s">
        <v>2197</v>
      </c>
      <c r="E1153" s="24" t="s">
        <v>11434</v>
      </c>
      <c r="F1153" s="24" t="s">
        <v>1009</v>
      </c>
      <c r="G1153" s="36">
        <v>41417</v>
      </c>
      <c r="H1153" s="36">
        <v>41417</v>
      </c>
      <c r="I1153" s="12">
        <v>3</v>
      </c>
      <c r="J1153" s="12">
        <v>3</v>
      </c>
      <c r="K1153" s="12">
        <v>3</v>
      </c>
      <c r="L1153" s="24" t="s">
        <v>10599</v>
      </c>
      <c r="M1153" t="str">
        <f>VLOOKUP(LEFT(Incoming_Data[[#This Row],[Object ID]],1),Lookup[#All],2,FALSE)</f>
        <v>Service Request</v>
      </c>
      <c r="N1153" s="36">
        <f>IFERROR(VLOOKUP(Incoming_Data[[#This Row],[Object ID]],SP_Data[#All],2,FALSE),"")</f>
        <v>41417</v>
      </c>
      <c r="O1153" s="36" t="str">
        <f>IFERROR(VLOOKUP(Incoming_Data[[#This Row],[Object ID]],Finalized_Data[#All],2,FALSE),"")</f>
        <v/>
      </c>
      <c r="P11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3" s="6">
        <f>IFERROR(DATE(YEAR(Incoming_Data[[#This Row],[Incoming Day]]),MONTH(Incoming_Data[[#This Row],[Incoming Day]]),1),"")</f>
        <v>41395</v>
      </c>
      <c r="R1153" s="3">
        <f>DATE(YEAR(Incoming_Data[[#This Row],[Incoming Day]]),1,1)</f>
        <v>41275</v>
      </c>
      <c r="S1153" s="6">
        <f>IFERROR(DATE(YEAR(Incoming_Data[[#This Row],[Completed Day]]),MONTH(Incoming_Data[[#This Row],[Completed Day]]),1),"")</f>
        <v>41395</v>
      </c>
      <c r="T1153" s="6" t="str">
        <f>IFERROR(DATE(YEAR(Incoming_Data[[#This Row],[Confirmed Day]]),MONTH(Incoming_Data[[#This Row],[Confirmed Day]]),1),"")</f>
        <v/>
      </c>
      <c r="U1153" s="12">
        <f>IF(ISNUMBER(Incoming_Data[[#This Row],[Completed Day]]),1,0)</f>
        <v>1</v>
      </c>
      <c r="V1153" s="12">
        <f>IF(ISNUMBER(Incoming_Data[[#This Row],[Confirmed Day]]),1,0)</f>
        <v>0</v>
      </c>
      <c r="X1153" t="s">
        <v>1894</v>
      </c>
      <c r="Y1153" s="36">
        <v>41410</v>
      </c>
      <c r="AA1153" t="s">
        <v>1347</v>
      </c>
      <c r="AB1153" s="36">
        <v>41419</v>
      </c>
    </row>
    <row r="1154" spans="2:28" x14ac:dyDescent="0.25">
      <c r="B1154" s="24" t="s">
        <v>30</v>
      </c>
      <c r="C1154" s="24" t="s">
        <v>17</v>
      </c>
      <c r="D1154" s="24" t="s">
        <v>2197</v>
      </c>
      <c r="E1154" s="24" t="s">
        <v>11435</v>
      </c>
      <c r="F1154" s="24" t="s">
        <v>1009</v>
      </c>
      <c r="G1154" s="36">
        <v>41417</v>
      </c>
      <c r="H1154" s="36">
        <v>41417</v>
      </c>
      <c r="I1154" s="12">
        <v>3</v>
      </c>
      <c r="J1154" s="12">
        <v>3</v>
      </c>
      <c r="K1154" s="12">
        <v>3</v>
      </c>
      <c r="L1154" s="24" t="s">
        <v>10599</v>
      </c>
      <c r="M1154" t="str">
        <f>VLOOKUP(LEFT(Incoming_Data[[#This Row],[Object ID]],1),Lookup[#All],2,FALSE)</f>
        <v>Service Request</v>
      </c>
      <c r="N1154" s="36">
        <f>IFERROR(VLOOKUP(Incoming_Data[[#This Row],[Object ID]],SP_Data[#All],2,FALSE),"")</f>
        <v>41417</v>
      </c>
      <c r="O1154" s="36" t="str">
        <f>IFERROR(VLOOKUP(Incoming_Data[[#This Row],[Object ID]],Finalized_Data[#All],2,FALSE),"")</f>
        <v/>
      </c>
      <c r="P11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4" s="6">
        <f>IFERROR(DATE(YEAR(Incoming_Data[[#This Row],[Incoming Day]]),MONTH(Incoming_Data[[#This Row],[Incoming Day]]),1),"")</f>
        <v>41395</v>
      </c>
      <c r="R1154" s="3">
        <f>DATE(YEAR(Incoming_Data[[#This Row],[Incoming Day]]),1,1)</f>
        <v>41275</v>
      </c>
      <c r="S1154" s="6">
        <f>IFERROR(DATE(YEAR(Incoming_Data[[#This Row],[Completed Day]]),MONTH(Incoming_Data[[#This Row],[Completed Day]]),1),"")</f>
        <v>41395</v>
      </c>
      <c r="T1154" s="6" t="str">
        <f>IFERROR(DATE(YEAR(Incoming_Data[[#This Row],[Confirmed Day]]),MONTH(Incoming_Data[[#This Row],[Confirmed Day]]),1),"")</f>
        <v/>
      </c>
      <c r="U1154" s="12">
        <f>IF(ISNUMBER(Incoming_Data[[#This Row],[Completed Day]]),1,0)</f>
        <v>1</v>
      </c>
      <c r="V1154" s="12">
        <f>IF(ISNUMBER(Incoming_Data[[#This Row],[Confirmed Day]]),1,0)</f>
        <v>0</v>
      </c>
      <c r="X1154" t="s">
        <v>643</v>
      </c>
      <c r="Y1154" s="36">
        <v>41394</v>
      </c>
      <c r="AA1154" t="s">
        <v>1349</v>
      </c>
      <c r="AB1154" s="36">
        <v>41424</v>
      </c>
    </row>
    <row r="1155" spans="2:28" x14ac:dyDescent="0.25">
      <c r="B1155" s="24" t="s">
        <v>30</v>
      </c>
      <c r="C1155" s="24" t="s">
        <v>17</v>
      </c>
      <c r="D1155" s="24" t="s">
        <v>2197</v>
      </c>
      <c r="E1155" s="24" t="s">
        <v>11436</v>
      </c>
      <c r="F1155" s="24" t="s">
        <v>1009</v>
      </c>
      <c r="G1155" s="36">
        <v>41417</v>
      </c>
      <c r="H1155" s="36">
        <v>41417</v>
      </c>
      <c r="I1155" s="12">
        <v>3</v>
      </c>
      <c r="J1155" s="12">
        <v>3</v>
      </c>
      <c r="K1155" s="12">
        <v>3</v>
      </c>
      <c r="L1155" s="24" t="s">
        <v>10599</v>
      </c>
      <c r="M1155" t="str">
        <f>VLOOKUP(LEFT(Incoming_Data[[#This Row],[Object ID]],1),Lookup[#All],2,FALSE)</f>
        <v>Service Request</v>
      </c>
      <c r="N1155" s="36">
        <f>IFERROR(VLOOKUP(Incoming_Data[[#This Row],[Object ID]],SP_Data[#All],2,FALSE),"")</f>
        <v>41417</v>
      </c>
      <c r="O1155" s="36" t="str">
        <f>IFERROR(VLOOKUP(Incoming_Data[[#This Row],[Object ID]],Finalized_Data[#All],2,FALSE),"")</f>
        <v/>
      </c>
      <c r="P11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5" s="6">
        <f>IFERROR(DATE(YEAR(Incoming_Data[[#This Row],[Incoming Day]]),MONTH(Incoming_Data[[#This Row],[Incoming Day]]),1),"")</f>
        <v>41395</v>
      </c>
      <c r="R1155" s="3">
        <f>DATE(YEAR(Incoming_Data[[#This Row],[Incoming Day]]),1,1)</f>
        <v>41275</v>
      </c>
      <c r="S1155" s="6">
        <f>IFERROR(DATE(YEAR(Incoming_Data[[#This Row],[Completed Day]]),MONTH(Incoming_Data[[#This Row],[Completed Day]]),1),"")</f>
        <v>41395</v>
      </c>
      <c r="T1155" s="6" t="str">
        <f>IFERROR(DATE(YEAR(Incoming_Data[[#This Row],[Confirmed Day]]),MONTH(Incoming_Data[[#This Row],[Confirmed Day]]),1),"")</f>
        <v/>
      </c>
      <c r="U1155" s="12">
        <f>IF(ISNUMBER(Incoming_Data[[#This Row],[Completed Day]]),1,0)</f>
        <v>1</v>
      </c>
      <c r="V1155" s="12">
        <f>IF(ISNUMBER(Incoming_Data[[#This Row],[Confirmed Day]]),1,0)</f>
        <v>0</v>
      </c>
      <c r="X1155" t="s">
        <v>644</v>
      </c>
      <c r="Y1155" s="36">
        <v>41394</v>
      </c>
      <c r="AA1155" t="s">
        <v>674</v>
      </c>
      <c r="AB1155" s="36">
        <v>41388</v>
      </c>
    </row>
    <row r="1156" spans="2:28" x14ac:dyDescent="0.25">
      <c r="B1156" s="24" t="s">
        <v>30</v>
      </c>
      <c r="C1156" s="24" t="s">
        <v>17</v>
      </c>
      <c r="D1156" s="24" t="s">
        <v>2197</v>
      </c>
      <c r="E1156" s="24" t="s">
        <v>11437</v>
      </c>
      <c r="F1156" s="24" t="s">
        <v>11438</v>
      </c>
      <c r="G1156" s="36">
        <v>41418</v>
      </c>
      <c r="H1156" s="36">
        <v>41418</v>
      </c>
      <c r="I1156" s="12">
        <v>3</v>
      </c>
      <c r="J1156" s="12">
        <v>3</v>
      </c>
      <c r="K1156" s="12">
        <v>3</v>
      </c>
      <c r="L1156" s="24" t="s">
        <v>10599</v>
      </c>
      <c r="M1156" t="str">
        <f>VLOOKUP(LEFT(Incoming_Data[[#This Row],[Object ID]],1),Lookup[#All],2,FALSE)</f>
        <v>Service Request</v>
      </c>
      <c r="N1156" s="36">
        <f>IFERROR(VLOOKUP(Incoming_Data[[#This Row],[Object ID]],SP_Data[#All],2,FALSE),"")</f>
        <v>41418</v>
      </c>
      <c r="O1156" s="36" t="str">
        <f>IFERROR(VLOOKUP(Incoming_Data[[#This Row],[Object ID]],Finalized_Data[#All],2,FALSE),"")</f>
        <v/>
      </c>
      <c r="P11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6" s="6">
        <f>IFERROR(DATE(YEAR(Incoming_Data[[#This Row],[Incoming Day]]),MONTH(Incoming_Data[[#This Row],[Incoming Day]]),1),"")</f>
        <v>41395</v>
      </c>
      <c r="R1156" s="3">
        <f>DATE(YEAR(Incoming_Data[[#This Row],[Incoming Day]]),1,1)</f>
        <v>41275</v>
      </c>
      <c r="S1156" s="6">
        <f>IFERROR(DATE(YEAR(Incoming_Data[[#This Row],[Completed Day]]),MONTH(Incoming_Data[[#This Row],[Completed Day]]),1),"")</f>
        <v>41395</v>
      </c>
      <c r="T1156" s="6" t="str">
        <f>IFERROR(DATE(YEAR(Incoming_Data[[#This Row],[Confirmed Day]]),MONTH(Incoming_Data[[#This Row],[Confirmed Day]]),1),"")</f>
        <v/>
      </c>
      <c r="U1156" s="12">
        <f>IF(ISNUMBER(Incoming_Data[[#This Row],[Completed Day]]),1,0)</f>
        <v>1</v>
      </c>
      <c r="V1156" s="12">
        <f>IF(ISNUMBER(Incoming_Data[[#This Row],[Confirmed Day]]),1,0)</f>
        <v>0</v>
      </c>
      <c r="X1156" t="s">
        <v>646</v>
      </c>
      <c r="Y1156" s="36">
        <v>41386</v>
      </c>
      <c r="AA1156" t="s">
        <v>676</v>
      </c>
      <c r="AB1156" s="36">
        <v>41418</v>
      </c>
    </row>
    <row r="1157" spans="2:28" x14ac:dyDescent="0.25">
      <c r="B1157" s="24" t="s">
        <v>30</v>
      </c>
      <c r="C1157" s="24" t="s">
        <v>17</v>
      </c>
      <c r="D1157" s="24" t="s">
        <v>2197</v>
      </c>
      <c r="E1157" s="24" t="s">
        <v>11439</v>
      </c>
      <c r="F1157" s="24" t="s">
        <v>11440</v>
      </c>
      <c r="G1157" s="36">
        <v>41418</v>
      </c>
      <c r="H1157" s="36">
        <v>41418</v>
      </c>
      <c r="I1157" s="12">
        <v>3</v>
      </c>
      <c r="J1157" s="12">
        <v>3</v>
      </c>
      <c r="K1157" s="12">
        <v>3</v>
      </c>
      <c r="L1157" s="24" t="s">
        <v>10599</v>
      </c>
      <c r="M1157" t="str">
        <f>VLOOKUP(LEFT(Incoming_Data[[#This Row],[Object ID]],1),Lookup[#All],2,FALSE)</f>
        <v>Service Request</v>
      </c>
      <c r="N1157" s="36">
        <f>IFERROR(VLOOKUP(Incoming_Data[[#This Row],[Object ID]],SP_Data[#All],2,FALSE),"")</f>
        <v>41418</v>
      </c>
      <c r="O1157" s="36" t="str">
        <f>IFERROR(VLOOKUP(Incoming_Data[[#This Row],[Object ID]],Finalized_Data[#All],2,FALSE),"")</f>
        <v/>
      </c>
      <c r="P11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7" s="6">
        <f>IFERROR(DATE(YEAR(Incoming_Data[[#This Row],[Incoming Day]]),MONTH(Incoming_Data[[#This Row],[Incoming Day]]),1),"")</f>
        <v>41395</v>
      </c>
      <c r="R1157" s="3">
        <f>DATE(YEAR(Incoming_Data[[#This Row],[Incoming Day]]),1,1)</f>
        <v>41275</v>
      </c>
      <c r="S1157" s="6">
        <f>IFERROR(DATE(YEAR(Incoming_Data[[#This Row],[Completed Day]]),MONTH(Incoming_Data[[#This Row],[Completed Day]]),1),"")</f>
        <v>41395</v>
      </c>
      <c r="T1157" s="6" t="str">
        <f>IFERROR(DATE(YEAR(Incoming_Data[[#This Row],[Confirmed Day]]),MONTH(Incoming_Data[[#This Row],[Confirmed Day]]),1),"")</f>
        <v/>
      </c>
      <c r="U1157" s="12">
        <f>IF(ISNUMBER(Incoming_Data[[#This Row],[Completed Day]]),1,0)</f>
        <v>1</v>
      </c>
      <c r="V1157" s="12">
        <f>IF(ISNUMBER(Incoming_Data[[#This Row],[Confirmed Day]]),1,0)</f>
        <v>0</v>
      </c>
      <c r="X1157" t="s">
        <v>11615</v>
      </c>
      <c r="Y1157" s="36">
        <v>41408</v>
      </c>
      <c r="AA1157" t="s">
        <v>678</v>
      </c>
      <c r="AB1157" s="36">
        <v>41418</v>
      </c>
    </row>
    <row r="1158" spans="2:28" x14ac:dyDescent="0.25">
      <c r="B1158" s="24" t="s">
        <v>30</v>
      </c>
      <c r="C1158" s="24" t="s">
        <v>17</v>
      </c>
      <c r="D1158" s="24" t="s">
        <v>2197</v>
      </c>
      <c r="E1158" s="24" t="s">
        <v>11441</v>
      </c>
      <c r="F1158" s="24" t="s">
        <v>409</v>
      </c>
      <c r="G1158" s="36">
        <v>41418</v>
      </c>
      <c r="H1158" s="36">
        <v>41418</v>
      </c>
      <c r="I1158" s="12">
        <v>3</v>
      </c>
      <c r="J1158" s="12">
        <v>3</v>
      </c>
      <c r="K1158" s="12">
        <v>4</v>
      </c>
      <c r="L1158" s="24" t="s">
        <v>10599</v>
      </c>
      <c r="M1158" t="str">
        <f>VLOOKUP(LEFT(Incoming_Data[[#This Row],[Object ID]],1),Lookup[#All],2,FALSE)</f>
        <v>Service Request</v>
      </c>
      <c r="N1158" s="36">
        <f>IFERROR(VLOOKUP(Incoming_Data[[#This Row],[Object ID]],SP_Data[#All],2,FALSE),"")</f>
        <v>41423</v>
      </c>
      <c r="O1158" s="36" t="str">
        <f>IFERROR(VLOOKUP(Incoming_Data[[#This Row],[Object ID]],Finalized_Data[#All],2,FALSE),"")</f>
        <v/>
      </c>
      <c r="P11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8" s="6">
        <f>IFERROR(DATE(YEAR(Incoming_Data[[#This Row],[Incoming Day]]),MONTH(Incoming_Data[[#This Row],[Incoming Day]]),1),"")</f>
        <v>41395</v>
      </c>
      <c r="R1158" s="3">
        <f>DATE(YEAR(Incoming_Data[[#This Row],[Incoming Day]]),1,1)</f>
        <v>41275</v>
      </c>
      <c r="S1158" s="6">
        <f>IFERROR(DATE(YEAR(Incoming_Data[[#This Row],[Completed Day]]),MONTH(Incoming_Data[[#This Row],[Completed Day]]),1),"")</f>
        <v>41395</v>
      </c>
      <c r="T1158" s="6" t="str">
        <f>IFERROR(DATE(YEAR(Incoming_Data[[#This Row],[Confirmed Day]]),MONTH(Incoming_Data[[#This Row],[Confirmed Day]]),1),"")</f>
        <v/>
      </c>
      <c r="U1158" s="12">
        <f>IF(ISNUMBER(Incoming_Data[[#This Row],[Completed Day]]),1,0)</f>
        <v>1</v>
      </c>
      <c r="V1158" s="12">
        <f>IF(ISNUMBER(Incoming_Data[[#This Row],[Confirmed Day]]),1,0)</f>
        <v>0</v>
      </c>
      <c r="X1158" t="s">
        <v>648</v>
      </c>
      <c r="Y1158" s="36">
        <v>41387</v>
      </c>
      <c r="AA1158" t="s">
        <v>680</v>
      </c>
      <c r="AB1158" s="36">
        <v>41418</v>
      </c>
    </row>
    <row r="1159" spans="2:28" x14ac:dyDescent="0.25">
      <c r="B1159" s="24" t="s">
        <v>30</v>
      </c>
      <c r="C1159" s="24" t="s">
        <v>17</v>
      </c>
      <c r="D1159" s="24" t="s">
        <v>2197</v>
      </c>
      <c r="E1159" s="24" t="s">
        <v>11442</v>
      </c>
      <c r="F1159" s="24" t="s">
        <v>11443</v>
      </c>
      <c r="G1159" s="36">
        <v>41418</v>
      </c>
      <c r="H1159" s="36">
        <v>41418</v>
      </c>
      <c r="I1159" s="12">
        <v>3</v>
      </c>
      <c r="J1159" s="12">
        <v>3</v>
      </c>
      <c r="K1159" s="12">
        <v>3</v>
      </c>
      <c r="L1159" s="24" t="s">
        <v>10599</v>
      </c>
      <c r="M1159" t="str">
        <f>VLOOKUP(LEFT(Incoming_Data[[#This Row],[Object ID]],1),Lookup[#All],2,FALSE)</f>
        <v>Service Request</v>
      </c>
      <c r="N1159" s="36">
        <f>IFERROR(VLOOKUP(Incoming_Data[[#This Row],[Object ID]],SP_Data[#All],2,FALSE),"")</f>
        <v>41418</v>
      </c>
      <c r="O1159" s="36" t="str">
        <f>IFERROR(VLOOKUP(Incoming_Data[[#This Row],[Object ID]],Finalized_Data[#All],2,FALSE),"")</f>
        <v/>
      </c>
      <c r="P11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59" s="6">
        <f>IFERROR(DATE(YEAR(Incoming_Data[[#This Row],[Incoming Day]]),MONTH(Incoming_Data[[#This Row],[Incoming Day]]),1),"")</f>
        <v>41395</v>
      </c>
      <c r="R1159" s="3">
        <f>DATE(YEAR(Incoming_Data[[#This Row],[Incoming Day]]),1,1)</f>
        <v>41275</v>
      </c>
      <c r="S1159" s="6">
        <f>IFERROR(DATE(YEAR(Incoming_Data[[#This Row],[Completed Day]]),MONTH(Incoming_Data[[#This Row],[Completed Day]]),1),"")</f>
        <v>41395</v>
      </c>
      <c r="T1159" s="6" t="str">
        <f>IFERROR(DATE(YEAR(Incoming_Data[[#This Row],[Confirmed Day]]),MONTH(Incoming_Data[[#This Row],[Confirmed Day]]),1),"")</f>
        <v/>
      </c>
      <c r="U1159" s="12">
        <f>IF(ISNUMBER(Incoming_Data[[#This Row],[Completed Day]]),1,0)</f>
        <v>1</v>
      </c>
      <c r="V1159" s="12">
        <f>IF(ISNUMBER(Incoming_Data[[#This Row],[Confirmed Day]]),1,0)</f>
        <v>0</v>
      </c>
      <c r="X1159" t="s">
        <v>650</v>
      </c>
      <c r="Y1159" s="36">
        <v>41387</v>
      </c>
      <c r="AA1159" t="s">
        <v>682</v>
      </c>
      <c r="AB1159" s="36">
        <v>41418</v>
      </c>
    </row>
    <row r="1160" spans="2:28" x14ac:dyDescent="0.25">
      <c r="B1160" s="24" t="s">
        <v>30</v>
      </c>
      <c r="C1160" s="24" t="s">
        <v>17</v>
      </c>
      <c r="D1160" s="24" t="s">
        <v>2197</v>
      </c>
      <c r="E1160" s="24" t="s">
        <v>11444</v>
      </c>
      <c r="F1160" s="24" t="s">
        <v>11445</v>
      </c>
      <c r="G1160" s="36">
        <v>41418</v>
      </c>
      <c r="H1160" s="36">
        <v>41418</v>
      </c>
      <c r="I1160" s="12">
        <v>3</v>
      </c>
      <c r="J1160" s="12">
        <v>3</v>
      </c>
      <c r="K1160" s="12">
        <v>3</v>
      </c>
      <c r="L1160" s="24" t="s">
        <v>10599</v>
      </c>
      <c r="M1160" t="str">
        <f>VLOOKUP(LEFT(Incoming_Data[[#This Row],[Object ID]],1),Lookup[#All],2,FALSE)</f>
        <v>Service Request</v>
      </c>
      <c r="N1160" s="36">
        <f>IFERROR(VLOOKUP(Incoming_Data[[#This Row],[Object ID]],SP_Data[#All],2,FALSE),"")</f>
        <v>41418</v>
      </c>
      <c r="O1160" s="36" t="str">
        <f>IFERROR(VLOOKUP(Incoming_Data[[#This Row],[Object ID]],Finalized_Data[#All],2,FALSE),"")</f>
        <v/>
      </c>
      <c r="P11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0" s="6">
        <f>IFERROR(DATE(YEAR(Incoming_Data[[#This Row],[Incoming Day]]),MONTH(Incoming_Data[[#This Row],[Incoming Day]]),1),"")</f>
        <v>41395</v>
      </c>
      <c r="R1160" s="3">
        <f>DATE(YEAR(Incoming_Data[[#This Row],[Incoming Day]]),1,1)</f>
        <v>41275</v>
      </c>
      <c r="S1160" s="6">
        <f>IFERROR(DATE(YEAR(Incoming_Data[[#This Row],[Completed Day]]),MONTH(Incoming_Data[[#This Row],[Completed Day]]),1),"")</f>
        <v>41395</v>
      </c>
      <c r="T1160" s="6" t="str">
        <f>IFERROR(DATE(YEAR(Incoming_Data[[#This Row],[Confirmed Day]]),MONTH(Incoming_Data[[#This Row],[Confirmed Day]]),1),"")</f>
        <v/>
      </c>
      <c r="U1160" s="12">
        <f>IF(ISNUMBER(Incoming_Data[[#This Row],[Completed Day]]),1,0)</f>
        <v>1</v>
      </c>
      <c r="V1160" s="12">
        <f>IF(ISNUMBER(Incoming_Data[[#This Row],[Confirmed Day]]),1,0)</f>
        <v>0</v>
      </c>
      <c r="X1160" t="s">
        <v>652</v>
      </c>
      <c r="Y1160" s="36">
        <v>41387</v>
      </c>
      <c r="AA1160" t="s">
        <v>683</v>
      </c>
      <c r="AB1160" s="36">
        <v>41418</v>
      </c>
    </row>
    <row r="1161" spans="2:28" x14ac:dyDescent="0.25">
      <c r="B1161" s="24" t="s">
        <v>30</v>
      </c>
      <c r="C1161" s="24" t="s">
        <v>17</v>
      </c>
      <c r="D1161" s="24" t="s">
        <v>2197</v>
      </c>
      <c r="E1161" s="24" t="s">
        <v>11446</v>
      </c>
      <c r="F1161" s="24" t="s">
        <v>11447</v>
      </c>
      <c r="G1161" s="36">
        <v>41422</v>
      </c>
      <c r="H1161" s="36">
        <v>41422</v>
      </c>
      <c r="I1161" s="12">
        <v>3</v>
      </c>
      <c r="J1161" s="12">
        <v>3</v>
      </c>
      <c r="K1161" s="12">
        <v>3</v>
      </c>
      <c r="L1161" s="24" t="s">
        <v>10599</v>
      </c>
      <c r="M1161" t="str">
        <f>VLOOKUP(LEFT(Incoming_Data[[#This Row],[Object ID]],1),Lookup[#All],2,FALSE)</f>
        <v>Service Request</v>
      </c>
      <c r="N1161" s="36">
        <f>IFERROR(VLOOKUP(Incoming_Data[[#This Row],[Object ID]],SP_Data[#All],2,FALSE),"")</f>
        <v>41423</v>
      </c>
      <c r="O1161" s="36" t="str">
        <f>IFERROR(VLOOKUP(Incoming_Data[[#This Row],[Object ID]],Finalized_Data[#All],2,FALSE),"")</f>
        <v/>
      </c>
      <c r="P11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1" s="6">
        <f>IFERROR(DATE(YEAR(Incoming_Data[[#This Row],[Incoming Day]]),MONTH(Incoming_Data[[#This Row],[Incoming Day]]),1),"")</f>
        <v>41395</v>
      </c>
      <c r="R1161" s="3">
        <f>DATE(YEAR(Incoming_Data[[#This Row],[Incoming Day]]),1,1)</f>
        <v>41275</v>
      </c>
      <c r="S1161" s="6">
        <f>IFERROR(DATE(YEAR(Incoming_Data[[#This Row],[Completed Day]]),MONTH(Incoming_Data[[#This Row],[Completed Day]]),1),"")</f>
        <v>41395</v>
      </c>
      <c r="T1161" s="6" t="str">
        <f>IFERROR(DATE(YEAR(Incoming_Data[[#This Row],[Confirmed Day]]),MONTH(Incoming_Data[[#This Row],[Confirmed Day]]),1),"")</f>
        <v/>
      </c>
      <c r="U1161" s="12">
        <f>IF(ISNUMBER(Incoming_Data[[#This Row],[Completed Day]]),1,0)</f>
        <v>1</v>
      </c>
      <c r="V1161" s="12">
        <f>IF(ISNUMBER(Incoming_Data[[#This Row],[Confirmed Day]]),1,0)</f>
        <v>0</v>
      </c>
      <c r="X1161" t="s">
        <v>654</v>
      </c>
      <c r="Y1161" s="36">
        <v>41387</v>
      </c>
      <c r="AA1161" t="s">
        <v>1351</v>
      </c>
      <c r="AB1161" s="36">
        <v>41388</v>
      </c>
    </row>
    <row r="1162" spans="2:28" x14ac:dyDescent="0.25">
      <c r="B1162" s="24" t="s">
        <v>30</v>
      </c>
      <c r="C1162" s="24" t="s">
        <v>17</v>
      </c>
      <c r="D1162" s="24" t="s">
        <v>2197</v>
      </c>
      <c r="E1162" s="24" t="s">
        <v>11448</v>
      </c>
      <c r="F1162" s="24" t="s">
        <v>11449</v>
      </c>
      <c r="G1162" s="36">
        <v>41423</v>
      </c>
      <c r="H1162" s="36">
        <v>41422</v>
      </c>
      <c r="I1162" s="12">
        <v>3</v>
      </c>
      <c r="J1162" s="12">
        <v>3</v>
      </c>
      <c r="K1162" s="12">
        <v>3</v>
      </c>
      <c r="L1162" s="24" t="s">
        <v>10599</v>
      </c>
      <c r="M1162" t="str">
        <f>VLOOKUP(LEFT(Incoming_Data[[#This Row],[Object ID]],1),Lookup[#All],2,FALSE)</f>
        <v>Service Request</v>
      </c>
      <c r="N1162" s="36">
        <f>IFERROR(VLOOKUP(Incoming_Data[[#This Row],[Object ID]],SP_Data[#All],2,FALSE),"")</f>
        <v>41423</v>
      </c>
      <c r="O1162" s="36" t="str">
        <f>IFERROR(VLOOKUP(Incoming_Data[[#This Row],[Object ID]],Finalized_Data[#All],2,FALSE),"")</f>
        <v/>
      </c>
      <c r="P11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2" s="6">
        <f>IFERROR(DATE(YEAR(Incoming_Data[[#This Row],[Incoming Day]]),MONTH(Incoming_Data[[#This Row],[Incoming Day]]),1),"")</f>
        <v>41395</v>
      </c>
      <c r="R1162" s="3">
        <f>DATE(YEAR(Incoming_Data[[#This Row],[Incoming Day]]),1,1)</f>
        <v>41275</v>
      </c>
      <c r="S1162" s="6">
        <f>IFERROR(DATE(YEAR(Incoming_Data[[#This Row],[Completed Day]]),MONTH(Incoming_Data[[#This Row],[Completed Day]]),1),"")</f>
        <v>41395</v>
      </c>
      <c r="T1162" s="6" t="str">
        <f>IFERROR(DATE(YEAR(Incoming_Data[[#This Row],[Confirmed Day]]),MONTH(Incoming_Data[[#This Row],[Confirmed Day]]),1),"")</f>
        <v/>
      </c>
      <c r="U1162" s="12">
        <f>IF(ISNUMBER(Incoming_Data[[#This Row],[Completed Day]]),1,0)</f>
        <v>1</v>
      </c>
      <c r="V1162" s="12">
        <f>IF(ISNUMBER(Incoming_Data[[#This Row],[Confirmed Day]]),1,0)</f>
        <v>0</v>
      </c>
      <c r="X1162" t="s">
        <v>656</v>
      </c>
      <c r="Y1162" s="36">
        <v>41389</v>
      </c>
      <c r="AA1162" t="s">
        <v>685</v>
      </c>
      <c r="AB1162" s="36">
        <v>41418</v>
      </c>
    </row>
    <row r="1163" spans="2:28" x14ac:dyDescent="0.25">
      <c r="B1163" s="24" t="s">
        <v>30</v>
      </c>
      <c r="C1163" s="24" t="s">
        <v>17</v>
      </c>
      <c r="D1163" s="24" t="s">
        <v>2197</v>
      </c>
      <c r="E1163" s="24" t="s">
        <v>11450</v>
      </c>
      <c r="F1163" s="24" t="s">
        <v>11451</v>
      </c>
      <c r="G1163" s="36">
        <v>41423</v>
      </c>
      <c r="H1163" s="36">
        <v>41423</v>
      </c>
      <c r="I1163" s="12">
        <v>3</v>
      </c>
      <c r="J1163" s="12">
        <v>3</v>
      </c>
      <c r="K1163" s="12">
        <v>3</v>
      </c>
      <c r="L1163" s="24" t="s">
        <v>10647</v>
      </c>
      <c r="M1163" t="str">
        <f>VLOOKUP(LEFT(Incoming_Data[[#This Row],[Object ID]],1),Lookup[#All],2,FALSE)</f>
        <v>Service Request</v>
      </c>
      <c r="N1163" s="36" t="str">
        <f>IFERROR(VLOOKUP(Incoming_Data[[#This Row],[Object ID]],SP_Data[#All],2,FALSE),"")</f>
        <v/>
      </c>
      <c r="O1163" s="36" t="str">
        <f>IFERROR(VLOOKUP(Incoming_Data[[#This Row],[Object ID]],Finalized_Data[#All],2,FALSE),"")</f>
        <v/>
      </c>
      <c r="P11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3" s="6">
        <f>IFERROR(DATE(YEAR(Incoming_Data[[#This Row],[Incoming Day]]),MONTH(Incoming_Data[[#This Row],[Incoming Day]]),1),"")</f>
        <v>41395</v>
      </c>
      <c r="R1163" s="3">
        <f>DATE(YEAR(Incoming_Data[[#This Row],[Incoming Day]]),1,1)</f>
        <v>41275</v>
      </c>
      <c r="S1163" s="6" t="str">
        <f>IFERROR(DATE(YEAR(Incoming_Data[[#This Row],[Completed Day]]),MONTH(Incoming_Data[[#This Row],[Completed Day]]),1),"")</f>
        <v/>
      </c>
      <c r="T1163" s="6" t="str">
        <f>IFERROR(DATE(YEAR(Incoming_Data[[#This Row],[Confirmed Day]]),MONTH(Incoming_Data[[#This Row],[Confirmed Day]]),1),"")</f>
        <v/>
      </c>
      <c r="U1163" s="12">
        <f>IF(ISNUMBER(Incoming_Data[[#This Row],[Completed Day]]),1,0)</f>
        <v>0</v>
      </c>
      <c r="V1163" s="12">
        <f>IF(ISNUMBER(Incoming_Data[[#This Row],[Confirmed Day]]),1,0)</f>
        <v>0</v>
      </c>
      <c r="X1163" t="s">
        <v>657</v>
      </c>
      <c r="Y1163" s="36">
        <v>41387</v>
      </c>
      <c r="AA1163" t="s">
        <v>687</v>
      </c>
      <c r="AB1163" s="36">
        <v>41418</v>
      </c>
    </row>
    <row r="1164" spans="2:28" x14ac:dyDescent="0.25">
      <c r="B1164" s="24" t="s">
        <v>30</v>
      </c>
      <c r="C1164" s="24" t="s">
        <v>17</v>
      </c>
      <c r="D1164" s="24" t="s">
        <v>2197</v>
      </c>
      <c r="E1164" s="24" t="s">
        <v>1017</v>
      </c>
      <c r="F1164" s="24" t="s">
        <v>1018</v>
      </c>
      <c r="G1164" s="36">
        <v>41423</v>
      </c>
      <c r="H1164" s="36">
        <v>41423</v>
      </c>
      <c r="I1164" s="12">
        <v>3</v>
      </c>
      <c r="J1164" s="12">
        <v>3</v>
      </c>
      <c r="K1164" s="12">
        <v>3</v>
      </c>
      <c r="L1164" s="24" t="s">
        <v>10597</v>
      </c>
      <c r="M1164" t="str">
        <f>VLOOKUP(LEFT(Incoming_Data[[#This Row],[Object ID]],1),Lookup[#All],2,FALSE)</f>
        <v>Service Request</v>
      </c>
      <c r="N1164" s="36">
        <f>IFERROR(VLOOKUP(Incoming_Data[[#This Row],[Object ID]],SP_Data[#All],2,FALSE),"")</f>
        <v>41423</v>
      </c>
      <c r="O1164" s="36">
        <f>IFERROR(VLOOKUP(Incoming_Data[[#This Row],[Object ID]],Finalized_Data[#All],2,FALSE),"")</f>
        <v>41423</v>
      </c>
      <c r="P11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4" s="6">
        <f>IFERROR(DATE(YEAR(Incoming_Data[[#This Row],[Incoming Day]]),MONTH(Incoming_Data[[#This Row],[Incoming Day]]),1),"")</f>
        <v>41395</v>
      </c>
      <c r="R1164" s="3">
        <f>DATE(YEAR(Incoming_Data[[#This Row],[Incoming Day]]),1,1)</f>
        <v>41275</v>
      </c>
      <c r="S1164" s="6">
        <f>IFERROR(DATE(YEAR(Incoming_Data[[#This Row],[Completed Day]]),MONTH(Incoming_Data[[#This Row],[Completed Day]]),1),"")</f>
        <v>41395</v>
      </c>
      <c r="T1164" s="6">
        <f>IFERROR(DATE(YEAR(Incoming_Data[[#This Row],[Confirmed Day]]),MONTH(Incoming_Data[[#This Row],[Confirmed Day]]),1),"")</f>
        <v>41395</v>
      </c>
      <c r="U1164" s="12">
        <f>IF(ISNUMBER(Incoming_Data[[#This Row],[Completed Day]]),1,0)</f>
        <v>1</v>
      </c>
      <c r="V1164" s="12">
        <f>IF(ISNUMBER(Incoming_Data[[#This Row],[Confirmed Day]]),1,0)</f>
        <v>1</v>
      </c>
      <c r="X1164" t="s">
        <v>659</v>
      </c>
      <c r="Y1164" s="36">
        <v>41387</v>
      </c>
      <c r="AA1164" t="s">
        <v>689</v>
      </c>
      <c r="AB1164" s="36">
        <v>41418</v>
      </c>
    </row>
    <row r="1165" spans="2:28" x14ac:dyDescent="0.25">
      <c r="B1165" s="24" t="s">
        <v>30</v>
      </c>
      <c r="C1165" s="24" t="s">
        <v>17</v>
      </c>
      <c r="D1165" s="24" t="s">
        <v>2197</v>
      </c>
      <c r="E1165" s="24" t="s">
        <v>11452</v>
      </c>
      <c r="F1165" s="24" t="s">
        <v>11453</v>
      </c>
      <c r="G1165" s="36">
        <v>41424</v>
      </c>
      <c r="H1165" s="36">
        <v>41423</v>
      </c>
      <c r="I1165" s="12">
        <v>3</v>
      </c>
      <c r="J1165" s="12">
        <v>3</v>
      </c>
      <c r="K1165" s="12">
        <v>3</v>
      </c>
      <c r="L1165" s="24" t="s">
        <v>10599</v>
      </c>
      <c r="M1165" t="str">
        <f>VLOOKUP(LEFT(Incoming_Data[[#This Row],[Object ID]],1),Lookup[#All],2,FALSE)</f>
        <v>Service Request</v>
      </c>
      <c r="N1165" s="36">
        <f>IFERROR(VLOOKUP(Incoming_Data[[#This Row],[Object ID]],SP_Data[#All],2,FALSE),"")</f>
        <v>41424</v>
      </c>
      <c r="O1165" s="36" t="str">
        <f>IFERROR(VLOOKUP(Incoming_Data[[#This Row],[Object ID]],Finalized_Data[#All],2,FALSE),"")</f>
        <v/>
      </c>
      <c r="P11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5" s="6">
        <f>IFERROR(DATE(YEAR(Incoming_Data[[#This Row],[Incoming Day]]),MONTH(Incoming_Data[[#This Row],[Incoming Day]]),1),"")</f>
        <v>41395</v>
      </c>
      <c r="R1165" s="3">
        <f>DATE(YEAR(Incoming_Data[[#This Row],[Incoming Day]]),1,1)</f>
        <v>41275</v>
      </c>
      <c r="S1165" s="6">
        <f>IFERROR(DATE(YEAR(Incoming_Data[[#This Row],[Completed Day]]),MONTH(Incoming_Data[[#This Row],[Completed Day]]),1),"")</f>
        <v>41395</v>
      </c>
      <c r="T1165" s="6" t="str">
        <f>IFERROR(DATE(YEAR(Incoming_Data[[#This Row],[Confirmed Day]]),MONTH(Incoming_Data[[#This Row],[Confirmed Day]]),1),"")</f>
        <v/>
      </c>
      <c r="U1165" s="12">
        <f>IF(ISNUMBER(Incoming_Data[[#This Row],[Completed Day]]),1,0)</f>
        <v>1</v>
      </c>
      <c r="V1165" s="12">
        <f>IF(ISNUMBER(Incoming_Data[[#This Row],[Confirmed Day]]),1,0)</f>
        <v>0</v>
      </c>
      <c r="X1165" t="s">
        <v>661</v>
      </c>
      <c r="Y1165" s="36">
        <v>41387</v>
      </c>
      <c r="AA1165" t="s">
        <v>691</v>
      </c>
      <c r="AB1165" s="36">
        <v>41408</v>
      </c>
    </row>
    <row r="1166" spans="2:28" x14ac:dyDescent="0.25">
      <c r="B1166" s="24" t="s">
        <v>30</v>
      </c>
      <c r="C1166" s="24" t="s">
        <v>17</v>
      </c>
      <c r="D1166" s="24" t="s">
        <v>2197</v>
      </c>
      <c r="E1166" s="24" t="s">
        <v>11454</v>
      </c>
      <c r="F1166" s="24" t="s">
        <v>888</v>
      </c>
      <c r="G1166" s="36">
        <v>41424</v>
      </c>
      <c r="H1166" s="36">
        <v>41424</v>
      </c>
      <c r="I1166" s="12">
        <v>3</v>
      </c>
      <c r="J1166" s="12">
        <v>3</v>
      </c>
      <c r="K1166" s="12">
        <v>3</v>
      </c>
      <c r="L1166" s="24" t="s">
        <v>10599</v>
      </c>
      <c r="M1166" t="str">
        <f>VLOOKUP(LEFT(Incoming_Data[[#This Row],[Object ID]],1),Lookup[#All],2,FALSE)</f>
        <v>Service Request</v>
      </c>
      <c r="N1166" s="36">
        <f>IFERROR(VLOOKUP(Incoming_Data[[#This Row],[Object ID]],SP_Data[#All],2,FALSE),"")</f>
        <v>41424</v>
      </c>
      <c r="O1166" s="36" t="str">
        <f>IFERROR(VLOOKUP(Incoming_Data[[#This Row],[Object ID]],Finalized_Data[#All],2,FALSE),"")</f>
        <v/>
      </c>
      <c r="P11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6" s="6">
        <f>IFERROR(DATE(YEAR(Incoming_Data[[#This Row],[Incoming Day]]),MONTH(Incoming_Data[[#This Row],[Incoming Day]]),1),"")</f>
        <v>41395</v>
      </c>
      <c r="R1166" s="3">
        <f>DATE(YEAR(Incoming_Data[[#This Row],[Incoming Day]]),1,1)</f>
        <v>41275</v>
      </c>
      <c r="S1166" s="6">
        <f>IFERROR(DATE(YEAR(Incoming_Data[[#This Row],[Completed Day]]),MONTH(Incoming_Data[[#This Row],[Completed Day]]),1),"")</f>
        <v>41395</v>
      </c>
      <c r="T1166" s="6" t="str">
        <f>IFERROR(DATE(YEAR(Incoming_Data[[#This Row],[Confirmed Day]]),MONTH(Incoming_Data[[#This Row],[Confirmed Day]]),1),"")</f>
        <v/>
      </c>
      <c r="U1166" s="12">
        <f>IF(ISNUMBER(Incoming_Data[[#This Row],[Completed Day]]),1,0)</f>
        <v>1</v>
      </c>
      <c r="V1166" s="12">
        <f>IF(ISNUMBER(Incoming_Data[[#This Row],[Confirmed Day]]),1,0)</f>
        <v>0</v>
      </c>
      <c r="X1166" t="s">
        <v>663</v>
      </c>
      <c r="Y1166" s="36">
        <v>41387</v>
      </c>
      <c r="AA1166" t="s">
        <v>1353</v>
      </c>
      <c r="AB1166" s="36">
        <v>41394</v>
      </c>
    </row>
    <row r="1167" spans="2:28" x14ac:dyDescent="0.25">
      <c r="B1167" s="24" t="s">
        <v>30</v>
      </c>
      <c r="C1167" s="24" t="s">
        <v>17</v>
      </c>
      <c r="D1167" s="24" t="s">
        <v>2197</v>
      </c>
      <c r="E1167" s="24" t="s">
        <v>1025</v>
      </c>
      <c r="F1167" s="24" t="s">
        <v>888</v>
      </c>
      <c r="G1167" s="36">
        <v>41424</v>
      </c>
      <c r="H1167" s="36">
        <v>41424</v>
      </c>
      <c r="I1167" s="12">
        <v>3</v>
      </c>
      <c r="J1167" s="12">
        <v>3</v>
      </c>
      <c r="K1167" s="12">
        <v>3</v>
      </c>
      <c r="L1167" s="24" t="s">
        <v>10597</v>
      </c>
      <c r="M1167" t="str">
        <f>VLOOKUP(LEFT(Incoming_Data[[#This Row],[Object ID]],1),Lookup[#All],2,FALSE)</f>
        <v>Service Request</v>
      </c>
      <c r="N1167" s="36">
        <f>IFERROR(VLOOKUP(Incoming_Data[[#This Row],[Object ID]],SP_Data[#All],2,FALSE),"")</f>
        <v>41424</v>
      </c>
      <c r="O1167" s="36">
        <f>IFERROR(VLOOKUP(Incoming_Data[[#This Row],[Object ID]],Finalized_Data[#All],2,FALSE),"")</f>
        <v>41424</v>
      </c>
      <c r="P11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7" s="6">
        <f>IFERROR(DATE(YEAR(Incoming_Data[[#This Row],[Incoming Day]]),MONTH(Incoming_Data[[#This Row],[Incoming Day]]),1),"")</f>
        <v>41395</v>
      </c>
      <c r="R1167" s="3">
        <f>DATE(YEAR(Incoming_Data[[#This Row],[Incoming Day]]),1,1)</f>
        <v>41275</v>
      </c>
      <c r="S1167" s="6">
        <f>IFERROR(DATE(YEAR(Incoming_Data[[#This Row],[Completed Day]]),MONTH(Incoming_Data[[#This Row],[Completed Day]]),1),"")</f>
        <v>41395</v>
      </c>
      <c r="T1167" s="6">
        <f>IFERROR(DATE(YEAR(Incoming_Data[[#This Row],[Confirmed Day]]),MONTH(Incoming_Data[[#This Row],[Confirmed Day]]),1),"")</f>
        <v>41395</v>
      </c>
      <c r="U1167" s="12">
        <f>IF(ISNUMBER(Incoming_Data[[#This Row],[Completed Day]]),1,0)</f>
        <v>1</v>
      </c>
      <c r="V1167" s="12">
        <f>IF(ISNUMBER(Incoming_Data[[#This Row],[Confirmed Day]]),1,0)</f>
        <v>1</v>
      </c>
      <c r="X1167" t="s">
        <v>665</v>
      </c>
      <c r="Y1167" s="36">
        <v>41387</v>
      </c>
      <c r="AA1167" t="s">
        <v>1355</v>
      </c>
      <c r="AB1167" s="36">
        <v>41394</v>
      </c>
    </row>
    <row r="1168" spans="2:28" x14ac:dyDescent="0.25">
      <c r="B1168" s="24" t="s">
        <v>30</v>
      </c>
      <c r="C1168" s="24" t="s">
        <v>17</v>
      </c>
      <c r="D1168" s="24" t="s">
        <v>2197</v>
      </c>
      <c r="E1168" s="24" t="s">
        <v>11455</v>
      </c>
      <c r="F1168" s="24" t="s">
        <v>11456</v>
      </c>
      <c r="G1168" s="36">
        <v>41425</v>
      </c>
      <c r="H1168" s="36">
        <v>41425</v>
      </c>
      <c r="I1168" s="12">
        <v>3</v>
      </c>
      <c r="J1168" s="12">
        <v>3</v>
      </c>
      <c r="K1168" s="12">
        <v>3</v>
      </c>
      <c r="L1168" s="24" t="s">
        <v>10599</v>
      </c>
      <c r="M1168" t="str">
        <f>VLOOKUP(LEFT(Incoming_Data[[#This Row],[Object ID]],1),Lookup[#All],2,FALSE)</f>
        <v>Service Request</v>
      </c>
      <c r="N1168" s="36">
        <f>IFERROR(VLOOKUP(Incoming_Data[[#This Row],[Object ID]],SP_Data[#All],2,FALSE),"")</f>
        <v>41425</v>
      </c>
      <c r="O1168" s="36" t="str">
        <f>IFERROR(VLOOKUP(Incoming_Data[[#This Row],[Object ID]],Finalized_Data[#All],2,FALSE),"")</f>
        <v/>
      </c>
      <c r="P11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8" s="6">
        <f>IFERROR(DATE(YEAR(Incoming_Data[[#This Row],[Incoming Day]]),MONTH(Incoming_Data[[#This Row],[Incoming Day]]),1),"")</f>
        <v>41395</v>
      </c>
      <c r="R1168" s="3">
        <f>DATE(YEAR(Incoming_Data[[#This Row],[Incoming Day]]),1,1)</f>
        <v>41275</v>
      </c>
      <c r="S1168" s="6">
        <f>IFERROR(DATE(YEAR(Incoming_Data[[#This Row],[Completed Day]]),MONTH(Incoming_Data[[#This Row],[Completed Day]]),1),"")</f>
        <v>41395</v>
      </c>
      <c r="T1168" s="6" t="str">
        <f>IFERROR(DATE(YEAR(Incoming_Data[[#This Row],[Confirmed Day]]),MONTH(Incoming_Data[[#This Row],[Confirmed Day]]),1),"")</f>
        <v/>
      </c>
      <c r="U1168" s="12">
        <f>IF(ISNUMBER(Incoming_Data[[#This Row],[Completed Day]]),1,0)</f>
        <v>1</v>
      </c>
      <c r="V1168" s="12">
        <f>IF(ISNUMBER(Incoming_Data[[#This Row],[Confirmed Day]]),1,0)</f>
        <v>0</v>
      </c>
      <c r="X1168" t="s">
        <v>10716</v>
      </c>
      <c r="Y1168" s="36">
        <v>41402</v>
      </c>
      <c r="AA1168" t="s">
        <v>692</v>
      </c>
      <c r="AB1168" s="36">
        <v>41418</v>
      </c>
    </row>
    <row r="1169" spans="2:28" x14ac:dyDescent="0.25">
      <c r="B1169" s="24" t="s">
        <v>30</v>
      </c>
      <c r="C1169" s="24" t="s">
        <v>17</v>
      </c>
      <c r="D1169" s="24" t="s">
        <v>2197</v>
      </c>
      <c r="E1169" s="24" t="s">
        <v>1029</v>
      </c>
      <c r="F1169" s="24" t="s">
        <v>1030</v>
      </c>
      <c r="G1169" s="36">
        <v>41425</v>
      </c>
      <c r="H1169" s="36">
        <v>41425</v>
      </c>
      <c r="I1169" s="12">
        <v>3</v>
      </c>
      <c r="J1169" s="12">
        <v>3</v>
      </c>
      <c r="K1169" s="12">
        <v>3</v>
      </c>
      <c r="L1169" s="24" t="s">
        <v>10597</v>
      </c>
      <c r="M1169" t="str">
        <f>VLOOKUP(LEFT(Incoming_Data[[#This Row],[Object ID]],1),Lookup[#All],2,FALSE)</f>
        <v>Service Request</v>
      </c>
      <c r="N1169" s="36">
        <f>IFERROR(VLOOKUP(Incoming_Data[[#This Row],[Object ID]],SP_Data[#All],2,FALSE),"")</f>
        <v>41425</v>
      </c>
      <c r="O1169" s="36">
        <f>IFERROR(VLOOKUP(Incoming_Data[[#This Row],[Object ID]],Finalized_Data[#All],2,FALSE),"")</f>
        <v>41425</v>
      </c>
      <c r="P11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69" s="6">
        <f>IFERROR(DATE(YEAR(Incoming_Data[[#This Row],[Incoming Day]]),MONTH(Incoming_Data[[#This Row],[Incoming Day]]),1),"")</f>
        <v>41395</v>
      </c>
      <c r="R1169" s="3">
        <f>DATE(YEAR(Incoming_Data[[#This Row],[Incoming Day]]),1,1)</f>
        <v>41275</v>
      </c>
      <c r="S1169" s="6">
        <f>IFERROR(DATE(YEAR(Incoming_Data[[#This Row],[Completed Day]]),MONTH(Incoming_Data[[#This Row],[Completed Day]]),1),"")</f>
        <v>41395</v>
      </c>
      <c r="T1169" s="6">
        <f>IFERROR(DATE(YEAR(Incoming_Data[[#This Row],[Confirmed Day]]),MONTH(Incoming_Data[[#This Row],[Confirmed Day]]),1),"")</f>
        <v>41395</v>
      </c>
      <c r="U1169" s="12">
        <f>IF(ISNUMBER(Incoming_Data[[#This Row],[Completed Day]]),1,0)</f>
        <v>1</v>
      </c>
      <c r="V1169" s="12">
        <f>IF(ISNUMBER(Incoming_Data[[#This Row],[Confirmed Day]]),1,0)</f>
        <v>1</v>
      </c>
      <c r="X1169" t="s">
        <v>12248</v>
      </c>
      <c r="Y1169" s="36">
        <v>41408</v>
      </c>
      <c r="AA1169" t="s">
        <v>693</v>
      </c>
      <c r="AB1169" s="36">
        <v>41418</v>
      </c>
    </row>
    <row r="1170" spans="2:28" x14ac:dyDescent="0.25">
      <c r="B1170" s="24" t="s">
        <v>30</v>
      </c>
      <c r="C1170" s="24" t="s">
        <v>17</v>
      </c>
      <c r="D1170" s="24" t="s">
        <v>2197</v>
      </c>
      <c r="E1170" s="24" t="s">
        <v>11457</v>
      </c>
      <c r="F1170" s="24" t="s">
        <v>11458</v>
      </c>
      <c r="G1170" s="36">
        <v>41425</v>
      </c>
      <c r="H1170" s="36">
        <v>41425</v>
      </c>
      <c r="I1170" s="12">
        <v>3</v>
      </c>
      <c r="J1170" s="12">
        <v>3</v>
      </c>
      <c r="K1170" s="12">
        <v>3</v>
      </c>
      <c r="L1170" s="24" t="s">
        <v>10602</v>
      </c>
      <c r="M1170" t="str">
        <f>VLOOKUP(LEFT(Incoming_Data[[#This Row],[Object ID]],1),Lookup[#All],2,FALSE)</f>
        <v>Service Request</v>
      </c>
      <c r="N1170" s="36">
        <f>IFERROR(VLOOKUP(Incoming_Data[[#This Row],[Object ID]],SP_Data[#All],2,FALSE),"")</f>
        <v>41428</v>
      </c>
      <c r="O1170" s="36" t="str">
        <f>IFERROR(VLOOKUP(Incoming_Data[[#This Row],[Object ID]],Finalized_Data[#All],2,FALSE),"")</f>
        <v/>
      </c>
      <c r="P11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0" s="6">
        <f>IFERROR(DATE(YEAR(Incoming_Data[[#This Row],[Incoming Day]]),MONTH(Incoming_Data[[#This Row],[Incoming Day]]),1),"")</f>
        <v>41395</v>
      </c>
      <c r="R1170" s="3">
        <f>DATE(YEAR(Incoming_Data[[#This Row],[Incoming Day]]),1,1)</f>
        <v>41275</v>
      </c>
      <c r="S1170" s="6">
        <f>IFERROR(DATE(YEAR(Incoming_Data[[#This Row],[Completed Day]]),MONTH(Incoming_Data[[#This Row],[Completed Day]]),1),"")</f>
        <v>41426</v>
      </c>
      <c r="T1170" s="6" t="str">
        <f>IFERROR(DATE(YEAR(Incoming_Data[[#This Row],[Confirmed Day]]),MONTH(Incoming_Data[[#This Row],[Confirmed Day]]),1),"")</f>
        <v/>
      </c>
      <c r="U1170" s="12">
        <f>IF(ISNUMBER(Incoming_Data[[#This Row],[Completed Day]]),1,0)</f>
        <v>1</v>
      </c>
      <c r="V1170" s="12">
        <f>IF(ISNUMBER(Incoming_Data[[#This Row],[Confirmed Day]]),1,0)</f>
        <v>0</v>
      </c>
      <c r="X1170" t="s">
        <v>1666</v>
      </c>
      <c r="Y1170" s="36">
        <v>41395</v>
      </c>
      <c r="AA1170" t="s">
        <v>695</v>
      </c>
      <c r="AB1170" s="36">
        <v>41418</v>
      </c>
    </row>
    <row r="1171" spans="2:28" x14ac:dyDescent="0.25">
      <c r="B1171" s="24" t="s">
        <v>30</v>
      </c>
      <c r="C1171" s="24" t="s">
        <v>17</v>
      </c>
      <c r="D1171" s="24" t="s">
        <v>2197</v>
      </c>
      <c r="E1171" s="24" t="s">
        <v>10550</v>
      </c>
      <c r="F1171" s="24" t="s">
        <v>11459</v>
      </c>
      <c r="G1171" s="36">
        <v>41165</v>
      </c>
      <c r="H1171" s="36">
        <v>41164</v>
      </c>
      <c r="I1171" s="12">
        <v>3</v>
      </c>
      <c r="J1171" s="12">
        <v>2</v>
      </c>
      <c r="K1171" s="12">
        <v>2</v>
      </c>
      <c r="L1171" s="24" t="s">
        <v>10597</v>
      </c>
      <c r="M1171" t="str">
        <f>VLOOKUP(LEFT(Incoming_Data[[#This Row],[Object ID]],1),Lookup[#All],2,FALSE)</f>
        <v>Incident</v>
      </c>
      <c r="N1171" s="36">
        <f>IFERROR(VLOOKUP(Incoming_Data[[#This Row],[Object ID]],SP_Data[#All],2,FALSE),"")</f>
        <v>41414</v>
      </c>
      <c r="O1171" s="36">
        <f>IFERROR(VLOOKUP(Incoming_Data[[#This Row],[Object ID]],Finalized_Data[#All],2,FALSE),"")</f>
        <v>41414</v>
      </c>
      <c r="P11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1" s="6">
        <f>IFERROR(DATE(YEAR(Incoming_Data[[#This Row],[Incoming Day]]),MONTH(Incoming_Data[[#This Row],[Incoming Day]]),1),"")</f>
        <v>41153</v>
      </c>
      <c r="R1171" s="3">
        <f>DATE(YEAR(Incoming_Data[[#This Row],[Incoming Day]]),1,1)</f>
        <v>40909</v>
      </c>
      <c r="S1171" s="6">
        <f>IFERROR(DATE(YEAR(Incoming_Data[[#This Row],[Completed Day]]),MONTH(Incoming_Data[[#This Row],[Completed Day]]),1),"")</f>
        <v>41395</v>
      </c>
      <c r="T1171" s="6">
        <f>IFERROR(DATE(YEAR(Incoming_Data[[#This Row],[Confirmed Day]]),MONTH(Incoming_Data[[#This Row],[Confirmed Day]]),1),"")</f>
        <v>41395</v>
      </c>
      <c r="U1171" s="12">
        <f>IF(ISNUMBER(Incoming_Data[[#This Row],[Completed Day]]),1,0)</f>
        <v>1</v>
      </c>
      <c r="V1171" s="12">
        <f>IF(ISNUMBER(Incoming_Data[[#This Row],[Confirmed Day]]),1,0)</f>
        <v>1</v>
      </c>
      <c r="X1171" t="s">
        <v>1667</v>
      </c>
      <c r="Y1171" s="36">
        <v>41390</v>
      </c>
      <c r="AA1171" t="s">
        <v>696</v>
      </c>
      <c r="AB1171" s="36">
        <v>41418</v>
      </c>
    </row>
    <row r="1172" spans="2:28" x14ac:dyDescent="0.25">
      <c r="B1172" s="24" t="s">
        <v>30</v>
      </c>
      <c r="C1172" s="24" t="s">
        <v>17</v>
      </c>
      <c r="D1172" s="24" t="s">
        <v>2197</v>
      </c>
      <c r="E1172" s="24" t="s">
        <v>11460</v>
      </c>
      <c r="F1172" s="24" t="s">
        <v>11461</v>
      </c>
      <c r="G1172" s="36">
        <v>41319</v>
      </c>
      <c r="H1172" s="36">
        <v>41319</v>
      </c>
      <c r="I1172" s="12">
        <v>3</v>
      </c>
      <c r="J1172" s="12">
        <v>3</v>
      </c>
      <c r="K1172" s="12">
        <v>3</v>
      </c>
      <c r="L1172" s="24" t="s">
        <v>10625</v>
      </c>
      <c r="M1172" t="str">
        <f>VLOOKUP(LEFT(Incoming_Data[[#This Row],[Object ID]],1),Lookup[#All],2,FALSE)</f>
        <v>Incident</v>
      </c>
      <c r="N1172" s="36">
        <f>IFERROR(VLOOKUP(Incoming_Data[[#This Row],[Object ID]],SP_Data[#All],2,FALSE),"")</f>
        <v>41393</v>
      </c>
      <c r="O1172" s="36" t="str">
        <f>IFERROR(VLOOKUP(Incoming_Data[[#This Row],[Object ID]],Finalized_Data[#All],2,FALSE),"")</f>
        <v/>
      </c>
      <c r="P11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2" s="6">
        <f>IFERROR(DATE(YEAR(Incoming_Data[[#This Row],[Incoming Day]]),MONTH(Incoming_Data[[#This Row],[Incoming Day]]),1),"")</f>
        <v>41306</v>
      </c>
      <c r="R1172" s="3">
        <f>DATE(YEAR(Incoming_Data[[#This Row],[Incoming Day]]),1,1)</f>
        <v>41275</v>
      </c>
      <c r="S1172" s="6">
        <f>IFERROR(DATE(YEAR(Incoming_Data[[#This Row],[Completed Day]]),MONTH(Incoming_Data[[#This Row],[Completed Day]]),1),"")</f>
        <v>41365</v>
      </c>
      <c r="T1172" s="6" t="str">
        <f>IFERROR(DATE(YEAR(Incoming_Data[[#This Row],[Confirmed Day]]),MONTH(Incoming_Data[[#This Row],[Confirmed Day]]),1),"")</f>
        <v/>
      </c>
      <c r="U1172" s="12">
        <f>IF(ISNUMBER(Incoming_Data[[#This Row],[Completed Day]]),1,0)</f>
        <v>1</v>
      </c>
      <c r="V1172" s="12">
        <f>IF(ISNUMBER(Incoming_Data[[#This Row],[Confirmed Day]]),1,0)</f>
        <v>0</v>
      </c>
      <c r="X1172" t="s">
        <v>1790</v>
      </c>
      <c r="Y1172" s="36">
        <v>41387</v>
      </c>
      <c r="AA1172" t="s">
        <v>697</v>
      </c>
      <c r="AB1172" s="36">
        <v>41418</v>
      </c>
    </row>
    <row r="1173" spans="2:28" x14ac:dyDescent="0.25">
      <c r="B1173" s="24" t="s">
        <v>30</v>
      </c>
      <c r="C1173" s="24" t="s">
        <v>17</v>
      </c>
      <c r="D1173" s="24" t="s">
        <v>2197</v>
      </c>
      <c r="E1173" s="24" t="s">
        <v>10112</v>
      </c>
      <c r="F1173" s="24" t="s">
        <v>11462</v>
      </c>
      <c r="G1173" s="36">
        <v>41311</v>
      </c>
      <c r="H1173" s="36">
        <v>41311</v>
      </c>
      <c r="I1173" s="12">
        <v>4</v>
      </c>
      <c r="J1173" s="12">
        <v>4</v>
      </c>
      <c r="K1173" s="12">
        <v>4</v>
      </c>
      <c r="L1173" s="24" t="s">
        <v>10597</v>
      </c>
      <c r="M1173" t="str">
        <f>VLOOKUP(LEFT(Incoming_Data[[#This Row],[Object ID]],1),Lookup[#All],2,FALSE)</f>
        <v>Incident</v>
      </c>
      <c r="N1173" s="36">
        <f>IFERROR(VLOOKUP(Incoming_Data[[#This Row],[Object ID]],SP_Data[#All],2,FALSE),"")</f>
        <v>41353</v>
      </c>
      <c r="O1173" s="36">
        <f>IFERROR(VLOOKUP(Incoming_Data[[#This Row],[Object ID]],Finalized_Data[#All],2,FALSE),"")</f>
        <v>41384</v>
      </c>
      <c r="P11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3" s="6">
        <f>IFERROR(DATE(YEAR(Incoming_Data[[#This Row],[Incoming Day]]),MONTH(Incoming_Data[[#This Row],[Incoming Day]]),1),"")</f>
        <v>41306</v>
      </c>
      <c r="R1173" s="3">
        <f>DATE(YEAR(Incoming_Data[[#This Row],[Incoming Day]]),1,1)</f>
        <v>41275</v>
      </c>
      <c r="S1173" s="6">
        <f>IFERROR(DATE(YEAR(Incoming_Data[[#This Row],[Completed Day]]),MONTH(Incoming_Data[[#This Row],[Completed Day]]),1),"")</f>
        <v>41334</v>
      </c>
      <c r="T1173" s="6">
        <f>IFERROR(DATE(YEAR(Incoming_Data[[#This Row],[Confirmed Day]]),MONTH(Incoming_Data[[#This Row],[Confirmed Day]]),1),"")</f>
        <v>41365</v>
      </c>
      <c r="U1173" s="12">
        <f>IF(ISNUMBER(Incoming_Data[[#This Row],[Completed Day]]),1,0)</f>
        <v>1</v>
      </c>
      <c r="V1173" s="12">
        <f>IF(ISNUMBER(Incoming_Data[[#This Row],[Confirmed Day]]),1,0)</f>
        <v>1</v>
      </c>
      <c r="X1173" t="s">
        <v>10975</v>
      </c>
      <c r="Y1173" s="36">
        <v>41424</v>
      </c>
      <c r="AA1173" t="s">
        <v>1357</v>
      </c>
      <c r="AB1173" s="36">
        <v>41394</v>
      </c>
    </row>
    <row r="1174" spans="2:28" x14ac:dyDescent="0.25">
      <c r="B1174" s="24" t="s">
        <v>30</v>
      </c>
      <c r="C1174" s="24" t="s">
        <v>17</v>
      </c>
      <c r="D1174" s="24" t="s">
        <v>2197</v>
      </c>
      <c r="E1174" s="24" t="s">
        <v>9940</v>
      </c>
      <c r="F1174" s="24" t="s">
        <v>11463</v>
      </c>
      <c r="G1174" s="36">
        <v>41325</v>
      </c>
      <c r="H1174" s="36">
        <v>41325</v>
      </c>
      <c r="I1174" s="12">
        <v>3</v>
      </c>
      <c r="J1174" s="12">
        <v>3</v>
      </c>
      <c r="K1174" s="12">
        <v>3</v>
      </c>
      <c r="L1174" s="24" t="s">
        <v>10597</v>
      </c>
      <c r="M1174" t="str">
        <f>VLOOKUP(LEFT(Incoming_Data[[#This Row],[Object ID]],1),Lookup[#All],2,FALSE)</f>
        <v>Incident</v>
      </c>
      <c r="N1174" s="36">
        <f>IFERROR(VLOOKUP(Incoming_Data[[#This Row],[Object ID]],SP_Data[#All],2,FALSE),"")</f>
        <v>41353</v>
      </c>
      <c r="O1174" s="36">
        <f>IFERROR(VLOOKUP(Incoming_Data[[#This Row],[Object ID]],Finalized_Data[#All],2,FALSE),"")</f>
        <v>41384</v>
      </c>
      <c r="P11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4" s="6">
        <f>IFERROR(DATE(YEAR(Incoming_Data[[#This Row],[Incoming Day]]),MONTH(Incoming_Data[[#This Row],[Incoming Day]]),1),"")</f>
        <v>41306</v>
      </c>
      <c r="R1174" s="3">
        <f>DATE(YEAR(Incoming_Data[[#This Row],[Incoming Day]]),1,1)</f>
        <v>41275</v>
      </c>
      <c r="S1174" s="6">
        <f>IFERROR(DATE(YEAR(Incoming_Data[[#This Row],[Completed Day]]),MONTH(Incoming_Data[[#This Row],[Completed Day]]),1),"")</f>
        <v>41334</v>
      </c>
      <c r="T1174" s="6">
        <f>IFERROR(DATE(YEAR(Incoming_Data[[#This Row],[Confirmed Day]]),MONTH(Incoming_Data[[#This Row],[Confirmed Day]]),1),"")</f>
        <v>41365</v>
      </c>
      <c r="U1174" s="12">
        <f>IF(ISNUMBER(Incoming_Data[[#This Row],[Completed Day]]),1,0)</f>
        <v>1</v>
      </c>
      <c r="V1174" s="12">
        <f>IF(ISNUMBER(Incoming_Data[[#This Row],[Confirmed Day]]),1,0)</f>
        <v>1</v>
      </c>
      <c r="X1174" t="s">
        <v>1344</v>
      </c>
      <c r="Y1174" s="36">
        <v>41388</v>
      </c>
      <c r="AA1174" t="s">
        <v>1359</v>
      </c>
      <c r="AB1174" s="36">
        <v>41419</v>
      </c>
    </row>
    <row r="1175" spans="2:28" x14ac:dyDescent="0.25">
      <c r="B1175" s="24" t="s">
        <v>30</v>
      </c>
      <c r="C1175" s="24" t="s">
        <v>17</v>
      </c>
      <c r="D1175" s="24" t="s">
        <v>2197</v>
      </c>
      <c r="E1175" s="24" t="s">
        <v>9528</v>
      </c>
      <c r="F1175" s="24" t="s">
        <v>11464</v>
      </c>
      <c r="G1175" s="36">
        <v>41332</v>
      </c>
      <c r="H1175" s="36">
        <v>41332</v>
      </c>
      <c r="I1175" s="12">
        <v>3</v>
      </c>
      <c r="J1175" s="12">
        <v>3</v>
      </c>
      <c r="K1175" s="12">
        <v>3</v>
      </c>
      <c r="L1175" s="24" t="s">
        <v>10597</v>
      </c>
      <c r="M1175" t="str">
        <f>VLOOKUP(LEFT(Incoming_Data[[#This Row],[Object ID]],1),Lookup[#All],2,FALSE)</f>
        <v>Incident</v>
      </c>
      <c r="N1175" s="36">
        <f>IFERROR(VLOOKUP(Incoming_Data[[#This Row],[Object ID]],SP_Data[#All],2,FALSE),"")</f>
        <v>41353</v>
      </c>
      <c r="O1175" s="36">
        <f>IFERROR(VLOOKUP(Incoming_Data[[#This Row],[Object ID]],Finalized_Data[#All],2,FALSE),"")</f>
        <v>41384</v>
      </c>
      <c r="P11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5" s="6">
        <f>IFERROR(DATE(YEAR(Incoming_Data[[#This Row],[Incoming Day]]),MONTH(Incoming_Data[[#This Row],[Incoming Day]]),1),"")</f>
        <v>41306</v>
      </c>
      <c r="R1175" s="3">
        <f>DATE(YEAR(Incoming_Data[[#This Row],[Incoming Day]]),1,1)</f>
        <v>41275</v>
      </c>
      <c r="S1175" s="6">
        <f>IFERROR(DATE(YEAR(Incoming_Data[[#This Row],[Completed Day]]),MONTH(Incoming_Data[[#This Row],[Completed Day]]),1),"")</f>
        <v>41334</v>
      </c>
      <c r="T1175" s="6">
        <f>IFERROR(DATE(YEAR(Incoming_Data[[#This Row],[Confirmed Day]]),MONTH(Incoming_Data[[#This Row],[Confirmed Day]]),1),"")</f>
        <v>41365</v>
      </c>
      <c r="U1175" s="12">
        <f>IF(ISNUMBER(Incoming_Data[[#This Row],[Completed Day]]),1,0)</f>
        <v>1</v>
      </c>
      <c r="V1175" s="12">
        <f>IF(ISNUMBER(Incoming_Data[[#This Row],[Confirmed Day]]),1,0)</f>
        <v>1</v>
      </c>
      <c r="X1175" t="s">
        <v>667</v>
      </c>
      <c r="Y1175" s="36">
        <v>41395</v>
      </c>
      <c r="AA1175" t="s">
        <v>699</v>
      </c>
      <c r="AB1175" s="36">
        <v>41420</v>
      </c>
    </row>
    <row r="1176" spans="2:28" x14ac:dyDescent="0.25">
      <c r="B1176" s="24" t="s">
        <v>30</v>
      </c>
      <c r="C1176" s="24" t="s">
        <v>17</v>
      </c>
      <c r="D1176" s="24" t="s">
        <v>2197</v>
      </c>
      <c r="E1176" s="24" t="s">
        <v>9501</v>
      </c>
      <c r="F1176" s="24" t="s">
        <v>11465</v>
      </c>
      <c r="G1176" s="36">
        <v>41332</v>
      </c>
      <c r="H1176" s="36">
        <v>41331</v>
      </c>
      <c r="I1176" s="12">
        <v>4</v>
      </c>
      <c r="J1176" s="12">
        <v>4</v>
      </c>
      <c r="K1176" s="12">
        <v>4</v>
      </c>
      <c r="L1176" s="24" t="s">
        <v>10597</v>
      </c>
      <c r="M1176" t="str">
        <f>VLOOKUP(LEFT(Incoming_Data[[#This Row],[Object ID]],1),Lookup[#All],2,FALSE)</f>
        <v>Incident</v>
      </c>
      <c r="N1176" s="36">
        <f>IFERROR(VLOOKUP(Incoming_Data[[#This Row],[Object ID]],SP_Data[#All],2,FALSE),"")</f>
        <v>41353</v>
      </c>
      <c r="O1176" s="36">
        <f>IFERROR(VLOOKUP(Incoming_Data[[#This Row],[Object ID]],Finalized_Data[#All],2,FALSE),"")</f>
        <v>41384</v>
      </c>
      <c r="P11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6" s="6">
        <f>IFERROR(DATE(YEAR(Incoming_Data[[#This Row],[Incoming Day]]),MONTH(Incoming_Data[[#This Row],[Incoming Day]]),1),"")</f>
        <v>41306</v>
      </c>
      <c r="R1176" s="3">
        <f>DATE(YEAR(Incoming_Data[[#This Row],[Incoming Day]]),1,1)</f>
        <v>41275</v>
      </c>
      <c r="S1176" s="6">
        <f>IFERROR(DATE(YEAR(Incoming_Data[[#This Row],[Completed Day]]),MONTH(Incoming_Data[[#This Row],[Completed Day]]),1),"")</f>
        <v>41334</v>
      </c>
      <c r="T1176" s="6">
        <f>IFERROR(DATE(YEAR(Incoming_Data[[#This Row],[Confirmed Day]]),MONTH(Incoming_Data[[#This Row],[Confirmed Day]]),1),"")</f>
        <v>41365</v>
      </c>
      <c r="U1176" s="12">
        <f>IF(ISNUMBER(Incoming_Data[[#This Row],[Completed Day]]),1,0)</f>
        <v>1</v>
      </c>
      <c r="V1176" s="12">
        <f>IF(ISNUMBER(Incoming_Data[[#This Row],[Confirmed Day]]),1,0)</f>
        <v>1</v>
      </c>
      <c r="X1176" t="s">
        <v>11973</v>
      </c>
      <c r="Y1176" s="36">
        <v>41411</v>
      </c>
      <c r="AA1176" t="s">
        <v>1361</v>
      </c>
      <c r="AB1176" s="36">
        <v>41388</v>
      </c>
    </row>
    <row r="1177" spans="2:28" x14ac:dyDescent="0.25">
      <c r="B1177" s="24" t="s">
        <v>30</v>
      </c>
      <c r="C1177" s="24" t="s">
        <v>17</v>
      </c>
      <c r="D1177" s="24" t="s">
        <v>2197</v>
      </c>
      <c r="E1177" s="24" t="s">
        <v>9085</v>
      </c>
      <c r="F1177" s="24" t="s">
        <v>11466</v>
      </c>
      <c r="G1177" s="36">
        <v>41334</v>
      </c>
      <c r="H1177" s="36">
        <v>41334</v>
      </c>
      <c r="I1177" s="12">
        <v>3</v>
      </c>
      <c r="J1177" s="12">
        <v>3</v>
      </c>
      <c r="K1177" s="12">
        <v>3</v>
      </c>
      <c r="L1177" s="24" t="s">
        <v>10597</v>
      </c>
      <c r="M1177" t="str">
        <f>VLOOKUP(LEFT(Incoming_Data[[#This Row],[Object ID]],1),Lookup[#All],2,FALSE)</f>
        <v>Incident</v>
      </c>
      <c r="N1177" s="36">
        <f>IFERROR(VLOOKUP(Incoming_Data[[#This Row],[Object ID]],SP_Data[#All],2,FALSE),"")</f>
        <v>41353</v>
      </c>
      <c r="O1177" s="36">
        <f>IFERROR(VLOOKUP(Incoming_Data[[#This Row],[Object ID]],Finalized_Data[#All],2,FALSE),"")</f>
        <v>41384</v>
      </c>
      <c r="P11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7" s="6">
        <f>IFERROR(DATE(YEAR(Incoming_Data[[#This Row],[Incoming Day]]),MONTH(Incoming_Data[[#This Row],[Incoming Day]]),1),"")</f>
        <v>41334</v>
      </c>
      <c r="R1177" s="3">
        <f>DATE(YEAR(Incoming_Data[[#This Row],[Incoming Day]]),1,1)</f>
        <v>41275</v>
      </c>
      <c r="S1177" s="6">
        <f>IFERROR(DATE(YEAR(Incoming_Data[[#This Row],[Completed Day]]),MONTH(Incoming_Data[[#This Row],[Completed Day]]),1),"")</f>
        <v>41334</v>
      </c>
      <c r="T1177" s="6">
        <f>IFERROR(DATE(YEAR(Incoming_Data[[#This Row],[Confirmed Day]]),MONTH(Incoming_Data[[#This Row],[Confirmed Day]]),1),"")</f>
        <v>41365</v>
      </c>
      <c r="U1177" s="12">
        <f>IF(ISNUMBER(Incoming_Data[[#This Row],[Completed Day]]),1,0)</f>
        <v>1</v>
      </c>
      <c r="V1177" s="12">
        <f>IF(ISNUMBER(Incoming_Data[[#This Row],[Confirmed Day]]),1,0)</f>
        <v>1</v>
      </c>
      <c r="X1177" t="s">
        <v>669</v>
      </c>
      <c r="Y1177" s="36">
        <v>41388</v>
      </c>
      <c r="AA1177" t="s">
        <v>701</v>
      </c>
      <c r="AB1177" s="36">
        <v>41419</v>
      </c>
    </row>
    <row r="1178" spans="2:28" x14ac:dyDescent="0.25">
      <c r="B1178" s="24" t="s">
        <v>30</v>
      </c>
      <c r="C1178" s="24" t="s">
        <v>17</v>
      </c>
      <c r="D1178" s="24" t="s">
        <v>2197</v>
      </c>
      <c r="E1178" s="24" t="s">
        <v>8794</v>
      </c>
      <c r="F1178" s="24" t="s">
        <v>11467</v>
      </c>
      <c r="G1178" s="36">
        <v>41337</v>
      </c>
      <c r="H1178" s="36">
        <v>41337</v>
      </c>
      <c r="I1178" s="12">
        <v>3</v>
      </c>
      <c r="J1178" s="12">
        <v>3</v>
      </c>
      <c r="K1178" s="12">
        <v>3</v>
      </c>
      <c r="L1178" s="24" t="s">
        <v>10597</v>
      </c>
      <c r="M1178" t="str">
        <f>VLOOKUP(LEFT(Incoming_Data[[#This Row],[Object ID]],1),Lookup[#All],2,FALSE)</f>
        <v>Incident</v>
      </c>
      <c r="N1178" s="36">
        <f>IFERROR(VLOOKUP(Incoming_Data[[#This Row],[Object ID]],SP_Data[#All],2,FALSE),"")</f>
        <v>41353</v>
      </c>
      <c r="O1178" s="36">
        <f>IFERROR(VLOOKUP(Incoming_Data[[#This Row],[Object ID]],Finalized_Data[#All],2,FALSE),"")</f>
        <v>41384</v>
      </c>
      <c r="P11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8" s="6">
        <f>IFERROR(DATE(YEAR(Incoming_Data[[#This Row],[Incoming Day]]),MONTH(Incoming_Data[[#This Row],[Incoming Day]]),1),"")</f>
        <v>41334</v>
      </c>
      <c r="R1178" s="3">
        <f>DATE(YEAR(Incoming_Data[[#This Row],[Incoming Day]]),1,1)</f>
        <v>41275</v>
      </c>
      <c r="S1178" s="6">
        <f>IFERROR(DATE(YEAR(Incoming_Data[[#This Row],[Completed Day]]),MONTH(Incoming_Data[[#This Row],[Completed Day]]),1),"")</f>
        <v>41334</v>
      </c>
      <c r="T1178" s="6">
        <f>IFERROR(DATE(YEAR(Incoming_Data[[#This Row],[Confirmed Day]]),MONTH(Incoming_Data[[#This Row],[Confirmed Day]]),1),"")</f>
        <v>41365</v>
      </c>
      <c r="U1178" s="12">
        <f>IF(ISNUMBER(Incoming_Data[[#This Row],[Completed Day]]),1,0)</f>
        <v>1</v>
      </c>
      <c r="V1178" s="12">
        <f>IF(ISNUMBER(Incoming_Data[[#This Row],[Confirmed Day]]),1,0)</f>
        <v>1</v>
      </c>
      <c r="X1178" t="s">
        <v>1791</v>
      </c>
      <c r="Y1178" s="36">
        <v>41387</v>
      </c>
      <c r="AA1178" t="s">
        <v>1793</v>
      </c>
      <c r="AB1178" s="36">
        <v>41420</v>
      </c>
    </row>
    <row r="1179" spans="2:28" x14ac:dyDescent="0.25">
      <c r="B1179" s="24" t="s">
        <v>30</v>
      </c>
      <c r="C1179" s="24" t="s">
        <v>17</v>
      </c>
      <c r="D1179" s="24" t="s">
        <v>2197</v>
      </c>
      <c r="E1179" s="24" t="s">
        <v>8650</v>
      </c>
      <c r="F1179" s="24" t="s">
        <v>11468</v>
      </c>
      <c r="G1179" s="36">
        <v>41340</v>
      </c>
      <c r="H1179" s="36">
        <v>41340</v>
      </c>
      <c r="I1179" s="12">
        <v>3</v>
      </c>
      <c r="J1179" s="12">
        <v>3</v>
      </c>
      <c r="K1179" s="12">
        <v>3</v>
      </c>
      <c r="L1179" s="24" t="s">
        <v>10597</v>
      </c>
      <c r="M1179" t="str">
        <f>VLOOKUP(LEFT(Incoming_Data[[#This Row],[Object ID]],1),Lookup[#All],2,FALSE)</f>
        <v>Incident</v>
      </c>
      <c r="N1179" s="36">
        <f>IFERROR(VLOOKUP(Incoming_Data[[#This Row],[Object ID]],SP_Data[#All],2,FALSE),"")</f>
        <v>41353</v>
      </c>
      <c r="O1179" s="36">
        <f>IFERROR(VLOOKUP(Incoming_Data[[#This Row],[Object ID]],Finalized_Data[#All],2,FALSE),"")</f>
        <v>41384</v>
      </c>
      <c r="P11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79" s="6">
        <f>IFERROR(DATE(YEAR(Incoming_Data[[#This Row],[Incoming Day]]),MONTH(Incoming_Data[[#This Row],[Incoming Day]]),1),"")</f>
        <v>41334</v>
      </c>
      <c r="R1179" s="3">
        <f>DATE(YEAR(Incoming_Data[[#This Row],[Incoming Day]]),1,1)</f>
        <v>41275</v>
      </c>
      <c r="S1179" s="6">
        <f>IFERROR(DATE(YEAR(Incoming_Data[[#This Row],[Completed Day]]),MONTH(Incoming_Data[[#This Row],[Completed Day]]),1),"")</f>
        <v>41334</v>
      </c>
      <c r="T1179" s="6">
        <f>IFERROR(DATE(YEAR(Incoming_Data[[#This Row],[Confirmed Day]]),MONTH(Incoming_Data[[#This Row],[Confirmed Day]]),1),"")</f>
        <v>41365</v>
      </c>
      <c r="U1179" s="12">
        <f>IF(ISNUMBER(Incoming_Data[[#This Row],[Completed Day]]),1,0)</f>
        <v>1</v>
      </c>
      <c r="V1179" s="12">
        <f>IF(ISNUMBER(Incoming_Data[[#This Row],[Confirmed Day]]),1,0)</f>
        <v>1</v>
      </c>
      <c r="X1179" t="s">
        <v>1896</v>
      </c>
      <c r="Y1179" s="36">
        <v>41387</v>
      </c>
      <c r="AA1179" t="s">
        <v>1795</v>
      </c>
      <c r="AB1179" s="36">
        <v>41420</v>
      </c>
    </row>
    <row r="1180" spans="2:28" x14ac:dyDescent="0.25">
      <c r="B1180" s="24" t="s">
        <v>30</v>
      </c>
      <c r="C1180" s="24" t="s">
        <v>17</v>
      </c>
      <c r="D1180" s="24" t="s">
        <v>2197</v>
      </c>
      <c r="E1180" s="24" t="s">
        <v>8635</v>
      </c>
      <c r="F1180" s="24" t="s">
        <v>11469</v>
      </c>
      <c r="G1180" s="36">
        <v>41338</v>
      </c>
      <c r="H1180" s="36">
        <v>41338</v>
      </c>
      <c r="I1180" s="12">
        <v>3</v>
      </c>
      <c r="J1180" s="12">
        <v>3</v>
      </c>
      <c r="K1180" s="12">
        <v>3</v>
      </c>
      <c r="L1180" s="24" t="s">
        <v>10597</v>
      </c>
      <c r="M1180" t="str">
        <f>VLOOKUP(LEFT(Incoming_Data[[#This Row],[Object ID]],1),Lookup[#All],2,FALSE)</f>
        <v>Incident</v>
      </c>
      <c r="N1180" s="36">
        <f>IFERROR(VLOOKUP(Incoming_Data[[#This Row],[Object ID]],SP_Data[#All],2,FALSE),"")</f>
        <v>41353</v>
      </c>
      <c r="O1180" s="36">
        <f>IFERROR(VLOOKUP(Incoming_Data[[#This Row],[Object ID]],Finalized_Data[#All],2,FALSE),"")</f>
        <v>41384</v>
      </c>
      <c r="P11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0" s="6">
        <f>IFERROR(DATE(YEAR(Incoming_Data[[#This Row],[Incoming Day]]),MONTH(Incoming_Data[[#This Row],[Incoming Day]]),1),"")</f>
        <v>41334</v>
      </c>
      <c r="R1180" s="3">
        <f>DATE(YEAR(Incoming_Data[[#This Row],[Incoming Day]]),1,1)</f>
        <v>41275</v>
      </c>
      <c r="S1180" s="6">
        <f>IFERROR(DATE(YEAR(Incoming_Data[[#This Row],[Completed Day]]),MONTH(Incoming_Data[[#This Row],[Completed Day]]),1),"")</f>
        <v>41334</v>
      </c>
      <c r="T1180" s="6">
        <f>IFERROR(DATE(YEAR(Incoming_Data[[#This Row],[Confirmed Day]]),MONTH(Incoming_Data[[#This Row],[Confirmed Day]]),1),"")</f>
        <v>41365</v>
      </c>
      <c r="U1180" s="12">
        <f>IF(ISNUMBER(Incoming_Data[[#This Row],[Completed Day]]),1,0)</f>
        <v>1</v>
      </c>
      <c r="V1180" s="12">
        <f>IF(ISNUMBER(Incoming_Data[[#This Row],[Confirmed Day]]),1,0)</f>
        <v>1</v>
      </c>
      <c r="X1180" t="s">
        <v>1346</v>
      </c>
      <c r="Y1180" s="36">
        <v>41387</v>
      </c>
      <c r="AA1180" t="s">
        <v>1796</v>
      </c>
      <c r="AB1180" s="36">
        <v>41420</v>
      </c>
    </row>
    <row r="1181" spans="2:28" x14ac:dyDescent="0.25">
      <c r="B1181" s="24" t="s">
        <v>30</v>
      </c>
      <c r="C1181" s="24" t="s">
        <v>17</v>
      </c>
      <c r="D1181" s="24" t="s">
        <v>2197</v>
      </c>
      <c r="E1181" s="24" t="s">
        <v>8424</v>
      </c>
      <c r="F1181" s="24" t="s">
        <v>11470</v>
      </c>
      <c r="G1181" s="36">
        <v>41342</v>
      </c>
      <c r="H1181" s="36">
        <v>41342</v>
      </c>
      <c r="I1181" s="12">
        <v>3</v>
      </c>
      <c r="J1181" s="12">
        <v>3</v>
      </c>
      <c r="K1181" s="12">
        <v>3</v>
      </c>
      <c r="L1181" s="24" t="s">
        <v>10597</v>
      </c>
      <c r="M1181" t="str">
        <f>VLOOKUP(LEFT(Incoming_Data[[#This Row],[Object ID]],1),Lookup[#All],2,FALSE)</f>
        <v>Incident</v>
      </c>
      <c r="N1181" s="36">
        <f>IFERROR(VLOOKUP(Incoming_Data[[#This Row],[Object ID]],SP_Data[#All],2,FALSE),"")</f>
        <v>41353</v>
      </c>
      <c r="O1181" s="36">
        <f>IFERROR(VLOOKUP(Incoming_Data[[#This Row],[Object ID]],Finalized_Data[#All],2,FALSE),"")</f>
        <v>41384</v>
      </c>
      <c r="P11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1" s="6">
        <f>IFERROR(DATE(YEAR(Incoming_Data[[#This Row],[Incoming Day]]),MONTH(Incoming_Data[[#This Row],[Incoming Day]]),1),"")</f>
        <v>41334</v>
      </c>
      <c r="R1181" s="3">
        <f>DATE(YEAR(Incoming_Data[[#This Row],[Incoming Day]]),1,1)</f>
        <v>41275</v>
      </c>
      <c r="S1181" s="6">
        <f>IFERROR(DATE(YEAR(Incoming_Data[[#This Row],[Completed Day]]),MONTH(Incoming_Data[[#This Row],[Completed Day]]),1),"")</f>
        <v>41334</v>
      </c>
      <c r="T1181" s="6">
        <f>IFERROR(DATE(YEAR(Incoming_Data[[#This Row],[Confirmed Day]]),MONTH(Incoming_Data[[#This Row],[Confirmed Day]]),1),"")</f>
        <v>41365</v>
      </c>
      <c r="U1181" s="12">
        <f>IF(ISNUMBER(Incoming_Data[[#This Row],[Completed Day]]),1,0)</f>
        <v>1</v>
      </c>
      <c r="V1181" s="12">
        <f>IF(ISNUMBER(Incoming_Data[[#This Row],[Confirmed Day]]),1,0)</f>
        <v>1</v>
      </c>
      <c r="X1181" t="s">
        <v>671</v>
      </c>
      <c r="Y1181" s="36">
        <v>41387</v>
      </c>
      <c r="AA1181" t="s">
        <v>1797</v>
      </c>
      <c r="AB1181" s="36">
        <v>41420</v>
      </c>
    </row>
    <row r="1182" spans="2:28" x14ac:dyDescent="0.25">
      <c r="B1182" s="24" t="s">
        <v>30</v>
      </c>
      <c r="C1182" s="24" t="s">
        <v>17</v>
      </c>
      <c r="D1182" s="24" t="s">
        <v>2197</v>
      </c>
      <c r="E1182" s="24" t="s">
        <v>8386</v>
      </c>
      <c r="F1182" s="24" t="s">
        <v>11471</v>
      </c>
      <c r="G1182" s="36">
        <v>41340</v>
      </c>
      <c r="H1182" s="36">
        <v>41339</v>
      </c>
      <c r="I1182" s="12">
        <v>4</v>
      </c>
      <c r="J1182" s="12">
        <v>4</v>
      </c>
      <c r="K1182" s="12">
        <v>4</v>
      </c>
      <c r="L1182" s="24" t="s">
        <v>10597</v>
      </c>
      <c r="M1182" t="str">
        <f>VLOOKUP(LEFT(Incoming_Data[[#This Row],[Object ID]],1),Lookup[#All],2,FALSE)</f>
        <v>Incident</v>
      </c>
      <c r="N1182" s="36">
        <f>IFERROR(VLOOKUP(Incoming_Data[[#This Row],[Object ID]],SP_Data[#All],2,FALSE),"")</f>
        <v>41353</v>
      </c>
      <c r="O1182" s="36">
        <f>IFERROR(VLOOKUP(Incoming_Data[[#This Row],[Object ID]],Finalized_Data[#All],2,FALSE),"")</f>
        <v>41384</v>
      </c>
      <c r="P11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2" s="6">
        <f>IFERROR(DATE(YEAR(Incoming_Data[[#This Row],[Incoming Day]]),MONTH(Incoming_Data[[#This Row],[Incoming Day]]),1),"")</f>
        <v>41334</v>
      </c>
      <c r="R1182" s="3">
        <f>DATE(YEAR(Incoming_Data[[#This Row],[Incoming Day]]),1,1)</f>
        <v>41275</v>
      </c>
      <c r="S1182" s="6">
        <f>IFERROR(DATE(YEAR(Incoming_Data[[#This Row],[Completed Day]]),MONTH(Incoming_Data[[#This Row],[Completed Day]]),1),"")</f>
        <v>41334</v>
      </c>
      <c r="T1182" s="6">
        <f>IFERROR(DATE(YEAR(Incoming_Data[[#This Row],[Confirmed Day]]),MONTH(Incoming_Data[[#This Row],[Confirmed Day]]),1),"")</f>
        <v>41365</v>
      </c>
      <c r="U1182" s="12">
        <f>IF(ISNUMBER(Incoming_Data[[#This Row],[Completed Day]]),1,0)</f>
        <v>1</v>
      </c>
      <c r="V1182" s="12">
        <f>IF(ISNUMBER(Incoming_Data[[#This Row],[Confirmed Day]]),1,0)</f>
        <v>1</v>
      </c>
      <c r="X1182" t="s">
        <v>672</v>
      </c>
      <c r="Y1182" s="36">
        <v>41387</v>
      </c>
      <c r="AA1182" t="s">
        <v>1798</v>
      </c>
      <c r="AB1182" s="36">
        <v>41420</v>
      </c>
    </row>
    <row r="1183" spans="2:28" x14ac:dyDescent="0.25">
      <c r="B1183" s="24" t="s">
        <v>30</v>
      </c>
      <c r="C1183" s="24" t="s">
        <v>17</v>
      </c>
      <c r="D1183" s="24" t="s">
        <v>2197</v>
      </c>
      <c r="E1183" s="24" t="s">
        <v>8076</v>
      </c>
      <c r="F1183" s="24" t="s">
        <v>11472</v>
      </c>
      <c r="G1183" s="36">
        <v>41345</v>
      </c>
      <c r="H1183" s="36">
        <v>41345</v>
      </c>
      <c r="I1183" s="12">
        <v>3</v>
      </c>
      <c r="J1183" s="12">
        <v>3</v>
      </c>
      <c r="K1183" s="12">
        <v>3</v>
      </c>
      <c r="L1183" s="24" t="s">
        <v>10597</v>
      </c>
      <c r="M1183" t="str">
        <f>VLOOKUP(LEFT(Incoming_Data[[#This Row],[Object ID]],1),Lookup[#All],2,FALSE)</f>
        <v>Incident</v>
      </c>
      <c r="N1183" s="36">
        <f>IFERROR(VLOOKUP(Incoming_Data[[#This Row],[Object ID]],SP_Data[#All],2,FALSE),"")</f>
        <v>41353</v>
      </c>
      <c r="O1183" s="36">
        <f>IFERROR(VLOOKUP(Incoming_Data[[#This Row],[Object ID]],Finalized_Data[#All],2,FALSE),"")</f>
        <v>41384</v>
      </c>
      <c r="P11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3" s="6">
        <f>IFERROR(DATE(YEAR(Incoming_Data[[#This Row],[Incoming Day]]),MONTH(Incoming_Data[[#This Row],[Incoming Day]]),1),"")</f>
        <v>41334</v>
      </c>
      <c r="R1183" s="3">
        <f>DATE(YEAR(Incoming_Data[[#This Row],[Incoming Day]]),1,1)</f>
        <v>41275</v>
      </c>
      <c r="S1183" s="6">
        <f>IFERROR(DATE(YEAR(Incoming_Data[[#This Row],[Completed Day]]),MONTH(Incoming_Data[[#This Row],[Completed Day]]),1),"")</f>
        <v>41334</v>
      </c>
      <c r="T1183" s="6">
        <f>IFERROR(DATE(YEAR(Incoming_Data[[#This Row],[Confirmed Day]]),MONTH(Incoming_Data[[#This Row],[Confirmed Day]]),1),"")</f>
        <v>41365</v>
      </c>
      <c r="U1183" s="12">
        <f>IF(ISNUMBER(Incoming_Data[[#This Row],[Completed Day]]),1,0)</f>
        <v>1</v>
      </c>
      <c r="V1183" s="12">
        <f>IF(ISNUMBER(Incoming_Data[[#This Row],[Confirmed Day]]),1,0)</f>
        <v>1</v>
      </c>
      <c r="X1183" t="s">
        <v>673</v>
      </c>
      <c r="Y1183" s="36">
        <v>41387</v>
      </c>
      <c r="AA1183" t="s">
        <v>1799</v>
      </c>
      <c r="AB1183" s="36">
        <v>41420</v>
      </c>
    </row>
    <row r="1184" spans="2:28" x14ac:dyDescent="0.25">
      <c r="B1184" s="24" t="s">
        <v>30</v>
      </c>
      <c r="C1184" s="24" t="s">
        <v>17</v>
      </c>
      <c r="D1184" s="24" t="s">
        <v>2197</v>
      </c>
      <c r="E1184" s="24" t="s">
        <v>7861</v>
      </c>
      <c r="F1184" s="24" t="s">
        <v>11473</v>
      </c>
      <c r="G1184" s="36">
        <v>41348</v>
      </c>
      <c r="H1184" s="36">
        <v>41347</v>
      </c>
      <c r="I1184" s="12">
        <v>3</v>
      </c>
      <c r="J1184" s="12">
        <v>3</v>
      </c>
      <c r="K1184" s="12">
        <v>3</v>
      </c>
      <c r="L1184" s="24" t="s">
        <v>10597</v>
      </c>
      <c r="M1184" t="str">
        <f>VLOOKUP(LEFT(Incoming_Data[[#This Row],[Object ID]],1),Lookup[#All],2,FALSE)</f>
        <v>Incident</v>
      </c>
      <c r="N1184" s="36">
        <f>IFERROR(VLOOKUP(Incoming_Data[[#This Row],[Object ID]],SP_Data[#All],2,FALSE),"")</f>
        <v>41353</v>
      </c>
      <c r="O1184" s="36">
        <f>IFERROR(VLOOKUP(Incoming_Data[[#This Row],[Object ID]],Finalized_Data[#All],2,FALSE),"")</f>
        <v>41384</v>
      </c>
      <c r="P11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4" s="6">
        <f>IFERROR(DATE(YEAR(Incoming_Data[[#This Row],[Incoming Day]]),MONTH(Incoming_Data[[#This Row],[Incoming Day]]),1),"")</f>
        <v>41334</v>
      </c>
      <c r="R1184" s="3">
        <f>DATE(YEAR(Incoming_Data[[#This Row],[Incoming Day]]),1,1)</f>
        <v>41275</v>
      </c>
      <c r="S1184" s="6">
        <f>IFERROR(DATE(YEAR(Incoming_Data[[#This Row],[Completed Day]]),MONTH(Incoming_Data[[#This Row],[Completed Day]]),1),"")</f>
        <v>41334</v>
      </c>
      <c r="T1184" s="6">
        <f>IFERROR(DATE(YEAR(Incoming_Data[[#This Row],[Confirmed Day]]),MONTH(Incoming_Data[[#This Row],[Confirmed Day]]),1),"")</f>
        <v>41365</v>
      </c>
      <c r="U1184" s="12">
        <f>IF(ISNUMBER(Incoming_Data[[#This Row],[Completed Day]]),1,0)</f>
        <v>1</v>
      </c>
      <c r="V1184" s="12">
        <f>IF(ISNUMBER(Incoming_Data[[#This Row],[Confirmed Day]]),1,0)</f>
        <v>1</v>
      </c>
      <c r="X1184" t="s">
        <v>1347</v>
      </c>
      <c r="Y1184" s="36">
        <v>41388</v>
      </c>
      <c r="AA1184" t="s">
        <v>4044</v>
      </c>
      <c r="AB1184" s="36">
        <v>41428</v>
      </c>
    </row>
    <row r="1185" spans="2:28" x14ac:dyDescent="0.25">
      <c r="B1185" s="24" t="s">
        <v>30</v>
      </c>
      <c r="C1185" s="24" t="s">
        <v>17</v>
      </c>
      <c r="D1185" s="24" t="s">
        <v>2197</v>
      </c>
      <c r="E1185" s="24" t="s">
        <v>7812</v>
      </c>
      <c r="F1185" s="24" t="s">
        <v>11474</v>
      </c>
      <c r="G1185" s="36">
        <v>41341</v>
      </c>
      <c r="H1185" s="36">
        <v>41341</v>
      </c>
      <c r="I1185" s="12">
        <v>4</v>
      </c>
      <c r="J1185" s="12">
        <v>4</v>
      </c>
      <c r="K1185" s="12">
        <v>4</v>
      </c>
      <c r="L1185" s="24" t="s">
        <v>10597</v>
      </c>
      <c r="M1185" t="str">
        <f>VLOOKUP(LEFT(Incoming_Data[[#This Row],[Object ID]],1),Lookup[#All],2,FALSE)</f>
        <v>Incident</v>
      </c>
      <c r="N1185" s="36">
        <f>IFERROR(VLOOKUP(Incoming_Data[[#This Row],[Object ID]],SP_Data[#All],2,FALSE),"")</f>
        <v>41353</v>
      </c>
      <c r="O1185" s="36">
        <f>IFERROR(VLOOKUP(Incoming_Data[[#This Row],[Object ID]],Finalized_Data[#All],2,FALSE),"")</f>
        <v>41354</v>
      </c>
      <c r="P11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5" s="6">
        <f>IFERROR(DATE(YEAR(Incoming_Data[[#This Row],[Incoming Day]]),MONTH(Incoming_Data[[#This Row],[Incoming Day]]),1),"")</f>
        <v>41334</v>
      </c>
      <c r="R1185" s="3">
        <f>DATE(YEAR(Incoming_Data[[#This Row],[Incoming Day]]),1,1)</f>
        <v>41275</v>
      </c>
      <c r="S1185" s="6">
        <f>IFERROR(DATE(YEAR(Incoming_Data[[#This Row],[Completed Day]]),MONTH(Incoming_Data[[#This Row],[Completed Day]]),1),"")</f>
        <v>41334</v>
      </c>
      <c r="T1185" s="6">
        <f>IFERROR(DATE(YEAR(Incoming_Data[[#This Row],[Confirmed Day]]),MONTH(Incoming_Data[[#This Row],[Confirmed Day]]),1),"")</f>
        <v>41334</v>
      </c>
      <c r="U1185" s="12">
        <f>IF(ISNUMBER(Incoming_Data[[#This Row],[Completed Day]]),1,0)</f>
        <v>1</v>
      </c>
      <c r="V1185" s="12">
        <f>IF(ISNUMBER(Incoming_Data[[#This Row],[Confirmed Day]]),1,0)</f>
        <v>1</v>
      </c>
      <c r="X1185" t="s">
        <v>1349</v>
      </c>
      <c r="Y1185" s="36">
        <v>41393</v>
      </c>
      <c r="AA1185" t="s">
        <v>703</v>
      </c>
      <c r="AB1185" s="36">
        <v>41420</v>
      </c>
    </row>
    <row r="1186" spans="2:28" x14ac:dyDescent="0.25">
      <c r="B1186" s="24" t="s">
        <v>30</v>
      </c>
      <c r="C1186" s="24" t="s">
        <v>17</v>
      </c>
      <c r="D1186" s="24" t="s">
        <v>2197</v>
      </c>
      <c r="E1186" s="24" t="s">
        <v>7821</v>
      </c>
      <c r="F1186" s="24" t="s">
        <v>11475</v>
      </c>
      <c r="G1186" s="36">
        <v>41347</v>
      </c>
      <c r="H1186" s="36">
        <v>41347</v>
      </c>
      <c r="I1186" s="12">
        <v>4</v>
      </c>
      <c r="J1186" s="12">
        <v>4</v>
      </c>
      <c r="K1186" s="12">
        <v>4</v>
      </c>
      <c r="L1186" s="24" t="s">
        <v>10597</v>
      </c>
      <c r="M1186" t="str">
        <f>VLOOKUP(LEFT(Incoming_Data[[#This Row],[Object ID]],1),Lookup[#All],2,FALSE)</f>
        <v>Incident</v>
      </c>
      <c r="N1186" s="36">
        <f>IFERROR(VLOOKUP(Incoming_Data[[#This Row],[Object ID]],SP_Data[#All],2,FALSE),"")</f>
        <v>41353</v>
      </c>
      <c r="O1186" s="36">
        <f>IFERROR(VLOOKUP(Incoming_Data[[#This Row],[Object ID]],Finalized_Data[#All],2,FALSE),"")</f>
        <v>41384</v>
      </c>
      <c r="P11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6" s="6">
        <f>IFERROR(DATE(YEAR(Incoming_Data[[#This Row],[Incoming Day]]),MONTH(Incoming_Data[[#This Row],[Incoming Day]]),1),"")</f>
        <v>41334</v>
      </c>
      <c r="R1186" s="3">
        <f>DATE(YEAR(Incoming_Data[[#This Row],[Incoming Day]]),1,1)</f>
        <v>41275</v>
      </c>
      <c r="S1186" s="6">
        <f>IFERROR(DATE(YEAR(Incoming_Data[[#This Row],[Completed Day]]),MONTH(Incoming_Data[[#This Row],[Completed Day]]),1),"")</f>
        <v>41334</v>
      </c>
      <c r="T1186" s="6">
        <f>IFERROR(DATE(YEAR(Incoming_Data[[#This Row],[Confirmed Day]]),MONTH(Incoming_Data[[#This Row],[Confirmed Day]]),1),"")</f>
        <v>41365</v>
      </c>
      <c r="U1186" s="12">
        <f>IF(ISNUMBER(Incoming_Data[[#This Row],[Completed Day]]),1,0)</f>
        <v>1</v>
      </c>
      <c r="V1186" s="12">
        <f>IF(ISNUMBER(Incoming_Data[[#This Row],[Confirmed Day]]),1,0)</f>
        <v>1</v>
      </c>
      <c r="X1186" t="s">
        <v>674</v>
      </c>
      <c r="Y1186" s="36">
        <v>41387</v>
      </c>
      <c r="AA1186" t="s">
        <v>704</v>
      </c>
      <c r="AB1186" s="36">
        <v>41419</v>
      </c>
    </row>
    <row r="1187" spans="2:28" x14ac:dyDescent="0.25">
      <c r="B1187" s="24" t="s">
        <v>30</v>
      </c>
      <c r="C1187" s="24" t="s">
        <v>17</v>
      </c>
      <c r="D1187" s="24" t="s">
        <v>2197</v>
      </c>
      <c r="E1187" s="24" t="s">
        <v>7746</v>
      </c>
      <c r="F1187" s="24" t="s">
        <v>11476</v>
      </c>
      <c r="G1187" s="36">
        <v>41348</v>
      </c>
      <c r="H1187" s="36">
        <v>41348</v>
      </c>
      <c r="I1187" s="12">
        <v>3</v>
      </c>
      <c r="J1187" s="12">
        <v>3</v>
      </c>
      <c r="K1187" s="12">
        <v>3</v>
      </c>
      <c r="L1187" s="24" t="s">
        <v>10597</v>
      </c>
      <c r="M1187" t="str">
        <f>VLOOKUP(LEFT(Incoming_Data[[#This Row],[Object ID]],1),Lookup[#All],2,FALSE)</f>
        <v>Incident</v>
      </c>
      <c r="N1187" s="36">
        <f>IFERROR(VLOOKUP(Incoming_Data[[#This Row],[Object ID]],SP_Data[#All],2,FALSE),"")</f>
        <v>41353</v>
      </c>
      <c r="O1187" s="36">
        <f>IFERROR(VLOOKUP(Incoming_Data[[#This Row],[Object ID]],Finalized_Data[#All],2,FALSE),"")</f>
        <v>41384</v>
      </c>
      <c r="P11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7" s="6">
        <f>IFERROR(DATE(YEAR(Incoming_Data[[#This Row],[Incoming Day]]),MONTH(Incoming_Data[[#This Row],[Incoming Day]]),1),"")</f>
        <v>41334</v>
      </c>
      <c r="R1187" s="3">
        <f>DATE(YEAR(Incoming_Data[[#This Row],[Incoming Day]]),1,1)</f>
        <v>41275</v>
      </c>
      <c r="S1187" s="6">
        <f>IFERROR(DATE(YEAR(Incoming_Data[[#This Row],[Completed Day]]),MONTH(Incoming_Data[[#This Row],[Completed Day]]),1),"")</f>
        <v>41334</v>
      </c>
      <c r="T1187" s="6">
        <f>IFERROR(DATE(YEAR(Incoming_Data[[#This Row],[Confirmed Day]]),MONTH(Incoming_Data[[#This Row],[Confirmed Day]]),1),"")</f>
        <v>41365</v>
      </c>
      <c r="U1187" s="12">
        <f>IF(ISNUMBER(Incoming_Data[[#This Row],[Completed Day]]),1,0)</f>
        <v>1</v>
      </c>
      <c r="V1187" s="12">
        <f>IF(ISNUMBER(Incoming_Data[[#This Row],[Confirmed Day]]),1,0)</f>
        <v>1</v>
      </c>
      <c r="X1187" t="s">
        <v>676</v>
      </c>
      <c r="Y1187" s="36">
        <v>41387</v>
      </c>
      <c r="AA1187" t="s">
        <v>1800</v>
      </c>
      <c r="AB1187" s="36">
        <v>41420</v>
      </c>
    </row>
    <row r="1188" spans="2:28" x14ac:dyDescent="0.25">
      <c r="B1188" s="24" t="s">
        <v>30</v>
      </c>
      <c r="C1188" s="24" t="s">
        <v>17</v>
      </c>
      <c r="D1188" s="24" t="s">
        <v>2197</v>
      </c>
      <c r="E1188" s="24" t="s">
        <v>7735</v>
      </c>
      <c r="F1188" s="24" t="s">
        <v>11477</v>
      </c>
      <c r="G1188" s="36">
        <v>41345</v>
      </c>
      <c r="H1188" s="36">
        <v>41345</v>
      </c>
      <c r="I1188" s="12">
        <v>4</v>
      </c>
      <c r="J1188" s="12">
        <v>4</v>
      </c>
      <c r="K1188" s="12">
        <v>4</v>
      </c>
      <c r="L1188" s="24" t="s">
        <v>10597</v>
      </c>
      <c r="M1188" t="str">
        <f>VLOOKUP(LEFT(Incoming_Data[[#This Row],[Object ID]],1),Lookup[#All],2,FALSE)</f>
        <v>Incident</v>
      </c>
      <c r="N1188" s="36">
        <f>IFERROR(VLOOKUP(Incoming_Data[[#This Row],[Object ID]],SP_Data[#All],2,FALSE),"")</f>
        <v>41353</v>
      </c>
      <c r="O1188" s="36">
        <f>IFERROR(VLOOKUP(Incoming_Data[[#This Row],[Object ID]],Finalized_Data[#All],2,FALSE),"")</f>
        <v>41384</v>
      </c>
      <c r="P11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8" s="6">
        <f>IFERROR(DATE(YEAR(Incoming_Data[[#This Row],[Incoming Day]]),MONTH(Incoming_Data[[#This Row],[Incoming Day]]),1),"")</f>
        <v>41334</v>
      </c>
      <c r="R1188" s="3">
        <f>DATE(YEAR(Incoming_Data[[#This Row],[Incoming Day]]),1,1)</f>
        <v>41275</v>
      </c>
      <c r="S1188" s="6">
        <f>IFERROR(DATE(YEAR(Incoming_Data[[#This Row],[Completed Day]]),MONTH(Incoming_Data[[#This Row],[Completed Day]]),1),"")</f>
        <v>41334</v>
      </c>
      <c r="T1188" s="6">
        <f>IFERROR(DATE(YEAR(Incoming_Data[[#This Row],[Confirmed Day]]),MONTH(Incoming_Data[[#This Row],[Confirmed Day]]),1),"")</f>
        <v>41365</v>
      </c>
      <c r="U1188" s="12">
        <f>IF(ISNUMBER(Incoming_Data[[#This Row],[Completed Day]]),1,0)</f>
        <v>1</v>
      </c>
      <c r="V1188" s="12">
        <f>IF(ISNUMBER(Incoming_Data[[#This Row],[Confirmed Day]]),1,0)</f>
        <v>1</v>
      </c>
      <c r="X1188" t="s">
        <v>678</v>
      </c>
      <c r="Y1188" s="36">
        <v>41387</v>
      </c>
      <c r="AA1188" t="s">
        <v>1801</v>
      </c>
      <c r="AB1188" s="36">
        <v>41420</v>
      </c>
    </row>
    <row r="1189" spans="2:28" x14ac:dyDescent="0.25">
      <c r="B1189" s="24" t="s">
        <v>30</v>
      </c>
      <c r="C1189" s="24" t="s">
        <v>17</v>
      </c>
      <c r="D1189" s="24" t="s">
        <v>2197</v>
      </c>
      <c r="E1189" s="24" t="s">
        <v>7491</v>
      </c>
      <c r="F1189" s="24" t="s">
        <v>11478</v>
      </c>
      <c r="G1189" s="36">
        <v>41346</v>
      </c>
      <c r="H1189" s="36">
        <v>41346</v>
      </c>
      <c r="I1189" s="12">
        <v>4</v>
      </c>
      <c r="J1189" s="12">
        <v>4</v>
      </c>
      <c r="K1189" s="12">
        <v>4</v>
      </c>
      <c r="L1189" s="24" t="s">
        <v>10597</v>
      </c>
      <c r="M1189" t="str">
        <f>VLOOKUP(LEFT(Incoming_Data[[#This Row],[Object ID]],1),Lookup[#All],2,FALSE)</f>
        <v>Incident</v>
      </c>
      <c r="N1189" s="36">
        <f>IFERROR(VLOOKUP(Incoming_Data[[#This Row],[Object ID]],SP_Data[#All],2,FALSE),"")</f>
        <v>41353</v>
      </c>
      <c r="O1189" s="36">
        <f>IFERROR(VLOOKUP(Incoming_Data[[#This Row],[Object ID]],Finalized_Data[#All],2,FALSE),"")</f>
        <v>41353</v>
      </c>
      <c r="P11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89" s="6">
        <f>IFERROR(DATE(YEAR(Incoming_Data[[#This Row],[Incoming Day]]),MONTH(Incoming_Data[[#This Row],[Incoming Day]]),1),"")</f>
        <v>41334</v>
      </c>
      <c r="R1189" s="3">
        <f>DATE(YEAR(Incoming_Data[[#This Row],[Incoming Day]]),1,1)</f>
        <v>41275</v>
      </c>
      <c r="S1189" s="6">
        <f>IFERROR(DATE(YEAR(Incoming_Data[[#This Row],[Completed Day]]),MONTH(Incoming_Data[[#This Row],[Completed Day]]),1),"")</f>
        <v>41334</v>
      </c>
      <c r="T1189" s="6">
        <f>IFERROR(DATE(YEAR(Incoming_Data[[#This Row],[Confirmed Day]]),MONTH(Incoming_Data[[#This Row],[Confirmed Day]]),1),"")</f>
        <v>41334</v>
      </c>
      <c r="U1189" s="12">
        <f>IF(ISNUMBER(Incoming_Data[[#This Row],[Completed Day]]),1,0)</f>
        <v>1</v>
      </c>
      <c r="V1189" s="12">
        <f>IF(ISNUMBER(Incoming_Data[[#This Row],[Confirmed Day]]),1,0)</f>
        <v>1</v>
      </c>
      <c r="X1189" t="s">
        <v>680</v>
      </c>
      <c r="Y1189" s="36">
        <v>41387</v>
      </c>
      <c r="AA1189" t="s">
        <v>1802</v>
      </c>
      <c r="AB1189" s="36">
        <v>41420</v>
      </c>
    </row>
    <row r="1190" spans="2:28" x14ac:dyDescent="0.25">
      <c r="B1190" s="24" t="s">
        <v>30</v>
      </c>
      <c r="C1190" s="24" t="s">
        <v>17</v>
      </c>
      <c r="D1190" s="24" t="s">
        <v>2197</v>
      </c>
      <c r="E1190" s="24" t="s">
        <v>7351</v>
      </c>
      <c r="F1190" s="24" t="s">
        <v>11479</v>
      </c>
      <c r="G1190" s="36">
        <v>41346</v>
      </c>
      <c r="H1190" s="36">
        <v>41346</v>
      </c>
      <c r="I1190" s="12">
        <v>4</v>
      </c>
      <c r="J1190" s="12">
        <v>4</v>
      </c>
      <c r="K1190" s="12">
        <v>4</v>
      </c>
      <c r="L1190" s="24" t="s">
        <v>10597</v>
      </c>
      <c r="M1190" t="str">
        <f>VLOOKUP(LEFT(Incoming_Data[[#This Row],[Object ID]],1),Lookup[#All],2,FALSE)</f>
        <v>Incident</v>
      </c>
      <c r="N1190" s="36">
        <f>IFERROR(VLOOKUP(Incoming_Data[[#This Row],[Object ID]],SP_Data[#All],2,FALSE),"")</f>
        <v>41353</v>
      </c>
      <c r="O1190" s="36">
        <f>IFERROR(VLOOKUP(Incoming_Data[[#This Row],[Object ID]],Finalized_Data[#All],2,FALSE),"")</f>
        <v>41384</v>
      </c>
      <c r="P11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0" s="6">
        <f>IFERROR(DATE(YEAR(Incoming_Data[[#This Row],[Incoming Day]]),MONTH(Incoming_Data[[#This Row],[Incoming Day]]),1),"")</f>
        <v>41334</v>
      </c>
      <c r="R1190" s="3">
        <f>DATE(YEAR(Incoming_Data[[#This Row],[Incoming Day]]),1,1)</f>
        <v>41275</v>
      </c>
      <c r="S1190" s="6">
        <f>IFERROR(DATE(YEAR(Incoming_Data[[#This Row],[Completed Day]]),MONTH(Incoming_Data[[#This Row],[Completed Day]]),1),"")</f>
        <v>41334</v>
      </c>
      <c r="T1190" s="6">
        <f>IFERROR(DATE(YEAR(Incoming_Data[[#This Row],[Confirmed Day]]),MONTH(Incoming_Data[[#This Row],[Confirmed Day]]),1),"")</f>
        <v>41365</v>
      </c>
      <c r="U1190" s="12">
        <f>IF(ISNUMBER(Incoming_Data[[#This Row],[Completed Day]]),1,0)</f>
        <v>1</v>
      </c>
      <c r="V1190" s="12">
        <f>IF(ISNUMBER(Incoming_Data[[#This Row],[Confirmed Day]]),1,0)</f>
        <v>1</v>
      </c>
      <c r="X1190" t="s">
        <v>682</v>
      </c>
      <c r="Y1190" s="36">
        <v>41387</v>
      </c>
      <c r="AA1190" t="s">
        <v>1363</v>
      </c>
      <c r="AB1190" s="36">
        <v>41410</v>
      </c>
    </row>
    <row r="1191" spans="2:28" x14ac:dyDescent="0.25">
      <c r="B1191" s="24" t="s">
        <v>30</v>
      </c>
      <c r="C1191" s="24" t="s">
        <v>17</v>
      </c>
      <c r="D1191" s="24" t="s">
        <v>2197</v>
      </c>
      <c r="E1191" s="24" t="s">
        <v>6945</v>
      </c>
      <c r="F1191" s="24" t="s">
        <v>11480</v>
      </c>
      <c r="G1191" s="36">
        <v>41353</v>
      </c>
      <c r="H1191" s="36">
        <v>41353</v>
      </c>
      <c r="I1191" s="12">
        <v>3</v>
      </c>
      <c r="J1191" s="12">
        <v>3</v>
      </c>
      <c r="K1191" s="12">
        <v>3</v>
      </c>
      <c r="L1191" s="24" t="s">
        <v>10597</v>
      </c>
      <c r="M1191" t="str">
        <f>VLOOKUP(LEFT(Incoming_Data[[#This Row],[Object ID]],1),Lookup[#All],2,FALSE)</f>
        <v>Incident</v>
      </c>
      <c r="N1191" s="36">
        <f>IFERROR(VLOOKUP(Incoming_Data[[#This Row],[Object ID]],SP_Data[#All],2,FALSE),"")</f>
        <v>41354</v>
      </c>
      <c r="O1191" s="36">
        <f>IFERROR(VLOOKUP(Incoming_Data[[#This Row],[Object ID]],Finalized_Data[#All],2,FALSE),"")</f>
        <v>41355</v>
      </c>
      <c r="P11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1" s="6">
        <f>IFERROR(DATE(YEAR(Incoming_Data[[#This Row],[Incoming Day]]),MONTH(Incoming_Data[[#This Row],[Incoming Day]]),1),"")</f>
        <v>41334</v>
      </c>
      <c r="R1191" s="3">
        <f>DATE(YEAR(Incoming_Data[[#This Row],[Incoming Day]]),1,1)</f>
        <v>41275</v>
      </c>
      <c r="S1191" s="6">
        <f>IFERROR(DATE(YEAR(Incoming_Data[[#This Row],[Completed Day]]),MONTH(Incoming_Data[[#This Row],[Completed Day]]),1),"")</f>
        <v>41334</v>
      </c>
      <c r="T1191" s="6">
        <f>IFERROR(DATE(YEAR(Incoming_Data[[#This Row],[Confirmed Day]]),MONTH(Incoming_Data[[#This Row],[Confirmed Day]]),1),"")</f>
        <v>41334</v>
      </c>
      <c r="U1191" s="12">
        <f>IF(ISNUMBER(Incoming_Data[[#This Row],[Completed Day]]),1,0)</f>
        <v>1</v>
      </c>
      <c r="V1191" s="12">
        <f>IF(ISNUMBER(Incoming_Data[[#This Row],[Confirmed Day]]),1,0)</f>
        <v>1</v>
      </c>
      <c r="X1191" t="s">
        <v>683</v>
      </c>
      <c r="Y1191" s="36">
        <v>41387</v>
      </c>
      <c r="AA1191" t="s">
        <v>1365</v>
      </c>
      <c r="AB1191" s="36">
        <v>41394</v>
      </c>
    </row>
    <row r="1192" spans="2:28" x14ac:dyDescent="0.25">
      <c r="B1192" s="24" t="s">
        <v>30</v>
      </c>
      <c r="C1192" s="24" t="s">
        <v>17</v>
      </c>
      <c r="D1192" s="24" t="s">
        <v>2197</v>
      </c>
      <c r="E1192" s="24" t="s">
        <v>6927</v>
      </c>
      <c r="F1192" s="24" t="s">
        <v>11481</v>
      </c>
      <c r="G1192" s="36">
        <v>41353</v>
      </c>
      <c r="H1192" s="36">
        <v>41353</v>
      </c>
      <c r="I1192" s="12">
        <v>3</v>
      </c>
      <c r="J1192" s="12">
        <v>3</v>
      </c>
      <c r="K1192" s="12">
        <v>3</v>
      </c>
      <c r="L1192" s="24" t="s">
        <v>10597</v>
      </c>
      <c r="M1192" t="str">
        <f>VLOOKUP(LEFT(Incoming_Data[[#This Row],[Object ID]],1),Lookup[#All],2,FALSE)</f>
        <v>Incident</v>
      </c>
      <c r="N1192" s="36">
        <f>IFERROR(VLOOKUP(Incoming_Data[[#This Row],[Object ID]],SP_Data[#All],2,FALSE),"")</f>
        <v>41354</v>
      </c>
      <c r="O1192" s="36">
        <f>IFERROR(VLOOKUP(Incoming_Data[[#This Row],[Object ID]],Finalized_Data[#All],2,FALSE),"")</f>
        <v>41354</v>
      </c>
      <c r="P11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2" s="6">
        <f>IFERROR(DATE(YEAR(Incoming_Data[[#This Row],[Incoming Day]]),MONTH(Incoming_Data[[#This Row],[Incoming Day]]),1),"")</f>
        <v>41334</v>
      </c>
      <c r="R1192" s="3">
        <f>DATE(YEAR(Incoming_Data[[#This Row],[Incoming Day]]),1,1)</f>
        <v>41275</v>
      </c>
      <c r="S1192" s="6">
        <f>IFERROR(DATE(YEAR(Incoming_Data[[#This Row],[Completed Day]]),MONTH(Incoming_Data[[#This Row],[Completed Day]]),1),"")</f>
        <v>41334</v>
      </c>
      <c r="T1192" s="6">
        <f>IFERROR(DATE(YEAR(Incoming_Data[[#This Row],[Confirmed Day]]),MONTH(Incoming_Data[[#This Row],[Confirmed Day]]),1),"")</f>
        <v>41334</v>
      </c>
      <c r="U1192" s="12">
        <f>IF(ISNUMBER(Incoming_Data[[#This Row],[Completed Day]]),1,0)</f>
        <v>1</v>
      </c>
      <c r="V1192" s="12">
        <f>IF(ISNUMBER(Incoming_Data[[#This Row],[Confirmed Day]]),1,0)</f>
        <v>1</v>
      </c>
      <c r="X1192" t="s">
        <v>1351</v>
      </c>
      <c r="Y1192" s="36">
        <v>41388</v>
      </c>
      <c r="AA1192" t="s">
        <v>1367</v>
      </c>
      <c r="AB1192" s="36">
        <v>41424</v>
      </c>
    </row>
    <row r="1193" spans="2:28" x14ac:dyDescent="0.25">
      <c r="B1193" s="24" t="s">
        <v>30</v>
      </c>
      <c r="C1193" s="24" t="s">
        <v>17</v>
      </c>
      <c r="D1193" s="24" t="s">
        <v>2197</v>
      </c>
      <c r="E1193" s="24" t="s">
        <v>6867</v>
      </c>
      <c r="F1193" s="24" t="s">
        <v>11482</v>
      </c>
      <c r="G1193" s="36">
        <v>41354</v>
      </c>
      <c r="H1193" s="36">
        <v>41354</v>
      </c>
      <c r="I1193" s="12">
        <v>4</v>
      </c>
      <c r="J1193" s="12">
        <v>4</v>
      </c>
      <c r="K1193" s="12">
        <v>4</v>
      </c>
      <c r="L1193" s="24" t="s">
        <v>10597</v>
      </c>
      <c r="M1193" t="str">
        <f>VLOOKUP(LEFT(Incoming_Data[[#This Row],[Object ID]],1),Lookup[#All],2,FALSE)</f>
        <v>Incident</v>
      </c>
      <c r="N1193" s="36">
        <f>IFERROR(VLOOKUP(Incoming_Data[[#This Row],[Object ID]],SP_Data[#All],2,FALSE),"")</f>
        <v>41355</v>
      </c>
      <c r="O1193" s="36">
        <f>IFERROR(VLOOKUP(Incoming_Data[[#This Row],[Object ID]],Finalized_Data[#All],2,FALSE),"")</f>
        <v>41386</v>
      </c>
      <c r="P11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3" s="6">
        <f>IFERROR(DATE(YEAR(Incoming_Data[[#This Row],[Incoming Day]]),MONTH(Incoming_Data[[#This Row],[Incoming Day]]),1),"")</f>
        <v>41334</v>
      </c>
      <c r="R1193" s="3">
        <f>DATE(YEAR(Incoming_Data[[#This Row],[Incoming Day]]),1,1)</f>
        <v>41275</v>
      </c>
      <c r="S1193" s="6">
        <f>IFERROR(DATE(YEAR(Incoming_Data[[#This Row],[Completed Day]]),MONTH(Incoming_Data[[#This Row],[Completed Day]]),1),"")</f>
        <v>41334</v>
      </c>
      <c r="T1193" s="6">
        <f>IFERROR(DATE(YEAR(Incoming_Data[[#This Row],[Confirmed Day]]),MONTH(Incoming_Data[[#This Row],[Confirmed Day]]),1),"")</f>
        <v>41365</v>
      </c>
      <c r="U1193" s="12">
        <f>IF(ISNUMBER(Incoming_Data[[#This Row],[Completed Day]]),1,0)</f>
        <v>1</v>
      </c>
      <c r="V1193" s="12">
        <f>IF(ISNUMBER(Incoming_Data[[#This Row],[Confirmed Day]]),1,0)</f>
        <v>1</v>
      </c>
      <c r="X1193" t="s">
        <v>685</v>
      </c>
      <c r="Y1193" s="36">
        <v>41387</v>
      </c>
      <c r="AA1193" t="s">
        <v>1898</v>
      </c>
      <c r="AB1193" s="36">
        <v>41389</v>
      </c>
    </row>
    <row r="1194" spans="2:28" x14ac:dyDescent="0.25">
      <c r="B1194" s="24" t="s">
        <v>30</v>
      </c>
      <c r="C1194" s="24" t="s">
        <v>17</v>
      </c>
      <c r="D1194" s="24" t="s">
        <v>2197</v>
      </c>
      <c r="E1194" s="24" t="s">
        <v>6801</v>
      </c>
      <c r="F1194" s="24" t="s">
        <v>11483</v>
      </c>
      <c r="G1194" s="36">
        <v>41354</v>
      </c>
      <c r="H1194" s="36">
        <v>41354</v>
      </c>
      <c r="I1194" s="12">
        <v>3</v>
      </c>
      <c r="J1194" s="12">
        <v>3</v>
      </c>
      <c r="K1194" s="12">
        <v>3</v>
      </c>
      <c r="L1194" s="24" t="s">
        <v>10597</v>
      </c>
      <c r="M1194" t="str">
        <f>VLOOKUP(LEFT(Incoming_Data[[#This Row],[Object ID]],1),Lookup[#All],2,FALSE)</f>
        <v>Incident</v>
      </c>
      <c r="N1194" s="36">
        <f>IFERROR(VLOOKUP(Incoming_Data[[#This Row],[Object ID]],SP_Data[#All],2,FALSE),"")</f>
        <v>41355</v>
      </c>
      <c r="O1194" s="36">
        <f>IFERROR(VLOOKUP(Incoming_Data[[#This Row],[Object ID]],Finalized_Data[#All],2,FALSE),"")</f>
        <v>41355</v>
      </c>
      <c r="P11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4" s="6">
        <f>IFERROR(DATE(YEAR(Incoming_Data[[#This Row],[Incoming Day]]),MONTH(Incoming_Data[[#This Row],[Incoming Day]]),1),"")</f>
        <v>41334</v>
      </c>
      <c r="R1194" s="3">
        <f>DATE(YEAR(Incoming_Data[[#This Row],[Incoming Day]]),1,1)</f>
        <v>41275</v>
      </c>
      <c r="S1194" s="6">
        <f>IFERROR(DATE(YEAR(Incoming_Data[[#This Row],[Completed Day]]),MONTH(Incoming_Data[[#This Row],[Completed Day]]),1),"")</f>
        <v>41334</v>
      </c>
      <c r="T1194" s="6">
        <f>IFERROR(DATE(YEAR(Incoming_Data[[#This Row],[Confirmed Day]]),MONTH(Incoming_Data[[#This Row],[Confirmed Day]]),1),"")</f>
        <v>41334</v>
      </c>
      <c r="U1194" s="12">
        <f>IF(ISNUMBER(Incoming_Data[[#This Row],[Completed Day]]),1,0)</f>
        <v>1</v>
      </c>
      <c r="V1194" s="12">
        <f>IF(ISNUMBER(Incoming_Data[[#This Row],[Confirmed Day]]),1,0)</f>
        <v>1</v>
      </c>
      <c r="X1194" t="s">
        <v>687</v>
      </c>
      <c r="Y1194" s="36">
        <v>41387</v>
      </c>
      <c r="AA1194" t="s">
        <v>706</v>
      </c>
      <c r="AB1194" s="36">
        <v>41421</v>
      </c>
    </row>
    <row r="1195" spans="2:28" x14ac:dyDescent="0.25">
      <c r="B1195" s="24" t="s">
        <v>30</v>
      </c>
      <c r="C1195" s="24" t="s">
        <v>17</v>
      </c>
      <c r="D1195" s="24" t="s">
        <v>2197</v>
      </c>
      <c r="E1195" s="24" t="s">
        <v>6634</v>
      </c>
      <c r="F1195" s="24" t="s">
        <v>11484</v>
      </c>
      <c r="G1195" s="36">
        <v>41355</v>
      </c>
      <c r="H1195" s="36">
        <v>41355</v>
      </c>
      <c r="I1195" s="12">
        <v>3</v>
      </c>
      <c r="J1195" s="12">
        <v>3</v>
      </c>
      <c r="K1195" s="12">
        <v>3</v>
      </c>
      <c r="L1195" s="24" t="s">
        <v>10597</v>
      </c>
      <c r="M1195" t="str">
        <f>VLOOKUP(LEFT(Incoming_Data[[#This Row],[Object ID]],1),Lookup[#All],2,FALSE)</f>
        <v>Incident</v>
      </c>
      <c r="N1195" s="36">
        <f>IFERROR(VLOOKUP(Incoming_Data[[#This Row],[Object ID]],SP_Data[#All],2,FALSE),"")</f>
        <v>41356</v>
      </c>
      <c r="O1195" s="36">
        <f>IFERROR(VLOOKUP(Incoming_Data[[#This Row],[Object ID]],Finalized_Data[#All],2,FALSE),"")</f>
        <v>41387</v>
      </c>
      <c r="P11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5" s="6">
        <f>IFERROR(DATE(YEAR(Incoming_Data[[#This Row],[Incoming Day]]),MONTH(Incoming_Data[[#This Row],[Incoming Day]]),1),"")</f>
        <v>41334</v>
      </c>
      <c r="R1195" s="3">
        <f>DATE(YEAR(Incoming_Data[[#This Row],[Incoming Day]]),1,1)</f>
        <v>41275</v>
      </c>
      <c r="S1195" s="6">
        <f>IFERROR(DATE(YEAR(Incoming_Data[[#This Row],[Completed Day]]),MONTH(Incoming_Data[[#This Row],[Completed Day]]),1),"")</f>
        <v>41334</v>
      </c>
      <c r="T1195" s="6">
        <f>IFERROR(DATE(YEAR(Incoming_Data[[#This Row],[Confirmed Day]]),MONTH(Incoming_Data[[#This Row],[Confirmed Day]]),1),"")</f>
        <v>41365</v>
      </c>
      <c r="U1195" s="12">
        <f>IF(ISNUMBER(Incoming_Data[[#This Row],[Completed Day]]),1,0)</f>
        <v>1</v>
      </c>
      <c r="V1195" s="12">
        <f>IF(ISNUMBER(Incoming_Data[[#This Row],[Confirmed Day]]),1,0)</f>
        <v>1</v>
      </c>
      <c r="X1195" t="s">
        <v>689</v>
      </c>
      <c r="Y1195" s="36">
        <v>41387</v>
      </c>
      <c r="AA1195" t="s">
        <v>708</v>
      </c>
      <c r="AB1195" s="36">
        <v>41420</v>
      </c>
    </row>
    <row r="1196" spans="2:28" x14ac:dyDescent="0.25">
      <c r="B1196" s="24" t="s">
        <v>30</v>
      </c>
      <c r="C1196" s="24" t="s">
        <v>17</v>
      </c>
      <c r="D1196" s="24" t="s">
        <v>2197</v>
      </c>
      <c r="E1196" s="24" t="s">
        <v>1082</v>
      </c>
      <c r="F1196" s="24" t="s">
        <v>1083</v>
      </c>
      <c r="G1196" s="36">
        <v>41366</v>
      </c>
      <c r="H1196" s="36">
        <v>41366</v>
      </c>
      <c r="I1196" s="12">
        <v>3</v>
      </c>
      <c r="J1196" s="12">
        <v>3</v>
      </c>
      <c r="K1196" s="12">
        <v>3</v>
      </c>
      <c r="L1196" s="24" t="s">
        <v>10597</v>
      </c>
      <c r="M1196" t="str">
        <f>VLOOKUP(LEFT(Incoming_Data[[#This Row],[Object ID]],1),Lookup[#All],2,FALSE)</f>
        <v>Incident</v>
      </c>
      <c r="N1196" s="36">
        <f>IFERROR(VLOOKUP(Incoming_Data[[#This Row],[Object ID]],SP_Data[#All],2,FALSE),"")</f>
        <v>41388</v>
      </c>
      <c r="O1196" s="36">
        <f>IFERROR(VLOOKUP(Incoming_Data[[#This Row],[Object ID]],Finalized_Data[#All],2,FALSE),"")</f>
        <v>41388</v>
      </c>
      <c r="P11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6" s="6">
        <f>IFERROR(DATE(YEAR(Incoming_Data[[#This Row],[Incoming Day]]),MONTH(Incoming_Data[[#This Row],[Incoming Day]]),1),"")</f>
        <v>41365</v>
      </c>
      <c r="R1196" s="3">
        <f>DATE(YEAR(Incoming_Data[[#This Row],[Incoming Day]]),1,1)</f>
        <v>41275</v>
      </c>
      <c r="S1196" s="6">
        <f>IFERROR(DATE(YEAR(Incoming_Data[[#This Row],[Completed Day]]),MONTH(Incoming_Data[[#This Row],[Completed Day]]),1),"")</f>
        <v>41365</v>
      </c>
      <c r="T1196" s="6">
        <f>IFERROR(DATE(YEAR(Incoming_Data[[#This Row],[Confirmed Day]]),MONTH(Incoming_Data[[#This Row],[Confirmed Day]]),1),"")</f>
        <v>41365</v>
      </c>
      <c r="U1196" s="12">
        <f>IF(ISNUMBER(Incoming_Data[[#This Row],[Completed Day]]),1,0)</f>
        <v>1</v>
      </c>
      <c r="V1196" s="12">
        <f>IF(ISNUMBER(Incoming_Data[[#This Row],[Confirmed Day]]),1,0)</f>
        <v>1</v>
      </c>
      <c r="X1196" t="s">
        <v>691</v>
      </c>
      <c r="Y1196" s="36">
        <v>41408</v>
      </c>
      <c r="AA1196" t="s">
        <v>710</v>
      </c>
      <c r="AB1196" s="36">
        <v>41428</v>
      </c>
    </row>
    <row r="1197" spans="2:28" x14ac:dyDescent="0.25">
      <c r="B1197" s="24" t="s">
        <v>30</v>
      </c>
      <c r="C1197" s="24" t="s">
        <v>17</v>
      </c>
      <c r="D1197" s="24" t="s">
        <v>2197</v>
      </c>
      <c r="E1197" s="24" t="s">
        <v>1092</v>
      </c>
      <c r="F1197" s="24" t="s">
        <v>1093</v>
      </c>
      <c r="G1197" s="36">
        <v>41367</v>
      </c>
      <c r="H1197" s="36">
        <v>41367</v>
      </c>
      <c r="I1197" s="12">
        <v>3</v>
      </c>
      <c r="J1197" s="12">
        <v>3</v>
      </c>
      <c r="K1197" s="12">
        <v>3</v>
      </c>
      <c r="L1197" s="24" t="s">
        <v>10597</v>
      </c>
      <c r="M1197" t="str">
        <f>VLOOKUP(LEFT(Incoming_Data[[#This Row],[Object ID]],1),Lookup[#All],2,FALSE)</f>
        <v>Incident</v>
      </c>
      <c r="N1197" s="36">
        <f>IFERROR(VLOOKUP(Incoming_Data[[#This Row],[Object ID]],SP_Data[#All],2,FALSE),"")</f>
        <v>41382</v>
      </c>
      <c r="O1197" s="36">
        <f>IFERROR(VLOOKUP(Incoming_Data[[#This Row],[Object ID]],Finalized_Data[#All],2,FALSE),"")</f>
        <v>41414</v>
      </c>
      <c r="P11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7" s="6">
        <f>IFERROR(DATE(YEAR(Incoming_Data[[#This Row],[Incoming Day]]),MONTH(Incoming_Data[[#This Row],[Incoming Day]]),1),"")</f>
        <v>41365</v>
      </c>
      <c r="R1197" s="3">
        <f>DATE(YEAR(Incoming_Data[[#This Row],[Incoming Day]]),1,1)</f>
        <v>41275</v>
      </c>
      <c r="S1197" s="6">
        <f>IFERROR(DATE(YEAR(Incoming_Data[[#This Row],[Completed Day]]),MONTH(Incoming_Data[[#This Row],[Completed Day]]),1),"")</f>
        <v>41365</v>
      </c>
      <c r="T1197" s="6">
        <f>IFERROR(DATE(YEAR(Incoming_Data[[#This Row],[Confirmed Day]]),MONTH(Incoming_Data[[#This Row],[Confirmed Day]]),1),"")</f>
        <v>41395</v>
      </c>
      <c r="U1197" s="12">
        <f>IF(ISNUMBER(Incoming_Data[[#This Row],[Completed Day]]),1,0)</f>
        <v>1</v>
      </c>
      <c r="V1197" s="12">
        <f>IF(ISNUMBER(Incoming_Data[[#This Row],[Confirmed Day]]),1,0)</f>
        <v>1</v>
      </c>
      <c r="X1197" t="s">
        <v>1353</v>
      </c>
      <c r="Y1197" s="36">
        <v>41394</v>
      </c>
      <c r="AA1197" t="s">
        <v>1669</v>
      </c>
      <c r="AB1197" s="36">
        <v>41393</v>
      </c>
    </row>
    <row r="1198" spans="2:28" x14ac:dyDescent="0.25">
      <c r="B1198" s="24" t="s">
        <v>30</v>
      </c>
      <c r="C1198" s="24" t="s">
        <v>17</v>
      </c>
      <c r="D1198" s="24" t="s">
        <v>2197</v>
      </c>
      <c r="E1198" s="24" t="s">
        <v>1100</v>
      </c>
      <c r="F1198" s="24" t="s">
        <v>1101</v>
      </c>
      <c r="G1198" s="36">
        <v>41368</v>
      </c>
      <c r="H1198" s="36">
        <v>41367</v>
      </c>
      <c r="I1198" s="12">
        <v>3</v>
      </c>
      <c r="J1198" s="12">
        <v>3</v>
      </c>
      <c r="K1198" s="12">
        <v>3</v>
      </c>
      <c r="L1198" s="24" t="s">
        <v>10597</v>
      </c>
      <c r="M1198" t="str">
        <f>VLOOKUP(LEFT(Incoming_Data[[#This Row],[Object ID]],1),Lookup[#All],2,FALSE)</f>
        <v>Incident</v>
      </c>
      <c r="N1198" s="36">
        <f>IFERROR(VLOOKUP(Incoming_Data[[#This Row],[Object ID]],SP_Data[#All],2,FALSE),"")</f>
        <v>41395</v>
      </c>
      <c r="O1198" s="36">
        <f>IFERROR(VLOOKUP(Incoming_Data[[#This Row],[Object ID]],Finalized_Data[#All],2,FALSE),"")</f>
        <v>41426</v>
      </c>
      <c r="P11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8" s="6">
        <f>IFERROR(DATE(YEAR(Incoming_Data[[#This Row],[Incoming Day]]),MONTH(Incoming_Data[[#This Row],[Incoming Day]]),1),"")</f>
        <v>41365</v>
      </c>
      <c r="R1198" s="3">
        <f>DATE(YEAR(Incoming_Data[[#This Row],[Incoming Day]]),1,1)</f>
        <v>41275</v>
      </c>
      <c r="S1198" s="6">
        <f>IFERROR(DATE(YEAR(Incoming_Data[[#This Row],[Completed Day]]),MONTH(Incoming_Data[[#This Row],[Completed Day]]),1),"")</f>
        <v>41395</v>
      </c>
      <c r="T1198" s="6">
        <f>IFERROR(DATE(YEAR(Incoming_Data[[#This Row],[Confirmed Day]]),MONTH(Incoming_Data[[#This Row],[Confirmed Day]]),1),"")</f>
        <v>41426</v>
      </c>
      <c r="U1198" s="12">
        <f>IF(ISNUMBER(Incoming_Data[[#This Row],[Completed Day]]),1,0)</f>
        <v>1</v>
      </c>
      <c r="V1198" s="12">
        <f>IF(ISNUMBER(Incoming_Data[[#This Row],[Confirmed Day]]),1,0)</f>
        <v>1</v>
      </c>
      <c r="X1198" t="s">
        <v>1355</v>
      </c>
      <c r="Y1198" s="36">
        <v>41393</v>
      </c>
      <c r="AA1198" t="s">
        <v>712</v>
      </c>
      <c r="AB1198" s="36">
        <v>41420</v>
      </c>
    </row>
    <row r="1199" spans="2:28" x14ac:dyDescent="0.25">
      <c r="B1199" s="24" t="s">
        <v>30</v>
      </c>
      <c r="C1199" s="24" t="s">
        <v>17</v>
      </c>
      <c r="D1199" s="24" t="s">
        <v>2197</v>
      </c>
      <c r="E1199" s="24" t="s">
        <v>1108</v>
      </c>
      <c r="F1199" s="24" t="s">
        <v>1109</v>
      </c>
      <c r="G1199" s="36">
        <v>41372</v>
      </c>
      <c r="H1199" s="36">
        <v>41372</v>
      </c>
      <c r="I1199" s="12">
        <v>2</v>
      </c>
      <c r="J1199" s="12">
        <v>3</v>
      </c>
      <c r="K1199" s="12">
        <v>2</v>
      </c>
      <c r="L1199" s="24" t="s">
        <v>10597</v>
      </c>
      <c r="M1199" t="str">
        <f>VLOOKUP(LEFT(Incoming_Data[[#This Row],[Object ID]],1),Lookup[#All],2,FALSE)</f>
        <v>Incident</v>
      </c>
      <c r="N1199" s="36">
        <f>IFERROR(VLOOKUP(Incoming_Data[[#This Row],[Object ID]],SP_Data[#All],2,FALSE),"")</f>
        <v>41382</v>
      </c>
      <c r="O1199" s="36">
        <f>IFERROR(VLOOKUP(Incoming_Data[[#This Row],[Object ID]],Finalized_Data[#All],2,FALSE),"")</f>
        <v>41414</v>
      </c>
      <c r="P11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199" s="6">
        <f>IFERROR(DATE(YEAR(Incoming_Data[[#This Row],[Incoming Day]]),MONTH(Incoming_Data[[#This Row],[Incoming Day]]),1),"")</f>
        <v>41365</v>
      </c>
      <c r="R1199" s="3">
        <f>DATE(YEAR(Incoming_Data[[#This Row],[Incoming Day]]),1,1)</f>
        <v>41275</v>
      </c>
      <c r="S1199" s="6">
        <f>IFERROR(DATE(YEAR(Incoming_Data[[#This Row],[Completed Day]]),MONTH(Incoming_Data[[#This Row],[Completed Day]]),1),"")</f>
        <v>41365</v>
      </c>
      <c r="T1199" s="6">
        <f>IFERROR(DATE(YEAR(Incoming_Data[[#This Row],[Confirmed Day]]),MONTH(Incoming_Data[[#This Row],[Confirmed Day]]),1),"")</f>
        <v>41395</v>
      </c>
      <c r="U1199" s="12">
        <f>IF(ISNUMBER(Incoming_Data[[#This Row],[Completed Day]]),1,0)</f>
        <v>1</v>
      </c>
      <c r="V1199" s="12">
        <f>IF(ISNUMBER(Incoming_Data[[#This Row],[Confirmed Day]]),1,0)</f>
        <v>1</v>
      </c>
      <c r="X1199" t="s">
        <v>692</v>
      </c>
      <c r="Y1199" s="36">
        <v>41387</v>
      </c>
      <c r="AA1199" t="s">
        <v>714</v>
      </c>
      <c r="AB1199" s="36">
        <v>41420</v>
      </c>
    </row>
    <row r="1200" spans="2:28" x14ac:dyDescent="0.25">
      <c r="B1200" s="24" t="s">
        <v>30</v>
      </c>
      <c r="C1200" s="24" t="s">
        <v>17</v>
      </c>
      <c r="D1200" s="24" t="s">
        <v>2197</v>
      </c>
      <c r="E1200" s="24" t="s">
        <v>1116</v>
      </c>
      <c r="F1200" s="24" t="s">
        <v>1117</v>
      </c>
      <c r="G1200" s="36">
        <v>41373</v>
      </c>
      <c r="H1200" s="36">
        <v>41373</v>
      </c>
      <c r="I1200" s="12">
        <v>3</v>
      </c>
      <c r="J1200" s="12">
        <v>3</v>
      </c>
      <c r="K1200" s="12">
        <v>3</v>
      </c>
      <c r="L1200" s="24" t="s">
        <v>10597</v>
      </c>
      <c r="M1200" t="str">
        <f>VLOOKUP(LEFT(Incoming_Data[[#This Row],[Object ID]],1),Lookup[#All],2,FALSE)</f>
        <v>Incident</v>
      </c>
      <c r="N1200" s="36">
        <f>IFERROR(VLOOKUP(Incoming_Data[[#This Row],[Object ID]],SP_Data[#All],2,FALSE),"")</f>
        <v>41375</v>
      </c>
      <c r="O1200" s="36">
        <f>IFERROR(VLOOKUP(Incoming_Data[[#This Row],[Object ID]],Finalized_Data[#All],2,FALSE),"")</f>
        <v>41375</v>
      </c>
      <c r="P12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0" s="6">
        <f>IFERROR(DATE(YEAR(Incoming_Data[[#This Row],[Incoming Day]]),MONTH(Incoming_Data[[#This Row],[Incoming Day]]),1),"")</f>
        <v>41365</v>
      </c>
      <c r="R1200" s="3">
        <f>DATE(YEAR(Incoming_Data[[#This Row],[Incoming Day]]),1,1)</f>
        <v>41275</v>
      </c>
      <c r="S1200" s="6">
        <f>IFERROR(DATE(YEAR(Incoming_Data[[#This Row],[Completed Day]]),MONTH(Incoming_Data[[#This Row],[Completed Day]]),1),"")</f>
        <v>41365</v>
      </c>
      <c r="T1200" s="6">
        <f>IFERROR(DATE(YEAR(Incoming_Data[[#This Row],[Confirmed Day]]),MONTH(Incoming_Data[[#This Row],[Confirmed Day]]),1),"")</f>
        <v>41365</v>
      </c>
      <c r="U1200" s="12">
        <f>IF(ISNUMBER(Incoming_Data[[#This Row],[Completed Day]]),1,0)</f>
        <v>1</v>
      </c>
      <c r="V1200" s="12">
        <f>IF(ISNUMBER(Incoming_Data[[#This Row],[Confirmed Day]]),1,0)</f>
        <v>1</v>
      </c>
      <c r="X1200" t="s">
        <v>693</v>
      </c>
      <c r="Y1200" s="36">
        <v>41387</v>
      </c>
      <c r="AA1200" t="s">
        <v>1803</v>
      </c>
      <c r="AB1200" s="36">
        <v>41420</v>
      </c>
    </row>
    <row r="1201" spans="2:28" x14ac:dyDescent="0.25">
      <c r="B1201" s="24" t="s">
        <v>30</v>
      </c>
      <c r="C1201" s="24" t="s">
        <v>17</v>
      </c>
      <c r="D1201" s="24" t="s">
        <v>2197</v>
      </c>
      <c r="E1201" s="24" t="s">
        <v>1126</v>
      </c>
      <c r="F1201" s="24" t="s">
        <v>1127</v>
      </c>
      <c r="G1201" s="36">
        <v>41372</v>
      </c>
      <c r="H1201" s="36">
        <v>41375</v>
      </c>
      <c r="I1201" s="12">
        <v>2</v>
      </c>
      <c r="J1201" s="12">
        <v>2</v>
      </c>
      <c r="K1201" s="12">
        <v>2</v>
      </c>
      <c r="L1201" s="24" t="s">
        <v>10597</v>
      </c>
      <c r="M1201" t="str">
        <f>VLOOKUP(LEFT(Incoming_Data[[#This Row],[Object ID]],1),Lookup[#All],2,FALSE)</f>
        <v>Incident</v>
      </c>
      <c r="N1201" s="36">
        <f>IFERROR(VLOOKUP(Incoming_Data[[#This Row],[Object ID]],SP_Data[#All],2,FALSE),"")</f>
        <v>41383</v>
      </c>
      <c r="O1201" s="36">
        <f>IFERROR(VLOOKUP(Incoming_Data[[#This Row],[Object ID]],Finalized_Data[#All],2,FALSE),"")</f>
        <v>41414</v>
      </c>
      <c r="P12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1" s="6">
        <f>IFERROR(DATE(YEAR(Incoming_Data[[#This Row],[Incoming Day]]),MONTH(Incoming_Data[[#This Row],[Incoming Day]]),1),"")</f>
        <v>41365</v>
      </c>
      <c r="R1201" s="3">
        <f>DATE(YEAR(Incoming_Data[[#This Row],[Incoming Day]]),1,1)</f>
        <v>41275</v>
      </c>
      <c r="S1201" s="6">
        <f>IFERROR(DATE(YEAR(Incoming_Data[[#This Row],[Completed Day]]),MONTH(Incoming_Data[[#This Row],[Completed Day]]),1),"")</f>
        <v>41365</v>
      </c>
      <c r="T1201" s="6">
        <f>IFERROR(DATE(YEAR(Incoming_Data[[#This Row],[Confirmed Day]]),MONTH(Incoming_Data[[#This Row],[Confirmed Day]]),1),"")</f>
        <v>41395</v>
      </c>
      <c r="U1201" s="12">
        <f>IF(ISNUMBER(Incoming_Data[[#This Row],[Completed Day]]),1,0)</f>
        <v>1</v>
      </c>
      <c r="V1201" s="12">
        <f>IF(ISNUMBER(Incoming_Data[[#This Row],[Confirmed Day]]),1,0)</f>
        <v>1</v>
      </c>
      <c r="X1201" t="s">
        <v>695</v>
      </c>
      <c r="Y1201" s="36">
        <v>41387</v>
      </c>
      <c r="AA1201" t="s">
        <v>1900</v>
      </c>
      <c r="AB1201" s="36">
        <v>41389</v>
      </c>
    </row>
    <row r="1202" spans="2:28" x14ac:dyDescent="0.25">
      <c r="B1202" s="24" t="s">
        <v>30</v>
      </c>
      <c r="C1202" s="24" t="s">
        <v>17</v>
      </c>
      <c r="D1202" s="24" t="s">
        <v>2197</v>
      </c>
      <c r="E1202" s="24" t="s">
        <v>1166</v>
      </c>
      <c r="F1202" s="24" t="s">
        <v>1167</v>
      </c>
      <c r="G1202" s="36">
        <v>41386</v>
      </c>
      <c r="H1202" s="36">
        <v>41386</v>
      </c>
      <c r="I1202" s="12">
        <v>3</v>
      </c>
      <c r="J1202" s="12">
        <v>3</v>
      </c>
      <c r="K1202" s="12">
        <v>3</v>
      </c>
      <c r="L1202" s="24" t="s">
        <v>10597</v>
      </c>
      <c r="M1202" t="str">
        <f>VLOOKUP(LEFT(Incoming_Data[[#This Row],[Object ID]],1),Lookup[#All],2,FALSE)</f>
        <v>Incident</v>
      </c>
      <c r="N1202" s="36">
        <f>IFERROR(VLOOKUP(Incoming_Data[[#This Row],[Object ID]],SP_Data[#All],2,FALSE),"")</f>
        <v>41396</v>
      </c>
      <c r="O1202" s="36">
        <f>IFERROR(VLOOKUP(Incoming_Data[[#This Row],[Object ID]],Finalized_Data[#All],2,FALSE),"")</f>
        <v>41397</v>
      </c>
      <c r="P12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2" s="6">
        <f>IFERROR(DATE(YEAR(Incoming_Data[[#This Row],[Incoming Day]]),MONTH(Incoming_Data[[#This Row],[Incoming Day]]),1),"")</f>
        <v>41365</v>
      </c>
      <c r="R1202" s="3">
        <f>DATE(YEAR(Incoming_Data[[#This Row],[Incoming Day]]),1,1)</f>
        <v>41275</v>
      </c>
      <c r="S1202" s="6">
        <f>IFERROR(DATE(YEAR(Incoming_Data[[#This Row],[Completed Day]]),MONTH(Incoming_Data[[#This Row],[Completed Day]]),1),"")</f>
        <v>41395</v>
      </c>
      <c r="T1202" s="6">
        <f>IFERROR(DATE(YEAR(Incoming_Data[[#This Row],[Confirmed Day]]),MONTH(Incoming_Data[[#This Row],[Confirmed Day]]),1),"")</f>
        <v>41395</v>
      </c>
      <c r="U1202" s="12">
        <f>IF(ISNUMBER(Incoming_Data[[#This Row],[Completed Day]]),1,0)</f>
        <v>1</v>
      </c>
      <c r="V1202" s="12">
        <f>IF(ISNUMBER(Incoming_Data[[#This Row],[Confirmed Day]]),1,0)</f>
        <v>1</v>
      </c>
      <c r="X1202" t="s">
        <v>696</v>
      </c>
      <c r="Y1202" s="36">
        <v>41387</v>
      </c>
      <c r="AA1202" t="s">
        <v>716</v>
      </c>
      <c r="AB1202" s="36">
        <v>41428</v>
      </c>
    </row>
    <row r="1203" spans="2:28" x14ac:dyDescent="0.25">
      <c r="B1203" s="24" t="s">
        <v>30</v>
      </c>
      <c r="C1203" s="24" t="s">
        <v>17</v>
      </c>
      <c r="D1203" s="24" t="s">
        <v>2197</v>
      </c>
      <c r="E1203" s="24" t="s">
        <v>1172</v>
      </c>
      <c r="F1203" s="24" t="s">
        <v>1173</v>
      </c>
      <c r="G1203" s="36">
        <v>41386</v>
      </c>
      <c r="H1203" s="36">
        <v>41386</v>
      </c>
      <c r="I1203" s="12">
        <v>3</v>
      </c>
      <c r="J1203" s="12">
        <v>3</v>
      </c>
      <c r="K1203" s="12">
        <v>3</v>
      </c>
      <c r="L1203" s="24" t="s">
        <v>10597</v>
      </c>
      <c r="M1203" t="str">
        <f>VLOOKUP(LEFT(Incoming_Data[[#This Row],[Object ID]],1),Lookup[#All],2,FALSE)</f>
        <v>Incident</v>
      </c>
      <c r="N1203" s="36">
        <f>IFERROR(VLOOKUP(Incoming_Data[[#This Row],[Object ID]],SP_Data[#All],2,FALSE),"")</f>
        <v>41389</v>
      </c>
      <c r="O1203" s="36">
        <f>IFERROR(VLOOKUP(Incoming_Data[[#This Row],[Object ID]],Finalized_Data[#All],2,FALSE),"")</f>
        <v>41420</v>
      </c>
      <c r="P12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3" s="6">
        <f>IFERROR(DATE(YEAR(Incoming_Data[[#This Row],[Incoming Day]]),MONTH(Incoming_Data[[#This Row],[Incoming Day]]),1),"")</f>
        <v>41365</v>
      </c>
      <c r="R1203" s="3">
        <f>DATE(YEAR(Incoming_Data[[#This Row],[Incoming Day]]),1,1)</f>
        <v>41275</v>
      </c>
      <c r="S1203" s="6">
        <f>IFERROR(DATE(YEAR(Incoming_Data[[#This Row],[Completed Day]]),MONTH(Incoming_Data[[#This Row],[Completed Day]]),1),"")</f>
        <v>41365</v>
      </c>
      <c r="T1203" s="6">
        <f>IFERROR(DATE(YEAR(Incoming_Data[[#This Row],[Confirmed Day]]),MONTH(Incoming_Data[[#This Row],[Confirmed Day]]),1),"")</f>
        <v>41395</v>
      </c>
      <c r="U1203" s="12">
        <f>IF(ISNUMBER(Incoming_Data[[#This Row],[Completed Day]]),1,0)</f>
        <v>1</v>
      </c>
      <c r="V1203" s="12">
        <f>IF(ISNUMBER(Incoming_Data[[#This Row],[Confirmed Day]]),1,0)</f>
        <v>1</v>
      </c>
      <c r="X1203" t="s">
        <v>697</v>
      </c>
      <c r="Y1203" s="36">
        <v>41387</v>
      </c>
      <c r="AA1203" t="s">
        <v>718</v>
      </c>
      <c r="AB1203" s="36">
        <v>41425</v>
      </c>
    </row>
    <row r="1204" spans="2:28" x14ac:dyDescent="0.25">
      <c r="B1204" s="24" t="s">
        <v>30</v>
      </c>
      <c r="C1204" s="24" t="s">
        <v>17</v>
      </c>
      <c r="D1204" s="24" t="s">
        <v>2197</v>
      </c>
      <c r="E1204" s="24" t="s">
        <v>1190</v>
      </c>
      <c r="F1204" s="24" t="s">
        <v>1191</v>
      </c>
      <c r="G1204" s="36">
        <v>41388</v>
      </c>
      <c r="H1204" s="36">
        <v>41388</v>
      </c>
      <c r="I1204" s="12">
        <v>2</v>
      </c>
      <c r="J1204" s="12">
        <v>3</v>
      </c>
      <c r="K1204" s="12">
        <v>3</v>
      </c>
      <c r="L1204" s="24" t="s">
        <v>10597</v>
      </c>
      <c r="M1204" t="str">
        <f>VLOOKUP(LEFT(Incoming_Data[[#This Row],[Object ID]],1),Lookup[#All],2,FALSE)</f>
        <v>Incident</v>
      </c>
      <c r="N1204" s="36">
        <f>IFERROR(VLOOKUP(Incoming_Data[[#This Row],[Object ID]],SP_Data[#All],2,FALSE),"")</f>
        <v>41395</v>
      </c>
      <c r="O1204" s="36">
        <f>IFERROR(VLOOKUP(Incoming_Data[[#This Row],[Object ID]],Finalized_Data[#All],2,FALSE),"")</f>
        <v>41426</v>
      </c>
      <c r="P12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4" s="6">
        <f>IFERROR(DATE(YEAR(Incoming_Data[[#This Row],[Incoming Day]]),MONTH(Incoming_Data[[#This Row],[Incoming Day]]),1),"")</f>
        <v>41365</v>
      </c>
      <c r="R1204" s="3">
        <f>DATE(YEAR(Incoming_Data[[#This Row],[Incoming Day]]),1,1)</f>
        <v>41275</v>
      </c>
      <c r="S1204" s="6">
        <f>IFERROR(DATE(YEAR(Incoming_Data[[#This Row],[Completed Day]]),MONTH(Incoming_Data[[#This Row],[Completed Day]]),1),"")</f>
        <v>41395</v>
      </c>
      <c r="T1204" s="6">
        <f>IFERROR(DATE(YEAR(Incoming_Data[[#This Row],[Confirmed Day]]),MONTH(Incoming_Data[[#This Row],[Confirmed Day]]),1),"")</f>
        <v>41426</v>
      </c>
      <c r="U1204" s="12">
        <f>IF(ISNUMBER(Incoming_Data[[#This Row],[Completed Day]]),1,0)</f>
        <v>1</v>
      </c>
      <c r="V1204" s="12">
        <f>IF(ISNUMBER(Incoming_Data[[#This Row],[Confirmed Day]]),1,0)</f>
        <v>1</v>
      </c>
      <c r="X1204" t="s">
        <v>1357</v>
      </c>
      <c r="Y1204" s="36">
        <v>41393</v>
      </c>
      <c r="AA1204" t="s">
        <v>720</v>
      </c>
      <c r="AB1204" s="36">
        <v>41420</v>
      </c>
    </row>
    <row r="1205" spans="2:28" x14ac:dyDescent="0.25">
      <c r="B1205" s="24" t="s">
        <v>30</v>
      </c>
      <c r="C1205" s="24" t="s">
        <v>17</v>
      </c>
      <c r="D1205" s="24" t="s">
        <v>2197</v>
      </c>
      <c r="E1205" s="24" t="s">
        <v>1198</v>
      </c>
      <c r="F1205" s="24" t="s">
        <v>1199</v>
      </c>
      <c r="G1205" s="36">
        <v>41389</v>
      </c>
      <c r="H1205" s="36">
        <v>41389</v>
      </c>
      <c r="I1205" s="12">
        <v>3</v>
      </c>
      <c r="J1205" s="12">
        <v>3</v>
      </c>
      <c r="K1205" s="12">
        <v>3</v>
      </c>
      <c r="L1205" s="24" t="s">
        <v>10597</v>
      </c>
      <c r="M1205" t="str">
        <f>VLOOKUP(LEFT(Incoming_Data[[#This Row],[Object ID]],1),Lookup[#All],2,FALSE)</f>
        <v>Incident</v>
      </c>
      <c r="N1205" s="36">
        <f>IFERROR(VLOOKUP(Incoming_Data[[#This Row],[Object ID]],SP_Data[#All],2,FALSE),"")</f>
        <v>41389</v>
      </c>
      <c r="O1205" s="36">
        <f>IFERROR(VLOOKUP(Incoming_Data[[#This Row],[Object ID]],Finalized_Data[#All],2,FALSE),"")</f>
        <v>41420</v>
      </c>
      <c r="P12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5" s="6">
        <f>IFERROR(DATE(YEAR(Incoming_Data[[#This Row],[Incoming Day]]),MONTH(Incoming_Data[[#This Row],[Incoming Day]]),1),"")</f>
        <v>41365</v>
      </c>
      <c r="R1205" s="3">
        <f>DATE(YEAR(Incoming_Data[[#This Row],[Incoming Day]]),1,1)</f>
        <v>41275</v>
      </c>
      <c r="S1205" s="6">
        <f>IFERROR(DATE(YEAR(Incoming_Data[[#This Row],[Completed Day]]),MONTH(Incoming_Data[[#This Row],[Completed Day]]),1),"")</f>
        <v>41365</v>
      </c>
      <c r="T1205" s="6">
        <f>IFERROR(DATE(YEAR(Incoming_Data[[#This Row],[Confirmed Day]]),MONTH(Incoming_Data[[#This Row],[Confirmed Day]]),1),"")</f>
        <v>41395</v>
      </c>
      <c r="U1205" s="12">
        <f>IF(ISNUMBER(Incoming_Data[[#This Row],[Completed Day]]),1,0)</f>
        <v>1</v>
      </c>
      <c r="V1205" s="12">
        <f>IF(ISNUMBER(Incoming_Data[[#This Row],[Confirmed Day]]),1,0)</f>
        <v>1</v>
      </c>
      <c r="X1205" t="s">
        <v>1359</v>
      </c>
      <c r="Y1205" s="36">
        <v>41388</v>
      </c>
      <c r="AA1205" t="s">
        <v>1902</v>
      </c>
      <c r="AB1205" s="36">
        <v>41397</v>
      </c>
    </row>
    <row r="1206" spans="2:28" x14ac:dyDescent="0.25">
      <c r="B1206" s="24" t="s">
        <v>30</v>
      </c>
      <c r="C1206" s="24" t="s">
        <v>17</v>
      </c>
      <c r="D1206" s="24" t="s">
        <v>2197</v>
      </c>
      <c r="E1206" s="24" t="s">
        <v>1208</v>
      </c>
      <c r="F1206" s="24" t="s">
        <v>1209</v>
      </c>
      <c r="G1206" s="36">
        <v>41390</v>
      </c>
      <c r="H1206" s="36">
        <v>41390</v>
      </c>
      <c r="I1206" s="12">
        <v>2</v>
      </c>
      <c r="J1206" s="12">
        <v>3</v>
      </c>
      <c r="K1206" s="12">
        <v>3</v>
      </c>
      <c r="L1206" s="24" t="s">
        <v>10597</v>
      </c>
      <c r="M1206" t="str">
        <f>VLOOKUP(LEFT(Incoming_Data[[#This Row],[Object ID]],1),Lookup[#All],2,FALSE)</f>
        <v>Incident</v>
      </c>
      <c r="N1206" s="36">
        <f>IFERROR(VLOOKUP(Incoming_Data[[#This Row],[Object ID]],SP_Data[#All],2,FALSE),"")</f>
        <v>41393</v>
      </c>
      <c r="O1206" s="36">
        <f>IFERROR(VLOOKUP(Incoming_Data[[#This Row],[Object ID]],Finalized_Data[#All],2,FALSE),"")</f>
        <v>41424</v>
      </c>
      <c r="P12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6" s="6">
        <f>IFERROR(DATE(YEAR(Incoming_Data[[#This Row],[Incoming Day]]),MONTH(Incoming_Data[[#This Row],[Incoming Day]]),1),"")</f>
        <v>41365</v>
      </c>
      <c r="R1206" s="3">
        <f>DATE(YEAR(Incoming_Data[[#This Row],[Incoming Day]]),1,1)</f>
        <v>41275</v>
      </c>
      <c r="S1206" s="6">
        <f>IFERROR(DATE(YEAR(Incoming_Data[[#This Row],[Completed Day]]),MONTH(Incoming_Data[[#This Row],[Completed Day]]),1),"")</f>
        <v>41365</v>
      </c>
      <c r="T1206" s="6">
        <f>IFERROR(DATE(YEAR(Incoming_Data[[#This Row],[Confirmed Day]]),MONTH(Incoming_Data[[#This Row],[Confirmed Day]]),1),"")</f>
        <v>41395</v>
      </c>
      <c r="U1206" s="12">
        <f>IF(ISNUMBER(Incoming_Data[[#This Row],[Completed Day]]),1,0)</f>
        <v>1</v>
      </c>
      <c r="V1206" s="12">
        <f>IF(ISNUMBER(Incoming_Data[[#This Row],[Confirmed Day]]),1,0)</f>
        <v>1</v>
      </c>
      <c r="X1206" t="s">
        <v>699</v>
      </c>
      <c r="Y1206" s="36">
        <v>41389</v>
      </c>
      <c r="AA1206" t="s">
        <v>722</v>
      </c>
      <c r="AB1206" s="36">
        <v>41420</v>
      </c>
    </row>
    <row r="1207" spans="2:28" x14ac:dyDescent="0.25">
      <c r="B1207" s="24" t="s">
        <v>30</v>
      </c>
      <c r="C1207" s="24" t="s">
        <v>17</v>
      </c>
      <c r="D1207" s="24" t="s">
        <v>2197</v>
      </c>
      <c r="E1207" s="24" t="s">
        <v>1210</v>
      </c>
      <c r="F1207" s="24" t="s">
        <v>1211</v>
      </c>
      <c r="G1207" s="36">
        <v>41390</v>
      </c>
      <c r="H1207" s="36">
        <v>41390</v>
      </c>
      <c r="I1207" s="12">
        <v>3</v>
      </c>
      <c r="J1207" s="12">
        <v>3</v>
      </c>
      <c r="K1207" s="12">
        <v>3</v>
      </c>
      <c r="L1207" s="24" t="s">
        <v>10597</v>
      </c>
      <c r="M1207" t="str">
        <f>VLOOKUP(LEFT(Incoming_Data[[#This Row],[Object ID]],1),Lookup[#All],2,FALSE)</f>
        <v>Incident</v>
      </c>
      <c r="N1207" s="36">
        <f>IFERROR(VLOOKUP(Incoming_Data[[#This Row],[Object ID]],SP_Data[#All],2,FALSE),"")</f>
        <v>41395</v>
      </c>
      <c r="O1207" s="36">
        <f>IFERROR(VLOOKUP(Incoming_Data[[#This Row],[Object ID]],Finalized_Data[#All],2,FALSE),"")</f>
        <v>41395</v>
      </c>
      <c r="P12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7" s="6">
        <f>IFERROR(DATE(YEAR(Incoming_Data[[#This Row],[Incoming Day]]),MONTH(Incoming_Data[[#This Row],[Incoming Day]]),1),"")</f>
        <v>41365</v>
      </c>
      <c r="R1207" s="3">
        <f>DATE(YEAR(Incoming_Data[[#This Row],[Incoming Day]]),1,1)</f>
        <v>41275</v>
      </c>
      <c r="S1207" s="6">
        <f>IFERROR(DATE(YEAR(Incoming_Data[[#This Row],[Completed Day]]),MONTH(Incoming_Data[[#This Row],[Completed Day]]),1),"")</f>
        <v>41395</v>
      </c>
      <c r="T1207" s="6">
        <f>IFERROR(DATE(YEAR(Incoming_Data[[#This Row],[Confirmed Day]]),MONTH(Incoming_Data[[#This Row],[Confirmed Day]]),1),"")</f>
        <v>41395</v>
      </c>
      <c r="U1207" s="12">
        <f>IF(ISNUMBER(Incoming_Data[[#This Row],[Completed Day]]),1,0)</f>
        <v>1</v>
      </c>
      <c r="V1207" s="12">
        <f>IF(ISNUMBER(Incoming_Data[[#This Row],[Confirmed Day]]),1,0)</f>
        <v>1</v>
      </c>
      <c r="X1207" t="s">
        <v>10718</v>
      </c>
      <c r="Y1207" s="36">
        <v>41402</v>
      </c>
      <c r="AA1207" t="s">
        <v>724</v>
      </c>
      <c r="AB1207" s="36">
        <v>41420</v>
      </c>
    </row>
    <row r="1208" spans="2:28" x14ac:dyDescent="0.25">
      <c r="B1208" s="24" t="s">
        <v>30</v>
      </c>
      <c r="C1208" s="24" t="s">
        <v>17</v>
      </c>
      <c r="D1208" s="24" t="s">
        <v>2197</v>
      </c>
      <c r="E1208" s="24" t="s">
        <v>1224</v>
      </c>
      <c r="F1208" s="24" t="s">
        <v>1225</v>
      </c>
      <c r="G1208" s="36">
        <v>41393</v>
      </c>
      <c r="H1208" s="36">
        <v>41393</v>
      </c>
      <c r="I1208" s="12">
        <v>3</v>
      </c>
      <c r="J1208" s="12">
        <v>3</v>
      </c>
      <c r="K1208" s="12">
        <v>3</v>
      </c>
      <c r="L1208" s="24" t="s">
        <v>10597</v>
      </c>
      <c r="M1208" t="str">
        <f>VLOOKUP(LEFT(Incoming_Data[[#This Row],[Object ID]],1),Lookup[#All],2,FALSE)</f>
        <v>Incident</v>
      </c>
      <c r="N1208" s="36">
        <f>IFERROR(VLOOKUP(Incoming_Data[[#This Row],[Object ID]],SP_Data[#All],2,FALSE),"")</f>
        <v>41424</v>
      </c>
      <c r="O1208" s="36">
        <f>IFERROR(VLOOKUP(Incoming_Data[[#This Row],[Object ID]],Finalized_Data[#All],2,FALSE),"")</f>
        <v>41424</v>
      </c>
      <c r="P12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8" s="6">
        <f>IFERROR(DATE(YEAR(Incoming_Data[[#This Row],[Incoming Day]]),MONTH(Incoming_Data[[#This Row],[Incoming Day]]),1),"")</f>
        <v>41365</v>
      </c>
      <c r="R1208" s="3">
        <f>DATE(YEAR(Incoming_Data[[#This Row],[Incoming Day]]),1,1)</f>
        <v>41275</v>
      </c>
      <c r="S1208" s="6">
        <f>IFERROR(DATE(YEAR(Incoming_Data[[#This Row],[Completed Day]]),MONTH(Incoming_Data[[#This Row],[Completed Day]]),1),"")</f>
        <v>41395</v>
      </c>
      <c r="T1208" s="6">
        <f>IFERROR(DATE(YEAR(Incoming_Data[[#This Row],[Confirmed Day]]),MONTH(Incoming_Data[[#This Row],[Confirmed Day]]),1),"")</f>
        <v>41395</v>
      </c>
      <c r="U1208" s="12">
        <f>IF(ISNUMBER(Incoming_Data[[#This Row],[Completed Day]]),1,0)</f>
        <v>1</v>
      </c>
      <c r="V1208" s="12">
        <f>IF(ISNUMBER(Incoming_Data[[#This Row],[Confirmed Day]]),1,0)</f>
        <v>1</v>
      </c>
      <c r="X1208" t="s">
        <v>11678</v>
      </c>
      <c r="Y1208" s="36">
        <v>41409</v>
      </c>
      <c r="AA1208" t="s">
        <v>726</v>
      </c>
      <c r="AB1208" s="36">
        <v>41420</v>
      </c>
    </row>
    <row r="1209" spans="2:28" x14ac:dyDescent="0.25">
      <c r="B1209" s="24" t="s">
        <v>30</v>
      </c>
      <c r="C1209" s="24" t="s">
        <v>17</v>
      </c>
      <c r="D1209" s="24" t="s">
        <v>2197</v>
      </c>
      <c r="E1209" s="24" t="s">
        <v>1232</v>
      </c>
      <c r="F1209" s="24" t="s">
        <v>1233</v>
      </c>
      <c r="G1209" s="36">
        <v>41394</v>
      </c>
      <c r="H1209" s="36">
        <v>41394</v>
      </c>
      <c r="I1209" s="12">
        <v>2</v>
      </c>
      <c r="J1209" s="12">
        <v>3</v>
      </c>
      <c r="K1209" s="12">
        <v>3</v>
      </c>
      <c r="L1209" s="24" t="s">
        <v>10597</v>
      </c>
      <c r="M1209" t="str">
        <f>VLOOKUP(LEFT(Incoming_Data[[#This Row],[Object ID]],1),Lookup[#All],2,FALSE)</f>
        <v>Incident</v>
      </c>
      <c r="N1209" s="36">
        <f>IFERROR(VLOOKUP(Incoming_Data[[#This Row],[Object ID]],SP_Data[#All],2,FALSE),"")</f>
        <v>41396</v>
      </c>
      <c r="O1209" s="36">
        <f>IFERROR(VLOOKUP(Incoming_Data[[#This Row],[Object ID]],Finalized_Data[#All],2,FALSE),"")</f>
        <v>41416</v>
      </c>
      <c r="P12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09" s="6">
        <f>IFERROR(DATE(YEAR(Incoming_Data[[#This Row],[Incoming Day]]),MONTH(Incoming_Data[[#This Row],[Incoming Day]]),1),"")</f>
        <v>41365</v>
      </c>
      <c r="R1209" s="3">
        <f>DATE(YEAR(Incoming_Data[[#This Row],[Incoming Day]]),1,1)</f>
        <v>41275</v>
      </c>
      <c r="S1209" s="6">
        <f>IFERROR(DATE(YEAR(Incoming_Data[[#This Row],[Completed Day]]),MONTH(Incoming_Data[[#This Row],[Completed Day]]),1),"")</f>
        <v>41395</v>
      </c>
      <c r="T1209" s="6">
        <f>IFERROR(DATE(YEAR(Incoming_Data[[#This Row],[Confirmed Day]]),MONTH(Incoming_Data[[#This Row],[Confirmed Day]]),1),"")</f>
        <v>41395</v>
      </c>
      <c r="U1209" s="12">
        <f>IF(ISNUMBER(Incoming_Data[[#This Row],[Completed Day]]),1,0)</f>
        <v>1</v>
      </c>
      <c r="V1209" s="12">
        <f>IF(ISNUMBER(Incoming_Data[[#This Row],[Confirmed Day]]),1,0)</f>
        <v>1</v>
      </c>
      <c r="X1209" t="s">
        <v>1361</v>
      </c>
      <c r="Y1209" s="36">
        <v>41388</v>
      </c>
      <c r="AA1209" t="s">
        <v>728</v>
      </c>
      <c r="AB1209" s="36">
        <v>41420</v>
      </c>
    </row>
    <row r="1210" spans="2:28" x14ac:dyDescent="0.25">
      <c r="B1210" s="24" t="s">
        <v>30</v>
      </c>
      <c r="C1210" s="24" t="s">
        <v>17</v>
      </c>
      <c r="D1210" s="24" t="s">
        <v>2197</v>
      </c>
      <c r="E1210" s="24" t="s">
        <v>11485</v>
      </c>
      <c r="F1210" s="24" t="s">
        <v>11486</v>
      </c>
      <c r="G1210" s="36">
        <v>41400</v>
      </c>
      <c r="H1210" s="36">
        <v>41400</v>
      </c>
      <c r="I1210" s="12">
        <v>3</v>
      </c>
      <c r="J1210" s="12">
        <v>3</v>
      </c>
      <c r="K1210" s="12">
        <v>3</v>
      </c>
      <c r="L1210" s="24" t="s">
        <v>10625</v>
      </c>
      <c r="M1210" t="str">
        <f>VLOOKUP(LEFT(Incoming_Data[[#This Row],[Object ID]],1),Lookup[#All],2,FALSE)</f>
        <v>Incident</v>
      </c>
      <c r="N1210" s="36">
        <f>IFERROR(VLOOKUP(Incoming_Data[[#This Row],[Object ID]],SP_Data[#All],2,FALSE),"")</f>
        <v>41403</v>
      </c>
      <c r="O1210" s="36" t="str">
        <f>IFERROR(VLOOKUP(Incoming_Data[[#This Row],[Object ID]],Finalized_Data[#All],2,FALSE),"")</f>
        <v/>
      </c>
      <c r="P12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0" s="6">
        <f>IFERROR(DATE(YEAR(Incoming_Data[[#This Row],[Incoming Day]]),MONTH(Incoming_Data[[#This Row],[Incoming Day]]),1),"")</f>
        <v>41395</v>
      </c>
      <c r="R1210" s="3">
        <f>DATE(YEAR(Incoming_Data[[#This Row],[Incoming Day]]),1,1)</f>
        <v>41275</v>
      </c>
      <c r="S1210" s="6">
        <f>IFERROR(DATE(YEAR(Incoming_Data[[#This Row],[Completed Day]]),MONTH(Incoming_Data[[#This Row],[Completed Day]]),1),"")</f>
        <v>41395</v>
      </c>
      <c r="T1210" s="6" t="str">
        <f>IFERROR(DATE(YEAR(Incoming_Data[[#This Row],[Confirmed Day]]),MONTH(Incoming_Data[[#This Row],[Confirmed Day]]),1),"")</f>
        <v/>
      </c>
      <c r="U1210" s="12">
        <f>IF(ISNUMBER(Incoming_Data[[#This Row],[Completed Day]]),1,0)</f>
        <v>1</v>
      </c>
      <c r="V1210" s="12">
        <f>IF(ISNUMBER(Incoming_Data[[#This Row],[Confirmed Day]]),1,0)</f>
        <v>0</v>
      </c>
      <c r="X1210" t="s">
        <v>701</v>
      </c>
      <c r="Y1210" s="36">
        <v>41388</v>
      </c>
      <c r="AA1210" t="s">
        <v>730</v>
      </c>
      <c r="AB1210" s="36">
        <v>41420</v>
      </c>
    </row>
    <row r="1211" spans="2:28" x14ac:dyDescent="0.25">
      <c r="B1211" s="24" t="s">
        <v>30</v>
      </c>
      <c r="C1211" s="24" t="s">
        <v>17</v>
      </c>
      <c r="D1211" s="24" t="s">
        <v>2197</v>
      </c>
      <c r="E1211" s="24" t="s">
        <v>11487</v>
      </c>
      <c r="F1211" s="24" t="s">
        <v>11488</v>
      </c>
      <c r="G1211" s="36">
        <v>41407</v>
      </c>
      <c r="H1211" s="36">
        <v>41407</v>
      </c>
      <c r="I1211" s="12">
        <v>3</v>
      </c>
      <c r="J1211" s="12">
        <v>3</v>
      </c>
      <c r="K1211" s="12">
        <v>3</v>
      </c>
      <c r="L1211" s="24" t="s">
        <v>10625</v>
      </c>
      <c r="M1211" t="str">
        <f>VLOOKUP(LEFT(Incoming_Data[[#This Row],[Object ID]],1),Lookup[#All],2,FALSE)</f>
        <v>Incident</v>
      </c>
      <c r="N1211" s="36">
        <f>IFERROR(VLOOKUP(Incoming_Data[[#This Row],[Object ID]],SP_Data[#All],2,FALSE),"")</f>
        <v>41408</v>
      </c>
      <c r="O1211" s="36" t="str">
        <f>IFERROR(VLOOKUP(Incoming_Data[[#This Row],[Object ID]],Finalized_Data[#All],2,FALSE),"")</f>
        <v/>
      </c>
      <c r="P12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1" s="6">
        <f>IFERROR(DATE(YEAR(Incoming_Data[[#This Row],[Incoming Day]]),MONTH(Incoming_Data[[#This Row],[Incoming Day]]),1),"")</f>
        <v>41395</v>
      </c>
      <c r="R1211" s="3">
        <f>DATE(YEAR(Incoming_Data[[#This Row],[Incoming Day]]),1,1)</f>
        <v>41275</v>
      </c>
      <c r="S1211" s="6">
        <f>IFERROR(DATE(YEAR(Incoming_Data[[#This Row],[Completed Day]]),MONTH(Incoming_Data[[#This Row],[Completed Day]]),1),"")</f>
        <v>41395</v>
      </c>
      <c r="T1211" s="6" t="str">
        <f>IFERROR(DATE(YEAR(Incoming_Data[[#This Row],[Confirmed Day]]),MONTH(Incoming_Data[[#This Row],[Confirmed Day]]),1),"")</f>
        <v/>
      </c>
      <c r="U1211" s="12">
        <f>IF(ISNUMBER(Incoming_Data[[#This Row],[Completed Day]]),1,0)</f>
        <v>1</v>
      </c>
      <c r="V1211" s="12">
        <f>IF(ISNUMBER(Incoming_Data[[#This Row],[Confirmed Day]]),1,0)</f>
        <v>0</v>
      </c>
      <c r="X1211" t="s">
        <v>12072</v>
      </c>
      <c r="Y1211" s="36">
        <v>41423</v>
      </c>
      <c r="AA1211" t="s">
        <v>732</v>
      </c>
      <c r="AB1211" s="36">
        <v>41420</v>
      </c>
    </row>
    <row r="1212" spans="2:28" x14ac:dyDescent="0.25">
      <c r="B1212" s="24" t="s">
        <v>30</v>
      </c>
      <c r="C1212" s="24" t="s">
        <v>17</v>
      </c>
      <c r="D1212" s="24" t="s">
        <v>2197</v>
      </c>
      <c r="E1212" s="24" t="s">
        <v>11489</v>
      </c>
      <c r="F1212" s="24" t="s">
        <v>11490</v>
      </c>
      <c r="G1212" s="36">
        <v>41415</v>
      </c>
      <c r="H1212" s="36">
        <v>41415</v>
      </c>
      <c r="I1212" s="12">
        <v>3</v>
      </c>
      <c r="J1212" s="12">
        <v>3</v>
      </c>
      <c r="K1212" s="12">
        <v>3</v>
      </c>
      <c r="L1212" s="24" t="s">
        <v>10625</v>
      </c>
      <c r="M1212" t="str">
        <f>VLOOKUP(LEFT(Incoming_Data[[#This Row],[Object ID]],1),Lookup[#All],2,FALSE)</f>
        <v>Incident</v>
      </c>
      <c r="N1212" s="36">
        <f>IFERROR(VLOOKUP(Incoming_Data[[#This Row],[Object ID]],SP_Data[#All],2,FALSE),"")</f>
        <v>41423</v>
      </c>
      <c r="O1212" s="36" t="str">
        <f>IFERROR(VLOOKUP(Incoming_Data[[#This Row],[Object ID]],Finalized_Data[#All],2,FALSE),"")</f>
        <v/>
      </c>
      <c r="P12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2" s="6">
        <f>IFERROR(DATE(YEAR(Incoming_Data[[#This Row],[Incoming Day]]),MONTH(Incoming_Data[[#This Row],[Incoming Day]]),1),"")</f>
        <v>41395</v>
      </c>
      <c r="R1212" s="3">
        <f>DATE(YEAR(Incoming_Data[[#This Row],[Incoming Day]]),1,1)</f>
        <v>41275</v>
      </c>
      <c r="S1212" s="6">
        <f>IFERROR(DATE(YEAR(Incoming_Data[[#This Row],[Completed Day]]),MONTH(Incoming_Data[[#This Row],[Completed Day]]),1),"")</f>
        <v>41395</v>
      </c>
      <c r="T1212" s="6" t="str">
        <f>IFERROR(DATE(YEAR(Incoming_Data[[#This Row],[Confirmed Day]]),MONTH(Incoming_Data[[#This Row],[Confirmed Day]]),1),"")</f>
        <v/>
      </c>
      <c r="U1212" s="12">
        <f>IF(ISNUMBER(Incoming_Data[[#This Row],[Completed Day]]),1,0)</f>
        <v>1</v>
      </c>
      <c r="V1212" s="12">
        <f>IF(ISNUMBER(Incoming_Data[[#This Row],[Confirmed Day]]),1,0)</f>
        <v>0</v>
      </c>
      <c r="X1212" t="s">
        <v>10605</v>
      </c>
      <c r="Y1212" s="36">
        <v>41422</v>
      </c>
      <c r="AA1212" t="s">
        <v>733</v>
      </c>
      <c r="AB1212" s="36">
        <v>41420</v>
      </c>
    </row>
    <row r="1213" spans="2:28" x14ac:dyDescent="0.25">
      <c r="B1213" s="24" t="s">
        <v>30</v>
      </c>
      <c r="C1213" s="24" t="s">
        <v>17</v>
      </c>
      <c r="D1213" s="24" t="s">
        <v>2202</v>
      </c>
      <c r="E1213" s="24" t="s">
        <v>10466</v>
      </c>
      <c r="F1213" s="24" t="s">
        <v>11491</v>
      </c>
      <c r="G1213" s="36">
        <v>41318</v>
      </c>
      <c r="H1213" s="36">
        <v>41318</v>
      </c>
      <c r="I1213" s="12">
        <v>3</v>
      </c>
      <c r="J1213" s="12">
        <v>3</v>
      </c>
      <c r="K1213" s="12">
        <v>3</v>
      </c>
      <c r="L1213" s="24" t="s">
        <v>10597</v>
      </c>
      <c r="M1213" t="str">
        <f>VLOOKUP(LEFT(Incoming_Data[[#This Row],[Object ID]],1),Lookup[#All],2,FALSE)</f>
        <v>Service Request</v>
      </c>
      <c r="N1213" s="36">
        <f>IFERROR(VLOOKUP(Incoming_Data[[#This Row],[Object ID]],SP_Data[#All],2,FALSE),"")</f>
        <v>41352</v>
      </c>
      <c r="O1213" s="36">
        <f>IFERROR(VLOOKUP(Incoming_Data[[#This Row],[Object ID]],Finalized_Data[#All],2,FALSE),"")</f>
        <v>41383</v>
      </c>
      <c r="P12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3" s="6">
        <f>IFERROR(DATE(YEAR(Incoming_Data[[#This Row],[Incoming Day]]),MONTH(Incoming_Data[[#This Row],[Incoming Day]]),1),"")</f>
        <v>41306</v>
      </c>
      <c r="R1213" s="3">
        <f>DATE(YEAR(Incoming_Data[[#This Row],[Incoming Day]]),1,1)</f>
        <v>41275</v>
      </c>
      <c r="S1213" s="6">
        <f>IFERROR(DATE(YEAR(Incoming_Data[[#This Row],[Completed Day]]),MONTH(Incoming_Data[[#This Row],[Completed Day]]),1),"")</f>
        <v>41334</v>
      </c>
      <c r="T1213" s="6">
        <f>IFERROR(DATE(YEAR(Incoming_Data[[#This Row],[Confirmed Day]]),MONTH(Incoming_Data[[#This Row],[Confirmed Day]]),1),"")</f>
        <v>41365</v>
      </c>
      <c r="U1213" s="12">
        <f>IF(ISNUMBER(Incoming_Data[[#This Row],[Completed Day]]),1,0)</f>
        <v>1</v>
      </c>
      <c r="V1213" s="12">
        <f>IF(ISNUMBER(Incoming_Data[[#This Row],[Confirmed Day]]),1,0)</f>
        <v>1</v>
      </c>
      <c r="X1213" t="s">
        <v>1793</v>
      </c>
      <c r="Y1213" s="36">
        <v>41389</v>
      </c>
      <c r="AA1213" t="s">
        <v>734</v>
      </c>
      <c r="AB1213" s="36">
        <v>41420</v>
      </c>
    </row>
    <row r="1214" spans="2:28" x14ac:dyDescent="0.25">
      <c r="B1214" s="24" t="s">
        <v>30</v>
      </c>
      <c r="C1214" s="24" t="s">
        <v>17</v>
      </c>
      <c r="D1214" s="24" t="s">
        <v>2202</v>
      </c>
      <c r="E1214" s="24" t="s">
        <v>9751</v>
      </c>
      <c r="F1214" s="24" t="s">
        <v>11492</v>
      </c>
      <c r="G1214" s="36">
        <v>41278</v>
      </c>
      <c r="H1214" s="36">
        <v>41278</v>
      </c>
      <c r="I1214" s="12">
        <v>3</v>
      </c>
      <c r="J1214" s="12">
        <v>3</v>
      </c>
      <c r="K1214" s="12">
        <v>3</v>
      </c>
      <c r="L1214" s="24" t="s">
        <v>10597</v>
      </c>
      <c r="M1214" t="str">
        <f>VLOOKUP(LEFT(Incoming_Data[[#This Row],[Object ID]],1),Lookup[#All],2,FALSE)</f>
        <v>Service Request</v>
      </c>
      <c r="N1214" s="36">
        <f>IFERROR(VLOOKUP(Incoming_Data[[#This Row],[Object ID]],SP_Data[#All],2,FALSE),"")</f>
        <v>41353</v>
      </c>
      <c r="O1214" s="36">
        <f>IFERROR(VLOOKUP(Incoming_Data[[#This Row],[Object ID]],Finalized_Data[#All],2,FALSE),"")</f>
        <v>41384</v>
      </c>
      <c r="P12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4" s="6">
        <f>IFERROR(DATE(YEAR(Incoming_Data[[#This Row],[Incoming Day]]),MONTH(Incoming_Data[[#This Row],[Incoming Day]]),1),"")</f>
        <v>41275</v>
      </c>
      <c r="R1214" s="3">
        <f>DATE(YEAR(Incoming_Data[[#This Row],[Incoming Day]]),1,1)</f>
        <v>41275</v>
      </c>
      <c r="S1214" s="6">
        <f>IFERROR(DATE(YEAR(Incoming_Data[[#This Row],[Completed Day]]),MONTH(Incoming_Data[[#This Row],[Completed Day]]),1),"")</f>
        <v>41334</v>
      </c>
      <c r="T1214" s="6">
        <f>IFERROR(DATE(YEAR(Incoming_Data[[#This Row],[Confirmed Day]]),MONTH(Incoming_Data[[#This Row],[Confirmed Day]]),1),"")</f>
        <v>41365</v>
      </c>
      <c r="U1214" s="12">
        <f>IF(ISNUMBER(Incoming_Data[[#This Row],[Completed Day]]),1,0)</f>
        <v>1</v>
      </c>
      <c r="V1214" s="12">
        <f>IF(ISNUMBER(Incoming_Data[[#This Row],[Confirmed Day]]),1,0)</f>
        <v>1</v>
      </c>
      <c r="X1214" t="s">
        <v>1795</v>
      </c>
      <c r="Y1214" s="36">
        <v>41389</v>
      </c>
      <c r="AA1214" t="s">
        <v>736</v>
      </c>
      <c r="AB1214" s="36">
        <v>41420</v>
      </c>
    </row>
    <row r="1215" spans="2:28" x14ac:dyDescent="0.25">
      <c r="B1215" s="24" t="s">
        <v>30</v>
      </c>
      <c r="C1215" s="24" t="s">
        <v>17</v>
      </c>
      <c r="D1215" s="24" t="s">
        <v>2202</v>
      </c>
      <c r="E1215" s="24" t="s">
        <v>9709</v>
      </c>
      <c r="F1215" s="24" t="s">
        <v>11493</v>
      </c>
      <c r="G1215" s="36">
        <v>41330</v>
      </c>
      <c r="H1215" s="36">
        <v>41330</v>
      </c>
      <c r="I1215" s="12">
        <v>3</v>
      </c>
      <c r="J1215" s="12">
        <v>3</v>
      </c>
      <c r="K1215" s="12">
        <v>3</v>
      </c>
      <c r="L1215" s="24" t="s">
        <v>10597</v>
      </c>
      <c r="M1215" t="str">
        <f>VLOOKUP(LEFT(Incoming_Data[[#This Row],[Object ID]],1),Lookup[#All],2,FALSE)</f>
        <v>Service Request</v>
      </c>
      <c r="N1215" s="36">
        <f>IFERROR(VLOOKUP(Incoming_Data[[#This Row],[Object ID]],SP_Data[#All],2,FALSE),"")</f>
        <v>41353</v>
      </c>
      <c r="O1215" s="36">
        <f>IFERROR(VLOOKUP(Incoming_Data[[#This Row],[Object ID]],Finalized_Data[#All],2,FALSE),"")</f>
        <v>41353</v>
      </c>
      <c r="P12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5" s="6">
        <f>IFERROR(DATE(YEAR(Incoming_Data[[#This Row],[Incoming Day]]),MONTH(Incoming_Data[[#This Row],[Incoming Day]]),1),"")</f>
        <v>41306</v>
      </c>
      <c r="R1215" s="3">
        <f>DATE(YEAR(Incoming_Data[[#This Row],[Incoming Day]]),1,1)</f>
        <v>41275</v>
      </c>
      <c r="S1215" s="6">
        <f>IFERROR(DATE(YEAR(Incoming_Data[[#This Row],[Completed Day]]),MONTH(Incoming_Data[[#This Row],[Completed Day]]),1),"")</f>
        <v>41334</v>
      </c>
      <c r="T1215" s="6">
        <f>IFERROR(DATE(YEAR(Incoming_Data[[#This Row],[Confirmed Day]]),MONTH(Incoming_Data[[#This Row],[Confirmed Day]]),1),"")</f>
        <v>41334</v>
      </c>
      <c r="U1215" s="12">
        <f>IF(ISNUMBER(Incoming_Data[[#This Row],[Completed Day]]),1,0)</f>
        <v>1</v>
      </c>
      <c r="V1215" s="12">
        <f>IF(ISNUMBER(Incoming_Data[[#This Row],[Confirmed Day]]),1,0)</f>
        <v>1</v>
      </c>
      <c r="X1215" t="s">
        <v>1796</v>
      </c>
      <c r="Y1215" s="36">
        <v>41389</v>
      </c>
      <c r="AA1215" t="s">
        <v>738</v>
      </c>
      <c r="AB1215" s="36">
        <v>41390</v>
      </c>
    </row>
    <row r="1216" spans="2:28" x14ac:dyDescent="0.25">
      <c r="B1216" s="24" t="s">
        <v>30</v>
      </c>
      <c r="C1216" s="24" t="s">
        <v>17</v>
      </c>
      <c r="D1216" s="24" t="s">
        <v>2202</v>
      </c>
      <c r="E1216" s="24" t="s">
        <v>8989</v>
      </c>
      <c r="F1216" s="24" t="s">
        <v>10832</v>
      </c>
      <c r="G1216" s="36">
        <v>41333</v>
      </c>
      <c r="H1216" s="36">
        <v>41333</v>
      </c>
      <c r="I1216" s="12">
        <v>3</v>
      </c>
      <c r="J1216" s="12">
        <v>3</v>
      </c>
      <c r="K1216" s="12">
        <v>3</v>
      </c>
      <c r="L1216" s="24" t="s">
        <v>10597</v>
      </c>
      <c r="M1216" t="str">
        <f>VLOOKUP(LEFT(Incoming_Data[[#This Row],[Object ID]],1),Lookup[#All],2,FALSE)</f>
        <v>Service Request</v>
      </c>
      <c r="N1216" s="36">
        <f>IFERROR(VLOOKUP(Incoming_Data[[#This Row],[Object ID]],SP_Data[#All],2,FALSE),"")</f>
        <v>41353</v>
      </c>
      <c r="O1216" s="36">
        <f>IFERROR(VLOOKUP(Incoming_Data[[#This Row],[Object ID]],Finalized_Data[#All],2,FALSE),"")</f>
        <v>41384</v>
      </c>
      <c r="P12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6" s="6">
        <f>IFERROR(DATE(YEAR(Incoming_Data[[#This Row],[Incoming Day]]),MONTH(Incoming_Data[[#This Row],[Incoming Day]]),1),"")</f>
        <v>41306</v>
      </c>
      <c r="R1216" s="3">
        <f>DATE(YEAR(Incoming_Data[[#This Row],[Incoming Day]]),1,1)</f>
        <v>41275</v>
      </c>
      <c r="S1216" s="6">
        <f>IFERROR(DATE(YEAR(Incoming_Data[[#This Row],[Completed Day]]),MONTH(Incoming_Data[[#This Row],[Completed Day]]),1),"")</f>
        <v>41334</v>
      </c>
      <c r="T1216" s="6">
        <f>IFERROR(DATE(YEAR(Incoming_Data[[#This Row],[Confirmed Day]]),MONTH(Incoming_Data[[#This Row],[Confirmed Day]]),1),"")</f>
        <v>41365</v>
      </c>
      <c r="U1216" s="12">
        <f>IF(ISNUMBER(Incoming_Data[[#This Row],[Completed Day]]),1,0)</f>
        <v>1</v>
      </c>
      <c r="V1216" s="12">
        <f>IF(ISNUMBER(Incoming_Data[[#This Row],[Confirmed Day]]),1,0)</f>
        <v>1</v>
      </c>
      <c r="X1216" t="s">
        <v>1797</v>
      </c>
      <c r="Y1216" s="36">
        <v>41389</v>
      </c>
      <c r="AA1216" t="s">
        <v>1904</v>
      </c>
      <c r="AB1216" s="36">
        <v>41425</v>
      </c>
    </row>
    <row r="1217" spans="2:28" x14ac:dyDescent="0.25">
      <c r="B1217" s="24" t="s">
        <v>30</v>
      </c>
      <c r="C1217" s="24" t="s">
        <v>17</v>
      </c>
      <c r="D1217" s="24" t="s">
        <v>2202</v>
      </c>
      <c r="E1217" s="24" t="s">
        <v>8762</v>
      </c>
      <c r="F1217" s="24" t="s">
        <v>11494</v>
      </c>
      <c r="G1217" s="36">
        <v>41338</v>
      </c>
      <c r="H1217" s="36">
        <v>41338</v>
      </c>
      <c r="I1217" s="12">
        <v>3</v>
      </c>
      <c r="J1217" s="12">
        <v>3</v>
      </c>
      <c r="K1217" s="12">
        <v>3</v>
      </c>
      <c r="L1217" s="24" t="s">
        <v>10597</v>
      </c>
      <c r="M1217" t="str">
        <f>VLOOKUP(LEFT(Incoming_Data[[#This Row],[Object ID]],1),Lookup[#All],2,FALSE)</f>
        <v>Service Request</v>
      </c>
      <c r="N1217" s="36">
        <f>IFERROR(VLOOKUP(Incoming_Data[[#This Row],[Object ID]],SP_Data[#All],2,FALSE),"")</f>
        <v>41353</v>
      </c>
      <c r="O1217" s="36">
        <f>IFERROR(VLOOKUP(Incoming_Data[[#This Row],[Object ID]],Finalized_Data[#All],2,FALSE),"")</f>
        <v>41384</v>
      </c>
      <c r="P12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7" s="6">
        <f>IFERROR(DATE(YEAR(Incoming_Data[[#This Row],[Incoming Day]]),MONTH(Incoming_Data[[#This Row],[Incoming Day]]),1),"")</f>
        <v>41334</v>
      </c>
      <c r="R1217" s="3">
        <f>DATE(YEAR(Incoming_Data[[#This Row],[Incoming Day]]),1,1)</f>
        <v>41275</v>
      </c>
      <c r="S1217" s="6">
        <f>IFERROR(DATE(YEAR(Incoming_Data[[#This Row],[Completed Day]]),MONTH(Incoming_Data[[#This Row],[Completed Day]]),1),"")</f>
        <v>41334</v>
      </c>
      <c r="T1217" s="6">
        <f>IFERROR(DATE(YEAR(Incoming_Data[[#This Row],[Confirmed Day]]),MONTH(Incoming_Data[[#This Row],[Confirmed Day]]),1),"")</f>
        <v>41365</v>
      </c>
      <c r="U1217" s="12">
        <f>IF(ISNUMBER(Incoming_Data[[#This Row],[Completed Day]]),1,0)</f>
        <v>1</v>
      </c>
      <c r="V1217" s="12">
        <f>IF(ISNUMBER(Incoming_Data[[#This Row],[Confirmed Day]]),1,0)</f>
        <v>1</v>
      </c>
      <c r="X1217" t="s">
        <v>1798</v>
      </c>
      <c r="Y1217" s="36">
        <v>41389</v>
      </c>
      <c r="AA1217" t="s">
        <v>740</v>
      </c>
      <c r="AB1217" s="36">
        <v>41425</v>
      </c>
    </row>
    <row r="1218" spans="2:28" x14ac:dyDescent="0.25">
      <c r="B1218" s="24" t="s">
        <v>30</v>
      </c>
      <c r="C1218" s="24" t="s">
        <v>17</v>
      </c>
      <c r="D1218" s="24" t="s">
        <v>2202</v>
      </c>
      <c r="E1218" s="24" t="s">
        <v>8368</v>
      </c>
      <c r="F1218" s="24" t="s">
        <v>10826</v>
      </c>
      <c r="G1218" s="36">
        <v>41333</v>
      </c>
      <c r="H1218" s="36">
        <v>41332</v>
      </c>
      <c r="I1218" s="12">
        <v>3</v>
      </c>
      <c r="J1218" s="12">
        <v>3</v>
      </c>
      <c r="K1218" s="12">
        <v>3</v>
      </c>
      <c r="L1218" s="24" t="s">
        <v>10597</v>
      </c>
      <c r="M1218" t="str">
        <f>VLOOKUP(LEFT(Incoming_Data[[#This Row],[Object ID]],1),Lookup[#All],2,FALSE)</f>
        <v>Service Request</v>
      </c>
      <c r="N1218" s="36">
        <f>IFERROR(VLOOKUP(Incoming_Data[[#This Row],[Object ID]],SP_Data[#All],2,FALSE),"")</f>
        <v>41353</v>
      </c>
      <c r="O1218" s="36">
        <f>IFERROR(VLOOKUP(Incoming_Data[[#This Row],[Object ID]],Finalized_Data[#All],2,FALSE),"")</f>
        <v>41384</v>
      </c>
      <c r="P12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8" s="6">
        <f>IFERROR(DATE(YEAR(Incoming_Data[[#This Row],[Incoming Day]]),MONTH(Incoming_Data[[#This Row],[Incoming Day]]),1),"")</f>
        <v>41306</v>
      </c>
      <c r="R1218" s="3">
        <f>DATE(YEAR(Incoming_Data[[#This Row],[Incoming Day]]),1,1)</f>
        <v>41275</v>
      </c>
      <c r="S1218" s="6">
        <f>IFERROR(DATE(YEAR(Incoming_Data[[#This Row],[Completed Day]]),MONTH(Incoming_Data[[#This Row],[Completed Day]]),1),"")</f>
        <v>41334</v>
      </c>
      <c r="T1218" s="6">
        <f>IFERROR(DATE(YEAR(Incoming_Data[[#This Row],[Confirmed Day]]),MONTH(Incoming_Data[[#This Row],[Confirmed Day]]),1),"")</f>
        <v>41365</v>
      </c>
      <c r="U1218" s="12">
        <f>IF(ISNUMBER(Incoming_Data[[#This Row],[Completed Day]]),1,0)</f>
        <v>1</v>
      </c>
      <c r="V1218" s="12">
        <f>IF(ISNUMBER(Incoming_Data[[#This Row],[Confirmed Day]]),1,0)</f>
        <v>1</v>
      </c>
      <c r="X1218" t="s">
        <v>1799</v>
      </c>
      <c r="Y1218" s="36">
        <v>41389</v>
      </c>
      <c r="AA1218" t="s">
        <v>742</v>
      </c>
      <c r="AB1218" s="36">
        <v>41421</v>
      </c>
    </row>
    <row r="1219" spans="2:28" x14ac:dyDescent="0.25">
      <c r="B1219" s="24" t="s">
        <v>30</v>
      </c>
      <c r="C1219" s="24" t="s">
        <v>17</v>
      </c>
      <c r="D1219" s="24" t="s">
        <v>2202</v>
      </c>
      <c r="E1219" s="24" t="s">
        <v>8376</v>
      </c>
      <c r="F1219" s="24" t="s">
        <v>11495</v>
      </c>
      <c r="G1219" s="36">
        <v>41293</v>
      </c>
      <c r="H1219" s="36">
        <v>41292</v>
      </c>
      <c r="I1219" s="12">
        <v>3</v>
      </c>
      <c r="J1219" s="12">
        <v>3</v>
      </c>
      <c r="K1219" s="12">
        <v>3</v>
      </c>
      <c r="L1219" s="24" t="s">
        <v>10597</v>
      </c>
      <c r="M1219" t="str">
        <f>VLOOKUP(LEFT(Incoming_Data[[#This Row],[Object ID]],1),Lookup[#All],2,FALSE)</f>
        <v>Service Request</v>
      </c>
      <c r="N1219" s="36">
        <f>IFERROR(VLOOKUP(Incoming_Data[[#This Row],[Object ID]],SP_Data[#All],2,FALSE),"")</f>
        <v>41353</v>
      </c>
      <c r="O1219" s="36">
        <f>IFERROR(VLOOKUP(Incoming_Data[[#This Row],[Object ID]],Finalized_Data[#All],2,FALSE),"")</f>
        <v>41384</v>
      </c>
      <c r="P12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19" s="6">
        <f>IFERROR(DATE(YEAR(Incoming_Data[[#This Row],[Incoming Day]]),MONTH(Incoming_Data[[#This Row],[Incoming Day]]),1),"")</f>
        <v>41275</v>
      </c>
      <c r="R1219" s="3">
        <f>DATE(YEAR(Incoming_Data[[#This Row],[Incoming Day]]),1,1)</f>
        <v>41275</v>
      </c>
      <c r="S1219" s="6">
        <f>IFERROR(DATE(YEAR(Incoming_Data[[#This Row],[Completed Day]]),MONTH(Incoming_Data[[#This Row],[Completed Day]]),1),"")</f>
        <v>41334</v>
      </c>
      <c r="T1219" s="6">
        <f>IFERROR(DATE(YEAR(Incoming_Data[[#This Row],[Confirmed Day]]),MONTH(Incoming_Data[[#This Row],[Confirmed Day]]),1),"")</f>
        <v>41365</v>
      </c>
      <c r="U1219" s="12">
        <f>IF(ISNUMBER(Incoming_Data[[#This Row],[Completed Day]]),1,0)</f>
        <v>1</v>
      </c>
      <c r="V1219" s="12">
        <f>IF(ISNUMBER(Incoming_Data[[#This Row],[Confirmed Day]]),1,0)</f>
        <v>1</v>
      </c>
      <c r="X1219" t="s">
        <v>4044</v>
      </c>
      <c r="Y1219" s="36">
        <v>41428</v>
      </c>
      <c r="AA1219" t="s">
        <v>744</v>
      </c>
      <c r="AB1219" s="36">
        <v>41421</v>
      </c>
    </row>
    <row r="1220" spans="2:28" x14ac:dyDescent="0.25">
      <c r="B1220" s="24" t="s">
        <v>30</v>
      </c>
      <c r="C1220" s="24" t="s">
        <v>17</v>
      </c>
      <c r="D1220" s="24" t="s">
        <v>2202</v>
      </c>
      <c r="E1220" s="24" t="s">
        <v>8224</v>
      </c>
      <c r="F1220" s="24" t="s">
        <v>11496</v>
      </c>
      <c r="G1220" s="36">
        <v>41340</v>
      </c>
      <c r="H1220" s="36">
        <v>41339</v>
      </c>
      <c r="I1220" s="12">
        <v>3</v>
      </c>
      <c r="J1220" s="12">
        <v>3</v>
      </c>
      <c r="K1220" s="12">
        <v>3</v>
      </c>
      <c r="L1220" s="24" t="s">
        <v>10597</v>
      </c>
      <c r="M1220" t="str">
        <f>VLOOKUP(LEFT(Incoming_Data[[#This Row],[Object ID]],1),Lookup[#All],2,FALSE)</f>
        <v>Service Request</v>
      </c>
      <c r="N1220" s="36">
        <f>IFERROR(VLOOKUP(Incoming_Data[[#This Row],[Object ID]],SP_Data[#All],2,FALSE),"")</f>
        <v>41353</v>
      </c>
      <c r="O1220" s="36">
        <f>IFERROR(VLOOKUP(Incoming_Data[[#This Row],[Object ID]],Finalized_Data[#All],2,FALSE),"")</f>
        <v>41384</v>
      </c>
      <c r="P12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0" s="6">
        <f>IFERROR(DATE(YEAR(Incoming_Data[[#This Row],[Incoming Day]]),MONTH(Incoming_Data[[#This Row],[Incoming Day]]),1),"")</f>
        <v>41334</v>
      </c>
      <c r="R1220" s="3">
        <f>DATE(YEAR(Incoming_Data[[#This Row],[Incoming Day]]),1,1)</f>
        <v>41275</v>
      </c>
      <c r="S1220" s="6">
        <f>IFERROR(DATE(YEAR(Incoming_Data[[#This Row],[Completed Day]]),MONTH(Incoming_Data[[#This Row],[Completed Day]]),1),"")</f>
        <v>41334</v>
      </c>
      <c r="T1220" s="6">
        <f>IFERROR(DATE(YEAR(Incoming_Data[[#This Row],[Confirmed Day]]),MONTH(Incoming_Data[[#This Row],[Confirmed Day]]),1),"")</f>
        <v>41365</v>
      </c>
      <c r="U1220" s="12">
        <f>IF(ISNUMBER(Incoming_Data[[#This Row],[Completed Day]]),1,0)</f>
        <v>1</v>
      </c>
      <c r="V1220" s="12">
        <f>IF(ISNUMBER(Incoming_Data[[#This Row],[Confirmed Day]]),1,0)</f>
        <v>1</v>
      </c>
      <c r="X1220" t="s">
        <v>703</v>
      </c>
      <c r="Y1220" s="36">
        <v>41389</v>
      </c>
      <c r="AA1220" t="s">
        <v>1906</v>
      </c>
      <c r="AB1220" s="36">
        <v>41420</v>
      </c>
    </row>
    <row r="1221" spans="2:28" x14ac:dyDescent="0.25">
      <c r="B1221" s="24" t="s">
        <v>30</v>
      </c>
      <c r="C1221" s="24" t="s">
        <v>17</v>
      </c>
      <c r="D1221" s="24" t="s">
        <v>2202</v>
      </c>
      <c r="E1221" s="24" t="s">
        <v>8220</v>
      </c>
      <c r="F1221" s="24" t="s">
        <v>11497</v>
      </c>
      <c r="G1221" s="36">
        <v>41340</v>
      </c>
      <c r="H1221" s="36">
        <v>41339</v>
      </c>
      <c r="I1221" s="12">
        <v>3</v>
      </c>
      <c r="J1221" s="12">
        <v>3</v>
      </c>
      <c r="K1221" s="12">
        <v>3</v>
      </c>
      <c r="L1221" s="24" t="s">
        <v>10597</v>
      </c>
      <c r="M1221" t="str">
        <f>VLOOKUP(LEFT(Incoming_Data[[#This Row],[Object ID]],1),Lookup[#All],2,FALSE)</f>
        <v>Service Request</v>
      </c>
      <c r="N1221" s="36">
        <f>IFERROR(VLOOKUP(Incoming_Data[[#This Row],[Object ID]],SP_Data[#All],2,FALSE),"")</f>
        <v>41353</v>
      </c>
      <c r="O1221" s="36">
        <f>IFERROR(VLOOKUP(Incoming_Data[[#This Row],[Object ID]],Finalized_Data[#All],2,FALSE),"")</f>
        <v>41384</v>
      </c>
      <c r="P12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1" s="6">
        <f>IFERROR(DATE(YEAR(Incoming_Data[[#This Row],[Incoming Day]]),MONTH(Incoming_Data[[#This Row],[Incoming Day]]),1),"")</f>
        <v>41334</v>
      </c>
      <c r="R1221" s="3">
        <f>DATE(YEAR(Incoming_Data[[#This Row],[Incoming Day]]),1,1)</f>
        <v>41275</v>
      </c>
      <c r="S1221" s="6">
        <f>IFERROR(DATE(YEAR(Incoming_Data[[#This Row],[Completed Day]]),MONTH(Incoming_Data[[#This Row],[Completed Day]]),1),"")</f>
        <v>41334</v>
      </c>
      <c r="T1221" s="6">
        <f>IFERROR(DATE(YEAR(Incoming_Data[[#This Row],[Confirmed Day]]),MONTH(Incoming_Data[[#This Row],[Confirmed Day]]),1),"")</f>
        <v>41365</v>
      </c>
      <c r="U1221" s="12">
        <f>IF(ISNUMBER(Incoming_Data[[#This Row],[Completed Day]]),1,0)</f>
        <v>1</v>
      </c>
      <c r="V1221" s="12">
        <f>IF(ISNUMBER(Incoming_Data[[#This Row],[Confirmed Day]]),1,0)</f>
        <v>1</v>
      </c>
      <c r="X1221" t="s">
        <v>704</v>
      </c>
      <c r="Y1221" s="36">
        <v>41388</v>
      </c>
      <c r="AA1221" t="s">
        <v>1908</v>
      </c>
      <c r="AB1221" s="36">
        <v>41390</v>
      </c>
    </row>
    <row r="1222" spans="2:28" x14ac:dyDescent="0.25">
      <c r="B1222" s="24" t="s">
        <v>30</v>
      </c>
      <c r="C1222" s="24" t="s">
        <v>17</v>
      </c>
      <c r="D1222" s="24" t="s">
        <v>2202</v>
      </c>
      <c r="E1222" s="24" t="s">
        <v>8012</v>
      </c>
      <c r="F1222" s="24" t="s">
        <v>10826</v>
      </c>
      <c r="G1222" s="36">
        <v>41340</v>
      </c>
      <c r="H1222" s="36">
        <v>41340</v>
      </c>
      <c r="I1222" s="12">
        <v>3</v>
      </c>
      <c r="J1222" s="12">
        <v>3</v>
      </c>
      <c r="K1222" s="12">
        <v>3</v>
      </c>
      <c r="L1222" s="24" t="s">
        <v>10597</v>
      </c>
      <c r="M1222" t="str">
        <f>VLOOKUP(LEFT(Incoming_Data[[#This Row],[Object ID]],1),Lookup[#All],2,FALSE)</f>
        <v>Service Request</v>
      </c>
      <c r="N1222" s="36">
        <f>IFERROR(VLOOKUP(Incoming_Data[[#This Row],[Object ID]],SP_Data[#All],2,FALSE),"")</f>
        <v>41353</v>
      </c>
      <c r="O1222" s="36">
        <f>IFERROR(VLOOKUP(Incoming_Data[[#This Row],[Object ID]],Finalized_Data[#All],2,FALSE),"")</f>
        <v>41384</v>
      </c>
      <c r="P12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2" s="6">
        <f>IFERROR(DATE(YEAR(Incoming_Data[[#This Row],[Incoming Day]]),MONTH(Incoming_Data[[#This Row],[Incoming Day]]),1),"")</f>
        <v>41334</v>
      </c>
      <c r="R1222" s="3">
        <f>DATE(YEAR(Incoming_Data[[#This Row],[Incoming Day]]),1,1)</f>
        <v>41275</v>
      </c>
      <c r="S1222" s="6">
        <f>IFERROR(DATE(YEAR(Incoming_Data[[#This Row],[Completed Day]]),MONTH(Incoming_Data[[#This Row],[Completed Day]]),1),"")</f>
        <v>41334</v>
      </c>
      <c r="T1222" s="6">
        <f>IFERROR(DATE(YEAR(Incoming_Data[[#This Row],[Confirmed Day]]),MONTH(Incoming_Data[[#This Row],[Confirmed Day]]),1),"")</f>
        <v>41365</v>
      </c>
      <c r="U1222" s="12">
        <f>IF(ISNUMBER(Incoming_Data[[#This Row],[Completed Day]]),1,0)</f>
        <v>1</v>
      </c>
      <c r="V1222" s="12">
        <f>IF(ISNUMBER(Incoming_Data[[#This Row],[Confirmed Day]]),1,0)</f>
        <v>1</v>
      </c>
      <c r="X1222" t="s">
        <v>1800</v>
      </c>
      <c r="Y1222" s="36">
        <v>41389</v>
      </c>
      <c r="AA1222" t="s">
        <v>1910</v>
      </c>
      <c r="AB1222" s="36">
        <v>41421</v>
      </c>
    </row>
    <row r="1223" spans="2:28" x14ac:dyDescent="0.25">
      <c r="B1223" s="24" t="s">
        <v>30</v>
      </c>
      <c r="C1223" s="24" t="s">
        <v>17</v>
      </c>
      <c r="D1223" s="24" t="s">
        <v>2202</v>
      </c>
      <c r="E1223" s="24" t="s">
        <v>7996</v>
      </c>
      <c r="F1223" s="24" t="s">
        <v>11498</v>
      </c>
      <c r="G1223" s="36">
        <v>41330</v>
      </c>
      <c r="H1223" s="36">
        <v>41330</v>
      </c>
      <c r="I1223" s="12">
        <v>3</v>
      </c>
      <c r="J1223" s="12">
        <v>3</v>
      </c>
      <c r="K1223" s="12">
        <v>3</v>
      </c>
      <c r="L1223" s="24" t="s">
        <v>10597</v>
      </c>
      <c r="M1223" t="str">
        <f>VLOOKUP(LEFT(Incoming_Data[[#This Row],[Object ID]],1),Lookup[#All],2,FALSE)</f>
        <v>Service Request</v>
      </c>
      <c r="N1223" s="36">
        <f>IFERROR(VLOOKUP(Incoming_Data[[#This Row],[Object ID]],SP_Data[#All],2,FALSE),"")</f>
        <v>41353</v>
      </c>
      <c r="O1223" s="36">
        <f>IFERROR(VLOOKUP(Incoming_Data[[#This Row],[Object ID]],Finalized_Data[#All],2,FALSE),"")</f>
        <v>41384</v>
      </c>
      <c r="P12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3" s="6">
        <f>IFERROR(DATE(YEAR(Incoming_Data[[#This Row],[Incoming Day]]),MONTH(Incoming_Data[[#This Row],[Incoming Day]]),1),"")</f>
        <v>41306</v>
      </c>
      <c r="R1223" s="3">
        <f>DATE(YEAR(Incoming_Data[[#This Row],[Incoming Day]]),1,1)</f>
        <v>41275</v>
      </c>
      <c r="S1223" s="6">
        <f>IFERROR(DATE(YEAR(Incoming_Data[[#This Row],[Completed Day]]),MONTH(Incoming_Data[[#This Row],[Completed Day]]),1),"")</f>
        <v>41334</v>
      </c>
      <c r="T1223" s="6">
        <f>IFERROR(DATE(YEAR(Incoming_Data[[#This Row],[Confirmed Day]]),MONTH(Incoming_Data[[#This Row],[Confirmed Day]]),1),"")</f>
        <v>41365</v>
      </c>
      <c r="U1223" s="12">
        <f>IF(ISNUMBER(Incoming_Data[[#This Row],[Completed Day]]),1,0)</f>
        <v>1</v>
      </c>
      <c r="V1223" s="12">
        <f>IF(ISNUMBER(Incoming_Data[[#This Row],[Confirmed Day]]),1,0)</f>
        <v>1</v>
      </c>
      <c r="X1223" t="s">
        <v>1801</v>
      </c>
      <c r="Y1223" s="36">
        <v>41389</v>
      </c>
      <c r="AA1223" t="s">
        <v>1671</v>
      </c>
      <c r="AB1223" s="36">
        <v>41407</v>
      </c>
    </row>
    <row r="1224" spans="2:28" x14ac:dyDescent="0.25">
      <c r="B1224" s="24" t="s">
        <v>30</v>
      </c>
      <c r="C1224" s="24" t="s">
        <v>17</v>
      </c>
      <c r="D1224" s="24" t="s">
        <v>2202</v>
      </c>
      <c r="E1224" s="24" t="s">
        <v>8004</v>
      </c>
      <c r="F1224" s="24" t="s">
        <v>11499</v>
      </c>
      <c r="G1224" s="36">
        <v>41306</v>
      </c>
      <c r="H1224" s="36">
        <v>41306</v>
      </c>
      <c r="I1224" s="12">
        <v>3</v>
      </c>
      <c r="J1224" s="12">
        <v>3</v>
      </c>
      <c r="K1224" s="12">
        <v>3</v>
      </c>
      <c r="L1224" s="24" t="s">
        <v>10597</v>
      </c>
      <c r="M1224" t="str">
        <f>VLOOKUP(LEFT(Incoming_Data[[#This Row],[Object ID]],1),Lookup[#All],2,FALSE)</f>
        <v>Service Request</v>
      </c>
      <c r="N1224" s="36">
        <f>IFERROR(VLOOKUP(Incoming_Data[[#This Row],[Object ID]],SP_Data[#All],2,FALSE),"")</f>
        <v>41353</v>
      </c>
      <c r="O1224" s="36">
        <f>IFERROR(VLOOKUP(Incoming_Data[[#This Row],[Object ID]],Finalized_Data[#All],2,FALSE),"")</f>
        <v>41384</v>
      </c>
      <c r="P12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4" s="6">
        <f>IFERROR(DATE(YEAR(Incoming_Data[[#This Row],[Incoming Day]]),MONTH(Incoming_Data[[#This Row],[Incoming Day]]),1),"")</f>
        <v>41306</v>
      </c>
      <c r="R1224" s="3">
        <f>DATE(YEAR(Incoming_Data[[#This Row],[Incoming Day]]),1,1)</f>
        <v>41275</v>
      </c>
      <c r="S1224" s="6">
        <f>IFERROR(DATE(YEAR(Incoming_Data[[#This Row],[Completed Day]]),MONTH(Incoming_Data[[#This Row],[Completed Day]]),1),"")</f>
        <v>41334</v>
      </c>
      <c r="T1224" s="6">
        <f>IFERROR(DATE(YEAR(Incoming_Data[[#This Row],[Confirmed Day]]),MONTH(Incoming_Data[[#This Row],[Confirmed Day]]),1),"")</f>
        <v>41365</v>
      </c>
      <c r="U1224" s="12">
        <f>IF(ISNUMBER(Incoming_Data[[#This Row],[Completed Day]]),1,0)</f>
        <v>1</v>
      </c>
      <c r="V1224" s="12">
        <f>IF(ISNUMBER(Incoming_Data[[#This Row],[Confirmed Day]]),1,0)</f>
        <v>1</v>
      </c>
      <c r="X1224" t="s">
        <v>1802</v>
      </c>
      <c r="Y1224" s="36">
        <v>41389</v>
      </c>
      <c r="AA1224" t="s">
        <v>746</v>
      </c>
      <c r="AB1224" s="36">
        <v>41421</v>
      </c>
    </row>
    <row r="1225" spans="2:28" x14ac:dyDescent="0.25">
      <c r="B1225" s="24" t="s">
        <v>30</v>
      </c>
      <c r="C1225" s="24" t="s">
        <v>17</v>
      </c>
      <c r="D1225" s="24" t="s">
        <v>2202</v>
      </c>
      <c r="E1225" s="24" t="s">
        <v>11500</v>
      </c>
      <c r="F1225" s="24" t="s">
        <v>11501</v>
      </c>
      <c r="G1225" s="36">
        <v>41351</v>
      </c>
      <c r="H1225" s="36">
        <v>41351</v>
      </c>
      <c r="I1225" s="12">
        <v>4</v>
      </c>
      <c r="J1225" s="12">
        <v>4</v>
      </c>
      <c r="K1225" s="12">
        <v>4</v>
      </c>
      <c r="L1225" s="24" t="s">
        <v>10599</v>
      </c>
      <c r="M1225" t="str">
        <f>VLOOKUP(LEFT(Incoming_Data[[#This Row],[Object ID]],1),Lookup[#All],2,FALSE)</f>
        <v>Service Request</v>
      </c>
      <c r="N1225" s="36">
        <f>IFERROR(VLOOKUP(Incoming_Data[[#This Row],[Object ID]],SP_Data[#All],2,FALSE),"")</f>
        <v>41417</v>
      </c>
      <c r="O1225" s="36" t="str">
        <f>IFERROR(VLOOKUP(Incoming_Data[[#This Row],[Object ID]],Finalized_Data[#All],2,FALSE),"")</f>
        <v/>
      </c>
      <c r="P12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5" s="6">
        <f>IFERROR(DATE(YEAR(Incoming_Data[[#This Row],[Incoming Day]]),MONTH(Incoming_Data[[#This Row],[Incoming Day]]),1),"")</f>
        <v>41334</v>
      </c>
      <c r="R1225" s="3">
        <f>DATE(YEAR(Incoming_Data[[#This Row],[Incoming Day]]),1,1)</f>
        <v>41275</v>
      </c>
      <c r="S1225" s="6">
        <f>IFERROR(DATE(YEAR(Incoming_Data[[#This Row],[Completed Day]]),MONTH(Incoming_Data[[#This Row],[Completed Day]]),1),"")</f>
        <v>41395</v>
      </c>
      <c r="T1225" s="6" t="str">
        <f>IFERROR(DATE(YEAR(Incoming_Data[[#This Row],[Confirmed Day]]),MONTH(Incoming_Data[[#This Row],[Confirmed Day]]),1),"")</f>
        <v/>
      </c>
      <c r="U1225" s="12">
        <f>IF(ISNUMBER(Incoming_Data[[#This Row],[Completed Day]]),1,0)</f>
        <v>1</v>
      </c>
      <c r="V1225" s="12">
        <f>IF(ISNUMBER(Incoming_Data[[#This Row],[Confirmed Day]]),1,0)</f>
        <v>0</v>
      </c>
      <c r="X1225" t="s">
        <v>12221</v>
      </c>
      <c r="Y1225" s="36">
        <v>41409</v>
      </c>
      <c r="AA1225" t="s">
        <v>748</v>
      </c>
      <c r="AB1225" s="36">
        <v>41390</v>
      </c>
    </row>
    <row r="1226" spans="2:28" x14ac:dyDescent="0.25">
      <c r="B1226" s="24" t="s">
        <v>30</v>
      </c>
      <c r="C1226" s="24" t="s">
        <v>17</v>
      </c>
      <c r="D1226" s="24" t="s">
        <v>2202</v>
      </c>
      <c r="E1226" s="24" t="s">
        <v>6723</v>
      </c>
      <c r="F1226" s="24" t="s">
        <v>11502</v>
      </c>
      <c r="G1226" s="36">
        <v>41355</v>
      </c>
      <c r="H1226" s="36">
        <v>41355</v>
      </c>
      <c r="I1226" s="12">
        <v>3</v>
      </c>
      <c r="J1226" s="12">
        <v>3</v>
      </c>
      <c r="K1226" s="12">
        <v>3</v>
      </c>
      <c r="L1226" s="24" t="s">
        <v>10597</v>
      </c>
      <c r="M1226" t="str">
        <f>VLOOKUP(LEFT(Incoming_Data[[#This Row],[Object ID]],1),Lookup[#All],2,FALSE)</f>
        <v>Service Request</v>
      </c>
      <c r="N1226" s="36">
        <f>IFERROR(VLOOKUP(Incoming_Data[[#This Row],[Object ID]],SP_Data[#All],2,FALSE),"")</f>
        <v>41355</v>
      </c>
      <c r="O1226" s="36">
        <f>IFERROR(VLOOKUP(Incoming_Data[[#This Row],[Object ID]],Finalized_Data[#All],2,FALSE),"")</f>
        <v>41386</v>
      </c>
      <c r="P12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6" s="6">
        <f>IFERROR(DATE(YEAR(Incoming_Data[[#This Row],[Incoming Day]]),MONTH(Incoming_Data[[#This Row],[Incoming Day]]),1),"")</f>
        <v>41334</v>
      </c>
      <c r="R1226" s="3">
        <f>DATE(YEAR(Incoming_Data[[#This Row],[Incoming Day]]),1,1)</f>
        <v>41275</v>
      </c>
      <c r="S1226" s="6">
        <f>IFERROR(DATE(YEAR(Incoming_Data[[#This Row],[Completed Day]]),MONTH(Incoming_Data[[#This Row],[Completed Day]]),1),"")</f>
        <v>41334</v>
      </c>
      <c r="T1226" s="6">
        <f>IFERROR(DATE(YEAR(Incoming_Data[[#This Row],[Confirmed Day]]),MONTH(Incoming_Data[[#This Row],[Confirmed Day]]),1),"")</f>
        <v>41365</v>
      </c>
      <c r="U1226" s="12">
        <f>IF(ISNUMBER(Incoming_Data[[#This Row],[Completed Day]]),1,0)</f>
        <v>1</v>
      </c>
      <c r="V1226" s="12">
        <f>IF(ISNUMBER(Incoming_Data[[#This Row],[Confirmed Day]]),1,0)</f>
        <v>1</v>
      </c>
      <c r="X1226" t="s">
        <v>1365</v>
      </c>
      <c r="Y1226" s="36">
        <v>41394</v>
      </c>
      <c r="AA1226" t="s">
        <v>750</v>
      </c>
      <c r="AB1226" s="36">
        <v>41421</v>
      </c>
    </row>
    <row r="1227" spans="2:28" x14ac:dyDescent="0.25">
      <c r="B1227" s="24" t="s">
        <v>30</v>
      </c>
      <c r="C1227" s="24" t="s">
        <v>17</v>
      </c>
      <c r="D1227" s="24" t="s">
        <v>2202</v>
      </c>
      <c r="E1227" s="24" t="s">
        <v>6553</v>
      </c>
      <c r="F1227" s="24" t="s">
        <v>10826</v>
      </c>
      <c r="G1227" s="36">
        <v>41348</v>
      </c>
      <c r="H1227" s="36">
        <v>41348</v>
      </c>
      <c r="I1227" s="12">
        <v>3</v>
      </c>
      <c r="J1227" s="12">
        <v>3</v>
      </c>
      <c r="K1227" s="12">
        <v>3</v>
      </c>
      <c r="L1227" s="24" t="s">
        <v>10597</v>
      </c>
      <c r="M1227" t="str">
        <f>VLOOKUP(LEFT(Incoming_Data[[#This Row],[Object ID]],1),Lookup[#All],2,FALSE)</f>
        <v>Service Request</v>
      </c>
      <c r="N1227" s="36">
        <f>IFERROR(VLOOKUP(Incoming_Data[[#This Row],[Object ID]],SP_Data[#All],2,FALSE),"")</f>
        <v>41367</v>
      </c>
      <c r="O1227" s="36">
        <f>IFERROR(VLOOKUP(Incoming_Data[[#This Row],[Object ID]],Finalized_Data[#All],2,FALSE),"")</f>
        <v>41367</v>
      </c>
      <c r="P12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7" s="6">
        <f>IFERROR(DATE(YEAR(Incoming_Data[[#This Row],[Incoming Day]]),MONTH(Incoming_Data[[#This Row],[Incoming Day]]),1),"")</f>
        <v>41334</v>
      </c>
      <c r="R1227" s="3">
        <f>DATE(YEAR(Incoming_Data[[#This Row],[Incoming Day]]),1,1)</f>
        <v>41275</v>
      </c>
      <c r="S1227" s="6">
        <f>IFERROR(DATE(YEAR(Incoming_Data[[#This Row],[Completed Day]]),MONTH(Incoming_Data[[#This Row],[Completed Day]]),1),"")</f>
        <v>41365</v>
      </c>
      <c r="T1227" s="6">
        <f>IFERROR(DATE(YEAR(Incoming_Data[[#This Row],[Confirmed Day]]),MONTH(Incoming_Data[[#This Row],[Confirmed Day]]),1),"")</f>
        <v>41365</v>
      </c>
      <c r="U1227" s="12">
        <f>IF(ISNUMBER(Incoming_Data[[#This Row],[Completed Day]]),1,0)</f>
        <v>1</v>
      </c>
      <c r="V1227" s="12">
        <f>IF(ISNUMBER(Incoming_Data[[#This Row],[Confirmed Day]]),1,0)</f>
        <v>1</v>
      </c>
      <c r="X1227" t="s">
        <v>1367</v>
      </c>
      <c r="Y1227" s="36">
        <v>41393</v>
      </c>
      <c r="AA1227" t="s">
        <v>752</v>
      </c>
      <c r="AB1227" s="36">
        <v>41421</v>
      </c>
    </row>
    <row r="1228" spans="2:28" x14ac:dyDescent="0.25">
      <c r="B1228" s="24" t="s">
        <v>30</v>
      </c>
      <c r="C1228" s="24" t="s">
        <v>17</v>
      </c>
      <c r="D1228" s="24" t="s">
        <v>2202</v>
      </c>
      <c r="E1228" s="24" t="s">
        <v>11503</v>
      </c>
      <c r="F1228" s="24" t="s">
        <v>11501</v>
      </c>
      <c r="G1228" s="36">
        <v>41366</v>
      </c>
      <c r="H1228" s="36">
        <v>41366</v>
      </c>
      <c r="I1228" s="12">
        <v>3</v>
      </c>
      <c r="J1228" s="12">
        <v>3</v>
      </c>
      <c r="K1228" s="12">
        <v>3</v>
      </c>
      <c r="L1228" s="24" t="s">
        <v>10599</v>
      </c>
      <c r="M1228" t="str">
        <f>VLOOKUP(LEFT(Incoming_Data[[#This Row],[Object ID]],1),Lookup[#All],2,FALSE)</f>
        <v>Service Request</v>
      </c>
      <c r="N1228" s="36">
        <f>IFERROR(VLOOKUP(Incoming_Data[[#This Row],[Object ID]],SP_Data[#All],2,FALSE),"")</f>
        <v>41408</v>
      </c>
      <c r="O1228" s="36" t="str">
        <f>IFERROR(VLOOKUP(Incoming_Data[[#This Row],[Object ID]],Finalized_Data[#All],2,FALSE),"")</f>
        <v/>
      </c>
      <c r="P12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8" s="6">
        <f>IFERROR(DATE(YEAR(Incoming_Data[[#This Row],[Incoming Day]]),MONTH(Incoming_Data[[#This Row],[Incoming Day]]),1),"")</f>
        <v>41365</v>
      </c>
      <c r="R1228" s="3">
        <f>DATE(YEAR(Incoming_Data[[#This Row],[Incoming Day]]),1,1)</f>
        <v>41275</v>
      </c>
      <c r="S1228" s="6">
        <f>IFERROR(DATE(YEAR(Incoming_Data[[#This Row],[Completed Day]]),MONTH(Incoming_Data[[#This Row],[Completed Day]]),1),"")</f>
        <v>41395</v>
      </c>
      <c r="T1228" s="6" t="str">
        <f>IFERROR(DATE(YEAR(Incoming_Data[[#This Row],[Confirmed Day]]),MONTH(Incoming_Data[[#This Row],[Confirmed Day]]),1),"")</f>
        <v/>
      </c>
      <c r="U1228" s="12">
        <f>IF(ISNUMBER(Incoming_Data[[#This Row],[Completed Day]]),1,0)</f>
        <v>1</v>
      </c>
      <c r="V1228" s="12">
        <f>IF(ISNUMBER(Incoming_Data[[#This Row],[Confirmed Day]]),1,0)</f>
        <v>0</v>
      </c>
      <c r="X1228" t="s">
        <v>1898</v>
      </c>
      <c r="Y1228" s="36">
        <v>41389</v>
      </c>
      <c r="AA1228" t="s">
        <v>754</v>
      </c>
      <c r="AB1228" s="36">
        <v>41390</v>
      </c>
    </row>
    <row r="1229" spans="2:28" x14ac:dyDescent="0.25">
      <c r="B1229" s="24" t="s">
        <v>30</v>
      </c>
      <c r="C1229" s="24" t="s">
        <v>17</v>
      </c>
      <c r="D1229" s="24" t="s">
        <v>2202</v>
      </c>
      <c r="E1229" s="24" t="s">
        <v>11504</v>
      </c>
      <c r="F1229" s="24" t="s">
        <v>11505</v>
      </c>
      <c r="G1229" s="36">
        <v>41366</v>
      </c>
      <c r="H1229" s="36">
        <v>41366</v>
      </c>
      <c r="I1229" s="12">
        <v>2</v>
      </c>
      <c r="J1229" s="12">
        <v>3</v>
      </c>
      <c r="K1229" s="12">
        <v>3</v>
      </c>
      <c r="L1229" s="24" t="s">
        <v>10599</v>
      </c>
      <c r="M1229" t="str">
        <f>VLOOKUP(LEFT(Incoming_Data[[#This Row],[Object ID]],1),Lookup[#All],2,FALSE)</f>
        <v>Service Request</v>
      </c>
      <c r="N1229" s="36">
        <f>IFERROR(VLOOKUP(Incoming_Data[[#This Row],[Object ID]],SP_Data[#All],2,FALSE),"")</f>
        <v>41408</v>
      </c>
      <c r="O1229" s="36" t="str">
        <f>IFERROR(VLOOKUP(Incoming_Data[[#This Row],[Object ID]],Finalized_Data[#All],2,FALSE),"")</f>
        <v/>
      </c>
      <c r="P12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29" s="6">
        <f>IFERROR(DATE(YEAR(Incoming_Data[[#This Row],[Incoming Day]]),MONTH(Incoming_Data[[#This Row],[Incoming Day]]),1),"")</f>
        <v>41365</v>
      </c>
      <c r="R1229" s="3">
        <f>DATE(YEAR(Incoming_Data[[#This Row],[Incoming Day]]),1,1)</f>
        <v>41275</v>
      </c>
      <c r="S1229" s="6">
        <f>IFERROR(DATE(YEAR(Incoming_Data[[#This Row],[Completed Day]]),MONTH(Incoming_Data[[#This Row],[Completed Day]]),1),"")</f>
        <v>41395</v>
      </c>
      <c r="T1229" s="6" t="str">
        <f>IFERROR(DATE(YEAR(Incoming_Data[[#This Row],[Confirmed Day]]),MONTH(Incoming_Data[[#This Row],[Confirmed Day]]),1),"")</f>
        <v/>
      </c>
      <c r="U1229" s="12">
        <f>IF(ISNUMBER(Incoming_Data[[#This Row],[Completed Day]]),1,0)</f>
        <v>1</v>
      </c>
      <c r="V1229" s="12">
        <f>IF(ISNUMBER(Incoming_Data[[#This Row],[Confirmed Day]]),1,0)</f>
        <v>0</v>
      </c>
      <c r="X1229" t="s">
        <v>706</v>
      </c>
      <c r="Y1229" s="36">
        <v>41390</v>
      </c>
      <c r="AA1229" t="s">
        <v>755</v>
      </c>
      <c r="AB1229" s="36">
        <v>41390</v>
      </c>
    </row>
    <row r="1230" spans="2:28" x14ac:dyDescent="0.25">
      <c r="B1230" s="24" t="s">
        <v>30</v>
      </c>
      <c r="C1230" s="24" t="s">
        <v>17</v>
      </c>
      <c r="D1230" s="24" t="s">
        <v>2202</v>
      </c>
      <c r="E1230" s="24" t="s">
        <v>11506</v>
      </c>
      <c r="F1230" s="24" t="s">
        <v>11505</v>
      </c>
      <c r="G1230" s="36">
        <v>41367</v>
      </c>
      <c r="H1230" s="36">
        <v>41367</v>
      </c>
      <c r="I1230" s="12">
        <v>1</v>
      </c>
      <c r="J1230" s="12">
        <v>3</v>
      </c>
      <c r="K1230" s="12">
        <v>3</v>
      </c>
      <c r="L1230" s="24" t="s">
        <v>10599</v>
      </c>
      <c r="M1230" t="str">
        <f>VLOOKUP(LEFT(Incoming_Data[[#This Row],[Object ID]],1),Lookup[#All],2,FALSE)</f>
        <v>Service Request</v>
      </c>
      <c r="N1230" s="36">
        <f>IFERROR(VLOOKUP(Incoming_Data[[#This Row],[Object ID]],SP_Data[#All],2,FALSE),"")</f>
        <v>41408</v>
      </c>
      <c r="O1230" s="36" t="str">
        <f>IFERROR(VLOOKUP(Incoming_Data[[#This Row],[Object ID]],Finalized_Data[#All],2,FALSE),"")</f>
        <v/>
      </c>
      <c r="P12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0" s="6">
        <f>IFERROR(DATE(YEAR(Incoming_Data[[#This Row],[Incoming Day]]),MONTH(Incoming_Data[[#This Row],[Incoming Day]]),1),"")</f>
        <v>41365</v>
      </c>
      <c r="R1230" s="3">
        <f>DATE(YEAR(Incoming_Data[[#This Row],[Incoming Day]]),1,1)</f>
        <v>41275</v>
      </c>
      <c r="S1230" s="6">
        <f>IFERROR(DATE(YEAR(Incoming_Data[[#This Row],[Completed Day]]),MONTH(Incoming_Data[[#This Row],[Completed Day]]),1),"")</f>
        <v>41395</v>
      </c>
      <c r="T1230" s="6" t="str">
        <f>IFERROR(DATE(YEAR(Incoming_Data[[#This Row],[Confirmed Day]]),MONTH(Incoming_Data[[#This Row],[Confirmed Day]]),1),"")</f>
        <v/>
      </c>
      <c r="U1230" s="12">
        <f>IF(ISNUMBER(Incoming_Data[[#This Row],[Completed Day]]),1,0)</f>
        <v>1</v>
      </c>
      <c r="V1230" s="12">
        <f>IF(ISNUMBER(Incoming_Data[[#This Row],[Confirmed Day]]),1,0)</f>
        <v>0</v>
      </c>
      <c r="X1230" t="s">
        <v>708</v>
      </c>
      <c r="Y1230" s="36">
        <v>41389</v>
      </c>
      <c r="AA1230" t="s">
        <v>757</v>
      </c>
      <c r="AB1230" s="36">
        <v>41421</v>
      </c>
    </row>
    <row r="1231" spans="2:28" x14ac:dyDescent="0.25">
      <c r="B1231" s="24" t="s">
        <v>30</v>
      </c>
      <c r="C1231" s="24" t="s">
        <v>17</v>
      </c>
      <c r="D1231" s="24" t="s">
        <v>2202</v>
      </c>
      <c r="E1231" s="24" t="s">
        <v>11507</v>
      </c>
      <c r="F1231" s="24" t="s">
        <v>11505</v>
      </c>
      <c r="G1231" s="36">
        <v>41373</v>
      </c>
      <c r="H1231" s="36">
        <v>41372</v>
      </c>
      <c r="I1231" s="12">
        <v>3</v>
      </c>
      <c r="J1231" s="12">
        <v>3</v>
      </c>
      <c r="K1231" s="12">
        <v>3</v>
      </c>
      <c r="L1231" s="24" t="s">
        <v>10599</v>
      </c>
      <c r="M1231" t="str">
        <f>VLOOKUP(LEFT(Incoming_Data[[#This Row],[Object ID]],1),Lookup[#All],2,FALSE)</f>
        <v>Service Request</v>
      </c>
      <c r="N1231" s="36">
        <f>IFERROR(VLOOKUP(Incoming_Data[[#This Row],[Object ID]],SP_Data[#All],2,FALSE),"")</f>
        <v>41408</v>
      </c>
      <c r="O1231" s="36" t="str">
        <f>IFERROR(VLOOKUP(Incoming_Data[[#This Row],[Object ID]],Finalized_Data[#All],2,FALSE),"")</f>
        <v/>
      </c>
      <c r="P12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1" s="6">
        <f>IFERROR(DATE(YEAR(Incoming_Data[[#This Row],[Incoming Day]]),MONTH(Incoming_Data[[#This Row],[Incoming Day]]),1),"")</f>
        <v>41365</v>
      </c>
      <c r="R1231" s="3">
        <f>DATE(YEAR(Incoming_Data[[#This Row],[Incoming Day]]),1,1)</f>
        <v>41275</v>
      </c>
      <c r="S1231" s="6">
        <f>IFERROR(DATE(YEAR(Incoming_Data[[#This Row],[Completed Day]]),MONTH(Incoming_Data[[#This Row],[Completed Day]]),1),"")</f>
        <v>41395</v>
      </c>
      <c r="T1231" s="6" t="str">
        <f>IFERROR(DATE(YEAR(Incoming_Data[[#This Row],[Confirmed Day]]),MONTH(Incoming_Data[[#This Row],[Confirmed Day]]),1),"")</f>
        <v/>
      </c>
      <c r="U1231" s="12">
        <f>IF(ISNUMBER(Incoming_Data[[#This Row],[Completed Day]]),1,0)</f>
        <v>1</v>
      </c>
      <c r="V1231" s="12">
        <f>IF(ISNUMBER(Incoming_Data[[#This Row],[Confirmed Day]]),1,0)</f>
        <v>0</v>
      </c>
      <c r="X1231" t="s">
        <v>710</v>
      </c>
      <c r="Y1231" s="36">
        <v>41397</v>
      </c>
      <c r="AA1231" t="s">
        <v>759</v>
      </c>
      <c r="AB1231" s="36">
        <v>41421</v>
      </c>
    </row>
    <row r="1232" spans="2:28" x14ac:dyDescent="0.25">
      <c r="B1232" s="24" t="s">
        <v>30</v>
      </c>
      <c r="C1232" s="24" t="s">
        <v>17</v>
      </c>
      <c r="D1232" s="24" t="s">
        <v>2202</v>
      </c>
      <c r="E1232" s="24" t="s">
        <v>526</v>
      </c>
      <c r="F1232" s="24" t="s">
        <v>527</v>
      </c>
      <c r="G1232" s="36">
        <v>41379</v>
      </c>
      <c r="H1232" s="36">
        <v>41379</v>
      </c>
      <c r="I1232" s="12">
        <v>3</v>
      </c>
      <c r="J1232" s="12">
        <v>3</v>
      </c>
      <c r="K1232" s="12">
        <v>3</v>
      </c>
      <c r="L1232" s="24" t="s">
        <v>10597</v>
      </c>
      <c r="M1232" t="str">
        <f>VLOOKUP(LEFT(Incoming_Data[[#This Row],[Object ID]],1),Lookup[#All],2,FALSE)</f>
        <v>Service Request</v>
      </c>
      <c r="N1232" s="36">
        <f>IFERROR(VLOOKUP(Incoming_Data[[#This Row],[Object ID]],SP_Data[#All],2,FALSE),"")</f>
        <v>41394</v>
      </c>
      <c r="O1232" s="36">
        <f>IFERROR(VLOOKUP(Incoming_Data[[#This Row],[Object ID]],Finalized_Data[#All],2,FALSE),"")</f>
        <v>41425</v>
      </c>
      <c r="P12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2" s="6">
        <f>IFERROR(DATE(YEAR(Incoming_Data[[#This Row],[Incoming Day]]),MONTH(Incoming_Data[[#This Row],[Incoming Day]]),1),"")</f>
        <v>41365</v>
      </c>
      <c r="R1232" s="3">
        <f>DATE(YEAR(Incoming_Data[[#This Row],[Incoming Day]]),1,1)</f>
        <v>41275</v>
      </c>
      <c r="S1232" s="6">
        <f>IFERROR(DATE(YEAR(Incoming_Data[[#This Row],[Completed Day]]),MONTH(Incoming_Data[[#This Row],[Completed Day]]),1),"")</f>
        <v>41365</v>
      </c>
      <c r="T1232" s="6">
        <f>IFERROR(DATE(YEAR(Incoming_Data[[#This Row],[Confirmed Day]]),MONTH(Incoming_Data[[#This Row],[Confirmed Day]]),1),"")</f>
        <v>41395</v>
      </c>
      <c r="U1232" s="12">
        <f>IF(ISNUMBER(Incoming_Data[[#This Row],[Completed Day]]),1,0)</f>
        <v>1</v>
      </c>
      <c r="V1232" s="12">
        <f>IF(ISNUMBER(Incoming_Data[[#This Row],[Confirmed Day]]),1,0)</f>
        <v>1</v>
      </c>
      <c r="X1232" t="s">
        <v>1669</v>
      </c>
      <c r="Y1232" s="36">
        <v>41393</v>
      </c>
      <c r="AA1232" t="s">
        <v>761</v>
      </c>
      <c r="AB1232" s="36">
        <v>41390</v>
      </c>
    </row>
    <row r="1233" spans="2:28" x14ac:dyDescent="0.25">
      <c r="B1233" s="24" t="s">
        <v>30</v>
      </c>
      <c r="C1233" s="24" t="s">
        <v>17</v>
      </c>
      <c r="D1233" s="24" t="s">
        <v>2202</v>
      </c>
      <c r="E1233" s="24" t="s">
        <v>644</v>
      </c>
      <c r="F1233" s="24" t="s">
        <v>645</v>
      </c>
      <c r="G1233" s="36">
        <v>41386</v>
      </c>
      <c r="H1233" s="36">
        <v>41386</v>
      </c>
      <c r="I1233" s="12">
        <v>2</v>
      </c>
      <c r="J1233" s="12">
        <v>3</v>
      </c>
      <c r="K1233" s="12">
        <v>3</v>
      </c>
      <c r="L1233" s="24" t="s">
        <v>10597</v>
      </c>
      <c r="M1233" t="str">
        <f>VLOOKUP(LEFT(Incoming_Data[[#This Row],[Object ID]],1),Lookup[#All],2,FALSE)</f>
        <v>Service Request</v>
      </c>
      <c r="N1233" s="36">
        <f>IFERROR(VLOOKUP(Incoming_Data[[#This Row],[Object ID]],SP_Data[#All],2,FALSE),"")</f>
        <v>41394</v>
      </c>
      <c r="O1233" s="36">
        <f>IFERROR(VLOOKUP(Incoming_Data[[#This Row],[Object ID]],Finalized_Data[#All],2,FALSE),"")</f>
        <v>41425</v>
      </c>
      <c r="P12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3" s="6">
        <f>IFERROR(DATE(YEAR(Incoming_Data[[#This Row],[Incoming Day]]),MONTH(Incoming_Data[[#This Row],[Incoming Day]]),1),"")</f>
        <v>41365</v>
      </c>
      <c r="R1233" s="3">
        <f>DATE(YEAR(Incoming_Data[[#This Row],[Incoming Day]]),1,1)</f>
        <v>41275</v>
      </c>
      <c r="S1233" s="6">
        <f>IFERROR(DATE(YEAR(Incoming_Data[[#This Row],[Completed Day]]),MONTH(Incoming_Data[[#This Row],[Completed Day]]),1),"")</f>
        <v>41365</v>
      </c>
      <c r="T1233" s="6">
        <f>IFERROR(DATE(YEAR(Incoming_Data[[#This Row],[Confirmed Day]]),MONTH(Incoming_Data[[#This Row],[Confirmed Day]]),1),"")</f>
        <v>41395</v>
      </c>
      <c r="U1233" s="12">
        <f>IF(ISNUMBER(Incoming_Data[[#This Row],[Completed Day]]),1,0)</f>
        <v>1</v>
      </c>
      <c r="V1233" s="12">
        <f>IF(ISNUMBER(Incoming_Data[[#This Row],[Confirmed Day]]),1,0)</f>
        <v>1</v>
      </c>
      <c r="X1233" t="s">
        <v>712</v>
      </c>
      <c r="Y1233" s="36">
        <v>41389</v>
      </c>
      <c r="AA1233" t="s">
        <v>762</v>
      </c>
      <c r="AB1233" s="36">
        <v>41421</v>
      </c>
    </row>
    <row r="1234" spans="2:28" x14ac:dyDescent="0.25">
      <c r="B1234" s="24" t="s">
        <v>30</v>
      </c>
      <c r="C1234" s="24" t="s">
        <v>17</v>
      </c>
      <c r="D1234" s="24" t="s">
        <v>2202</v>
      </c>
      <c r="E1234" s="24" t="s">
        <v>11508</v>
      </c>
      <c r="F1234" s="24" t="s">
        <v>11509</v>
      </c>
      <c r="G1234" s="36">
        <v>41398</v>
      </c>
      <c r="H1234" s="36">
        <v>41397</v>
      </c>
      <c r="I1234" s="12">
        <v>2</v>
      </c>
      <c r="J1234" s="12">
        <v>3</v>
      </c>
      <c r="K1234" s="12">
        <v>3</v>
      </c>
      <c r="L1234" s="24" t="s">
        <v>10599</v>
      </c>
      <c r="M1234" t="str">
        <f>VLOOKUP(LEFT(Incoming_Data[[#This Row],[Object ID]],1),Lookup[#All],2,FALSE)</f>
        <v>Service Request</v>
      </c>
      <c r="N1234" s="36">
        <f>IFERROR(VLOOKUP(Incoming_Data[[#This Row],[Object ID]],SP_Data[#All],2,FALSE),"")</f>
        <v>41404</v>
      </c>
      <c r="O1234" s="36" t="str">
        <f>IFERROR(VLOOKUP(Incoming_Data[[#This Row],[Object ID]],Finalized_Data[#All],2,FALSE),"")</f>
        <v/>
      </c>
      <c r="P12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4" s="6">
        <f>IFERROR(DATE(YEAR(Incoming_Data[[#This Row],[Incoming Day]]),MONTH(Incoming_Data[[#This Row],[Incoming Day]]),1),"")</f>
        <v>41395</v>
      </c>
      <c r="R1234" s="3">
        <f>DATE(YEAR(Incoming_Data[[#This Row],[Incoming Day]]),1,1)</f>
        <v>41275</v>
      </c>
      <c r="S1234" s="6">
        <f>IFERROR(DATE(YEAR(Incoming_Data[[#This Row],[Completed Day]]),MONTH(Incoming_Data[[#This Row],[Completed Day]]),1),"")</f>
        <v>41395</v>
      </c>
      <c r="T1234" s="6" t="str">
        <f>IFERROR(DATE(YEAR(Incoming_Data[[#This Row],[Confirmed Day]]),MONTH(Incoming_Data[[#This Row],[Confirmed Day]]),1),"")</f>
        <v/>
      </c>
      <c r="U1234" s="12">
        <f>IF(ISNUMBER(Incoming_Data[[#This Row],[Completed Day]]),1,0)</f>
        <v>1</v>
      </c>
      <c r="V1234" s="12">
        <f>IF(ISNUMBER(Incoming_Data[[#This Row],[Confirmed Day]]),1,0)</f>
        <v>0</v>
      </c>
      <c r="X1234" t="s">
        <v>714</v>
      </c>
      <c r="Y1234" s="36">
        <v>41389</v>
      </c>
      <c r="AA1234" t="s">
        <v>763</v>
      </c>
      <c r="AB1234" s="36">
        <v>41421</v>
      </c>
    </row>
    <row r="1235" spans="2:28" x14ac:dyDescent="0.25">
      <c r="B1235" s="24" t="s">
        <v>30</v>
      </c>
      <c r="C1235" s="24" t="s">
        <v>17</v>
      </c>
      <c r="D1235" s="24" t="s">
        <v>2202</v>
      </c>
      <c r="E1235" s="24" t="s">
        <v>11510</v>
      </c>
      <c r="F1235" s="24" t="s">
        <v>11511</v>
      </c>
      <c r="G1235" s="36">
        <v>41401</v>
      </c>
      <c r="H1235" s="36">
        <v>41401</v>
      </c>
      <c r="I1235" s="12">
        <v>3</v>
      </c>
      <c r="J1235" s="12">
        <v>3</v>
      </c>
      <c r="K1235" s="12">
        <v>3</v>
      </c>
      <c r="L1235" s="24" t="s">
        <v>10599</v>
      </c>
      <c r="M1235" t="str">
        <f>VLOOKUP(LEFT(Incoming_Data[[#This Row],[Object ID]],1),Lookup[#All],2,FALSE)</f>
        <v>Service Request</v>
      </c>
      <c r="N1235" s="36">
        <f>IFERROR(VLOOKUP(Incoming_Data[[#This Row],[Object ID]],SP_Data[#All],2,FALSE),"")</f>
        <v>41408</v>
      </c>
      <c r="O1235" s="36" t="str">
        <f>IFERROR(VLOOKUP(Incoming_Data[[#This Row],[Object ID]],Finalized_Data[#All],2,FALSE),"")</f>
        <v/>
      </c>
      <c r="P12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5" s="6">
        <f>IFERROR(DATE(YEAR(Incoming_Data[[#This Row],[Incoming Day]]),MONTH(Incoming_Data[[#This Row],[Incoming Day]]),1),"")</f>
        <v>41395</v>
      </c>
      <c r="R1235" s="3">
        <f>DATE(YEAR(Incoming_Data[[#This Row],[Incoming Day]]),1,1)</f>
        <v>41275</v>
      </c>
      <c r="S1235" s="6">
        <f>IFERROR(DATE(YEAR(Incoming_Data[[#This Row],[Completed Day]]),MONTH(Incoming_Data[[#This Row],[Completed Day]]),1),"")</f>
        <v>41395</v>
      </c>
      <c r="T1235" s="6" t="str">
        <f>IFERROR(DATE(YEAR(Incoming_Data[[#This Row],[Confirmed Day]]),MONTH(Incoming_Data[[#This Row],[Confirmed Day]]),1),"")</f>
        <v/>
      </c>
      <c r="U1235" s="12">
        <f>IF(ISNUMBER(Incoming_Data[[#This Row],[Completed Day]]),1,0)</f>
        <v>1</v>
      </c>
      <c r="V1235" s="12">
        <f>IF(ISNUMBER(Incoming_Data[[#This Row],[Confirmed Day]]),1,0)</f>
        <v>0</v>
      </c>
      <c r="X1235" t="s">
        <v>1803</v>
      </c>
      <c r="Y1235" s="36">
        <v>41389</v>
      </c>
      <c r="AA1235" t="s">
        <v>1804</v>
      </c>
      <c r="AB1235" s="36">
        <v>41421</v>
      </c>
    </row>
    <row r="1236" spans="2:28" x14ac:dyDescent="0.25">
      <c r="B1236" s="24" t="s">
        <v>30</v>
      </c>
      <c r="C1236" s="24" t="s">
        <v>17</v>
      </c>
      <c r="D1236" s="24" t="s">
        <v>2202</v>
      </c>
      <c r="E1236" s="24" t="s">
        <v>11512</v>
      </c>
      <c r="F1236" s="24" t="s">
        <v>11513</v>
      </c>
      <c r="G1236" s="36">
        <v>41411</v>
      </c>
      <c r="H1236" s="36">
        <v>41411</v>
      </c>
      <c r="I1236" s="12">
        <v>2</v>
      </c>
      <c r="J1236" s="12">
        <v>3</v>
      </c>
      <c r="K1236" s="12">
        <v>3</v>
      </c>
      <c r="L1236" s="24" t="s">
        <v>10599</v>
      </c>
      <c r="M1236" t="str">
        <f>VLOOKUP(LEFT(Incoming_Data[[#This Row],[Object ID]],1),Lookup[#All],2,FALSE)</f>
        <v>Service Request</v>
      </c>
      <c r="N1236" s="36">
        <f>IFERROR(VLOOKUP(Incoming_Data[[#This Row],[Object ID]],SP_Data[#All],2,FALSE),"")</f>
        <v>41417</v>
      </c>
      <c r="O1236" s="36" t="str">
        <f>IFERROR(VLOOKUP(Incoming_Data[[#This Row],[Object ID]],Finalized_Data[#All],2,FALSE),"")</f>
        <v/>
      </c>
      <c r="P12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6" s="6">
        <f>IFERROR(DATE(YEAR(Incoming_Data[[#This Row],[Incoming Day]]),MONTH(Incoming_Data[[#This Row],[Incoming Day]]),1),"")</f>
        <v>41395</v>
      </c>
      <c r="R1236" s="3">
        <f>DATE(YEAR(Incoming_Data[[#This Row],[Incoming Day]]),1,1)</f>
        <v>41275</v>
      </c>
      <c r="S1236" s="6">
        <f>IFERROR(DATE(YEAR(Incoming_Data[[#This Row],[Completed Day]]),MONTH(Incoming_Data[[#This Row],[Completed Day]]),1),"")</f>
        <v>41395</v>
      </c>
      <c r="T1236" s="6" t="str">
        <f>IFERROR(DATE(YEAR(Incoming_Data[[#This Row],[Confirmed Day]]),MONTH(Incoming_Data[[#This Row],[Confirmed Day]]),1),"")</f>
        <v/>
      </c>
      <c r="U1236" s="12">
        <f>IF(ISNUMBER(Incoming_Data[[#This Row],[Completed Day]]),1,0)</f>
        <v>1</v>
      </c>
      <c r="V1236" s="12">
        <f>IF(ISNUMBER(Incoming_Data[[#This Row],[Confirmed Day]]),1,0)</f>
        <v>0</v>
      </c>
      <c r="X1236" t="s">
        <v>1900</v>
      </c>
      <c r="Y1236" s="36">
        <v>41389</v>
      </c>
      <c r="AA1236" t="s">
        <v>1805</v>
      </c>
      <c r="AB1236" s="36">
        <v>41421</v>
      </c>
    </row>
    <row r="1237" spans="2:28" x14ac:dyDescent="0.25">
      <c r="B1237" s="24" t="s">
        <v>30</v>
      </c>
      <c r="C1237" s="24" t="s">
        <v>17</v>
      </c>
      <c r="D1237" s="24" t="s">
        <v>2202</v>
      </c>
      <c r="E1237" s="24" t="s">
        <v>11514</v>
      </c>
      <c r="F1237" s="24" t="s">
        <v>11515</v>
      </c>
      <c r="G1237" s="36">
        <v>41417</v>
      </c>
      <c r="H1237" s="36">
        <v>41416</v>
      </c>
      <c r="I1237" s="12">
        <v>4</v>
      </c>
      <c r="J1237" s="12">
        <v>4</v>
      </c>
      <c r="K1237" s="12">
        <v>4</v>
      </c>
      <c r="L1237" s="24" t="s">
        <v>10602</v>
      </c>
      <c r="M1237" t="str">
        <f>VLOOKUP(LEFT(Incoming_Data[[#This Row],[Object ID]],1),Lookup[#All],2,FALSE)</f>
        <v>Service Request</v>
      </c>
      <c r="N1237" s="36" t="str">
        <f>IFERROR(VLOOKUP(Incoming_Data[[#This Row],[Object ID]],SP_Data[#All],2,FALSE),"")</f>
        <v/>
      </c>
      <c r="O1237" s="36" t="str">
        <f>IFERROR(VLOOKUP(Incoming_Data[[#This Row],[Object ID]],Finalized_Data[#All],2,FALSE),"")</f>
        <v/>
      </c>
      <c r="P12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7" s="6">
        <f>IFERROR(DATE(YEAR(Incoming_Data[[#This Row],[Incoming Day]]),MONTH(Incoming_Data[[#This Row],[Incoming Day]]),1),"")</f>
        <v>41395</v>
      </c>
      <c r="R1237" s="3">
        <f>DATE(YEAR(Incoming_Data[[#This Row],[Incoming Day]]),1,1)</f>
        <v>41275</v>
      </c>
      <c r="S1237" s="6" t="str">
        <f>IFERROR(DATE(YEAR(Incoming_Data[[#This Row],[Completed Day]]),MONTH(Incoming_Data[[#This Row],[Completed Day]]),1),"")</f>
        <v/>
      </c>
      <c r="T1237" s="6" t="str">
        <f>IFERROR(DATE(YEAR(Incoming_Data[[#This Row],[Confirmed Day]]),MONTH(Incoming_Data[[#This Row],[Confirmed Day]]),1),"")</f>
        <v/>
      </c>
      <c r="U1237" s="12">
        <f>IF(ISNUMBER(Incoming_Data[[#This Row],[Completed Day]]),1,0)</f>
        <v>0</v>
      </c>
      <c r="V1237" s="12">
        <f>IF(ISNUMBER(Incoming_Data[[#This Row],[Confirmed Day]]),1,0)</f>
        <v>0</v>
      </c>
      <c r="X1237" t="s">
        <v>716</v>
      </c>
      <c r="Y1237" s="36">
        <v>41397</v>
      </c>
      <c r="AA1237" t="s">
        <v>1806</v>
      </c>
      <c r="AB1237" s="36">
        <v>41421</v>
      </c>
    </row>
    <row r="1238" spans="2:28" x14ac:dyDescent="0.25">
      <c r="B1238" s="24" t="s">
        <v>30</v>
      </c>
      <c r="C1238" s="24" t="s">
        <v>17</v>
      </c>
      <c r="D1238" s="24" t="s">
        <v>2202</v>
      </c>
      <c r="E1238" s="24" t="s">
        <v>9381</v>
      </c>
      <c r="F1238" s="24" t="s">
        <v>11516</v>
      </c>
      <c r="G1238" s="36">
        <v>41330</v>
      </c>
      <c r="H1238" s="36">
        <v>41330</v>
      </c>
      <c r="I1238" s="12">
        <v>3</v>
      </c>
      <c r="J1238" s="12">
        <v>3</v>
      </c>
      <c r="K1238" s="12">
        <v>3</v>
      </c>
      <c r="L1238" s="24" t="s">
        <v>10597</v>
      </c>
      <c r="M1238" t="str">
        <f>VLOOKUP(LEFT(Incoming_Data[[#This Row],[Object ID]],1),Lookup[#All],2,FALSE)</f>
        <v>Incident</v>
      </c>
      <c r="N1238" s="36">
        <f>IFERROR(VLOOKUP(Incoming_Data[[#This Row],[Object ID]],SP_Data[#All],2,FALSE),"")</f>
        <v>41353</v>
      </c>
      <c r="O1238" s="36">
        <f>IFERROR(VLOOKUP(Incoming_Data[[#This Row],[Object ID]],Finalized_Data[#All],2,FALSE),"")</f>
        <v>41416</v>
      </c>
      <c r="P12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8" s="6">
        <f>IFERROR(DATE(YEAR(Incoming_Data[[#This Row],[Incoming Day]]),MONTH(Incoming_Data[[#This Row],[Incoming Day]]),1),"")</f>
        <v>41306</v>
      </c>
      <c r="R1238" s="3">
        <f>DATE(YEAR(Incoming_Data[[#This Row],[Incoming Day]]),1,1)</f>
        <v>41275</v>
      </c>
      <c r="S1238" s="6">
        <f>IFERROR(DATE(YEAR(Incoming_Data[[#This Row],[Completed Day]]),MONTH(Incoming_Data[[#This Row],[Completed Day]]),1),"")</f>
        <v>41334</v>
      </c>
      <c r="T1238" s="6">
        <f>IFERROR(DATE(YEAR(Incoming_Data[[#This Row],[Confirmed Day]]),MONTH(Incoming_Data[[#This Row],[Confirmed Day]]),1),"")</f>
        <v>41395</v>
      </c>
      <c r="U1238" s="12">
        <f>IF(ISNUMBER(Incoming_Data[[#This Row],[Completed Day]]),1,0)</f>
        <v>1</v>
      </c>
      <c r="V1238" s="12">
        <f>IF(ISNUMBER(Incoming_Data[[#This Row],[Confirmed Day]]),1,0)</f>
        <v>1</v>
      </c>
      <c r="X1238" t="s">
        <v>10719</v>
      </c>
      <c r="Y1238" s="36">
        <v>41408</v>
      </c>
      <c r="AA1238" t="s">
        <v>1807</v>
      </c>
      <c r="AB1238" s="36">
        <v>41421</v>
      </c>
    </row>
    <row r="1239" spans="2:28" x14ac:dyDescent="0.25">
      <c r="B1239" s="24" t="s">
        <v>30</v>
      </c>
      <c r="C1239" s="24" t="s">
        <v>17</v>
      </c>
      <c r="D1239" s="24" t="s">
        <v>2202</v>
      </c>
      <c r="E1239" s="24" t="s">
        <v>8295</v>
      </c>
      <c r="F1239" s="24" t="s">
        <v>11517</v>
      </c>
      <c r="G1239" s="36">
        <v>41339</v>
      </c>
      <c r="H1239" s="36">
        <v>41339</v>
      </c>
      <c r="I1239" s="12">
        <v>3</v>
      </c>
      <c r="J1239" s="12">
        <v>3</v>
      </c>
      <c r="K1239" s="12">
        <v>3</v>
      </c>
      <c r="L1239" s="24" t="s">
        <v>10597</v>
      </c>
      <c r="M1239" t="str">
        <f>VLOOKUP(LEFT(Incoming_Data[[#This Row],[Object ID]],1),Lookup[#All],2,FALSE)</f>
        <v>Incident</v>
      </c>
      <c r="N1239" s="36">
        <f>IFERROR(VLOOKUP(Incoming_Data[[#This Row],[Object ID]],SP_Data[#All],2,FALSE),"")</f>
        <v>41424</v>
      </c>
      <c r="O1239" s="36">
        <f>IFERROR(VLOOKUP(Incoming_Data[[#This Row],[Object ID]],Finalized_Data[#All],2,FALSE),"")</f>
        <v>41424</v>
      </c>
      <c r="P12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39" s="6">
        <f>IFERROR(DATE(YEAR(Incoming_Data[[#This Row],[Incoming Day]]),MONTH(Incoming_Data[[#This Row],[Incoming Day]]),1),"")</f>
        <v>41334</v>
      </c>
      <c r="R1239" s="3">
        <f>DATE(YEAR(Incoming_Data[[#This Row],[Incoming Day]]),1,1)</f>
        <v>41275</v>
      </c>
      <c r="S1239" s="6">
        <f>IFERROR(DATE(YEAR(Incoming_Data[[#This Row],[Completed Day]]),MONTH(Incoming_Data[[#This Row],[Completed Day]]),1),"")</f>
        <v>41395</v>
      </c>
      <c r="T1239" s="6">
        <f>IFERROR(DATE(YEAR(Incoming_Data[[#This Row],[Confirmed Day]]),MONTH(Incoming_Data[[#This Row],[Confirmed Day]]),1),"")</f>
        <v>41395</v>
      </c>
      <c r="U1239" s="12">
        <f>IF(ISNUMBER(Incoming_Data[[#This Row],[Completed Day]]),1,0)</f>
        <v>1</v>
      </c>
      <c r="V1239" s="12">
        <f>IF(ISNUMBER(Incoming_Data[[#This Row],[Confirmed Day]]),1,0)</f>
        <v>1</v>
      </c>
      <c r="X1239" t="s">
        <v>718</v>
      </c>
      <c r="Y1239" s="36">
        <v>41389</v>
      </c>
      <c r="AA1239" t="s">
        <v>1808</v>
      </c>
      <c r="AB1239" s="36">
        <v>41421</v>
      </c>
    </row>
    <row r="1240" spans="2:28" x14ac:dyDescent="0.25">
      <c r="B1240" s="24" t="s">
        <v>30</v>
      </c>
      <c r="C1240" s="24" t="s">
        <v>17</v>
      </c>
      <c r="D1240" s="24" t="s">
        <v>2202</v>
      </c>
      <c r="E1240" s="24" t="s">
        <v>8020</v>
      </c>
      <c r="F1240" s="24" t="s">
        <v>10826</v>
      </c>
      <c r="G1240" s="36">
        <v>41340</v>
      </c>
      <c r="H1240" s="36">
        <v>41340</v>
      </c>
      <c r="I1240" s="12">
        <v>3</v>
      </c>
      <c r="J1240" s="12">
        <v>3</v>
      </c>
      <c r="K1240" s="12">
        <v>3</v>
      </c>
      <c r="L1240" s="24" t="s">
        <v>10597</v>
      </c>
      <c r="M1240" t="str">
        <f>VLOOKUP(LEFT(Incoming_Data[[#This Row],[Object ID]],1),Lookup[#All],2,FALSE)</f>
        <v>Incident</v>
      </c>
      <c r="N1240" s="36">
        <f>IFERROR(VLOOKUP(Incoming_Data[[#This Row],[Object ID]],SP_Data[#All],2,FALSE),"")</f>
        <v>41353</v>
      </c>
      <c r="O1240" s="36">
        <f>IFERROR(VLOOKUP(Incoming_Data[[#This Row],[Object ID]],Finalized_Data[#All],2,FALSE),"")</f>
        <v>41384</v>
      </c>
      <c r="P12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0" s="6">
        <f>IFERROR(DATE(YEAR(Incoming_Data[[#This Row],[Incoming Day]]),MONTH(Incoming_Data[[#This Row],[Incoming Day]]),1),"")</f>
        <v>41334</v>
      </c>
      <c r="R1240" s="3">
        <f>DATE(YEAR(Incoming_Data[[#This Row],[Incoming Day]]),1,1)</f>
        <v>41275</v>
      </c>
      <c r="S1240" s="6">
        <f>IFERROR(DATE(YEAR(Incoming_Data[[#This Row],[Completed Day]]),MONTH(Incoming_Data[[#This Row],[Completed Day]]),1),"")</f>
        <v>41334</v>
      </c>
      <c r="T1240" s="6">
        <f>IFERROR(DATE(YEAR(Incoming_Data[[#This Row],[Confirmed Day]]),MONTH(Incoming_Data[[#This Row],[Confirmed Day]]),1),"")</f>
        <v>41365</v>
      </c>
      <c r="U1240" s="12">
        <f>IF(ISNUMBER(Incoming_Data[[#This Row],[Completed Day]]),1,0)</f>
        <v>1</v>
      </c>
      <c r="V1240" s="12">
        <f>IF(ISNUMBER(Incoming_Data[[#This Row],[Confirmed Day]]),1,0)</f>
        <v>1</v>
      </c>
      <c r="X1240" t="s">
        <v>720</v>
      </c>
      <c r="Y1240" s="36">
        <v>41389</v>
      </c>
      <c r="AA1240" t="s">
        <v>1809</v>
      </c>
      <c r="AB1240" s="36">
        <v>41421</v>
      </c>
    </row>
    <row r="1241" spans="2:28" x14ac:dyDescent="0.25">
      <c r="B1241" s="24" t="s">
        <v>30</v>
      </c>
      <c r="C1241" s="24" t="s">
        <v>17</v>
      </c>
      <c r="D1241" s="24" t="s">
        <v>2202</v>
      </c>
      <c r="E1241" s="24" t="s">
        <v>7581</v>
      </c>
      <c r="F1241" s="24" t="s">
        <v>10832</v>
      </c>
      <c r="G1241" s="36">
        <v>41348</v>
      </c>
      <c r="H1241" s="36">
        <v>41348</v>
      </c>
      <c r="I1241" s="12">
        <v>3</v>
      </c>
      <c r="J1241" s="12">
        <v>3</v>
      </c>
      <c r="K1241" s="12">
        <v>3</v>
      </c>
      <c r="L1241" s="24" t="s">
        <v>10597</v>
      </c>
      <c r="M1241" t="str">
        <f>VLOOKUP(LEFT(Incoming_Data[[#This Row],[Object ID]],1),Lookup[#All],2,FALSE)</f>
        <v>Incident</v>
      </c>
      <c r="N1241" s="36">
        <f>IFERROR(VLOOKUP(Incoming_Data[[#This Row],[Object ID]],SP_Data[#All],2,FALSE),"")</f>
        <v>41379</v>
      </c>
      <c r="O1241" s="36">
        <f>IFERROR(VLOOKUP(Incoming_Data[[#This Row],[Object ID]],Finalized_Data[#All],2,FALSE),"")</f>
        <v>41414</v>
      </c>
      <c r="P12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1" s="6">
        <f>IFERROR(DATE(YEAR(Incoming_Data[[#This Row],[Incoming Day]]),MONTH(Incoming_Data[[#This Row],[Incoming Day]]),1),"")</f>
        <v>41334</v>
      </c>
      <c r="R1241" s="3">
        <f>DATE(YEAR(Incoming_Data[[#This Row],[Incoming Day]]),1,1)</f>
        <v>41275</v>
      </c>
      <c r="S1241" s="6">
        <f>IFERROR(DATE(YEAR(Incoming_Data[[#This Row],[Completed Day]]),MONTH(Incoming_Data[[#This Row],[Completed Day]]),1),"")</f>
        <v>41365</v>
      </c>
      <c r="T1241" s="6">
        <f>IFERROR(DATE(YEAR(Incoming_Data[[#This Row],[Confirmed Day]]),MONTH(Incoming_Data[[#This Row],[Confirmed Day]]),1),"")</f>
        <v>41395</v>
      </c>
      <c r="U1241" s="12">
        <f>IF(ISNUMBER(Incoming_Data[[#This Row],[Completed Day]]),1,0)</f>
        <v>1</v>
      </c>
      <c r="V1241" s="12">
        <f>IF(ISNUMBER(Incoming_Data[[#This Row],[Confirmed Day]]),1,0)</f>
        <v>1</v>
      </c>
      <c r="X1241" t="s">
        <v>1902</v>
      </c>
      <c r="Y1241" s="36">
        <v>41397</v>
      </c>
      <c r="AA1241" t="s">
        <v>1810</v>
      </c>
      <c r="AB1241" s="36">
        <v>41421</v>
      </c>
    </row>
    <row r="1242" spans="2:28" x14ac:dyDescent="0.25">
      <c r="B1242" s="24" t="s">
        <v>30</v>
      </c>
      <c r="C1242" s="24" t="s">
        <v>17</v>
      </c>
      <c r="D1242" s="24" t="s">
        <v>2202</v>
      </c>
      <c r="E1242" s="24" t="s">
        <v>11518</v>
      </c>
      <c r="F1242" s="24" t="s">
        <v>11519</v>
      </c>
      <c r="G1242" s="36">
        <v>41355</v>
      </c>
      <c r="H1242" s="36">
        <v>41355</v>
      </c>
      <c r="I1242" s="12">
        <v>3</v>
      </c>
      <c r="J1242" s="12">
        <v>4</v>
      </c>
      <c r="K1242" s="12">
        <v>4</v>
      </c>
      <c r="L1242" s="24" t="s">
        <v>10647</v>
      </c>
      <c r="M1242" t="str">
        <f>VLOOKUP(LEFT(Incoming_Data[[#This Row],[Object ID]],1),Lookup[#All],2,FALSE)</f>
        <v>Incident</v>
      </c>
      <c r="N1242" s="36" t="str">
        <f>IFERROR(VLOOKUP(Incoming_Data[[#This Row],[Object ID]],SP_Data[#All],2,FALSE),"")</f>
        <v/>
      </c>
      <c r="O1242" s="36" t="str">
        <f>IFERROR(VLOOKUP(Incoming_Data[[#This Row],[Object ID]],Finalized_Data[#All],2,FALSE),"")</f>
        <v/>
      </c>
      <c r="P12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2" s="6">
        <f>IFERROR(DATE(YEAR(Incoming_Data[[#This Row],[Incoming Day]]),MONTH(Incoming_Data[[#This Row],[Incoming Day]]),1),"")</f>
        <v>41334</v>
      </c>
      <c r="R1242" s="3">
        <f>DATE(YEAR(Incoming_Data[[#This Row],[Incoming Day]]),1,1)</f>
        <v>41275</v>
      </c>
      <c r="S1242" s="6" t="str">
        <f>IFERROR(DATE(YEAR(Incoming_Data[[#This Row],[Completed Day]]),MONTH(Incoming_Data[[#This Row],[Completed Day]]),1),"")</f>
        <v/>
      </c>
      <c r="T1242" s="6" t="str">
        <f>IFERROR(DATE(YEAR(Incoming_Data[[#This Row],[Confirmed Day]]),MONTH(Incoming_Data[[#This Row],[Confirmed Day]]),1),"")</f>
        <v/>
      </c>
      <c r="U1242" s="12">
        <f>IF(ISNUMBER(Incoming_Data[[#This Row],[Completed Day]]),1,0)</f>
        <v>0</v>
      </c>
      <c r="V1242" s="12">
        <f>IF(ISNUMBER(Incoming_Data[[#This Row],[Confirmed Day]]),1,0)</f>
        <v>0</v>
      </c>
      <c r="X1242" t="s">
        <v>11679</v>
      </c>
      <c r="Y1242" s="36">
        <v>41411</v>
      </c>
      <c r="AA1242" t="s">
        <v>1811</v>
      </c>
      <c r="AB1242" s="36">
        <v>41421</v>
      </c>
    </row>
    <row r="1243" spans="2:28" x14ac:dyDescent="0.25">
      <c r="B1243" s="24" t="s">
        <v>30</v>
      </c>
      <c r="C1243" s="24" t="s">
        <v>17</v>
      </c>
      <c r="D1243" s="24" t="s">
        <v>2202</v>
      </c>
      <c r="E1243" s="24" t="s">
        <v>6587</v>
      </c>
      <c r="F1243" s="24" t="s">
        <v>11520</v>
      </c>
      <c r="G1243" s="36">
        <v>41353</v>
      </c>
      <c r="H1243" s="36">
        <v>41353</v>
      </c>
      <c r="I1243" s="12">
        <v>3</v>
      </c>
      <c r="J1243" s="12">
        <v>3</v>
      </c>
      <c r="K1243" s="12">
        <v>3</v>
      </c>
      <c r="L1243" s="24" t="s">
        <v>10597</v>
      </c>
      <c r="M1243" t="str">
        <f>VLOOKUP(LEFT(Incoming_Data[[#This Row],[Object ID]],1),Lookup[#All],2,FALSE)</f>
        <v>Incident</v>
      </c>
      <c r="N1243" s="36">
        <f>IFERROR(VLOOKUP(Incoming_Data[[#This Row],[Object ID]],SP_Data[#All],2,FALSE),"")</f>
        <v>41367</v>
      </c>
      <c r="O1243" s="36">
        <f>IFERROR(VLOOKUP(Incoming_Data[[#This Row],[Object ID]],Finalized_Data[#All],2,FALSE),"")</f>
        <v>41414</v>
      </c>
      <c r="P12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3" s="6">
        <f>IFERROR(DATE(YEAR(Incoming_Data[[#This Row],[Incoming Day]]),MONTH(Incoming_Data[[#This Row],[Incoming Day]]),1),"")</f>
        <v>41334</v>
      </c>
      <c r="R1243" s="3">
        <f>DATE(YEAR(Incoming_Data[[#This Row],[Incoming Day]]),1,1)</f>
        <v>41275</v>
      </c>
      <c r="S1243" s="6">
        <f>IFERROR(DATE(YEAR(Incoming_Data[[#This Row],[Completed Day]]),MONTH(Incoming_Data[[#This Row],[Completed Day]]),1),"")</f>
        <v>41365</v>
      </c>
      <c r="T1243" s="6">
        <f>IFERROR(DATE(YEAR(Incoming_Data[[#This Row],[Confirmed Day]]),MONTH(Incoming_Data[[#This Row],[Confirmed Day]]),1),"")</f>
        <v>41395</v>
      </c>
      <c r="U1243" s="12">
        <f>IF(ISNUMBER(Incoming_Data[[#This Row],[Completed Day]]),1,0)</f>
        <v>1</v>
      </c>
      <c r="V1243" s="12">
        <f>IF(ISNUMBER(Incoming_Data[[#This Row],[Confirmed Day]]),1,0)</f>
        <v>1</v>
      </c>
      <c r="X1243" t="s">
        <v>722</v>
      </c>
      <c r="Y1243" s="36">
        <v>41389</v>
      </c>
      <c r="AA1243" t="s">
        <v>1812</v>
      </c>
      <c r="AB1243" s="36">
        <v>41421</v>
      </c>
    </row>
    <row r="1244" spans="2:28" x14ac:dyDescent="0.25">
      <c r="B1244" s="24" t="s">
        <v>30</v>
      </c>
      <c r="C1244" s="24" t="s">
        <v>17</v>
      </c>
      <c r="D1244" s="24" t="s">
        <v>2202</v>
      </c>
      <c r="E1244" s="24" t="s">
        <v>6557</v>
      </c>
      <c r="F1244" s="24" t="s">
        <v>10832</v>
      </c>
      <c r="G1244" s="36">
        <v>41353</v>
      </c>
      <c r="H1244" s="36">
        <v>41353</v>
      </c>
      <c r="I1244" s="12">
        <v>3</v>
      </c>
      <c r="J1244" s="12">
        <v>3</v>
      </c>
      <c r="K1244" s="12">
        <v>3</v>
      </c>
      <c r="L1244" s="24" t="s">
        <v>10597</v>
      </c>
      <c r="M1244" t="str">
        <f>VLOOKUP(LEFT(Incoming_Data[[#This Row],[Object ID]],1),Lookup[#All],2,FALSE)</f>
        <v>Incident</v>
      </c>
      <c r="N1244" s="36">
        <f>IFERROR(VLOOKUP(Incoming_Data[[#This Row],[Object ID]],SP_Data[#All],2,FALSE),"")</f>
        <v>41367</v>
      </c>
      <c r="O1244" s="36">
        <f>IFERROR(VLOOKUP(Incoming_Data[[#This Row],[Object ID]],Finalized_Data[#All],2,FALSE),"")</f>
        <v>41368</v>
      </c>
      <c r="P12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4" s="6">
        <f>IFERROR(DATE(YEAR(Incoming_Data[[#This Row],[Incoming Day]]),MONTH(Incoming_Data[[#This Row],[Incoming Day]]),1),"")</f>
        <v>41334</v>
      </c>
      <c r="R1244" s="3">
        <f>DATE(YEAR(Incoming_Data[[#This Row],[Incoming Day]]),1,1)</f>
        <v>41275</v>
      </c>
      <c r="S1244" s="6">
        <f>IFERROR(DATE(YEAR(Incoming_Data[[#This Row],[Completed Day]]),MONTH(Incoming_Data[[#This Row],[Completed Day]]),1),"")</f>
        <v>41365</v>
      </c>
      <c r="T1244" s="6">
        <f>IFERROR(DATE(YEAR(Incoming_Data[[#This Row],[Confirmed Day]]),MONTH(Incoming_Data[[#This Row],[Confirmed Day]]),1),"")</f>
        <v>41365</v>
      </c>
      <c r="U1244" s="12">
        <f>IF(ISNUMBER(Incoming_Data[[#This Row],[Completed Day]]),1,0)</f>
        <v>1</v>
      </c>
      <c r="V1244" s="12">
        <f>IF(ISNUMBER(Incoming_Data[[#This Row],[Confirmed Day]]),1,0)</f>
        <v>1</v>
      </c>
      <c r="X1244" t="s">
        <v>724</v>
      </c>
      <c r="Y1244" s="36">
        <v>41389</v>
      </c>
      <c r="AA1244" t="s">
        <v>1813</v>
      </c>
      <c r="AB1244" s="36">
        <v>41421</v>
      </c>
    </row>
    <row r="1245" spans="2:28" x14ac:dyDescent="0.25">
      <c r="B1245" s="24" t="s">
        <v>30</v>
      </c>
      <c r="C1245" s="24" t="s">
        <v>17</v>
      </c>
      <c r="D1245" s="24" t="s">
        <v>2202</v>
      </c>
      <c r="E1245" s="24" t="s">
        <v>1070</v>
      </c>
      <c r="F1245" s="24" t="s">
        <v>1071</v>
      </c>
      <c r="G1245" s="36">
        <v>41361</v>
      </c>
      <c r="H1245" s="36">
        <v>41361</v>
      </c>
      <c r="I1245" s="12">
        <v>2</v>
      </c>
      <c r="J1245" s="12">
        <v>3</v>
      </c>
      <c r="K1245" s="12">
        <v>3</v>
      </c>
      <c r="L1245" s="24" t="s">
        <v>10597</v>
      </c>
      <c r="M1245" t="str">
        <f>VLOOKUP(LEFT(Incoming_Data[[#This Row],[Object ID]],1),Lookup[#All],2,FALSE)</f>
        <v>Incident</v>
      </c>
      <c r="N1245" s="36">
        <f>IFERROR(VLOOKUP(Incoming_Data[[#This Row],[Object ID]],SP_Data[#All],2,FALSE),"")</f>
        <v>41379</v>
      </c>
      <c r="O1245" s="36">
        <f>IFERROR(VLOOKUP(Incoming_Data[[#This Row],[Object ID]],Finalized_Data[#All],2,FALSE),"")</f>
        <v>41414</v>
      </c>
      <c r="P12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5" s="6">
        <f>IFERROR(DATE(YEAR(Incoming_Data[[#This Row],[Incoming Day]]),MONTH(Incoming_Data[[#This Row],[Incoming Day]]),1),"")</f>
        <v>41334</v>
      </c>
      <c r="R1245" s="3">
        <f>DATE(YEAR(Incoming_Data[[#This Row],[Incoming Day]]),1,1)</f>
        <v>41275</v>
      </c>
      <c r="S1245" s="6">
        <f>IFERROR(DATE(YEAR(Incoming_Data[[#This Row],[Completed Day]]),MONTH(Incoming_Data[[#This Row],[Completed Day]]),1),"")</f>
        <v>41365</v>
      </c>
      <c r="T1245" s="6">
        <f>IFERROR(DATE(YEAR(Incoming_Data[[#This Row],[Confirmed Day]]),MONTH(Incoming_Data[[#This Row],[Confirmed Day]]),1),"")</f>
        <v>41395</v>
      </c>
      <c r="U1245" s="12">
        <f>IF(ISNUMBER(Incoming_Data[[#This Row],[Completed Day]]),1,0)</f>
        <v>1</v>
      </c>
      <c r="V1245" s="12">
        <f>IF(ISNUMBER(Incoming_Data[[#This Row],[Confirmed Day]]),1,0)</f>
        <v>1</v>
      </c>
      <c r="X1245" t="s">
        <v>726</v>
      </c>
      <c r="Y1245" s="36">
        <v>41389</v>
      </c>
      <c r="AA1245" t="s">
        <v>1814</v>
      </c>
      <c r="AB1245" s="36">
        <v>41421</v>
      </c>
    </row>
    <row r="1246" spans="2:28" x14ac:dyDescent="0.25">
      <c r="B1246" s="24" t="s">
        <v>30</v>
      </c>
      <c r="C1246" s="24" t="s">
        <v>17</v>
      </c>
      <c r="D1246" s="24" t="s">
        <v>2202</v>
      </c>
      <c r="E1246" s="24" t="s">
        <v>11521</v>
      </c>
      <c r="F1246" s="24" t="s">
        <v>11522</v>
      </c>
      <c r="G1246" s="36">
        <v>41362</v>
      </c>
      <c r="H1246" s="36">
        <v>41362</v>
      </c>
      <c r="I1246" s="12">
        <v>4</v>
      </c>
      <c r="J1246" s="12">
        <v>4</v>
      </c>
      <c r="K1246" s="12">
        <v>4</v>
      </c>
      <c r="L1246" s="24" t="s">
        <v>10625</v>
      </c>
      <c r="M1246" t="str">
        <f>VLOOKUP(LEFT(Incoming_Data[[#This Row],[Object ID]],1),Lookup[#All],2,FALSE)</f>
        <v>Incident</v>
      </c>
      <c r="N1246" s="36">
        <f>IFERROR(VLOOKUP(Incoming_Data[[#This Row],[Object ID]],SP_Data[#All],2,FALSE),"")</f>
        <v>41417</v>
      </c>
      <c r="O1246" s="36" t="str">
        <f>IFERROR(VLOOKUP(Incoming_Data[[#This Row],[Object ID]],Finalized_Data[#All],2,FALSE),"")</f>
        <v/>
      </c>
      <c r="P12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6" s="6">
        <f>IFERROR(DATE(YEAR(Incoming_Data[[#This Row],[Incoming Day]]),MONTH(Incoming_Data[[#This Row],[Incoming Day]]),1),"")</f>
        <v>41334</v>
      </c>
      <c r="R1246" s="3">
        <f>DATE(YEAR(Incoming_Data[[#This Row],[Incoming Day]]),1,1)</f>
        <v>41275</v>
      </c>
      <c r="S1246" s="6">
        <f>IFERROR(DATE(YEAR(Incoming_Data[[#This Row],[Completed Day]]),MONTH(Incoming_Data[[#This Row],[Completed Day]]),1),"")</f>
        <v>41395</v>
      </c>
      <c r="T1246" s="6" t="str">
        <f>IFERROR(DATE(YEAR(Incoming_Data[[#This Row],[Confirmed Day]]),MONTH(Incoming_Data[[#This Row],[Confirmed Day]]),1),"")</f>
        <v/>
      </c>
      <c r="U1246" s="12">
        <f>IF(ISNUMBER(Incoming_Data[[#This Row],[Completed Day]]),1,0)</f>
        <v>1</v>
      </c>
      <c r="V1246" s="12">
        <f>IF(ISNUMBER(Incoming_Data[[#This Row],[Confirmed Day]]),1,0)</f>
        <v>0</v>
      </c>
      <c r="X1246" t="s">
        <v>728</v>
      </c>
      <c r="Y1246" s="36">
        <v>41389</v>
      </c>
      <c r="AA1246" t="s">
        <v>1815</v>
      </c>
      <c r="AB1246" s="36">
        <v>41421</v>
      </c>
    </row>
    <row r="1247" spans="2:28" x14ac:dyDescent="0.25">
      <c r="B1247" s="24" t="s">
        <v>30</v>
      </c>
      <c r="C1247" s="24" t="s">
        <v>17</v>
      </c>
      <c r="D1247" s="24" t="s">
        <v>2202</v>
      </c>
      <c r="E1247" s="24" t="s">
        <v>1080</v>
      </c>
      <c r="F1247" s="24" t="s">
        <v>1081</v>
      </c>
      <c r="G1247" s="36">
        <v>41366</v>
      </c>
      <c r="H1247" s="36">
        <v>41366</v>
      </c>
      <c r="I1247" s="12">
        <v>2</v>
      </c>
      <c r="J1247" s="12">
        <v>3</v>
      </c>
      <c r="K1247" s="12">
        <v>3</v>
      </c>
      <c r="L1247" s="24" t="s">
        <v>10597</v>
      </c>
      <c r="M1247" t="str">
        <f>VLOOKUP(LEFT(Incoming_Data[[#This Row],[Object ID]],1),Lookup[#All],2,FALSE)</f>
        <v>Incident</v>
      </c>
      <c r="N1247" s="36">
        <f>IFERROR(VLOOKUP(Incoming_Data[[#This Row],[Object ID]],SP_Data[#All],2,FALSE),"")</f>
        <v>41379</v>
      </c>
      <c r="O1247" s="36">
        <f>IFERROR(VLOOKUP(Incoming_Data[[#This Row],[Object ID]],Finalized_Data[#All],2,FALSE),"")</f>
        <v>41414</v>
      </c>
      <c r="P12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7" s="6">
        <f>IFERROR(DATE(YEAR(Incoming_Data[[#This Row],[Incoming Day]]),MONTH(Incoming_Data[[#This Row],[Incoming Day]]),1),"")</f>
        <v>41365</v>
      </c>
      <c r="R1247" s="3">
        <f>DATE(YEAR(Incoming_Data[[#This Row],[Incoming Day]]),1,1)</f>
        <v>41275</v>
      </c>
      <c r="S1247" s="6">
        <f>IFERROR(DATE(YEAR(Incoming_Data[[#This Row],[Completed Day]]),MONTH(Incoming_Data[[#This Row],[Completed Day]]),1),"")</f>
        <v>41365</v>
      </c>
      <c r="T1247" s="6">
        <f>IFERROR(DATE(YEAR(Incoming_Data[[#This Row],[Confirmed Day]]),MONTH(Incoming_Data[[#This Row],[Confirmed Day]]),1),"")</f>
        <v>41395</v>
      </c>
      <c r="U1247" s="12">
        <f>IF(ISNUMBER(Incoming_Data[[#This Row],[Completed Day]]),1,0)</f>
        <v>1</v>
      </c>
      <c r="V1247" s="12">
        <f>IF(ISNUMBER(Incoming_Data[[#This Row],[Confirmed Day]]),1,0)</f>
        <v>1</v>
      </c>
      <c r="X1247" t="s">
        <v>730</v>
      </c>
      <c r="Y1247" s="36">
        <v>41389</v>
      </c>
      <c r="AA1247" t="s">
        <v>1369</v>
      </c>
      <c r="AB1247" s="36">
        <v>41421</v>
      </c>
    </row>
    <row r="1248" spans="2:28" x14ac:dyDescent="0.25">
      <c r="B1248" s="24" t="s">
        <v>30</v>
      </c>
      <c r="C1248" s="24" t="s">
        <v>17</v>
      </c>
      <c r="D1248" s="24" t="s">
        <v>2202</v>
      </c>
      <c r="E1248" s="24" t="s">
        <v>1104</v>
      </c>
      <c r="F1248" s="24" t="s">
        <v>1105</v>
      </c>
      <c r="G1248" s="36">
        <v>41368</v>
      </c>
      <c r="H1248" s="36">
        <v>41368</v>
      </c>
      <c r="I1248" s="12">
        <v>2</v>
      </c>
      <c r="J1248" s="12">
        <v>3</v>
      </c>
      <c r="K1248" s="12">
        <v>2</v>
      </c>
      <c r="L1248" s="24" t="s">
        <v>10597</v>
      </c>
      <c r="M1248" t="str">
        <f>VLOOKUP(LEFT(Incoming_Data[[#This Row],[Object ID]],1),Lookup[#All],2,FALSE)</f>
        <v>Incident</v>
      </c>
      <c r="N1248" s="36">
        <f>IFERROR(VLOOKUP(Incoming_Data[[#This Row],[Object ID]],SP_Data[#All],2,FALSE),"")</f>
        <v>41379</v>
      </c>
      <c r="O1248" s="36">
        <f>IFERROR(VLOOKUP(Incoming_Data[[#This Row],[Object ID]],Finalized_Data[#All],2,FALSE),"")</f>
        <v>41414</v>
      </c>
      <c r="P12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8" s="6">
        <f>IFERROR(DATE(YEAR(Incoming_Data[[#This Row],[Incoming Day]]),MONTH(Incoming_Data[[#This Row],[Incoming Day]]),1),"")</f>
        <v>41365</v>
      </c>
      <c r="R1248" s="3">
        <f>DATE(YEAR(Incoming_Data[[#This Row],[Incoming Day]]),1,1)</f>
        <v>41275</v>
      </c>
      <c r="S1248" s="6">
        <f>IFERROR(DATE(YEAR(Incoming_Data[[#This Row],[Completed Day]]),MONTH(Incoming_Data[[#This Row],[Completed Day]]),1),"")</f>
        <v>41365</v>
      </c>
      <c r="T1248" s="6">
        <f>IFERROR(DATE(YEAR(Incoming_Data[[#This Row],[Confirmed Day]]),MONTH(Incoming_Data[[#This Row],[Confirmed Day]]),1),"")</f>
        <v>41395</v>
      </c>
      <c r="U1248" s="12">
        <f>IF(ISNUMBER(Incoming_Data[[#This Row],[Completed Day]]),1,0)</f>
        <v>1</v>
      </c>
      <c r="V1248" s="12">
        <f>IF(ISNUMBER(Incoming_Data[[#This Row],[Confirmed Day]]),1,0)</f>
        <v>1</v>
      </c>
      <c r="X1248" t="s">
        <v>732</v>
      </c>
      <c r="Y1248" s="36">
        <v>41389</v>
      </c>
      <c r="AA1248" t="s">
        <v>765</v>
      </c>
      <c r="AB1248" s="36">
        <v>41421</v>
      </c>
    </row>
    <row r="1249" spans="2:28" x14ac:dyDescent="0.25">
      <c r="B1249" s="24" t="s">
        <v>30</v>
      </c>
      <c r="C1249" s="24" t="s">
        <v>17</v>
      </c>
      <c r="D1249" s="24" t="s">
        <v>2202</v>
      </c>
      <c r="E1249" s="24" t="s">
        <v>11523</v>
      </c>
      <c r="F1249" s="24" t="s">
        <v>11524</v>
      </c>
      <c r="G1249" s="36">
        <v>41382</v>
      </c>
      <c r="H1249" s="36">
        <v>41382</v>
      </c>
      <c r="I1249" s="12">
        <v>2</v>
      </c>
      <c r="J1249" s="12">
        <v>2</v>
      </c>
      <c r="K1249" s="12">
        <v>2</v>
      </c>
      <c r="L1249" s="24" t="s">
        <v>10625</v>
      </c>
      <c r="M1249" t="str">
        <f>VLOOKUP(LEFT(Incoming_Data[[#This Row],[Object ID]],1),Lookup[#All],2,FALSE)</f>
        <v>Incident</v>
      </c>
      <c r="N1249" s="36">
        <f>IFERROR(VLOOKUP(Incoming_Data[[#This Row],[Object ID]],SP_Data[#All],2,FALSE),"")</f>
        <v>41408</v>
      </c>
      <c r="O1249" s="36" t="str">
        <f>IFERROR(VLOOKUP(Incoming_Data[[#This Row],[Object ID]],Finalized_Data[#All],2,FALSE),"")</f>
        <v/>
      </c>
      <c r="P12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49" s="6">
        <f>IFERROR(DATE(YEAR(Incoming_Data[[#This Row],[Incoming Day]]),MONTH(Incoming_Data[[#This Row],[Incoming Day]]),1),"")</f>
        <v>41365</v>
      </c>
      <c r="R1249" s="3">
        <f>DATE(YEAR(Incoming_Data[[#This Row],[Incoming Day]]),1,1)</f>
        <v>41275</v>
      </c>
      <c r="S1249" s="6">
        <f>IFERROR(DATE(YEAR(Incoming_Data[[#This Row],[Completed Day]]),MONTH(Incoming_Data[[#This Row],[Completed Day]]),1),"")</f>
        <v>41395</v>
      </c>
      <c r="T1249" s="6" t="str">
        <f>IFERROR(DATE(YEAR(Incoming_Data[[#This Row],[Confirmed Day]]),MONTH(Incoming_Data[[#This Row],[Confirmed Day]]),1),"")</f>
        <v/>
      </c>
      <c r="U1249" s="12">
        <f>IF(ISNUMBER(Incoming_Data[[#This Row],[Completed Day]]),1,0)</f>
        <v>1</v>
      </c>
      <c r="V1249" s="12">
        <f>IF(ISNUMBER(Incoming_Data[[#This Row],[Confirmed Day]]),1,0)</f>
        <v>0</v>
      </c>
      <c r="X1249" t="s">
        <v>733</v>
      </c>
      <c r="Y1249" s="36">
        <v>41389</v>
      </c>
      <c r="AA1249" t="s">
        <v>767</v>
      </c>
      <c r="AB1249" s="36">
        <v>41426</v>
      </c>
    </row>
    <row r="1250" spans="2:28" x14ac:dyDescent="0.25">
      <c r="B1250" s="24" t="s">
        <v>30</v>
      </c>
      <c r="C1250" s="24" t="s">
        <v>17</v>
      </c>
      <c r="D1250" s="24" t="s">
        <v>2202</v>
      </c>
      <c r="E1250" s="24" t="s">
        <v>1168</v>
      </c>
      <c r="F1250" s="24" t="s">
        <v>1169</v>
      </c>
      <c r="G1250" s="36">
        <v>41386</v>
      </c>
      <c r="H1250" s="36">
        <v>41386</v>
      </c>
      <c r="I1250" s="12">
        <v>2</v>
      </c>
      <c r="J1250" s="12">
        <v>3</v>
      </c>
      <c r="K1250" s="12">
        <v>3</v>
      </c>
      <c r="L1250" s="24" t="s">
        <v>10597</v>
      </c>
      <c r="M1250" t="str">
        <f>VLOOKUP(LEFT(Incoming_Data[[#This Row],[Object ID]],1),Lookup[#All],2,FALSE)</f>
        <v>Incident</v>
      </c>
      <c r="N1250" s="36" t="str">
        <f>IFERROR(VLOOKUP(Incoming_Data[[#This Row],[Object ID]],SP_Data[#All],2,FALSE),"")</f>
        <v/>
      </c>
      <c r="O1250" s="36">
        <f>IFERROR(VLOOKUP(Incoming_Data[[#This Row],[Object ID]],Finalized_Data[#All],2,FALSE),"")</f>
        <v>41416</v>
      </c>
      <c r="P12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250" s="6">
        <f>IFERROR(DATE(YEAR(Incoming_Data[[#This Row],[Incoming Day]]),MONTH(Incoming_Data[[#This Row],[Incoming Day]]),1),"")</f>
        <v>41365</v>
      </c>
      <c r="R1250" s="3">
        <f>DATE(YEAR(Incoming_Data[[#This Row],[Incoming Day]]),1,1)</f>
        <v>41275</v>
      </c>
      <c r="S1250" s="6" t="str">
        <f>IFERROR(DATE(YEAR(Incoming_Data[[#This Row],[Completed Day]]),MONTH(Incoming_Data[[#This Row],[Completed Day]]),1),"")</f>
        <v/>
      </c>
      <c r="T1250" s="6">
        <f>IFERROR(DATE(YEAR(Incoming_Data[[#This Row],[Confirmed Day]]),MONTH(Incoming_Data[[#This Row],[Confirmed Day]]),1),"")</f>
        <v>41395</v>
      </c>
      <c r="U1250" s="12">
        <f>IF(ISNUMBER(Incoming_Data[[#This Row],[Completed Day]]),1,0)</f>
        <v>0</v>
      </c>
      <c r="V1250" s="12">
        <f>IF(ISNUMBER(Incoming_Data[[#This Row],[Confirmed Day]]),1,0)</f>
        <v>1</v>
      </c>
      <c r="X1250" t="s">
        <v>734</v>
      </c>
      <c r="Y1250" s="36">
        <v>41389</v>
      </c>
      <c r="AA1250" t="s">
        <v>769</v>
      </c>
      <c r="AB1250" s="36">
        <v>41421</v>
      </c>
    </row>
    <row r="1251" spans="2:28" x14ac:dyDescent="0.25">
      <c r="B1251" s="24" t="s">
        <v>30</v>
      </c>
      <c r="C1251" s="24" t="s">
        <v>17</v>
      </c>
      <c r="D1251" s="24" t="s">
        <v>2202</v>
      </c>
      <c r="E1251" s="24" t="s">
        <v>11525</v>
      </c>
      <c r="F1251" s="24" t="s">
        <v>11526</v>
      </c>
      <c r="G1251" s="36">
        <v>41394</v>
      </c>
      <c r="H1251" s="36">
        <v>41393</v>
      </c>
      <c r="I1251" s="12">
        <v>3</v>
      </c>
      <c r="J1251" s="12">
        <v>3</v>
      </c>
      <c r="K1251" s="12">
        <v>3</v>
      </c>
      <c r="L1251" s="24" t="s">
        <v>10625</v>
      </c>
      <c r="M1251" t="str">
        <f>VLOOKUP(LEFT(Incoming_Data[[#This Row],[Object ID]],1),Lookup[#All],2,FALSE)</f>
        <v>Incident</v>
      </c>
      <c r="N1251" s="36">
        <f>IFERROR(VLOOKUP(Incoming_Data[[#This Row],[Object ID]],SP_Data[#All],2,FALSE),"")</f>
        <v>41408</v>
      </c>
      <c r="O1251" s="36" t="str">
        <f>IFERROR(VLOOKUP(Incoming_Data[[#This Row],[Object ID]],Finalized_Data[#All],2,FALSE),"")</f>
        <v/>
      </c>
      <c r="P12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1" s="6">
        <f>IFERROR(DATE(YEAR(Incoming_Data[[#This Row],[Incoming Day]]),MONTH(Incoming_Data[[#This Row],[Incoming Day]]),1),"")</f>
        <v>41365</v>
      </c>
      <c r="R1251" s="3">
        <f>DATE(YEAR(Incoming_Data[[#This Row],[Incoming Day]]),1,1)</f>
        <v>41275</v>
      </c>
      <c r="S1251" s="6">
        <f>IFERROR(DATE(YEAR(Incoming_Data[[#This Row],[Completed Day]]),MONTH(Incoming_Data[[#This Row],[Completed Day]]),1),"")</f>
        <v>41395</v>
      </c>
      <c r="T1251" s="6" t="str">
        <f>IFERROR(DATE(YEAR(Incoming_Data[[#This Row],[Confirmed Day]]),MONTH(Incoming_Data[[#This Row],[Confirmed Day]]),1),"")</f>
        <v/>
      </c>
      <c r="U1251" s="12">
        <f>IF(ISNUMBER(Incoming_Data[[#This Row],[Completed Day]]),1,0)</f>
        <v>1</v>
      </c>
      <c r="V1251" s="12">
        <f>IF(ISNUMBER(Incoming_Data[[#This Row],[Confirmed Day]]),1,0)</f>
        <v>0</v>
      </c>
      <c r="X1251" t="s">
        <v>736</v>
      </c>
      <c r="Y1251" s="36">
        <v>41389</v>
      </c>
      <c r="AA1251" t="s">
        <v>3710</v>
      </c>
      <c r="AB1251" s="36">
        <v>41409</v>
      </c>
    </row>
    <row r="1252" spans="2:28" x14ac:dyDescent="0.25">
      <c r="B1252" s="24" t="s">
        <v>30</v>
      </c>
      <c r="C1252" s="24" t="s">
        <v>17</v>
      </c>
      <c r="D1252" s="24" t="s">
        <v>2202</v>
      </c>
      <c r="E1252" s="24" t="s">
        <v>11527</v>
      </c>
      <c r="F1252" s="24" t="s">
        <v>11528</v>
      </c>
      <c r="G1252" s="36">
        <v>41404</v>
      </c>
      <c r="H1252" s="36">
        <v>41403</v>
      </c>
      <c r="I1252" s="12">
        <v>2</v>
      </c>
      <c r="J1252" s="12">
        <v>3</v>
      </c>
      <c r="K1252" s="12">
        <v>3</v>
      </c>
      <c r="L1252" s="24" t="s">
        <v>10602</v>
      </c>
      <c r="M1252" t="str">
        <f>VLOOKUP(LEFT(Incoming_Data[[#This Row],[Object ID]],1),Lookup[#All],2,FALSE)</f>
        <v>Incident</v>
      </c>
      <c r="N1252" s="36" t="str">
        <f>IFERROR(VLOOKUP(Incoming_Data[[#This Row],[Object ID]],SP_Data[#All],2,FALSE),"")</f>
        <v/>
      </c>
      <c r="O1252" s="36" t="str">
        <f>IFERROR(VLOOKUP(Incoming_Data[[#This Row],[Object ID]],Finalized_Data[#All],2,FALSE),"")</f>
        <v/>
      </c>
      <c r="P12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2" s="6">
        <f>IFERROR(DATE(YEAR(Incoming_Data[[#This Row],[Incoming Day]]),MONTH(Incoming_Data[[#This Row],[Incoming Day]]),1),"")</f>
        <v>41395</v>
      </c>
      <c r="R1252" s="3">
        <f>DATE(YEAR(Incoming_Data[[#This Row],[Incoming Day]]),1,1)</f>
        <v>41275</v>
      </c>
      <c r="S1252" s="6" t="str">
        <f>IFERROR(DATE(YEAR(Incoming_Data[[#This Row],[Completed Day]]),MONTH(Incoming_Data[[#This Row],[Completed Day]]),1),"")</f>
        <v/>
      </c>
      <c r="T1252" s="6" t="str">
        <f>IFERROR(DATE(YEAR(Incoming_Data[[#This Row],[Confirmed Day]]),MONTH(Incoming_Data[[#This Row],[Confirmed Day]]),1),"")</f>
        <v/>
      </c>
      <c r="U1252" s="12">
        <f>IF(ISNUMBER(Incoming_Data[[#This Row],[Completed Day]]),1,0)</f>
        <v>0</v>
      </c>
      <c r="V1252" s="12">
        <f>IF(ISNUMBER(Incoming_Data[[#This Row],[Confirmed Day]]),1,0)</f>
        <v>0</v>
      </c>
      <c r="X1252" t="s">
        <v>11974</v>
      </c>
      <c r="Y1252" s="36">
        <v>41408</v>
      </c>
      <c r="AA1252" t="s">
        <v>771</v>
      </c>
      <c r="AB1252" s="36">
        <v>41421</v>
      </c>
    </row>
    <row r="1253" spans="2:28" x14ac:dyDescent="0.25">
      <c r="B1253" s="24" t="s">
        <v>30</v>
      </c>
      <c r="C1253" s="24" t="s">
        <v>17</v>
      </c>
      <c r="D1253" s="24" t="s">
        <v>2202</v>
      </c>
      <c r="E1253" s="24" t="s">
        <v>11529</v>
      </c>
      <c r="F1253" s="24" t="s">
        <v>11530</v>
      </c>
      <c r="G1253" s="36">
        <v>41409</v>
      </c>
      <c r="H1253" s="36">
        <v>41408</v>
      </c>
      <c r="I1253" s="12">
        <v>4</v>
      </c>
      <c r="J1253" s="12">
        <v>4</v>
      </c>
      <c r="K1253" s="12">
        <v>4</v>
      </c>
      <c r="L1253" s="24" t="s">
        <v>10772</v>
      </c>
      <c r="M1253" t="str">
        <f>VLOOKUP(LEFT(Incoming_Data[[#This Row],[Object ID]],1),Lookup[#All],2,FALSE)</f>
        <v>Incident</v>
      </c>
      <c r="N1253" s="36" t="str">
        <f>IFERROR(VLOOKUP(Incoming_Data[[#This Row],[Object ID]],SP_Data[#All],2,FALSE),"")</f>
        <v/>
      </c>
      <c r="O1253" s="36" t="str">
        <f>IFERROR(VLOOKUP(Incoming_Data[[#This Row],[Object ID]],Finalized_Data[#All],2,FALSE),"")</f>
        <v/>
      </c>
      <c r="P12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3" s="6">
        <f>IFERROR(DATE(YEAR(Incoming_Data[[#This Row],[Incoming Day]]),MONTH(Incoming_Data[[#This Row],[Incoming Day]]),1),"")</f>
        <v>41395</v>
      </c>
      <c r="R1253" s="3">
        <f>DATE(YEAR(Incoming_Data[[#This Row],[Incoming Day]]),1,1)</f>
        <v>41275</v>
      </c>
      <c r="S1253" s="6" t="str">
        <f>IFERROR(DATE(YEAR(Incoming_Data[[#This Row],[Completed Day]]),MONTH(Incoming_Data[[#This Row],[Completed Day]]),1),"")</f>
        <v/>
      </c>
      <c r="T1253" s="6" t="str">
        <f>IFERROR(DATE(YEAR(Incoming_Data[[#This Row],[Confirmed Day]]),MONTH(Incoming_Data[[#This Row],[Confirmed Day]]),1),"")</f>
        <v/>
      </c>
      <c r="U1253" s="12">
        <f>IF(ISNUMBER(Incoming_Data[[#This Row],[Completed Day]]),1,0)</f>
        <v>0</v>
      </c>
      <c r="V1253" s="12">
        <f>IF(ISNUMBER(Incoming_Data[[#This Row],[Confirmed Day]]),1,0)</f>
        <v>0</v>
      </c>
      <c r="X1253" t="s">
        <v>11742</v>
      </c>
      <c r="Y1253" s="36">
        <v>41417</v>
      </c>
      <c r="AA1253" t="s">
        <v>773</v>
      </c>
      <c r="AB1253" s="36">
        <v>41421</v>
      </c>
    </row>
    <row r="1254" spans="2:28" x14ac:dyDescent="0.25">
      <c r="B1254" s="24" t="s">
        <v>30</v>
      </c>
      <c r="C1254" s="24" t="s">
        <v>17</v>
      </c>
      <c r="D1254" s="24" t="s">
        <v>2202</v>
      </c>
      <c r="E1254" s="24" t="s">
        <v>11531</v>
      </c>
      <c r="F1254" s="24" t="s">
        <v>11532</v>
      </c>
      <c r="G1254" s="36">
        <v>41409</v>
      </c>
      <c r="H1254" s="36">
        <v>41409</v>
      </c>
      <c r="I1254" s="12">
        <v>3</v>
      </c>
      <c r="J1254" s="12">
        <v>3</v>
      </c>
      <c r="K1254" s="12">
        <v>3</v>
      </c>
      <c r="L1254" s="24" t="s">
        <v>10602</v>
      </c>
      <c r="M1254" t="str">
        <f>VLOOKUP(LEFT(Incoming_Data[[#This Row],[Object ID]],1),Lookup[#All],2,FALSE)</f>
        <v>Incident</v>
      </c>
      <c r="N1254" s="36" t="str">
        <f>IFERROR(VLOOKUP(Incoming_Data[[#This Row],[Object ID]],SP_Data[#All],2,FALSE),"")</f>
        <v/>
      </c>
      <c r="O1254" s="36" t="str">
        <f>IFERROR(VLOOKUP(Incoming_Data[[#This Row],[Object ID]],Finalized_Data[#All],2,FALSE),"")</f>
        <v/>
      </c>
      <c r="P12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4" s="6">
        <f>IFERROR(DATE(YEAR(Incoming_Data[[#This Row],[Incoming Day]]),MONTH(Incoming_Data[[#This Row],[Incoming Day]]),1),"")</f>
        <v>41395</v>
      </c>
      <c r="R1254" s="3">
        <f>DATE(YEAR(Incoming_Data[[#This Row],[Incoming Day]]),1,1)</f>
        <v>41275</v>
      </c>
      <c r="S1254" s="6" t="str">
        <f>IFERROR(DATE(YEAR(Incoming_Data[[#This Row],[Completed Day]]),MONTH(Incoming_Data[[#This Row],[Completed Day]]),1),"")</f>
        <v/>
      </c>
      <c r="T1254" s="6" t="str">
        <f>IFERROR(DATE(YEAR(Incoming_Data[[#This Row],[Confirmed Day]]),MONTH(Incoming_Data[[#This Row],[Confirmed Day]]),1),"")</f>
        <v/>
      </c>
      <c r="U1254" s="12">
        <f>IF(ISNUMBER(Incoming_Data[[#This Row],[Completed Day]]),1,0)</f>
        <v>0</v>
      </c>
      <c r="V1254" s="12">
        <f>IF(ISNUMBER(Incoming_Data[[#This Row],[Confirmed Day]]),1,0)</f>
        <v>0</v>
      </c>
      <c r="X1254" t="s">
        <v>738</v>
      </c>
      <c r="Y1254" s="36">
        <v>41389</v>
      </c>
      <c r="AA1254" t="s">
        <v>775</v>
      </c>
      <c r="AB1254" s="36">
        <v>41421</v>
      </c>
    </row>
    <row r="1255" spans="2:28" x14ac:dyDescent="0.25">
      <c r="B1255" s="24" t="s">
        <v>30</v>
      </c>
      <c r="C1255" s="24" t="s">
        <v>17</v>
      </c>
      <c r="D1255" s="24" t="s">
        <v>2202</v>
      </c>
      <c r="E1255" s="24" t="s">
        <v>11533</v>
      </c>
      <c r="F1255" s="24" t="s">
        <v>11534</v>
      </c>
      <c r="G1255" s="36">
        <v>41416</v>
      </c>
      <c r="H1255" s="36">
        <v>41416</v>
      </c>
      <c r="I1255" s="12">
        <v>3</v>
      </c>
      <c r="J1255" s="12">
        <v>3</v>
      </c>
      <c r="K1255" s="12">
        <v>3</v>
      </c>
      <c r="L1255" s="24" t="s">
        <v>10625</v>
      </c>
      <c r="M1255" t="str">
        <f>VLOOKUP(LEFT(Incoming_Data[[#This Row],[Object ID]],1),Lookup[#All],2,FALSE)</f>
        <v>Incident</v>
      </c>
      <c r="N1255" s="36">
        <f>IFERROR(VLOOKUP(Incoming_Data[[#This Row],[Object ID]],SP_Data[#All],2,FALSE),"")</f>
        <v>41417</v>
      </c>
      <c r="O1255" s="36" t="str">
        <f>IFERROR(VLOOKUP(Incoming_Data[[#This Row],[Object ID]],Finalized_Data[#All],2,FALSE),"")</f>
        <v/>
      </c>
      <c r="P12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5" s="6">
        <f>IFERROR(DATE(YEAR(Incoming_Data[[#This Row],[Incoming Day]]),MONTH(Incoming_Data[[#This Row],[Incoming Day]]),1),"")</f>
        <v>41395</v>
      </c>
      <c r="R1255" s="3">
        <f>DATE(YEAR(Incoming_Data[[#This Row],[Incoming Day]]),1,1)</f>
        <v>41275</v>
      </c>
      <c r="S1255" s="6">
        <f>IFERROR(DATE(YEAR(Incoming_Data[[#This Row],[Completed Day]]),MONTH(Incoming_Data[[#This Row],[Completed Day]]),1),"")</f>
        <v>41395</v>
      </c>
      <c r="T1255" s="6" t="str">
        <f>IFERROR(DATE(YEAR(Incoming_Data[[#This Row],[Confirmed Day]]),MONTH(Incoming_Data[[#This Row],[Confirmed Day]]),1),"")</f>
        <v/>
      </c>
      <c r="U1255" s="12">
        <f>IF(ISNUMBER(Incoming_Data[[#This Row],[Completed Day]]),1,0)</f>
        <v>1</v>
      </c>
      <c r="V1255" s="12">
        <f>IF(ISNUMBER(Incoming_Data[[#This Row],[Confirmed Day]]),1,0)</f>
        <v>0</v>
      </c>
      <c r="X1255" t="s">
        <v>1904</v>
      </c>
      <c r="Y1255" s="36">
        <v>41389</v>
      </c>
      <c r="AA1255" t="s">
        <v>777</v>
      </c>
      <c r="AB1255" s="36">
        <v>41421</v>
      </c>
    </row>
    <row r="1256" spans="2:28" x14ac:dyDescent="0.25">
      <c r="B1256" s="24" t="s">
        <v>30</v>
      </c>
      <c r="C1256" s="24" t="s">
        <v>17</v>
      </c>
      <c r="D1256" s="24" t="s">
        <v>2202</v>
      </c>
      <c r="E1256" s="24" t="s">
        <v>11535</v>
      </c>
      <c r="F1256" s="24" t="s">
        <v>11536</v>
      </c>
      <c r="G1256" s="36">
        <v>41422</v>
      </c>
      <c r="H1256" s="36">
        <v>41423</v>
      </c>
      <c r="I1256" s="12">
        <v>3</v>
      </c>
      <c r="J1256" s="12">
        <v>2</v>
      </c>
      <c r="K1256" s="12">
        <v>2</v>
      </c>
      <c r="L1256" s="24" t="s">
        <v>10772</v>
      </c>
      <c r="M1256" t="str">
        <f>VLOOKUP(LEFT(Incoming_Data[[#This Row],[Object ID]],1),Lookup[#All],2,FALSE)</f>
        <v>Incident</v>
      </c>
      <c r="N1256" s="36" t="str">
        <f>IFERROR(VLOOKUP(Incoming_Data[[#This Row],[Object ID]],SP_Data[#All],2,FALSE),"")</f>
        <v/>
      </c>
      <c r="O1256" s="36" t="str">
        <f>IFERROR(VLOOKUP(Incoming_Data[[#This Row],[Object ID]],Finalized_Data[#All],2,FALSE),"")</f>
        <v/>
      </c>
      <c r="P12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6" s="6">
        <f>IFERROR(DATE(YEAR(Incoming_Data[[#This Row],[Incoming Day]]),MONTH(Incoming_Data[[#This Row],[Incoming Day]]),1),"")</f>
        <v>41395</v>
      </c>
      <c r="R1256" s="3">
        <f>DATE(YEAR(Incoming_Data[[#This Row],[Incoming Day]]),1,1)</f>
        <v>41275</v>
      </c>
      <c r="S1256" s="6" t="str">
        <f>IFERROR(DATE(YEAR(Incoming_Data[[#This Row],[Completed Day]]),MONTH(Incoming_Data[[#This Row],[Completed Day]]),1),"")</f>
        <v/>
      </c>
      <c r="T1256" s="6" t="str">
        <f>IFERROR(DATE(YEAR(Incoming_Data[[#This Row],[Confirmed Day]]),MONTH(Incoming_Data[[#This Row],[Confirmed Day]]),1),"")</f>
        <v/>
      </c>
      <c r="U1256" s="12">
        <f>IF(ISNUMBER(Incoming_Data[[#This Row],[Completed Day]]),1,0)</f>
        <v>0</v>
      </c>
      <c r="V1256" s="12">
        <f>IF(ISNUMBER(Incoming_Data[[#This Row],[Confirmed Day]]),1,0)</f>
        <v>0</v>
      </c>
      <c r="X1256" t="s">
        <v>740</v>
      </c>
      <c r="Y1256" s="36">
        <v>41394</v>
      </c>
      <c r="AA1256" t="s">
        <v>779</v>
      </c>
      <c r="AB1256" s="36">
        <v>41390</v>
      </c>
    </row>
    <row r="1257" spans="2:28" x14ac:dyDescent="0.25">
      <c r="B1257" s="24" t="s">
        <v>30</v>
      </c>
      <c r="C1257" s="24" t="s">
        <v>17</v>
      </c>
      <c r="D1257" s="24" t="s">
        <v>2195</v>
      </c>
      <c r="E1257" s="24" t="s">
        <v>10555</v>
      </c>
      <c r="F1257" s="24" t="s">
        <v>11537</v>
      </c>
      <c r="G1257" s="36">
        <v>41296</v>
      </c>
      <c r="H1257" s="36">
        <v>41296</v>
      </c>
      <c r="I1257" s="12">
        <v>3</v>
      </c>
      <c r="J1257" s="12">
        <v>3</v>
      </c>
      <c r="K1257" s="12">
        <v>3</v>
      </c>
      <c r="L1257" s="24" t="s">
        <v>10597</v>
      </c>
      <c r="M1257" t="str">
        <f>VLOOKUP(LEFT(Incoming_Data[[#This Row],[Object ID]],1),Lookup[#All],2,FALSE)</f>
        <v>Service Request</v>
      </c>
      <c r="N1257" s="36">
        <f>IFERROR(VLOOKUP(Incoming_Data[[#This Row],[Object ID]],SP_Data[#All],2,FALSE),"")</f>
        <v>41369</v>
      </c>
      <c r="O1257" s="36">
        <f>IFERROR(VLOOKUP(Incoming_Data[[#This Row],[Object ID]],Finalized_Data[#All],2,FALSE),"")</f>
        <v>41414</v>
      </c>
      <c r="P12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7" s="6">
        <f>IFERROR(DATE(YEAR(Incoming_Data[[#This Row],[Incoming Day]]),MONTH(Incoming_Data[[#This Row],[Incoming Day]]),1),"")</f>
        <v>41275</v>
      </c>
      <c r="R1257" s="3">
        <f>DATE(YEAR(Incoming_Data[[#This Row],[Incoming Day]]),1,1)</f>
        <v>41275</v>
      </c>
      <c r="S1257" s="6">
        <f>IFERROR(DATE(YEAR(Incoming_Data[[#This Row],[Completed Day]]),MONTH(Incoming_Data[[#This Row],[Completed Day]]),1),"")</f>
        <v>41365</v>
      </c>
      <c r="T1257" s="6">
        <f>IFERROR(DATE(YEAR(Incoming_Data[[#This Row],[Confirmed Day]]),MONTH(Incoming_Data[[#This Row],[Confirmed Day]]),1),"")</f>
        <v>41395</v>
      </c>
      <c r="U1257" s="12">
        <f>IF(ISNUMBER(Incoming_Data[[#This Row],[Completed Day]]),1,0)</f>
        <v>1</v>
      </c>
      <c r="V1257" s="12">
        <f>IF(ISNUMBER(Incoming_Data[[#This Row],[Confirmed Day]]),1,0)</f>
        <v>1</v>
      </c>
      <c r="X1257" t="s">
        <v>742</v>
      </c>
      <c r="Y1257" s="36">
        <v>41390</v>
      </c>
      <c r="AA1257" t="s">
        <v>781</v>
      </c>
      <c r="AB1257" s="36">
        <v>41421</v>
      </c>
    </row>
    <row r="1258" spans="2:28" x14ac:dyDescent="0.25">
      <c r="B1258" s="24" t="s">
        <v>30</v>
      </c>
      <c r="C1258" s="24" t="s">
        <v>17</v>
      </c>
      <c r="D1258" s="24" t="s">
        <v>2195</v>
      </c>
      <c r="E1258" s="24" t="s">
        <v>10356</v>
      </c>
      <c r="F1258" s="24" t="s">
        <v>11538</v>
      </c>
      <c r="G1258" s="36">
        <v>41312</v>
      </c>
      <c r="H1258" s="36">
        <v>41312</v>
      </c>
      <c r="I1258" s="12">
        <v>3</v>
      </c>
      <c r="J1258" s="12">
        <v>3</v>
      </c>
      <c r="K1258" s="12">
        <v>3</v>
      </c>
      <c r="L1258" s="24" t="s">
        <v>10597</v>
      </c>
      <c r="M1258" t="str">
        <f>VLOOKUP(LEFT(Incoming_Data[[#This Row],[Object ID]],1),Lookup[#All],2,FALSE)</f>
        <v>Service Request</v>
      </c>
      <c r="N1258" s="36">
        <f>IFERROR(VLOOKUP(Incoming_Data[[#This Row],[Object ID]],SP_Data[#All],2,FALSE),"")</f>
        <v>41352</v>
      </c>
      <c r="O1258" s="36">
        <f>IFERROR(VLOOKUP(Incoming_Data[[#This Row],[Object ID]],Finalized_Data[#All],2,FALSE),"")</f>
        <v>41383</v>
      </c>
      <c r="P12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8" s="6">
        <f>IFERROR(DATE(YEAR(Incoming_Data[[#This Row],[Incoming Day]]),MONTH(Incoming_Data[[#This Row],[Incoming Day]]),1),"")</f>
        <v>41306</v>
      </c>
      <c r="R1258" s="3">
        <f>DATE(YEAR(Incoming_Data[[#This Row],[Incoming Day]]),1,1)</f>
        <v>41275</v>
      </c>
      <c r="S1258" s="6">
        <f>IFERROR(DATE(YEAR(Incoming_Data[[#This Row],[Completed Day]]),MONTH(Incoming_Data[[#This Row],[Completed Day]]),1),"")</f>
        <v>41334</v>
      </c>
      <c r="T1258" s="6">
        <f>IFERROR(DATE(YEAR(Incoming_Data[[#This Row],[Confirmed Day]]),MONTH(Incoming_Data[[#This Row],[Confirmed Day]]),1),"")</f>
        <v>41365</v>
      </c>
      <c r="U1258" s="12">
        <f>IF(ISNUMBER(Incoming_Data[[#This Row],[Completed Day]]),1,0)</f>
        <v>1</v>
      </c>
      <c r="V1258" s="12">
        <f>IF(ISNUMBER(Incoming_Data[[#This Row],[Confirmed Day]]),1,0)</f>
        <v>1</v>
      </c>
      <c r="X1258" t="s">
        <v>744</v>
      </c>
      <c r="Y1258" s="36">
        <v>41390</v>
      </c>
      <c r="AA1258" t="s">
        <v>1673</v>
      </c>
      <c r="AB1258" s="36">
        <v>41397</v>
      </c>
    </row>
    <row r="1259" spans="2:28" x14ac:dyDescent="0.25">
      <c r="B1259" s="24" t="s">
        <v>30</v>
      </c>
      <c r="C1259" s="24" t="s">
        <v>17</v>
      </c>
      <c r="D1259" s="24" t="s">
        <v>2195</v>
      </c>
      <c r="E1259" s="24" t="s">
        <v>10281</v>
      </c>
      <c r="F1259" s="24" t="s">
        <v>11539</v>
      </c>
      <c r="G1259" s="36">
        <v>41324</v>
      </c>
      <c r="H1259" s="36">
        <v>41323</v>
      </c>
      <c r="I1259" s="12">
        <v>3</v>
      </c>
      <c r="J1259" s="12">
        <v>3</v>
      </c>
      <c r="K1259" s="12">
        <v>3</v>
      </c>
      <c r="L1259" s="24" t="s">
        <v>10597</v>
      </c>
      <c r="M1259" t="str">
        <f>VLOOKUP(LEFT(Incoming_Data[[#This Row],[Object ID]],1),Lookup[#All],2,FALSE)</f>
        <v>Service Request</v>
      </c>
      <c r="N1259" s="36">
        <f>IFERROR(VLOOKUP(Incoming_Data[[#This Row],[Object ID]],SP_Data[#All],2,FALSE),"")</f>
        <v>41353</v>
      </c>
      <c r="O1259" s="36">
        <f>IFERROR(VLOOKUP(Incoming_Data[[#This Row],[Object ID]],Finalized_Data[#All],2,FALSE),"")</f>
        <v>41425</v>
      </c>
      <c r="P12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59" s="6">
        <f>IFERROR(DATE(YEAR(Incoming_Data[[#This Row],[Incoming Day]]),MONTH(Incoming_Data[[#This Row],[Incoming Day]]),1),"")</f>
        <v>41306</v>
      </c>
      <c r="R1259" s="3">
        <f>DATE(YEAR(Incoming_Data[[#This Row],[Incoming Day]]),1,1)</f>
        <v>41275</v>
      </c>
      <c r="S1259" s="6">
        <f>IFERROR(DATE(YEAR(Incoming_Data[[#This Row],[Completed Day]]),MONTH(Incoming_Data[[#This Row],[Completed Day]]),1),"")</f>
        <v>41334</v>
      </c>
      <c r="T1259" s="6">
        <f>IFERROR(DATE(YEAR(Incoming_Data[[#This Row],[Confirmed Day]]),MONTH(Incoming_Data[[#This Row],[Confirmed Day]]),1),"")</f>
        <v>41395</v>
      </c>
      <c r="U1259" s="12">
        <f>IF(ISNUMBER(Incoming_Data[[#This Row],[Completed Day]]),1,0)</f>
        <v>1</v>
      </c>
      <c r="V1259" s="12">
        <f>IF(ISNUMBER(Incoming_Data[[#This Row],[Confirmed Day]]),1,0)</f>
        <v>1</v>
      </c>
      <c r="X1259" t="s">
        <v>1906</v>
      </c>
      <c r="Y1259" s="36">
        <v>41389</v>
      </c>
      <c r="AA1259" t="s">
        <v>1674</v>
      </c>
      <c r="AB1259" s="36">
        <v>41427</v>
      </c>
    </row>
    <row r="1260" spans="2:28" x14ac:dyDescent="0.25">
      <c r="B1260" s="24" t="s">
        <v>30</v>
      </c>
      <c r="C1260" s="24" t="s">
        <v>17</v>
      </c>
      <c r="D1260" s="24" t="s">
        <v>2195</v>
      </c>
      <c r="E1260" s="24" t="s">
        <v>10240</v>
      </c>
      <c r="F1260" s="24" t="s">
        <v>11540</v>
      </c>
      <c r="G1260" s="36">
        <v>41325</v>
      </c>
      <c r="H1260" s="36">
        <v>41324</v>
      </c>
      <c r="I1260" s="12">
        <v>3</v>
      </c>
      <c r="J1260" s="12">
        <v>3</v>
      </c>
      <c r="K1260" s="12">
        <v>3</v>
      </c>
      <c r="L1260" s="24" t="s">
        <v>10597</v>
      </c>
      <c r="M1260" t="str">
        <f>VLOOKUP(LEFT(Incoming_Data[[#This Row],[Object ID]],1),Lookup[#All],2,FALSE)</f>
        <v>Service Request</v>
      </c>
      <c r="N1260" s="36">
        <f>IFERROR(VLOOKUP(Incoming_Data[[#This Row],[Object ID]],SP_Data[#All],2,FALSE),"")</f>
        <v>41353</v>
      </c>
      <c r="O1260" s="36">
        <f>IFERROR(VLOOKUP(Incoming_Data[[#This Row],[Object ID]],Finalized_Data[#All],2,FALSE),"")</f>
        <v>41425</v>
      </c>
      <c r="P12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0" s="6">
        <f>IFERROR(DATE(YEAR(Incoming_Data[[#This Row],[Incoming Day]]),MONTH(Incoming_Data[[#This Row],[Incoming Day]]),1),"")</f>
        <v>41306</v>
      </c>
      <c r="R1260" s="3">
        <f>DATE(YEAR(Incoming_Data[[#This Row],[Incoming Day]]),1,1)</f>
        <v>41275</v>
      </c>
      <c r="S1260" s="6">
        <f>IFERROR(DATE(YEAR(Incoming_Data[[#This Row],[Completed Day]]),MONTH(Incoming_Data[[#This Row],[Completed Day]]),1),"")</f>
        <v>41334</v>
      </c>
      <c r="T1260" s="6">
        <f>IFERROR(DATE(YEAR(Incoming_Data[[#This Row],[Confirmed Day]]),MONTH(Incoming_Data[[#This Row],[Confirmed Day]]),1),"")</f>
        <v>41395</v>
      </c>
      <c r="U1260" s="12">
        <f>IF(ISNUMBER(Incoming_Data[[#This Row],[Completed Day]]),1,0)</f>
        <v>1</v>
      </c>
      <c r="V1260" s="12">
        <f>IF(ISNUMBER(Incoming_Data[[#This Row],[Confirmed Day]]),1,0)</f>
        <v>1</v>
      </c>
      <c r="X1260" t="s">
        <v>1908</v>
      </c>
      <c r="Y1260" s="36">
        <v>41390</v>
      </c>
      <c r="AA1260" t="s">
        <v>1371</v>
      </c>
      <c r="AB1260" s="36">
        <v>41424</v>
      </c>
    </row>
    <row r="1261" spans="2:28" x14ac:dyDescent="0.25">
      <c r="B1261" s="24" t="s">
        <v>30</v>
      </c>
      <c r="C1261" s="24" t="s">
        <v>17</v>
      </c>
      <c r="D1261" s="24" t="s">
        <v>2195</v>
      </c>
      <c r="E1261" s="24" t="s">
        <v>10245</v>
      </c>
      <c r="F1261" s="24" t="s">
        <v>11541</v>
      </c>
      <c r="G1261" s="36">
        <v>41325</v>
      </c>
      <c r="H1261" s="36">
        <v>41324</v>
      </c>
      <c r="I1261" s="12">
        <v>3</v>
      </c>
      <c r="J1261" s="12">
        <v>3</v>
      </c>
      <c r="K1261" s="12">
        <v>3</v>
      </c>
      <c r="L1261" s="24" t="s">
        <v>10597</v>
      </c>
      <c r="M1261" t="str">
        <f>VLOOKUP(LEFT(Incoming_Data[[#This Row],[Object ID]],1),Lookup[#All],2,FALSE)</f>
        <v>Service Request</v>
      </c>
      <c r="N1261" s="36">
        <f>IFERROR(VLOOKUP(Incoming_Data[[#This Row],[Object ID]],SP_Data[#All],2,FALSE),"")</f>
        <v>41353</v>
      </c>
      <c r="O1261" s="36">
        <f>IFERROR(VLOOKUP(Incoming_Data[[#This Row],[Object ID]],Finalized_Data[#All],2,FALSE),"")</f>
        <v>41384</v>
      </c>
      <c r="P12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1" s="6">
        <f>IFERROR(DATE(YEAR(Incoming_Data[[#This Row],[Incoming Day]]),MONTH(Incoming_Data[[#This Row],[Incoming Day]]),1),"")</f>
        <v>41306</v>
      </c>
      <c r="R1261" s="3">
        <f>DATE(YEAR(Incoming_Data[[#This Row],[Incoming Day]]),1,1)</f>
        <v>41275</v>
      </c>
      <c r="S1261" s="6">
        <f>IFERROR(DATE(YEAR(Incoming_Data[[#This Row],[Completed Day]]),MONTH(Incoming_Data[[#This Row],[Completed Day]]),1),"")</f>
        <v>41334</v>
      </c>
      <c r="T1261" s="6">
        <f>IFERROR(DATE(YEAR(Incoming_Data[[#This Row],[Confirmed Day]]),MONTH(Incoming_Data[[#This Row],[Confirmed Day]]),1),"")</f>
        <v>41365</v>
      </c>
      <c r="U1261" s="12">
        <f>IF(ISNUMBER(Incoming_Data[[#This Row],[Completed Day]]),1,0)</f>
        <v>1</v>
      </c>
      <c r="V1261" s="12">
        <f>IF(ISNUMBER(Incoming_Data[[#This Row],[Confirmed Day]]),1,0)</f>
        <v>1</v>
      </c>
      <c r="X1261" t="s">
        <v>1910</v>
      </c>
      <c r="Y1261" s="36">
        <v>41390</v>
      </c>
      <c r="AA1261" t="s">
        <v>783</v>
      </c>
      <c r="AB1261" s="36">
        <v>41424</v>
      </c>
    </row>
    <row r="1262" spans="2:28" x14ac:dyDescent="0.25">
      <c r="B1262" s="24" t="s">
        <v>30</v>
      </c>
      <c r="C1262" s="24" t="s">
        <v>17</v>
      </c>
      <c r="D1262" s="24" t="s">
        <v>2195</v>
      </c>
      <c r="E1262" s="24" t="s">
        <v>10157</v>
      </c>
      <c r="F1262" s="24" t="s">
        <v>11542</v>
      </c>
      <c r="G1262" s="36">
        <v>41324</v>
      </c>
      <c r="H1262" s="36">
        <v>41324</v>
      </c>
      <c r="I1262" s="12">
        <v>3</v>
      </c>
      <c r="J1262" s="12">
        <v>3</v>
      </c>
      <c r="K1262" s="12">
        <v>3</v>
      </c>
      <c r="L1262" s="24" t="s">
        <v>10597</v>
      </c>
      <c r="M1262" t="str">
        <f>VLOOKUP(LEFT(Incoming_Data[[#This Row],[Object ID]],1),Lookup[#All],2,FALSE)</f>
        <v>Service Request</v>
      </c>
      <c r="N1262" s="36">
        <f>IFERROR(VLOOKUP(Incoming_Data[[#This Row],[Object ID]],SP_Data[#All],2,FALSE),"")</f>
        <v>41353</v>
      </c>
      <c r="O1262" s="36">
        <f>IFERROR(VLOOKUP(Incoming_Data[[#This Row],[Object ID]],Finalized_Data[#All],2,FALSE),"")</f>
        <v>41384</v>
      </c>
      <c r="P12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2" s="6">
        <f>IFERROR(DATE(YEAR(Incoming_Data[[#This Row],[Incoming Day]]),MONTH(Incoming_Data[[#This Row],[Incoming Day]]),1),"")</f>
        <v>41306</v>
      </c>
      <c r="R1262" s="3">
        <f>DATE(YEAR(Incoming_Data[[#This Row],[Incoming Day]]),1,1)</f>
        <v>41275</v>
      </c>
      <c r="S1262" s="6">
        <f>IFERROR(DATE(YEAR(Incoming_Data[[#This Row],[Completed Day]]),MONTH(Incoming_Data[[#This Row],[Completed Day]]),1),"")</f>
        <v>41334</v>
      </c>
      <c r="T1262" s="6">
        <f>IFERROR(DATE(YEAR(Incoming_Data[[#This Row],[Confirmed Day]]),MONTH(Incoming_Data[[#This Row],[Confirmed Day]]),1),"")</f>
        <v>41365</v>
      </c>
      <c r="U1262" s="12">
        <f>IF(ISNUMBER(Incoming_Data[[#This Row],[Completed Day]]),1,0)</f>
        <v>1</v>
      </c>
      <c r="V1262" s="12">
        <f>IF(ISNUMBER(Incoming_Data[[#This Row],[Confirmed Day]]),1,0)</f>
        <v>1</v>
      </c>
      <c r="X1262" t="s">
        <v>1671</v>
      </c>
      <c r="Y1262" s="36">
        <v>41403</v>
      </c>
      <c r="AA1262" t="s">
        <v>784</v>
      </c>
      <c r="AB1262" s="36">
        <v>41425</v>
      </c>
    </row>
    <row r="1263" spans="2:28" x14ac:dyDescent="0.25">
      <c r="B1263" s="24" t="s">
        <v>30</v>
      </c>
      <c r="C1263" s="24" t="s">
        <v>17</v>
      </c>
      <c r="D1263" s="24" t="s">
        <v>2195</v>
      </c>
      <c r="E1263" s="24" t="s">
        <v>9961</v>
      </c>
      <c r="F1263" s="24" t="s">
        <v>11543</v>
      </c>
      <c r="G1263" s="36">
        <v>41327</v>
      </c>
      <c r="H1263" s="36">
        <v>41326</v>
      </c>
      <c r="I1263" s="12">
        <v>3</v>
      </c>
      <c r="J1263" s="12">
        <v>3</v>
      </c>
      <c r="K1263" s="12">
        <v>3</v>
      </c>
      <c r="L1263" s="24" t="s">
        <v>10597</v>
      </c>
      <c r="M1263" t="str">
        <f>VLOOKUP(LEFT(Incoming_Data[[#This Row],[Object ID]],1),Lookup[#All],2,FALSE)</f>
        <v>Service Request</v>
      </c>
      <c r="N1263" s="36">
        <f>IFERROR(VLOOKUP(Incoming_Data[[#This Row],[Object ID]],SP_Data[#All],2,FALSE),"")</f>
        <v>41353</v>
      </c>
      <c r="O1263" s="36">
        <f>IFERROR(VLOOKUP(Incoming_Data[[#This Row],[Object ID]],Finalized_Data[#All],2,FALSE),"")</f>
        <v>41425</v>
      </c>
      <c r="P12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3" s="6">
        <f>IFERROR(DATE(YEAR(Incoming_Data[[#This Row],[Incoming Day]]),MONTH(Incoming_Data[[#This Row],[Incoming Day]]),1),"")</f>
        <v>41306</v>
      </c>
      <c r="R1263" s="3">
        <f>DATE(YEAR(Incoming_Data[[#This Row],[Incoming Day]]),1,1)</f>
        <v>41275</v>
      </c>
      <c r="S1263" s="6">
        <f>IFERROR(DATE(YEAR(Incoming_Data[[#This Row],[Completed Day]]),MONTH(Incoming_Data[[#This Row],[Completed Day]]),1),"")</f>
        <v>41334</v>
      </c>
      <c r="T1263" s="6">
        <f>IFERROR(DATE(YEAR(Incoming_Data[[#This Row],[Confirmed Day]]),MONTH(Incoming_Data[[#This Row],[Confirmed Day]]),1),"")</f>
        <v>41395</v>
      </c>
      <c r="U1263" s="12">
        <f>IF(ISNUMBER(Incoming_Data[[#This Row],[Completed Day]]),1,0)</f>
        <v>1</v>
      </c>
      <c r="V1263" s="12">
        <f>IF(ISNUMBER(Incoming_Data[[#This Row],[Confirmed Day]]),1,0)</f>
        <v>1</v>
      </c>
      <c r="X1263" t="s">
        <v>746</v>
      </c>
      <c r="Y1263" s="36">
        <v>41390</v>
      </c>
      <c r="AA1263" t="s">
        <v>785</v>
      </c>
      <c r="AB1263" s="36">
        <v>41391</v>
      </c>
    </row>
    <row r="1264" spans="2:28" x14ac:dyDescent="0.25">
      <c r="B1264" s="24" t="s">
        <v>30</v>
      </c>
      <c r="C1264" s="24" t="s">
        <v>17</v>
      </c>
      <c r="D1264" s="24" t="s">
        <v>2195</v>
      </c>
      <c r="E1264" s="24" t="s">
        <v>9952</v>
      </c>
      <c r="F1264" s="24" t="s">
        <v>11544</v>
      </c>
      <c r="G1264" s="36">
        <v>41327</v>
      </c>
      <c r="H1264" s="36">
        <v>41326</v>
      </c>
      <c r="I1264" s="12">
        <v>3</v>
      </c>
      <c r="J1264" s="12">
        <v>3</v>
      </c>
      <c r="K1264" s="12">
        <v>3</v>
      </c>
      <c r="L1264" s="24" t="s">
        <v>10597</v>
      </c>
      <c r="M1264" t="str">
        <f>VLOOKUP(LEFT(Incoming_Data[[#This Row],[Object ID]],1),Lookup[#All],2,FALSE)</f>
        <v>Service Request</v>
      </c>
      <c r="N1264" s="36">
        <f>IFERROR(VLOOKUP(Incoming_Data[[#This Row],[Object ID]],SP_Data[#All],2,FALSE),"")</f>
        <v>41353</v>
      </c>
      <c r="O1264" s="36">
        <f>IFERROR(VLOOKUP(Incoming_Data[[#This Row],[Object ID]],Finalized_Data[#All],2,FALSE),"")</f>
        <v>41425</v>
      </c>
      <c r="P12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4" s="6">
        <f>IFERROR(DATE(YEAR(Incoming_Data[[#This Row],[Incoming Day]]),MONTH(Incoming_Data[[#This Row],[Incoming Day]]),1),"")</f>
        <v>41306</v>
      </c>
      <c r="R1264" s="3">
        <f>DATE(YEAR(Incoming_Data[[#This Row],[Incoming Day]]),1,1)</f>
        <v>41275</v>
      </c>
      <c r="S1264" s="6">
        <f>IFERROR(DATE(YEAR(Incoming_Data[[#This Row],[Completed Day]]),MONTH(Incoming_Data[[#This Row],[Completed Day]]),1),"")</f>
        <v>41334</v>
      </c>
      <c r="T1264" s="6">
        <f>IFERROR(DATE(YEAR(Incoming_Data[[#This Row],[Confirmed Day]]),MONTH(Incoming_Data[[#This Row],[Confirmed Day]]),1),"")</f>
        <v>41395</v>
      </c>
      <c r="U1264" s="12">
        <f>IF(ISNUMBER(Incoming_Data[[#This Row],[Completed Day]]),1,0)</f>
        <v>1</v>
      </c>
      <c r="V1264" s="12">
        <f>IF(ISNUMBER(Incoming_Data[[#This Row],[Confirmed Day]]),1,0)</f>
        <v>1</v>
      </c>
      <c r="X1264" t="s">
        <v>748</v>
      </c>
      <c r="Y1264" s="36">
        <v>41390</v>
      </c>
      <c r="AA1264" t="s">
        <v>787</v>
      </c>
      <c r="AB1264" s="36">
        <v>41393</v>
      </c>
    </row>
    <row r="1265" spans="2:28" x14ac:dyDescent="0.25">
      <c r="B1265" s="24" t="s">
        <v>30</v>
      </c>
      <c r="C1265" s="24" t="s">
        <v>17</v>
      </c>
      <c r="D1265" s="24" t="s">
        <v>2195</v>
      </c>
      <c r="E1265" s="24" t="s">
        <v>9652</v>
      </c>
      <c r="F1265" s="24" t="s">
        <v>11545</v>
      </c>
      <c r="G1265" s="36">
        <v>41326</v>
      </c>
      <c r="H1265" s="36">
        <v>41326</v>
      </c>
      <c r="I1265" s="12">
        <v>3</v>
      </c>
      <c r="J1265" s="12">
        <v>3</v>
      </c>
      <c r="K1265" s="12">
        <v>3</v>
      </c>
      <c r="L1265" s="24" t="s">
        <v>10597</v>
      </c>
      <c r="M1265" t="str">
        <f>VLOOKUP(LEFT(Incoming_Data[[#This Row],[Object ID]],1),Lookup[#All],2,FALSE)</f>
        <v>Service Request</v>
      </c>
      <c r="N1265" s="36">
        <f>IFERROR(VLOOKUP(Incoming_Data[[#This Row],[Object ID]],SP_Data[#All],2,FALSE),"")</f>
        <v>41353</v>
      </c>
      <c r="O1265" s="36">
        <f>IFERROR(VLOOKUP(Incoming_Data[[#This Row],[Object ID]],Finalized_Data[#All],2,FALSE),"")</f>
        <v>41384</v>
      </c>
      <c r="P12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5" s="6">
        <f>IFERROR(DATE(YEAR(Incoming_Data[[#This Row],[Incoming Day]]),MONTH(Incoming_Data[[#This Row],[Incoming Day]]),1),"")</f>
        <v>41306</v>
      </c>
      <c r="R1265" s="3">
        <f>DATE(YEAR(Incoming_Data[[#This Row],[Incoming Day]]),1,1)</f>
        <v>41275</v>
      </c>
      <c r="S1265" s="6">
        <f>IFERROR(DATE(YEAR(Incoming_Data[[#This Row],[Completed Day]]),MONTH(Incoming_Data[[#This Row],[Completed Day]]),1),"")</f>
        <v>41334</v>
      </c>
      <c r="T1265" s="6">
        <f>IFERROR(DATE(YEAR(Incoming_Data[[#This Row],[Confirmed Day]]),MONTH(Incoming_Data[[#This Row],[Confirmed Day]]),1),"")</f>
        <v>41365</v>
      </c>
      <c r="U1265" s="12">
        <f>IF(ISNUMBER(Incoming_Data[[#This Row],[Completed Day]]),1,0)</f>
        <v>1</v>
      </c>
      <c r="V1265" s="12">
        <f>IF(ISNUMBER(Incoming_Data[[#This Row],[Confirmed Day]]),1,0)</f>
        <v>1</v>
      </c>
      <c r="X1265" t="s">
        <v>750</v>
      </c>
      <c r="Y1265" s="36">
        <v>41390</v>
      </c>
      <c r="AA1265" t="s">
        <v>789</v>
      </c>
      <c r="AB1265" s="36">
        <v>41421</v>
      </c>
    </row>
    <row r="1266" spans="2:28" x14ac:dyDescent="0.25">
      <c r="B1266" s="24" t="s">
        <v>30</v>
      </c>
      <c r="C1266" s="24" t="s">
        <v>17</v>
      </c>
      <c r="D1266" s="24" t="s">
        <v>2195</v>
      </c>
      <c r="E1266" s="24" t="s">
        <v>9553</v>
      </c>
      <c r="F1266" s="24" t="s">
        <v>11546</v>
      </c>
      <c r="G1266" s="36">
        <v>41324</v>
      </c>
      <c r="H1266" s="36">
        <v>41323</v>
      </c>
      <c r="I1266" s="12">
        <v>3</v>
      </c>
      <c r="J1266" s="12">
        <v>3</v>
      </c>
      <c r="K1266" s="12">
        <v>3</v>
      </c>
      <c r="L1266" s="24" t="s">
        <v>10597</v>
      </c>
      <c r="M1266" t="str">
        <f>VLOOKUP(LEFT(Incoming_Data[[#This Row],[Object ID]],1),Lookup[#All],2,FALSE)</f>
        <v>Service Request</v>
      </c>
      <c r="N1266" s="36">
        <f>IFERROR(VLOOKUP(Incoming_Data[[#This Row],[Object ID]],SP_Data[#All],2,FALSE),"")</f>
        <v>41353</v>
      </c>
      <c r="O1266" s="36">
        <f>IFERROR(VLOOKUP(Incoming_Data[[#This Row],[Object ID]],Finalized_Data[#All],2,FALSE),"")</f>
        <v>41384</v>
      </c>
      <c r="P12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6" s="6">
        <f>IFERROR(DATE(YEAR(Incoming_Data[[#This Row],[Incoming Day]]),MONTH(Incoming_Data[[#This Row],[Incoming Day]]),1),"")</f>
        <v>41306</v>
      </c>
      <c r="R1266" s="3">
        <f>DATE(YEAR(Incoming_Data[[#This Row],[Incoming Day]]),1,1)</f>
        <v>41275</v>
      </c>
      <c r="S1266" s="6">
        <f>IFERROR(DATE(YEAR(Incoming_Data[[#This Row],[Completed Day]]),MONTH(Incoming_Data[[#This Row],[Completed Day]]),1),"")</f>
        <v>41334</v>
      </c>
      <c r="T1266" s="6">
        <f>IFERROR(DATE(YEAR(Incoming_Data[[#This Row],[Confirmed Day]]),MONTH(Incoming_Data[[#This Row],[Confirmed Day]]),1),"")</f>
        <v>41365</v>
      </c>
      <c r="U1266" s="12">
        <f>IF(ISNUMBER(Incoming_Data[[#This Row],[Completed Day]]),1,0)</f>
        <v>1</v>
      </c>
      <c r="V1266" s="12">
        <f>IF(ISNUMBER(Incoming_Data[[#This Row],[Confirmed Day]]),1,0)</f>
        <v>1</v>
      </c>
      <c r="X1266" t="s">
        <v>752</v>
      </c>
      <c r="Y1266" s="36">
        <v>41390</v>
      </c>
      <c r="AA1266" t="s">
        <v>790</v>
      </c>
      <c r="AB1266" s="36">
        <v>41402</v>
      </c>
    </row>
    <row r="1267" spans="2:28" x14ac:dyDescent="0.25">
      <c r="B1267" s="24" t="s">
        <v>30</v>
      </c>
      <c r="C1267" s="24" t="s">
        <v>17</v>
      </c>
      <c r="D1267" s="24" t="s">
        <v>2195</v>
      </c>
      <c r="E1267" s="24" t="s">
        <v>9497</v>
      </c>
      <c r="F1267" s="24" t="s">
        <v>11547</v>
      </c>
      <c r="G1267" s="36">
        <v>41332</v>
      </c>
      <c r="H1267" s="36">
        <v>41332</v>
      </c>
      <c r="I1267" s="12">
        <v>3</v>
      </c>
      <c r="J1267" s="12">
        <v>3</v>
      </c>
      <c r="K1267" s="12">
        <v>3</v>
      </c>
      <c r="L1267" s="24" t="s">
        <v>10597</v>
      </c>
      <c r="M1267" t="str">
        <f>VLOOKUP(LEFT(Incoming_Data[[#This Row],[Object ID]],1),Lookup[#All],2,FALSE)</f>
        <v>Service Request</v>
      </c>
      <c r="N1267" s="36">
        <f>IFERROR(VLOOKUP(Incoming_Data[[#This Row],[Object ID]],SP_Data[#All],2,FALSE),"")</f>
        <v>41353</v>
      </c>
      <c r="O1267" s="36">
        <f>IFERROR(VLOOKUP(Incoming_Data[[#This Row],[Object ID]],Finalized_Data[#All],2,FALSE),"")</f>
        <v>41425</v>
      </c>
      <c r="P12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7" s="6">
        <f>IFERROR(DATE(YEAR(Incoming_Data[[#This Row],[Incoming Day]]),MONTH(Incoming_Data[[#This Row],[Incoming Day]]),1),"")</f>
        <v>41306</v>
      </c>
      <c r="R1267" s="3">
        <f>DATE(YEAR(Incoming_Data[[#This Row],[Incoming Day]]),1,1)</f>
        <v>41275</v>
      </c>
      <c r="S1267" s="6">
        <f>IFERROR(DATE(YEAR(Incoming_Data[[#This Row],[Completed Day]]),MONTH(Incoming_Data[[#This Row],[Completed Day]]),1),"")</f>
        <v>41334</v>
      </c>
      <c r="T1267" s="6">
        <f>IFERROR(DATE(YEAR(Incoming_Data[[#This Row],[Confirmed Day]]),MONTH(Incoming_Data[[#This Row],[Confirmed Day]]),1),"")</f>
        <v>41395</v>
      </c>
      <c r="U1267" s="12">
        <f>IF(ISNUMBER(Incoming_Data[[#This Row],[Completed Day]]),1,0)</f>
        <v>1</v>
      </c>
      <c r="V1267" s="12">
        <f>IF(ISNUMBER(Incoming_Data[[#This Row],[Confirmed Day]]),1,0)</f>
        <v>1</v>
      </c>
      <c r="X1267" t="s">
        <v>754</v>
      </c>
      <c r="Y1267" s="36">
        <v>41390</v>
      </c>
      <c r="AA1267" t="s">
        <v>791</v>
      </c>
      <c r="AB1267" s="36">
        <v>41421</v>
      </c>
    </row>
    <row r="1268" spans="2:28" x14ac:dyDescent="0.25">
      <c r="B1268" s="24" t="s">
        <v>30</v>
      </c>
      <c r="C1268" s="24" t="s">
        <v>17</v>
      </c>
      <c r="D1268" s="24" t="s">
        <v>2195</v>
      </c>
      <c r="E1268" s="24" t="s">
        <v>9257</v>
      </c>
      <c r="F1268" s="24" t="s">
        <v>11548</v>
      </c>
      <c r="G1268" s="36">
        <v>41333</v>
      </c>
      <c r="H1268" s="36">
        <v>41333</v>
      </c>
      <c r="I1268" s="12">
        <v>3</v>
      </c>
      <c r="J1268" s="12">
        <v>3</v>
      </c>
      <c r="K1268" s="12">
        <v>3</v>
      </c>
      <c r="L1268" s="24" t="s">
        <v>10597</v>
      </c>
      <c r="M1268" t="str">
        <f>VLOOKUP(LEFT(Incoming_Data[[#This Row],[Object ID]],1),Lookup[#All],2,FALSE)</f>
        <v>Service Request</v>
      </c>
      <c r="N1268" s="36">
        <f>IFERROR(VLOOKUP(Incoming_Data[[#This Row],[Object ID]],SP_Data[#All],2,FALSE),"")</f>
        <v>41353</v>
      </c>
      <c r="O1268" s="36">
        <f>IFERROR(VLOOKUP(Incoming_Data[[#This Row],[Object ID]],Finalized_Data[#All],2,FALSE),"")</f>
        <v>41425</v>
      </c>
      <c r="P12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8" s="6">
        <f>IFERROR(DATE(YEAR(Incoming_Data[[#This Row],[Incoming Day]]),MONTH(Incoming_Data[[#This Row],[Incoming Day]]),1),"")</f>
        <v>41306</v>
      </c>
      <c r="R1268" s="3">
        <f>DATE(YEAR(Incoming_Data[[#This Row],[Incoming Day]]),1,1)</f>
        <v>41275</v>
      </c>
      <c r="S1268" s="6">
        <f>IFERROR(DATE(YEAR(Incoming_Data[[#This Row],[Completed Day]]),MONTH(Incoming_Data[[#This Row],[Completed Day]]),1),"")</f>
        <v>41334</v>
      </c>
      <c r="T1268" s="6">
        <f>IFERROR(DATE(YEAR(Incoming_Data[[#This Row],[Confirmed Day]]),MONTH(Incoming_Data[[#This Row],[Confirmed Day]]),1),"")</f>
        <v>41395</v>
      </c>
      <c r="U1268" s="12">
        <f>IF(ISNUMBER(Incoming_Data[[#This Row],[Completed Day]]),1,0)</f>
        <v>1</v>
      </c>
      <c r="V1268" s="12">
        <f>IF(ISNUMBER(Incoming_Data[[#This Row],[Confirmed Day]]),1,0)</f>
        <v>1</v>
      </c>
      <c r="X1268" t="s">
        <v>755</v>
      </c>
      <c r="Y1268" s="36">
        <v>41390</v>
      </c>
      <c r="AA1268" t="s">
        <v>1373</v>
      </c>
      <c r="AB1268" s="36">
        <v>41395</v>
      </c>
    </row>
    <row r="1269" spans="2:28" x14ac:dyDescent="0.25">
      <c r="B1269" s="24" t="s">
        <v>30</v>
      </c>
      <c r="C1269" s="24" t="s">
        <v>17</v>
      </c>
      <c r="D1269" s="24" t="s">
        <v>2195</v>
      </c>
      <c r="E1269" s="24" t="s">
        <v>9224</v>
      </c>
      <c r="F1269" s="24" t="s">
        <v>11549</v>
      </c>
      <c r="G1269" s="36">
        <v>41333</v>
      </c>
      <c r="H1269" s="36">
        <v>41333</v>
      </c>
      <c r="I1269" s="12">
        <v>3</v>
      </c>
      <c r="J1269" s="12">
        <v>3</v>
      </c>
      <c r="K1269" s="12">
        <v>3</v>
      </c>
      <c r="L1269" s="24" t="s">
        <v>10597</v>
      </c>
      <c r="M1269" t="str">
        <f>VLOOKUP(LEFT(Incoming_Data[[#This Row],[Object ID]],1),Lookup[#All],2,FALSE)</f>
        <v>Service Request</v>
      </c>
      <c r="N1269" s="36">
        <f>IFERROR(VLOOKUP(Incoming_Data[[#This Row],[Object ID]],SP_Data[#All],2,FALSE),"")</f>
        <v>41353</v>
      </c>
      <c r="O1269" s="36">
        <f>IFERROR(VLOOKUP(Incoming_Data[[#This Row],[Object ID]],Finalized_Data[#All],2,FALSE),"")</f>
        <v>41384</v>
      </c>
      <c r="P12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69" s="6">
        <f>IFERROR(DATE(YEAR(Incoming_Data[[#This Row],[Incoming Day]]),MONTH(Incoming_Data[[#This Row],[Incoming Day]]),1),"")</f>
        <v>41306</v>
      </c>
      <c r="R1269" s="3">
        <f>DATE(YEAR(Incoming_Data[[#This Row],[Incoming Day]]),1,1)</f>
        <v>41275</v>
      </c>
      <c r="S1269" s="6">
        <f>IFERROR(DATE(YEAR(Incoming_Data[[#This Row],[Completed Day]]),MONTH(Incoming_Data[[#This Row],[Completed Day]]),1),"")</f>
        <v>41334</v>
      </c>
      <c r="T1269" s="6">
        <f>IFERROR(DATE(YEAR(Incoming_Data[[#This Row],[Confirmed Day]]),MONTH(Incoming_Data[[#This Row],[Confirmed Day]]),1),"")</f>
        <v>41365</v>
      </c>
      <c r="U1269" s="12">
        <f>IF(ISNUMBER(Incoming_Data[[#This Row],[Completed Day]]),1,0)</f>
        <v>1</v>
      </c>
      <c r="V1269" s="12">
        <f>IF(ISNUMBER(Incoming_Data[[#This Row],[Confirmed Day]]),1,0)</f>
        <v>1</v>
      </c>
      <c r="X1269" t="s">
        <v>757</v>
      </c>
      <c r="Y1269" s="36">
        <v>41390</v>
      </c>
      <c r="AA1269" t="s">
        <v>793</v>
      </c>
      <c r="AB1269" s="36">
        <v>41425</v>
      </c>
    </row>
    <row r="1270" spans="2:28" x14ac:dyDescent="0.25">
      <c r="B1270" s="24" t="s">
        <v>30</v>
      </c>
      <c r="C1270" s="24" t="s">
        <v>17</v>
      </c>
      <c r="D1270" s="24" t="s">
        <v>2195</v>
      </c>
      <c r="E1270" s="24" t="s">
        <v>9103</v>
      </c>
      <c r="F1270" s="24" t="s">
        <v>10826</v>
      </c>
      <c r="G1270" s="36">
        <v>41333</v>
      </c>
      <c r="H1270" s="36">
        <v>41333</v>
      </c>
      <c r="I1270" s="12">
        <v>3</v>
      </c>
      <c r="J1270" s="12">
        <v>3</v>
      </c>
      <c r="K1270" s="12">
        <v>3</v>
      </c>
      <c r="L1270" s="24" t="s">
        <v>10597</v>
      </c>
      <c r="M1270" t="str">
        <f>VLOOKUP(LEFT(Incoming_Data[[#This Row],[Object ID]],1),Lookup[#All],2,FALSE)</f>
        <v>Service Request</v>
      </c>
      <c r="N1270" s="36">
        <f>IFERROR(VLOOKUP(Incoming_Data[[#This Row],[Object ID]],SP_Data[#All],2,FALSE),"")</f>
        <v>41353</v>
      </c>
      <c r="O1270" s="36">
        <f>IFERROR(VLOOKUP(Incoming_Data[[#This Row],[Object ID]],Finalized_Data[#All],2,FALSE),"")</f>
        <v>41384</v>
      </c>
      <c r="P12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0" s="6">
        <f>IFERROR(DATE(YEAR(Incoming_Data[[#This Row],[Incoming Day]]),MONTH(Incoming_Data[[#This Row],[Incoming Day]]),1),"")</f>
        <v>41306</v>
      </c>
      <c r="R1270" s="3">
        <f>DATE(YEAR(Incoming_Data[[#This Row],[Incoming Day]]),1,1)</f>
        <v>41275</v>
      </c>
      <c r="S1270" s="6">
        <f>IFERROR(DATE(YEAR(Incoming_Data[[#This Row],[Completed Day]]),MONTH(Incoming_Data[[#This Row],[Completed Day]]),1),"")</f>
        <v>41334</v>
      </c>
      <c r="T1270" s="6">
        <f>IFERROR(DATE(YEAR(Incoming_Data[[#This Row],[Confirmed Day]]),MONTH(Incoming_Data[[#This Row],[Confirmed Day]]),1),"")</f>
        <v>41365</v>
      </c>
      <c r="U1270" s="12">
        <f>IF(ISNUMBER(Incoming_Data[[#This Row],[Completed Day]]),1,0)</f>
        <v>1</v>
      </c>
      <c r="V1270" s="12">
        <f>IF(ISNUMBER(Incoming_Data[[#This Row],[Confirmed Day]]),1,0)</f>
        <v>1</v>
      </c>
      <c r="X1270" t="s">
        <v>759</v>
      </c>
      <c r="Y1270" s="36">
        <v>41390</v>
      </c>
      <c r="AA1270" t="s">
        <v>1816</v>
      </c>
      <c r="AB1270" s="36">
        <v>41424</v>
      </c>
    </row>
    <row r="1271" spans="2:28" x14ac:dyDescent="0.25">
      <c r="B1271" s="24" t="s">
        <v>30</v>
      </c>
      <c r="C1271" s="24" t="s">
        <v>17</v>
      </c>
      <c r="D1271" s="24" t="s">
        <v>2195</v>
      </c>
      <c r="E1271" s="24" t="s">
        <v>9081</v>
      </c>
      <c r="F1271" s="24" t="s">
        <v>11550</v>
      </c>
      <c r="G1271" s="36">
        <v>41332</v>
      </c>
      <c r="H1271" s="36">
        <v>41332</v>
      </c>
      <c r="I1271" s="12">
        <v>3</v>
      </c>
      <c r="J1271" s="12">
        <v>3</v>
      </c>
      <c r="K1271" s="12">
        <v>3</v>
      </c>
      <c r="L1271" s="24" t="s">
        <v>10597</v>
      </c>
      <c r="M1271" t="str">
        <f>VLOOKUP(LEFT(Incoming_Data[[#This Row],[Object ID]],1),Lookup[#All],2,FALSE)</f>
        <v>Service Request</v>
      </c>
      <c r="N1271" s="36">
        <f>IFERROR(VLOOKUP(Incoming_Data[[#This Row],[Object ID]],SP_Data[#All],2,FALSE),"")</f>
        <v>41353</v>
      </c>
      <c r="O1271" s="36">
        <f>IFERROR(VLOOKUP(Incoming_Data[[#This Row],[Object ID]],Finalized_Data[#All],2,FALSE),"")</f>
        <v>41384</v>
      </c>
      <c r="P12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1" s="6">
        <f>IFERROR(DATE(YEAR(Incoming_Data[[#This Row],[Incoming Day]]),MONTH(Incoming_Data[[#This Row],[Incoming Day]]),1),"")</f>
        <v>41306</v>
      </c>
      <c r="R1271" s="3">
        <f>DATE(YEAR(Incoming_Data[[#This Row],[Incoming Day]]),1,1)</f>
        <v>41275</v>
      </c>
      <c r="S1271" s="6">
        <f>IFERROR(DATE(YEAR(Incoming_Data[[#This Row],[Completed Day]]),MONTH(Incoming_Data[[#This Row],[Completed Day]]),1),"")</f>
        <v>41334</v>
      </c>
      <c r="T1271" s="6">
        <f>IFERROR(DATE(YEAR(Incoming_Data[[#This Row],[Confirmed Day]]),MONTH(Incoming_Data[[#This Row],[Confirmed Day]]),1),"")</f>
        <v>41365</v>
      </c>
      <c r="U1271" s="12">
        <f>IF(ISNUMBER(Incoming_Data[[#This Row],[Completed Day]]),1,0)</f>
        <v>1</v>
      </c>
      <c r="V1271" s="12">
        <f>IF(ISNUMBER(Incoming_Data[[#This Row],[Confirmed Day]]),1,0)</f>
        <v>1</v>
      </c>
      <c r="X1271" t="s">
        <v>11976</v>
      </c>
      <c r="Y1271" s="36">
        <v>41409</v>
      </c>
      <c r="AA1271" t="s">
        <v>1817</v>
      </c>
      <c r="AB1271" s="36">
        <v>41424</v>
      </c>
    </row>
    <row r="1272" spans="2:28" x14ac:dyDescent="0.25">
      <c r="B1272" s="24" t="s">
        <v>30</v>
      </c>
      <c r="C1272" s="24" t="s">
        <v>17</v>
      </c>
      <c r="D1272" s="24" t="s">
        <v>2195</v>
      </c>
      <c r="E1272" s="24" t="s">
        <v>8400</v>
      </c>
      <c r="F1272" s="24" t="s">
        <v>11551</v>
      </c>
      <c r="G1272" s="36">
        <v>41342</v>
      </c>
      <c r="H1272" s="36">
        <v>41342</v>
      </c>
      <c r="I1272" s="12">
        <v>3</v>
      </c>
      <c r="J1272" s="12">
        <v>3</v>
      </c>
      <c r="K1272" s="12">
        <v>3</v>
      </c>
      <c r="L1272" s="24" t="s">
        <v>10597</v>
      </c>
      <c r="M1272" t="str">
        <f>VLOOKUP(LEFT(Incoming_Data[[#This Row],[Object ID]],1),Lookup[#All],2,FALSE)</f>
        <v>Service Request</v>
      </c>
      <c r="N1272" s="36">
        <f>IFERROR(VLOOKUP(Incoming_Data[[#This Row],[Object ID]],SP_Data[#All],2,FALSE),"")</f>
        <v>41353</v>
      </c>
      <c r="O1272" s="36">
        <f>IFERROR(VLOOKUP(Incoming_Data[[#This Row],[Object ID]],Finalized_Data[#All],2,FALSE),"")</f>
        <v>41384</v>
      </c>
      <c r="P12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2" s="6">
        <f>IFERROR(DATE(YEAR(Incoming_Data[[#This Row],[Incoming Day]]),MONTH(Incoming_Data[[#This Row],[Incoming Day]]),1),"")</f>
        <v>41334</v>
      </c>
      <c r="R1272" s="3">
        <f>DATE(YEAR(Incoming_Data[[#This Row],[Incoming Day]]),1,1)</f>
        <v>41275</v>
      </c>
      <c r="S1272" s="6">
        <f>IFERROR(DATE(YEAR(Incoming_Data[[#This Row],[Completed Day]]),MONTH(Incoming_Data[[#This Row],[Completed Day]]),1),"")</f>
        <v>41334</v>
      </c>
      <c r="T1272" s="6">
        <f>IFERROR(DATE(YEAR(Incoming_Data[[#This Row],[Confirmed Day]]),MONTH(Incoming_Data[[#This Row],[Confirmed Day]]),1),"")</f>
        <v>41365</v>
      </c>
      <c r="U1272" s="12">
        <f>IF(ISNUMBER(Incoming_Data[[#This Row],[Completed Day]]),1,0)</f>
        <v>1</v>
      </c>
      <c r="V1272" s="12">
        <f>IF(ISNUMBER(Incoming_Data[[#This Row],[Confirmed Day]]),1,0)</f>
        <v>1</v>
      </c>
      <c r="X1272" t="s">
        <v>761</v>
      </c>
      <c r="Y1272" s="36">
        <v>41390</v>
      </c>
      <c r="AA1272" t="s">
        <v>1818</v>
      </c>
      <c r="AB1272" s="36">
        <v>41424</v>
      </c>
    </row>
    <row r="1273" spans="2:28" x14ac:dyDescent="0.25">
      <c r="B1273" s="24" t="s">
        <v>30</v>
      </c>
      <c r="C1273" s="24" t="s">
        <v>17</v>
      </c>
      <c r="D1273" s="24" t="s">
        <v>2195</v>
      </c>
      <c r="E1273" s="24" t="s">
        <v>8119</v>
      </c>
      <c r="F1273" s="24" t="s">
        <v>10826</v>
      </c>
      <c r="G1273" s="36">
        <v>41344</v>
      </c>
      <c r="H1273" s="36">
        <v>41344</v>
      </c>
      <c r="I1273" s="12">
        <v>3</v>
      </c>
      <c r="J1273" s="12">
        <v>3</v>
      </c>
      <c r="K1273" s="12">
        <v>3</v>
      </c>
      <c r="L1273" s="24" t="s">
        <v>10597</v>
      </c>
      <c r="M1273" t="str">
        <f>VLOOKUP(LEFT(Incoming_Data[[#This Row],[Object ID]],1),Lookup[#All],2,FALSE)</f>
        <v>Service Request</v>
      </c>
      <c r="N1273" s="36">
        <f>IFERROR(VLOOKUP(Incoming_Data[[#This Row],[Object ID]],SP_Data[#All],2,FALSE),"")</f>
        <v>41353</v>
      </c>
      <c r="O1273" s="36">
        <f>IFERROR(VLOOKUP(Incoming_Data[[#This Row],[Object ID]],Finalized_Data[#All],2,FALSE),"")</f>
        <v>41384</v>
      </c>
      <c r="P12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3" s="6">
        <f>IFERROR(DATE(YEAR(Incoming_Data[[#This Row],[Incoming Day]]),MONTH(Incoming_Data[[#This Row],[Incoming Day]]),1),"")</f>
        <v>41334</v>
      </c>
      <c r="R1273" s="3">
        <f>DATE(YEAR(Incoming_Data[[#This Row],[Incoming Day]]),1,1)</f>
        <v>41275</v>
      </c>
      <c r="S1273" s="6">
        <f>IFERROR(DATE(YEAR(Incoming_Data[[#This Row],[Completed Day]]),MONTH(Incoming_Data[[#This Row],[Completed Day]]),1),"")</f>
        <v>41334</v>
      </c>
      <c r="T1273" s="6">
        <f>IFERROR(DATE(YEAR(Incoming_Data[[#This Row],[Confirmed Day]]),MONTH(Incoming_Data[[#This Row],[Confirmed Day]]),1),"")</f>
        <v>41365</v>
      </c>
      <c r="U1273" s="12">
        <f>IF(ISNUMBER(Incoming_Data[[#This Row],[Completed Day]]),1,0)</f>
        <v>1</v>
      </c>
      <c r="V1273" s="12">
        <f>IF(ISNUMBER(Incoming_Data[[#This Row],[Confirmed Day]]),1,0)</f>
        <v>1</v>
      </c>
      <c r="X1273" t="s">
        <v>11977</v>
      </c>
      <c r="Y1273" s="36">
        <v>41409</v>
      </c>
      <c r="AA1273" t="s">
        <v>1819</v>
      </c>
      <c r="AB1273" s="36">
        <v>41424</v>
      </c>
    </row>
    <row r="1274" spans="2:28" x14ac:dyDescent="0.25">
      <c r="B1274" s="24" t="s">
        <v>30</v>
      </c>
      <c r="C1274" s="24" t="s">
        <v>17</v>
      </c>
      <c r="D1274" s="24" t="s">
        <v>2195</v>
      </c>
      <c r="E1274" s="24" t="s">
        <v>8049</v>
      </c>
      <c r="F1274" s="24" t="s">
        <v>11552</v>
      </c>
      <c r="G1274" s="36">
        <v>41345</v>
      </c>
      <c r="H1274" s="36">
        <v>41345</v>
      </c>
      <c r="I1274" s="12">
        <v>3</v>
      </c>
      <c r="J1274" s="12">
        <v>3</v>
      </c>
      <c r="K1274" s="12">
        <v>3</v>
      </c>
      <c r="L1274" s="24" t="s">
        <v>10597</v>
      </c>
      <c r="M1274" t="str">
        <f>VLOOKUP(LEFT(Incoming_Data[[#This Row],[Object ID]],1),Lookup[#All],2,FALSE)</f>
        <v>Service Request</v>
      </c>
      <c r="N1274" s="36">
        <f>IFERROR(VLOOKUP(Incoming_Data[[#This Row],[Object ID]],SP_Data[#All],2,FALSE),"")</f>
        <v>41353</v>
      </c>
      <c r="O1274" s="36">
        <f>IFERROR(VLOOKUP(Incoming_Data[[#This Row],[Object ID]],Finalized_Data[#All],2,FALSE),"")</f>
        <v>41354</v>
      </c>
      <c r="P12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4" s="6">
        <f>IFERROR(DATE(YEAR(Incoming_Data[[#This Row],[Incoming Day]]),MONTH(Incoming_Data[[#This Row],[Incoming Day]]),1),"")</f>
        <v>41334</v>
      </c>
      <c r="R1274" s="3">
        <f>DATE(YEAR(Incoming_Data[[#This Row],[Incoming Day]]),1,1)</f>
        <v>41275</v>
      </c>
      <c r="S1274" s="6">
        <f>IFERROR(DATE(YEAR(Incoming_Data[[#This Row],[Completed Day]]),MONTH(Incoming_Data[[#This Row],[Completed Day]]),1),"")</f>
        <v>41334</v>
      </c>
      <c r="T1274" s="6">
        <f>IFERROR(DATE(YEAR(Incoming_Data[[#This Row],[Confirmed Day]]),MONTH(Incoming_Data[[#This Row],[Confirmed Day]]),1),"")</f>
        <v>41334</v>
      </c>
      <c r="U1274" s="12">
        <f>IF(ISNUMBER(Incoming_Data[[#This Row],[Completed Day]]),1,0)</f>
        <v>1</v>
      </c>
      <c r="V1274" s="12">
        <f>IF(ISNUMBER(Incoming_Data[[#This Row],[Confirmed Day]]),1,0)</f>
        <v>1</v>
      </c>
      <c r="X1274" t="s">
        <v>762</v>
      </c>
      <c r="Y1274" s="36">
        <v>41390</v>
      </c>
      <c r="AA1274" t="s">
        <v>1820</v>
      </c>
      <c r="AB1274" s="36">
        <v>41424</v>
      </c>
    </row>
    <row r="1275" spans="2:28" x14ac:dyDescent="0.25">
      <c r="B1275" s="24" t="s">
        <v>30</v>
      </c>
      <c r="C1275" s="24" t="s">
        <v>17</v>
      </c>
      <c r="D1275" s="24" t="s">
        <v>2195</v>
      </c>
      <c r="E1275" s="24" t="s">
        <v>7642</v>
      </c>
      <c r="F1275" s="24" t="s">
        <v>11553</v>
      </c>
      <c r="G1275" s="36">
        <v>41340</v>
      </c>
      <c r="H1275" s="36">
        <v>41339</v>
      </c>
      <c r="I1275" s="12">
        <v>3</v>
      </c>
      <c r="J1275" s="12">
        <v>3</v>
      </c>
      <c r="K1275" s="12">
        <v>3</v>
      </c>
      <c r="L1275" s="24" t="s">
        <v>10597</v>
      </c>
      <c r="M1275" t="str">
        <f>VLOOKUP(LEFT(Incoming_Data[[#This Row],[Object ID]],1),Lookup[#All],2,FALSE)</f>
        <v>Service Request</v>
      </c>
      <c r="N1275" s="36">
        <f>IFERROR(VLOOKUP(Incoming_Data[[#This Row],[Object ID]],SP_Data[#All],2,FALSE),"")</f>
        <v>41353</v>
      </c>
      <c r="O1275" s="36">
        <f>IFERROR(VLOOKUP(Incoming_Data[[#This Row],[Object ID]],Finalized_Data[#All],2,FALSE),"")</f>
        <v>41353</v>
      </c>
      <c r="P12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5" s="6">
        <f>IFERROR(DATE(YEAR(Incoming_Data[[#This Row],[Incoming Day]]),MONTH(Incoming_Data[[#This Row],[Incoming Day]]),1),"")</f>
        <v>41334</v>
      </c>
      <c r="R1275" s="3">
        <f>DATE(YEAR(Incoming_Data[[#This Row],[Incoming Day]]),1,1)</f>
        <v>41275</v>
      </c>
      <c r="S1275" s="6">
        <f>IFERROR(DATE(YEAR(Incoming_Data[[#This Row],[Completed Day]]),MONTH(Incoming_Data[[#This Row],[Completed Day]]),1),"")</f>
        <v>41334</v>
      </c>
      <c r="T1275" s="6">
        <f>IFERROR(DATE(YEAR(Incoming_Data[[#This Row],[Confirmed Day]]),MONTH(Incoming_Data[[#This Row],[Confirmed Day]]),1),"")</f>
        <v>41334</v>
      </c>
      <c r="U1275" s="12">
        <f>IF(ISNUMBER(Incoming_Data[[#This Row],[Completed Day]]),1,0)</f>
        <v>1</v>
      </c>
      <c r="V1275" s="12">
        <f>IF(ISNUMBER(Incoming_Data[[#This Row],[Confirmed Day]]),1,0)</f>
        <v>1</v>
      </c>
      <c r="X1275" t="s">
        <v>763</v>
      </c>
      <c r="Y1275" s="36">
        <v>41390</v>
      </c>
      <c r="AA1275" t="s">
        <v>1821</v>
      </c>
      <c r="AB1275" s="36">
        <v>41424</v>
      </c>
    </row>
    <row r="1276" spans="2:28" x14ac:dyDescent="0.25">
      <c r="B1276" s="24" t="s">
        <v>30</v>
      </c>
      <c r="C1276" s="24" t="s">
        <v>17</v>
      </c>
      <c r="D1276" s="24" t="s">
        <v>2195</v>
      </c>
      <c r="E1276" s="24" t="s">
        <v>7590</v>
      </c>
      <c r="F1276" s="24" t="s">
        <v>11554</v>
      </c>
      <c r="G1276" s="36">
        <v>41334</v>
      </c>
      <c r="H1276" s="36">
        <v>41334</v>
      </c>
      <c r="I1276" s="12">
        <v>3</v>
      </c>
      <c r="J1276" s="12">
        <v>3</v>
      </c>
      <c r="K1276" s="12">
        <v>3</v>
      </c>
      <c r="L1276" s="24" t="s">
        <v>10597</v>
      </c>
      <c r="M1276" t="str">
        <f>VLOOKUP(LEFT(Incoming_Data[[#This Row],[Object ID]],1),Lookup[#All],2,FALSE)</f>
        <v>Service Request</v>
      </c>
      <c r="N1276" s="36">
        <f>IFERROR(VLOOKUP(Incoming_Data[[#This Row],[Object ID]],SP_Data[#All],2,FALSE),"")</f>
        <v>41366</v>
      </c>
      <c r="O1276" s="36">
        <f>IFERROR(VLOOKUP(Incoming_Data[[#This Row],[Object ID]],Finalized_Data[#All],2,FALSE),"")</f>
        <v>41414</v>
      </c>
      <c r="P12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6" s="6">
        <f>IFERROR(DATE(YEAR(Incoming_Data[[#This Row],[Incoming Day]]),MONTH(Incoming_Data[[#This Row],[Incoming Day]]),1),"")</f>
        <v>41334</v>
      </c>
      <c r="R1276" s="3">
        <f>DATE(YEAR(Incoming_Data[[#This Row],[Incoming Day]]),1,1)</f>
        <v>41275</v>
      </c>
      <c r="S1276" s="6">
        <f>IFERROR(DATE(YEAR(Incoming_Data[[#This Row],[Completed Day]]),MONTH(Incoming_Data[[#This Row],[Completed Day]]),1),"")</f>
        <v>41365</v>
      </c>
      <c r="T1276" s="6">
        <f>IFERROR(DATE(YEAR(Incoming_Data[[#This Row],[Confirmed Day]]),MONTH(Incoming_Data[[#This Row],[Confirmed Day]]),1),"")</f>
        <v>41395</v>
      </c>
      <c r="U1276" s="12">
        <f>IF(ISNUMBER(Incoming_Data[[#This Row],[Completed Day]]),1,0)</f>
        <v>1</v>
      </c>
      <c r="V1276" s="12">
        <f>IF(ISNUMBER(Incoming_Data[[#This Row],[Confirmed Day]]),1,0)</f>
        <v>1</v>
      </c>
      <c r="X1276" t="s">
        <v>1804</v>
      </c>
      <c r="Y1276" s="36">
        <v>41390</v>
      </c>
      <c r="AA1276" t="s">
        <v>1822</v>
      </c>
      <c r="AB1276" s="36">
        <v>41424</v>
      </c>
    </row>
    <row r="1277" spans="2:28" x14ac:dyDescent="0.25">
      <c r="B1277" s="24" t="s">
        <v>30</v>
      </c>
      <c r="C1277" s="24" t="s">
        <v>17</v>
      </c>
      <c r="D1277" s="24" t="s">
        <v>2195</v>
      </c>
      <c r="E1277" s="24" t="s">
        <v>7503</v>
      </c>
      <c r="F1277" s="24" t="s">
        <v>11555</v>
      </c>
      <c r="G1277" s="36">
        <v>41339</v>
      </c>
      <c r="H1277" s="36">
        <v>41339</v>
      </c>
      <c r="I1277" s="12">
        <v>3</v>
      </c>
      <c r="J1277" s="12">
        <v>3</v>
      </c>
      <c r="K1277" s="12">
        <v>3</v>
      </c>
      <c r="L1277" s="24" t="s">
        <v>10597</v>
      </c>
      <c r="M1277" t="str">
        <f>VLOOKUP(LEFT(Incoming_Data[[#This Row],[Object ID]],1),Lookup[#All],2,FALSE)</f>
        <v>Service Request</v>
      </c>
      <c r="N1277" s="36">
        <f>IFERROR(VLOOKUP(Incoming_Data[[#This Row],[Object ID]],SP_Data[#All],2,FALSE),"")</f>
        <v>41353</v>
      </c>
      <c r="O1277" s="36">
        <f>IFERROR(VLOOKUP(Incoming_Data[[#This Row],[Object ID]],Finalized_Data[#All],2,FALSE),"")</f>
        <v>41384</v>
      </c>
      <c r="P12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7" s="6">
        <f>IFERROR(DATE(YEAR(Incoming_Data[[#This Row],[Incoming Day]]),MONTH(Incoming_Data[[#This Row],[Incoming Day]]),1),"")</f>
        <v>41334</v>
      </c>
      <c r="R1277" s="3">
        <f>DATE(YEAR(Incoming_Data[[#This Row],[Incoming Day]]),1,1)</f>
        <v>41275</v>
      </c>
      <c r="S1277" s="6">
        <f>IFERROR(DATE(YEAR(Incoming_Data[[#This Row],[Completed Day]]),MONTH(Incoming_Data[[#This Row],[Completed Day]]),1),"")</f>
        <v>41334</v>
      </c>
      <c r="T1277" s="6">
        <f>IFERROR(DATE(YEAR(Incoming_Data[[#This Row],[Confirmed Day]]),MONTH(Incoming_Data[[#This Row],[Confirmed Day]]),1),"")</f>
        <v>41365</v>
      </c>
      <c r="U1277" s="12">
        <f>IF(ISNUMBER(Incoming_Data[[#This Row],[Completed Day]]),1,0)</f>
        <v>1</v>
      </c>
      <c r="V1277" s="12">
        <f>IF(ISNUMBER(Incoming_Data[[#This Row],[Confirmed Day]]),1,0)</f>
        <v>1</v>
      </c>
      <c r="X1277" t="s">
        <v>1805</v>
      </c>
      <c r="Y1277" s="36">
        <v>41390</v>
      </c>
      <c r="AA1277" t="s">
        <v>1823</v>
      </c>
      <c r="AB1277" s="36">
        <v>41424</v>
      </c>
    </row>
    <row r="1278" spans="2:28" x14ac:dyDescent="0.25">
      <c r="B1278" s="24" t="s">
        <v>30</v>
      </c>
      <c r="C1278" s="24" t="s">
        <v>17</v>
      </c>
      <c r="D1278" s="24" t="s">
        <v>2195</v>
      </c>
      <c r="E1278" s="24" t="s">
        <v>7435</v>
      </c>
      <c r="F1278" s="24" t="s">
        <v>11556</v>
      </c>
      <c r="G1278" s="36">
        <v>41351</v>
      </c>
      <c r="H1278" s="36">
        <v>41351</v>
      </c>
      <c r="I1278" s="12">
        <v>3</v>
      </c>
      <c r="J1278" s="12">
        <v>3</v>
      </c>
      <c r="K1278" s="12">
        <v>3</v>
      </c>
      <c r="L1278" s="24" t="s">
        <v>10597</v>
      </c>
      <c r="M1278" t="str">
        <f>VLOOKUP(LEFT(Incoming_Data[[#This Row],[Object ID]],1),Lookup[#All],2,FALSE)</f>
        <v>Service Request</v>
      </c>
      <c r="N1278" s="36">
        <f>IFERROR(VLOOKUP(Incoming_Data[[#This Row],[Object ID]],SP_Data[#All],2,FALSE),"")</f>
        <v>41353</v>
      </c>
      <c r="O1278" s="36">
        <f>IFERROR(VLOOKUP(Incoming_Data[[#This Row],[Object ID]],Finalized_Data[#All],2,FALSE),"")</f>
        <v>41354</v>
      </c>
      <c r="P12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8" s="6">
        <f>IFERROR(DATE(YEAR(Incoming_Data[[#This Row],[Incoming Day]]),MONTH(Incoming_Data[[#This Row],[Incoming Day]]),1),"")</f>
        <v>41334</v>
      </c>
      <c r="R1278" s="3">
        <f>DATE(YEAR(Incoming_Data[[#This Row],[Incoming Day]]),1,1)</f>
        <v>41275</v>
      </c>
      <c r="S1278" s="6">
        <f>IFERROR(DATE(YEAR(Incoming_Data[[#This Row],[Completed Day]]),MONTH(Incoming_Data[[#This Row],[Completed Day]]),1),"")</f>
        <v>41334</v>
      </c>
      <c r="T1278" s="6">
        <f>IFERROR(DATE(YEAR(Incoming_Data[[#This Row],[Confirmed Day]]),MONTH(Incoming_Data[[#This Row],[Confirmed Day]]),1),"")</f>
        <v>41334</v>
      </c>
      <c r="U1278" s="12">
        <f>IF(ISNUMBER(Incoming_Data[[#This Row],[Completed Day]]),1,0)</f>
        <v>1</v>
      </c>
      <c r="V1278" s="12">
        <f>IF(ISNUMBER(Incoming_Data[[#This Row],[Confirmed Day]]),1,0)</f>
        <v>1</v>
      </c>
      <c r="X1278" t="s">
        <v>1806</v>
      </c>
      <c r="Y1278" s="36">
        <v>41390</v>
      </c>
      <c r="AA1278" t="s">
        <v>1375</v>
      </c>
      <c r="AB1278" s="36">
        <v>41426</v>
      </c>
    </row>
    <row r="1279" spans="2:28" x14ac:dyDescent="0.25">
      <c r="B1279" s="24" t="s">
        <v>30</v>
      </c>
      <c r="C1279" s="24" t="s">
        <v>17</v>
      </c>
      <c r="D1279" s="24" t="s">
        <v>2195</v>
      </c>
      <c r="E1279" s="24" t="s">
        <v>7030</v>
      </c>
      <c r="F1279" s="24" t="s">
        <v>11557</v>
      </c>
      <c r="G1279" s="36">
        <v>41353</v>
      </c>
      <c r="H1279" s="36">
        <v>41353</v>
      </c>
      <c r="I1279" s="12">
        <v>3</v>
      </c>
      <c r="J1279" s="12">
        <v>3</v>
      </c>
      <c r="K1279" s="12">
        <v>3</v>
      </c>
      <c r="L1279" s="24" t="s">
        <v>10597</v>
      </c>
      <c r="M1279" t="str">
        <f>VLOOKUP(LEFT(Incoming_Data[[#This Row],[Object ID]],1),Lookup[#All],2,FALSE)</f>
        <v>Service Request</v>
      </c>
      <c r="N1279" s="36">
        <f>IFERROR(VLOOKUP(Incoming_Data[[#This Row],[Object ID]],SP_Data[#All],2,FALSE),"")</f>
        <v>41354</v>
      </c>
      <c r="O1279" s="36">
        <f>IFERROR(VLOOKUP(Incoming_Data[[#This Row],[Object ID]],Finalized_Data[#All],2,FALSE),"")</f>
        <v>41385</v>
      </c>
      <c r="P12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79" s="6">
        <f>IFERROR(DATE(YEAR(Incoming_Data[[#This Row],[Incoming Day]]),MONTH(Incoming_Data[[#This Row],[Incoming Day]]),1),"")</f>
        <v>41334</v>
      </c>
      <c r="R1279" s="3">
        <f>DATE(YEAR(Incoming_Data[[#This Row],[Incoming Day]]),1,1)</f>
        <v>41275</v>
      </c>
      <c r="S1279" s="6">
        <f>IFERROR(DATE(YEAR(Incoming_Data[[#This Row],[Completed Day]]),MONTH(Incoming_Data[[#This Row],[Completed Day]]),1),"")</f>
        <v>41334</v>
      </c>
      <c r="T1279" s="6">
        <f>IFERROR(DATE(YEAR(Incoming_Data[[#This Row],[Confirmed Day]]),MONTH(Incoming_Data[[#This Row],[Confirmed Day]]),1),"")</f>
        <v>41365</v>
      </c>
      <c r="U1279" s="12">
        <f>IF(ISNUMBER(Incoming_Data[[#This Row],[Completed Day]]),1,0)</f>
        <v>1</v>
      </c>
      <c r="V1279" s="12">
        <f>IF(ISNUMBER(Incoming_Data[[#This Row],[Confirmed Day]]),1,0)</f>
        <v>1</v>
      </c>
      <c r="X1279" t="s">
        <v>1807</v>
      </c>
      <c r="Y1279" s="36">
        <v>41390</v>
      </c>
      <c r="AA1279" t="s">
        <v>794</v>
      </c>
      <c r="AB1279" s="36">
        <v>41424</v>
      </c>
    </row>
    <row r="1280" spans="2:28" x14ac:dyDescent="0.25">
      <c r="B1280" s="24" t="s">
        <v>30</v>
      </c>
      <c r="C1280" s="24" t="s">
        <v>17</v>
      </c>
      <c r="D1280" s="24" t="s">
        <v>2195</v>
      </c>
      <c r="E1280" s="24" t="s">
        <v>7045</v>
      </c>
      <c r="F1280" s="24" t="s">
        <v>11558</v>
      </c>
      <c r="G1280" s="36">
        <v>41353</v>
      </c>
      <c r="H1280" s="36">
        <v>41353</v>
      </c>
      <c r="I1280" s="12">
        <v>3</v>
      </c>
      <c r="J1280" s="12">
        <v>3</v>
      </c>
      <c r="K1280" s="12">
        <v>3</v>
      </c>
      <c r="L1280" s="24" t="s">
        <v>10597</v>
      </c>
      <c r="M1280" t="str">
        <f>VLOOKUP(LEFT(Incoming_Data[[#This Row],[Object ID]],1),Lookup[#All],2,FALSE)</f>
        <v>Service Request</v>
      </c>
      <c r="N1280" s="36">
        <f>IFERROR(VLOOKUP(Incoming_Data[[#This Row],[Object ID]],SP_Data[#All],2,FALSE),"")</f>
        <v>41365</v>
      </c>
      <c r="O1280" s="36">
        <f>IFERROR(VLOOKUP(Incoming_Data[[#This Row],[Object ID]],Finalized_Data[#All],2,FALSE),"")</f>
        <v>41414</v>
      </c>
      <c r="P12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0" s="6">
        <f>IFERROR(DATE(YEAR(Incoming_Data[[#This Row],[Incoming Day]]),MONTH(Incoming_Data[[#This Row],[Incoming Day]]),1),"")</f>
        <v>41334</v>
      </c>
      <c r="R1280" s="3">
        <f>DATE(YEAR(Incoming_Data[[#This Row],[Incoming Day]]),1,1)</f>
        <v>41275</v>
      </c>
      <c r="S1280" s="6">
        <f>IFERROR(DATE(YEAR(Incoming_Data[[#This Row],[Completed Day]]),MONTH(Incoming_Data[[#This Row],[Completed Day]]),1),"")</f>
        <v>41365</v>
      </c>
      <c r="T1280" s="6">
        <f>IFERROR(DATE(YEAR(Incoming_Data[[#This Row],[Confirmed Day]]),MONTH(Incoming_Data[[#This Row],[Confirmed Day]]),1),"")</f>
        <v>41395</v>
      </c>
      <c r="U1280" s="12">
        <f>IF(ISNUMBER(Incoming_Data[[#This Row],[Completed Day]]),1,0)</f>
        <v>1</v>
      </c>
      <c r="V1280" s="12">
        <f>IF(ISNUMBER(Incoming_Data[[#This Row],[Confirmed Day]]),1,0)</f>
        <v>1</v>
      </c>
      <c r="X1280" t="s">
        <v>1808</v>
      </c>
      <c r="Y1280" s="36">
        <v>41390</v>
      </c>
      <c r="AA1280" t="s">
        <v>1675</v>
      </c>
      <c r="AB1280" s="36">
        <v>41428</v>
      </c>
    </row>
    <row r="1281" spans="2:28" x14ac:dyDescent="0.25">
      <c r="B1281" s="24" t="s">
        <v>30</v>
      </c>
      <c r="C1281" s="24" t="s">
        <v>17</v>
      </c>
      <c r="D1281" s="24" t="s">
        <v>2195</v>
      </c>
      <c r="E1281" s="24" t="s">
        <v>7011</v>
      </c>
      <c r="F1281" s="24" t="s">
        <v>11559</v>
      </c>
      <c r="G1281" s="36">
        <v>41353</v>
      </c>
      <c r="H1281" s="36">
        <v>41353</v>
      </c>
      <c r="I1281" s="12">
        <v>3</v>
      </c>
      <c r="J1281" s="12">
        <v>3</v>
      </c>
      <c r="K1281" s="12">
        <v>3</v>
      </c>
      <c r="L1281" s="24" t="s">
        <v>10597</v>
      </c>
      <c r="M1281" t="str">
        <f>VLOOKUP(LEFT(Incoming_Data[[#This Row],[Object ID]],1),Lookup[#All],2,FALSE)</f>
        <v>Service Request</v>
      </c>
      <c r="N1281" s="36">
        <f>IFERROR(VLOOKUP(Incoming_Data[[#This Row],[Object ID]],SP_Data[#All],2,FALSE),"")</f>
        <v>41355</v>
      </c>
      <c r="O1281" s="36">
        <f>IFERROR(VLOOKUP(Incoming_Data[[#This Row],[Object ID]],Finalized_Data[#All],2,FALSE),"")</f>
        <v>41355</v>
      </c>
      <c r="P12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1" s="6">
        <f>IFERROR(DATE(YEAR(Incoming_Data[[#This Row],[Incoming Day]]),MONTH(Incoming_Data[[#This Row],[Incoming Day]]),1),"")</f>
        <v>41334</v>
      </c>
      <c r="R1281" s="3">
        <f>DATE(YEAR(Incoming_Data[[#This Row],[Incoming Day]]),1,1)</f>
        <v>41275</v>
      </c>
      <c r="S1281" s="6">
        <f>IFERROR(DATE(YEAR(Incoming_Data[[#This Row],[Completed Day]]),MONTH(Incoming_Data[[#This Row],[Completed Day]]),1),"")</f>
        <v>41334</v>
      </c>
      <c r="T1281" s="6">
        <f>IFERROR(DATE(YEAR(Incoming_Data[[#This Row],[Confirmed Day]]),MONTH(Incoming_Data[[#This Row],[Confirmed Day]]),1),"")</f>
        <v>41334</v>
      </c>
      <c r="U1281" s="12">
        <f>IF(ISNUMBER(Incoming_Data[[#This Row],[Completed Day]]),1,0)</f>
        <v>1</v>
      </c>
      <c r="V1281" s="12">
        <f>IF(ISNUMBER(Incoming_Data[[#This Row],[Confirmed Day]]),1,0)</f>
        <v>1</v>
      </c>
      <c r="X1281" t="s">
        <v>1809</v>
      </c>
      <c r="Y1281" s="36">
        <v>41390</v>
      </c>
      <c r="AA1281" t="s">
        <v>796</v>
      </c>
      <c r="AB1281" s="36">
        <v>41395</v>
      </c>
    </row>
    <row r="1282" spans="2:28" x14ac:dyDescent="0.25">
      <c r="B1282" s="24" t="s">
        <v>30</v>
      </c>
      <c r="C1282" s="24" t="s">
        <v>17</v>
      </c>
      <c r="D1282" s="24" t="s">
        <v>2195</v>
      </c>
      <c r="E1282" s="24" t="s">
        <v>6639</v>
      </c>
      <c r="F1282" s="24" t="s">
        <v>11560</v>
      </c>
      <c r="G1282" s="36">
        <v>41355</v>
      </c>
      <c r="H1282" s="36">
        <v>41355</v>
      </c>
      <c r="I1282" s="12">
        <v>3</v>
      </c>
      <c r="J1282" s="12">
        <v>3</v>
      </c>
      <c r="K1282" s="12">
        <v>3</v>
      </c>
      <c r="L1282" s="24" t="s">
        <v>10597</v>
      </c>
      <c r="M1282" t="str">
        <f>VLOOKUP(LEFT(Incoming_Data[[#This Row],[Object ID]],1),Lookup[#All],2,FALSE)</f>
        <v>Service Request</v>
      </c>
      <c r="N1282" s="36">
        <f>IFERROR(VLOOKUP(Incoming_Data[[#This Row],[Object ID]],SP_Data[#All],2,FALSE),"")</f>
        <v>41356</v>
      </c>
      <c r="O1282" s="36">
        <f>IFERROR(VLOOKUP(Incoming_Data[[#This Row],[Object ID]],Finalized_Data[#All],2,FALSE),"")</f>
        <v>41387</v>
      </c>
      <c r="P12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2" s="6">
        <f>IFERROR(DATE(YEAR(Incoming_Data[[#This Row],[Incoming Day]]),MONTH(Incoming_Data[[#This Row],[Incoming Day]]),1),"")</f>
        <v>41334</v>
      </c>
      <c r="R1282" s="3">
        <f>DATE(YEAR(Incoming_Data[[#This Row],[Incoming Day]]),1,1)</f>
        <v>41275</v>
      </c>
      <c r="S1282" s="6">
        <f>IFERROR(DATE(YEAR(Incoming_Data[[#This Row],[Completed Day]]),MONTH(Incoming_Data[[#This Row],[Completed Day]]),1),"")</f>
        <v>41334</v>
      </c>
      <c r="T1282" s="6">
        <f>IFERROR(DATE(YEAR(Incoming_Data[[#This Row],[Confirmed Day]]),MONTH(Incoming_Data[[#This Row],[Confirmed Day]]),1),"")</f>
        <v>41365</v>
      </c>
      <c r="U1282" s="12">
        <f>IF(ISNUMBER(Incoming_Data[[#This Row],[Completed Day]]),1,0)</f>
        <v>1</v>
      </c>
      <c r="V1282" s="12">
        <f>IF(ISNUMBER(Incoming_Data[[#This Row],[Confirmed Day]]),1,0)</f>
        <v>1</v>
      </c>
      <c r="X1282" t="s">
        <v>1810</v>
      </c>
      <c r="Y1282" s="36">
        <v>41390</v>
      </c>
      <c r="AA1282" t="s">
        <v>798</v>
      </c>
      <c r="AB1282" s="36">
        <v>41393</v>
      </c>
    </row>
    <row r="1283" spans="2:28" x14ac:dyDescent="0.25">
      <c r="B1283" s="24" t="s">
        <v>30</v>
      </c>
      <c r="C1283" s="24" t="s">
        <v>17</v>
      </c>
      <c r="D1283" s="24" t="s">
        <v>2195</v>
      </c>
      <c r="E1283" s="24" t="s">
        <v>6654</v>
      </c>
      <c r="F1283" s="24" t="s">
        <v>11561</v>
      </c>
      <c r="G1283" s="36">
        <v>41355</v>
      </c>
      <c r="H1283" s="36">
        <v>41355</v>
      </c>
      <c r="I1283" s="12">
        <v>3</v>
      </c>
      <c r="J1283" s="12">
        <v>3</v>
      </c>
      <c r="K1283" s="12">
        <v>3</v>
      </c>
      <c r="L1283" s="24" t="s">
        <v>10597</v>
      </c>
      <c r="M1283" t="str">
        <f>VLOOKUP(LEFT(Incoming_Data[[#This Row],[Object ID]],1),Lookup[#All],2,FALSE)</f>
        <v>Service Request</v>
      </c>
      <c r="N1283" s="36">
        <f>IFERROR(VLOOKUP(Incoming_Data[[#This Row],[Object ID]],SP_Data[#All],2,FALSE),"")</f>
        <v>41356</v>
      </c>
      <c r="O1283" s="36">
        <f>IFERROR(VLOOKUP(Incoming_Data[[#This Row],[Object ID]],Finalized_Data[#All],2,FALSE),"")</f>
        <v>41425</v>
      </c>
      <c r="P12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3" s="6">
        <f>IFERROR(DATE(YEAR(Incoming_Data[[#This Row],[Incoming Day]]),MONTH(Incoming_Data[[#This Row],[Incoming Day]]),1),"")</f>
        <v>41334</v>
      </c>
      <c r="R1283" s="3">
        <f>DATE(YEAR(Incoming_Data[[#This Row],[Incoming Day]]),1,1)</f>
        <v>41275</v>
      </c>
      <c r="S1283" s="6">
        <f>IFERROR(DATE(YEAR(Incoming_Data[[#This Row],[Completed Day]]),MONTH(Incoming_Data[[#This Row],[Completed Day]]),1),"")</f>
        <v>41334</v>
      </c>
      <c r="T1283" s="6">
        <f>IFERROR(DATE(YEAR(Incoming_Data[[#This Row],[Confirmed Day]]),MONTH(Incoming_Data[[#This Row],[Confirmed Day]]),1),"")</f>
        <v>41395</v>
      </c>
      <c r="U1283" s="12">
        <f>IF(ISNUMBER(Incoming_Data[[#This Row],[Completed Day]]),1,0)</f>
        <v>1</v>
      </c>
      <c r="V1283" s="12">
        <f>IF(ISNUMBER(Incoming_Data[[#This Row],[Confirmed Day]]),1,0)</f>
        <v>1</v>
      </c>
      <c r="X1283" t="s">
        <v>1811</v>
      </c>
      <c r="Y1283" s="36">
        <v>41390</v>
      </c>
      <c r="AA1283" t="s">
        <v>800</v>
      </c>
      <c r="AB1283" s="36">
        <v>41425</v>
      </c>
    </row>
    <row r="1284" spans="2:28" x14ac:dyDescent="0.25">
      <c r="B1284" s="24" t="s">
        <v>30</v>
      </c>
      <c r="C1284" s="24" t="s">
        <v>17</v>
      </c>
      <c r="D1284" s="24" t="s">
        <v>2195</v>
      </c>
      <c r="E1284" s="24" t="s">
        <v>11562</v>
      </c>
      <c r="F1284" s="24" t="s">
        <v>11091</v>
      </c>
      <c r="G1284" s="36">
        <v>41361</v>
      </c>
      <c r="H1284" s="36">
        <v>41361</v>
      </c>
      <c r="I1284" s="12">
        <v>3</v>
      </c>
      <c r="J1284" s="12">
        <v>3</v>
      </c>
      <c r="K1284" s="12">
        <v>3</v>
      </c>
      <c r="L1284" s="24" t="s">
        <v>10599</v>
      </c>
      <c r="M1284" t="str">
        <f>VLOOKUP(LEFT(Incoming_Data[[#This Row],[Object ID]],1),Lookup[#All],2,FALSE)</f>
        <v>Service Request</v>
      </c>
      <c r="N1284" s="36">
        <f>IFERROR(VLOOKUP(Incoming_Data[[#This Row],[Object ID]],SP_Data[#All],2,FALSE),"")</f>
        <v>41420</v>
      </c>
      <c r="O1284" s="36" t="str">
        <f>IFERROR(VLOOKUP(Incoming_Data[[#This Row],[Object ID]],Finalized_Data[#All],2,FALSE),"")</f>
        <v/>
      </c>
      <c r="P12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4" s="6">
        <f>IFERROR(DATE(YEAR(Incoming_Data[[#This Row],[Incoming Day]]),MONTH(Incoming_Data[[#This Row],[Incoming Day]]),1),"")</f>
        <v>41334</v>
      </c>
      <c r="R1284" s="3">
        <f>DATE(YEAR(Incoming_Data[[#This Row],[Incoming Day]]),1,1)</f>
        <v>41275</v>
      </c>
      <c r="S1284" s="6">
        <f>IFERROR(DATE(YEAR(Incoming_Data[[#This Row],[Completed Day]]),MONTH(Incoming_Data[[#This Row],[Completed Day]]),1),"")</f>
        <v>41395</v>
      </c>
      <c r="T1284" s="6" t="str">
        <f>IFERROR(DATE(YEAR(Incoming_Data[[#This Row],[Confirmed Day]]),MONTH(Incoming_Data[[#This Row],[Confirmed Day]]),1),"")</f>
        <v/>
      </c>
      <c r="U1284" s="12">
        <f>IF(ISNUMBER(Incoming_Data[[#This Row],[Completed Day]]),1,0)</f>
        <v>1</v>
      </c>
      <c r="V1284" s="12">
        <f>IF(ISNUMBER(Incoming_Data[[#This Row],[Confirmed Day]]),1,0)</f>
        <v>0</v>
      </c>
      <c r="X1284" t="s">
        <v>1812</v>
      </c>
      <c r="Y1284" s="36">
        <v>41390</v>
      </c>
      <c r="AA1284" t="s">
        <v>1377</v>
      </c>
      <c r="AB1284" s="36">
        <v>41426</v>
      </c>
    </row>
    <row r="1285" spans="2:28" x14ac:dyDescent="0.25">
      <c r="B1285" s="24" t="s">
        <v>30</v>
      </c>
      <c r="C1285" s="24" t="s">
        <v>17</v>
      </c>
      <c r="D1285" s="24" t="s">
        <v>2195</v>
      </c>
      <c r="E1285" s="24" t="s">
        <v>109</v>
      </c>
      <c r="F1285" s="24" t="s">
        <v>110</v>
      </c>
      <c r="G1285" s="36">
        <v>41362</v>
      </c>
      <c r="H1285" s="36">
        <v>41362</v>
      </c>
      <c r="I1285" s="12">
        <v>3</v>
      </c>
      <c r="J1285" s="12">
        <v>3</v>
      </c>
      <c r="K1285" s="12">
        <v>3</v>
      </c>
      <c r="L1285" s="24" t="s">
        <v>10597</v>
      </c>
      <c r="M1285" t="str">
        <f>VLOOKUP(LEFT(Incoming_Data[[#This Row],[Object ID]],1),Lookup[#All],2,FALSE)</f>
        <v>Service Request</v>
      </c>
      <c r="N1285" s="36">
        <f>IFERROR(VLOOKUP(Incoming_Data[[#This Row],[Object ID]],SP_Data[#All],2,FALSE),"")</f>
        <v>41389</v>
      </c>
      <c r="O1285" s="36">
        <f>IFERROR(VLOOKUP(Incoming_Data[[#This Row],[Object ID]],Finalized_Data[#All],2,FALSE),"")</f>
        <v>41420</v>
      </c>
      <c r="P12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5" s="6">
        <f>IFERROR(DATE(YEAR(Incoming_Data[[#This Row],[Incoming Day]]),MONTH(Incoming_Data[[#This Row],[Incoming Day]]),1),"")</f>
        <v>41334</v>
      </c>
      <c r="R1285" s="3">
        <f>DATE(YEAR(Incoming_Data[[#This Row],[Incoming Day]]),1,1)</f>
        <v>41275</v>
      </c>
      <c r="S1285" s="6">
        <f>IFERROR(DATE(YEAR(Incoming_Data[[#This Row],[Completed Day]]),MONTH(Incoming_Data[[#This Row],[Completed Day]]),1),"")</f>
        <v>41365</v>
      </c>
      <c r="T1285" s="6">
        <f>IFERROR(DATE(YEAR(Incoming_Data[[#This Row],[Confirmed Day]]),MONTH(Incoming_Data[[#This Row],[Confirmed Day]]),1),"")</f>
        <v>41395</v>
      </c>
      <c r="U1285" s="12">
        <f>IF(ISNUMBER(Incoming_Data[[#This Row],[Completed Day]]),1,0)</f>
        <v>1</v>
      </c>
      <c r="V1285" s="12">
        <f>IF(ISNUMBER(Incoming_Data[[#This Row],[Confirmed Day]]),1,0)</f>
        <v>1</v>
      </c>
      <c r="X1285" t="s">
        <v>1813</v>
      </c>
      <c r="Y1285" s="36">
        <v>41390</v>
      </c>
      <c r="AA1285" t="s">
        <v>1379</v>
      </c>
      <c r="AB1285" s="36">
        <v>41426</v>
      </c>
    </row>
    <row r="1286" spans="2:28" x14ac:dyDescent="0.25">
      <c r="B1286" s="24" t="s">
        <v>30</v>
      </c>
      <c r="C1286" s="24" t="s">
        <v>17</v>
      </c>
      <c r="D1286" s="24" t="s">
        <v>2195</v>
      </c>
      <c r="E1286" s="24" t="s">
        <v>387</v>
      </c>
      <c r="F1286" s="24" t="s">
        <v>388</v>
      </c>
      <c r="G1286" s="36">
        <v>41372</v>
      </c>
      <c r="H1286" s="36">
        <v>41372</v>
      </c>
      <c r="I1286" s="12">
        <v>3</v>
      </c>
      <c r="J1286" s="12">
        <v>4</v>
      </c>
      <c r="K1286" s="12">
        <v>4</v>
      </c>
      <c r="L1286" s="24" t="s">
        <v>10597</v>
      </c>
      <c r="M1286" t="str">
        <f>VLOOKUP(LEFT(Incoming_Data[[#This Row],[Object ID]],1),Lookup[#All],2,FALSE)</f>
        <v>Service Request</v>
      </c>
      <c r="N1286" s="36">
        <f>IFERROR(VLOOKUP(Incoming_Data[[#This Row],[Object ID]],SP_Data[#All],2,FALSE),"")</f>
        <v>41375</v>
      </c>
      <c r="O1286" s="36">
        <f>IFERROR(VLOOKUP(Incoming_Data[[#This Row],[Object ID]],Finalized_Data[#All],2,FALSE),"")</f>
        <v>41414</v>
      </c>
      <c r="P12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6" s="6">
        <f>IFERROR(DATE(YEAR(Incoming_Data[[#This Row],[Incoming Day]]),MONTH(Incoming_Data[[#This Row],[Incoming Day]]),1),"")</f>
        <v>41365</v>
      </c>
      <c r="R1286" s="3">
        <f>DATE(YEAR(Incoming_Data[[#This Row],[Incoming Day]]),1,1)</f>
        <v>41275</v>
      </c>
      <c r="S1286" s="6">
        <f>IFERROR(DATE(YEAR(Incoming_Data[[#This Row],[Completed Day]]),MONTH(Incoming_Data[[#This Row],[Completed Day]]),1),"")</f>
        <v>41365</v>
      </c>
      <c r="T1286" s="6">
        <f>IFERROR(DATE(YEAR(Incoming_Data[[#This Row],[Confirmed Day]]),MONTH(Incoming_Data[[#This Row],[Confirmed Day]]),1),"")</f>
        <v>41395</v>
      </c>
      <c r="U1286" s="12">
        <f>IF(ISNUMBER(Incoming_Data[[#This Row],[Completed Day]]),1,0)</f>
        <v>1</v>
      </c>
      <c r="V1286" s="12">
        <f>IF(ISNUMBER(Incoming_Data[[#This Row],[Confirmed Day]]),1,0)</f>
        <v>1</v>
      </c>
      <c r="X1286" t="s">
        <v>1814</v>
      </c>
      <c r="Y1286" s="36">
        <v>41390</v>
      </c>
      <c r="AA1286" t="s">
        <v>802</v>
      </c>
      <c r="AB1286" s="36">
        <v>41394</v>
      </c>
    </row>
    <row r="1287" spans="2:28" x14ac:dyDescent="0.25">
      <c r="B1287" s="24" t="s">
        <v>30</v>
      </c>
      <c r="C1287" s="24" t="s">
        <v>17</v>
      </c>
      <c r="D1287" s="24" t="s">
        <v>2195</v>
      </c>
      <c r="E1287" s="24" t="s">
        <v>5418</v>
      </c>
      <c r="F1287" s="24" t="s">
        <v>280</v>
      </c>
      <c r="G1287" s="36">
        <v>41373</v>
      </c>
      <c r="H1287" s="36">
        <v>41373</v>
      </c>
      <c r="I1287" s="12">
        <v>2</v>
      </c>
      <c r="J1287" s="12">
        <v>3</v>
      </c>
      <c r="K1287" s="12">
        <v>3</v>
      </c>
      <c r="L1287" s="24" t="s">
        <v>10597</v>
      </c>
      <c r="M1287" t="str">
        <f>VLOOKUP(LEFT(Incoming_Data[[#This Row],[Object ID]],1),Lookup[#All],2,FALSE)</f>
        <v>Service Request</v>
      </c>
      <c r="N1287" s="36" t="str">
        <f>IFERROR(VLOOKUP(Incoming_Data[[#This Row],[Object ID]],SP_Data[#All],2,FALSE),"")</f>
        <v/>
      </c>
      <c r="O1287" s="36">
        <f>IFERROR(VLOOKUP(Incoming_Data[[#This Row],[Object ID]],Finalized_Data[#All],2,FALSE),"")</f>
        <v>41380</v>
      </c>
      <c r="P12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287" s="6">
        <f>IFERROR(DATE(YEAR(Incoming_Data[[#This Row],[Incoming Day]]),MONTH(Incoming_Data[[#This Row],[Incoming Day]]),1),"")</f>
        <v>41365</v>
      </c>
      <c r="R1287" s="3">
        <f>DATE(YEAR(Incoming_Data[[#This Row],[Incoming Day]]),1,1)</f>
        <v>41275</v>
      </c>
      <c r="S1287" s="6" t="str">
        <f>IFERROR(DATE(YEAR(Incoming_Data[[#This Row],[Completed Day]]),MONTH(Incoming_Data[[#This Row],[Completed Day]]),1),"")</f>
        <v/>
      </c>
      <c r="T1287" s="6">
        <f>IFERROR(DATE(YEAR(Incoming_Data[[#This Row],[Confirmed Day]]),MONTH(Incoming_Data[[#This Row],[Confirmed Day]]),1),"")</f>
        <v>41365</v>
      </c>
      <c r="U1287" s="12">
        <f>IF(ISNUMBER(Incoming_Data[[#This Row],[Completed Day]]),1,0)</f>
        <v>0</v>
      </c>
      <c r="V1287" s="12">
        <f>IF(ISNUMBER(Incoming_Data[[#This Row],[Confirmed Day]]),1,0)</f>
        <v>1</v>
      </c>
      <c r="X1287" t="s">
        <v>1815</v>
      </c>
      <c r="Y1287" s="36">
        <v>41390</v>
      </c>
      <c r="AA1287" t="s">
        <v>804</v>
      </c>
      <c r="AB1287" s="36">
        <v>41425</v>
      </c>
    </row>
    <row r="1288" spans="2:28" x14ac:dyDescent="0.25">
      <c r="B1288" s="24" t="s">
        <v>30</v>
      </c>
      <c r="C1288" s="24" t="s">
        <v>17</v>
      </c>
      <c r="D1288" s="24" t="s">
        <v>2195</v>
      </c>
      <c r="E1288" s="24" t="s">
        <v>11563</v>
      </c>
      <c r="F1288" s="24" t="s">
        <v>11564</v>
      </c>
      <c r="G1288" s="36">
        <v>41384</v>
      </c>
      <c r="H1288" s="36">
        <v>41383</v>
      </c>
      <c r="I1288" s="12">
        <v>2</v>
      </c>
      <c r="J1288" s="12">
        <v>3</v>
      </c>
      <c r="K1288" s="12">
        <v>3</v>
      </c>
      <c r="L1288" s="24" t="s">
        <v>10599</v>
      </c>
      <c r="M1288" t="str">
        <f>VLOOKUP(LEFT(Incoming_Data[[#This Row],[Object ID]],1),Lookup[#All],2,FALSE)</f>
        <v>Service Request</v>
      </c>
      <c r="N1288" s="36">
        <f>IFERROR(VLOOKUP(Incoming_Data[[#This Row],[Object ID]],SP_Data[#All],2,FALSE),"")</f>
        <v>41420</v>
      </c>
      <c r="O1288" s="36" t="str">
        <f>IFERROR(VLOOKUP(Incoming_Data[[#This Row],[Object ID]],Finalized_Data[#All],2,FALSE),"")</f>
        <v/>
      </c>
      <c r="P12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8" s="6">
        <f>IFERROR(DATE(YEAR(Incoming_Data[[#This Row],[Incoming Day]]),MONTH(Incoming_Data[[#This Row],[Incoming Day]]),1),"")</f>
        <v>41365</v>
      </c>
      <c r="R1288" s="3">
        <f>DATE(YEAR(Incoming_Data[[#This Row],[Incoming Day]]),1,1)</f>
        <v>41275</v>
      </c>
      <c r="S1288" s="6">
        <f>IFERROR(DATE(YEAR(Incoming_Data[[#This Row],[Completed Day]]),MONTH(Incoming_Data[[#This Row],[Completed Day]]),1),"")</f>
        <v>41395</v>
      </c>
      <c r="T1288" s="6" t="str">
        <f>IFERROR(DATE(YEAR(Incoming_Data[[#This Row],[Confirmed Day]]),MONTH(Incoming_Data[[#This Row],[Confirmed Day]]),1),"")</f>
        <v/>
      </c>
      <c r="U1288" s="12">
        <f>IF(ISNUMBER(Incoming_Data[[#This Row],[Completed Day]]),1,0)</f>
        <v>1</v>
      </c>
      <c r="V1288" s="12">
        <f>IF(ISNUMBER(Incoming_Data[[#This Row],[Confirmed Day]]),1,0)</f>
        <v>0</v>
      </c>
      <c r="X1288" t="s">
        <v>1369</v>
      </c>
      <c r="Y1288" s="36">
        <v>41390</v>
      </c>
      <c r="AA1288" t="s">
        <v>806</v>
      </c>
      <c r="AB1288" s="36">
        <v>41403</v>
      </c>
    </row>
    <row r="1289" spans="2:28" x14ac:dyDescent="0.25">
      <c r="B1289" s="24" t="s">
        <v>30</v>
      </c>
      <c r="C1289" s="24" t="s">
        <v>17</v>
      </c>
      <c r="D1289" s="24" t="s">
        <v>2195</v>
      </c>
      <c r="E1289" s="24" t="s">
        <v>11565</v>
      </c>
      <c r="F1289" s="24" t="s">
        <v>11566</v>
      </c>
      <c r="G1289" s="36">
        <v>41391</v>
      </c>
      <c r="H1289" s="36">
        <v>41391</v>
      </c>
      <c r="I1289" s="12">
        <v>3</v>
      </c>
      <c r="J1289" s="12">
        <v>3</v>
      </c>
      <c r="K1289" s="12">
        <v>3</v>
      </c>
      <c r="L1289" s="24" t="s">
        <v>10599</v>
      </c>
      <c r="M1289" t="str">
        <f>VLOOKUP(LEFT(Incoming_Data[[#This Row],[Object ID]],1),Lookup[#All],2,FALSE)</f>
        <v>Service Request</v>
      </c>
      <c r="N1289" s="36">
        <f>IFERROR(VLOOKUP(Incoming_Data[[#This Row],[Object ID]],SP_Data[#All],2,FALSE),"")</f>
        <v>41404</v>
      </c>
      <c r="O1289" s="36" t="str">
        <f>IFERROR(VLOOKUP(Incoming_Data[[#This Row],[Object ID]],Finalized_Data[#All],2,FALSE),"")</f>
        <v/>
      </c>
      <c r="P12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89" s="6">
        <f>IFERROR(DATE(YEAR(Incoming_Data[[#This Row],[Incoming Day]]),MONTH(Incoming_Data[[#This Row],[Incoming Day]]),1),"")</f>
        <v>41365</v>
      </c>
      <c r="R1289" s="3">
        <f>DATE(YEAR(Incoming_Data[[#This Row],[Incoming Day]]),1,1)</f>
        <v>41275</v>
      </c>
      <c r="S1289" s="6">
        <f>IFERROR(DATE(YEAR(Incoming_Data[[#This Row],[Completed Day]]),MONTH(Incoming_Data[[#This Row],[Completed Day]]),1),"")</f>
        <v>41395</v>
      </c>
      <c r="T1289" s="6" t="str">
        <f>IFERROR(DATE(YEAR(Incoming_Data[[#This Row],[Confirmed Day]]),MONTH(Incoming_Data[[#This Row],[Confirmed Day]]),1),"")</f>
        <v/>
      </c>
      <c r="U1289" s="12">
        <f>IF(ISNUMBER(Incoming_Data[[#This Row],[Completed Day]]),1,0)</f>
        <v>1</v>
      </c>
      <c r="V1289" s="12">
        <f>IF(ISNUMBER(Incoming_Data[[#This Row],[Confirmed Day]]),1,0)</f>
        <v>0</v>
      </c>
      <c r="X1289" t="s">
        <v>12222</v>
      </c>
      <c r="Y1289" s="36">
        <v>41426</v>
      </c>
      <c r="AA1289" t="s">
        <v>807</v>
      </c>
      <c r="AB1289" s="36">
        <v>41425</v>
      </c>
    </row>
    <row r="1290" spans="2:28" x14ac:dyDescent="0.25">
      <c r="B1290" s="24" t="s">
        <v>30</v>
      </c>
      <c r="C1290" s="24" t="s">
        <v>17</v>
      </c>
      <c r="D1290" s="24" t="s">
        <v>2195</v>
      </c>
      <c r="E1290" s="24" t="s">
        <v>11567</v>
      </c>
      <c r="F1290" s="24" t="s">
        <v>409</v>
      </c>
      <c r="G1290" s="36">
        <v>41397</v>
      </c>
      <c r="H1290" s="36">
        <v>41397</v>
      </c>
      <c r="I1290" s="12">
        <v>2</v>
      </c>
      <c r="J1290" s="12">
        <v>4</v>
      </c>
      <c r="K1290" s="12">
        <v>4</v>
      </c>
      <c r="L1290" s="24" t="s">
        <v>10599</v>
      </c>
      <c r="M1290" t="str">
        <f>VLOOKUP(LEFT(Incoming_Data[[#This Row],[Object ID]],1),Lookup[#All],2,FALSE)</f>
        <v>Service Request</v>
      </c>
      <c r="N1290" s="36">
        <f>IFERROR(VLOOKUP(Incoming_Data[[#This Row],[Object ID]],SP_Data[#All],2,FALSE),"")</f>
        <v>41404</v>
      </c>
      <c r="O1290" s="36" t="str">
        <f>IFERROR(VLOOKUP(Incoming_Data[[#This Row],[Object ID]],Finalized_Data[#All],2,FALSE),"")</f>
        <v/>
      </c>
      <c r="P12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0" s="6">
        <f>IFERROR(DATE(YEAR(Incoming_Data[[#This Row],[Incoming Day]]),MONTH(Incoming_Data[[#This Row],[Incoming Day]]),1),"")</f>
        <v>41395</v>
      </c>
      <c r="R1290" s="3">
        <f>DATE(YEAR(Incoming_Data[[#This Row],[Incoming Day]]),1,1)</f>
        <v>41275</v>
      </c>
      <c r="S1290" s="6">
        <f>IFERROR(DATE(YEAR(Incoming_Data[[#This Row],[Completed Day]]),MONTH(Incoming_Data[[#This Row],[Completed Day]]),1),"")</f>
        <v>41395</v>
      </c>
      <c r="T1290" s="6" t="str">
        <f>IFERROR(DATE(YEAR(Incoming_Data[[#This Row],[Confirmed Day]]),MONTH(Incoming_Data[[#This Row],[Confirmed Day]]),1),"")</f>
        <v/>
      </c>
      <c r="U1290" s="12">
        <f>IF(ISNUMBER(Incoming_Data[[#This Row],[Completed Day]]),1,0)</f>
        <v>1</v>
      </c>
      <c r="V1290" s="12">
        <f>IF(ISNUMBER(Incoming_Data[[#This Row],[Confirmed Day]]),1,0)</f>
        <v>0</v>
      </c>
      <c r="X1290" t="s">
        <v>765</v>
      </c>
      <c r="Y1290" s="36">
        <v>41390</v>
      </c>
      <c r="AA1290" t="s">
        <v>808</v>
      </c>
      <c r="AB1290" s="36">
        <v>41425</v>
      </c>
    </row>
    <row r="1291" spans="2:28" x14ac:dyDescent="0.25">
      <c r="B1291" s="24" t="s">
        <v>30</v>
      </c>
      <c r="C1291" s="24" t="s">
        <v>17</v>
      </c>
      <c r="D1291" s="24" t="s">
        <v>2195</v>
      </c>
      <c r="E1291" s="24" t="s">
        <v>11568</v>
      </c>
      <c r="F1291" s="24" t="s">
        <v>293</v>
      </c>
      <c r="G1291" s="36">
        <v>41401</v>
      </c>
      <c r="H1291" s="36">
        <v>41401</v>
      </c>
      <c r="I1291" s="12">
        <v>3</v>
      </c>
      <c r="J1291" s="12">
        <v>3</v>
      </c>
      <c r="K1291" s="12">
        <v>3</v>
      </c>
      <c r="L1291" s="24" t="s">
        <v>10599</v>
      </c>
      <c r="M1291" t="str">
        <f>VLOOKUP(LEFT(Incoming_Data[[#This Row],[Object ID]],1),Lookup[#All],2,FALSE)</f>
        <v>Service Request</v>
      </c>
      <c r="N1291" s="36">
        <f>IFERROR(VLOOKUP(Incoming_Data[[#This Row],[Object ID]],SP_Data[#All],2,FALSE),"")</f>
        <v>41404</v>
      </c>
      <c r="O1291" s="36" t="str">
        <f>IFERROR(VLOOKUP(Incoming_Data[[#This Row],[Object ID]],Finalized_Data[#All],2,FALSE),"")</f>
        <v/>
      </c>
      <c r="P12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1" s="6">
        <f>IFERROR(DATE(YEAR(Incoming_Data[[#This Row],[Incoming Day]]),MONTH(Incoming_Data[[#This Row],[Incoming Day]]),1),"")</f>
        <v>41395</v>
      </c>
      <c r="R1291" s="3">
        <f>DATE(YEAR(Incoming_Data[[#This Row],[Incoming Day]]),1,1)</f>
        <v>41275</v>
      </c>
      <c r="S1291" s="6">
        <f>IFERROR(DATE(YEAR(Incoming_Data[[#This Row],[Completed Day]]),MONTH(Incoming_Data[[#This Row],[Completed Day]]),1),"")</f>
        <v>41395</v>
      </c>
      <c r="T1291" s="6" t="str">
        <f>IFERROR(DATE(YEAR(Incoming_Data[[#This Row],[Confirmed Day]]),MONTH(Incoming_Data[[#This Row],[Confirmed Day]]),1),"")</f>
        <v/>
      </c>
      <c r="U1291" s="12">
        <f>IF(ISNUMBER(Incoming_Data[[#This Row],[Completed Day]]),1,0)</f>
        <v>1</v>
      </c>
      <c r="V1291" s="12">
        <f>IF(ISNUMBER(Incoming_Data[[#This Row],[Confirmed Day]]),1,0)</f>
        <v>0</v>
      </c>
      <c r="X1291" t="s">
        <v>767</v>
      </c>
      <c r="Y1291" s="36">
        <v>41395</v>
      </c>
      <c r="AA1291" t="s">
        <v>810</v>
      </c>
      <c r="AB1291" s="36">
        <v>41395</v>
      </c>
    </row>
    <row r="1292" spans="2:28" x14ac:dyDescent="0.25">
      <c r="B1292" s="24" t="s">
        <v>30</v>
      </c>
      <c r="C1292" s="24" t="s">
        <v>17</v>
      </c>
      <c r="D1292" s="24" t="s">
        <v>2195</v>
      </c>
      <c r="E1292" s="24" t="s">
        <v>11569</v>
      </c>
      <c r="F1292" s="24" t="s">
        <v>11570</v>
      </c>
      <c r="G1292" s="36">
        <v>41402</v>
      </c>
      <c r="H1292" s="36">
        <v>41402</v>
      </c>
      <c r="I1292" s="12">
        <v>3</v>
      </c>
      <c r="J1292" s="12">
        <v>3</v>
      </c>
      <c r="K1292" s="12">
        <v>3</v>
      </c>
      <c r="L1292" s="24" t="s">
        <v>10599</v>
      </c>
      <c r="M1292" t="str">
        <f>VLOOKUP(LEFT(Incoming_Data[[#This Row],[Object ID]],1),Lookup[#All],2,FALSE)</f>
        <v>Service Request</v>
      </c>
      <c r="N1292" s="36">
        <f>IFERROR(VLOOKUP(Incoming_Data[[#This Row],[Object ID]],SP_Data[#All],2,FALSE),"")</f>
        <v>41409</v>
      </c>
      <c r="O1292" s="36" t="str">
        <f>IFERROR(VLOOKUP(Incoming_Data[[#This Row],[Object ID]],Finalized_Data[#All],2,FALSE),"")</f>
        <v/>
      </c>
      <c r="P12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2" s="6">
        <f>IFERROR(DATE(YEAR(Incoming_Data[[#This Row],[Incoming Day]]),MONTH(Incoming_Data[[#This Row],[Incoming Day]]),1),"")</f>
        <v>41395</v>
      </c>
      <c r="R1292" s="3">
        <f>DATE(YEAR(Incoming_Data[[#This Row],[Incoming Day]]),1,1)</f>
        <v>41275</v>
      </c>
      <c r="S1292" s="6">
        <f>IFERROR(DATE(YEAR(Incoming_Data[[#This Row],[Completed Day]]),MONTH(Incoming_Data[[#This Row],[Completed Day]]),1),"")</f>
        <v>41395</v>
      </c>
      <c r="T1292" s="6" t="str">
        <f>IFERROR(DATE(YEAR(Incoming_Data[[#This Row],[Confirmed Day]]),MONTH(Incoming_Data[[#This Row],[Confirmed Day]]),1),"")</f>
        <v/>
      </c>
      <c r="U1292" s="12">
        <f>IF(ISNUMBER(Incoming_Data[[#This Row],[Completed Day]]),1,0)</f>
        <v>1</v>
      </c>
      <c r="V1292" s="12">
        <f>IF(ISNUMBER(Incoming_Data[[#This Row],[Confirmed Day]]),1,0)</f>
        <v>0</v>
      </c>
      <c r="X1292" t="s">
        <v>769</v>
      </c>
      <c r="Y1292" s="36">
        <v>41390</v>
      </c>
      <c r="AA1292" t="s">
        <v>811</v>
      </c>
      <c r="AB1292" s="36">
        <v>41425</v>
      </c>
    </row>
    <row r="1293" spans="2:28" x14ac:dyDescent="0.25">
      <c r="B1293" s="24" t="s">
        <v>30</v>
      </c>
      <c r="C1293" s="24" t="s">
        <v>17</v>
      </c>
      <c r="D1293" s="24" t="s">
        <v>2195</v>
      </c>
      <c r="E1293" s="24" t="s">
        <v>942</v>
      </c>
      <c r="F1293" s="24" t="s">
        <v>943</v>
      </c>
      <c r="G1293" s="36">
        <v>41402</v>
      </c>
      <c r="H1293" s="36">
        <v>41402</v>
      </c>
      <c r="I1293" s="12">
        <v>3</v>
      </c>
      <c r="J1293" s="12">
        <v>3</v>
      </c>
      <c r="K1293" s="12">
        <v>3</v>
      </c>
      <c r="L1293" s="24" t="s">
        <v>10597</v>
      </c>
      <c r="M1293" t="str">
        <f>VLOOKUP(LEFT(Incoming_Data[[#This Row],[Object ID]],1),Lookup[#All],2,FALSE)</f>
        <v>Service Request</v>
      </c>
      <c r="N1293" s="36">
        <f>IFERROR(VLOOKUP(Incoming_Data[[#This Row],[Object ID]],SP_Data[#All],2,FALSE),"")</f>
        <v>41405</v>
      </c>
      <c r="O1293" s="36">
        <f>IFERROR(VLOOKUP(Incoming_Data[[#This Row],[Object ID]],Finalized_Data[#All],2,FALSE),"")</f>
        <v>41405</v>
      </c>
      <c r="P12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3" s="6">
        <f>IFERROR(DATE(YEAR(Incoming_Data[[#This Row],[Incoming Day]]),MONTH(Incoming_Data[[#This Row],[Incoming Day]]),1),"")</f>
        <v>41395</v>
      </c>
      <c r="R1293" s="3">
        <f>DATE(YEAR(Incoming_Data[[#This Row],[Incoming Day]]),1,1)</f>
        <v>41275</v>
      </c>
      <c r="S1293" s="6">
        <f>IFERROR(DATE(YEAR(Incoming_Data[[#This Row],[Completed Day]]),MONTH(Incoming_Data[[#This Row],[Completed Day]]),1),"")</f>
        <v>41395</v>
      </c>
      <c r="T1293" s="6">
        <f>IFERROR(DATE(YEAR(Incoming_Data[[#This Row],[Confirmed Day]]),MONTH(Incoming_Data[[#This Row],[Confirmed Day]]),1),"")</f>
        <v>41395</v>
      </c>
      <c r="U1293" s="12">
        <f>IF(ISNUMBER(Incoming_Data[[#This Row],[Completed Day]]),1,0)</f>
        <v>1</v>
      </c>
      <c r="V1293" s="12">
        <f>IF(ISNUMBER(Incoming_Data[[#This Row],[Confirmed Day]]),1,0)</f>
        <v>1</v>
      </c>
      <c r="X1293" t="s">
        <v>771</v>
      </c>
      <c r="Y1293" s="36">
        <v>41390</v>
      </c>
      <c r="AA1293" t="s">
        <v>813</v>
      </c>
      <c r="AB1293" s="36">
        <v>41425</v>
      </c>
    </row>
    <row r="1294" spans="2:28" x14ac:dyDescent="0.25">
      <c r="B1294" s="24" t="s">
        <v>30</v>
      </c>
      <c r="C1294" s="24" t="s">
        <v>17</v>
      </c>
      <c r="D1294" s="24" t="s">
        <v>2195</v>
      </c>
      <c r="E1294" s="24" t="s">
        <v>950</v>
      </c>
      <c r="F1294" s="24" t="s">
        <v>951</v>
      </c>
      <c r="G1294" s="36">
        <v>41404</v>
      </c>
      <c r="H1294" s="36">
        <v>41403</v>
      </c>
      <c r="I1294" s="12">
        <v>2</v>
      </c>
      <c r="J1294" s="12">
        <v>3</v>
      </c>
      <c r="K1294" s="12">
        <v>3</v>
      </c>
      <c r="L1294" s="24" t="s">
        <v>10597</v>
      </c>
      <c r="M1294" t="str">
        <f>VLOOKUP(LEFT(Incoming_Data[[#This Row],[Object ID]],1),Lookup[#All],2,FALSE)</f>
        <v>Service Request</v>
      </c>
      <c r="N1294" s="36">
        <f>IFERROR(VLOOKUP(Incoming_Data[[#This Row],[Object ID]],SP_Data[#All],2,FALSE),"")</f>
        <v>41424</v>
      </c>
      <c r="O1294" s="36">
        <f>IFERROR(VLOOKUP(Incoming_Data[[#This Row],[Object ID]],Finalized_Data[#All],2,FALSE),"")</f>
        <v>41424</v>
      </c>
      <c r="P12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4" s="6">
        <f>IFERROR(DATE(YEAR(Incoming_Data[[#This Row],[Incoming Day]]),MONTH(Incoming_Data[[#This Row],[Incoming Day]]),1),"")</f>
        <v>41395</v>
      </c>
      <c r="R1294" s="3">
        <f>DATE(YEAR(Incoming_Data[[#This Row],[Incoming Day]]),1,1)</f>
        <v>41275</v>
      </c>
      <c r="S1294" s="6">
        <f>IFERROR(DATE(YEAR(Incoming_Data[[#This Row],[Completed Day]]),MONTH(Incoming_Data[[#This Row],[Completed Day]]),1),"")</f>
        <v>41395</v>
      </c>
      <c r="T1294" s="6">
        <f>IFERROR(DATE(YEAR(Incoming_Data[[#This Row],[Confirmed Day]]),MONTH(Incoming_Data[[#This Row],[Confirmed Day]]),1),"")</f>
        <v>41395</v>
      </c>
      <c r="U1294" s="12">
        <f>IF(ISNUMBER(Incoming_Data[[#This Row],[Completed Day]]),1,0)</f>
        <v>1</v>
      </c>
      <c r="V1294" s="12">
        <f>IF(ISNUMBER(Incoming_Data[[#This Row],[Confirmed Day]]),1,0)</f>
        <v>1</v>
      </c>
      <c r="X1294" t="s">
        <v>773</v>
      </c>
      <c r="Y1294" s="36">
        <v>41390</v>
      </c>
      <c r="AA1294" t="s">
        <v>815</v>
      </c>
      <c r="AB1294" s="36">
        <v>41425</v>
      </c>
    </row>
    <row r="1295" spans="2:28" x14ac:dyDescent="0.25">
      <c r="B1295" s="24" t="s">
        <v>30</v>
      </c>
      <c r="C1295" s="24" t="s">
        <v>17</v>
      </c>
      <c r="D1295" s="24" t="s">
        <v>2195</v>
      </c>
      <c r="E1295" s="24" t="s">
        <v>954</v>
      </c>
      <c r="F1295" s="24" t="s">
        <v>955</v>
      </c>
      <c r="G1295" s="36">
        <v>41404</v>
      </c>
      <c r="H1295" s="36">
        <v>41404</v>
      </c>
      <c r="I1295" s="12">
        <v>3</v>
      </c>
      <c r="J1295" s="12">
        <v>3</v>
      </c>
      <c r="K1295" s="12">
        <v>3</v>
      </c>
      <c r="L1295" s="24" t="s">
        <v>10597</v>
      </c>
      <c r="M1295" t="str">
        <f>VLOOKUP(LEFT(Incoming_Data[[#This Row],[Object ID]],1),Lookup[#All],2,FALSE)</f>
        <v>Service Request</v>
      </c>
      <c r="N1295" s="36">
        <f>IFERROR(VLOOKUP(Incoming_Data[[#This Row],[Object ID]],SP_Data[#All],2,FALSE),"")</f>
        <v>41424</v>
      </c>
      <c r="O1295" s="36">
        <f>IFERROR(VLOOKUP(Incoming_Data[[#This Row],[Object ID]],Finalized_Data[#All],2,FALSE),"")</f>
        <v>41424</v>
      </c>
      <c r="P12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5" s="6">
        <f>IFERROR(DATE(YEAR(Incoming_Data[[#This Row],[Incoming Day]]),MONTH(Incoming_Data[[#This Row],[Incoming Day]]),1),"")</f>
        <v>41395</v>
      </c>
      <c r="R1295" s="3">
        <f>DATE(YEAR(Incoming_Data[[#This Row],[Incoming Day]]),1,1)</f>
        <v>41275</v>
      </c>
      <c r="S1295" s="6">
        <f>IFERROR(DATE(YEAR(Incoming_Data[[#This Row],[Completed Day]]),MONTH(Incoming_Data[[#This Row],[Completed Day]]),1),"")</f>
        <v>41395</v>
      </c>
      <c r="T1295" s="6">
        <f>IFERROR(DATE(YEAR(Incoming_Data[[#This Row],[Confirmed Day]]),MONTH(Incoming_Data[[#This Row],[Confirmed Day]]),1),"")</f>
        <v>41395</v>
      </c>
      <c r="U1295" s="12">
        <f>IF(ISNUMBER(Incoming_Data[[#This Row],[Completed Day]]),1,0)</f>
        <v>1</v>
      </c>
      <c r="V1295" s="12">
        <f>IF(ISNUMBER(Incoming_Data[[#This Row],[Confirmed Day]]),1,0)</f>
        <v>1</v>
      </c>
      <c r="X1295" t="s">
        <v>775</v>
      </c>
      <c r="Y1295" s="36">
        <v>41390</v>
      </c>
      <c r="AA1295" t="s">
        <v>817</v>
      </c>
      <c r="AB1295" s="36">
        <v>41425</v>
      </c>
    </row>
    <row r="1296" spans="2:28" x14ac:dyDescent="0.25">
      <c r="B1296" s="24" t="s">
        <v>30</v>
      </c>
      <c r="C1296" s="24" t="s">
        <v>17</v>
      </c>
      <c r="D1296" s="24" t="s">
        <v>2195</v>
      </c>
      <c r="E1296" s="24" t="s">
        <v>11571</v>
      </c>
      <c r="F1296" s="24" t="s">
        <v>11572</v>
      </c>
      <c r="G1296" s="36">
        <v>41409</v>
      </c>
      <c r="H1296" s="36">
        <v>41409</v>
      </c>
      <c r="I1296" s="12">
        <v>3</v>
      </c>
      <c r="J1296" s="12">
        <v>3</v>
      </c>
      <c r="K1296" s="12">
        <v>3</v>
      </c>
      <c r="L1296" s="24" t="s">
        <v>10599</v>
      </c>
      <c r="M1296" t="str">
        <f>VLOOKUP(LEFT(Incoming_Data[[#This Row],[Object ID]],1),Lookup[#All],2,FALSE)</f>
        <v>Service Request</v>
      </c>
      <c r="N1296" s="36">
        <f>IFERROR(VLOOKUP(Incoming_Data[[#This Row],[Object ID]],SP_Data[#All],2,FALSE),"")</f>
        <v>41410</v>
      </c>
      <c r="O1296" s="36" t="str">
        <f>IFERROR(VLOOKUP(Incoming_Data[[#This Row],[Object ID]],Finalized_Data[#All],2,FALSE),"")</f>
        <v/>
      </c>
      <c r="P12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6" s="6">
        <f>IFERROR(DATE(YEAR(Incoming_Data[[#This Row],[Incoming Day]]),MONTH(Incoming_Data[[#This Row],[Incoming Day]]),1),"")</f>
        <v>41395</v>
      </c>
      <c r="R1296" s="3">
        <f>DATE(YEAR(Incoming_Data[[#This Row],[Incoming Day]]),1,1)</f>
        <v>41275</v>
      </c>
      <c r="S1296" s="6">
        <f>IFERROR(DATE(YEAR(Incoming_Data[[#This Row],[Completed Day]]),MONTH(Incoming_Data[[#This Row],[Completed Day]]),1),"")</f>
        <v>41395</v>
      </c>
      <c r="T1296" s="6" t="str">
        <f>IFERROR(DATE(YEAR(Incoming_Data[[#This Row],[Confirmed Day]]),MONTH(Incoming_Data[[#This Row],[Confirmed Day]]),1),"")</f>
        <v/>
      </c>
      <c r="U1296" s="12">
        <f>IF(ISNUMBER(Incoming_Data[[#This Row],[Completed Day]]),1,0)</f>
        <v>1</v>
      </c>
      <c r="V1296" s="12">
        <f>IF(ISNUMBER(Incoming_Data[[#This Row],[Confirmed Day]]),1,0)</f>
        <v>0</v>
      </c>
      <c r="X1296" t="s">
        <v>777</v>
      </c>
      <c r="Y1296" s="36">
        <v>41390</v>
      </c>
      <c r="AA1296" t="s">
        <v>819</v>
      </c>
      <c r="AB1296" s="36">
        <v>41425</v>
      </c>
    </row>
    <row r="1297" spans="2:28" x14ac:dyDescent="0.25">
      <c r="B1297" s="24" t="s">
        <v>30</v>
      </c>
      <c r="C1297" s="24" t="s">
        <v>17</v>
      </c>
      <c r="D1297" s="24" t="s">
        <v>2195</v>
      </c>
      <c r="E1297" s="24" t="s">
        <v>11573</v>
      </c>
      <c r="F1297" s="24" t="s">
        <v>11574</v>
      </c>
      <c r="G1297" s="36">
        <v>41409</v>
      </c>
      <c r="H1297" s="36">
        <v>41409</v>
      </c>
      <c r="I1297" s="12">
        <v>3</v>
      </c>
      <c r="J1297" s="12">
        <v>4</v>
      </c>
      <c r="K1297" s="12">
        <v>3</v>
      </c>
      <c r="L1297" s="24" t="s">
        <v>10599</v>
      </c>
      <c r="M1297" t="str">
        <f>VLOOKUP(LEFT(Incoming_Data[[#This Row],[Object ID]],1),Lookup[#All],2,FALSE)</f>
        <v>Service Request</v>
      </c>
      <c r="N1297" s="36">
        <f>IFERROR(VLOOKUP(Incoming_Data[[#This Row],[Object ID]],SP_Data[#All],2,FALSE),"")</f>
        <v>41424</v>
      </c>
      <c r="O1297" s="36" t="str">
        <f>IFERROR(VLOOKUP(Incoming_Data[[#This Row],[Object ID]],Finalized_Data[#All],2,FALSE),"")</f>
        <v/>
      </c>
      <c r="P12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7" s="6">
        <f>IFERROR(DATE(YEAR(Incoming_Data[[#This Row],[Incoming Day]]),MONTH(Incoming_Data[[#This Row],[Incoming Day]]),1),"")</f>
        <v>41395</v>
      </c>
      <c r="R1297" s="3">
        <f>DATE(YEAR(Incoming_Data[[#This Row],[Incoming Day]]),1,1)</f>
        <v>41275</v>
      </c>
      <c r="S1297" s="6">
        <f>IFERROR(DATE(YEAR(Incoming_Data[[#This Row],[Completed Day]]),MONTH(Incoming_Data[[#This Row],[Completed Day]]),1),"")</f>
        <v>41395</v>
      </c>
      <c r="T1297" s="6" t="str">
        <f>IFERROR(DATE(YEAR(Incoming_Data[[#This Row],[Confirmed Day]]),MONTH(Incoming_Data[[#This Row],[Confirmed Day]]),1),"")</f>
        <v/>
      </c>
      <c r="U1297" s="12">
        <f>IF(ISNUMBER(Incoming_Data[[#This Row],[Completed Day]]),1,0)</f>
        <v>1</v>
      </c>
      <c r="V1297" s="12">
        <f>IF(ISNUMBER(Incoming_Data[[#This Row],[Confirmed Day]]),1,0)</f>
        <v>0</v>
      </c>
      <c r="X1297" t="s">
        <v>779</v>
      </c>
      <c r="Y1297" s="36">
        <v>41390</v>
      </c>
      <c r="AA1297" t="s">
        <v>1381</v>
      </c>
      <c r="AB1297" s="36">
        <v>41425</v>
      </c>
    </row>
    <row r="1298" spans="2:28" x14ac:dyDescent="0.25">
      <c r="B1298" s="24" t="s">
        <v>30</v>
      </c>
      <c r="C1298" s="24" t="s">
        <v>17</v>
      </c>
      <c r="D1298" s="24" t="s">
        <v>2195</v>
      </c>
      <c r="E1298" s="24" t="s">
        <v>983</v>
      </c>
      <c r="F1298" s="24" t="s">
        <v>984</v>
      </c>
      <c r="G1298" s="36">
        <v>41409</v>
      </c>
      <c r="H1298" s="36">
        <v>41409</v>
      </c>
      <c r="I1298" s="12">
        <v>3</v>
      </c>
      <c r="J1298" s="12">
        <v>3</v>
      </c>
      <c r="K1298" s="12">
        <v>3</v>
      </c>
      <c r="L1298" s="24" t="s">
        <v>10597</v>
      </c>
      <c r="M1298" t="str">
        <f>VLOOKUP(LEFT(Incoming_Data[[#This Row],[Object ID]],1),Lookup[#All],2,FALSE)</f>
        <v>Service Request</v>
      </c>
      <c r="N1298" s="36">
        <f>IFERROR(VLOOKUP(Incoming_Data[[#This Row],[Object ID]],SP_Data[#All],2,FALSE),"")</f>
        <v>41415</v>
      </c>
      <c r="O1298" s="36">
        <f>IFERROR(VLOOKUP(Incoming_Data[[#This Row],[Object ID]],Finalized_Data[#All],2,FALSE),"")</f>
        <v>41415</v>
      </c>
      <c r="P12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8" s="6">
        <f>IFERROR(DATE(YEAR(Incoming_Data[[#This Row],[Incoming Day]]),MONTH(Incoming_Data[[#This Row],[Incoming Day]]),1),"")</f>
        <v>41395</v>
      </c>
      <c r="R1298" s="3">
        <f>DATE(YEAR(Incoming_Data[[#This Row],[Incoming Day]]),1,1)</f>
        <v>41275</v>
      </c>
      <c r="S1298" s="6">
        <f>IFERROR(DATE(YEAR(Incoming_Data[[#This Row],[Completed Day]]),MONTH(Incoming_Data[[#This Row],[Completed Day]]),1),"")</f>
        <v>41395</v>
      </c>
      <c r="T1298" s="6">
        <f>IFERROR(DATE(YEAR(Incoming_Data[[#This Row],[Confirmed Day]]),MONTH(Incoming_Data[[#This Row],[Confirmed Day]]),1),"")</f>
        <v>41395</v>
      </c>
      <c r="U1298" s="12">
        <f>IF(ISNUMBER(Incoming_Data[[#This Row],[Completed Day]]),1,0)</f>
        <v>1</v>
      </c>
      <c r="V1298" s="12">
        <f>IF(ISNUMBER(Incoming_Data[[#This Row],[Confirmed Day]]),1,0)</f>
        <v>1</v>
      </c>
      <c r="X1298" t="s">
        <v>781</v>
      </c>
      <c r="Y1298" s="36">
        <v>41390</v>
      </c>
      <c r="AA1298" t="s">
        <v>821</v>
      </c>
      <c r="AB1298" s="36">
        <v>41425</v>
      </c>
    </row>
    <row r="1299" spans="2:28" x14ac:dyDescent="0.25">
      <c r="B1299" s="24" t="s">
        <v>30</v>
      </c>
      <c r="C1299" s="24" t="s">
        <v>17</v>
      </c>
      <c r="D1299" s="24" t="s">
        <v>2195</v>
      </c>
      <c r="E1299" s="24" t="s">
        <v>11575</v>
      </c>
      <c r="F1299" s="24" t="s">
        <v>11576</v>
      </c>
      <c r="G1299" s="36">
        <v>41423</v>
      </c>
      <c r="H1299" s="36">
        <v>41423</v>
      </c>
      <c r="I1299" s="12">
        <v>3</v>
      </c>
      <c r="J1299" s="12">
        <v>3</v>
      </c>
      <c r="K1299" s="12">
        <v>3</v>
      </c>
      <c r="L1299" s="24" t="s">
        <v>10602</v>
      </c>
      <c r="M1299" t="str">
        <f>VLOOKUP(LEFT(Incoming_Data[[#This Row],[Object ID]],1),Lookup[#All],2,FALSE)</f>
        <v>Service Request</v>
      </c>
      <c r="N1299" s="36" t="str">
        <f>IFERROR(VLOOKUP(Incoming_Data[[#This Row],[Object ID]],SP_Data[#All],2,FALSE),"")</f>
        <v/>
      </c>
      <c r="O1299" s="36" t="str">
        <f>IFERROR(VLOOKUP(Incoming_Data[[#This Row],[Object ID]],Finalized_Data[#All],2,FALSE),"")</f>
        <v/>
      </c>
      <c r="P12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299" s="6">
        <f>IFERROR(DATE(YEAR(Incoming_Data[[#This Row],[Incoming Day]]),MONTH(Incoming_Data[[#This Row],[Incoming Day]]),1),"")</f>
        <v>41395</v>
      </c>
      <c r="R1299" s="3">
        <f>DATE(YEAR(Incoming_Data[[#This Row],[Incoming Day]]),1,1)</f>
        <v>41275</v>
      </c>
      <c r="S1299" s="6" t="str">
        <f>IFERROR(DATE(YEAR(Incoming_Data[[#This Row],[Completed Day]]),MONTH(Incoming_Data[[#This Row],[Completed Day]]),1),"")</f>
        <v/>
      </c>
      <c r="T1299" s="6" t="str">
        <f>IFERROR(DATE(YEAR(Incoming_Data[[#This Row],[Confirmed Day]]),MONTH(Incoming_Data[[#This Row],[Confirmed Day]]),1),"")</f>
        <v/>
      </c>
      <c r="U1299" s="12">
        <f>IF(ISNUMBER(Incoming_Data[[#This Row],[Completed Day]]),1,0)</f>
        <v>0</v>
      </c>
      <c r="V1299" s="12">
        <f>IF(ISNUMBER(Incoming_Data[[#This Row],[Confirmed Day]]),1,0)</f>
        <v>0</v>
      </c>
      <c r="X1299" t="s">
        <v>1673</v>
      </c>
      <c r="Y1299" s="36">
        <v>41396</v>
      </c>
      <c r="AA1299" t="s">
        <v>823</v>
      </c>
      <c r="AB1299" s="36">
        <v>41417</v>
      </c>
    </row>
    <row r="1300" spans="2:28" x14ac:dyDescent="0.25">
      <c r="B1300" s="24" t="s">
        <v>30</v>
      </c>
      <c r="C1300" s="24" t="s">
        <v>17</v>
      </c>
      <c r="D1300" s="24" t="s">
        <v>2195</v>
      </c>
      <c r="E1300" s="24" t="s">
        <v>11577</v>
      </c>
      <c r="F1300" s="24" t="s">
        <v>11578</v>
      </c>
      <c r="G1300" s="36">
        <v>41423</v>
      </c>
      <c r="H1300" s="36">
        <v>41423</v>
      </c>
      <c r="I1300" s="12">
        <v>3</v>
      </c>
      <c r="J1300" s="12">
        <v>3</v>
      </c>
      <c r="K1300" s="12">
        <v>3</v>
      </c>
      <c r="L1300" s="24" t="s">
        <v>10647</v>
      </c>
      <c r="M1300" t="str">
        <f>VLOOKUP(LEFT(Incoming_Data[[#This Row],[Object ID]],1),Lookup[#All],2,FALSE)</f>
        <v>Service Request</v>
      </c>
      <c r="N1300" s="36" t="str">
        <f>IFERROR(VLOOKUP(Incoming_Data[[#This Row],[Object ID]],SP_Data[#All],2,FALSE),"")</f>
        <v/>
      </c>
      <c r="O1300" s="36" t="str">
        <f>IFERROR(VLOOKUP(Incoming_Data[[#This Row],[Object ID]],Finalized_Data[#All],2,FALSE),"")</f>
        <v/>
      </c>
      <c r="P13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0" s="6">
        <f>IFERROR(DATE(YEAR(Incoming_Data[[#This Row],[Incoming Day]]),MONTH(Incoming_Data[[#This Row],[Incoming Day]]),1),"")</f>
        <v>41395</v>
      </c>
      <c r="R1300" s="3">
        <f>DATE(YEAR(Incoming_Data[[#This Row],[Incoming Day]]),1,1)</f>
        <v>41275</v>
      </c>
      <c r="S1300" s="6" t="str">
        <f>IFERROR(DATE(YEAR(Incoming_Data[[#This Row],[Completed Day]]),MONTH(Incoming_Data[[#This Row],[Completed Day]]),1),"")</f>
        <v/>
      </c>
      <c r="T1300" s="6" t="str">
        <f>IFERROR(DATE(YEAR(Incoming_Data[[#This Row],[Confirmed Day]]),MONTH(Incoming_Data[[#This Row],[Confirmed Day]]),1),"")</f>
        <v/>
      </c>
      <c r="U1300" s="12">
        <f>IF(ISNUMBER(Incoming_Data[[#This Row],[Completed Day]]),1,0)</f>
        <v>0</v>
      </c>
      <c r="V1300" s="12">
        <f>IF(ISNUMBER(Incoming_Data[[#This Row],[Confirmed Day]]),1,0)</f>
        <v>0</v>
      </c>
      <c r="X1300" t="s">
        <v>1674</v>
      </c>
      <c r="Y1300" s="36">
        <v>41396</v>
      </c>
      <c r="AA1300" t="s">
        <v>824</v>
      </c>
      <c r="AB1300" s="36">
        <v>41425</v>
      </c>
    </row>
    <row r="1301" spans="2:28" x14ac:dyDescent="0.25">
      <c r="B1301" s="24" t="s">
        <v>30</v>
      </c>
      <c r="C1301" s="24" t="s">
        <v>17</v>
      </c>
      <c r="D1301" s="24" t="s">
        <v>2195</v>
      </c>
      <c r="E1301" s="24" t="s">
        <v>11579</v>
      </c>
      <c r="F1301" s="24" t="s">
        <v>11580</v>
      </c>
      <c r="G1301" s="36">
        <v>41423</v>
      </c>
      <c r="H1301" s="36">
        <v>41423</v>
      </c>
      <c r="I1301" s="12">
        <v>3</v>
      </c>
      <c r="J1301" s="12">
        <v>3</v>
      </c>
      <c r="K1301" s="12">
        <v>4</v>
      </c>
      <c r="L1301" s="24" t="s">
        <v>10602</v>
      </c>
      <c r="M1301" t="str">
        <f>VLOOKUP(LEFT(Incoming_Data[[#This Row],[Object ID]],1),Lookup[#All],2,FALSE)</f>
        <v>Service Request</v>
      </c>
      <c r="N1301" s="36" t="str">
        <f>IFERROR(VLOOKUP(Incoming_Data[[#This Row],[Object ID]],SP_Data[#All],2,FALSE),"")</f>
        <v/>
      </c>
      <c r="O1301" s="36" t="str">
        <f>IFERROR(VLOOKUP(Incoming_Data[[#This Row],[Object ID]],Finalized_Data[#All],2,FALSE),"")</f>
        <v/>
      </c>
      <c r="P13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1" s="6">
        <f>IFERROR(DATE(YEAR(Incoming_Data[[#This Row],[Incoming Day]]),MONTH(Incoming_Data[[#This Row],[Incoming Day]]),1),"")</f>
        <v>41395</v>
      </c>
      <c r="R1301" s="3">
        <f>DATE(YEAR(Incoming_Data[[#This Row],[Incoming Day]]),1,1)</f>
        <v>41275</v>
      </c>
      <c r="S1301" s="6" t="str">
        <f>IFERROR(DATE(YEAR(Incoming_Data[[#This Row],[Completed Day]]),MONTH(Incoming_Data[[#This Row],[Completed Day]]),1),"")</f>
        <v/>
      </c>
      <c r="T1301" s="6" t="str">
        <f>IFERROR(DATE(YEAR(Incoming_Data[[#This Row],[Confirmed Day]]),MONTH(Incoming_Data[[#This Row],[Confirmed Day]]),1),"")</f>
        <v/>
      </c>
      <c r="U1301" s="12">
        <f>IF(ISNUMBER(Incoming_Data[[#This Row],[Completed Day]]),1,0)</f>
        <v>0</v>
      </c>
      <c r="V1301" s="12">
        <f>IF(ISNUMBER(Incoming_Data[[#This Row],[Confirmed Day]]),1,0)</f>
        <v>0</v>
      </c>
      <c r="X1301" t="s">
        <v>1371</v>
      </c>
      <c r="Y1301" s="36">
        <v>41393</v>
      </c>
      <c r="AA1301" t="s">
        <v>1824</v>
      </c>
      <c r="AB1301" s="36">
        <v>41428</v>
      </c>
    </row>
    <row r="1302" spans="2:28" x14ac:dyDescent="0.25">
      <c r="B1302" s="24" t="s">
        <v>30</v>
      </c>
      <c r="C1302" s="24" t="s">
        <v>17</v>
      </c>
      <c r="D1302" s="24" t="s">
        <v>2195</v>
      </c>
      <c r="E1302" s="24" t="s">
        <v>11581</v>
      </c>
      <c r="F1302" s="24" t="s">
        <v>11582</v>
      </c>
      <c r="G1302" s="36">
        <v>41424</v>
      </c>
      <c r="H1302" s="36">
        <v>41424</v>
      </c>
      <c r="I1302" s="12">
        <v>4</v>
      </c>
      <c r="J1302" s="12">
        <v>4</v>
      </c>
      <c r="K1302" s="12">
        <v>4</v>
      </c>
      <c r="L1302" s="24" t="s">
        <v>10599</v>
      </c>
      <c r="M1302" t="str">
        <f>VLOOKUP(LEFT(Incoming_Data[[#This Row],[Object ID]],1),Lookup[#All],2,FALSE)</f>
        <v>Service Request</v>
      </c>
      <c r="N1302" s="36">
        <f>IFERROR(VLOOKUP(Incoming_Data[[#This Row],[Object ID]],SP_Data[#All],2,FALSE),"")</f>
        <v>41424</v>
      </c>
      <c r="O1302" s="36" t="str">
        <f>IFERROR(VLOOKUP(Incoming_Data[[#This Row],[Object ID]],Finalized_Data[#All],2,FALSE),"")</f>
        <v/>
      </c>
      <c r="P13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2" s="6">
        <f>IFERROR(DATE(YEAR(Incoming_Data[[#This Row],[Incoming Day]]),MONTH(Incoming_Data[[#This Row],[Incoming Day]]),1),"")</f>
        <v>41395</v>
      </c>
      <c r="R1302" s="3">
        <f>DATE(YEAR(Incoming_Data[[#This Row],[Incoming Day]]),1,1)</f>
        <v>41275</v>
      </c>
      <c r="S1302" s="6">
        <f>IFERROR(DATE(YEAR(Incoming_Data[[#This Row],[Completed Day]]),MONTH(Incoming_Data[[#This Row],[Completed Day]]),1),"")</f>
        <v>41395</v>
      </c>
      <c r="T1302" s="6" t="str">
        <f>IFERROR(DATE(YEAR(Incoming_Data[[#This Row],[Confirmed Day]]),MONTH(Incoming_Data[[#This Row],[Confirmed Day]]),1),"")</f>
        <v/>
      </c>
      <c r="U1302" s="12">
        <f>IF(ISNUMBER(Incoming_Data[[#This Row],[Completed Day]]),1,0)</f>
        <v>1</v>
      </c>
      <c r="V1302" s="12">
        <f>IF(ISNUMBER(Incoming_Data[[#This Row],[Confirmed Day]]),1,0)</f>
        <v>0</v>
      </c>
      <c r="X1302" t="s">
        <v>783</v>
      </c>
      <c r="Y1302" s="36">
        <v>41393</v>
      </c>
      <c r="AA1302" t="s">
        <v>825</v>
      </c>
      <c r="AB1302" s="36">
        <v>41425</v>
      </c>
    </row>
    <row r="1303" spans="2:28" x14ac:dyDescent="0.25">
      <c r="B1303" s="24" t="s">
        <v>30</v>
      </c>
      <c r="C1303" s="24" t="s">
        <v>17</v>
      </c>
      <c r="D1303" s="24" t="s">
        <v>2195</v>
      </c>
      <c r="E1303" s="24" t="s">
        <v>10517</v>
      </c>
      <c r="F1303" s="24" t="s">
        <v>11583</v>
      </c>
      <c r="G1303" s="36">
        <v>41156</v>
      </c>
      <c r="H1303" s="36">
        <v>41156</v>
      </c>
      <c r="I1303" s="12">
        <v>3</v>
      </c>
      <c r="J1303" s="12">
        <v>3</v>
      </c>
      <c r="K1303" s="12">
        <v>3</v>
      </c>
      <c r="L1303" s="24" t="s">
        <v>10597</v>
      </c>
      <c r="M1303" t="str">
        <f>VLOOKUP(LEFT(Incoming_Data[[#This Row],[Object ID]],1),Lookup[#All],2,FALSE)</f>
        <v>Incident</v>
      </c>
      <c r="N1303" s="36">
        <f>IFERROR(VLOOKUP(Incoming_Data[[#This Row],[Object ID]],SP_Data[#All],2,FALSE),"")</f>
        <v>41383</v>
      </c>
      <c r="O1303" s="36">
        <f>IFERROR(VLOOKUP(Incoming_Data[[#This Row],[Object ID]],Finalized_Data[#All],2,FALSE),"")</f>
        <v>41414</v>
      </c>
      <c r="P13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3" s="6">
        <f>IFERROR(DATE(YEAR(Incoming_Data[[#This Row],[Incoming Day]]),MONTH(Incoming_Data[[#This Row],[Incoming Day]]),1),"")</f>
        <v>41153</v>
      </c>
      <c r="R1303" s="3">
        <f>DATE(YEAR(Incoming_Data[[#This Row],[Incoming Day]]),1,1)</f>
        <v>40909</v>
      </c>
      <c r="S1303" s="6">
        <f>IFERROR(DATE(YEAR(Incoming_Data[[#This Row],[Completed Day]]),MONTH(Incoming_Data[[#This Row],[Completed Day]]),1),"")</f>
        <v>41365</v>
      </c>
      <c r="T1303" s="6">
        <f>IFERROR(DATE(YEAR(Incoming_Data[[#This Row],[Confirmed Day]]),MONTH(Incoming_Data[[#This Row],[Confirmed Day]]),1),"")</f>
        <v>41395</v>
      </c>
      <c r="U1303" s="12">
        <f>IF(ISNUMBER(Incoming_Data[[#This Row],[Completed Day]]),1,0)</f>
        <v>1</v>
      </c>
      <c r="V1303" s="12">
        <f>IF(ISNUMBER(Incoming_Data[[#This Row],[Confirmed Day]]),1,0)</f>
        <v>1</v>
      </c>
      <c r="X1303" t="s">
        <v>11565</v>
      </c>
      <c r="Y1303" s="36">
        <v>41404</v>
      </c>
      <c r="AA1303" t="s">
        <v>826</v>
      </c>
      <c r="AB1303" s="36">
        <v>41426</v>
      </c>
    </row>
    <row r="1304" spans="2:28" x14ac:dyDescent="0.25">
      <c r="B1304" s="24" t="s">
        <v>30</v>
      </c>
      <c r="C1304" s="24" t="s">
        <v>17</v>
      </c>
      <c r="D1304" s="24" t="s">
        <v>2195</v>
      </c>
      <c r="E1304" s="24" t="s">
        <v>10276</v>
      </c>
      <c r="F1304" s="24" t="s">
        <v>11584</v>
      </c>
      <c r="G1304" s="36">
        <v>41323</v>
      </c>
      <c r="H1304" s="36">
        <v>41323</v>
      </c>
      <c r="I1304" s="12">
        <v>3</v>
      </c>
      <c r="J1304" s="12">
        <v>3</v>
      </c>
      <c r="K1304" s="12">
        <v>3</v>
      </c>
      <c r="L1304" s="24" t="s">
        <v>10597</v>
      </c>
      <c r="M1304" t="str">
        <f>VLOOKUP(LEFT(Incoming_Data[[#This Row],[Object ID]],1),Lookup[#All],2,FALSE)</f>
        <v>Incident</v>
      </c>
      <c r="N1304" s="36">
        <f>IFERROR(VLOOKUP(Incoming_Data[[#This Row],[Object ID]],SP_Data[#All],2,FALSE),"")</f>
        <v>41353</v>
      </c>
      <c r="O1304" s="36">
        <f>IFERROR(VLOOKUP(Incoming_Data[[#This Row],[Object ID]],Finalized_Data[#All],2,FALSE),"")</f>
        <v>41354</v>
      </c>
      <c r="P13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4" s="6">
        <f>IFERROR(DATE(YEAR(Incoming_Data[[#This Row],[Incoming Day]]),MONTH(Incoming_Data[[#This Row],[Incoming Day]]),1),"")</f>
        <v>41306</v>
      </c>
      <c r="R1304" s="3">
        <f>DATE(YEAR(Incoming_Data[[#This Row],[Incoming Day]]),1,1)</f>
        <v>41275</v>
      </c>
      <c r="S1304" s="6">
        <f>IFERROR(DATE(YEAR(Incoming_Data[[#This Row],[Completed Day]]),MONTH(Incoming_Data[[#This Row],[Completed Day]]),1),"")</f>
        <v>41334</v>
      </c>
      <c r="T1304" s="6">
        <f>IFERROR(DATE(YEAR(Incoming_Data[[#This Row],[Confirmed Day]]),MONTH(Incoming_Data[[#This Row],[Confirmed Day]]),1),"")</f>
        <v>41334</v>
      </c>
      <c r="U1304" s="12">
        <f>IF(ISNUMBER(Incoming_Data[[#This Row],[Completed Day]]),1,0)</f>
        <v>1</v>
      </c>
      <c r="V1304" s="12">
        <f>IF(ISNUMBER(Incoming_Data[[#This Row],[Confirmed Day]]),1,0)</f>
        <v>1</v>
      </c>
      <c r="X1304" t="s">
        <v>11743</v>
      </c>
      <c r="Y1304" s="36">
        <v>41407</v>
      </c>
      <c r="AA1304" t="s">
        <v>828</v>
      </c>
      <c r="AB1304" s="36">
        <v>41426</v>
      </c>
    </row>
    <row r="1305" spans="2:28" x14ac:dyDescent="0.25">
      <c r="B1305" s="24" t="s">
        <v>30</v>
      </c>
      <c r="C1305" s="24" t="s">
        <v>17</v>
      </c>
      <c r="D1305" s="24" t="s">
        <v>2195</v>
      </c>
      <c r="E1305" s="24" t="s">
        <v>10186</v>
      </c>
      <c r="F1305" s="24" t="s">
        <v>11585</v>
      </c>
      <c r="G1305" s="36">
        <v>41324</v>
      </c>
      <c r="H1305" s="36">
        <v>41324</v>
      </c>
      <c r="I1305" s="12">
        <v>3</v>
      </c>
      <c r="J1305" s="12">
        <v>3</v>
      </c>
      <c r="K1305" s="12">
        <v>3</v>
      </c>
      <c r="L1305" s="24" t="s">
        <v>10597</v>
      </c>
      <c r="M1305" t="str">
        <f>VLOOKUP(LEFT(Incoming_Data[[#This Row],[Object ID]],1),Lookup[#All],2,FALSE)</f>
        <v>Incident</v>
      </c>
      <c r="N1305" s="36">
        <f>IFERROR(VLOOKUP(Incoming_Data[[#This Row],[Object ID]],SP_Data[#All],2,FALSE),"")</f>
        <v>41353</v>
      </c>
      <c r="O1305" s="36">
        <f>IFERROR(VLOOKUP(Incoming_Data[[#This Row],[Object ID]],Finalized_Data[#All],2,FALSE),"")</f>
        <v>41355</v>
      </c>
      <c r="P13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5" s="6">
        <f>IFERROR(DATE(YEAR(Incoming_Data[[#This Row],[Incoming Day]]),MONTH(Incoming_Data[[#This Row],[Incoming Day]]),1),"")</f>
        <v>41306</v>
      </c>
      <c r="R1305" s="3">
        <f>DATE(YEAR(Incoming_Data[[#This Row],[Incoming Day]]),1,1)</f>
        <v>41275</v>
      </c>
      <c r="S1305" s="6">
        <f>IFERROR(DATE(YEAR(Incoming_Data[[#This Row],[Completed Day]]),MONTH(Incoming_Data[[#This Row],[Completed Day]]),1),"")</f>
        <v>41334</v>
      </c>
      <c r="T1305" s="6">
        <f>IFERROR(DATE(YEAR(Incoming_Data[[#This Row],[Confirmed Day]]),MONTH(Incoming_Data[[#This Row],[Confirmed Day]]),1),"")</f>
        <v>41334</v>
      </c>
      <c r="U1305" s="12">
        <f>IF(ISNUMBER(Incoming_Data[[#This Row],[Completed Day]]),1,0)</f>
        <v>1</v>
      </c>
      <c r="V1305" s="12">
        <f>IF(ISNUMBER(Incoming_Data[[#This Row],[Confirmed Day]]),1,0)</f>
        <v>1</v>
      </c>
      <c r="X1305" t="s">
        <v>784</v>
      </c>
      <c r="Y1305" s="36">
        <v>41394</v>
      </c>
      <c r="AA1305" t="s">
        <v>830</v>
      </c>
      <c r="AB1305" s="36">
        <v>41411</v>
      </c>
    </row>
    <row r="1306" spans="2:28" x14ac:dyDescent="0.25">
      <c r="B1306" s="24" t="s">
        <v>30</v>
      </c>
      <c r="C1306" s="24" t="s">
        <v>17</v>
      </c>
      <c r="D1306" s="24" t="s">
        <v>2195</v>
      </c>
      <c r="E1306" s="24" t="s">
        <v>9979</v>
      </c>
      <c r="F1306" s="24" t="s">
        <v>11586</v>
      </c>
      <c r="G1306" s="36">
        <v>41324</v>
      </c>
      <c r="H1306" s="36">
        <v>41324</v>
      </c>
      <c r="I1306" s="12">
        <v>3</v>
      </c>
      <c r="J1306" s="12">
        <v>3</v>
      </c>
      <c r="K1306" s="12">
        <v>3</v>
      </c>
      <c r="L1306" s="24" t="s">
        <v>10597</v>
      </c>
      <c r="M1306" t="str">
        <f>VLOOKUP(LEFT(Incoming_Data[[#This Row],[Object ID]],1),Lookup[#All],2,FALSE)</f>
        <v>Incident</v>
      </c>
      <c r="N1306" s="36">
        <f>IFERROR(VLOOKUP(Incoming_Data[[#This Row],[Object ID]],SP_Data[#All],2,FALSE),"")</f>
        <v>41353</v>
      </c>
      <c r="O1306" s="36">
        <f>IFERROR(VLOOKUP(Incoming_Data[[#This Row],[Object ID]],Finalized_Data[#All],2,FALSE),"")</f>
        <v>41384</v>
      </c>
      <c r="P13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6" s="6">
        <f>IFERROR(DATE(YEAR(Incoming_Data[[#This Row],[Incoming Day]]),MONTH(Incoming_Data[[#This Row],[Incoming Day]]),1),"")</f>
        <v>41306</v>
      </c>
      <c r="R1306" s="3">
        <f>DATE(YEAR(Incoming_Data[[#This Row],[Incoming Day]]),1,1)</f>
        <v>41275</v>
      </c>
      <c r="S1306" s="6">
        <f>IFERROR(DATE(YEAR(Incoming_Data[[#This Row],[Completed Day]]),MONTH(Incoming_Data[[#This Row],[Completed Day]]),1),"")</f>
        <v>41334</v>
      </c>
      <c r="T1306" s="6">
        <f>IFERROR(DATE(YEAR(Incoming_Data[[#This Row],[Confirmed Day]]),MONTH(Incoming_Data[[#This Row],[Confirmed Day]]),1),"")</f>
        <v>41365</v>
      </c>
      <c r="U1306" s="12">
        <f>IF(ISNUMBER(Incoming_Data[[#This Row],[Completed Day]]),1,0)</f>
        <v>1</v>
      </c>
      <c r="V1306" s="12">
        <f>IF(ISNUMBER(Incoming_Data[[#This Row],[Confirmed Day]]),1,0)</f>
        <v>1</v>
      </c>
      <c r="X1306" t="s">
        <v>785</v>
      </c>
      <c r="Y1306" s="36">
        <v>41390</v>
      </c>
      <c r="AA1306" t="s">
        <v>832</v>
      </c>
      <c r="AB1306" s="36">
        <v>41426</v>
      </c>
    </row>
    <row r="1307" spans="2:28" x14ac:dyDescent="0.25">
      <c r="B1307" s="24" t="s">
        <v>30</v>
      </c>
      <c r="C1307" s="24" t="s">
        <v>17</v>
      </c>
      <c r="D1307" s="24" t="s">
        <v>2195</v>
      </c>
      <c r="E1307" s="24" t="s">
        <v>9563</v>
      </c>
      <c r="F1307" s="24" t="s">
        <v>11587</v>
      </c>
      <c r="G1307" s="36">
        <v>41331</v>
      </c>
      <c r="H1307" s="36">
        <v>41331</v>
      </c>
      <c r="I1307" s="12">
        <v>3</v>
      </c>
      <c r="J1307" s="12">
        <v>3</v>
      </c>
      <c r="K1307" s="12">
        <v>3</v>
      </c>
      <c r="L1307" s="24" t="s">
        <v>10597</v>
      </c>
      <c r="M1307" t="str">
        <f>VLOOKUP(LEFT(Incoming_Data[[#This Row],[Object ID]],1),Lookup[#All],2,FALSE)</f>
        <v>Incident</v>
      </c>
      <c r="N1307" s="36">
        <f>IFERROR(VLOOKUP(Incoming_Data[[#This Row],[Object ID]],SP_Data[#All],2,FALSE),"")</f>
        <v>41353</v>
      </c>
      <c r="O1307" s="36">
        <f>IFERROR(VLOOKUP(Incoming_Data[[#This Row],[Object ID]],Finalized_Data[#All],2,FALSE),"")</f>
        <v>41425</v>
      </c>
      <c r="P13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7" s="6">
        <f>IFERROR(DATE(YEAR(Incoming_Data[[#This Row],[Incoming Day]]),MONTH(Incoming_Data[[#This Row],[Incoming Day]]),1),"")</f>
        <v>41306</v>
      </c>
      <c r="R1307" s="3">
        <f>DATE(YEAR(Incoming_Data[[#This Row],[Incoming Day]]),1,1)</f>
        <v>41275</v>
      </c>
      <c r="S1307" s="6">
        <f>IFERROR(DATE(YEAR(Incoming_Data[[#This Row],[Completed Day]]),MONTH(Incoming_Data[[#This Row],[Completed Day]]),1),"")</f>
        <v>41334</v>
      </c>
      <c r="T1307" s="6">
        <f>IFERROR(DATE(YEAR(Incoming_Data[[#This Row],[Confirmed Day]]),MONTH(Incoming_Data[[#This Row],[Confirmed Day]]),1),"")</f>
        <v>41395</v>
      </c>
      <c r="U1307" s="12">
        <f>IF(ISNUMBER(Incoming_Data[[#This Row],[Completed Day]]),1,0)</f>
        <v>1</v>
      </c>
      <c r="V1307" s="12">
        <f>IF(ISNUMBER(Incoming_Data[[#This Row],[Confirmed Day]]),1,0)</f>
        <v>1</v>
      </c>
      <c r="X1307" t="s">
        <v>787</v>
      </c>
      <c r="Y1307" s="36">
        <v>41390</v>
      </c>
      <c r="AA1307" t="s">
        <v>834</v>
      </c>
      <c r="AB1307" s="36">
        <v>41426</v>
      </c>
    </row>
    <row r="1308" spans="2:28" x14ac:dyDescent="0.25">
      <c r="B1308" s="24" t="s">
        <v>30</v>
      </c>
      <c r="C1308" s="24" t="s">
        <v>17</v>
      </c>
      <c r="D1308" s="24" t="s">
        <v>2195</v>
      </c>
      <c r="E1308" s="24" t="s">
        <v>9470</v>
      </c>
      <c r="F1308" s="24" t="s">
        <v>11588</v>
      </c>
      <c r="G1308" s="36">
        <v>41332</v>
      </c>
      <c r="H1308" s="36">
        <v>41332</v>
      </c>
      <c r="I1308" s="12">
        <v>3</v>
      </c>
      <c r="J1308" s="12">
        <v>3</v>
      </c>
      <c r="K1308" s="12">
        <v>3</v>
      </c>
      <c r="L1308" s="24" t="s">
        <v>10597</v>
      </c>
      <c r="M1308" t="str">
        <f>VLOOKUP(LEFT(Incoming_Data[[#This Row],[Object ID]],1),Lookup[#All],2,FALSE)</f>
        <v>Incident</v>
      </c>
      <c r="N1308" s="36">
        <f>IFERROR(VLOOKUP(Incoming_Data[[#This Row],[Object ID]],SP_Data[#All],2,FALSE),"")</f>
        <v>41353</v>
      </c>
      <c r="O1308" s="36">
        <f>IFERROR(VLOOKUP(Incoming_Data[[#This Row],[Object ID]],Finalized_Data[#All],2,FALSE),"")</f>
        <v>41425</v>
      </c>
      <c r="P13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8" s="6">
        <f>IFERROR(DATE(YEAR(Incoming_Data[[#This Row],[Incoming Day]]),MONTH(Incoming_Data[[#This Row],[Incoming Day]]),1),"")</f>
        <v>41306</v>
      </c>
      <c r="R1308" s="3">
        <f>DATE(YEAR(Incoming_Data[[#This Row],[Incoming Day]]),1,1)</f>
        <v>41275</v>
      </c>
      <c r="S1308" s="6">
        <f>IFERROR(DATE(YEAR(Incoming_Data[[#This Row],[Completed Day]]),MONTH(Incoming_Data[[#This Row],[Completed Day]]),1),"")</f>
        <v>41334</v>
      </c>
      <c r="T1308" s="6">
        <f>IFERROR(DATE(YEAR(Incoming_Data[[#This Row],[Confirmed Day]]),MONTH(Incoming_Data[[#This Row],[Confirmed Day]]),1),"")</f>
        <v>41395</v>
      </c>
      <c r="U1308" s="12">
        <f>IF(ISNUMBER(Incoming_Data[[#This Row],[Completed Day]]),1,0)</f>
        <v>1</v>
      </c>
      <c r="V1308" s="12">
        <f>IF(ISNUMBER(Incoming_Data[[#This Row],[Confirmed Day]]),1,0)</f>
        <v>1</v>
      </c>
      <c r="X1308" t="s">
        <v>789</v>
      </c>
      <c r="Y1308" s="36">
        <v>41390</v>
      </c>
      <c r="AA1308" t="s">
        <v>836</v>
      </c>
      <c r="AB1308" s="36">
        <v>41426</v>
      </c>
    </row>
    <row r="1309" spans="2:28" x14ac:dyDescent="0.25">
      <c r="B1309" s="24" t="s">
        <v>30</v>
      </c>
      <c r="C1309" s="24" t="s">
        <v>17</v>
      </c>
      <c r="D1309" s="24" t="s">
        <v>2195</v>
      </c>
      <c r="E1309" s="24" t="s">
        <v>9405</v>
      </c>
      <c r="F1309" s="24" t="s">
        <v>11589</v>
      </c>
      <c r="G1309" s="36">
        <v>41332</v>
      </c>
      <c r="H1309" s="36">
        <v>41332</v>
      </c>
      <c r="I1309" s="12">
        <v>3</v>
      </c>
      <c r="J1309" s="12">
        <v>3</v>
      </c>
      <c r="K1309" s="12">
        <v>3</v>
      </c>
      <c r="L1309" s="24" t="s">
        <v>10597</v>
      </c>
      <c r="M1309" t="str">
        <f>VLOOKUP(LEFT(Incoming_Data[[#This Row],[Object ID]],1),Lookup[#All],2,FALSE)</f>
        <v>Incident</v>
      </c>
      <c r="N1309" s="36">
        <f>IFERROR(VLOOKUP(Incoming_Data[[#This Row],[Object ID]],SP_Data[#All],2,FALSE),"")</f>
        <v>41353</v>
      </c>
      <c r="O1309" s="36">
        <f>IFERROR(VLOOKUP(Incoming_Data[[#This Row],[Object ID]],Finalized_Data[#All],2,FALSE),"")</f>
        <v>41384</v>
      </c>
      <c r="P13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09" s="6">
        <f>IFERROR(DATE(YEAR(Incoming_Data[[#This Row],[Incoming Day]]),MONTH(Incoming_Data[[#This Row],[Incoming Day]]),1),"")</f>
        <v>41306</v>
      </c>
      <c r="R1309" s="3">
        <f>DATE(YEAR(Incoming_Data[[#This Row],[Incoming Day]]),1,1)</f>
        <v>41275</v>
      </c>
      <c r="S1309" s="6">
        <f>IFERROR(DATE(YEAR(Incoming_Data[[#This Row],[Completed Day]]),MONTH(Incoming_Data[[#This Row],[Completed Day]]),1),"")</f>
        <v>41334</v>
      </c>
      <c r="T1309" s="6">
        <f>IFERROR(DATE(YEAR(Incoming_Data[[#This Row],[Confirmed Day]]),MONTH(Incoming_Data[[#This Row],[Confirmed Day]]),1),"")</f>
        <v>41365</v>
      </c>
      <c r="U1309" s="12">
        <f>IF(ISNUMBER(Incoming_Data[[#This Row],[Completed Day]]),1,0)</f>
        <v>1</v>
      </c>
      <c r="V1309" s="12">
        <f>IF(ISNUMBER(Incoming_Data[[#This Row],[Confirmed Day]]),1,0)</f>
        <v>1</v>
      </c>
      <c r="X1309" t="s">
        <v>790</v>
      </c>
      <c r="Y1309" s="36">
        <v>41402</v>
      </c>
      <c r="AA1309" t="s">
        <v>838</v>
      </c>
      <c r="AB1309" s="36">
        <v>41426</v>
      </c>
    </row>
    <row r="1310" spans="2:28" x14ac:dyDescent="0.25">
      <c r="B1310" s="24" t="s">
        <v>30</v>
      </c>
      <c r="C1310" s="24" t="s">
        <v>17</v>
      </c>
      <c r="D1310" s="24" t="s">
        <v>2195</v>
      </c>
      <c r="E1310" s="24" t="s">
        <v>9308</v>
      </c>
      <c r="F1310" s="24" t="s">
        <v>11590</v>
      </c>
      <c r="G1310" s="36">
        <v>41333</v>
      </c>
      <c r="H1310" s="36">
        <v>41333</v>
      </c>
      <c r="I1310" s="12">
        <v>3</v>
      </c>
      <c r="J1310" s="12">
        <v>3</v>
      </c>
      <c r="K1310" s="12">
        <v>3</v>
      </c>
      <c r="L1310" s="24" t="s">
        <v>10597</v>
      </c>
      <c r="M1310" t="str">
        <f>VLOOKUP(LEFT(Incoming_Data[[#This Row],[Object ID]],1),Lookup[#All],2,FALSE)</f>
        <v>Incident</v>
      </c>
      <c r="N1310" s="36">
        <f>IFERROR(VLOOKUP(Incoming_Data[[#This Row],[Object ID]],SP_Data[#All],2,FALSE),"")</f>
        <v>41353</v>
      </c>
      <c r="O1310" s="36">
        <f>IFERROR(VLOOKUP(Incoming_Data[[#This Row],[Object ID]],Finalized_Data[#All],2,FALSE),"")</f>
        <v>41384</v>
      </c>
      <c r="P13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0" s="6">
        <f>IFERROR(DATE(YEAR(Incoming_Data[[#This Row],[Incoming Day]]),MONTH(Incoming_Data[[#This Row],[Incoming Day]]),1),"")</f>
        <v>41306</v>
      </c>
      <c r="R1310" s="3">
        <f>DATE(YEAR(Incoming_Data[[#This Row],[Incoming Day]]),1,1)</f>
        <v>41275</v>
      </c>
      <c r="S1310" s="6">
        <f>IFERROR(DATE(YEAR(Incoming_Data[[#This Row],[Completed Day]]),MONTH(Incoming_Data[[#This Row],[Completed Day]]),1),"")</f>
        <v>41334</v>
      </c>
      <c r="T1310" s="6">
        <f>IFERROR(DATE(YEAR(Incoming_Data[[#This Row],[Confirmed Day]]),MONTH(Incoming_Data[[#This Row],[Confirmed Day]]),1),"")</f>
        <v>41365</v>
      </c>
      <c r="U1310" s="12">
        <f>IF(ISNUMBER(Incoming_Data[[#This Row],[Completed Day]]),1,0)</f>
        <v>1</v>
      </c>
      <c r="V1310" s="12">
        <f>IF(ISNUMBER(Incoming_Data[[#This Row],[Confirmed Day]]),1,0)</f>
        <v>1</v>
      </c>
      <c r="X1310" t="s">
        <v>791</v>
      </c>
      <c r="Y1310" s="36">
        <v>41390</v>
      </c>
      <c r="AA1310" t="s">
        <v>840</v>
      </c>
      <c r="AB1310" s="36">
        <v>41426</v>
      </c>
    </row>
    <row r="1311" spans="2:28" x14ac:dyDescent="0.25">
      <c r="B1311" s="24" t="s">
        <v>30</v>
      </c>
      <c r="C1311" s="24" t="s">
        <v>17</v>
      </c>
      <c r="D1311" s="24" t="s">
        <v>2195</v>
      </c>
      <c r="E1311" s="24" t="s">
        <v>9248</v>
      </c>
      <c r="F1311" s="24" t="s">
        <v>11591</v>
      </c>
      <c r="G1311" s="36">
        <v>41330</v>
      </c>
      <c r="H1311" s="36">
        <v>41330</v>
      </c>
      <c r="I1311" s="12">
        <v>3</v>
      </c>
      <c r="J1311" s="12">
        <v>3</v>
      </c>
      <c r="K1311" s="12">
        <v>3</v>
      </c>
      <c r="L1311" s="24" t="s">
        <v>10597</v>
      </c>
      <c r="M1311" t="str">
        <f>VLOOKUP(LEFT(Incoming_Data[[#This Row],[Object ID]],1),Lookup[#All],2,FALSE)</f>
        <v>Incident</v>
      </c>
      <c r="N1311" s="36">
        <f>IFERROR(VLOOKUP(Incoming_Data[[#This Row],[Object ID]],SP_Data[#All],2,FALSE),"")</f>
        <v>41353</v>
      </c>
      <c r="O1311" s="36">
        <f>IFERROR(VLOOKUP(Incoming_Data[[#This Row],[Object ID]],Finalized_Data[#All],2,FALSE),"")</f>
        <v>41425</v>
      </c>
      <c r="P13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1" s="6">
        <f>IFERROR(DATE(YEAR(Incoming_Data[[#This Row],[Incoming Day]]),MONTH(Incoming_Data[[#This Row],[Incoming Day]]),1),"")</f>
        <v>41306</v>
      </c>
      <c r="R1311" s="3">
        <f>DATE(YEAR(Incoming_Data[[#This Row],[Incoming Day]]),1,1)</f>
        <v>41275</v>
      </c>
      <c r="S1311" s="6">
        <f>IFERROR(DATE(YEAR(Incoming_Data[[#This Row],[Completed Day]]),MONTH(Incoming_Data[[#This Row],[Completed Day]]),1),"")</f>
        <v>41334</v>
      </c>
      <c r="T1311" s="6">
        <f>IFERROR(DATE(YEAR(Incoming_Data[[#This Row],[Confirmed Day]]),MONTH(Incoming_Data[[#This Row],[Confirmed Day]]),1),"")</f>
        <v>41395</v>
      </c>
      <c r="U1311" s="12">
        <f>IF(ISNUMBER(Incoming_Data[[#This Row],[Completed Day]]),1,0)</f>
        <v>1</v>
      </c>
      <c r="V1311" s="12">
        <f>IF(ISNUMBER(Incoming_Data[[#This Row],[Confirmed Day]]),1,0)</f>
        <v>1</v>
      </c>
      <c r="X1311" t="s">
        <v>1373</v>
      </c>
      <c r="Y1311" s="36">
        <v>41395</v>
      </c>
      <c r="AA1311" t="s">
        <v>841</v>
      </c>
      <c r="AB1311" s="36">
        <v>41426</v>
      </c>
    </row>
    <row r="1312" spans="2:28" x14ac:dyDescent="0.25">
      <c r="B1312" s="24" t="s">
        <v>30</v>
      </c>
      <c r="C1312" s="24" t="s">
        <v>17</v>
      </c>
      <c r="D1312" s="24" t="s">
        <v>2195</v>
      </c>
      <c r="E1312" s="24" t="s">
        <v>9212</v>
      </c>
      <c r="F1312" s="24" t="s">
        <v>11592</v>
      </c>
      <c r="G1312" s="36">
        <v>41333</v>
      </c>
      <c r="H1312" s="36">
        <v>41333</v>
      </c>
      <c r="I1312" s="12">
        <v>3</v>
      </c>
      <c r="J1312" s="12">
        <v>3</v>
      </c>
      <c r="K1312" s="12">
        <v>3</v>
      </c>
      <c r="L1312" s="24" t="s">
        <v>10597</v>
      </c>
      <c r="M1312" t="str">
        <f>VLOOKUP(LEFT(Incoming_Data[[#This Row],[Object ID]],1),Lookup[#All],2,FALSE)</f>
        <v>Incident</v>
      </c>
      <c r="N1312" s="36">
        <f>IFERROR(VLOOKUP(Incoming_Data[[#This Row],[Object ID]],SP_Data[#All],2,FALSE),"")</f>
        <v>41353</v>
      </c>
      <c r="O1312" s="36">
        <f>IFERROR(VLOOKUP(Incoming_Data[[#This Row],[Object ID]],Finalized_Data[#All],2,FALSE),"")</f>
        <v>41425</v>
      </c>
      <c r="P13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2" s="6">
        <f>IFERROR(DATE(YEAR(Incoming_Data[[#This Row],[Incoming Day]]),MONTH(Incoming_Data[[#This Row],[Incoming Day]]),1),"")</f>
        <v>41306</v>
      </c>
      <c r="R1312" s="3">
        <f>DATE(YEAR(Incoming_Data[[#This Row],[Incoming Day]]),1,1)</f>
        <v>41275</v>
      </c>
      <c r="S1312" s="6">
        <f>IFERROR(DATE(YEAR(Incoming_Data[[#This Row],[Completed Day]]),MONTH(Incoming_Data[[#This Row],[Completed Day]]),1),"")</f>
        <v>41334</v>
      </c>
      <c r="T1312" s="6">
        <f>IFERROR(DATE(YEAR(Incoming_Data[[#This Row],[Confirmed Day]]),MONTH(Incoming_Data[[#This Row],[Confirmed Day]]),1),"")</f>
        <v>41395</v>
      </c>
      <c r="U1312" s="12">
        <f>IF(ISNUMBER(Incoming_Data[[#This Row],[Completed Day]]),1,0)</f>
        <v>1</v>
      </c>
      <c r="V1312" s="12">
        <f>IF(ISNUMBER(Incoming_Data[[#This Row],[Confirmed Day]]),1,0)</f>
        <v>1</v>
      </c>
      <c r="X1312" t="s">
        <v>793</v>
      </c>
      <c r="Y1312" s="36">
        <v>41394</v>
      </c>
      <c r="AA1312" t="s">
        <v>842</v>
      </c>
      <c r="AB1312" s="36">
        <v>41426</v>
      </c>
    </row>
    <row r="1313" spans="2:28" x14ac:dyDescent="0.25">
      <c r="B1313" s="24" t="s">
        <v>30</v>
      </c>
      <c r="C1313" s="24" t="s">
        <v>17</v>
      </c>
      <c r="D1313" s="24" t="s">
        <v>2195</v>
      </c>
      <c r="E1313" s="24" t="s">
        <v>8766</v>
      </c>
      <c r="F1313" s="24" t="s">
        <v>11593</v>
      </c>
      <c r="G1313" s="36">
        <v>41335</v>
      </c>
      <c r="H1313" s="36">
        <v>41335</v>
      </c>
      <c r="I1313" s="12">
        <v>3</v>
      </c>
      <c r="J1313" s="12">
        <v>3</v>
      </c>
      <c r="K1313" s="12">
        <v>3</v>
      </c>
      <c r="L1313" s="24" t="s">
        <v>10597</v>
      </c>
      <c r="M1313" t="str">
        <f>VLOOKUP(LEFT(Incoming_Data[[#This Row],[Object ID]],1),Lookup[#All],2,FALSE)</f>
        <v>Incident</v>
      </c>
      <c r="N1313" s="36">
        <f>IFERROR(VLOOKUP(Incoming_Data[[#This Row],[Object ID]],SP_Data[#All],2,FALSE),"")</f>
        <v>41353</v>
      </c>
      <c r="O1313" s="36">
        <f>IFERROR(VLOOKUP(Incoming_Data[[#This Row],[Object ID]],Finalized_Data[#All],2,FALSE),"")</f>
        <v>41384</v>
      </c>
      <c r="P13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3" s="6">
        <f>IFERROR(DATE(YEAR(Incoming_Data[[#This Row],[Incoming Day]]),MONTH(Incoming_Data[[#This Row],[Incoming Day]]),1),"")</f>
        <v>41334</v>
      </c>
      <c r="R1313" s="3">
        <f>DATE(YEAR(Incoming_Data[[#This Row],[Incoming Day]]),1,1)</f>
        <v>41275</v>
      </c>
      <c r="S1313" s="6">
        <f>IFERROR(DATE(YEAR(Incoming_Data[[#This Row],[Completed Day]]),MONTH(Incoming_Data[[#This Row],[Completed Day]]),1),"")</f>
        <v>41334</v>
      </c>
      <c r="T1313" s="6">
        <f>IFERROR(DATE(YEAR(Incoming_Data[[#This Row],[Confirmed Day]]),MONTH(Incoming_Data[[#This Row],[Confirmed Day]]),1),"")</f>
        <v>41365</v>
      </c>
      <c r="U1313" s="12">
        <f>IF(ISNUMBER(Incoming_Data[[#This Row],[Completed Day]]),1,0)</f>
        <v>1</v>
      </c>
      <c r="V1313" s="12">
        <f>IF(ISNUMBER(Incoming_Data[[#This Row],[Confirmed Day]]),1,0)</f>
        <v>1</v>
      </c>
      <c r="X1313" t="s">
        <v>11979</v>
      </c>
      <c r="Y1313" s="36">
        <v>41408</v>
      </c>
      <c r="AA1313" t="s">
        <v>843</v>
      </c>
      <c r="AB1313" s="36">
        <v>41426</v>
      </c>
    </row>
    <row r="1314" spans="2:28" x14ac:dyDescent="0.25">
      <c r="B1314" s="24" t="s">
        <v>30</v>
      </c>
      <c r="C1314" s="24" t="s">
        <v>17</v>
      </c>
      <c r="D1314" s="24" t="s">
        <v>2195</v>
      </c>
      <c r="E1314" s="24" t="s">
        <v>8405</v>
      </c>
      <c r="F1314" s="24" t="s">
        <v>11594</v>
      </c>
      <c r="G1314" s="36">
        <v>41342</v>
      </c>
      <c r="H1314" s="36">
        <v>41342</v>
      </c>
      <c r="I1314" s="12">
        <v>3</v>
      </c>
      <c r="J1314" s="12">
        <v>3</v>
      </c>
      <c r="K1314" s="12">
        <v>3</v>
      </c>
      <c r="L1314" s="24" t="s">
        <v>10597</v>
      </c>
      <c r="M1314" t="str">
        <f>VLOOKUP(LEFT(Incoming_Data[[#This Row],[Object ID]],1),Lookup[#All],2,FALSE)</f>
        <v>Incident</v>
      </c>
      <c r="N1314" s="36">
        <f>IFERROR(VLOOKUP(Incoming_Data[[#This Row],[Object ID]],SP_Data[#All],2,FALSE),"")</f>
        <v>41353</v>
      </c>
      <c r="O1314" s="36">
        <f>IFERROR(VLOOKUP(Incoming_Data[[#This Row],[Object ID]],Finalized_Data[#All],2,FALSE),"")</f>
        <v>41384</v>
      </c>
      <c r="P13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4" s="6">
        <f>IFERROR(DATE(YEAR(Incoming_Data[[#This Row],[Incoming Day]]),MONTH(Incoming_Data[[#This Row],[Incoming Day]]),1),"")</f>
        <v>41334</v>
      </c>
      <c r="R1314" s="3">
        <f>DATE(YEAR(Incoming_Data[[#This Row],[Incoming Day]]),1,1)</f>
        <v>41275</v>
      </c>
      <c r="S1314" s="6">
        <f>IFERROR(DATE(YEAR(Incoming_Data[[#This Row],[Completed Day]]),MONTH(Incoming_Data[[#This Row],[Completed Day]]),1),"")</f>
        <v>41334</v>
      </c>
      <c r="T1314" s="6">
        <f>IFERROR(DATE(YEAR(Incoming_Data[[#This Row],[Confirmed Day]]),MONTH(Incoming_Data[[#This Row],[Confirmed Day]]),1),"")</f>
        <v>41365</v>
      </c>
      <c r="U1314" s="12">
        <f>IF(ISNUMBER(Incoming_Data[[#This Row],[Completed Day]]),1,0)</f>
        <v>1</v>
      </c>
      <c r="V1314" s="12">
        <f>IF(ISNUMBER(Incoming_Data[[#This Row],[Confirmed Day]]),1,0)</f>
        <v>1</v>
      </c>
      <c r="X1314" t="s">
        <v>1816</v>
      </c>
      <c r="Y1314" s="36">
        <v>41393</v>
      </c>
      <c r="AA1314" t="s">
        <v>844</v>
      </c>
      <c r="AB1314" s="36">
        <v>41426</v>
      </c>
    </row>
    <row r="1315" spans="2:28" x14ac:dyDescent="0.25">
      <c r="B1315" s="24" t="s">
        <v>30</v>
      </c>
      <c r="C1315" s="24" t="s">
        <v>17</v>
      </c>
      <c r="D1315" s="24" t="s">
        <v>2195</v>
      </c>
      <c r="E1315" s="24" t="s">
        <v>8015</v>
      </c>
      <c r="F1315" s="24" t="s">
        <v>11595</v>
      </c>
      <c r="G1315" s="36">
        <v>41346</v>
      </c>
      <c r="H1315" s="36">
        <v>41346</v>
      </c>
      <c r="I1315" s="12">
        <v>3</v>
      </c>
      <c r="J1315" s="12">
        <v>3</v>
      </c>
      <c r="K1315" s="12">
        <v>3</v>
      </c>
      <c r="L1315" s="24" t="s">
        <v>10597</v>
      </c>
      <c r="M1315" t="str">
        <f>VLOOKUP(LEFT(Incoming_Data[[#This Row],[Object ID]],1),Lookup[#All],2,FALSE)</f>
        <v>Incident</v>
      </c>
      <c r="N1315" s="36">
        <f>IFERROR(VLOOKUP(Incoming_Data[[#This Row],[Object ID]],SP_Data[#All],2,FALSE),"")</f>
        <v>41353</v>
      </c>
      <c r="O1315" s="36">
        <f>IFERROR(VLOOKUP(Incoming_Data[[#This Row],[Object ID]],Finalized_Data[#All],2,FALSE),"")</f>
        <v>41384</v>
      </c>
      <c r="P13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5" s="6">
        <f>IFERROR(DATE(YEAR(Incoming_Data[[#This Row],[Incoming Day]]),MONTH(Incoming_Data[[#This Row],[Incoming Day]]),1),"")</f>
        <v>41334</v>
      </c>
      <c r="R1315" s="3">
        <f>DATE(YEAR(Incoming_Data[[#This Row],[Incoming Day]]),1,1)</f>
        <v>41275</v>
      </c>
      <c r="S1315" s="6">
        <f>IFERROR(DATE(YEAR(Incoming_Data[[#This Row],[Completed Day]]),MONTH(Incoming_Data[[#This Row],[Completed Day]]),1),"")</f>
        <v>41334</v>
      </c>
      <c r="T1315" s="6">
        <f>IFERROR(DATE(YEAR(Incoming_Data[[#This Row],[Confirmed Day]]),MONTH(Incoming_Data[[#This Row],[Confirmed Day]]),1),"")</f>
        <v>41365</v>
      </c>
      <c r="U1315" s="12">
        <f>IF(ISNUMBER(Incoming_Data[[#This Row],[Completed Day]]),1,0)</f>
        <v>1</v>
      </c>
      <c r="V1315" s="12">
        <f>IF(ISNUMBER(Incoming_Data[[#This Row],[Confirmed Day]]),1,0)</f>
        <v>1</v>
      </c>
      <c r="X1315" t="s">
        <v>1817</v>
      </c>
      <c r="Y1315" s="36">
        <v>41393</v>
      </c>
      <c r="AA1315" t="s">
        <v>846</v>
      </c>
      <c r="AB1315" s="36">
        <v>41426</v>
      </c>
    </row>
    <row r="1316" spans="2:28" x14ac:dyDescent="0.25">
      <c r="B1316" s="24" t="s">
        <v>30</v>
      </c>
      <c r="C1316" s="24" t="s">
        <v>17</v>
      </c>
      <c r="D1316" s="24" t="s">
        <v>2195</v>
      </c>
      <c r="E1316" s="24" t="s">
        <v>7951</v>
      </c>
      <c r="F1316" s="24" t="s">
        <v>11596</v>
      </c>
      <c r="G1316" s="36">
        <v>41341</v>
      </c>
      <c r="H1316" s="36">
        <v>41341</v>
      </c>
      <c r="I1316" s="12">
        <v>3</v>
      </c>
      <c r="J1316" s="12">
        <v>3</v>
      </c>
      <c r="K1316" s="12">
        <v>3</v>
      </c>
      <c r="L1316" s="24" t="s">
        <v>10597</v>
      </c>
      <c r="M1316" t="str">
        <f>VLOOKUP(LEFT(Incoming_Data[[#This Row],[Object ID]],1),Lookup[#All],2,FALSE)</f>
        <v>Incident</v>
      </c>
      <c r="N1316" s="36">
        <f>IFERROR(VLOOKUP(Incoming_Data[[#This Row],[Object ID]],SP_Data[#All],2,FALSE),"")</f>
        <v>41384</v>
      </c>
      <c r="O1316" s="36">
        <f>IFERROR(VLOOKUP(Incoming_Data[[#This Row],[Object ID]],Finalized_Data[#All],2,FALSE),"")</f>
        <v>41384</v>
      </c>
      <c r="P13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6" s="6">
        <f>IFERROR(DATE(YEAR(Incoming_Data[[#This Row],[Incoming Day]]),MONTH(Incoming_Data[[#This Row],[Incoming Day]]),1),"")</f>
        <v>41334</v>
      </c>
      <c r="R1316" s="3">
        <f>DATE(YEAR(Incoming_Data[[#This Row],[Incoming Day]]),1,1)</f>
        <v>41275</v>
      </c>
      <c r="S1316" s="6">
        <f>IFERROR(DATE(YEAR(Incoming_Data[[#This Row],[Completed Day]]),MONTH(Incoming_Data[[#This Row],[Completed Day]]),1),"")</f>
        <v>41365</v>
      </c>
      <c r="T1316" s="6">
        <f>IFERROR(DATE(YEAR(Incoming_Data[[#This Row],[Confirmed Day]]),MONTH(Incoming_Data[[#This Row],[Confirmed Day]]),1),"")</f>
        <v>41365</v>
      </c>
      <c r="U1316" s="12">
        <f>IF(ISNUMBER(Incoming_Data[[#This Row],[Completed Day]]),1,0)</f>
        <v>1</v>
      </c>
      <c r="V1316" s="12">
        <f>IF(ISNUMBER(Incoming_Data[[#This Row],[Confirmed Day]]),1,0)</f>
        <v>1</v>
      </c>
      <c r="X1316" t="s">
        <v>1818</v>
      </c>
      <c r="Y1316" s="36">
        <v>41393</v>
      </c>
      <c r="AA1316" t="s">
        <v>848</v>
      </c>
      <c r="AB1316" s="36">
        <v>41426</v>
      </c>
    </row>
    <row r="1317" spans="2:28" x14ac:dyDescent="0.25">
      <c r="B1317" s="24" t="s">
        <v>30</v>
      </c>
      <c r="C1317" s="24" t="s">
        <v>17</v>
      </c>
      <c r="D1317" s="24" t="s">
        <v>2195</v>
      </c>
      <c r="E1317" s="24" t="s">
        <v>7895</v>
      </c>
      <c r="F1317" s="24" t="s">
        <v>11597</v>
      </c>
      <c r="G1317" s="36">
        <v>41347</v>
      </c>
      <c r="H1317" s="36">
        <v>41347</v>
      </c>
      <c r="I1317" s="12">
        <v>3</v>
      </c>
      <c r="J1317" s="12">
        <v>3</v>
      </c>
      <c r="K1317" s="12">
        <v>3</v>
      </c>
      <c r="L1317" s="24" t="s">
        <v>10597</v>
      </c>
      <c r="M1317" t="str">
        <f>VLOOKUP(LEFT(Incoming_Data[[#This Row],[Object ID]],1),Lookup[#All],2,FALSE)</f>
        <v>Incident</v>
      </c>
      <c r="N1317" s="36">
        <f>IFERROR(VLOOKUP(Incoming_Data[[#This Row],[Object ID]],SP_Data[#All],2,FALSE),"")</f>
        <v>41353</v>
      </c>
      <c r="O1317" s="36">
        <f>IFERROR(VLOOKUP(Incoming_Data[[#This Row],[Object ID]],Finalized_Data[#All],2,FALSE),"")</f>
        <v>41384</v>
      </c>
      <c r="P13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7" s="6">
        <f>IFERROR(DATE(YEAR(Incoming_Data[[#This Row],[Incoming Day]]),MONTH(Incoming_Data[[#This Row],[Incoming Day]]),1),"")</f>
        <v>41334</v>
      </c>
      <c r="R1317" s="3">
        <f>DATE(YEAR(Incoming_Data[[#This Row],[Incoming Day]]),1,1)</f>
        <v>41275</v>
      </c>
      <c r="S1317" s="6">
        <f>IFERROR(DATE(YEAR(Incoming_Data[[#This Row],[Completed Day]]),MONTH(Incoming_Data[[#This Row],[Completed Day]]),1),"")</f>
        <v>41334</v>
      </c>
      <c r="T1317" s="6">
        <f>IFERROR(DATE(YEAR(Incoming_Data[[#This Row],[Confirmed Day]]),MONTH(Incoming_Data[[#This Row],[Confirmed Day]]),1),"")</f>
        <v>41365</v>
      </c>
      <c r="U1317" s="12">
        <f>IF(ISNUMBER(Incoming_Data[[#This Row],[Completed Day]]),1,0)</f>
        <v>1</v>
      </c>
      <c r="V1317" s="12">
        <f>IF(ISNUMBER(Incoming_Data[[#This Row],[Confirmed Day]]),1,0)</f>
        <v>1</v>
      </c>
      <c r="X1317" t="s">
        <v>1819</v>
      </c>
      <c r="Y1317" s="36">
        <v>41393</v>
      </c>
      <c r="AA1317" t="s">
        <v>850</v>
      </c>
      <c r="AB1317" s="36">
        <v>41426</v>
      </c>
    </row>
    <row r="1318" spans="2:28" x14ac:dyDescent="0.25">
      <c r="B1318" s="24" t="s">
        <v>30</v>
      </c>
      <c r="C1318" s="24" t="s">
        <v>17</v>
      </c>
      <c r="D1318" s="24" t="s">
        <v>2195</v>
      </c>
      <c r="E1318" s="24" t="s">
        <v>7843</v>
      </c>
      <c r="F1318" s="24" t="s">
        <v>11598</v>
      </c>
      <c r="G1318" s="36">
        <v>41347</v>
      </c>
      <c r="H1318" s="36">
        <v>41347</v>
      </c>
      <c r="I1318" s="12">
        <v>3</v>
      </c>
      <c r="J1318" s="12">
        <v>3</v>
      </c>
      <c r="K1318" s="12">
        <v>3</v>
      </c>
      <c r="L1318" s="24" t="s">
        <v>10597</v>
      </c>
      <c r="M1318" t="str">
        <f>VLOOKUP(LEFT(Incoming_Data[[#This Row],[Object ID]],1),Lookup[#All],2,FALSE)</f>
        <v>Incident</v>
      </c>
      <c r="N1318" s="36">
        <f>IFERROR(VLOOKUP(Incoming_Data[[#This Row],[Object ID]],SP_Data[#All],2,FALSE),"")</f>
        <v>41353</v>
      </c>
      <c r="O1318" s="36">
        <f>IFERROR(VLOOKUP(Incoming_Data[[#This Row],[Object ID]],Finalized_Data[#All],2,FALSE),"")</f>
        <v>41384</v>
      </c>
      <c r="P13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8" s="6">
        <f>IFERROR(DATE(YEAR(Incoming_Data[[#This Row],[Incoming Day]]),MONTH(Incoming_Data[[#This Row],[Incoming Day]]),1),"")</f>
        <v>41334</v>
      </c>
      <c r="R1318" s="3">
        <f>DATE(YEAR(Incoming_Data[[#This Row],[Incoming Day]]),1,1)</f>
        <v>41275</v>
      </c>
      <c r="S1318" s="6">
        <f>IFERROR(DATE(YEAR(Incoming_Data[[#This Row],[Completed Day]]),MONTH(Incoming_Data[[#This Row],[Completed Day]]),1),"")</f>
        <v>41334</v>
      </c>
      <c r="T1318" s="6">
        <f>IFERROR(DATE(YEAR(Incoming_Data[[#This Row],[Confirmed Day]]),MONTH(Incoming_Data[[#This Row],[Confirmed Day]]),1),"")</f>
        <v>41365</v>
      </c>
      <c r="U1318" s="12">
        <f>IF(ISNUMBER(Incoming_Data[[#This Row],[Completed Day]]),1,0)</f>
        <v>1</v>
      </c>
      <c r="V1318" s="12">
        <f>IF(ISNUMBER(Incoming_Data[[#This Row],[Confirmed Day]]),1,0)</f>
        <v>1</v>
      </c>
      <c r="X1318" t="s">
        <v>1820</v>
      </c>
      <c r="Y1318" s="36">
        <v>41393</v>
      </c>
      <c r="AA1318" t="s">
        <v>1383</v>
      </c>
      <c r="AB1318" s="36">
        <v>41395</v>
      </c>
    </row>
    <row r="1319" spans="2:28" x14ac:dyDescent="0.25">
      <c r="B1319" s="24" t="s">
        <v>30</v>
      </c>
      <c r="C1319" s="24" t="s">
        <v>17</v>
      </c>
      <c r="D1319" s="24" t="s">
        <v>2195</v>
      </c>
      <c r="E1319" s="24" t="s">
        <v>7802</v>
      </c>
      <c r="F1319" s="24" t="s">
        <v>11599</v>
      </c>
      <c r="G1319" s="36">
        <v>41347</v>
      </c>
      <c r="H1319" s="36">
        <v>41347</v>
      </c>
      <c r="I1319" s="12">
        <v>3</v>
      </c>
      <c r="J1319" s="12">
        <v>3</v>
      </c>
      <c r="K1319" s="12">
        <v>3</v>
      </c>
      <c r="L1319" s="24" t="s">
        <v>10597</v>
      </c>
      <c r="M1319" t="str">
        <f>VLOOKUP(LEFT(Incoming_Data[[#This Row],[Object ID]],1),Lookup[#All],2,FALSE)</f>
        <v>Incident</v>
      </c>
      <c r="N1319" s="36">
        <f>IFERROR(VLOOKUP(Incoming_Data[[#This Row],[Object ID]],SP_Data[#All],2,FALSE),"")</f>
        <v>41353</v>
      </c>
      <c r="O1319" s="36">
        <f>IFERROR(VLOOKUP(Incoming_Data[[#This Row],[Object ID]],Finalized_Data[#All],2,FALSE),"")</f>
        <v>41384</v>
      </c>
      <c r="P13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19" s="6">
        <f>IFERROR(DATE(YEAR(Incoming_Data[[#This Row],[Incoming Day]]),MONTH(Incoming_Data[[#This Row],[Incoming Day]]),1),"")</f>
        <v>41334</v>
      </c>
      <c r="R1319" s="3">
        <f>DATE(YEAR(Incoming_Data[[#This Row],[Incoming Day]]),1,1)</f>
        <v>41275</v>
      </c>
      <c r="S1319" s="6">
        <f>IFERROR(DATE(YEAR(Incoming_Data[[#This Row],[Completed Day]]),MONTH(Incoming_Data[[#This Row],[Completed Day]]),1),"")</f>
        <v>41334</v>
      </c>
      <c r="T1319" s="6">
        <f>IFERROR(DATE(YEAR(Incoming_Data[[#This Row],[Confirmed Day]]),MONTH(Incoming_Data[[#This Row],[Confirmed Day]]),1),"")</f>
        <v>41365</v>
      </c>
      <c r="U1319" s="12">
        <f>IF(ISNUMBER(Incoming_Data[[#This Row],[Completed Day]]),1,0)</f>
        <v>1</v>
      </c>
      <c r="V1319" s="12">
        <f>IF(ISNUMBER(Incoming_Data[[#This Row],[Confirmed Day]]),1,0)</f>
        <v>1</v>
      </c>
      <c r="X1319" t="s">
        <v>1821</v>
      </c>
      <c r="Y1319" s="36">
        <v>41393</v>
      </c>
      <c r="AA1319" t="s">
        <v>1385</v>
      </c>
      <c r="AB1319" s="36">
        <v>41426</v>
      </c>
    </row>
    <row r="1320" spans="2:28" x14ac:dyDescent="0.25">
      <c r="B1320" s="24" t="s">
        <v>30</v>
      </c>
      <c r="C1320" s="24" t="s">
        <v>17</v>
      </c>
      <c r="D1320" s="24" t="s">
        <v>2195</v>
      </c>
      <c r="E1320" s="24" t="s">
        <v>6669</v>
      </c>
      <c r="F1320" s="24" t="s">
        <v>11600</v>
      </c>
      <c r="G1320" s="36">
        <v>41355</v>
      </c>
      <c r="H1320" s="36">
        <v>41355</v>
      </c>
      <c r="I1320" s="12">
        <v>3</v>
      </c>
      <c r="J1320" s="12">
        <v>3</v>
      </c>
      <c r="K1320" s="12">
        <v>3</v>
      </c>
      <c r="L1320" s="24" t="s">
        <v>10597</v>
      </c>
      <c r="M1320" t="str">
        <f>VLOOKUP(LEFT(Incoming_Data[[#This Row],[Object ID]],1),Lookup[#All],2,FALSE)</f>
        <v>Incident</v>
      </c>
      <c r="N1320" s="36">
        <f>IFERROR(VLOOKUP(Incoming_Data[[#This Row],[Object ID]],SP_Data[#All],2,FALSE),"")</f>
        <v>41356</v>
      </c>
      <c r="O1320" s="36">
        <f>IFERROR(VLOOKUP(Incoming_Data[[#This Row],[Object ID]],Finalized_Data[#All],2,FALSE),"")</f>
        <v>41387</v>
      </c>
      <c r="P13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0" s="6">
        <f>IFERROR(DATE(YEAR(Incoming_Data[[#This Row],[Incoming Day]]),MONTH(Incoming_Data[[#This Row],[Incoming Day]]),1),"")</f>
        <v>41334</v>
      </c>
      <c r="R1320" s="3">
        <f>DATE(YEAR(Incoming_Data[[#This Row],[Incoming Day]]),1,1)</f>
        <v>41275</v>
      </c>
      <c r="S1320" s="6">
        <f>IFERROR(DATE(YEAR(Incoming_Data[[#This Row],[Completed Day]]),MONTH(Incoming_Data[[#This Row],[Completed Day]]),1),"")</f>
        <v>41334</v>
      </c>
      <c r="T1320" s="6">
        <f>IFERROR(DATE(YEAR(Incoming_Data[[#This Row],[Confirmed Day]]),MONTH(Incoming_Data[[#This Row],[Confirmed Day]]),1),"")</f>
        <v>41365</v>
      </c>
      <c r="U1320" s="12">
        <f>IF(ISNUMBER(Incoming_Data[[#This Row],[Completed Day]]),1,0)</f>
        <v>1</v>
      </c>
      <c r="V1320" s="12">
        <f>IF(ISNUMBER(Incoming_Data[[#This Row],[Confirmed Day]]),1,0)</f>
        <v>1</v>
      </c>
      <c r="X1320" t="s">
        <v>1822</v>
      </c>
      <c r="Y1320" s="36">
        <v>41393</v>
      </c>
      <c r="AA1320" t="s">
        <v>852</v>
      </c>
      <c r="AB1320" s="36">
        <v>41426</v>
      </c>
    </row>
    <row r="1321" spans="2:28" x14ac:dyDescent="0.25">
      <c r="B1321" s="24" t="s">
        <v>30</v>
      </c>
      <c r="C1321" s="24" t="s">
        <v>17</v>
      </c>
      <c r="D1321" s="24" t="s">
        <v>2195</v>
      </c>
      <c r="E1321" s="24" t="s">
        <v>6649</v>
      </c>
      <c r="F1321" s="24" t="s">
        <v>11601</v>
      </c>
      <c r="G1321" s="36">
        <v>41355</v>
      </c>
      <c r="H1321" s="36">
        <v>41355</v>
      </c>
      <c r="I1321" s="12">
        <v>3</v>
      </c>
      <c r="J1321" s="12">
        <v>3</v>
      </c>
      <c r="K1321" s="12">
        <v>3</v>
      </c>
      <c r="L1321" s="24" t="s">
        <v>10597</v>
      </c>
      <c r="M1321" t="str">
        <f>VLOOKUP(LEFT(Incoming_Data[[#This Row],[Object ID]],1),Lookup[#All],2,FALSE)</f>
        <v>Incident</v>
      </c>
      <c r="N1321" s="36">
        <f>IFERROR(VLOOKUP(Incoming_Data[[#This Row],[Object ID]],SP_Data[#All],2,FALSE),"")</f>
        <v>41356</v>
      </c>
      <c r="O1321" s="36">
        <f>IFERROR(VLOOKUP(Incoming_Data[[#This Row],[Object ID]],Finalized_Data[#All],2,FALSE),"")</f>
        <v>41387</v>
      </c>
      <c r="P13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1" s="6">
        <f>IFERROR(DATE(YEAR(Incoming_Data[[#This Row],[Incoming Day]]),MONTH(Incoming_Data[[#This Row],[Incoming Day]]),1),"")</f>
        <v>41334</v>
      </c>
      <c r="R1321" s="3">
        <f>DATE(YEAR(Incoming_Data[[#This Row],[Incoming Day]]),1,1)</f>
        <v>41275</v>
      </c>
      <c r="S1321" s="6">
        <f>IFERROR(DATE(YEAR(Incoming_Data[[#This Row],[Completed Day]]),MONTH(Incoming_Data[[#This Row],[Completed Day]]),1),"")</f>
        <v>41334</v>
      </c>
      <c r="T1321" s="6">
        <f>IFERROR(DATE(YEAR(Incoming_Data[[#This Row],[Confirmed Day]]),MONTH(Incoming_Data[[#This Row],[Confirmed Day]]),1),"")</f>
        <v>41365</v>
      </c>
      <c r="U1321" s="12">
        <f>IF(ISNUMBER(Incoming_Data[[#This Row],[Completed Day]]),1,0)</f>
        <v>1</v>
      </c>
      <c r="V1321" s="12">
        <f>IF(ISNUMBER(Incoming_Data[[#This Row],[Confirmed Day]]),1,0)</f>
        <v>1</v>
      </c>
      <c r="X1321" t="s">
        <v>1823</v>
      </c>
      <c r="Y1321" s="36">
        <v>41393</v>
      </c>
      <c r="AA1321" t="s">
        <v>853</v>
      </c>
      <c r="AB1321" s="36">
        <v>41427</v>
      </c>
    </row>
    <row r="1322" spans="2:28" x14ac:dyDescent="0.25">
      <c r="B1322" s="24" t="s">
        <v>30</v>
      </c>
      <c r="C1322" s="24" t="s">
        <v>17</v>
      </c>
      <c r="D1322" s="24" t="s">
        <v>2195</v>
      </c>
      <c r="E1322" s="24" t="s">
        <v>11602</v>
      </c>
      <c r="F1322" s="24" t="s">
        <v>11603</v>
      </c>
      <c r="G1322" s="36">
        <v>41374</v>
      </c>
      <c r="H1322" s="36">
        <v>41374</v>
      </c>
      <c r="I1322" s="12">
        <v>3</v>
      </c>
      <c r="J1322" s="12">
        <v>3</v>
      </c>
      <c r="K1322" s="12">
        <v>3</v>
      </c>
      <c r="L1322" s="24" t="s">
        <v>10647</v>
      </c>
      <c r="M1322" t="str">
        <f>VLOOKUP(LEFT(Incoming_Data[[#This Row],[Object ID]],1),Lookup[#All],2,FALSE)</f>
        <v>Incident</v>
      </c>
      <c r="N1322" s="36" t="str">
        <f>IFERROR(VLOOKUP(Incoming_Data[[#This Row],[Object ID]],SP_Data[#All],2,FALSE),"")</f>
        <v/>
      </c>
      <c r="O1322" s="36" t="str">
        <f>IFERROR(VLOOKUP(Incoming_Data[[#This Row],[Object ID]],Finalized_Data[#All],2,FALSE),"")</f>
        <v/>
      </c>
      <c r="P13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2" s="6">
        <f>IFERROR(DATE(YEAR(Incoming_Data[[#This Row],[Incoming Day]]),MONTH(Incoming_Data[[#This Row],[Incoming Day]]),1),"")</f>
        <v>41365</v>
      </c>
      <c r="R1322" s="3">
        <f>DATE(YEAR(Incoming_Data[[#This Row],[Incoming Day]]),1,1)</f>
        <v>41275</v>
      </c>
      <c r="S1322" s="6" t="str">
        <f>IFERROR(DATE(YEAR(Incoming_Data[[#This Row],[Completed Day]]),MONTH(Incoming_Data[[#This Row],[Completed Day]]),1),"")</f>
        <v/>
      </c>
      <c r="T1322" s="6" t="str">
        <f>IFERROR(DATE(YEAR(Incoming_Data[[#This Row],[Confirmed Day]]),MONTH(Incoming_Data[[#This Row],[Confirmed Day]]),1),"")</f>
        <v/>
      </c>
      <c r="U1322" s="12">
        <f>IF(ISNUMBER(Incoming_Data[[#This Row],[Completed Day]]),1,0)</f>
        <v>0</v>
      </c>
      <c r="V1322" s="12">
        <f>IF(ISNUMBER(Incoming_Data[[#This Row],[Confirmed Day]]),1,0)</f>
        <v>0</v>
      </c>
      <c r="X1322" t="s">
        <v>1375</v>
      </c>
      <c r="Y1322" s="36">
        <v>41395</v>
      </c>
      <c r="AA1322" t="s">
        <v>855</v>
      </c>
      <c r="AB1322" s="36">
        <v>41427</v>
      </c>
    </row>
    <row r="1323" spans="2:28" x14ac:dyDescent="0.25">
      <c r="B1323" s="24" t="s">
        <v>30</v>
      </c>
      <c r="C1323" s="24" t="s">
        <v>17</v>
      </c>
      <c r="D1323" s="24" t="s">
        <v>2195</v>
      </c>
      <c r="E1323" s="24" t="s">
        <v>4503</v>
      </c>
      <c r="F1323" s="24" t="s">
        <v>11604</v>
      </c>
      <c r="G1323" s="36">
        <v>41383</v>
      </c>
      <c r="H1323" s="36">
        <v>41383</v>
      </c>
      <c r="I1323" s="12">
        <v>2</v>
      </c>
      <c r="J1323" s="12">
        <v>3</v>
      </c>
      <c r="K1323" s="12">
        <v>3</v>
      </c>
      <c r="L1323" s="24" t="s">
        <v>10597</v>
      </c>
      <c r="M1323" t="str">
        <f>VLOOKUP(LEFT(Incoming_Data[[#This Row],[Object ID]],1),Lookup[#All],2,FALSE)</f>
        <v>Incident</v>
      </c>
      <c r="N1323" s="36" t="str">
        <f>IFERROR(VLOOKUP(Incoming_Data[[#This Row],[Object ID]],SP_Data[#All],2,FALSE),"")</f>
        <v/>
      </c>
      <c r="O1323" s="36">
        <f>IFERROR(VLOOKUP(Incoming_Data[[#This Row],[Object ID]],Finalized_Data[#All],2,FALSE),"")</f>
        <v>41402</v>
      </c>
      <c r="P13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323" s="6">
        <f>IFERROR(DATE(YEAR(Incoming_Data[[#This Row],[Incoming Day]]),MONTH(Incoming_Data[[#This Row],[Incoming Day]]),1),"")</f>
        <v>41365</v>
      </c>
      <c r="R1323" s="3">
        <f>DATE(YEAR(Incoming_Data[[#This Row],[Incoming Day]]),1,1)</f>
        <v>41275</v>
      </c>
      <c r="S1323" s="6" t="str">
        <f>IFERROR(DATE(YEAR(Incoming_Data[[#This Row],[Completed Day]]),MONTH(Incoming_Data[[#This Row],[Completed Day]]),1),"")</f>
        <v/>
      </c>
      <c r="T1323" s="6">
        <f>IFERROR(DATE(YEAR(Incoming_Data[[#This Row],[Confirmed Day]]),MONTH(Incoming_Data[[#This Row],[Confirmed Day]]),1),"")</f>
        <v>41395</v>
      </c>
      <c r="U1323" s="12">
        <f>IF(ISNUMBER(Incoming_Data[[#This Row],[Completed Day]]),1,0)</f>
        <v>0</v>
      </c>
      <c r="V1323" s="12">
        <f>IF(ISNUMBER(Incoming_Data[[#This Row],[Confirmed Day]]),1,0)</f>
        <v>1</v>
      </c>
      <c r="X1323" t="s">
        <v>794</v>
      </c>
      <c r="Y1323" s="36">
        <v>41393</v>
      </c>
      <c r="AA1323" t="s">
        <v>856</v>
      </c>
      <c r="AB1323" s="36">
        <v>41428</v>
      </c>
    </row>
    <row r="1324" spans="2:28" x14ac:dyDescent="0.25">
      <c r="B1324" s="24" t="s">
        <v>30</v>
      </c>
      <c r="C1324" s="24" t="s">
        <v>17</v>
      </c>
      <c r="D1324" s="24" t="s">
        <v>2195</v>
      </c>
      <c r="E1324" s="24" t="s">
        <v>11605</v>
      </c>
      <c r="F1324" s="24" t="s">
        <v>11606</v>
      </c>
      <c r="G1324" s="36">
        <v>41393</v>
      </c>
      <c r="H1324" s="36">
        <v>41393</v>
      </c>
      <c r="I1324" s="12">
        <v>2</v>
      </c>
      <c r="J1324" s="12">
        <v>3</v>
      </c>
      <c r="K1324" s="12">
        <v>3</v>
      </c>
      <c r="L1324" s="24" t="s">
        <v>10625</v>
      </c>
      <c r="M1324" t="str">
        <f>VLOOKUP(LEFT(Incoming_Data[[#This Row],[Object ID]],1),Lookup[#All],2,FALSE)</f>
        <v>Incident</v>
      </c>
      <c r="N1324" s="36">
        <f>IFERROR(VLOOKUP(Incoming_Data[[#This Row],[Object ID]],SP_Data[#All],2,FALSE),"")</f>
        <v>41424</v>
      </c>
      <c r="O1324" s="36" t="str">
        <f>IFERROR(VLOOKUP(Incoming_Data[[#This Row],[Object ID]],Finalized_Data[#All],2,FALSE),"")</f>
        <v/>
      </c>
      <c r="P13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4" s="6">
        <f>IFERROR(DATE(YEAR(Incoming_Data[[#This Row],[Incoming Day]]),MONTH(Incoming_Data[[#This Row],[Incoming Day]]),1),"")</f>
        <v>41365</v>
      </c>
      <c r="R1324" s="3">
        <f>DATE(YEAR(Incoming_Data[[#This Row],[Incoming Day]]),1,1)</f>
        <v>41275</v>
      </c>
      <c r="S1324" s="6">
        <f>IFERROR(DATE(YEAR(Incoming_Data[[#This Row],[Completed Day]]),MONTH(Incoming_Data[[#This Row],[Completed Day]]),1),"")</f>
        <v>41395</v>
      </c>
      <c r="T1324" s="6" t="str">
        <f>IFERROR(DATE(YEAR(Incoming_Data[[#This Row],[Confirmed Day]]),MONTH(Incoming_Data[[#This Row],[Confirmed Day]]),1),"")</f>
        <v/>
      </c>
      <c r="U1324" s="12">
        <f>IF(ISNUMBER(Incoming_Data[[#This Row],[Completed Day]]),1,0)</f>
        <v>1</v>
      </c>
      <c r="V1324" s="12">
        <f>IF(ISNUMBER(Incoming_Data[[#This Row],[Confirmed Day]]),1,0)</f>
        <v>0</v>
      </c>
      <c r="X1324" t="s">
        <v>10844</v>
      </c>
      <c r="Y1324" s="36">
        <v>41403</v>
      </c>
      <c r="AA1324" t="s">
        <v>1677</v>
      </c>
      <c r="AB1324" s="36">
        <v>41401</v>
      </c>
    </row>
    <row r="1325" spans="2:28" x14ac:dyDescent="0.25">
      <c r="B1325" s="24" t="s">
        <v>30</v>
      </c>
      <c r="C1325" s="24" t="s">
        <v>17</v>
      </c>
      <c r="D1325" s="24" t="s">
        <v>2195</v>
      </c>
      <c r="E1325" s="24" t="s">
        <v>11607</v>
      </c>
      <c r="F1325" s="24" t="s">
        <v>11608</v>
      </c>
      <c r="G1325" s="36">
        <v>41409</v>
      </c>
      <c r="H1325" s="36">
        <v>41409</v>
      </c>
      <c r="I1325" s="12">
        <v>3</v>
      </c>
      <c r="J1325" s="12">
        <v>3</v>
      </c>
      <c r="K1325" s="12">
        <v>3</v>
      </c>
      <c r="L1325" s="24" t="s">
        <v>10625</v>
      </c>
      <c r="M1325" t="str">
        <f>VLOOKUP(LEFT(Incoming_Data[[#This Row],[Object ID]],1),Lookup[#All],2,FALSE)</f>
        <v>Incident</v>
      </c>
      <c r="N1325" s="36">
        <f>IFERROR(VLOOKUP(Incoming_Data[[#This Row],[Object ID]],SP_Data[#All],2,FALSE),"")</f>
        <v>41410</v>
      </c>
      <c r="O1325" s="36" t="str">
        <f>IFERROR(VLOOKUP(Incoming_Data[[#This Row],[Object ID]],Finalized_Data[#All],2,FALSE),"")</f>
        <v/>
      </c>
      <c r="P13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5" s="6">
        <f>IFERROR(DATE(YEAR(Incoming_Data[[#This Row],[Incoming Day]]),MONTH(Incoming_Data[[#This Row],[Incoming Day]]),1),"")</f>
        <v>41395</v>
      </c>
      <c r="R1325" s="3">
        <f>DATE(YEAR(Incoming_Data[[#This Row],[Incoming Day]]),1,1)</f>
        <v>41275</v>
      </c>
      <c r="S1325" s="6">
        <f>IFERROR(DATE(YEAR(Incoming_Data[[#This Row],[Completed Day]]),MONTH(Incoming_Data[[#This Row],[Completed Day]]),1),"")</f>
        <v>41395</v>
      </c>
      <c r="T1325" s="6" t="str">
        <f>IFERROR(DATE(YEAR(Incoming_Data[[#This Row],[Confirmed Day]]),MONTH(Incoming_Data[[#This Row],[Confirmed Day]]),1),"")</f>
        <v/>
      </c>
      <c r="U1325" s="12">
        <f>IF(ISNUMBER(Incoming_Data[[#This Row],[Completed Day]]),1,0)</f>
        <v>1</v>
      </c>
      <c r="V1325" s="12">
        <f>IF(ISNUMBER(Incoming_Data[[#This Row],[Confirmed Day]]),1,0)</f>
        <v>0</v>
      </c>
      <c r="X1325" t="s">
        <v>1675</v>
      </c>
      <c r="Y1325" s="36">
        <v>41397</v>
      </c>
      <c r="AA1325" t="s">
        <v>857</v>
      </c>
      <c r="AB1325" s="36">
        <v>41395</v>
      </c>
    </row>
    <row r="1326" spans="2:28" x14ac:dyDescent="0.25">
      <c r="B1326" s="24" t="s">
        <v>30</v>
      </c>
      <c r="C1326" s="24" t="s">
        <v>17</v>
      </c>
      <c r="D1326" s="24" t="s">
        <v>2195</v>
      </c>
      <c r="E1326" s="24" t="s">
        <v>11609</v>
      </c>
      <c r="F1326" s="24" t="s">
        <v>11610</v>
      </c>
      <c r="G1326" s="36">
        <v>41413</v>
      </c>
      <c r="H1326" s="36">
        <v>41412</v>
      </c>
      <c r="I1326" s="12">
        <v>4</v>
      </c>
      <c r="J1326" s="12">
        <v>4</v>
      </c>
      <c r="K1326" s="12">
        <v>4</v>
      </c>
      <c r="L1326" s="24" t="s">
        <v>10647</v>
      </c>
      <c r="M1326" t="str">
        <f>VLOOKUP(LEFT(Incoming_Data[[#This Row],[Object ID]],1),Lookup[#All],2,FALSE)</f>
        <v>Incident</v>
      </c>
      <c r="N1326" s="36" t="str">
        <f>IFERROR(VLOOKUP(Incoming_Data[[#This Row],[Object ID]],SP_Data[#All],2,FALSE),"")</f>
        <v/>
      </c>
      <c r="O1326" s="36" t="str">
        <f>IFERROR(VLOOKUP(Incoming_Data[[#This Row],[Object ID]],Finalized_Data[#All],2,FALSE),"")</f>
        <v/>
      </c>
      <c r="P13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6" s="6">
        <f>IFERROR(DATE(YEAR(Incoming_Data[[#This Row],[Incoming Day]]),MONTH(Incoming_Data[[#This Row],[Incoming Day]]),1),"")</f>
        <v>41395</v>
      </c>
      <c r="R1326" s="3">
        <f>DATE(YEAR(Incoming_Data[[#This Row],[Incoming Day]]),1,1)</f>
        <v>41275</v>
      </c>
      <c r="S1326" s="6" t="str">
        <f>IFERROR(DATE(YEAR(Incoming_Data[[#This Row],[Completed Day]]),MONTH(Incoming_Data[[#This Row],[Completed Day]]),1),"")</f>
        <v/>
      </c>
      <c r="T1326" s="6" t="str">
        <f>IFERROR(DATE(YEAR(Incoming_Data[[#This Row],[Confirmed Day]]),MONTH(Incoming_Data[[#This Row],[Confirmed Day]]),1),"")</f>
        <v/>
      </c>
      <c r="U1326" s="12">
        <f>IF(ISNUMBER(Incoming_Data[[#This Row],[Completed Day]]),1,0)</f>
        <v>0</v>
      </c>
      <c r="V1326" s="12">
        <f>IF(ISNUMBER(Incoming_Data[[#This Row],[Confirmed Day]]),1,0)</f>
        <v>0</v>
      </c>
      <c r="X1326" t="s">
        <v>796</v>
      </c>
      <c r="Y1326" s="36">
        <v>41395</v>
      </c>
      <c r="AA1326" t="s">
        <v>859</v>
      </c>
      <c r="AB1326" s="36">
        <v>41395</v>
      </c>
    </row>
    <row r="1327" spans="2:28" x14ac:dyDescent="0.25">
      <c r="B1327" s="24" t="s">
        <v>30</v>
      </c>
      <c r="C1327" s="24" t="s">
        <v>17</v>
      </c>
      <c r="D1327" s="24" t="s">
        <v>2204</v>
      </c>
      <c r="E1327" s="24" t="s">
        <v>10066</v>
      </c>
      <c r="F1327" s="24" t="s">
        <v>11611</v>
      </c>
      <c r="G1327" s="36">
        <v>41186</v>
      </c>
      <c r="H1327" s="36">
        <v>41186</v>
      </c>
      <c r="I1327" s="12">
        <v>4</v>
      </c>
      <c r="J1327" s="12">
        <v>4</v>
      </c>
      <c r="K1327" s="12">
        <v>4</v>
      </c>
      <c r="L1327" s="24" t="s">
        <v>10597</v>
      </c>
      <c r="M1327" t="str">
        <f>VLOOKUP(LEFT(Incoming_Data[[#This Row],[Object ID]],1),Lookup[#All],2,FALSE)</f>
        <v>Service Request</v>
      </c>
      <c r="N1327" s="36">
        <f>IFERROR(VLOOKUP(Incoming_Data[[#This Row],[Object ID]],SP_Data[#All],2,FALSE),"")</f>
        <v>41353</v>
      </c>
      <c r="O1327" s="36">
        <f>IFERROR(VLOOKUP(Incoming_Data[[#This Row],[Object ID]],Finalized_Data[#All],2,FALSE),"")</f>
        <v>41384</v>
      </c>
      <c r="P13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7" s="6">
        <f>IFERROR(DATE(YEAR(Incoming_Data[[#This Row],[Incoming Day]]),MONTH(Incoming_Data[[#This Row],[Incoming Day]]),1),"")</f>
        <v>41183</v>
      </c>
      <c r="R1327" s="3">
        <f>DATE(YEAR(Incoming_Data[[#This Row],[Incoming Day]]),1,1)</f>
        <v>40909</v>
      </c>
      <c r="S1327" s="6">
        <f>IFERROR(DATE(YEAR(Incoming_Data[[#This Row],[Completed Day]]),MONTH(Incoming_Data[[#This Row],[Completed Day]]),1),"")</f>
        <v>41334</v>
      </c>
      <c r="T1327" s="6">
        <f>IFERROR(DATE(YEAR(Incoming_Data[[#This Row],[Confirmed Day]]),MONTH(Incoming_Data[[#This Row],[Confirmed Day]]),1),"")</f>
        <v>41365</v>
      </c>
      <c r="U1327" s="12">
        <f>IF(ISNUMBER(Incoming_Data[[#This Row],[Completed Day]]),1,0)</f>
        <v>1</v>
      </c>
      <c r="V1327" s="12">
        <f>IF(ISNUMBER(Incoming_Data[[#This Row],[Confirmed Day]]),1,0)</f>
        <v>1</v>
      </c>
      <c r="X1327" t="s">
        <v>798</v>
      </c>
      <c r="Y1327" s="36">
        <v>41393</v>
      </c>
      <c r="AA1327" t="s">
        <v>861</v>
      </c>
      <c r="AB1327" s="36">
        <v>41426</v>
      </c>
    </row>
    <row r="1328" spans="2:28" x14ac:dyDescent="0.25">
      <c r="B1328" s="24" t="s">
        <v>30</v>
      </c>
      <c r="C1328" s="24" t="s">
        <v>17</v>
      </c>
      <c r="D1328" s="24" t="s">
        <v>2204</v>
      </c>
      <c r="E1328" s="24" t="s">
        <v>8942</v>
      </c>
      <c r="F1328" s="24" t="s">
        <v>10826</v>
      </c>
      <c r="G1328" s="36">
        <v>41331</v>
      </c>
      <c r="H1328" s="36">
        <v>41331</v>
      </c>
      <c r="I1328" s="12">
        <v>3</v>
      </c>
      <c r="J1328" s="12">
        <v>3</v>
      </c>
      <c r="K1328" s="12">
        <v>3</v>
      </c>
      <c r="L1328" s="24" t="s">
        <v>10597</v>
      </c>
      <c r="M1328" t="str">
        <f>VLOOKUP(LEFT(Incoming_Data[[#This Row],[Object ID]],1),Lookup[#All],2,FALSE)</f>
        <v>Service Request</v>
      </c>
      <c r="N1328" s="36">
        <f>IFERROR(VLOOKUP(Incoming_Data[[#This Row],[Object ID]],SP_Data[#All],2,FALSE),"")</f>
        <v>41353</v>
      </c>
      <c r="O1328" s="36">
        <f>IFERROR(VLOOKUP(Incoming_Data[[#This Row],[Object ID]],Finalized_Data[#All],2,FALSE),"")</f>
        <v>41384</v>
      </c>
      <c r="P13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8" s="6">
        <f>IFERROR(DATE(YEAR(Incoming_Data[[#This Row],[Incoming Day]]),MONTH(Incoming_Data[[#This Row],[Incoming Day]]),1),"")</f>
        <v>41306</v>
      </c>
      <c r="R1328" s="3">
        <f>DATE(YEAR(Incoming_Data[[#This Row],[Incoming Day]]),1,1)</f>
        <v>41275</v>
      </c>
      <c r="S1328" s="6">
        <f>IFERROR(DATE(YEAR(Incoming_Data[[#This Row],[Completed Day]]),MONTH(Incoming_Data[[#This Row],[Completed Day]]),1),"")</f>
        <v>41334</v>
      </c>
      <c r="T1328" s="6">
        <f>IFERROR(DATE(YEAR(Incoming_Data[[#This Row],[Confirmed Day]]),MONTH(Incoming_Data[[#This Row],[Confirmed Day]]),1),"")</f>
        <v>41365</v>
      </c>
      <c r="U1328" s="12">
        <f>IF(ISNUMBER(Incoming_Data[[#This Row],[Completed Day]]),1,0)</f>
        <v>1</v>
      </c>
      <c r="V1328" s="12">
        <f>IF(ISNUMBER(Incoming_Data[[#This Row],[Confirmed Day]]),1,0)</f>
        <v>1</v>
      </c>
      <c r="X1328" t="s">
        <v>10846</v>
      </c>
      <c r="Y1328" s="36">
        <v>41403</v>
      </c>
      <c r="AA1328" t="s">
        <v>863</v>
      </c>
      <c r="AB1328" s="36">
        <v>41403</v>
      </c>
    </row>
    <row r="1329" spans="2:28" x14ac:dyDescent="0.25">
      <c r="B1329" s="24" t="s">
        <v>30</v>
      </c>
      <c r="C1329" s="24" t="s">
        <v>17</v>
      </c>
      <c r="D1329" s="24" t="s">
        <v>2204</v>
      </c>
      <c r="E1329" s="24" t="s">
        <v>8596</v>
      </c>
      <c r="F1329" s="24" t="s">
        <v>11612</v>
      </c>
      <c r="G1329" s="36">
        <v>41340</v>
      </c>
      <c r="H1329" s="36">
        <v>41339</v>
      </c>
      <c r="I1329" s="12">
        <v>4</v>
      </c>
      <c r="J1329" s="12">
        <v>4</v>
      </c>
      <c r="K1329" s="12">
        <v>4</v>
      </c>
      <c r="L1329" s="24" t="s">
        <v>10597</v>
      </c>
      <c r="M1329" t="str">
        <f>VLOOKUP(LEFT(Incoming_Data[[#This Row],[Object ID]],1),Lookup[#All],2,FALSE)</f>
        <v>Service Request</v>
      </c>
      <c r="N1329" s="36">
        <f>IFERROR(VLOOKUP(Incoming_Data[[#This Row],[Object ID]],SP_Data[#All],2,FALSE),"")</f>
        <v>41353</v>
      </c>
      <c r="O1329" s="36">
        <f>IFERROR(VLOOKUP(Incoming_Data[[#This Row],[Object ID]],Finalized_Data[#All],2,FALSE),"")</f>
        <v>41384</v>
      </c>
      <c r="P13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29" s="6">
        <f>IFERROR(DATE(YEAR(Incoming_Data[[#This Row],[Incoming Day]]),MONTH(Incoming_Data[[#This Row],[Incoming Day]]),1),"")</f>
        <v>41334</v>
      </c>
      <c r="R1329" s="3">
        <f>DATE(YEAR(Incoming_Data[[#This Row],[Incoming Day]]),1,1)</f>
        <v>41275</v>
      </c>
      <c r="S1329" s="6">
        <f>IFERROR(DATE(YEAR(Incoming_Data[[#This Row],[Completed Day]]),MONTH(Incoming_Data[[#This Row],[Completed Day]]),1),"")</f>
        <v>41334</v>
      </c>
      <c r="T1329" s="6">
        <f>IFERROR(DATE(YEAR(Incoming_Data[[#This Row],[Confirmed Day]]),MONTH(Incoming_Data[[#This Row],[Confirmed Day]]),1),"")</f>
        <v>41365</v>
      </c>
      <c r="U1329" s="12">
        <f>IF(ISNUMBER(Incoming_Data[[#This Row],[Completed Day]]),1,0)</f>
        <v>1</v>
      </c>
      <c r="V1329" s="12">
        <f>IF(ISNUMBER(Incoming_Data[[#This Row],[Confirmed Day]]),1,0)</f>
        <v>1</v>
      </c>
      <c r="X1329" t="s">
        <v>800</v>
      </c>
      <c r="Y1329" s="36">
        <v>41394</v>
      </c>
      <c r="AA1329" t="s">
        <v>865</v>
      </c>
      <c r="AB1329" s="36">
        <v>41426</v>
      </c>
    </row>
    <row r="1330" spans="2:28" x14ac:dyDescent="0.25">
      <c r="B1330" s="24" t="s">
        <v>30</v>
      </c>
      <c r="C1330" s="24" t="s">
        <v>17</v>
      </c>
      <c r="D1330" s="24" t="s">
        <v>2204</v>
      </c>
      <c r="E1330" s="24" t="s">
        <v>8301</v>
      </c>
      <c r="F1330" s="24" t="s">
        <v>10826</v>
      </c>
      <c r="G1330" s="36">
        <v>41334</v>
      </c>
      <c r="H1330" s="36">
        <v>41334</v>
      </c>
      <c r="I1330" s="12">
        <v>3</v>
      </c>
      <c r="J1330" s="12">
        <v>3</v>
      </c>
      <c r="K1330" s="12">
        <v>3</v>
      </c>
      <c r="L1330" s="24" t="s">
        <v>10597</v>
      </c>
      <c r="M1330" t="str">
        <f>VLOOKUP(LEFT(Incoming_Data[[#This Row],[Object ID]],1),Lookup[#All],2,FALSE)</f>
        <v>Service Request</v>
      </c>
      <c r="N1330" s="36">
        <f>IFERROR(VLOOKUP(Incoming_Data[[#This Row],[Object ID]],SP_Data[#All],2,FALSE),"")</f>
        <v>41353</v>
      </c>
      <c r="O1330" s="36">
        <f>IFERROR(VLOOKUP(Incoming_Data[[#This Row],[Object ID]],Finalized_Data[#All],2,FALSE),"")</f>
        <v>41384</v>
      </c>
      <c r="P13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0" s="6">
        <f>IFERROR(DATE(YEAR(Incoming_Data[[#This Row],[Incoming Day]]),MONTH(Incoming_Data[[#This Row],[Incoming Day]]),1),"")</f>
        <v>41334</v>
      </c>
      <c r="R1330" s="3">
        <f>DATE(YEAR(Incoming_Data[[#This Row],[Incoming Day]]),1,1)</f>
        <v>41275</v>
      </c>
      <c r="S1330" s="6">
        <f>IFERROR(DATE(YEAR(Incoming_Data[[#This Row],[Completed Day]]),MONTH(Incoming_Data[[#This Row],[Completed Day]]),1),"")</f>
        <v>41334</v>
      </c>
      <c r="T1330" s="6">
        <f>IFERROR(DATE(YEAR(Incoming_Data[[#This Row],[Confirmed Day]]),MONTH(Incoming_Data[[#This Row],[Confirmed Day]]),1),"")</f>
        <v>41365</v>
      </c>
      <c r="U1330" s="12">
        <f>IF(ISNUMBER(Incoming_Data[[#This Row],[Completed Day]]),1,0)</f>
        <v>1</v>
      </c>
      <c r="V1330" s="12">
        <f>IF(ISNUMBER(Incoming_Data[[#This Row],[Confirmed Day]]),1,0)</f>
        <v>1</v>
      </c>
      <c r="X1330" t="s">
        <v>1377</v>
      </c>
      <c r="Y1330" s="36">
        <v>41395</v>
      </c>
      <c r="AA1330" t="s">
        <v>867</v>
      </c>
      <c r="AB1330" s="36">
        <v>41426</v>
      </c>
    </row>
    <row r="1331" spans="2:28" x14ac:dyDescent="0.25">
      <c r="B1331" s="24" t="s">
        <v>30</v>
      </c>
      <c r="C1331" s="24" t="s">
        <v>17</v>
      </c>
      <c r="D1331" s="24" t="s">
        <v>2204</v>
      </c>
      <c r="E1331" s="24" t="s">
        <v>7486</v>
      </c>
      <c r="F1331" s="24" t="s">
        <v>11613</v>
      </c>
      <c r="G1331" s="36">
        <v>41332</v>
      </c>
      <c r="H1331" s="36">
        <v>41332</v>
      </c>
      <c r="I1331" s="12">
        <v>4</v>
      </c>
      <c r="J1331" s="12">
        <v>4</v>
      </c>
      <c r="K1331" s="12">
        <v>4</v>
      </c>
      <c r="L1331" s="24" t="s">
        <v>10597</v>
      </c>
      <c r="M1331" t="str">
        <f>VLOOKUP(LEFT(Incoming_Data[[#This Row],[Object ID]],1),Lookup[#All],2,FALSE)</f>
        <v>Service Request</v>
      </c>
      <c r="N1331" s="36">
        <f>IFERROR(VLOOKUP(Incoming_Data[[#This Row],[Object ID]],SP_Data[#All],2,FALSE),"")</f>
        <v>41354</v>
      </c>
      <c r="O1331" s="36">
        <f>IFERROR(VLOOKUP(Incoming_Data[[#This Row],[Object ID]],Finalized_Data[#All],2,FALSE),"")</f>
        <v>41385</v>
      </c>
      <c r="P13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1" s="6">
        <f>IFERROR(DATE(YEAR(Incoming_Data[[#This Row],[Incoming Day]]),MONTH(Incoming_Data[[#This Row],[Incoming Day]]),1),"")</f>
        <v>41306</v>
      </c>
      <c r="R1331" s="3">
        <f>DATE(YEAR(Incoming_Data[[#This Row],[Incoming Day]]),1,1)</f>
        <v>41275</v>
      </c>
      <c r="S1331" s="6">
        <f>IFERROR(DATE(YEAR(Incoming_Data[[#This Row],[Completed Day]]),MONTH(Incoming_Data[[#This Row],[Completed Day]]),1),"")</f>
        <v>41334</v>
      </c>
      <c r="T1331" s="6">
        <f>IFERROR(DATE(YEAR(Incoming_Data[[#This Row],[Confirmed Day]]),MONTH(Incoming_Data[[#This Row],[Confirmed Day]]),1),"")</f>
        <v>41365</v>
      </c>
      <c r="U1331" s="12">
        <f>IF(ISNUMBER(Incoming_Data[[#This Row],[Completed Day]]),1,0)</f>
        <v>1</v>
      </c>
      <c r="V1331" s="12">
        <f>IF(ISNUMBER(Incoming_Data[[#This Row],[Confirmed Day]]),1,0)</f>
        <v>1</v>
      </c>
      <c r="X1331" t="s">
        <v>1379</v>
      </c>
      <c r="Y1331" s="36">
        <v>41395</v>
      </c>
      <c r="AA1331" t="s">
        <v>1387</v>
      </c>
      <c r="AB1331" s="36">
        <v>41395</v>
      </c>
    </row>
    <row r="1332" spans="2:28" x14ac:dyDescent="0.25">
      <c r="B1332" s="24" t="s">
        <v>30</v>
      </c>
      <c r="C1332" s="24" t="s">
        <v>17</v>
      </c>
      <c r="D1332" s="24" t="s">
        <v>2204</v>
      </c>
      <c r="E1332" s="24" t="s">
        <v>11614</v>
      </c>
      <c r="F1332" s="24" t="s">
        <v>409</v>
      </c>
      <c r="G1332" s="36">
        <v>41380</v>
      </c>
      <c r="H1332" s="36">
        <v>41380</v>
      </c>
      <c r="I1332" s="12">
        <v>3</v>
      </c>
      <c r="J1332" s="12">
        <v>4</v>
      </c>
      <c r="K1332" s="12">
        <v>4</v>
      </c>
      <c r="L1332" s="24" t="s">
        <v>10599</v>
      </c>
      <c r="M1332" t="str">
        <f>VLOOKUP(LEFT(Incoming_Data[[#This Row],[Object ID]],1),Lookup[#All],2,FALSE)</f>
        <v>Service Request</v>
      </c>
      <c r="N1332" s="36">
        <f>IFERROR(VLOOKUP(Incoming_Data[[#This Row],[Object ID]],SP_Data[#All],2,FALSE),"")</f>
        <v>41408</v>
      </c>
      <c r="O1332" s="36" t="str">
        <f>IFERROR(VLOOKUP(Incoming_Data[[#This Row],[Object ID]],Finalized_Data[#All],2,FALSE),"")</f>
        <v/>
      </c>
      <c r="P13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2" s="6">
        <f>IFERROR(DATE(YEAR(Incoming_Data[[#This Row],[Incoming Day]]),MONTH(Incoming_Data[[#This Row],[Incoming Day]]),1),"")</f>
        <v>41365</v>
      </c>
      <c r="R1332" s="3">
        <f>DATE(YEAR(Incoming_Data[[#This Row],[Incoming Day]]),1,1)</f>
        <v>41275</v>
      </c>
      <c r="S1332" s="6">
        <f>IFERROR(DATE(YEAR(Incoming_Data[[#This Row],[Completed Day]]),MONTH(Incoming_Data[[#This Row],[Completed Day]]),1),"")</f>
        <v>41395</v>
      </c>
      <c r="T1332" s="6" t="str">
        <f>IFERROR(DATE(YEAR(Incoming_Data[[#This Row],[Confirmed Day]]),MONTH(Incoming_Data[[#This Row],[Confirmed Day]]),1),"")</f>
        <v/>
      </c>
      <c r="U1332" s="12">
        <f>IF(ISNUMBER(Incoming_Data[[#This Row],[Completed Day]]),1,0)</f>
        <v>1</v>
      </c>
      <c r="V1332" s="12">
        <f>IF(ISNUMBER(Incoming_Data[[#This Row],[Confirmed Day]]),1,0)</f>
        <v>0</v>
      </c>
      <c r="X1332" t="s">
        <v>802</v>
      </c>
      <c r="Y1332" s="36">
        <v>41394</v>
      </c>
      <c r="AA1332" t="s">
        <v>869</v>
      </c>
      <c r="AB1332" s="36">
        <v>41426</v>
      </c>
    </row>
    <row r="1333" spans="2:28" x14ac:dyDescent="0.25">
      <c r="B1333" s="24" t="s">
        <v>30</v>
      </c>
      <c r="C1333" s="24" t="s">
        <v>17</v>
      </c>
      <c r="D1333" s="24" t="s">
        <v>2204</v>
      </c>
      <c r="E1333" s="24" t="s">
        <v>611</v>
      </c>
      <c r="F1333" s="24" t="s">
        <v>612</v>
      </c>
      <c r="G1333" s="36">
        <v>41383</v>
      </c>
      <c r="H1333" s="36">
        <v>41382</v>
      </c>
      <c r="I1333" s="12">
        <v>3</v>
      </c>
      <c r="J1333" s="12">
        <v>3</v>
      </c>
      <c r="K1333" s="12">
        <v>3</v>
      </c>
      <c r="L1333" s="24" t="s">
        <v>10597</v>
      </c>
      <c r="M1333" t="str">
        <f>VLOOKUP(LEFT(Incoming_Data[[#This Row],[Object ID]],1),Lookup[#All],2,FALSE)</f>
        <v>Service Request</v>
      </c>
      <c r="N1333" s="36">
        <f>IFERROR(VLOOKUP(Incoming_Data[[#This Row],[Object ID]],SP_Data[#All],2,FALSE),"")</f>
        <v>41408</v>
      </c>
      <c r="O1333" s="36">
        <f>IFERROR(VLOOKUP(Incoming_Data[[#This Row],[Object ID]],Finalized_Data[#All],2,FALSE),"")</f>
        <v>41408</v>
      </c>
      <c r="P13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3" s="6">
        <f>IFERROR(DATE(YEAR(Incoming_Data[[#This Row],[Incoming Day]]),MONTH(Incoming_Data[[#This Row],[Incoming Day]]),1),"")</f>
        <v>41365</v>
      </c>
      <c r="R1333" s="3">
        <f>DATE(YEAR(Incoming_Data[[#This Row],[Incoming Day]]),1,1)</f>
        <v>41275</v>
      </c>
      <c r="S1333" s="6">
        <f>IFERROR(DATE(YEAR(Incoming_Data[[#This Row],[Completed Day]]),MONTH(Incoming_Data[[#This Row],[Completed Day]]),1),"")</f>
        <v>41395</v>
      </c>
      <c r="T1333" s="6">
        <f>IFERROR(DATE(YEAR(Incoming_Data[[#This Row],[Confirmed Day]]),MONTH(Incoming_Data[[#This Row],[Confirmed Day]]),1),"")</f>
        <v>41395</v>
      </c>
      <c r="U1333" s="12">
        <f>IF(ISNUMBER(Incoming_Data[[#This Row],[Completed Day]]),1,0)</f>
        <v>1</v>
      </c>
      <c r="V1333" s="12">
        <f>IF(ISNUMBER(Incoming_Data[[#This Row],[Confirmed Day]]),1,0)</f>
        <v>1</v>
      </c>
      <c r="X1333" t="s">
        <v>804</v>
      </c>
      <c r="Y1333" s="36">
        <v>41394</v>
      </c>
      <c r="AA1333" t="s">
        <v>871</v>
      </c>
      <c r="AB1333" s="36">
        <v>41426</v>
      </c>
    </row>
    <row r="1334" spans="2:28" x14ac:dyDescent="0.25">
      <c r="B1334" s="24" t="s">
        <v>30</v>
      </c>
      <c r="C1334" s="24" t="s">
        <v>17</v>
      </c>
      <c r="D1334" s="24" t="s">
        <v>2204</v>
      </c>
      <c r="E1334" s="24" t="s">
        <v>11615</v>
      </c>
      <c r="F1334" s="24" t="s">
        <v>293</v>
      </c>
      <c r="G1334" s="36">
        <v>41386</v>
      </c>
      <c r="H1334" s="36">
        <v>41386</v>
      </c>
      <c r="I1334" s="12">
        <v>2</v>
      </c>
      <c r="J1334" s="12">
        <v>3</v>
      </c>
      <c r="K1334" s="12">
        <v>3</v>
      </c>
      <c r="L1334" s="24" t="s">
        <v>10599</v>
      </c>
      <c r="M1334" t="str">
        <f>VLOOKUP(LEFT(Incoming_Data[[#This Row],[Object ID]],1),Lookup[#All],2,FALSE)</f>
        <v>Service Request</v>
      </c>
      <c r="N1334" s="36">
        <f>IFERROR(VLOOKUP(Incoming_Data[[#This Row],[Object ID]],SP_Data[#All],2,FALSE),"")</f>
        <v>41408</v>
      </c>
      <c r="O1334" s="36" t="str">
        <f>IFERROR(VLOOKUP(Incoming_Data[[#This Row],[Object ID]],Finalized_Data[#All],2,FALSE),"")</f>
        <v/>
      </c>
      <c r="P13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4" s="6">
        <f>IFERROR(DATE(YEAR(Incoming_Data[[#This Row],[Incoming Day]]),MONTH(Incoming_Data[[#This Row],[Incoming Day]]),1),"")</f>
        <v>41365</v>
      </c>
      <c r="R1334" s="3">
        <f>DATE(YEAR(Incoming_Data[[#This Row],[Incoming Day]]),1,1)</f>
        <v>41275</v>
      </c>
      <c r="S1334" s="6">
        <f>IFERROR(DATE(YEAR(Incoming_Data[[#This Row],[Completed Day]]),MONTH(Incoming_Data[[#This Row],[Completed Day]]),1),"")</f>
        <v>41395</v>
      </c>
      <c r="T1334" s="6" t="str">
        <f>IFERROR(DATE(YEAR(Incoming_Data[[#This Row],[Confirmed Day]]),MONTH(Incoming_Data[[#This Row],[Confirmed Day]]),1),"")</f>
        <v/>
      </c>
      <c r="U1334" s="12">
        <f>IF(ISNUMBER(Incoming_Data[[#This Row],[Completed Day]]),1,0)</f>
        <v>1</v>
      </c>
      <c r="V1334" s="12">
        <f>IF(ISNUMBER(Incoming_Data[[#This Row],[Confirmed Day]]),1,0)</f>
        <v>0</v>
      </c>
      <c r="X1334" t="s">
        <v>806</v>
      </c>
      <c r="Y1334" s="36">
        <v>41394</v>
      </c>
      <c r="AA1334" t="s">
        <v>873</v>
      </c>
      <c r="AB1334" s="36">
        <v>41426</v>
      </c>
    </row>
    <row r="1335" spans="2:28" x14ac:dyDescent="0.25">
      <c r="B1335" s="24" t="s">
        <v>30</v>
      </c>
      <c r="C1335" s="24" t="s">
        <v>17</v>
      </c>
      <c r="D1335" s="24" t="s">
        <v>2204</v>
      </c>
      <c r="E1335" s="24" t="s">
        <v>691</v>
      </c>
      <c r="F1335" s="24" t="s">
        <v>409</v>
      </c>
      <c r="G1335" s="36">
        <v>41387</v>
      </c>
      <c r="H1335" s="36">
        <v>41387</v>
      </c>
      <c r="I1335" s="12">
        <v>3</v>
      </c>
      <c r="J1335" s="12">
        <v>4</v>
      </c>
      <c r="K1335" s="12">
        <v>4</v>
      </c>
      <c r="L1335" s="24" t="s">
        <v>10597</v>
      </c>
      <c r="M1335" t="str">
        <f>VLOOKUP(LEFT(Incoming_Data[[#This Row],[Object ID]],1),Lookup[#All],2,FALSE)</f>
        <v>Service Request</v>
      </c>
      <c r="N1335" s="36">
        <f>IFERROR(VLOOKUP(Incoming_Data[[#This Row],[Object ID]],SP_Data[#All],2,FALSE),"")</f>
        <v>41408</v>
      </c>
      <c r="O1335" s="36">
        <f>IFERROR(VLOOKUP(Incoming_Data[[#This Row],[Object ID]],Finalized_Data[#All],2,FALSE),"")</f>
        <v>41408</v>
      </c>
      <c r="P13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5" s="6">
        <f>IFERROR(DATE(YEAR(Incoming_Data[[#This Row],[Incoming Day]]),MONTH(Incoming_Data[[#This Row],[Incoming Day]]),1),"")</f>
        <v>41365</v>
      </c>
      <c r="R1335" s="3">
        <f>DATE(YEAR(Incoming_Data[[#This Row],[Incoming Day]]),1,1)</f>
        <v>41275</v>
      </c>
      <c r="S1335" s="6">
        <f>IFERROR(DATE(YEAR(Incoming_Data[[#This Row],[Completed Day]]),MONTH(Incoming_Data[[#This Row],[Completed Day]]),1),"")</f>
        <v>41395</v>
      </c>
      <c r="T1335" s="6">
        <f>IFERROR(DATE(YEAR(Incoming_Data[[#This Row],[Confirmed Day]]),MONTH(Incoming_Data[[#This Row],[Confirmed Day]]),1),"")</f>
        <v>41395</v>
      </c>
      <c r="U1335" s="12">
        <f>IF(ISNUMBER(Incoming_Data[[#This Row],[Completed Day]]),1,0)</f>
        <v>1</v>
      </c>
      <c r="V1335" s="12">
        <f>IF(ISNUMBER(Incoming_Data[[#This Row],[Confirmed Day]]),1,0)</f>
        <v>1</v>
      </c>
      <c r="X1335" t="s">
        <v>807</v>
      </c>
      <c r="Y1335" s="36">
        <v>41394</v>
      </c>
      <c r="AA1335" t="s">
        <v>875</v>
      </c>
      <c r="AB1335" s="36">
        <v>41395</v>
      </c>
    </row>
    <row r="1336" spans="2:28" x14ac:dyDescent="0.25">
      <c r="B1336" s="24" t="s">
        <v>30</v>
      </c>
      <c r="C1336" s="24" t="s">
        <v>17</v>
      </c>
      <c r="D1336" s="24" t="s">
        <v>2204</v>
      </c>
      <c r="E1336" s="24" t="s">
        <v>896</v>
      </c>
      <c r="F1336" s="24" t="s">
        <v>897</v>
      </c>
      <c r="G1336" s="36">
        <v>41396</v>
      </c>
      <c r="H1336" s="36">
        <v>41396</v>
      </c>
      <c r="I1336" s="12">
        <v>3</v>
      </c>
      <c r="J1336" s="12">
        <v>3</v>
      </c>
      <c r="K1336" s="12">
        <v>3</v>
      </c>
      <c r="L1336" s="24" t="s">
        <v>10597</v>
      </c>
      <c r="M1336" t="str">
        <f>VLOOKUP(LEFT(Incoming_Data[[#This Row],[Object ID]],1),Lookup[#All],2,FALSE)</f>
        <v>Service Request</v>
      </c>
      <c r="N1336" s="36">
        <f>IFERROR(VLOOKUP(Incoming_Data[[#This Row],[Object ID]],SP_Data[#All],2,FALSE),"")</f>
        <v>41408</v>
      </c>
      <c r="O1336" s="36">
        <f>IFERROR(VLOOKUP(Incoming_Data[[#This Row],[Object ID]],Finalized_Data[#All],2,FALSE),"")</f>
        <v>41408</v>
      </c>
      <c r="P13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6" s="6">
        <f>IFERROR(DATE(YEAR(Incoming_Data[[#This Row],[Incoming Day]]),MONTH(Incoming_Data[[#This Row],[Incoming Day]]),1),"")</f>
        <v>41395</v>
      </c>
      <c r="R1336" s="3">
        <f>DATE(YEAR(Incoming_Data[[#This Row],[Incoming Day]]),1,1)</f>
        <v>41275</v>
      </c>
      <c r="S1336" s="6">
        <f>IFERROR(DATE(YEAR(Incoming_Data[[#This Row],[Completed Day]]),MONTH(Incoming_Data[[#This Row],[Completed Day]]),1),"")</f>
        <v>41395</v>
      </c>
      <c r="T1336" s="6">
        <f>IFERROR(DATE(YEAR(Incoming_Data[[#This Row],[Confirmed Day]]),MONTH(Incoming_Data[[#This Row],[Confirmed Day]]),1),"")</f>
        <v>41395</v>
      </c>
      <c r="U1336" s="12">
        <f>IF(ISNUMBER(Incoming_Data[[#This Row],[Completed Day]]),1,0)</f>
        <v>1</v>
      </c>
      <c r="V1336" s="12">
        <f>IF(ISNUMBER(Incoming_Data[[#This Row],[Confirmed Day]]),1,0)</f>
        <v>1</v>
      </c>
      <c r="X1336" t="s">
        <v>808</v>
      </c>
      <c r="Y1336" s="36">
        <v>41394</v>
      </c>
      <c r="AA1336" t="s">
        <v>877</v>
      </c>
      <c r="AB1336" s="36">
        <v>41404</v>
      </c>
    </row>
    <row r="1337" spans="2:28" x14ac:dyDescent="0.25">
      <c r="B1337" s="24" t="s">
        <v>30</v>
      </c>
      <c r="C1337" s="24" t="s">
        <v>17</v>
      </c>
      <c r="D1337" s="24" t="s">
        <v>2204</v>
      </c>
      <c r="E1337" s="24" t="s">
        <v>11616</v>
      </c>
      <c r="F1337" s="24" t="s">
        <v>409</v>
      </c>
      <c r="G1337" s="36">
        <v>41401</v>
      </c>
      <c r="H1337" s="36">
        <v>41401</v>
      </c>
      <c r="I1337" s="12">
        <v>4</v>
      </c>
      <c r="J1337" s="12">
        <v>4</v>
      </c>
      <c r="K1337" s="12">
        <v>4</v>
      </c>
      <c r="L1337" s="24" t="s">
        <v>10599</v>
      </c>
      <c r="M1337" t="str">
        <f>VLOOKUP(LEFT(Incoming_Data[[#This Row],[Object ID]],1),Lookup[#All],2,FALSE)</f>
        <v>Service Request</v>
      </c>
      <c r="N1337" s="36">
        <f>IFERROR(VLOOKUP(Incoming_Data[[#This Row],[Object ID]],SP_Data[#All],2,FALSE),"")</f>
        <v>41408</v>
      </c>
      <c r="O1337" s="36" t="str">
        <f>IFERROR(VLOOKUP(Incoming_Data[[#This Row],[Object ID]],Finalized_Data[#All],2,FALSE),"")</f>
        <v/>
      </c>
      <c r="P13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7" s="6">
        <f>IFERROR(DATE(YEAR(Incoming_Data[[#This Row],[Incoming Day]]),MONTH(Incoming_Data[[#This Row],[Incoming Day]]),1),"")</f>
        <v>41395</v>
      </c>
      <c r="R1337" s="3">
        <f>DATE(YEAR(Incoming_Data[[#This Row],[Incoming Day]]),1,1)</f>
        <v>41275</v>
      </c>
      <c r="S1337" s="6">
        <f>IFERROR(DATE(YEAR(Incoming_Data[[#This Row],[Completed Day]]),MONTH(Incoming_Data[[#This Row],[Completed Day]]),1),"")</f>
        <v>41395</v>
      </c>
      <c r="T1337" s="6" t="str">
        <f>IFERROR(DATE(YEAR(Incoming_Data[[#This Row],[Confirmed Day]]),MONTH(Incoming_Data[[#This Row],[Confirmed Day]]),1),"")</f>
        <v/>
      </c>
      <c r="U1337" s="12">
        <f>IF(ISNUMBER(Incoming_Data[[#This Row],[Completed Day]]),1,0)</f>
        <v>1</v>
      </c>
      <c r="V1337" s="12">
        <f>IF(ISNUMBER(Incoming_Data[[#This Row],[Confirmed Day]]),1,0)</f>
        <v>0</v>
      </c>
      <c r="X1337" t="s">
        <v>810</v>
      </c>
      <c r="Y1337" s="36">
        <v>41395</v>
      </c>
      <c r="AA1337" t="s">
        <v>879</v>
      </c>
      <c r="AB1337" s="36">
        <v>41426</v>
      </c>
    </row>
    <row r="1338" spans="2:28" x14ac:dyDescent="0.25">
      <c r="B1338" s="24" t="s">
        <v>30</v>
      </c>
      <c r="C1338" s="24" t="s">
        <v>17</v>
      </c>
      <c r="D1338" s="24" t="s">
        <v>2204</v>
      </c>
      <c r="E1338" s="24" t="s">
        <v>932</v>
      </c>
      <c r="F1338" s="24" t="s">
        <v>293</v>
      </c>
      <c r="G1338" s="36">
        <v>41401</v>
      </c>
      <c r="H1338" s="36">
        <v>41401</v>
      </c>
      <c r="I1338" s="12">
        <v>3</v>
      </c>
      <c r="J1338" s="12">
        <v>3</v>
      </c>
      <c r="K1338" s="12">
        <v>3</v>
      </c>
      <c r="L1338" s="24" t="s">
        <v>10597</v>
      </c>
      <c r="M1338" t="str">
        <f>VLOOKUP(LEFT(Incoming_Data[[#This Row],[Object ID]],1),Lookup[#All],2,FALSE)</f>
        <v>Service Request</v>
      </c>
      <c r="N1338" s="36">
        <f>IFERROR(VLOOKUP(Incoming_Data[[#This Row],[Object ID]],SP_Data[#All],2,FALSE),"")</f>
        <v>41417</v>
      </c>
      <c r="O1338" s="36">
        <f>IFERROR(VLOOKUP(Incoming_Data[[#This Row],[Object ID]],Finalized_Data[#All],2,FALSE),"")</f>
        <v>41418</v>
      </c>
      <c r="P13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8" s="6">
        <f>IFERROR(DATE(YEAR(Incoming_Data[[#This Row],[Incoming Day]]),MONTH(Incoming_Data[[#This Row],[Incoming Day]]),1),"")</f>
        <v>41395</v>
      </c>
      <c r="R1338" s="3">
        <f>DATE(YEAR(Incoming_Data[[#This Row],[Incoming Day]]),1,1)</f>
        <v>41275</v>
      </c>
      <c r="S1338" s="6">
        <f>IFERROR(DATE(YEAR(Incoming_Data[[#This Row],[Completed Day]]),MONTH(Incoming_Data[[#This Row],[Completed Day]]),1),"")</f>
        <v>41395</v>
      </c>
      <c r="T1338" s="6">
        <f>IFERROR(DATE(YEAR(Incoming_Data[[#This Row],[Confirmed Day]]),MONTH(Incoming_Data[[#This Row],[Confirmed Day]]),1),"")</f>
        <v>41395</v>
      </c>
      <c r="U1338" s="12">
        <f>IF(ISNUMBER(Incoming_Data[[#This Row],[Completed Day]]),1,0)</f>
        <v>1</v>
      </c>
      <c r="V1338" s="12">
        <f>IF(ISNUMBER(Incoming_Data[[#This Row],[Confirmed Day]]),1,0)</f>
        <v>1</v>
      </c>
      <c r="X1338" t="s">
        <v>811</v>
      </c>
      <c r="Y1338" s="36">
        <v>41394</v>
      </c>
      <c r="AA1338" t="s">
        <v>881</v>
      </c>
      <c r="AB1338" s="36">
        <v>41395</v>
      </c>
    </row>
    <row r="1339" spans="2:28" x14ac:dyDescent="0.25">
      <c r="B1339" s="24" t="s">
        <v>30</v>
      </c>
      <c r="C1339" s="24" t="s">
        <v>17</v>
      </c>
      <c r="D1339" s="24" t="s">
        <v>2204</v>
      </c>
      <c r="E1339" s="24" t="s">
        <v>11617</v>
      </c>
      <c r="F1339" s="24" t="s">
        <v>11618</v>
      </c>
      <c r="G1339" s="36">
        <v>41402</v>
      </c>
      <c r="H1339" s="36">
        <v>41401</v>
      </c>
      <c r="I1339" s="12">
        <v>3</v>
      </c>
      <c r="J1339" s="12">
        <v>3</v>
      </c>
      <c r="K1339" s="12">
        <v>3</v>
      </c>
      <c r="L1339" s="24" t="s">
        <v>10599</v>
      </c>
      <c r="M1339" t="str">
        <f>VLOOKUP(LEFT(Incoming_Data[[#This Row],[Object ID]],1),Lookup[#All],2,FALSE)</f>
        <v>Service Request</v>
      </c>
      <c r="N1339" s="36">
        <f>IFERROR(VLOOKUP(Incoming_Data[[#This Row],[Object ID]],SP_Data[#All],2,FALSE),"")</f>
        <v>41409</v>
      </c>
      <c r="O1339" s="36" t="str">
        <f>IFERROR(VLOOKUP(Incoming_Data[[#This Row],[Object ID]],Finalized_Data[#All],2,FALSE),"")</f>
        <v/>
      </c>
      <c r="P13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39" s="6">
        <f>IFERROR(DATE(YEAR(Incoming_Data[[#This Row],[Incoming Day]]),MONTH(Incoming_Data[[#This Row],[Incoming Day]]),1),"")</f>
        <v>41395</v>
      </c>
      <c r="R1339" s="3">
        <f>DATE(YEAR(Incoming_Data[[#This Row],[Incoming Day]]),1,1)</f>
        <v>41275</v>
      </c>
      <c r="S1339" s="6">
        <f>IFERROR(DATE(YEAR(Incoming_Data[[#This Row],[Completed Day]]),MONTH(Incoming_Data[[#This Row],[Completed Day]]),1),"")</f>
        <v>41395</v>
      </c>
      <c r="T1339" s="6" t="str">
        <f>IFERROR(DATE(YEAR(Incoming_Data[[#This Row],[Confirmed Day]]),MONTH(Incoming_Data[[#This Row],[Confirmed Day]]),1),"")</f>
        <v/>
      </c>
      <c r="U1339" s="12">
        <f>IF(ISNUMBER(Incoming_Data[[#This Row],[Completed Day]]),1,0)</f>
        <v>1</v>
      </c>
      <c r="V1339" s="12">
        <f>IF(ISNUMBER(Incoming_Data[[#This Row],[Confirmed Day]]),1,0)</f>
        <v>0</v>
      </c>
      <c r="X1339" t="s">
        <v>813</v>
      </c>
      <c r="Y1339" s="36">
        <v>41394</v>
      </c>
      <c r="AA1339" t="s">
        <v>883</v>
      </c>
      <c r="AB1339" s="36">
        <v>41427</v>
      </c>
    </row>
    <row r="1340" spans="2:28" x14ac:dyDescent="0.25">
      <c r="B1340" s="24" t="s">
        <v>30</v>
      </c>
      <c r="C1340" s="24" t="s">
        <v>17</v>
      </c>
      <c r="D1340" s="24" t="s">
        <v>2204</v>
      </c>
      <c r="E1340" s="24" t="s">
        <v>11619</v>
      </c>
      <c r="F1340" s="24" t="s">
        <v>409</v>
      </c>
      <c r="G1340" s="36">
        <v>41418</v>
      </c>
      <c r="H1340" s="36">
        <v>41418</v>
      </c>
      <c r="I1340" s="12">
        <v>1</v>
      </c>
      <c r="J1340" s="24" t="s">
        <v>10596</v>
      </c>
      <c r="K1340" s="24" t="s">
        <v>10596</v>
      </c>
      <c r="L1340" s="24" t="s">
        <v>11620</v>
      </c>
      <c r="M1340" t="str">
        <f>VLOOKUP(LEFT(Incoming_Data[[#This Row],[Object ID]],1),Lookup[#All],2,FALSE)</f>
        <v>Service Request</v>
      </c>
      <c r="N1340" s="36" t="str">
        <f>IFERROR(VLOOKUP(Incoming_Data[[#This Row],[Object ID]],SP_Data[#All],2,FALSE),"")</f>
        <v/>
      </c>
      <c r="O1340" s="36" t="str">
        <f>IFERROR(VLOOKUP(Incoming_Data[[#This Row],[Object ID]],Finalized_Data[#All],2,FALSE),"")</f>
        <v/>
      </c>
      <c r="P13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0" s="6">
        <f>IFERROR(DATE(YEAR(Incoming_Data[[#This Row],[Incoming Day]]),MONTH(Incoming_Data[[#This Row],[Incoming Day]]),1),"")</f>
        <v>41395</v>
      </c>
      <c r="R1340" s="3">
        <f>DATE(YEAR(Incoming_Data[[#This Row],[Incoming Day]]),1,1)</f>
        <v>41275</v>
      </c>
      <c r="S1340" s="6" t="str">
        <f>IFERROR(DATE(YEAR(Incoming_Data[[#This Row],[Completed Day]]),MONTH(Incoming_Data[[#This Row],[Completed Day]]),1),"")</f>
        <v/>
      </c>
      <c r="T1340" s="6" t="str">
        <f>IFERROR(DATE(YEAR(Incoming_Data[[#This Row],[Confirmed Day]]),MONTH(Incoming_Data[[#This Row],[Confirmed Day]]),1),"")</f>
        <v/>
      </c>
      <c r="U1340" s="12">
        <f>IF(ISNUMBER(Incoming_Data[[#This Row],[Completed Day]]),1,0)</f>
        <v>0</v>
      </c>
      <c r="V1340" s="12">
        <f>IF(ISNUMBER(Incoming_Data[[#This Row],[Confirmed Day]]),1,0)</f>
        <v>0</v>
      </c>
      <c r="X1340" t="s">
        <v>815</v>
      </c>
      <c r="Y1340" s="36">
        <v>41394</v>
      </c>
      <c r="AA1340" t="s">
        <v>885</v>
      </c>
      <c r="AB1340" s="36">
        <v>41427</v>
      </c>
    </row>
    <row r="1341" spans="2:28" x14ac:dyDescent="0.25">
      <c r="B1341" s="24" t="s">
        <v>30</v>
      </c>
      <c r="C1341" s="24" t="s">
        <v>17</v>
      </c>
      <c r="D1341" s="24" t="s">
        <v>2204</v>
      </c>
      <c r="E1341" s="24" t="s">
        <v>1019</v>
      </c>
      <c r="F1341" s="24" t="s">
        <v>1020</v>
      </c>
      <c r="G1341" s="36">
        <v>41423</v>
      </c>
      <c r="H1341" s="36">
        <v>41423</v>
      </c>
      <c r="I1341" s="12">
        <v>3</v>
      </c>
      <c r="J1341" s="12">
        <v>3</v>
      </c>
      <c r="K1341" s="12">
        <v>3</v>
      </c>
      <c r="L1341" s="24" t="s">
        <v>10597</v>
      </c>
      <c r="M1341" t="str">
        <f>VLOOKUP(LEFT(Incoming_Data[[#This Row],[Object ID]],1),Lookup[#All],2,FALSE)</f>
        <v>Service Request</v>
      </c>
      <c r="N1341" s="36">
        <f>IFERROR(VLOOKUP(Incoming_Data[[#This Row],[Object ID]],SP_Data[#All],2,FALSE),"")</f>
        <v>41424</v>
      </c>
      <c r="O1341" s="36">
        <f>IFERROR(VLOOKUP(Incoming_Data[[#This Row],[Object ID]],Finalized_Data[#All],2,FALSE),"")</f>
        <v>41425</v>
      </c>
      <c r="P13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1" s="6">
        <f>IFERROR(DATE(YEAR(Incoming_Data[[#This Row],[Incoming Day]]),MONTH(Incoming_Data[[#This Row],[Incoming Day]]),1),"")</f>
        <v>41395</v>
      </c>
      <c r="R1341" s="3">
        <f>DATE(YEAR(Incoming_Data[[#This Row],[Incoming Day]]),1,1)</f>
        <v>41275</v>
      </c>
      <c r="S1341" s="6">
        <f>IFERROR(DATE(YEAR(Incoming_Data[[#This Row],[Completed Day]]),MONTH(Incoming_Data[[#This Row],[Completed Day]]),1),"")</f>
        <v>41395</v>
      </c>
      <c r="T1341" s="6">
        <f>IFERROR(DATE(YEAR(Incoming_Data[[#This Row],[Confirmed Day]]),MONTH(Incoming_Data[[#This Row],[Confirmed Day]]),1),"")</f>
        <v>41395</v>
      </c>
      <c r="U1341" s="12">
        <f>IF(ISNUMBER(Incoming_Data[[#This Row],[Completed Day]]),1,0)</f>
        <v>1</v>
      </c>
      <c r="V1341" s="12">
        <f>IF(ISNUMBER(Incoming_Data[[#This Row],[Confirmed Day]]),1,0)</f>
        <v>1</v>
      </c>
      <c r="X1341" t="s">
        <v>817</v>
      </c>
      <c r="Y1341" s="36">
        <v>41394</v>
      </c>
      <c r="AA1341" t="s">
        <v>886</v>
      </c>
      <c r="AB1341" s="36">
        <v>41427</v>
      </c>
    </row>
    <row r="1342" spans="2:28" x14ac:dyDescent="0.25">
      <c r="B1342" s="24" t="s">
        <v>30</v>
      </c>
      <c r="C1342" s="24" t="s">
        <v>17</v>
      </c>
      <c r="D1342" s="24" t="s">
        <v>2204</v>
      </c>
      <c r="E1342" s="24" t="s">
        <v>11621</v>
      </c>
      <c r="F1342" s="24" t="s">
        <v>11622</v>
      </c>
      <c r="G1342" s="36">
        <v>41320</v>
      </c>
      <c r="H1342" s="36">
        <v>41320</v>
      </c>
      <c r="I1342" s="12">
        <v>3</v>
      </c>
      <c r="J1342" s="12">
        <v>3</v>
      </c>
      <c r="K1342" s="12">
        <v>3</v>
      </c>
      <c r="L1342" s="24" t="s">
        <v>10625</v>
      </c>
      <c r="M1342" t="str">
        <f>VLOOKUP(LEFT(Incoming_Data[[#This Row],[Object ID]],1),Lookup[#All],2,FALSE)</f>
        <v>Incident</v>
      </c>
      <c r="N1342" s="36">
        <f>IFERROR(VLOOKUP(Incoming_Data[[#This Row],[Object ID]],SP_Data[#All],2,FALSE),"")</f>
        <v>41411</v>
      </c>
      <c r="O1342" s="36" t="str">
        <f>IFERROR(VLOOKUP(Incoming_Data[[#This Row],[Object ID]],Finalized_Data[#All],2,FALSE),"")</f>
        <v/>
      </c>
      <c r="P13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2" s="6">
        <f>IFERROR(DATE(YEAR(Incoming_Data[[#This Row],[Incoming Day]]),MONTH(Incoming_Data[[#This Row],[Incoming Day]]),1),"")</f>
        <v>41306</v>
      </c>
      <c r="R1342" s="3">
        <f>DATE(YEAR(Incoming_Data[[#This Row],[Incoming Day]]),1,1)</f>
        <v>41275</v>
      </c>
      <c r="S1342" s="6">
        <f>IFERROR(DATE(YEAR(Incoming_Data[[#This Row],[Completed Day]]),MONTH(Incoming_Data[[#This Row],[Completed Day]]),1),"")</f>
        <v>41395</v>
      </c>
      <c r="T1342" s="6" t="str">
        <f>IFERROR(DATE(YEAR(Incoming_Data[[#This Row],[Confirmed Day]]),MONTH(Incoming_Data[[#This Row],[Confirmed Day]]),1),"")</f>
        <v/>
      </c>
      <c r="U1342" s="12">
        <f>IF(ISNUMBER(Incoming_Data[[#This Row],[Completed Day]]),1,0)</f>
        <v>1</v>
      </c>
      <c r="V1342" s="12">
        <f>IF(ISNUMBER(Incoming_Data[[#This Row],[Confirmed Day]]),1,0)</f>
        <v>0</v>
      </c>
      <c r="X1342" t="s">
        <v>11823</v>
      </c>
      <c r="Y1342" s="36">
        <v>41418</v>
      </c>
      <c r="AA1342" t="s">
        <v>3237</v>
      </c>
      <c r="AB1342" s="36">
        <v>41397</v>
      </c>
    </row>
    <row r="1343" spans="2:28" x14ac:dyDescent="0.25">
      <c r="B1343" s="24" t="s">
        <v>30</v>
      </c>
      <c r="C1343" s="24" t="s">
        <v>17</v>
      </c>
      <c r="D1343" s="24" t="s">
        <v>2204</v>
      </c>
      <c r="E1343" s="24" t="s">
        <v>8933</v>
      </c>
      <c r="F1343" s="24" t="s">
        <v>11623</v>
      </c>
      <c r="G1343" s="36">
        <v>41324</v>
      </c>
      <c r="H1343" s="36">
        <v>41324</v>
      </c>
      <c r="I1343" s="12">
        <v>4</v>
      </c>
      <c r="J1343" s="12">
        <v>4</v>
      </c>
      <c r="K1343" s="12">
        <v>4</v>
      </c>
      <c r="L1343" s="24" t="s">
        <v>10597</v>
      </c>
      <c r="M1343" t="str">
        <f>VLOOKUP(LEFT(Incoming_Data[[#This Row],[Object ID]],1),Lookup[#All],2,FALSE)</f>
        <v>Incident</v>
      </c>
      <c r="N1343" s="36">
        <f>IFERROR(VLOOKUP(Incoming_Data[[#This Row],[Object ID]],SP_Data[#All],2,FALSE),"")</f>
        <v>41353</v>
      </c>
      <c r="O1343" s="36">
        <f>IFERROR(VLOOKUP(Incoming_Data[[#This Row],[Object ID]],Finalized_Data[#All],2,FALSE),"")</f>
        <v>41384</v>
      </c>
      <c r="P13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3" s="6">
        <f>IFERROR(DATE(YEAR(Incoming_Data[[#This Row],[Incoming Day]]),MONTH(Incoming_Data[[#This Row],[Incoming Day]]),1),"")</f>
        <v>41306</v>
      </c>
      <c r="R1343" s="3">
        <f>DATE(YEAR(Incoming_Data[[#This Row],[Incoming Day]]),1,1)</f>
        <v>41275</v>
      </c>
      <c r="S1343" s="6">
        <f>IFERROR(DATE(YEAR(Incoming_Data[[#This Row],[Completed Day]]),MONTH(Incoming_Data[[#This Row],[Completed Day]]),1),"")</f>
        <v>41334</v>
      </c>
      <c r="T1343" s="6">
        <f>IFERROR(DATE(YEAR(Incoming_Data[[#This Row],[Confirmed Day]]),MONTH(Incoming_Data[[#This Row],[Confirmed Day]]),1),"")</f>
        <v>41365</v>
      </c>
      <c r="U1343" s="12">
        <f>IF(ISNUMBER(Incoming_Data[[#This Row],[Completed Day]]),1,0)</f>
        <v>1</v>
      </c>
      <c r="V1343" s="12">
        <f>IF(ISNUMBER(Incoming_Data[[#This Row],[Confirmed Day]]),1,0)</f>
        <v>1</v>
      </c>
      <c r="X1343" t="s">
        <v>10848</v>
      </c>
      <c r="Y1343" s="36">
        <v>41410</v>
      </c>
      <c r="AA1343" t="s">
        <v>1912</v>
      </c>
      <c r="AB1343" s="36">
        <v>41427</v>
      </c>
    </row>
    <row r="1344" spans="2:28" x14ac:dyDescent="0.25">
      <c r="B1344" s="24" t="s">
        <v>30</v>
      </c>
      <c r="C1344" s="24" t="s">
        <v>17</v>
      </c>
      <c r="D1344" s="24" t="s">
        <v>2204</v>
      </c>
      <c r="E1344" s="24" t="s">
        <v>8667</v>
      </c>
      <c r="F1344" s="24" t="s">
        <v>11624</v>
      </c>
      <c r="G1344" s="36">
        <v>41332</v>
      </c>
      <c r="H1344" s="36">
        <v>41332</v>
      </c>
      <c r="I1344" s="12">
        <v>4</v>
      </c>
      <c r="J1344" s="12">
        <v>4</v>
      </c>
      <c r="K1344" s="12">
        <v>4</v>
      </c>
      <c r="L1344" s="24" t="s">
        <v>10597</v>
      </c>
      <c r="M1344" t="str">
        <f>VLOOKUP(LEFT(Incoming_Data[[#This Row],[Object ID]],1),Lookup[#All],2,FALSE)</f>
        <v>Incident</v>
      </c>
      <c r="N1344" s="36">
        <f>IFERROR(VLOOKUP(Incoming_Data[[#This Row],[Object ID]],SP_Data[#All],2,FALSE),"")</f>
        <v>41353</v>
      </c>
      <c r="O1344" s="36">
        <f>IFERROR(VLOOKUP(Incoming_Data[[#This Row],[Object ID]],Finalized_Data[#All],2,FALSE),"")</f>
        <v>41425</v>
      </c>
      <c r="P13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4" s="6">
        <f>IFERROR(DATE(YEAR(Incoming_Data[[#This Row],[Incoming Day]]),MONTH(Incoming_Data[[#This Row],[Incoming Day]]),1),"")</f>
        <v>41306</v>
      </c>
      <c r="R1344" s="3">
        <f>DATE(YEAR(Incoming_Data[[#This Row],[Incoming Day]]),1,1)</f>
        <v>41275</v>
      </c>
      <c r="S1344" s="6">
        <f>IFERROR(DATE(YEAR(Incoming_Data[[#This Row],[Completed Day]]),MONTH(Incoming_Data[[#This Row],[Completed Day]]),1),"")</f>
        <v>41334</v>
      </c>
      <c r="T1344" s="6">
        <f>IFERROR(DATE(YEAR(Incoming_Data[[#This Row],[Confirmed Day]]),MONTH(Incoming_Data[[#This Row],[Confirmed Day]]),1),"")</f>
        <v>41395</v>
      </c>
      <c r="U1344" s="12">
        <f>IF(ISNUMBER(Incoming_Data[[#This Row],[Completed Day]]),1,0)</f>
        <v>1</v>
      </c>
      <c r="V1344" s="12">
        <f>IF(ISNUMBER(Incoming_Data[[#This Row],[Confirmed Day]]),1,0)</f>
        <v>1</v>
      </c>
      <c r="X1344" t="s">
        <v>819</v>
      </c>
      <c r="Y1344" s="36">
        <v>41394</v>
      </c>
      <c r="AA1344" t="s">
        <v>1914</v>
      </c>
      <c r="AB1344" s="36">
        <v>41396</v>
      </c>
    </row>
    <row r="1345" spans="2:28" x14ac:dyDescent="0.25">
      <c r="B1345" s="24" t="s">
        <v>30</v>
      </c>
      <c r="C1345" s="24" t="s">
        <v>17</v>
      </c>
      <c r="D1345" s="24" t="s">
        <v>2204</v>
      </c>
      <c r="E1345" s="24" t="s">
        <v>7939</v>
      </c>
      <c r="F1345" s="24" t="s">
        <v>11625</v>
      </c>
      <c r="G1345" s="36">
        <v>41345</v>
      </c>
      <c r="H1345" s="36">
        <v>41345</v>
      </c>
      <c r="I1345" s="12">
        <v>3</v>
      </c>
      <c r="J1345" s="12">
        <v>3</v>
      </c>
      <c r="K1345" s="12">
        <v>3</v>
      </c>
      <c r="L1345" s="24" t="s">
        <v>10597</v>
      </c>
      <c r="M1345" t="str">
        <f>VLOOKUP(LEFT(Incoming_Data[[#This Row],[Object ID]],1),Lookup[#All],2,FALSE)</f>
        <v>Incident</v>
      </c>
      <c r="N1345" s="36">
        <f>IFERROR(VLOOKUP(Incoming_Data[[#This Row],[Object ID]],SP_Data[#All],2,FALSE),"")</f>
        <v>41353</v>
      </c>
      <c r="O1345" s="36">
        <f>IFERROR(VLOOKUP(Incoming_Data[[#This Row],[Object ID]],Finalized_Data[#All],2,FALSE),"")</f>
        <v>41384</v>
      </c>
      <c r="P13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5" s="6">
        <f>IFERROR(DATE(YEAR(Incoming_Data[[#This Row],[Incoming Day]]),MONTH(Incoming_Data[[#This Row],[Incoming Day]]),1),"")</f>
        <v>41334</v>
      </c>
      <c r="R1345" s="3">
        <f>DATE(YEAR(Incoming_Data[[#This Row],[Incoming Day]]),1,1)</f>
        <v>41275</v>
      </c>
      <c r="S1345" s="6">
        <f>IFERROR(DATE(YEAR(Incoming_Data[[#This Row],[Completed Day]]),MONTH(Incoming_Data[[#This Row],[Completed Day]]),1),"")</f>
        <v>41334</v>
      </c>
      <c r="T1345" s="6">
        <f>IFERROR(DATE(YEAR(Incoming_Data[[#This Row],[Confirmed Day]]),MONTH(Incoming_Data[[#This Row],[Confirmed Day]]),1),"")</f>
        <v>41365</v>
      </c>
      <c r="U1345" s="12">
        <f>IF(ISNUMBER(Incoming_Data[[#This Row],[Completed Day]]),1,0)</f>
        <v>1</v>
      </c>
      <c r="V1345" s="12">
        <f>IF(ISNUMBER(Incoming_Data[[#This Row],[Confirmed Day]]),1,0)</f>
        <v>1</v>
      </c>
      <c r="X1345" t="s">
        <v>11092</v>
      </c>
      <c r="Y1345" s="36">
        <v>41408</v>
      </c>
      <c r="AA1345" t="s">
        <v>887</v>
      </c>
      <c r="AB1345" s="36">
        <v>41427</v>
      </c>
    </row>
    <row r="1346" spans="2:28" x14ac:dyDescent="0.25">
      <c r="B1346" s="24" t="s">
        <v>30</v>
      </c>
      <c r="C1346" s="24" t="s">
        <v>17</v>
      </c>
      <c r="D1346" s="24" t="s">
        <v>2204</v>
      </c>
      <c r="E1346" s="24" t="s">
        <v>7926</v>
      </c>
      <c r="F1346" s="24" t="s">
        <v>11626</v>
      </c>
      <c r="G1346" s="36">
        <v>41312</v>
      </c>
      <c r="H1346" s="36">
        <v>41312</v>
      </c>
      <c r="I1346" s="12">
        <v>3</v>
      </c>
      <c r="J1346" s="12">
        <v>3</v>
      </c>
      <c r="K1346" s="12">
        <v>3</v>
      </c>
      <c r="L1346" s="24" t="s">
        <v>10597</v>
      </c>
      <c r="M1346" t="str">
        <f>VLOOKUP(LEFT(Incoming_Data[[#This Row],[Object ID]],1),Lookup[#All],2,FALSE)</f>
        <v>Incident</v>
      </c>
      <c r="N1346" s="36">
        <f>IFERROR(VLOOKUP(Incoming_Data[[#This Row],[Object ID]],SP_Data[#All],2,FALSE),"")</f>
        <v>41353</v>
      </c>
      <c r="O1346" s="36">
        <f>IFERROR(VLOOKUP(Incoming_Data[[#This Row],[Object ID]],Finalized_Data[#All],2,FALSE),"")</f>
        <v>41425</v>
      </c>
      <c r="P13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6" s="6">
        <f>IFERROR(DATE(YEAR(Incoming_Data[[#This Row],[Incoming Day]]),MONTH(Incoming_Data[[#This Row],[Incoming Day]]),1),"")</f>
        <v>41306</v>
      </c>
      <c r="R1346" s="3">
        <f>DATE(YEAR(Incoming_Data[[#This Row],[Incoming Day]]),1,1)</f>
        <v>41275</v>
      </c>
      <c r="S1346" s="6">
        <f>IFERROR(DATE(YEAR(Incoming_Data[[#This Row],[Completed Day]]),MONTH(Incoming_Data[[#This Row],[Completed Day]]),1),"")</f>
        <v>41334</v>
      </c>
      <c r="T1346" s="6">
        <f>IFERROR(DATE(YEAR(Incoming_Data[[#This Row],[Confirmed Day]]),MONTH(Incoming_Data[[#This Row],[Confirmed Day]]),1),"")</f>
        <v>41395</v>
      </c>
      <c r="U1346" s="12">
        <f>IF(ISNUMBER(Incoming_Data[[#This Row],[Completed Day]]),1,0)</f>
        <v>1</v>
      </c>
      <c r="V1346" s="12">
        <f>IF(ISNUMBER(Incoming_Data[[#This Row],[Confirmed Day]]),1,0)</f>
        <v>1</v>
      </c>
      <c r="X1346" t="s">
        <v>1381</v>
      </c>
      <c r="Y1346" s="36">
        <v>41394</v>
      </c>
      <c r="AA1346" t="s">
        <v>1826</v>
      </c>
      <c r="AB1346" s="36">
        <v>41428</v>
      </c>
    </row>
    <row r="1347" spans="2:28" x14ac:dyDescent="0.25">
      <c r="B1347" s="24" t="s">
        <v>30</v>
      </c>
      <c r="C1347" s="24" t="s">
        <v>17</v>
      </c>
      <c r="D1347" s="24" t="s">
        <v>2204</v>
      </c>
      <c r="E1347" s="24" t="s">
        <v>7807</v>
      </c>
      <c r="F1347" s="24" t="s">
        <v>11627</v>
      </c>
      <c r="G1347" s="36">
        <v>41347</v>
      </c>
      <c r="H1347" s="36">
        <v>41347</v>
      </c>
      <c r="I1347" s="12">
        <v>2</v>
      </c>
      <c r="J1347" s="12">
        <v>2</v>
      </c>
      <c r="K1347" s="12">
        <v>2</v>
      </c>
      <c r="L1347" s="24" t="s">
        <v>10597</v>
      </c>
      <c r="M1347" t="str">
        <f>VLOOKUP(LEFT(Incoming_Data[[#This Row],[Object ID]],1),Lookup[#All],2,FALSE)</f>
        <v>Incident</v>
      </c>
      <c r="N1347" s="36">
        <f>IFERROR(VLOOKUP(Incoming_Data[[#This Row],[Object ID]],SP_Data[#All],2,FALSE),"")</f>
        <v>41353</v>
      </c>
      <c r="O1347" s="36">
        <f>IFERROR(VLOOKUP(Incoming_Data[[#This Row],[Object ID]],Finalized_Data[#All],2,FALSE),"")</f>
        <v>41425</v>
      </c>
      <c r="P13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7" s="6">
        <f>IFERROR(DATE(YEAR(Incoming_Data[[#This Row],[Incoming Day]]),MONTH(Incoming_Data[[#This Row],[Incoming Day]]),1),"")</f>
        <v>41334</v>
      </c>
      <c r="R1347" s="3">
        <f>DATE(YEAR(Incoming_Data[[#This Row],[Incoming Day]]),1,1)</f>
        <v>41275</v>
      </c>
      <c r="S1347" s="6">
        <f>IFERROR(DATE(YEAR(Incoming_Data[[#This Row],[Completed Day]]),MONTH(Incoming_Data[[#This Row],[Completed Day]]),1),"")</f>
        <v>41334</v>
      </c>
      <c r="T1347" s="6">
        <f>IFERROR(DATE(YEAR(Incoming_Data[[#This Row],[Confirmed Day]]),MONTH(Incoming_Data[[#This Row],[Confirmed Day]]),1),"")</f>
        <v>41395</v>
      </c>
      <c r="U1347" s="12">
        <f>IF(ISNUMBER(Incoming_Data[[#This Row],[Completed Day]]),1,0)</f>
        <v>1</v>
      </c>
      <c r="V1347" s="12">
        <f>IF(ISNUMBER(Incoming_Data[[#This Row],[Confirmed Day]]),1,0)</f>
        <v>1</v>
      </c>
      <c r="X1347" t="s">
        <v>821</v>
      </c>
      <c r="Y1347" s="36">
        <v>41394</v>
      </c>
      <c r="AA1347" t="s">
        <v>1827</v>
      </c>
      <c r="AB1347" s="36">
        <v>41428</v>
      </c>
    </row>
    <row r="1348" spans="2:28" x14ac:dyDescent="0.25">
      <c r="B1348" s="24" t="s">
        <v>30</v>
      </c>
      <c r="C1348" s="24" t="s">
        <v>17</v>
      </c>
      <c r="D1348" s="24" t="s">
        <v>2204</v>
      </c>
      <c r="E1348" s="24" t="s">
        <v>7459</v>
      </c>
      <c r="F1348" s="24" t="s">
        <v>11628</v>
      </c>
      <c r="G1348" s="36">
        <v>41338</v>
      </c>
      <c r="H1348" s="36">
        <v>41338</v>
      </c>
      <c r="I1348" s="12">
        <v>4</v>
      </c>
      <c r="J1348" s="12">
        <v>4</v>
      </c>
      <c r="K1348" s="12">
        <v>4</v>
      </c>
      <c r="L1348" s="24" t="s">
        <v>10597</v>
      </c>
      <c r="M1348" t="str">
        <f>VLOOKUP(LEFT(Incoming_Data[[#This Row],[Object ID]],1),Lookup[#All],2,FALSE)</f>
        <v>Incident</v>
      </c>
      <c r="N1348" s="36">
        <f>IFERROR(VLOOKUP(Incoming_Data[[#This Row],[Object ID]],SP_Data[#All],2,FALSE),"")</f>
        <v>41353</v>
      </c>
      <c r="O1348" s="36">
        <f>IFERROR(VLOOKUP(Incoming_Data[[#This Row],[Object ID]],Finalized_Data[#All],2,FALSE),"")</f>
        <v>41384</v>
      </c>
      <c r="P13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8" s="6">
        <f>IFERROR(DATE(YEAR(Incoming_Data[[#This Row],[Incoming Day]]),MONTH(Incoming_Data[[#This Row],[Incoming Day]]),1),"")</f>
        <v>41334</v>
      </c>
      <c r="R1348" s="3">
        <f>DATE(YEAR(Incoming_Data[[#This Row],[Incoming Day]]),1,1)</f>
        <v>41275</v>
      </c>
      <c r="S1348" s="6">
        <f>IFERROR(DATE(YEAR(Incoming_Data[[#This Row],[Completed Day]]),MONTH(Incoming_Data[[#This Row],[Completed Day]]),1),"")</f>
        <v>41334</v>
      </c>
      <c r="T1348" s="6">
        <f>IFERROR(DATE(YEAR(Incoming_Data[[#This Row],[Confirmed Day]]),MONTH(Incoming_Data[[#This Row],[Confirmed Day]]),1),"")</f>
        <v>41365</v>
      </c>
      <c r="U1348" s="12">
        <f>IF(ISNUMBER(Incoming_Data[[#This Row],[Completed Day]]),1,0)</f>
        <v>1</v>
      </c>
      <c r="V1348" s="12">
        <f>IF(ISNUMBER(Incoming_Data[[#This Row],[Confirmed Day]]),1,0)</f>
        <v>1</v>
      </c>
      <c r="X1348" t="s">
        <v>10607</v>
      </c>
      <c r="Y1348" s="36">
        <v>41403</v>
      </c>
      <c r="AA1348" t="s">
        <v>889</v>
      </c>
      <c r="AB1348" s="36">
        <v>41402</v>
      </c>
    </row>
    <row r="1349" spans="2:28" x14ac:dyDescent="0.25">
      <c r="B1349" s="24" t="s">
        <v>30</v>
      </c>
      <c r="C1349" s="24" t="s">
        <v>17</v>
      </c>
      <c r="D1349" s="24" t="s">
        <v>2204</v>
      </c>
      <c r="E1349" s="24" t="s">
        <v>11629</v>
      </c>
      <c r="F1349" s="24" t="s">
        <v>11630</v>
      </c>
      <c r="G1349" s="36">
        <v>41345</v>
      </c>
      <c r="H1349" s="36">
        <v>41345</v>
      </c>
      <c r="I1349" s="12">
        <v>3</v>
      </c>
      <c r="J1349" s="12">
        <v>3</v>
      </c>
      <c r="K1349" s="12">
        <v>3</v>
      </c>
      <c r="L1349" s="24" t="s">
        <v>10625</v>
      </c>
      <c r="M1349" t="str">
        <f>VLOOKUP(LEFT(Incoming_Data[[#This Row],[Object ID]],1),Lookup[#All],2,FALSE)</f>
        <v>Incident</v>
      </c>
      <c r="N1349" s="36">
        <f>IFERROR(VLOOKUP(Incoming_Data[[#This Row],[Object ID]],SP_Data[#All],2,FALSE),"")</f>
        <v>41408</v>
      </c>
      <c r="O1349" s="36" t="str">
        <f>IFERROR(VLOOKUP(Incoming_Data[[#This Row],[Object ID]],Finalized_Data[#All],2,FALSE),"")</f>
        <v/>
      </c>
      <c r="P13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49" s="6">
        <f>IFERROR(DATE(YEAR(Incoming_Data[[#This Row],[Incoming Day]]),MONTH(Incoming_Data[[#This Row],[Incoming Day]]),1),"")</f>
        <v>41334</v>
      </c>
      <c r="R1349" s="3">
        <f>DATE(YEAR(Incoming_Data[[#This Row],[Incoming Day]]),1,1)</f>
        <v>41275</v>
      </c>
      <c r="S1349" s="6">
        <f>IFERROR(DATE(YEAR(Incoming_Data[[#This Row],[Completed Day]]),MONTH(Incoming_Data[[#This Row],[Completed Day]]),1),"")</f>
        <v>41395</v>
      </c>
      <c r="T1349" s="6" t="str">
        <f>IFERROR(DATE(YEAR(Incoming_Data[[#This Row],[Confirmed Day]]),MONTH(Incoming_Data[[#This Row],[Confirmed Day]]),1),"")</f>
        <v/>
      </c>
      <c r="U1349" s="12">
        <f>IF(ISNUMBER(Incoming_Data[[#This Row],[Completed Day]]),1,0)</f>
        <v>1</v>
      </c>
      <c r="V1349" s="12">
        <f>IF(ISNUMBER(Incoming_Data[[#This Row],[Confirmed Day]]),1,0)</f>
        <v>0</v>
      </c>
      <c r="X1349" t="s">
        <v>823</v>
      </c>
      <c r="Y1349" s="36">
        <v>41416</v>
      </c>
      <c r="AA1349" t="s">
        <v>1737</v>
      </c>
      <c r="AB1349" s="36">
        <v>41428</v>
      </c>
    </row>
    <row r="1350" spans="2:28" x14ac:dyDescent="0.25">
      <c r="B1350" s="24" t="s">
        <v>30</v>
      </c>
      <c r="C1350" s="24" t="s">
        <v>17</v>
      </c>
      <c r="D1350" s="24" t="s">
        <v>2204</v>
      </c>
      <c r="E1350" s="24" t="s">
        <v>7016</v>
      </c>
      <c r="F1350" s="24" t="s">
        <v>11631</v>
      </c>
      <c r="G1350" s="36">
        <v>41353</v>
      </c>
      <c r="H1350" s="36">
        <v>41353</v>
      </c>
      <c r="I1350" s="12">
        <v>3</v>
      </c>
      <c r="J1350" s="12">
        <v>3</v>
      </c>
      <c r="K1350" s="12">
        <v>3</v>
      </c>
      <c r="L1350" s="24" t="s">
        <v>10597</v>
      </c>
      <c r="M1350" t="str">
        <f>VLOOKUP(LEFT(Incoming_Data[[#This Row],[Object ID]],1),Lookup[#All],2,FALSE)</f>
        <v>Incident</v>
      </c>
      <c r="N1350" s="36">
        <f>IFERROR(VLOOKUP(Incoming_Data[[#This Row],[Object ID]],SP_Data[#All],2,FALSE),"")</f>
        <v>41354</v>
      </c>
      <c r="O1350" s="36">
        <f>IFERROR(VLOOKUP(Incoming_Data[[#This Row],[Object ID]],Finalized_Data[#All],2,FALSE),"")</f>
        <v>41385</v>
      </c>
      <c r="P13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0" s="6">
        <f>IFERROR(DATE(YEAR(Incoming_Data[[#This Row],[Incoming Day]]),MONTH(Incoming_Data[[#This Row],[Incoming Day]]),1),"")</f>
        <v>41334</v>
      </c>
      <c r="R1350" s="3">
        <f>DATE(YEAR(Incoming_Data[[#This Row],[Incoming Day]]),1,1)</f>
        <v>41275</v>
      </c>
      <c r="S1350" s="6">
        <f>IFERROR(DATE(YEAR(Incoming_Data[[#This Row],[Completed Day]]),MONTH(Incoming_Data[[#This Row],[Completed Day]]),1),"")</f>
        <v>41334</v>
      </c>
      <c r="T1350" s="6">
        <f>IFERROR(DATE(YEAR(Incoming_Data[[#This Row],[Confirmed Day]]),MONTH(Incoming_Data[[#This Row],[Confirmed Day]]),1),"")</f>
        <v>41365</v>
      </c>
      <c r="U1350" s="12">
        <f>IF(ISNUMBER(Incoming_Data[[#This Row],[Completed Day]]),1,0)</f>
        <v>1</v>
      </c>
      <c r="V1350" s="12">
        <f>IF(ISNUMBER(Incoming_Data[[#This Row],[Confirmed Day]]),1,0)</f>
        <v>1</v>
      </c>
      <c r="X1350" t="s">
        <v>12574</v>
      </c>
      <c r="Y1350" s="36">
        <v>41425</v>
      </c>
      <c r="AA1350" t="s">
        <v>1916</v>
      </c>
      <c r="AB1350" s="36">
        <v>41427</v>
      </c>
    </row>
    <row r="1351" spans="2:28" x14ac:dyDescent="0.25">
      <c r="B1351" s="24" t="s">
        <v>30</v>
      </c>
      <c r="C1351" s="24" t="s">
        <v>17</v>
      </c>
      <c r="D1351" s="24" t="s">
        <v>2204</v>
      </c>
      <c r="E1351" s="24" t="s">
        <v>11632</v>
      </c>
      <c r="F1351" s="24" t="s">
        <v>11633</v>
      </c>
      <c r="G1351" s="36">
        <v>41361</v>
      </c>
      <c r="H1351" s="36">
        <v>41361</v>
      </c>
      <c r="I1351" s="12">
        <v>1</v>
      </c>
      <c r="J1351" s="12">
        <v>3</v>
      </c>
      <c r="K1351" s="12">
        <v>3</v>
      </c>
      <c r="L1351" s="24" t="s">
        <v>10625</v>
      </c>
      <c r="M1351" t="str">
        <f>VLOOKUP(LEFT(Incoming_Data[[#This Row],[Object ID]],1),Lookup[#All],2,FALSE)</f>
        <v>Incident</v>
      </c>
      <c r="N1351" s="36">
        <f>IFERROR(VLOOKUP(Incoming_Data[[#This Row],[Object ID]],SP_Data[#All],2,FALSE),"")</f>
        <v>41409</v>
      </c>
      <c r="O1351" s="36" t="str">
        <f>IFERROR(VLOOKUP(Incoming_Data[[#This Row],[Object ID]],Finalized_Data[#All],2,FALSE),"")</f>
        <v/>
      </c>
      <c r="P13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1" s="6">
        <f>IFERROR(DATE(YEAR(Incoming_Data[[#This Row],[Incoming Day]]),MONTH(Incoming_Data[[#This Row],[Incoming Day]]),1),"")</f>
        <v>41334</v>
      </c>
      <c r="R1351" s="3">
        <f>DATE(YEAR(Incoming_Data[[#This Row],[Incoming Day]]),1,1)</f>
        <v>41275</v>
      </c>
      <c r="S1351" s="6">
        <f>IFERROR(DATE(YEAR(Incoming_Data[[#This Row],[Completed Day]]),MONTH(Incoming_Data[[#This Row],[Completed Day]]),1),"")</f>
        <v>41395</v>
      </c>
      <c r="T1351" s="6" t="str">
        <f>IFERROR(DATE(YEAR(Incoming_Data[[#This Row],[Confirmed Day]]),MONTH(Incoming_Data[[#This Row],[Confirmed Day]]),1),"")</f>
        <v/>
      </c>
      <c r="U1351" s="12">
        <f>IF(ISNUMBER(Incoming_Data[[#This Row],[Completed Day]]),1,0)</f>
        <v>1</v>
      </c>
      <c r="V1351" s="12">
        <f>IF(ISNUMBER(Incoming_Data[[#This Row],[Confirmed Day]]),1,0)</f>
        <v>0</v>
      </c>
      <c r="X1351" t="s">
        <v>824</v>
      </c>
      <c r="Y1351" s="36">
        <v>41394</v>
      </c>
      <c r="AA1351" t="s">
        <v>1918</v>
      </c>
      <c r="AB1351" s="36">
        <v>41427</v>
      </c>
    </row>
    <row r="1352" spans="2:28" x14ac:dyDescent="0.25">
      <c r="B1352" s="24" t="s">
        <v>30</v>
      </c>
      <c r="C1352" s="24" t="s">
        <v>17</v>
      </c>
      <c r="D1352" s="24" t="s">
        <v>2204</v>
      </c>
      <c r="E1352" s="24" t="s">
        <v>11634</v>
      </c>
      <c r="F1352" s="24" t="s">
        <v>11635</v>
      </c>
      <c r="G1352" s="36">
        <v>41372</v>
      </c>
      <c r="H1352" s="36">
        <v>41372</v>
      </c>
      <c r="I1352" s="12">
        <v>2</v>
      </c>
      <c r="J1352" s="12">
        <v>3</v>
      </c>
      <c r="K1352" s="12">
        <v>3</v>
      </c>
      <c r="L1352" s="24" t="s">
        <v>10625</v>
      </c>
      <c r="M1352" t="str">
        <f>VLOOKUP(LEFT(Incoming_Data[[#This Row],[Object ID]],1),Lookup[#All],2,FALSE)</f>
        <v>Incident</v>
      </c>
      <c r="N1352" s="36">
        <f>IFERROR(VLOOKUP(Incoming_Data[[#This Row],[Object ID]],SP_Data[#All],2,FALSE),"")</f>
        <v>41408</v>
      </c>
      <c r="O1352" s="36" t="str">
        <f>IFERROR(VLOOKUP(Incoming_Data[[#This Row],[Object ID]],Finalized_Data[#All],2,FALSE),"")</f>
        <v/>
      </c>
      <c r="P13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2" s="6">
        <f>IFERROR(DATE(YEAR(Incoming_Data[[#This Row],[Incoming Day]]),MONTH(Incoming_Data[[#This Row],[Incoming Day]]),1),"")</f>
        <v>41365</v>
      </c>
      <c r="R1352" s="3">
        <f>DATE(YEAR(Incoming_Data[[#This Row],[Incoming Day]]),1,1)</f>
        <v>41275</v>
      </c>
      <c r="S1352" s="6">
        <f>IFERROR(DATE(YEAR(Incoming_Data[[#This Row],[Completed Day]]),MONTH(Incoming_Data[[#This Row],[Completed Day]]),1),"")</f>
        <v>41395</v>
      </c>
      <c r="T1352" s="6" t="str">
        <f>IFERROR(DATE(YEAR(Incoming_Data[[#This Row],[Confirmed Day]]),MONTH(Incoming_Data[[#This Row],[Confirmed Day]]),1),"")</f>
        <v/>
      </c>
      <c r="U1352" s="12">
        <f>IF(ISNUMBER(Incoming_Data[[#This Row],[Completed Day]]),1,0)</f>
        <v>1</v>
      </c>
      <c r="V1352" s="12">
        <f>IF(ISNUMBER(Incoming_Data[[#This Row],[Confirmed Day]]),1,0)</f>
        <v>0</v>
      </c>
      <c r="X1352" t="s">
        <v>1824</v>
      </c>
      <c r="Y1352" s="36">
        <v>41397</v>
      </c>
      <c r="AA1352" t="s">
        <v>1828</v>
      </c>
      <c r="AB1352" s="36">
        <v>41428</v>
      </c>
    </row>
    <row r="1353" spans="2:28" x14ac:dyDescent="0.25">
      <c r="B1353" s="24" t="s">
        <v>30</v>
      </c>
      <c r="C1353" s="24" t="s">
        <v>17</v>
      </c>
      <c r="D1353" s="24" t="s">
        <v>2204</v>
      </c>
      <c r="E1353" s="24" t="s">
        <v>11636</v>
      </c>
      <c r="F1353" s="24" t="s">
        <v>11637</v>
      </c>
      <c r="G1353" s="36">
        <v>41375</v>
      </c>
      <c r="H1353" s="36">
        <v>41375</v>
      </c>
      <c r="I1353" s="12">
        <v>3</v>
      </c>
      <c r="J1353" s="12">
        <v>3</v>
      </c>
      <c r="K1353" s="12">
        <v>3</v>
      </c>
      <c r="L1353" s="24" t="s">
        <v>10625</v>
      </c>
      <c r="M1353" t="str">
        <f>VLOOKUP(LEFT(Incoming_Data[[#This Row],[Object ID]],1),Lookup[#All],2,FALSE)</f>
        <v>Incident</v>
      </c>
      <c r="N1353" s="36">
        <f>IFERROR(VLOOKUP(Incoming_Data[[#This Row],[Object ID]],SP_Data[#All],2,FALSE),"")</f>
        <v>41409</v>
      </c>
      <c r="O1353" s="36" t="str">
        <f>IFERROR(VLOOKUP(Incoming_Data[[#This Row],[Object ID]],Finalized_Data[#All],2,FALSE),"")</f>
        <v/>
      </c>
      <c r="P13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3" s="6">
        <f>IFERROR(DATE(YEAR(Incoming_Data[[#This Row],[Incoming Day]]),MONTH(Incoming_Data[[#This Row],[Incoming Day]]),1),"")</f>
        <v>41365</v>
      </c>
      <c r="R1353" s="3">
        <f>DATE(YEAR(Incoming_Data[[#This Row],[Incoming Day]]),1,1)</f>
        <v>41275</v>
      </c>
      <c r="S1353" s="6">
        <f>IFERROR(DATE(YEAR(Incoming_Data[[#This Row],[Completed Day]]),MONTH(Incoming_Data[[#This Row],[Completed Day]]),1),"")</f>
        <v>41395</v>
      </c>
      <c r="T1353" s="6" t="str">
        <f>IFERROR(DATE(YEAR(Incoming_Data[[#This Row],[Confirmed Day]]),MONTH(Incoming_Data[[#This Row],[Confirmed Day]]),1),"")</f>
        <v/>
      </c>
      <c r="U1353" s="12">
        <f>IF(ISNUMBER(Incoming_Data[[#This Row],[Completed Day]]),1,0)</f>
        <v>1</v>
      </c>
      <c r="V1353" s="12">
        <f>IF(ISNUMBER(Incoming_Data[[#This Row],[Confirmed Day]]),1,0)</f>
        <v>0</v>
      </c>
      <c r="X1353" t="s">
        <v>10849</v>
      </c>
      <c r="Y1353" s="36">
        <v>41407</v>
      </c>
      <c r="AA1353" t="s">
        <v>1920</v>
      </c>
      <c r="AB1353" s="36">
        <v>41427</v>
      </c>
    </row>
    <row r="1354" spans="2:28" x14ac:dyDescent="0.25">
      <c r="B1354" s="24" t="s">
        <v>30</v>
      </c>
      <c r="C1354" s="24" t="s">
        <v>17</v>
      </c>
      <c r="D1354" s="24" t="s">
        <v>2204</v>
      </c>
      <c r="E1354" s="24" t="s">
        <v>11638</v>
      </c>
      <c r="F1354" s="24" t="s">
        <v>11639</v>
      </c>
      <c r="G1354" s="36">
        <v>41379</v>
      </c>
      <c r="H1354" s="36">
        <v>41379</v>
      </c>
      <c r="I1354" s="12">
        <v>1</v>
      </c>
      <c r="J1354" s="12">
        <v>3</v>
      </c>
      <c r="K1354" s="12">
        <v>3</v>
      </c>
      <c r="L1354" s="24" t="s">
        <v>10625</v>
      </c>
      <c r="M1354" t="str">
        <f>VLOOKUP(LEFT(Incoming_Data[[#This Row],[Object ID]],1),Lookup[#All],2,FALSE)</f>
        <v>Incident</v>
      </c>
      <c r="N1354" s="36">
        <f>IFERROR(VLOOKUP(Incoming_Data[[#This Row],[Object ID]],SP_Data[#All],2,FALSE),"")</f>
        <v>41408</v>
      </c>
      <c r="O1354" s="36" t="str">
        <f>IFERROR(VLOOKUP(Incoming_Data[[#This Row],[Object ID]],Finalized_Data[#All],2,FALSE),"")</f>
        <v/>
      </c>
      <c r="P13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4" s="6">
        <f>IFERROR(DATE(YEAR(Incoming_Data[[#This Row],[Incoming Day]]),MONTH(Incoming_Data[[#This Row],[Incoming Day]]),1),"")</f>
        <v>41365</v>
      </c>
      <c r="R1354" s="3">
        <f>DATE(YEAR(Incoming_Data[[#This Row],[Incoming Day]]),1,1)</f>
        <v>41275</v>
      </c>
      <c r="S1354" s="6">
        <f>IFERROR(DATE(YEAR(Incoming_Data[[#This Row],[Completed Day]]),MONTH(Incoming_Data[[#This Row],[Completed Day]]),1),"")</f>
        <v>41395</v>
      </c>
      <c r="T1354" s="6" t="str">
        <f>IFERROR(DATE(YEAR(Incoming_Data[[#This Row],[Confirmed Day]]),MONTH(Incoming_Data[[#This Row],[Confirmed Day]]),1),"")</f>
        <v/>
      </c>
      <c r="U1354" s="12">
        <f>IF(ISNUMBER(Incoming_Data[[#This Row],[Completed Day]]),1,0)</f>
        <v>1</v>
      </c>
      <c r="V1354" s="12">
        <f>IF(ISNUMBER(Incoming_Data[[#This Row],[Confirmed Day]]),1,0)</f>
        <v>0</v>
      </c>
      <c r="X1354" t="s">
        <v>825</v>
      </c>
      <c r="Y1354" s="36">
        <v>41394</v>
      </c>
      <c r="AA1354" t="s">
        <v>891</v>
      </c>
      <c r="AB1354" s="36">
        <v>41427</v>
      </c>
    </row>
    <row r="1355" spans="2:28" x14ac:dyDescent="0.25">
      <c r="B1355" s="24" t="s">
        <v>30</v>
      </c>
      <c r="C1355" s="24" t="s">
        <v>17</v>
      </c>
      <c r="D1355" s="24" t="s">
        <v>2204</v>
      </c>
      <c r="E1355" s="24" t="s">
        <v>11640</v>
      </c>
      <c r="F1355" s="24" t="s">
        <v>11641</v>
      </c>
      <c r="G1355" s="36">
        <v>41382</v>
      </c>
      <c r="H1355" s="36">
        <v>41382</v>
      </c>
      <c r="I1355" s="12">
        <v>3</v>
      </c>
      <c r="J1355" s="12">
        <v>3</v>
      </c>
      <c r="K1355" s="12">
        <v>3</v>
      </c>
      <c r="L1355" s="24" t="s">
        <v>10647</v>
      </c>
      <c r="M1355" t="str">
        <f>VLOOKUP(LEFT(Incoming_Data[[#This Row],[Object ID]],1),Lookup[#All],2,FALSE)</f>
        <v>Incident</v>
      </c>
      <c r="N1355" s="36" t="str">
        <f>IFERROR(VLOOKUP(Incoming_Data[[#This Row],[Object ID]],SP_Data[#All],2,FALSE),"")</f>
        <v/>
      </c>
      <c r="O1355" s="36" t="str">
        <f>IFERROR(VLOOKUP(Incoming_Data[[#This Row],[Object ID]],Finalized_Data[#All],2,FALSE),"")</f>
        <v/>
      </c>
      <c r="P13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5" s="6">
        <f>IFERROR(DATE(YEAR(Incoming_Data[[#This Row],[Incoming Day]]),MONTH(Incoming_Data[[#This Row],[Incoming Day]]),1),"")</f>
        <v>41365</v>
      </c>
      <c r="R1355" s="3">
        <f>DATE(YEAR(Incoming_Data[[#This Row],[Incoming Day]]),1,1)</f>
        <v>41275</v>
      </c>
      <c r="S1355" s="6" t="str">
        <f>IFERROR(DATE(YEAR(Incoming_Data[[#This Row],[Completed Day]]),MONTH(Incoming_Data[[#This Row],[Completed Day]]),1),"")</f>
        <v/>
      </c>
      <c r="T1355" s="6" t="str">
        <f>IFERROR(DATE(YEAR(Incoming_Data[[#This Row],[Confirmed Day]]),MONTH(Incoming_Data[[#This Row],[Confirmed Day]]),1),"")</f>
        <v/>
      </c>
      <c r="U1355" s="12">
        <f>IF(ISNUMBER(Incoming_Data[[#This Row],[Completed Day]]),1,0)</f>
        <v>0</v>
      </c>
      <c r="V1355" s="12">
        <f>IF(ISNUMBER(Incoming_Data[[#This Row],[Confirmed Day]]),1,0)</f>
        <v>0</v>
      </c>
      <c r="X1355" t="s">
        <v>11296</v>
      </c>
      <c r="Y1355" s="36">
        <v>41411</v>
      </c>
      <c r="AA1355" t="s">
        <v>892</v>
      </c>
      <c r="AB1355" s="36">
        <v>41427</v>
      </c>
    </row>
    <row r="1356" spans="2:28" x14ac:dyDescent="0.25">
      <c r="B1356" s="24" t="s">
        <v>30</v>
      </c>
      <c r="C1356" s="24" t="s">
        <v>17</v>
      </c>
      <c r="D1356" s="24" t="s">
        <v>2204</v>
      </c>
      <c r="E1356" s="24" t="s">
        <v>11642</v>
      </c>
      <c r="F1356" s="24" t="s">
        <v>11643</v>
      </c>
      <c r="G1356" s="36">
        <v>41383</v>
      </c>
      <c r="H1356" s="36">
        <v>41383</v>
      </c>
      <c r="I1356" s="12">
        <v>3</v>
      </c>
      <c r="J1356" s="12">
        <v>3</v>
      </c>
      <c r="K1356" s="12">
        <v>3</v>
      </c>
      <c r="L1356" s="24" t="s">
        <v>10625</v>
      </c>
      <c r="M1356" t="str">
        <f>VLOOKUP(LEFT(Incoming_Data[[#This Row],[Object ID]],1),Lookup[#All],2,FALSE)</f>
        <v>Incident</v>
      </c>
      <c r="N1356" s="36">
        <f>IFERROR(VLOOKUP(Incoming_Data[[#This Row],[Object ID]],SP_Data[#All],2,FALSE),"")</f>
        <v>41408</v>
      </c>
      <c r="O1356" s="36" t="str">
        <f>IFERROR(VLOOKUP(Incoming_Data[[#This Row],[Object ID]],Finalized_Data[#All],2,FALSE),"")</f>
        <v/>
      </c>
      <c r="P13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6" s="6">
        <f>IFERROR(DATE(YEAR(Incoming_Data[[#This Row],[Incoming Day]]),MONTH(Incoming_Data[[#This Row],[Incoming Day]]),1),"")</f>
        <v>41365</v>
      </c>
      <c r="R1356" s="3">
        <f>DATE(YEAR(Incoming_Data[[#This Row],[Incoming Day]]),1,1)</f>
        <v>41275</v>
      </c>
      <c r="S1356" s="6">
        <f>IFERROR(DATE(YEAR(Incoming_Data[[#This Row],[Completed Day]]),MONTH(Incoming_Data[[#This Row],[Completed Day]]),1),"")</f>
        <v>41395</v>
      </c>
      <c r="T1356" s="6" t="str">
        <f>IFERROR(DATE(YEAR(Incoming_Data[[#This Row],[Confirmed Day]]),MONTH(Incoming_Data[[#This Row],[Confirmed Day]]),1),"")</f>
        <v/>
      </c>
      <c r="U1356" s="12">
        <f>IF(ISNUMBER(Incoming_Data[[#This Row],[Completed Day]]),1,0)</f>
        <v>1</v>
      </c>
      <c r="V1356" s="12">
        <f>IF(ISNUMBER(Incoming_Data[[#This Row],[Confirmed Day]]),1,0)</f>
        <v>0</v>
      </c>
      <c r="X1356" t="s">
        <v>826</v>
      </c>
      <c r="Y1356" s="36">
        <v>41395</v>
      </c>
      <c r="AA1356" t="s">
        <v>893</v>
      </c>
      <c r="AB1356" s="36">
        <v>41396</v>
      </c>
    </row>
    <row r="1357" spans="2:28" x14ac:dyDescent="0.25">
      <c r="B1357" s="24" t="s">
        <v>30</v>
      </c>
      <c r="C1357" s="24" t="s">
        <v>17</v>
      </c>
      <c r="D1357" s="24" t="s">
        <v>2204</v>
      </c>
      <c r="E1357" s="24" t="s">
        <v>1174</v>
      </c>
      <c r="F1357" s="24" t="s">
        <v>1175</v>
      </c>
      <c r="G1357" s="36">
        <v>41386</v>
      </c>
      <c r="H1357" s="36">
        <v>41386</v>
      </c>
      <c r="I1357" s="12">
        <v>3</v>
      </c>
      <c r="J1357" s="12">
        <v>3</v>
      </c>
      <c r="K1357" s="12">
        <v>3</v>
      </c>
      <c r="L1357" s="24" t="s">
        <v>10597</v>
      </c>
      <c r="M1357" t="str">
        <f>VLOOKUP(LEFT(Incoming_Data[[#This Row],[Object ID]],1),Lookup[#All],2,FALSE)</f>
        <v>Incident</v>
      </c>
      <c r="N1357" s="36">
        <f>IFERROR(VLOOKUP(Incoming_Data[[#This Row],[Object ID]],SP_Data[#All],2,FALSE),"")</f>
        <v>41408</v>
      </c>
      <c r="O1357" s="36">
        <f>IFERROR(VLOOKUP(Incoming_Data[[#This Row],[Object ID]],Finalized_Data[#All],2,FALSE),"")</f>
        <v>41408</v>
      </c>
      <c r="P13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7" s="6">
        <f>IFERROR(DATE(YEAR(Incoming_Data[[#This Row],[Incoming Day]]),MONTH(Incoming_Data[[#This Row],[Incoming Day]]),1),"")</f>
        <v>41365</v>
      </c>
      <c r="R1357" s="3">
        <f>DATE(YEAR(Incoming_Data[[#This Row],[Incoming Day]]),1,1)</f>
        <v>41275</v>
      </c>
      <c r="S1357" s="6">
        <f>IFERROR(DATE(YEAR(Incoming_Data[[#This Row],[Completed Day]]),MONTH(Incoming_Data[[#This Row],[Completed Day]]),1),"")</f>
        <v>41395</v>
      </c>
      <c r="T1357" s="6">
        <f>IFERROR(DATE(YEAR(Incoming_Data[[#This Row],[Confirmed Day]]),MONTH(Incoming_Data[[#This Row],[Confirmed Day]]),1),"")</f>
        <v>41395</v>
      </c>
      <c r="U1357" s="12">
        <f>IF(ISNUMBER(Incoming_Data[[#This Row],[Completed Day]]),1,0)</f>
        <v>1</v>
      </c>
      <c r="V1357" s="12">
        <f>IF(ISNUMBER(Incoming_Data[[#This Row],[Confirmed Day]]),1,0)</f>
        <v>1</v>
      </c>
      <c r="X1357" t="s">
        <v>828</v>
      </c>
      <c r="Y1357" s="36">
        <v>41395</v>
      </c>
      <c r="AA1357" t="s">
        <v>895</v>
      </c>
      <c r="AB1357" s="36">
        <v>41397</v>
      </c>
    </row>
    <row r="1358" spans="2:28" x14ac:dyDescent="0.25">
      <c r="B1358" s="24" t="s">
        <v>30</v>
      </c>
      <c r="C1358" s="24" t="s">
        <v>17</v>
      </c>
      <c r="D1358" s="24" t="s">
        <v>2204</v>
      </c>
      <c r="E1358" s="24" t="s">
        <v>11644</v>
      </c>
      <c r="F1358" s="24" t="s">
        <v>11645</v>
      </c>
      <c r="G1358" s="36">
        <v>41389</v>
      </c>
      <c r="H1358" s="36">
        <v>41389</v>
      </c>
      <c r="I1358" s="12">
        <v>1</v>
      </c>
      <c r="J1358" s="12">
        <v>3</v>
      </c>
      <c r="K1358" s="12">
        <v>3</v>
      </c>
      <c r="L1358" s="24" t="s">
        <v>10625</v>
      </c>
      <c r="M1358" t="str">
        <f>VLOOKUP(LEFT(Incoming_Data[[#This Row],[Object ID]],1),Lookup[#All],2,FALSE)</f>
        <v>Incident</v>
      </c>
      <c r="N1358" s="36">
        <f>IFERROR(VLOOKUP(Incoming_Data[[#This Row],[Object ID]],SP_Data[#All],2,FALSE),"")</f>
        <v>41408</v>
      </c>
      <c r="O1358" s="36" t="str">
        <f>IFERROR(VLOOKUP(Incoming_Data[[#This Row],[Object ID]],Finalized_Data[#All],2,FALSE),"")</f>
        <v/>
      </c>
      <c r="P13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8" s="6">
        <f>IFERROR(DATE(YEAR(Incoming_Data[[#This Row],[Incoming Day]]),MONTH(Incoming_Data[[#This Row],[Incoming Day]]),1),"")</f>
        <v>41365</v>
      </c>
      <c r="R1358" s="3">
        <f>DATE(YEAR(Incoming_Data[[#This Row],[Incoming Day]]),1,1)</f>
        <v>41275</v>
      </c>
      <c r="S1358" s="6">
        <f>IFERROR(DATE(YEAR(Incoming_Data[[#This Row],[Completed Day]]),MONTH(Incoming_Data[[#This Row],[Completed Day]]),1),"")</f>
        <v>41395</v>
      </c>
      <c r="T1358" s="6" t="str">
        <f>IFERROR(DATE(YEAR(Incoming_Data[[#This Row],[Confirmed Day]]),MONTH(Incoming_Data[[#This Row],[Confirmed Day]]),1),"")</f>
        <v/>
      </c>
      <c r="U1358" s="12">
        <f>IF(ISNUMBER(Incoming_Data[[#This Row],[Completed Day]]),1,0)</f>
        <v>1</v>
      </c>
      <c r="V1358" s="12">
        <f>IF(ISNUMBER(Incoming_Data[[#This Row],[Confirmed Day]]),1,0)</f>
        <v>0</v>
      </c>
      <c r="X1358" t="s">
        <v>830</v>
      </c>
      <c r="Y1358" s="36">
        <v>41411</v>
      </c>
      <c r="AA1358" t="s">
        <v>896</v>
      </c>
      <c r="AB1358" s="36">
        <v>41408</v>
      </c>
    </row>
    <row r="1359" spans="2:28" x14ac:dyDescent="0.25">
      <c r="B1359" s="24" t="s">
        <v>30</v>
      </c>
      <c r="C1359" s="24" t="s">
        <v>17</v>
      </c>
      <c r="D1359" s="24" t="s">
        <v>2204</v>
      </c>
      <c r="E1359" s="24" t="s">
        <v>1244</v>
      </c>
      <c r="F1359" s="24" t="s">
        <v>1245</v>
      </c>
      <c r="G1359" s="36">
        <v>41395</v>
      </c>
      <c r="H1359" s="36">
        <v>41395</v>
      </c>
      <c r="I1359" s="12">
        <v>3</v>
      </c>
      <c r="J1359" s="12">
        <v>3</v>
      </c>
      <c r="K1359" s="12">
        <v>3</v>
      </c>
      <c r="L1359" s="24" t="s">
        <v>10597</v>
      </c>
      <c r="M1359" t="str">
        <f>VLOOKUP(LEFT(Incoming_Data[[#This Row],[Object ID]],1),Lookup[#All],2,FALSE)</f>
        <v>Incident</v>
      </c>
      <c r="N1359" s="36">
        <f>IFERROR(VLOOKUP(Incoming_Data[[#This Row],[Object ID]],SP_Data[#All],2,FALSE),"")</f>
        <v>41408</v>
      </c>
      <c r="O1359" s="36">
        <f>IFERROR(VLOOKUP(Incoming_Data[[#This Row],[Object ID]],Finalized_Data[#All],2,FALSE),"")</f>
        <v>41409</v>
      </c>
      <c r="P13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59" s="6">
        <f>IFERROR(DATE(YEAR(Incoming_Data[[#This Row],[Incoming Day]]),MONTH(Incoming_Data[[#This Row],[Incoming Day]]),1),"")</f>
        <v>41395</v>
      </c>
      <c r="R1359" s="3">
        <f>DATE(YEAR(Incoming_Data[[#This Row],[Incoming Day]]),1,1)</f>
        <v>41275</v>
      </c>
      <c r="S1359" s="6">
        <f>IFERROR(DATE(YEAR(Incoming_Data[[#This Row],[Completed Day]]),MONTH(Incoming_Data[[#This Row],[Completed Day]]),1),"")</f>
        <v>41395</v>
      </c>
      <c r="T1359" s="6">
        <f>IFERROR(DATE(YEAR(Incoming_Data[[#This Row],[Confirmed Day]]),MONTH(Incoming_Data[[#This Row],[Confirmed Day]]),1),"")</f>
        <v>41395</v>
      </c>
      <c r="U1359" s="12">
        <f>IF(ISNUMBER(Incoming_Data[[#This Row],[Completed Day]]),1,0)</f>
        <v>1</v>
      </c>
      <c r="V1359" s="12">
        <f>IF(ISNUMBER(Incoming_Data[[#This Row],[Confirmed Day]]),1,0)</f>
        <v>1</v>
      </c>
      <c r="X1359" t="s">
        <v>832</v>
      </c>
      <c r="Y1359" s="36">
        <v>41395</v>
      </c>
      <c r="AA1359" t="s">
        <v>898</v>
      </c>
      <c r="AB1359" s="36">
        <v>41428</v>
      </c>
    </row>
    <row r="1360" spans="2:28" x14ac:dyDescent="0.25">
      <c r="B1360" s="24" t="s">
        <v>30</v>
      </c>
      <c r="C1360" s="24" t="s">
        <v>17</v>
      </c>
      <c r="D1360" s="24" t="s">
        <v>2204</v>
      </c>
      <c r="E1360" s="24" t="s">
        <v>3261</v>
      </c>
      <c r="F1360" s="24" t="s">
        <v>11646</v>
      </c>
      <c r="G1360" s="36">
        <v>41395</v>
      </c>
      <c r="H1360" s="36">
        <v>41395</v>
      </c>
      <c r="I1360" s="12">
        <v>2</v>
      </c>
      <c r="J1360" s="12">
        <v>3</v>
      </c>
      <c r="K1360" s="12">
        <v>3</v>
      </c>
      <c r="L1360" s="24" t="s">
        <v>10597</v>
      </c>
      <c r="M1360" t="str">
        <f>VLOOKUP(LEFT(Incoming_Data[[#This Row],[Object ID]],1),Lookup[#All],2,FALSE)</f>
        <v>Incident</v>
      </c>
      <c r="N1360" s="36" t="str">
        <f>IFERROR(VLOOKUP(Incoming_Data[[#This Row],[Object ID]],SP_Data[#All],2,FALSE),"")</f>
        <v/>
      </c>
      <c r="O1360" s="36">
        <f>IFERROR(VLOOKUP(Incoming_Data[[#This Row],[Object ID]],Finalized_Data[#All],2,FALSE),"")</f>
        <v>41408</v>
      </c>
      <c r="P13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360" s="6">
        <f>IFERROR(DATE(YEAR(Incoming_Data[[#This Row],[Incoming Day]]),MONTH(Incoming_Data[[#This Row],[Incoming Day]]),1),"")</f>
        <v>41395</v>
      </c>
      <c r="R1360" s="3">
        <f>DATE(YEAR(Incoming_Data[[#This Row],[Incoming Day]]),1,1)</f>
        <v>41275</v>
      </c>
      <c r="S1360" s="6" t="str">
        <f>IFERROR(DATE(YEAR(Incoming_Data[[#This Row],[Completed Day]]),MONTH(Incoming_Data[[#This Row],[Completed Day]]),1),"")</f>
        <v/>
      </c>
      <c r="T1360" s="6">
        <f>IFERROR(DATE(YEAR(Incoming_Data[[#This Row],[Confirmed Day]]),MONTH(Incoming_Data[[#This Row],[Confirmed Day]]),1),"")</f>
        <v>41395</v>
      </c>
      <c r="U1360" s="12">
        <f>IF(ISNUMBER(Incoming_Data[[#This Row],[Completed Day]]),1,0)</f>
        <v>0</v>
      </c>
      <c r="V1360" s="12">
        <f>IF(ISNUMBER(Incoming_Data[[#This Row],[Confirmed Day]]),1,0)</f>
        <v>1</v>
      </c>
      <c r="X1360" t="s">
        <v>834</v>
      </c>
      <c r="Y1360" s="36">
        <v>41395</v>
      </c>
      <c r="AA1360" t="s">
        <v>900</v>
      </c>
      <c r="AB1360" s="36">
        <v>41428</v>
      </c>
    </row>
    <row r="1361" spans="2:28" x14ac:dyDescent="0.25">
      <c r="B1361" s="24" t="s">
        <v>30</v>
      </c>
      <c r="C1361" s="24" t="s">
        <v>17</v>
      </c>
      <c r="D1361" s="24" t="s">
        <v>2204</v>
      </c>
      <c r="E1361" s="24" t="s">
        <v>11647</v>
      </c>
      <c r="F1361" s="24" t="s">
        <v>11648</v>
      </c>
      <c r="G1361" s="36">
        <v>41404</v>
      </c>
      <c r="H1361" s="36">
        <v>41404</v>
      </c>
      <c r="I1361" s="12">
        <v>3</v>
      </c>
      <c r="J1361" s="12">
        <v>4</v>
      </c>
      <c r="K1361" s="12">
        <v>4</v>
      </c>
      <c r="L1361" s="24" t="s">
        <v>10625</v>
      </c>
      <c r="M1361" t="str">
        <f>VLOOKUP(LEFT(Incoming_Data[[#This Row],[Object ID]],1),Lookup[#All],2,FALSE)</f>
        <v>Incident</v>
      </c>
      <c r="N1361" s="36">
        <f>IFERROR(VLOOKUP(Incoming_Data[[#This Row],[Object ID]],SP_Data[#All],2,FALSE),"")</f>
        <v>41411</v>
      </c>
      <c r="O1361" s="36" t="str">
        <f>IFERROR(VLOOKUP(Incoming_Data[[#This Row],[Object ID]],Finalized_Data[#All],2,FALSE),"")</f>
        <v/>
      </c>
      <c r="P13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1" s="6">
        <f>IFERROR(DATE(YEAR(Incoming_Data[[#This Row],[Incoming Day]]),MONTH(Incoming_Data[[#This Row],[Incoming Day]]),1),"")</f>
        <v>41395</v>
      </c>
      <c r="R1361" s="3">
        <f>DATE(YEAR(Incoming_Data[[#This Row],[Incoming Day]]),1,1)</f>
        <v>41275</v>
      </c>
      <c r="S1361" s="6">
        <f>IFERROR(DATE(YEAR(Incoming_Data[[#This Row],[Completed Day]]),MONTH(Incoming_Data[[#This Row],[Completed Day]]),1),"")</f>
        <v>41395</v>
      </c>
      <c r="T1361" s="6" t="str">
        <f>IFERROR(DATE(YEAR(Incoming_Data[[#This Row],[Confirmed Day]]),MONTH(Incoming_Data[[#This Row],[Confirmed Day]]),1),"")</f>
        <v/>
      </c>
      <c r="U1361" s="12">
        <f>IF(ISNUMBER(Incoming_Data[[#This Row],[Completed Day]]),1,0)</f>
        <v>1</v>
      </c>
      <c r="V1361" s="12">
        <f>IF(ISNUMBER(Incoming_Data[[#This Row],[Confirmed Day]]),1,0)</f>
        <v>0</v>
      </c>
      <c r="X1361" t="s">
        <v>836</v>
      </c>
      <c r="Y1361" s="36">
        <v>41395</v>
      </c>
      <c r="AA1361" t="s">
        <v>902</v>
      </c>
      <c r="AB1361" s="36">
        <v>41396</v>
      </c>
    </row>
    <row r="1362" spans="2:28" x14ac:dyDescent="0.25">
      <c r="B1362" s="24" t="s">
        <v>30</v>
      </c>
      <c r="C1362" s="24" t="s">
        <v>17</v>
      </c>
      <c r="D1362" s="24" t="s">
        <v>2204</v>
      </c>
      <c r="E1362" s="24" t="s">
        <v>1284</v>
      </c>
      <c r="F1362" s="24" t="s">
        <v>1285</v>
      </c>
      <c r="G1362" s="36">
        <v>41411</v>
      </c>
      <c r="H1362" s="36">
        <v>41411</v>
      </c>
      <c r="I1362" s="12">
        <v>1</v>
      </c>
      <c r="J1362" s="12">
        <v>3</v>
      </c>
      <c r="K1362" s="12">
        <v>3</v>
      </c>
      <c r="L1362" s="24" t="s">
        <v>10597</v>
      </c>
      <c r="M1362" t="str">
        <f>VLOOKUP(LEFT(Incoming_Data[[#This Row],[Object ID]],1),Lookup[#All],2,FALSE)</f>
        <v>Incident</v>
      </c>
      <c r="N1362" s="36">
        <f>IFERROR(VLOOKUP(Incoming_Data[[#This Row],[Object ID]],SP_Data[#All],2,FALSE),"")</f>
        <v>41422</v>
      </c>
      <c r="O1362" s="36">
        <f>IFERROR(VLOOKUP(Incoming_Data[[#This Row],[Object ID]],Finalized_Data[#All],2,FALSE),"")</f>
        <v>41422</v>
      </c>
      <c r="P13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2" s="6">
        <f>IFERROR(DATE(YEAR(Incoming_Data[[#This Row],[Incoming Day]]),MONTH(Incoming_Data[[#This Row],[Incoming Day]]),1),"")</f>
        <v>41395</v>
      </c>
      <c r="R1362" s="3">
        <f>DATE(YEAR(Incoming_Data[[#This Row],[Incoming Day]]),1,1)</f>
        <v>41275</v>
      </c>
      <c r="S1362" s="6">
        <f>IFERROR(DATE(YEAR(Incoming_Data[[#This Row],[Completed Day]]),MONTH(Incoming_Data[[#This Row],[Completed Day]]),1),"")</f>
        <v>41395</v>
      </c>
      <c r="T1362" s="6">
        <f>IFERROR(DATE(YEAR(Incoming_Data[[#This Row],[Confirmed Day]]),MONTH(Incoming_Data[[#This Row],[Confirmed Day]]),1),"")</f>
        <v>41395</v>
      </c>
      <c r="U1362" s="12">
        <f>IF(ISNUMBER(Incoming_Data[[#This Row],[Completed Day]]),1,0)</f>
        <v>1</v>
      </c>
      <c r="V1362" s="12">
        <f>IF(ISNUMBER(Incoming_Data[[#This Row],[Confirmed Day]]),1,0)</f>
        <v>1</v>
      </c>
      <c r="X1362" t="s">
        <v>838</v>
      </c>
      <c r="Y1362" s="36">
        <v>41395</v>
      </c>
      <c r="AA1362" t="s">
        <v>904</v>
      </c>
      <c r="AB1362" s="36">
        <v>41397</v>
      </c>
    </row>
    <row r="1363" spans="2:28" x14ac:dyDescent="0.25">
      <c r="B1363" s="24" t="s">
        <v>30</v>
      </c>
      <c r="C1363" s="24" t="s">
        <v>17</v>
      </c>
      <c r="D1363" s="24" t="s">
        <v>2204</v>
      </c>
      <c r="E1363" s="24" t="s">
        <v>11649</v>
      </c>
      <c r="F1363" s="24" t="s">
        <v>11650</v>
      </c>
      <c r="G1363" s="36">
        <v>41415</v>
      </c>
      <c r="H1363" s="36">
        <v>41415</v>
      </c>
      <c r="I1363" s="12">
        <v>4</v>
      </c>
      <c r="J1363" s="12">
        <v>4</v>
      </c>
      <c r="K1363" s="12">
        <v>4</v>
      </c>
      <c r="L1363" s="24" t="s">
        <v>11651</v>
      </c>
      <c r="M1363" t="str">
        <f>VLOOKUP(LEFT(Incoming_Data[[#This Row],[Object ID]],1),Lookup[#All],2,FALSE)</f>
        <v>Incident</v>
      </c>
      <c r="N1363" s="36" t="str">
        <f>IFERROR(VLOOKUP(Incoming_Data[[#This Row],[Object ID]],SP_Data[#All],2,FALSE),"")</f>
        <v/>
      </c>
      <c r="O1363" s="36" t="str">
        <f>IFERROR(VLOOKUP(Incoming_Data[[#This Row],[Object ID]],Finalized_Data[#All],2,FALSE),"")</f>
        <v/>
      </c>
      <c r="P13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3" s="6">
        <f>IFERROR(DATE(YEAR(Incoming_Data[[#This Row],[Incoming Day]]),MONTH(Incoming_Data[[#This Row],[Incoming Day]]),1),"")</f>
        <v>41395</v>
      </c>
      <c r="R1363" s="3">
        <f>DATE(YEAR(Incoming_Data[[#This Row],[Incoming Day]]),1,1)</f>
        <v>41275</v>
      </c>
      <c r="S1363" s="6" t="str">
        <f>IFERROR(DATE(YEAR(Incoming_Data[[#This Row],[Completed Day]]),MONTH(Incoming_Data[[#This Row],[Completed Day]]),1),"")</f>
        <v/>
      </c>
      <c r="T1363" s="6" t="str">
        <f>IFERROR(DATE(YEAR(Incoming_Data[[#This Row],[Confirmed Day]]),MONTH(Incoming_Data[[#This Row],[Confirmed Day]]),1),"")</f>
        <v/>
      </c>
      <c r="U1363" s="12">
        <f>IF(ISNUMBER(Incoming_Data[[#This Row],[Completed Day]]),1,0)</f>
        <v>0</v>
      </c>
      <c r="V1363" s="12">
        <f>IF(ISNUMBER(Incoming_Data[[#This Row],[Confirmed Day]]),1,0)</f>
        <v>0</v>
      </c>
      <c r="X1363" t="s">
        <v>840</v>
      </c>
      <c r="Y1363" s="36">
        <v>41395</v>
      </c>
      <c r="AA1363" t="s">
        <v>906</v>
      </c>
      <c r="AB1363" s="36">
        <v>41397</v>
      </c>
    </row>
    <row r="1364" spans="2:28" x14ac:dyDescent="0.25">
      <c r="B1364" s="24" t="s">
        <v>30</v>
      </c>
      <c r="C1364" s="24" t="s">
        <v>17</v>
      </c>
      <c r="D1364" s="24" t="s">
        <v>2204</v>
      </c>
      <c r="E1364" s="24" t="s">
        <v>11652</v>
      </c>
      <c r="F1364" s="24" t="s">
        <v>11653</v>
      </c>
      <c r="G1364" s="36">
        <v>41424</v>
      </c>
      <c r="H1364" s="36">
        <v>41424</v>
      </c>
      <c r="I1364" s="12">
        <v>3</v>
      </c>
      <c r="J1364" s="12">
        <v>3</v>
      </c>
      <c r="K1364" s="12">
        <v>3</v>
      </c>
      <c r="L1364" s="24" t="s">
        <v>10772</v>
      </c>
      <c r="M1364" t="str">
        <f>VLOOKUP(LEFT(Incoming_Data[[#This Row],[Object ID]],1),Lookup[#All],2,FALSE)</f>
        <v>Incident</v>
      </c>
      <c r="N1364" s="36" t="str">
        <f>IFERROR(VLOOKUP(Incoming_Data[[#This Row],[Object ID]],SP_Data[#All],2,FALSE),"")</f>
        <v/>
      </c>
      <c r="O1364" s="36" t="str">
        <f>IFERROR(VLOOKUP(Incoming_Data[[#This Row],[Object ID]],Finalized_Data[#All],2,FALSE),"")</f>
        <v/>
      </c>
      <c r="P13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4" s="6">
        <f>IFERROR(DATE(YEAR(Incoming_Data[[#This Row],[Incoming Day]]),MONTH(Incoming_Data[[#This Row],[Incoming Day]]),1),"")</f>
        <v>41395</v>
      </c>
      <c r="R1364" s="3">
        <f>DATE(YEAR(Incoming_Data[[#This Row],[Incoming Day]]),1,1)</f>
        <v>41275</v>
      </c>
      <c r="S1364" s="6" t="str">
        <f>IFERROR(DATE(YEAR(Incoming_Data[[#This Row],[Completed Day]]),MONTH(Incoming_Data[[#This Row],[Completed Day]]),1),"")</f>
        <v/>
      </c>
      <c r="T1364" s="6" t="str">
        <f>IFERROR(DATE(YEAR(Incoming_Data[[#This Row],[Confirmed Day]]),MONTH(Incoming_Data[[#This Row],[Confirmed Day]]),1),"")</f>
        <v/>
      </c>
      <c r="U1364" s="12">
        <f>IF(ISNUMBER(Incoming_Data[[#This Row],[Completed Day]]),1,0)</f>
        <v>0</v>
      </c>
      <c r="V1364" s="12">
        <f>IF(ISNUMBER(Incoming_Data[[#This Row],[Confirmed Day]]),1,0)</f>
        <v>0</v>
      </c>
      <c r="X1364" t="s">
        <v>841</v>
      </c>
      <c r="Y1364" s="36">
        <v>41395</v>
      </c>
      <c r="AA1364" t="s">
        <v>908</v>
      </c>
      <c r="AB1364" s="36">
        <v>41428</v>
      </c>
    </row>
    <row r="1365" spans="2:28" x14ac:dyDescent="0.25">
      <c r="B1365" s="24" t="s">
        <v>30</v>
      </c>
      <c r="C1365" s="24" t="s">
        <v>17</v>
      </c>
      <c r="D1365" s="24" t="s">
        <v>2204</v>
      </c>
      <c r="E1365" s="24" t="s">
        <v>11654</v>
      </c>
      <c r="F1365" s="24" t="s">
        <v>11655</v>
      </c>
      <c r="G1365" s="36">
        <v>41425</v>
      </c>
      <c r="H1365" s="36">
        <v>41425</v>
      </c>
      <c r="I1365" s="12">
        <v>3</v>
      </c>
      <c r="J1365" s="12">
        <v>3</v>
      </c>
      <c r="K1365" s="12">
        <v>3</v>
      </c>
      <c r="L1365" s="24" t="s">
        <v>10772</v>
      </c>
      <c r="M1365" t="str">
        <f>VLOOKUP(LEFT(Incoming_Data[[#This Row],[Object ID]],1),Lookup[#All],2,FALSE)</f>
        <v>Incident</v>
      </c>
      <c r="N1365" s="36" t="str">
        <f>IFERROR(VLOOKUP(Incoming_Data[[#This Row],[Object ID]],SP_Data[#All],2,FALSE),"")</f>
        <v/>
      </c>
      <c r="O1365" s="36" t="str">
        <f>IFERROR(VLOOKUP(Incoming_Data[[#This Row],[Object ID]],Finalized_Data[#All],2,FALSE),"")</f>
        <v/>
      </c>
      <c r="P13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5" s="6">
        <f>IFERROR(DATE(YEAR(Incoming_Data[[#This Row],[Incoming Day]]),MONTH(Incoming_Data[[#This Row],[Incoming Day]]),1),"")</f>
        <v>41395</v>
      </c>
      <c r="R1365" s="3">
        <f>DATE(YEAR(Incoming_Data[[#This Row],[Incoming Day]]),1,1)</f>
        <v>41275</v>
      </c>
      <c r="S1365" s="6" t="str">
        <f>IFERROR(DATE(YEAR(Incoming_Data[[#This Row],[Completed Day]]),MONTH(Incoming_Data[[#This Row],[Completed Day]]),1),"")</f>
        <v/>
      </c>
      <c r="T1365" s="6" t="str">
        <f>IFERROR(DATE(YEAR(Incoming_Data[[#This Row],[Confirmed Day]]),MONTH(Incoming_Data[[#This Row],[Confirmed Day]]),1),"")</f>
        <v/>
      </c>
      <c r="U1365" s="12">
        <f>IF(ISNUMBER(Incoming_Data[[#This Row],[Completed Day]]),1,0)</f>
        <v>0</v>
      </c>
      <c r="V1365" s="12">
        <f>IF(ISNUMBER(Incoming_Data[[#This Row],[Confirmed Day]]),1,0)</f>
        <v>0</v>
      </c>
      <c r="X1365" t="s">
        <v>842</v>
      </c>
      <c r="Y1365" s="36">
        <v>41395</v>
      </c>
      <c r="AA1365" t="s">
        <v>1922</v>
      </c>
      <c r="AB1365" s="36">
        <v>41428</v>
      </c>
    </row>
    <row r="1366" spans="2:28" x14ac:dyDescent="0.25">
      <c r="B1366" s="24" t="s">
        <v>30</v>
      </c>
      <c r="C1366" s="24" t="s">
        <v>17</v>
      </c>
      <c r="D1366" s="24" t="s">
        <v>2192</v>
      </c>
      <c r="E1366" s="24" t="s">
        <v>10165</v>
      </c>
      <c r="F1366" s="24" t="s">
        <v>11656</v>
      </c>
      <c r="G1366" s="36">
        <v>41323</v>
      </c>
      <c r="H1366" s="36">
        <v>41323</v>
      </c>
      <c r="I1366" s="12">
        <v>3</v>
      </c>
      <c r="J1366" s="12">
        <v>3</v>
      </c>
      <c r="K1366" s="12">
        <v>3</v>
      </c>
      <c r="L1366" s="24" t="s">
        <v>10597</v>
      </c>
      <c r="M1366" t="str">
        <f>VLOOKUP(LEFT(Incoming_Data[[#This Row],[Object ID]],1),Lookup[#All],2,FALSE)</f>
        <v>Service Request</v>
      </c>
      <c r="N1366" s="36">
        <f>IFERROR(VLOOKUP(Incoming_Data[[#This Row],[Object ID]],SP_Data[#All],2,FALSE),"")</f>
        <v>41353</v>
      </c>
      <c r="O1366" s="36">
        <f>IFERROR(VLOOKUP(Incoming_Data[[#This Row],[Object ID]],Finalized_Data[#All],2,FALSE),"")</f>
        <v>41384</v>
      </c>
      <c r="P13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6" s="6">
        <f>IFERROR(DATE(YEAR(Incoming_Data[[#This Row],[Incoming Day]]),MONTH(Incoming_Data[[#This Row],[Incoming Day]]),1),"")</f>
        <v>41306</v>
      </c>
      <c r="R1366" s="3">
        <f>DATE(YEAR(Incoming_Data[[#This Row],[Incoming Day]]),1,1)</f>
        <v>41275</v>
      </c>
      <c r="S1366" s="6">
        <f>IFERROR(DATE(YEAR(Incoming_Data[[#This Row],[Completed Day]]),MONTH(Incoming_Data[[#This Row],[Completed Day]]),1),"")</f>
        <v>41334</v>
      </c>
      <c r="T1366" s="6">
        <f>IFERROR(DATE(YEAR(Incoming_Data[[#This Row],[Confirmed Day]]),MONTH(Incoming_Data[[#This Row],[Confirmed Day]]),1),"")</f>
        <v>41365</v>
      </c>
      <c r="U1366" s="12">
        <f>IF(ISNUMBER(Incoming_Data[[#This Row],[Completed Day]]),1,0)</f>
        <v>1</v>
      </c>
      <c r="V1366" s="12">
        <f>IF(ISNUMBER(Incoming_Data[[#This Row],[Confirmed Day]]),1,0)</f>
        <v>1</v>
      </c>
      <c r="X1366" t="s">
        <v>843</v>
      </c>
      <c r="Y1366" s="36">
        <v>41395</v>
      </c>
      <c r="AA1366" t="s">
        <v>1924</v>
      </c>
      <c r="AB1366" s="36">
        <v>41428</v>
      </c>
    </row>
    <row r="1367" spans="2:28" x14ac:dyDescent="0.25">
      <c r="B1367" s="24" t="s">
        <v>30</v>
      </c>
      <c r="C1367" s="24" t="s">
        <v>17</v>
      </c>
      <c r="D1367" s="24" t="s">
        <v>2192</v>
      </c>
      <c r="E1367" s="24" t="s">
        <v>10001</v>
      </c>
      <c r="F1367" s="24" t="s">
        <v>11657</v>
      </c>
      <c r="G1367" s="36">
        <v>41324</v>
      </c>
      <c r="H1367" s="36">
        <v>41324</v>
      </c>
      <c r="I1367" s="12">
        <v>3</v>
      </c>
      <c r="J1367" s="12">
        <v>3</v>
      </c>
      <c r="K1367" s="12">
        <v>3</v>
      </c>
      <c r="L1367" s="24" t="s">
        <v>10597</v>
      </c>
      <c r="M1367" t="str">
        <f>VLOOKUP(LEFT(Incoming_Data[[#This Row],[Object ID]],1),Lookup[#All],2,FALSE)</f>
        <v>Service Request</v>
      </c>
      <c r="N1367" s="36">
        <f>IFERROR(VLOOKUP(Incoming_Data[[#This Row],[Object ID]],SP_Data[#All],2,FALSE),"")</f>
        <v>41353</v>
      </c>
      <c r="O1367" s="36">
        <f>IFERROR(VLOOKUP(Incoming_Data[[#This Row],[Object ID]],Finalized_Data[#All],2,FALSE),"")</f>
        <v>41384</v>
      </c>
      <c r="P13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7" s="6">
        <f>IFERROR(DATE(YEAR(Incoming_Data[[#This Row],[Incoming Day]]),MONTH(Incoming_Data[[#This Row],[Incoming Day]]),1),"")</f>
        <v>41306</v>
      </c>
      <c r="R1367" s="3">
        <f>DATE(YEAR(Incoming_Data[[#This Row],[Incoming Day]]),1,1)</f>
        <v>41275</v>
      </c>
      <c r="S1367" s="6">
        <f>IFERROR(DATE(YEAR(Incoming_Data[[#This Row],[Completed Day]]),MONTH(Incoming_Data[[#This Row],[Completed Day]]),1),"")</f>
        <v>41334</v>
      </c>
      <c r="T1367" s="6">
        <f>IFERROR(DATE(YEAR(Incoming_Data[[#This Row],[Confirmed Day]]),MONTH(Incoming_Data[[#This Row],[Confirmed Day]]),1),"")</f>
        <v>41365</v>
      </c>
      <c r="U1367" s="12">
        <f>IF(ISNUMBER(Incoming_Data[[#This Row],[Completed Day]]),1,0)</f>
        <v>1</v>
      </c>
      <c r="V1367" s="12">
        <f>IF(ISNUMBER(Incoming_Data[[#This Row],[Confirmed Day]]),1,0)</f>
        <v>1</v>
      </c>
      <c r="X1367" t="s">
        <v>844</v>
      </c>
      <c r="Y1367" s="36">
        <v>41395</v>
      </c>
      <c r="AA1367" t="s">
        <v>910</v>
      </c>
      <c r="AB1367" s="36">
        <v>41402</v>
      </c>
    </row>
    <row r="1368" spans="2:28" x14ac:dyDescent="0.25">
      <c r="B1368" s="24" t="s">
        <v>30</v>
      </c>
      <c r="C1368" s="24" t="s">
        <v>17</v>
      </c>
      <c r="D1368" s="24" t="s">
        <v>2192</v>
      </c>
      <c r="E1368" s="24" t="s">
        <v>9099</v>
      </c>
      <c r="F1368" s="24" t="s">
        <v>11658</v>
      </c>
      <c r="G1368" s="36">
        <v>41335</v>
      </c>
      <c r="H1368" s="36">
        <v>41334</v>
      </c>
      <c r="I1368" s="12">
        <v>3</v>
      </c>
      <c r="J1368" s="12">
        <v>3</v>
      </c>
      <c r="K1368" s="12">
        <v>3</v>
      </c>
      <c r="L1368" s="24" t="s">
        <v>10597</v>
      </c>
      <c r="M1368" t="str">
        <f>VLOOKUP(LEFT(Incoming_Data[[#This Row],[Object ID]],1),Lookup[#All],2,FALSE)</f>
        <v>Service Request</v>
      </c>
      <c r="N1368" s="36">
        <f>IFERROR(VLOOKUP(Incoming_Data[[#This Row],[Object ID]],SP_Data[#All],2,FALSE),"")</f>
        <v>41353</v>
      </c>
      <c r="O1368" s="36">
        <f>IFERROR(VLOOKUP(Incoming_Data[[#This Row],[Object ID]],Finalized_Data[#All],2,FALSE),"")</f>
        <v>41384</v>
      </c>
      <c r="P13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8" s="6">
        <f>IFERROR(DATE(YEAR(Incoming_Data[[#This Row],[Incoming Day]]),MONTH(Incoming_Data[[#This Row],[Incoming Day]]),1),"")</f>
        <v>41334</v>
      </c>
      <c r="R1368" s="3">
        <f>DATE(YEAR(Incoming_Data[[#This Row],[Incoming Day]]),1,1)</f>
        <v>41275</v>
      </c>
      <c r="S1368" s="6">
        <f>IFERROR(DATE(YEAR(Incoming_Data[[#This Row],[Completed Day]]),MONTH(Incoming_Data[[#This Row],[Completed Day]]),1),"")</f>
        <v>41334</v>
      </c>
      <c r="T1368" s="6">
        <f>IFERROR(DATE(YEAR(Incoming_Data[[#This Row],[Confirmed Day]]),MONTH(Incoming_Data[[#This Row],[Confirmed Day]]),1),"")</f>
        <v>41365</v>
      </c>
      <c r="U1368" s="12">
        <f>IF(ISNUMBER(Incoming_Data[[#This Row],[Completed Day]]),1,0)</f>
        <v>1</v>
      </c>
      <c r="V1368" s="12">
        <f>IF(ISNUMBER(Incoming_Data[[#This Row],[Confirmed Day]]),1,0)</f>
        <v>1</v>
      </c>
      <c r="X1368" t="s">
        <v>846</v>
      </c>
      <c r="Y1368" s="36">
        <v>41395</v>
      </c>
      <c r="AA1368" t="s">
        <v>1830</v>
      </c>
      <c r="AB1368" s="36">
        <v>41428</v>
      </c>
    </row>
    <row r="1369" spans="2:28" x14ac:dyDescent="0.25">
      <c r="B1369" s="24" t="s">
        <v>30</v>
      </c>
      <c r="C1369" s="24" t="s">
        <v>17</v>
      </c>
      <c r="D1369" s="24" t="s">
        <v>2192</v>
      </c>
      <c r="E1369" s="24" t="s">
        <v>9094</v>
      </c>
      <c r="F1369" s="24" t="s">
        <v>11659</v>
      </c>
      <c r="G1369" s="36">
        <v>41333</v>
      </c>
      <c r="H1369" s="36">
        <v>41333</v>
      </c>
      <c r="I1369" s="12">
        <v>3</v>
      </c>
      <c r="J1369" s="12">
        <v>3</v>
      </c>
      <c r="K1369" s="12">
        <v>3</v>
      </c>
      <c r="L1369" s="24" t="s">
        <v>10597</v>
      </c>
      <c r="M1369" t="str">
        <f>VLOOKUP(LEFT(Incoming_Data[[#This Row],[Object ID]],1),Lookup[#All],2,FALSE)</f>
        <v>Service Request</v>
      </c>
      <c r="N1369" s="36">
        <f>IFERROR(VLOOKUP(Incoming_Data[[#This Row],[Object ID]],SP_Data[#All],2,FALSE),"")</f>
        <v>41353</v>
      </c>
      <c r="O1369" s="36">
        <f>IFERROR(VLOOKUP(Incoming_Data[[#This Row],[Object ID]],Finalized_Data[#All],2,FALSE),"")</f>
        <v>41384</v>
      </c>
      <c r="P13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69" s="6">
        <f>IFERROR(DATE(YEAR(Incoming_Data[[#This Row],[Incoming Day]]),MONTH(Incoming_Data[[#This Row],[Incoming Day]]),1),"")</f>
        <v>41306</v>
      </c>
      <c r="R1369" s="3">
        <f>DATE(YEAR(Incoming_Data[[#This Row],[Incoming Day]]),1,1)</f>
        <v>41275</v>
      </c>
      <c r="S1369" s="6">
        <f>IFERROR(DATE(YEAR(Incoming_Data[[#This Row],[Completed Day]]),MONTH(Incoming_Data[[#This Row],[Completed Day]]),1),"")</f>
        <v>41334</v>
      </c>
      <c r="T1369" s="6">
        <f>IFERROR(DATE(YEAR(Incoming_Data[[#This Row],[Confirmed Day]]),MONTH(Incoming_Data[[#This Row],[Confirmed Day]]),1),"")</f>
        <v>41365</v>
      </c>
      <c r="U1369" s="12">
        <f>IF(ISNUMBER(Incoming_Data[[#This Row],[Completed Day]]),1,0)</f>
        <v>1</v>
      </c>
      <c r="V1369" s="12">
        <f>IF(ISNUMBER(Incoming_Data[[#This Row],[Confirmed Day]]),1,0)</f>
        <v>1</v>
      </c>
      <c r="X1369" t="s">
        <v>848</v>
      </c>
      <c r="Y1369" s="36">
        <v>41395</v>
      </c>
      <c r="AA1369" t="s">
        <v>1831</v>
      </c>
      <c r="AB1369" s="36">
        <v>41428</v>
      </c>
    </row>
    <row r="1370" spans="2:28" x14ac:dyDescent="0.25">
      <c r="B1370" s="24" t="s">
        <v>30</v>
      </c>
      <c r="C1370" s="24" t="s">
        <v>17</v>
      </c>
      <c r="D1370" s="24" t="s">
        <v>2192</v>
      </c>
      <c r="E1370" s="24" t="s">
        <v>9077</v>
      </c>
      <c r="F1370" s="24" t="s">
        <v>11658</v>
      </c>
      <c r="G1370" s="36">
        <v>41335</v>
      </c>
      <c r="H1370" s="36">
        <v>41334</v>
      </c>
      <c r="I1370" s="12">
        <v>3</v>
      </c>
      <c r="J1370" s="12">
        <v>3</v>
      </c>
      <c r="K1370" s="12">
        <v>3</v>
      </c>
      <c r="L1370" s="24" t="s">
        <v>10597</v>
      </c>
      <c r="M1370" t="str">
        <f>VLOOKUP(LEFT(Incoming_Data[[#This Row],[Object ID]],1),Lookup[#All],2,FALSE)</f>
        <v>Service Request</v>
      </c>
      <c r="N1370" s="36">
        <f>IFERROR(VLOOKUP(Incoming_Data[[#This Row],[Object ID]],SP_Data[#All],2,FALSE),"")</f>
        <v>41353</v>
      </c>
      <c r="O1370" s="36">
        <f>IFERROR(VLOOKUP(Incoming_Data[[#This Row],[Object ID]],Finalized_Data[#All],2,FALSE),"")</f>
        <v>41384</v>
      </c>
      <c r="P13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0" s="6">
        <f>IFERROR(DATE(YEAR(Incoming_Data[[#This Row],[Incoming Day]]),MONTH(Incoming_Data[[#This Row],[Incoming Day]]),1),"")</f>
        <v>41334</v>
      </c>
      <c r="R1370" s="3">
        <f>DATE(YEAR(Incoming_Data[[#This Row],[Incoming Day]]),1,1)</f>
        <v>41275</v>
      </c>
      <c r="S1370" s="6">
        <f>IFERROR(DATE(YEAR(Incoming_Data[[#This Row],[Completed Day]]),MONTH(Incoming_Data[[#This Row],[Completed Day]]),1),"")</f>
        <v>41334</v>
      </c>
      <c r="T1370" s="6">
        <f>IFERROR(DATE(YEAR(Incoming_Data[[#This Row],[Confirmed Day]]),MONTH(Incoming_Data[[#This Row],[Confirmed Day]]),1),"")</f>
        <v>41365</v>
      </c>
      <c r="U1370" s="12">
        <f>IF(ISNUMBER(Incoming_Data[[#This Row],[Completed Day]]),1,0)</f>
        <v>1</v>
      </c>
      <c r="V1370" s="12">
        <f>IF(ISNUMBER(Incoming_Data[[#This Row],[Confirmed Day]]),1,0)</f>
        <v>1</v>
      </c>
      <c r="X1370" t="s">
        <v>10609</v>
      </c>
      <c r="Y1370" s="36">
        <v>41409</v>
      </c>
      <c r="AA1370" t="s">
        <v>1389</v>
      </c>
      <c r="AB1370" s="36">
        <v>41397</v>
      </c>
    </row>
    <row r="1371" spans="2:28" x14ac:dyDescent="0.25">
      <c r="B1371" s="24" t="s">
        <v>30</v>
      </c>
      <c r="C1371" s="24" t="s">
        <v>17</v>
      </c>
      <c r="D1371" s="24" t="s">
        <v>2192</v>
      </c>
      <c r="E1371" s="24" t="s">
        <v>8771</v>
      </c>
      <c r="F1371" s="24" t="s">
        <v>11658</v>
      </c>
      <c r="G1371" s="36">
        <v>41339</v>
      </c>
      <c r="H1371" s="36">
        <v>41339</v>
      </c>
      <c r="I1371" s="12">
        <v>3</v>
      </c>
      <c r="J1371" s="12">
        <v>3</v>
      </c>
      <c r="K1371" s="12">
        <v>3</v>
      </c>
      <c r="L1371" s="24" t="s">
        <v>10597</v>
      </c>
      <c r="M1371" t="str">
        <f>VLOOKUP(LEFT(Incoming_Data[[#This Row],[Object ID]],1),Lookup[#All],2,FALSE)</f>
        <v>Service Request</v>
      </c>
      <c r="N1371" s="36">
        <f>IFERROR(VLOOKUP(Incoming_Data[[#This Row],[Object ID]],SP_Data[#All],2,FALSE),"")</f>
        <v>41353</v>
      </c>
      <c r="O1371" s="36">
        <f>IFERROR(VLOOKUP(Incoming_Data[[#This Row],[Object ID]],Finalized_Data[#All],2,FALSE),"")</f>
        <v>41384</v>
      </c>
      <c r="P13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1" s="6">
        <f>IFERROR(DATE(YEAR(Incoming_Data[[#This Row],[Incoming Day]]),MONTH(Incoming_Data[[#This Row],[Incoming Day]]),1),"")</f>
        <v>41334</v>
      </c>
      <c r="R1371" s="3">
        <f>DATE(YEAR(Incoming_Data[[#This Row],[Incoming Day]]),1,1)</f>
        <v>41275</v>
      </c>
      <c r="S1371" s="6">
        <f>IFERROR(DATE(YEAR(Incoming_Data[[#This Row],[Completed Day]]),MONTH(Incoming_Data[[#This Row],[Completed Day]]),1),"")</f>
        <v>41334</v>
      </c>
      <c r="T1371" s="6">
        <f>IFERROR(DATE(YEAR(Incoming_Data[[#This Row],[Confirmed Day]]),MONTH(Incoming_Data[[#This Row],[Confirmed Day]]),1),"")</f>
        <v>41365</v>
      </c>
      <c r="U1371" s="12">
        <f>IF(ISNUMBER(Incoming_Data[[#This Row],[Completed Day]]),1,0)</f>
        <v>1</v>
      </c>
      <c r="V1371" s="12">
        <f>IF(ISNUMBER(Incoming_Data[[#This Row],[Confirmed Day]]),1,0)</f>
        <v>1</v>
      </c>
      <c r="X1371" t="s">
        <v>12141</v>
      </c>
      <c r="Y1371" s="36">
        <v>41402</v>
      </c>
      <c r="AA1371" t="s">
        <v>1739</v>
      </c>
      <c r="AB1371" s="36">
        <v>41397</v>
      </c>
    </row>
    <row r="1372" spans="2:28" x14ac:dyDescent="0.25">
      <c r="B1372" s="24" t="s">
        <v>30</v>
      </c>
      <c r="C1372" s="24" t="s">
        <v>17</v>
      </c>
      <c r="D1372" s="24" t="s">
        <v>2192</v>
      </c>
      <c r="E1372" s="24" t="s">
        <v>8591</v>
      </c>
      <c r="F1372" s="24" t="s">
        <v>11660</v>
      </c>
      <c r="G1372" s="36">
        <v>41341</v>
      </c>
      <c r="H1372" s="36">
        <v>41340</v>
      </c>
      <c r="I1372" s="12">
        <v>3</v>
      </c>
      <c r="J1372" s="12">
        <v>3</v>
      </c>
      <c r="K1372" s="12">
        <v>3</v>
      </c>
      <c r="L1372" s="24" t="s">
        <v>10597</v>
      </c>
      <c r="M1372" t="str">
        <f>VLOOKUP(LEFT(Incoming_Data[[#This Row],[Object ID]],1),Lookup[#All],2,FALSE)</f>
        <v>Service Request</v>
      </c>
      <c r="N1372" s="36">
        <f>IFERROR(VLOOKUP(Incoming_Data[[#This Row],[Object ID]],SP_Data[#All],2,FALSE),"")</f>
        <v>41353</v>
      </c>
      <c r="O1372" s="36">
        <f>IFERROR(VLOOKUP(Incoming_Data[[#This Row],[Object ID]],Finalized_Data[#All],2,FALSE),"")</f>
        <v>41384</v>
      </c>
      <c r="P13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2" s="6">
        <f>IFERROR(DATE(YEAR(Incoming_Data[[#This Row],[Incoming Day]]),MONTH(Incoming_Data[[#This Row],[Incoming Day]]),1),"")</f>
        <v>41334</v>
      </c>
      <c r="R1372" s="3">
        <f>DATE(YEAR(Incoming_Data[[#This Row],[Incoming Day]]),1,1)</f>
        <v>41275</v>
      </c>
      <c r="S1372" s="6">
        <f>IFERROR(DATE(YEAR(Incoming_Data[[#This Row],[Completed Day]]),MONTH(Incoming_Data[[#This Row],[Completed Day]]),1),"")</f>
        <v>41334</v>
      </c>
      <c r="T1372" s="6">
        <f>IFERROR(DATE(YEAR(Incoming_Data[[#This Row],[Confirmed Day]]),MONTH(Incoming_Data[[#This Row],[Confirmed Day]]),1),"")</f>
        <v>41365</v>
      </c>
      <c r="U1372" s="12">
        <f>IF(ISNUMBER(Incoming_Data[[#This Row],[Completed Day]]),1,0)</f>
        <v>1</v>
      </c>
      <c r="V1372" s="12">
        <f>IF(ISNUMBER(Incoming_Data[[#This Row],[Confirmed Day]]),1,0)</f>
        <v>1</v>
      </c>
      <c r="X1372" t="s">
        <v>850</v>
      </c>
      <c r="Y1372" s="36">
        <v>41395</v>
      </c>
      <c r="AA1372" t="s">
        <v>912</v>
      </c>
      <c r="AB1372" s="36">
        <v>41428</v>
      </c>
    </row>
    <row r="1373" spans="2:28" x14ac:dyDescent="0.25">
      <c r="B1373" s="24" t="s">
        <v>30</v>
      </c>
      <c r="C1373" s="24" t="s">
        <v>17</v>
      </c>
      <c r="D1373" s="24" t="s">
        <v>2192</v>
      </c>
      <c r="E1373" s="24" t="s">
        <v>8531</v>
      </c>
      <c r="F1373" s="24" t="s">
        <v>11661</v>
      </c>
      <c r="G1373" s="36">
        <v>41340</v>
      </c>
      <c r="H1373" s="36">
        <v>41340</v>
      </c>
      <c r="I1373" s="12">
        <v>3</v>
      </c>
      <c r="J1373" s="12">
        <v>3</v>
      </c>
      <c r="K1373" s="12">
        <v>3</v>
      </c>
      <c r="L1373" s="24" t="s">
        <v>10597</v>
      </c>
      <c r="M1373" t="str">
        <f>VLOOKUP(LEFT(Incoming_Data[[#This Row],[Object ID]],1),Lookup[#All],2,FALSE)</f>
        <v>Service Request</v>
      </c>
      <c r="N1373" s="36">
        <f>IFERROR(VLOOKUP(Incoming_Data[[#This Row],[Object ID]],SP_Data[#All],2,FALSE),"")</f>
        <v>41353</v>
      </c>
      <c r="O1373" s="36">
        <f>IFERROR(VLOOKUP(Incoming_Data[[#This Row],[Object ID]],Finalized_Data[#All],2,FALSE),"")</f>
        <v>41384</v>
      </c>
      <c r="P13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3" s="6">
        <f>IFERROR(DATE(YEAR(Incoming_Data[[#This Row],[Incoming Day]]),MONTH(Incoming_Data[[#This Row],[Incoming Day]]),1),"")</f>
        <v>41334</v>
      </c>
      <c r="R1373" s="3">
        <f>DATE(YEAR(Incoming_Data[[#This Row],[Incoming Day]]),1,1)</f>
        <v>41275</v>
      </c>
      <c r="S1373" s="6">
        <f>IFERROR(DATE(YEAR(Incoming_Data[[#This Row],[Completed Day]]),MONTH(Incoming_Data[[#This Row],[Completed Day]]),1),"")</f>
        <v>41334</v>
      </c>
      <c r="T1373" s="6">
        <f>IFERROR(DATE(YEAR(Incoming_Data[[#This Row],[Confirmed Day]]),MONTH(Incoming_Data[[#This Row],[Confirmed Day]]),1),"")</f>
        <v>41365</v>
      </c>
      <c r="U1373" s="12">
        <f>IF(ISNUMBER(Incoming_Data[[#This Row],[Completed Day]]),1,0)</f>
        <v>1</v>
      </c>
      <c r="V1373" s="12">
        <f>IF(ISNUMBER(Incoming_Data[[#This Row],[Confirmed Day]]),1,0)</f>
        <v>1</v>
      </c>
      <c r="X1373" t="s">
        <v>1383</v>
      </c>
      <c r="Y1373" s="36">
        <v>41395</v>
      </c>
      <c r="AA1373" t="s">
        <v>914</v>
      </c>
      <c r="AB1373" s="36">
        <v>41428</v>
      </c>
    </row>
    <row r="1374" spans="2:28" x14ac:dyDescent="0.25">
      <c r="B1374" s="24" t="s">
        <v>30</v>
      </c>
      <c r="C1374" s="24" t="s">
        <v>17</v>
      </c>
      <c r="D1374" s="24" t="s">
        <v>2192</v>
      </c>
      <c r="E1374" s="24" t="s">
        <v>8526</v>
      </c>
      <c r="F1374" s="24" t="s">
        <v>11662</v>
      </c>
      <c r="G1374" s="36">
        <v>41340</v>
      </c>
      <c r="H1374" s="36">
        <v>41340</v>
      </c>
      <c r="I1374" s="12">
        <v>3</v>
      </c>
      <c r="J1374" s="12">
        <v>3</v>
      </c>
      <c r="K1374" s="12">
        <v>3</v>
      </c>
      <c r="L1374" s="24" t="s">
        <v>10597</v>
      </c>
      <c r="M1374" t="str">
        <f>VLOOKUP(LEFT(Incoming_Data[[#This Row],[Object ID]],1),Lookup[#All],2,FALSE)</f>
        <v>Service Request</v>
      </c>
      <c r="N1374" s="36">
        <f>IFERROR(VLOOKUP(Incoming_Data[[#This Row],[Object ID]],SP_Data[#All],2,FALSE),"")</f>
        <v>41353</v>
      </c>
      <c r="O1374" s="36">
        <f>IFERROR(VLOOKUP(Incoming_Data[[#This Row],[Object ID]],Finalized_Data[#All],2,FALSE),"")</f>
        <v>41384</v>
      </c>
      <c r="P13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4" s="6">
        <f>IFERROR(DATE(YEAR(Incoming_Data[[#This Row],[Incoming Day]]),MONTH(Incoming_Data[[#This Row],[Incoming Day]]),1),"")</f>
        <v>41334</v>
      </c>
      <c r="R1374" s="3">
        <f>DATE(YEAR(Incoming_Data[[#This Row],[Incoming Day]]),1,1)</f>
        <v>41275</v>
      </c>
      <c r="S1374" s="6">
        <f>IFERROR(DATE(YEAR(Incoming_Data[[#This Row],[Completed Day]]),MONTH(Incoming_Data[[#This Row],[Completed Day]]),1),"")</f>
        <v>41334</v>
      </c>
      <c r="T1374" s="6">
        <f>IFERROR(DATE(YEAR(Incoming_Data[[#This Row],[Confirmed Day]]),MONTH(Incoming_Data[[#This Row],[Confirmed Day]]),1),"")</f>
        <v>41365</v>
      </c>
      <c r="U1374" s="12">
        <f>IF(ISNUMBER(Incoming_Data[[#This Row],[Completed Day]]),1,0)</f>
        <v>1</v>
      </c>
      <c r="V1374" s="12">
        <f>IF(ISNUMBER(Incoming_Data[[#This Row],[Confirmed Day]]),1,0)</f>
        <v>1</v>
      </c>
      <c r="X1374" t="s">
        <v>1385</v>
      </c>
      <c r="Y1374" s="36">
        <v>41395</v>
      </c>
      <c r="AA1374" t="s">
        <v>916</v>
      </c>
      <c r="AB1374" s="36">
        <v>41397</v>
      </c>
    </row>
    <row r="1375" spans="2:28" x14ac:dyDescent="0.25">
      <c r="B1375" s="24" t="s">
        <v>30</v>
      </c>
      <c r="C1375" s="24" t="s">
        <v>17</v>
      </c>
      <c r="D1375" s="24" t="s">
        <v>2192</v>
      </c>
      <c r="E1375" s="24" t="s">
        <v>8464</v>
      </c>
      <c r="F1375" s="24" t="s">
        <v>11612</v>
      </c>
      <c r="G1375" s="36">
        <v>41339</v>
      </c>
      <c r="H1375" s="36">
        <v>41339</v>
      </c>
      <c r="I1375" s="12">
        <v>3</v>
      </c>
      <c r="J1375" s="12">
        <v>3</v>
      </c>
      <c r="K1375" s="12">
        <v>3</v>
      </c>
      <c r="L1375" s="24" t="s">
        <v>10597</v>
      </c>
      <c r="M1375" t="str">
        <f>VLOOKUP(LEFT(Incoming_Data[[#This Row],[Object ID]],1),Lookup[#All],2,FALSE)</f>
        <v>Service Request</v>
      </c>
      <c r="N1375" s="36">
        <f>IFERROR(VLOOKUP(Incoming_Data[[#This Row],[Object ID]],SP_Data[#All],2,FALSE),"")</f>
        <v>41353</v>
      </c>
      <c r="O1375" s="36">
        <f>IFERROR(VLOOKUP(Incoming_Data[[#This Row],[Object ID]],Finalized_Data[#All],2,FALSE),"")</f>
        <v>41384</v>
      </c>
      <c r="P13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5" s="6">
        <f>IFERROR(DATE(YEAR(Incoming_Data[[#This Row],[Incoming Day]]),MONTH(Incoming_Data[[#This Row],[Incoming Day]]),1),"")</f>
        <v>41334</v>
      </c>
      <c r="R1375" s="3">
        <f>DATE(YEAR(Incoming_Data[[#This Row],[Incoming Day]]),1,1)</f>
        <v>41275</v>
      </c>
      <c r="S1375" s="6">
        <f>IFERROR(DATE(YEAR(Incoming_Data[[#This Row],[Completed Day]]),MONTH(Incoming_Data[[#This Row],[Completed Day]]),1),"")</f>
        <v>41334</v>
      </c>
      <c r="T1375" s="6">
        <f>IFERROR(DATE(YEAR(Incoming_Data[[#This Row],[Confirmed Day]]),MONTH(Incoming_Data[[#This Row],[Confirmed Day]]),1),"")</f>
        <v>41365</v>
      </c>
      <c r="U1375" s="12">
        <f>IF(ISNUMBER(Incoming_Data[[#This Row],[Completed Day]]),1,0)</f>
        <v>1</v>
      </c>
      <c r="V1375" s="12">
        <f>IF(ISNUMBER(Incoming_Data[[#This Row],[Confirmed Day]]),1,0)</f>
        <v>1</v>
      </c>
      <c r="X1375" t="s">
        <v>10611</v>
      </c>
      <c r="Y1375" s="36">
        <v>41408</v>
      </c>
      <c r="AA1375" t="s">
        <v>1741</v>
      </c>
      <c r="AB1375" s="36">
        <v>41428</v>
      </c>
    </row>
    <row r="1376" spans="2:28" x14ac:dyDescent="0.25">
      <c r="B1376" s="24" t="s">
        <v>30</v>
      </c>
      <c r="C1376" s="24" t="s">
        <v>17</v>
      </c>
      <c r="D1376" s="24" t="s">
        <v>2192</v>
      </c>
      <c r="E1376" s="24" t="s">
        <v>8419</v>
      </c>
      <c r="F1376" s="24" t="s">
        <v>11663</v>
      </c>
      <c r="G1376" s="36">
        <v>41305</v>
      </c>
      <c r="H1376" s="36">
        <v>41305</v>
      </c>
      <c r="I1376" s="12">
        <v>3</v>
      </c>
      <c r="J1376" s="12">
        <v>3</v>
      </c>
      <c r="K1376" s="12">
        <v>3</v>
      </c>
      <c r="L1376" s="24" t="s">
        <v>10597</v>
      </c>
      <c r="M1376" t="str">
        <f>VLOOKUP(LEFT(Incoming_Data[[#This Row],[Object ID]],1),Lookup[#All],2,FALSE)</f>
        <v>Service Request</v>
      </c>
      <c r="N1376" s="36">
        <f>IFERROR(VLOOKUP(Incoming_Data[[#This Row],[Object ID]],SP_Data[#All],2,FALSE),"")</f>
        <v>41353</v>
      </c>
      <c r="O1376" s="36">
        <f>IFERROR(VLOOKUP(Incoming_Data[[#This Row],[Object ID]],Finalized_Data[#All],2,FALSE),"")</f>
        <v>41384</v>
      </c>
      <c r="P13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6" s="6">
        <f>IFERROR(DATE(YEAR(Incoming_Data[[#This Row],[Incoming Day]]),MONTH(Incoming_Data[[#This Row],[Incoming Day]]),1),"")</f>
        <v>41275</v>
      </c>
      <c r="R1376" s="3">
        <f>DATE(YEAR(Incoming_Data[[#This Row],[Incoming Day]]),1,1)</f>
        <v>41275</v>
      </c>
      <c r="S1376" s="6">
        <f>IFERROR(DATE(YEAR(Incoming_Data[[#This Row],[Completed Day]]),MONTH(Incoming_Data[[#This Row],[Completed Day]]),1),"")</f>
        <v>41334</v>
      </c>
      <c r="T1376" s="6">
        <f>IFERROR(DATE(YEAR(Incoming_Data[[#This Row],[Confirmed Day]]),MONTH(Incoming_Data[[#This Row],[Confirmed Day]]),1),"")</f>
        <v>41365</v>
      </c>
      <c r="U1376" s="12">
        <f>IF(ISNUMBER(Incoming_Data[[#This Row],[Completed Day]]),1,0)</f>
        <v>1</v>
      </c>
      <c r="V1376" s="12">
        <f>IF(ISNUMBER(Incoming_Data[[#This Row],[Confirmed Day]]),1,0)</f>
        <v>1</v>
      </c>
      <c r="X1376" t="s">
        <v>12233</v>
      </c>
      <c r="Y1376" s="36">
        <v>41408</v>
      </c>
      <c r="AA1376" t="s">
        <v>1391</v>
      </c>
      <c r="AB1376" s="36">
        <v>41428</v>
      </c>
    </row>
    <row r="1377" spans="2:28" x14ac:dyDescent="0.25">
      <c r="B1377" s="24" t="s">
        <v>30</v>
      </c>
      <c r="C1377" s="24" t="s">
        <v>17</v>
      </c>
      <c r="D1377" s="24" t="s">
        <v>2192</v>
      </c>
      <c r="E1377" s="24" t="s">
        <v>7727</v>
      </c>
      <c r="F1377" s="24" t="s">
        <v>11664</v>
      </c>
      <c r="G1377" s="36">
        <v>41348</v>
      </c>
      <c r="H1377" s="36">
        <v>41348</v>
      </c>
      <c r="I1377" s="12">
        <v>3</v>
      </c>
      <c r="J1377" s="12">
        <v>3</v>
      </c>
      <c r="K1377" s="12">
        <v>3</v>
      </c>
      <c r="L1377" s="24" t="s">
        <v>10597</v>
      </c>
      <c r="M1377" t="str">
        <f>VLOOKUP(LEFT(Incoming_Data[[#This Row],[Object ID]],1),Lookup[#All],2,FALSE)</f>
        <v>Service Request</v>
      </c>
      <c r="N1377" s="36">
        <f>IFERROR(VLOOKUP(Incoming_Data[[#This Row],[Object ID]],SP_Data[#All],2,FALSE),"")</f>
        <v>41353</v>
      </c>
      <c r="O1377" s="36">
        <f>IFERROR(VLOOKUP(Incoming_Data[[#This Row],[Object ID]],Finalized_Data[#All],2,FALSE),"")</f>
        <v>41384</v>
      </c>
      <c r="P13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7" s="6">
        <f>IFERROR(DATE(YEAR(Incoming_Data[[#This Row],[Incoming Day]]),MONTH(Incoming_Data[[#This Row],[Incoming Day]]),1),"")</f>
        <v>41334</v>
      </c>
      <c r="R1377" s="3">
        <f>DATE(YEAR(Incoming_Data[[#This Row],[Incoming Day]]),1,1)</f>
        <v>41275</v>
      </c>
      <c r="S1377" s="6">
        <f>IFERROR(DATE(YEAR(Incoming_Data[[#This Row],[Completed Day]]),MONTH(Incoming_Data[[#This Row],[Completed Day]]),1),"")</f>
        <v>41334</v>
      </c>
      <c r="T1377" s="6">
        <f>IFERROR(DATE(YEAR(Incoming_Data[[#This Row],[Confirmed Day]]),MONTH(Incoming_Data[[#This Row],[Confirmed Day]]),1),"")</f>
        <v>41365</v>
      </c>
      <c r="U1377" s="12">
        <f>IF(ISNUMBER(Incoming_Data[[#This Row],[Completed Day]]),1,0)</f>
        <v>1</v>
      </c>
      <c r="V1377" s="12">
        <f>IF(ISNUMBER(Incoming_Data[[#This Row],[Confirmed Day]]),1,0)</f>
        <v>1</v>
      </c>
      <c r="X1377" t="s">
        <v>852</v>
      </c>
      <c r="Y1377" s="36">
        <v>41395</v>
      </c>
      <c r="AA1377" t="s">
        <v>1393</v>
      </c>
      <c r="AB1377" s="36">
        <v>41397</v>
      </c>
    </row>
    <row r="1378" spans="2:28" x14ac:dyDescent="0.25">
      <c r="B1378" s="24" t="s">
        <v>30</v>
      </c>
      <c r="C1378" s="24" t="s">
        <v>17</v>
      </c>
      <c r="D1378" s="24" t="s">
        <v>2192</v>
      </c>
      <c r="E1378" s="24" t="s">
        <v>7658</v>
      </c>
      <c r="F1378" s="24" t="s">
        <v>11664</v>
      </c>
      <c r="G1378" s="36">
        <v>41348</v>
      </c>
      <c r="H1378" s="36">
        <v>41348</v>
      </c>
      <c r="I1378" s="12">
        <v>3</v>
      </c>
      <c r="J1378" s="12">
        <v>3</v>
      </c>
      <c r="K1378" s="12">
        <v>3</v>
      </c>
      <c r="L1378" s="24" t="s">
        <v>10597</v>
      </c>
      <c r="M1378" t="str">
        <f>VLOOKUP(LEFT(Incoming_Data[[#This Row],[Object ID]],1),Lookup[#All],2,FALSE)</f>
        <v>Service Request</v>
      </c>
      <c r="N1378" s="36">
        <f>IFERROR(VLOOKUP(Incoming_Data[[#This Row],[Object ID]],SP_Data[#All],2,FALSE),"")</f>
        <v>41353</v>
      </c>
      <c r="O1378" s="36">
        <f>IFERROR(VLOOKUP(Incoming_Data[[#This Row],[Object ID]],Finalized_Data[#All],2,FALSE),"")</f>
        <v>41384</v>
      </c>
      <c r="P13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8" s="6">
        <f>IFERROR(DATE(YEAR(Incoming_Data[[#This Row],[Incoming Day]]),MONTH(Incoming_Data[[#This Row],[Incoming Day]]),1),"")</f>
        <v>41334</v>
      </c>
      <c r="R1378" s="3">
        <f>DATE(YEAR(Incoming_Data[[#This Row],[Incoming Day]]),1,1)</f>
        <v>41275</v>
      </c>
      <c r="S1378" s="6">
        <f>IFERROR(DATE(YEAR(Incoming_Data[[#This Row],[Completed Day]]),MONTH(Incoming_Data[[#This Row],[Completed Day]]),1),"")</f>
        <v>41334</v>
      </c>
      <c r="T1378" s="6">
        <f>IFERROR(DATE(YEAR(Incoming_Data[[#This Row],[Confirmed Day]]),MONTH(Incoming_Data[[#This Row],[Confirmed Day]]),1),"")</f>
        <v>41365</v>
      </c>
      <c r="U1378" s="12">
        <f>IF(ISNUMBER(Incoming_Data[[#This Row],[Completed Day]]),1,0)</f>
        <v>1</v>
      </c>
      <c r="V1378" s="12">
        <f>IF(ISNUMBER(Incoming_Data[[#This Row],[Confirmed Day]]),1,0)</f>
        <v>1</v>
      </c>
      <c r="X1378" t="s">
        <v>853</v>
      </c>
      <c r="Y1378" s="36">
        <v>41396</v>
      </c>
      <c r="AA1378" t="s">
        <v>1925</v>
      </c>
      <c r="AB1378" s="36">
        <v>41428</v>
      </c>
    </row>
    <row r="1379" spans="2:28" x14ac:dyDescent="0.25">
      <c r="B1379" s="24" t="s">
        <v>30</v>
      </c>
      <c r="C1379" s="24" t="s">
        <v>17</v>
      </c>
      <c r="D1379" s="24" t="s">
        <v>2192</v>
      </c>
      <c r="E1379" s="24" t="s">
        <v>7184</v>
      </c>
      <c r="F1379" s="24" t="s">
        <v>10826</v>
      </c>
      <c r="G1379" s="36">
        <v>41352</v>
      </c>
      <c r="H1379" s="36">
        <v>41352</v>
      </c>
      <c r="I1379" s="12">
        <v>3</v>
      </c>
      <c r="J1379" s="12">
        <v>3</v>
      </c>
      <c r="K1379" s="12">
        <v>3</v>
      </c>
      <c r="L1379" s="24" t="s">
        <v>10597</v>
      </c>
      <c r="M1379" t="str">
        <f>VLOOKUP(LEFT(Incoming_Data[[#This Row],[Object ID]],1),Lookup[#All],2,FALSE)</f>
        <v>Service Request</v>
      </c>
      <c r="N1379" s="36">
        <f>IFERROR(VLOOKUP(Incoming_Data[[#This Row],[Object ID]],SP_Data[#All],2,FALSE),"")</f>
        <v>41355</v>
      </c>
      <c r="O1379" s="36">
        <f>IFERROR(VLOOKUP(Incoming_Data[[#This Row],[Object ID]],Finalized_Data[#All],2,FALSE),"")</f>
        <v>41386</v>
      </c>
      <c r="P13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79" s="6">
        <f>IFERROR(DATE(YEAR(Incoming_Data[[#This Row],[Incoming Day]]),MONTH(Incoming_Data[[#This Row],[Incoming Day]]),1),"")</f>
        <v>41334</v>
      </c>
      <c r="R1379" s="3">
        <f>DATE(YEAR(Incoming_Data[[#This Row],[Incoming Day]]),1,1)</f>
        <v>41275</v>
      </c>
      <c r="S1379" s="6">
        <f>IFERROR(DATE(YEAR(Incoming_Data[[#This Row],[Completed Day]]),MONTH(Incoming_Data[[#This Row],[Completed Day]]),1),"")</f>
        <v>41334</v>
      </c>
      <c r="T1379" s="6">
        <f>IFERROR(DATE(YEAR(Incoming_Data[[#This Row],[Confirmed Day]]),MONTH(Incoming_Data[[#This Row],[Confirmed Day]]),1),"")</f>
        <v>41365</v>
      </c>
      <c r="U1379" s="12">
        <f>IF(ISNUMBER(Incoming_Data[[#This Row],[Completed Day]]),1,0)</f>
        <v>1</v>
      </c>
      <c r="V1379" s="12">
        <f>IF(ISNUMBER(Incoming_Data[[#This Row],[Confirmed Day]]),1,0)</f>
        <v>1</v>
      </c>
      <c r="X1379" t="s">
        <v>11171</v>
      </c>
      <c r="Y1379" s="36">
        <v>41405</v>
      </c>
      <c r="AA1379" t="s">
        <v>1927</v>
      </c>
      <c r="AB1379" s="36">
        <v>41428</v>
      </c>
    </row>
    <row r="1380" spans="2:28" x14ac:dyDescent="0.25">
      <c r="B1380" s="24" t="s">
        <v>30</v>
      </c>
      <c r="C1380" s="24" t="s">
        <v>17</v>
      </c>
      <c r="D1380" s="24" t="s">
        <v>2192</v>
      </c>
      <c r="E1380" s="24" t="s">
        <v>7035</v>
      </c>
      <c r="F1380" s="24" t="s">
        <v>11665</v>
      </c>
      <c r="G1380" s="36">
        <v>41353</v>
      </c>
      <c r="H1380" s="36">
        <v>41353</v>
      </c>
      <c r="I1380" s="12">
        <v>3</v>
      </c>
      <c r="J1380" s="12">
        <v>3</v>
      </c>
      <c r="K1380" s="12">
        <v>3</v>
      </c>
      <c r="L1380" s="24" t="s">
        <v>10597</v>
      </c>
      <c r="M1380" t="str">
        <f>VLOOKUP(LEFT(Incoming_Data[[#This Row],[Object ID]],1),Lookup[#All],2,FALSE)</f>
        <v>Service Request</v>
      </c>
      <c r="N1380" s="36">
        <f>IFERROR(VLOOKUP(Incoming_Data[[#This Row],[Object ID]],SP_Data[#All],2,FALSE),"")</f>
        <v>41356</v>
      </c>
      <c r="O1380" s="36">
        <f>IFERROR(VLOOKUP(Incoming_Data[[#This Row],[Object ID]],Finalized_Data[#All],2,FALSE),"")</f>
        <v>41387</v>
      </c>
      <c r="P13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0" s="6">
        <f>IFERROR(DATE(YEAR(Incoming_Data[[#This Row],[Incoming Day]]),MONTH(Incoming_Data[[#This Row],[Incoming Day]]),1),"")</f>
        <v>41334</v>
      </c>
      <c r="R1380" s="3">
        <f>DATE(YEAR(Incoming_Data[[#This Row],[Incoming Day]]),1,1)</f>
        <v>41275</v>
      </c>
      <c r="S1380" s="6">
        <f>IFERROR(DATE(YEAR(Incoming_Data[[#This Row],[Completed Day]]),MONTH(Incoming_Data[[#This Row],[Completed Day]]),1),"")</f>
        <v>41334</v>
      </c>
      <c r="T1380" s="6">
        <f>IFERROR(DATE(YEAR(Incoming_Data[[#This Row],[Confirmed Day]]),MONTH(Incoming_Data[[#This Row],[Confirmed Day]]),1),"")</f>
        <v>41365</v>
      </c>
      <c r="U1380" s="12">
        <f>IF(ISNUMBER(Incoming_Data[[#This Row],[Completed Day]]),1,0)</f>
        <v>1</v>
      </c>
      <c r="V1380" s="12">
        <f>IF(ISNUMBER(Incoming_Data[[#This Row],[Confirmed Day]]),1,0)</f>
        <v>1</v>
      </c>
      <c r="X1380" t="s">
        <v>855</v>
      </c>
      <c r="Y1380" s="36">
        <v>41396</v>
      </c>
      <c r="AA1380" t="s">
        <v>918</v>
      </c>
      <c r="AB1380" s="36">
        <v>41397</v>
      </c>
    </row>
    <row r="1381" spans="2:28" x14ac:dyDescent="0.25">
      <c r="B1381" s="24" t="s">
        <v>30</v>
      </c>
      <c r="C1381" s="24" t="s">
        <v>17</v>
      </c>
      <c r="D1381" s="24" t="s">
        <v>2192</v>
      </c>
      <c r="E1381" s="24" t="s">
        <v>7068</v>
      </c>
      <c r="F1381" s="24" t="s">
        <v>11666</v>
      </c>
      <c r="G1381" s="36">
        <v>41353</v>
      </c>
      <c r="H1381" s="36">
        <v>41353</v>
      </c>
      <c r="I1381" s="12">
        <v>3</v>
      </c>
      <c r="J1381" s="12">
        <v>3</v>
      </c>
      <c r="K1381" s="12">
        <v>3</v>
      </c>
      <c r="L1381" s="24" t="s">
        <v>10597</v>
      </c>
      <c r="M1381" t="str">
        <f>VLOOKUP(LEFT(Incoming_Data[[#This Row],[Object ID]],1),Lookup[#All],2,FALSE)</f>
        <v>Service Request</v>
      </c>
      <c r="N1381" s="36">
        <f>IFERROR(VLOOKUP(Incoming_Data[[#This Row],[Object ID]],SP_Data[#All],2,FALSE),"")</f>
        <v>41356</v>
      </c>
      <c r="O1381" s="36">
        <f>IFERROR(VLOOKUP(Incoming_Data[[#This Row],[Object ID]],Finalized_Data[#All],2,FALSE),"")</f>
        <v>41387</v>
      </c>
      <c r="P13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1" s="6">
        <f>IFERROR(DATE(YEAR(Incoming_Data[[#This Row],[Incoming Day]]),MONTH(Incoming_Data[[#This Row],[Incoming Day]]),1),"")</f>
        <v>41334</v>
      </c>
      <c r="R1381" s="3">
        <f>DATE(YEAR(Incoming_Data[[#This Row],[Incoming Day]]),1,1)</f>
        <v>41275</v>
      </c>
      <c r="S1381" s="6">
        <f>IFERROR(DATE(YEAR(Incoming_Data[[#This Row],[Completed Day]]),MONTH(Incoming_Data[[#This Row],[Completed Day]]),1),"")</f>
        <v>41334</v>
      </c>
      <c r="T1381" s="6">
        <f>IFERROR(DATE(YEAR(Incoming_Data[[#This Row],[Confirmed Day]]),MONTH(Incoming_Data[[#This Row],[Confirmed Day]]),1),"")</f>
        <v>41365</v>
      </c>
      <c r="U1381" s="12">
        <f>IF(ISNUMBER(Incoming_Data[[#This Row],[Completed Day]]),1,0)</f>
        <v>1</v>
      </c>
      <c r="V1381" s="12">
        <f>IF(ISNUMBER(Incoming_Data[[#This Row],[Confirmed Day]]),1,0)</f>
        <v>1</v>
      </c>
      <c r="X1381" t="s">
        <v>856</v>
      </c>
      <c r="Y1381" s="36">
        <v>41397</v>
      </c>
      <c r="AA1381" t="s">
        <v>919</v>
      </c>
      <c r="AB1381" s="36">
        <v>41397</v>
      </c>
    </row>
    <row r="1382" spans="2:28" x14ac:dyDescent="0.25">
      <c r="B1382" s="24" t="s">
        <v>30</v>
      </c>
      <c r="C1382" s="24" t="s">
        <v>17</v>
      </c>
      <c r="D1382" s="24" t="s">
        <v>2192</v>
      </c>
      <c r="E1382" s="24" t="s">
        <v>7063</v>
      </c>
      <c r="F1382" s="24" t="s">
        <v>11667</v>
      </c>
      <c r="G1382" s="36">
        <v>41353</v>
      </c>
      <c r="H1382" s="36">
        <v>41353</v>
      </c>
      <c r="I1382" s="12">
        <v>3</v>
      </c>
      <c r="J1382" s="12">
        <v>3</v>
      </c>
      <c r="K1382" s="12">
        <v>3</v>
      </c>
      <c r="L1382" s="24" t="s">
        <v>10597</v>
      </c>
      <c r="M1382" t="str">
        <f>VLOOKUP(LEFT(Incoming_Data[[#This Row],[Object ID]],1),Lookup[#All],2,FALSE)</f>
        <v>Service Request</v>
      </c>
      <c r="N1382" s="36">
        <f>IFERROR(VLOOKUP(Incoming_Data[[#This Row],[Object ID]],SP_Data[#All],2,FALSE),"")</f>
        <v>41353</v>
      </c>
      <c r="O1382" s="36">
        <f>IFERROR(VLOOKUP(Incoming_Data[[#This Row],[Object ID]],Finalized_Data[#All],2,FALSE),"")</f>
        <v>41384</v>
      </c>
      <c r="P13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2" s="6">
        <f>IFERROR(DATE(YEAR(Incoming_Data[[#This Row],[Incoming Day]]),MONTH(Incoming_Data[[#This Row],[Incoming Day]]),1),"")</f>
        <v>41334</v>
      </c>
      <c r="R1382" s="3">
        <f>DATE(YEAR(Incoming_Data[[#This Row],[Incoming Day]]),1,1)</f>
        <v>41275</v>
      </c>
      <c r="S1382" s="6">
        <f>IFERROR(DATE(YEAR(Incoming_Data[[#This Row],[Completed Day]]),MONTH(Incoming_Data[[#This Row],[Completed Day]]),1),"")</f>
        <v>41334</v>
      </c>
      <c r="T1382" s="6">
        <f>IFERROR(DATE(YEAR(Incoming_Data[[#This Row],[Confirmed Day]]),MONTH(Incoming_Data[[#This Row],[Confirmed Day]]),1),"")</f>
        <v>41365</v>
      </c>
      <c r="U1382" s="12">
        <f>IF(ISNUMBER(Incoming_Data[[#This Row],[Completed Day]]),1,0)</f>
        <v>1</v>
      </c>
      <c r="V1382" s="12">
        <f>IF(ISNUMBER(Incoming_Data[[#This Row],[Confirmed Day]]),1,0)</f>
        <v>1</v>
      </c>
      <c r="X1382" t="s">
        <v>12074</v>
      </c>
      <c r="Y1382" s="36">
        <v>41414</v>
      </c>
      <c r="AA1382" t="s">
        <v>920</v>
      </c>
      <c r="AB1382" s="36">
        <v>41397</v>
      </c>
    </row>
    <row r="1383" spans="2:28" x14ac:dyDescent="0.25">
      <c r="B1383" s="24" t="s">
        <v>30</v>
      </c>
      <c r="C1383" s="24" t="s">
        <v>17</v>
      </c>
      <c r="D1383" s="24" t="s">
        <v>2192</v>
      </c>
      <c r="E1383" s="24" t="s">
        <v>91</v>
      </c>
      <c r="F1383" s="24" t="s">
        <v>92</v>
      </c>
      <c r="G1383" s="36">
        <v>41361</v>
      </c>
      <c r="H1383" s="36">
        <v>41361</v>
      </c>
      <c r="I1383" s="12">
        <v>3</v>
      </c>
      <c r="J1383" s="12">
        <v>3</v>
      </c>
      <c r="K1383" s="12">
        <v>3</v>
      </c>
      <c r="L1383" s="24" t="s">
        <v>10597</v>
      </c>
      <c r="M1383" t="str">
        <f>VLOOKUP(LEFT(Incoming_Data[[#This Row],[Object ID]],1),Lookup[#All],2,FALSE)</f>
        <v>Service Request</v>
      </c>
      <c r="N1383" s="36">
        <f>IFERROR(VLOOKUP(Incoming_Data[[#This Row],[Object ID]],SP_Data[#All],2,FALSE),"")</f>
        <v>41361</v>
      </c>
      <c r="O1383" s="36">
        <f>IFERROR(VLOOKUP(Incoming_Data[[#This Row],[Object ID]],Finalized_Data[#All],2,FALSE),"")</f>
        <v>41361</v>
      </c>
      <c r="P13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3" s="6">
        <f>IFERROR(DATE(YEAR(Incoming_Data[[#This Row],[Incoming Day]]),MONTH(Incoming_Data[[#This Row],[Incoming Day]]),1),"")</f>
        <v>41334</v>
      </c>
      <c r="R1383" s="3">
        <f>DATE(YEAR(Incoming_Data[[#This Row],[Incoming Day]]),1,1)</f>
        <v>41275</v>
      </c>
      <c r="S1383" s="6">
        <f>IFERROR(DATE(YEAR(Incoming_Data[[#This Row],[Completed Day]]),MONTH(Incoming_Data[[#This Row],[Completed Day]]),1),"")</f>
        <v>41334</v>
      </c>
      <c r="T1383" s="6">
        <f>IFERROR(DATE(YEAR(Incoming_Data[[#This Row],[Confirmed Day]]),MONTH(Incoming_Data[[#This Row],[Confirmed Day]]),1),"")</f>
        <v>41334</v>
      </c>
      <c r="U1383" s="12">
        <f>IF(ISNUMBER(Incoming_Data[[#This Row],[Completed Day]]),1,0)</f>
        <v>1</v>
      </c>
      <c r="V1383" s="12">
        <f>IF(ISNUMBER(Incoming_Data[[#This Row],[Confirmed Day]]),1,0)</f>
        <v>1</v>
      </c>
      <c r="X1383" t="s">
        <v>1677</v>
      </c>
      <c r="Y1383" s="36">
        <v>41400</v>
      </c>
      <c r="AA1383" t="s">
        <v>921</v>
      </c>
      <c r="AB1383" s="36">
        <v>41428</v>
      </c>
    </row>
    <row r="1384" spans="2:28" x14ac:dyDescent="0.25">
      <c r="B1384" s="24" t="s">
        <v>30</v>
      </c>
      <c r="C1384" s="24" t="s">
        <v>17</v>
      </c>
      <c r="D1384" s="24" t="s">
        <v>2192</v>
      </c>
      <c r="E1384" s="24" t="s">
        <v>111</v>
      </c>
      <c r="F1384" s="24" t="s">
        <v>112</v>
      </c>
      <c r="G1384" s="36">
        <v>41362</v>
      </c>
      <c r="H1384" s="36">
        <v>41362</v>
      </c>
      <c r="I1384" s="12">
        <v>3</v>
      </c>
      <c r="J1384" s="12">
        <v>3</v>
      </c>
      <c r="K1384" s="12">
        <v>3</v>
      </c>
      <c r="L1384" s="24" t="s">
        <v>10597</v>
      </c>
      <c r="M1384" t="str">
        <f>VLOOKUP(LEFT(Incoming_Data[[#This Row],[Object ID]],1),Lookup[#All],2,FALSE)</f>
        <v>Service Request</v>
      </c>
      <c r="N1384" s="36">
        <f>IFERROR(VLOOKUP(Incoming_Data[[#This Row],[Object ID]],SP_Data[#All],2,FALSE),"")</f>
        <v>41369</v>
      </c>
      <c r="O1384" s="36">
        <f>IFERROR(VLOOKUP(Incoming_Data[[#This Row],[Object ID]],Finalized_Data[#All],2,FALSE),"")</f>
        <v>41414</v>
      </c>
      <c r="P13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4" s="6">
        <f>IFERROR(DATE(YEAR(Incoming_Data[[#This Row],[Incoming Day]]),MONTH(Incoming_Data[[#This Row],[Incoming Day]]),1),"")</f>
        <v>41334</v>
      </c>
      <c r="R1384" s="3">
        <f>DATE(YEAR(Incoming_Data[[#This Row],[Incoming Day]]),1,1)</f>
        <v>41275</v>
      </c>
      <c r="S1384" s="6">
        <f>IFERROR(DATE(YEAR(Incoming_Data[[#This Row],[Completed Day]]),MONTH(Incoming_Data[[#This Row],[Completed Day]]),1),"")</f>
        <v>41365</v>
      </c>
      <c r="T1384" s="6">
        <f>IFERROR(DATE(YEAR(Incoming_Data[[#This Row],[Confirmed Day]]),MONTH(Incoming_Data[[#This Row],[Confirmed Day]]),1),"")</f>
        <v>41395</v>
      </c>
      <c r="U1384" s="12">
        <f>IF(ISNUMBER(Incoming_Data[[#This Row],[Completed Day]]),1,0)</f>
        <v>1</v>
      </c>
      <c r="V1384" s="12">
        <f>IF(ISNUMBER(Incoming_Data[[#This Row],[Confirmed Day]]),1,0)</f>
        <v>1</v>
      </c>
      <c r="X1384" t="s">
        <v>12575</v>
      </c>
      <c r="Y1384" s="36">
        <v>41428</v>
      </c>
      <c r="AA1384" t="s">
        <v>922</v>
      </c>
      <c r="AB1384" s="36">
        <v>41398</v>
      </c>
    </row>
    <row r="1385" spans="2:28" x14ac:dyDescent="0.25">
      <c r="B1385" s="24" t="s">
        <v>30</v>
      </c>
      <c r="C1385" s="24" t="s">
        <v>17</v>
      </c>
      <c r="D1385" s="24" t="s">
        <v>2192</v>
      </c>
      <c r="E1385" s="24" t="s">
        <v>184</v>
      </c>
      <c r="F1385" s="24" t="s">
        <v>185</v>
      </c>
      <c r="G1385" s="36">
        <v>41362</v>
      </c>
      <c r="H1385" s="36">
        <v>41365</v>
      </c>
      <c r="I1385" s="12">
        <v>2</v>
      </c>
      <c r="J1385" s="12">
        <v>3</v>
      </c>
      <c r="K1385" s="12">
        <v>3</v>
      </c>
      <c r="L1385" s="24" t="s">
        <v>10597</v>
      </c>
      <c r="M1385" t="str">
        <f>VLOOKUP(LEFT(Incoming_Data[[#This Row],[Object ID]],1),Lookup[#All],2,FALSE)</f>
        <v>Service Request</v>
      </c>
      <c r="N1385" s="36">
        <f>IFERROR(VLOOKUP(Incoming_Data[[#This Row],[Object ID]],SP_Data[#All],2,FALSE),"")</f>
        <v>41366</v>
      </c>
      <c r="O1385" s="36">
        <f>IFERROR(VLOOKUP(Incoming_Data[[#This Row],[Object ID]],Finalized_Data[#All],2,FALSE),"")</f>
        <v>41374</v>
      </c>
      <c r="P13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5" s="6">
        <f>IFERROR(DATE(YEAR(Incoming_Data[[#This Row],[Incoming Day]]),MONTH(Incoming_Data[[#This Row],[Incoming Day]]),1),"")</f>
        <v>41334</v>
      </c>
      <c r="R1385" s="3">
        <f>DATE(YEAR(Incoming_Data[[#This Row],[Incoming Day]]),1,1)</f>
        <v>41275</v>
      </c>
      <c r="S1385" s="6">
        <f>IFERROR(DATE(YEAR(Incoming_Data[[#This Row],[Completed Day]]),MONTH(Incoming_Data[[#This Row],[Completed Day]]),1),"")</f>
        <v>41365</v>
      </c>
      <c r="T1385" s="6">
        <f>IFERROR(DATE(YEAR(Incoming_Data[[#This Row],[Confirmed Day]]),MONTH(Incoming_Data[[#This Row],[Confirmed Day]]),1),"")</f>
        <v>41365</v>
      </c>
      <c r="U1385" s="12">
        <f>IF(ISNUMBER(Incoming_Data[[#This Row],[Completed Day]]),1,0)</f>
        <v>1</v>
      </c>
      <c r="V1385" s="12">
        <f>IF(ISNUMBER(Incoming_Data[[#This Row],[Confirmed Day]]),1,0)</f>
        <v>1</v>
      </c>
      <c r="X1385" t="s">
        <v>857</v>
      </c>
      <c r="Y1385" s="36">
        <v>41395</v>
      </c>
      <c r="AA1385" t="s">
        <v>923</v>
      </c>
      <c r="AB1385" s="36">
        <v>41428</v>
      </c>
    </row>
    <row r="1386" spans="2:28" x14ac:dyDescent="0.25">
      <c r="B1386" s="24" t="s">
        <v>30</v>
      </c>
      <c r="C1386" s="24" t="s">
        <v>17</v>
      </c>
      <c r="D1386" s="24" t="s">
        <v>2192</v>
      </c>
      <c r="E1386" s="24" t="s">
        <v>199</v>
      </c>
      <c r="F1386" s="24" t="s">
        <v>200</v>
      </c>
      <c r="G1386" s="36">
        <v>41365</v>
      </c>
      <c r="H1386" s="36">
        <v>41365</v>
      </c>
      <c r="I1386" s="12">
        <v>2</v>
      </c>
      <c r="J1386" s="12">
        <v>3</v>
      </c>
      <c r="K1386" s="12">
        <v>3</v>
      </c>
      <c r="L1386" s="24" t="s">
        <v>10597</v>
      </c>
      <c r="M1386" t="str">
        <f>VLOOKUP(LEFT(Incoming_Data[[#This Row],[Object ID]],1),Lookup[#All],2,FALSE)</f>
        <v>Service Request</v>
      </c>
      <c r="N1386" s="36">
        <f>IFERROR(VLOOKUP(Incoming_Data[[#This Row],[Object ID]],SP_Data[#All],2,FALSE),"")</f>
        <v>41369</v>
      </c>
      <c r="O1386" s="36">
        <f>IFERROR(VLOOKUP(Incoming_Data[[#This Row],[Object ID]],Finalized_Data[#All],2,FALSE),"")</f>
        <v>41414</v>
      </c>
      <c r="P13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6" s="6">
        <f>IFERROR(DATE(YEAR(Incoming_Data[[#This Row],[Incoming Day]]),MONTH(Incoming_Data[[#This Row],[Incoming Day]]),1),"")</f>
        <v>41365</v>
      </c>
      <c r="R1386" s="3">
        <f>DATE(YEAR(Incoming_Data[[#This Row],[Incoming Day]]),1,1)</f>
        <v>41275</v>
      </c>
      <c r="S1386" s="6">
        <f>IFERROR(DATE(YEAR(Incoming_Data[[#This Row],[Completed Day]]),MONTH(Incoming_Data[[#This Row],[Completed Day]]),1),"")</f>
        <v>41365</v>
      </c>
      <c r="T1386" s="6">
        <f>IFERROR(DATE(YEAR(Incoming_Data[[#This Row],[Confirmed Day]]),MONTH(Incoming_Data[[#This Row],[Confirmed Day]]),1),"")</f>
        <v>41395</v>
      </c>
      <c r="U1386" s="12">
        <f>IF(ISNUMBER(Incoming_Data[[#This Row],[Completed Day]]),1,0)</f>
        <v>1</v>
      </c>
      <c r="V1386" s="12">
        <f>IF(ISNUMBER(Incoming_Data[[#This Row],[Confirmed Day]]),1,0)</f>
        <v>1</v>
      </c>
      <c r="X1386" t="s">
        <v>859</v>
      </c>
      <c r="Y1386" s="36">
        <v>41395</v>
      </c>
      <c r="AA1386" t="s">
        <v>924</v>
      </c>
      <c r="AB1386" s="36">
        <v>41428</v>
      </c>
    </row>
    <row r="1387" spans="2:28" x14ac:dyDescent="0.25">
      <c r="B1387" s="24" t="s">
        <v>30</v>
      </c>
      <c r="C1387" s="24" t="s">
        <v>17</v>
      </c>
      <c r="D1387" s="24" t="s">
        <v>2192</v>
      </c>
      <c r="E1387" s="24" t="s">
        <v>11668</v>
      </c>
      <c r="F1387" s="24" t="s">
        <v>293</v>
      </c>
      <c r="G1387" s="36">
        <v>41367</v>
      </c>
      <c r="H1387" s="36">
        <v>41367</v>
      </c>
      <c r="I1387" s="12">
        <v>3</v>
      </c>
      <c r="J1387" s="12">
        <v>3</v>
      </c>
      <c r="K1387" s="12">
        <v>3</v>
      </c>
      <c r="L1387" s="24" t="s">
        <v>10599</v>
      </c>
      <c r="M1387" t="str">
        <f>VLOOKUP(LEFT(Incoming_Data[[#This Row],[Object ID]],1),Lookup[#All],2,FALSE)</f>
        <v>Service Request</v>
      </c>
      <c r="N1387" s="36">
        <f>IFERROR(VLOOKUP(Incoming_Data[[#This Row],[Object ID]],SP_Data[#All],2,FALSE),"")</f>
        <v>41409</v>
      </c>
      <c r="O1387" s="36" t="str">
        <f>IFERROR(VLOOKUP(Incoming_Data[[#This Row],[Object ID]],Finalized_Data[#All],2,FALSE),"")</f>
        <v/>
      </c>
      <c r="P13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7" s="6">
        <f>IFERROR(DATE(YEAR(Incoming_Data[[#This Row],[Incoming Day]]),MONTH(Incoming_Data[[#This Row],[Incoming Day]]),1),"")</f>
        <v>41365</v>
      </c>
      <c r="R1387" s="3">
        <f>DATE(YEAR(Incoming_Data[[#This Row],[Incoming Day]]),1,1)</f>
        <v>41275</v>
      </c>
      <c r="S1387" s="6">
        <f>IFERROR(DATE(YEAR(Incoming_Data[[#This Row],[Completed Day]]),MONTH(Incoming_Data[[#This Row],[Completed Day]]),1),"")</f>
        <v>41395</v>
      </c>
      <c r="T1387" s="6" t="str">
        <f>IFERROR(DATE(YEAR(Incoming_Data[[#This Row],[Confirmed Day]]),MONTH(Incoming_Data[[#This Row],[Confirmed Day]]),1),"")</f>
        <v/>
      </c>
      <c r="U1387" s="12">
        <f>IF(ISNUMBER(Incoming_Data[[#This Row],[Completed Day]]),1,0)</f>
        <v>1</v>
      </c>
      <c r="V1387" s="12">
        <f>IF(ISNUMBER(Incoming_Data[[#This Row],[Confirmed Day]]),1,0)</f>
        <v>0</v>
      </c>
      <c r="X1387" t="s">
        <v>861</v>
      </c>
      <c r="Y1387" s="36">
        <v>41395</v>
      </c>
      <c r="AA1387" t="s">
        <v>925</v>
      </c>
      <c r="AB1387" s="36">
        <v>41428</v>
      </c>
    </row>
    <row r="1388" spans="2:28" x14ac:dyDescent="0.25">
      <c r="B1388" s="24" t="s">
        <v>30</v>
      </c>
      <c r="C1388" s="24" t="s">
        <v>17</v>
      </c>
      <c r="D1388" s="24" t="s">
        <v>2192</v>
      </c>
      <c r="E1388" s="24" t="s">
        <v>11669</v>
      </c>
      <c r="F1388" s="24" t="s">
        <v>293</v>
      </c>
      <c r="G1388" s="36">
        <v>41369</v>
      </c>
      <c r="H1388" s="36">
        <v>41369</v>
      </c>
      <c r="I1388" s="12">
        <v>3</v>
      </c>
      <c r="J1388" s="12">
        <v>3</v>
      </c>
      <c r="K1388" s="12">
        <v>3</v>
      </c>
      <c r="L1388" s="24" t="s">
        <v>10599</v>
      </c>
      <c r="M1388" t="str">
        <f>VLOOKUP(LEFT(Incoming_Data[[#This Row],[Object ID]],1),Lookup[#All],2,FALSE)</f>
        <v>Service Request</v>
      </c>
      <c r="N1388" s="36">
        <f>IFERROR(VLOOKUP(Incoming_Data[[#This Row],[Object ID]],SP_Data[#All],2,FALSE),"")</f>
        <v>41409</v>
      </c>
      <c r="O1388" s="36" t="str">
        <f>IFERROR(VLOOKUP(Incoming_Data[[#This Row],[Object ID]],Finalized_Data[#All],2,FALSE),"")</f>
        <v/>
      </c>
      <c r="P13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8" s="6">
        <f>IFERROR(DATE(YEAR(Incoming_Data[[#This Row],[Incoming Day]]),MONTH(Incoming_Data[[#This Row],[Incoming Day]]),1),"")</f>
        <v>41365</v>
      </c>
      <c r="R1388" s="3">
        <f>DATE(YEAR(Incoming_Data[[#This Row],[Incoming Day]]),1,1)</f>
        <v>41275</v>
      </c>
      <c r="S1388" s="6">
        <f>IFERROR(DATE(YEAR(Incoming_Data[[#This Row],[Completed Day]]),MONTH(Incoming_Data[[#This Row],[Completed Day]]),1),"")</f>
        <v>41395</v>
      </c>
      <c r="T1388" s="6" t="str">
        <f>IFERROR(DATE(YEAR(Incoming_Data[[#This Row],[Confirmed Day]]),MONTH(Incoming_Data[[#This Row],[Confirmed Day]]),1),"")</f>
        <v/>
      </c>
      <c r="U1388" s="12">
        <f>IF(ISNUMBER(Incoming_Data[[#This Row],[Completed Day]]),1,0)</f>
        <v>1</v>
      </c>
      <c r="V1388" s="12">
        <f>IF(ISNUMBER(Incoming_Data[[#This Row],[Confirmed Day]]),1,0)</f>
        <v>0</v>
      </c>
      <c r="X1388" t="s">
        <v>863</v>
      </c>
      <c r="Y1388" s="36">
        <v>41403</v>
      </c>
      <c r="AA1388" t="s">
        <v>926</v>
      </c>
      <c r="AB1388" s="36">
        <v>41397</v>
      </c>
    </row>
    <row r="1389" spans="2:28" x14ac:dyDescent="0.25">
      <c r="B1389" s="24" t="s">
        <v>30</v>
      </c>
      <c r="C1389" s="24" t="s">
        <v>17</v>
      </c>
      <c r="D1389" s="24" t="s">
        <v>2192</v>
      </c>
      <c r="E1389" s="24" t="s">
        <v>385</v>
      </c>
      <c r="F1389" s="24" t="s">
        <v>386</v>
      </c>
      <c r="G1389" s="36">
        <v>41372</v>
      </c>
      <c r="H1389" s="36">
        <v>41372</v>
      </c>
      <c r="I1389" s="12">
        <v>3</v>
      </c>
      <c r="J1389" s="12">
        <v>4</v>
      </c>
      <c r="K1389" s="12">
        <v>4</v>
      </c>
      <c r="L1389" s="24" t="s">
        <v>10597</v>
      </c>
      <c r="M1389" t="str">
        <f>VLOOKUP(LEFT(Incoming_Data[[#This Row],[Object ID]],1),Lookup[#All],2,FALSE)</f>
        <v>Service Request</v>
      </c>
      <c r="N1389" s="36">
        <f>IFERROR(VLOOKUP(Incoming_Data[[#This Row],[Object ID]],SP_Data[#All],2,FALSE),"")</f>
        <v>41403</v>
      </c>
      <c r="O1389" s="36">
        <f>IFERROR(VLOOKUP(Incoming_Data[[#This Row],[Object ID]],Finalized_Data[#All],2,FALSE),"")</f>
        <v>41418</v>
      </c>
      <c r="P13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89" s="6">
        <f>IFERROR(DATE(YEAR(Incoming_Data[[#This Row],[Incoming Day]]),MONTH(Incoming_Data[[#This Row],[Incoming Day]]),1),"")</f>
        <v>41365</v>
      </c>
      <c r="R1389" s="3">
        <f>DATE(YEAR(Incoming_Data[[#This Row],[Incoming Day]]),1,1)</f>
        <v>41275</v>
      </c>
      <c r="S1389" s="6">
        <f>IFERROR(DATE(YEAR(Incoming_Data[[#This Row],[Completed Day]]),MONTH(Incoming_Data[[#This Row],[Completed Day]]),1),"")</f>
        <v>41395</v>
      </c>
      <c r="T1389" s="6">
        <f>IFERROR(DATE(YEAR(Incoming_Data[[#This Row],[Confirmed Day]]),MONTH(Incoming_Data[[#This Row],[Confirmed Day]]),1),"")</f>
        <v>41395</v>
      </c>
      <c r="U1389" s="12">
        <f>IF(ISNUMBER(Incoming_Data[[#This Row],[Completed Day]]),1,0)</f>
        <v>1</v>
      </c>
      <c r="V1389" s="12">
        <f>IF(ISNUMBER(Incoming_Data[[#This Row],[Confirmed Day]]),1,0)</f>
        <v>1</v>
      </c>
      <c r="X1389" t="s">
        <v>865</v>
      </c>
      <c r="Y1389" s="36">
        <v>41395</v>
      </c>
      <c r="AA1389" t="s">
        <v>928</v>
      </c>
      <c r="AB1389" s="36">
        <v>41416</v>
      </c>
    </row>
    <row r="1390" spans="2:28" x14ac:dyDescent="0.25">
      <c r="B1390" s="24" t="s">
        <v>30</v>
      </c>
      <c r="C1390" s="24" t="s">
        <v>17</v>
      </c>
      <c r="D1390" s="24" t="s">
        <v>2192</v>
      </c>
      <c r="E1390" s="24" t="s">
        <v>400</v>
      </c>
      <c r="F1390" s="24" t="s">
        <v>293</v>
      </c>
      <c r="G1390" s="36">
        <v>41373</v>
      </c>
      <c r="H1390" s="36">
        <v>41372</v>
      </c>
      <c r="I1390" s="12">
        <v>3</v>
      </c>
      <c r="J1390" s="12">
        <v>3</v>
      </c>
      <c r="K1390" s="12">
        <v>3</v>
      </c>
      <c r="L1390" s="24" t="s">
        <v>10597</v>
      </c>
      <c r="M1390" t="str">
        <f>VLOOKUP(LEFT(Incoming_Data[[#This Row],[Object ID]],1),Lookup[#All],2,FALSE)</f>
        <v>Service Request</v>
      </c>
      <c r="N1390" s="36">
        <f>IFERROR(VLOOKUP(Incoming_Data[[#This Row],[Object ID]],SP_Data[#All],2,FALSE),"")</f>
        <v>41375</v>
      </c>
      <c r="O1390" s="36">
        <f>IFERROR(VLOOKUP(Incoming_Data[[#This Row],[Object ID]],Finalized_Data[#All],2,FALSE),"")</f>
        <v>41375</v>
      </c>
      <c r="P13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0" s="6">
        <f>IFERROR(DATE(YEAR(Incoming_Data[[#This Row],[Incoming Day]]),MONTH(Incoming_Data[[#This Row],[Incoming Day]]),1),"")</f>
        <v>41365</v>
      </c>
      <c r="R1390" s="3">
        <f>DATE(YEAR(Incoming_Data[[#This Row],[Incoming Day]]),1,1)</f>
        <v>41275</v>
      </c>
      <c r="S1390" s="6">
        <f>IFERROR(DATE(YEAR(Incoming_Data[[#This Row],[Completed Day]]),MONTH(Incoming_Data[[#This Row],[Completed Day]]),1),"")</f>
        <v>41365</v>
      </c>
      <c r="T1390" s="6">
        <f>IFERROR(DATE(YEAR(Incoming_Data[[#This Row],[Confirmed Day]]),MONTH(Incoming_Data[[#This Row],[Confirmed Day]]),1),"")</f>
        <v>41365</v>
      </c>
      <c r="U1390" s="12">
        <f>IF(ISNUMBER(Incoming_Data[[#This Row],[Completed Day]]),1,0)</f>
        <v>1</v>
      </c>
      <c r="V1390" s="12">
        <f>IF(ISNUMBER(Incoming_Data[[#This Row],[Confirmed Day]]),1,0)</f>
        <v>1</v>
      </c>
      <c r="X1390" t="s">
        <v>867</v>
      </c>
      <c r="Y1390" s="36">
        <v>41395</v>
      </c>
      <c r="AA1390" t="s">
        <v>1679</v>
      </c>
      <c r="AB1390" s="36">
        <v>41401</v>
      </c>
    </row>
    <row r="1391" spans="2:28" x14ac:dyDescent="0.25">
      <c r="B1391" s="24" t="s">
        <v>30</v>
      </c>
      <c r="C1391" s="24" t="s">
        <v>17</v>
      </c>
      <c r="D1391" s="24" t="s">
        <v>2192</v>
      </c>
      <c r="E1391" s="24" t="s">
        <v>403</v>
      </c>
      <c r="F1391" s="24" t="s">
        <v>293</v>
      </c>
      <c r="G1391" s="36">
        <v>41373</v>
      </c>
      <c r="H1391" s="36">
        <v>41373</v>
      </c>
      <c r="I1391" s="12">
        <v>3</v>
      </c>
      <c r="J1391" s="12">
        <v>3</v>
      </c>
      <c r="K1391" s="12">
        <v>3</v>
      </c>
      <c r="L1391" s="24" t="s">
        <v>10597</v>
      </c>
      <c r="M1391" t="str">
        <f>VLOOKUP(LEFT(Incoming_Data[[#This Row],[Object ID]],1),Lookup[#All],2,FALSE)</f>
        <v>Service Request</v>
      </c>
      <c r="N1391" s="36">
        <f>IFERROR(VLOOKUP(Incoming_Data[[#This Row],[Object ID]],SP_Data[#All],2,FALSE),"")</f>
        <v>41373</v>
      </c>
      <c r="O1391" s="36">
        <f>IFERROR(VLOOKUP(Incoming_Data[[#This Row],[Object ID]],Finalized_Data[#All],2,FALSE),"")</f>
        <v>41414</v>
      </c>
      <c r="P13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1" s="6">
        <f>IFERROR(DATE(YEAR(Incoming_Data[[#This Row],[Incoming Day]]),MONTH(Incoming_Data[[#This Row],[Incoming Day]]),1),"")</f>
        <v>41365</v>
      </c>
      <c r="R1391" s="3">
        <f>DATE(YEAR(Incoming_Data[[#This Row],[Incoming Day]]),1,1)</f>
        <v>41275</v>
      </c>
      <c r="S1391" s="6">
        <f>IFERROR(DATE(YEAR(Incoming_Data[[#This Row],[Completed Day]]),MONTH(Incoming_Data[[#This Row],[Completed Day]]),1),"")</f>
        <v>41365</v>
      </c>
      <c r="T1391" s="6">
        <f>IFERROR(DATE(YEAR(Incoming_Data[[#This Row],[Confirmed Day]]),MONTH(Incoming_Data[[#This Row],[Confirmed Day]]),1),"")</f>
        <v>41395</v>
      </c>
      <c r="U1391" s="12">
        <f>IF(ISNUMBER(Incoming_Data[[#This Row],[Completed Day]]),1,0)</f>
        <v>1</v>
      </c>
      <c r="V1391" s="12">
        <f>IF(ISNUMBER(Incoming_Data[[#This Row],[Confirmed Day]]),1,0)</f>
        <v>1</v>
      </c>
      <c r="X1391" t="s">
        <v>1387</v>
      </c>
      <c r="Y1391" s="36">
        <v>41395</v>
      </c>
      <c r="AA1391" t="s">
        <v>929</v>
      </c>
      <c r="AB1391" s="36">
        <v>41402</v>
      </c>
    </row>
    <row r="1392" spans="2:28" x14ac:dyDescent="0.25">
      <c r="B1392" s="24" t="s">
        <v>30</v>
      </c>
      <c r="C1392" s="24" t="s">
        <v>17</v>
      </c>
      <c r="D1392" s="24" t="s">
        <v>2192</v>
      </c>
      <c r="E1392" s="24" t="s">
        <v>406</v>
      </c>
      <c r="F1392" s="24" t="s">
        <v>407</v>
      </c>
      <c r="G1392" s="36">
        <v>41373</v>
      </c>
      <c r="H1392" s="36">
        <v>41373</v>
      </c>
      <c r="I1392" s="12">
        <v>2</v>
      </c>
      <c r="J1392" s="12">
        <v>3</v>
      </c>
      <c r="K1392" s="12">
        <v>3</v>
      </c>
      <c r="L1392" s="24" t="s">
        <v>10597</v>
      </c>
      <c r="M1392" t="str">
        <f>VLOOKUP(LEFT(Incoming_Data[[#This Row],[Object ID]],1),Lookup[#All],2,FALSE)</f>
        <v>Service Request</v>
      </c>
      <c r="N1392" s="36">
        <f>IFERROR(VLOOKUP(Incoming_Data[[#This Row],[Object ID]],SP_Data[#All],2,FALSE),"")</f>
        <v>41380</v>
      </c>
      <c r="O1392" s="36">
        <f>IFERROR(VLOOKUP(Incoming_Data[[#This Row],[Object ID]],Finalized_Data[#All],2,FALSE),"")</f>
        <v>41414</v>
      </c>
      <c r="P13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2" s="6">
        <f>IFERROR(DATE(YEAR(Incoming_Data[[#This Row],[Incoming Day]]),MONTH(Incoming_Data[[#This Row],[Incoming Day]]),1),"")</f>
        <v>41365</v>
      </c>
      <c r="R1392" s="3">
        <f>DATE(YEAR(Incoming_Data[[#This Row],[Incoming Day]]),1,1)</f>
        <v>41275</v>
      </c>
      <c r="S1392" s="6">
        <f>IFERROR(DATE(YEAR(Incoming_Data[[#This Row],[Completed Day]]),MONTH(Incoming_Data[[#This Row],[Completed Day]]),1),"")</f>
        <v>41365</v>
      </c>
      <c r="T1392" s="6">
        <f>IFERROR(DATE(YEAR(Incoming_Data[[#This Row],[Confirmed Day]]),MONTH(Incoming_Data[[#This Row],[Confirmed Day]]),1),"")</f>
        <v>41395</v>
      </c>
      <c r="U1392" s="12">
        <f>IF(ISNUMBER(Incoming_Data[[#This Row],[Completed Day]]),1,0)</f>
        <v>1</v>
      </c>
      <c r="V1392" s="12">
        <f>IF(ISNUMBER(Incoming_Data[[#This Row],[Confirmed Day]]),1,0)</f>
        <v>1</v>
      </c>
      <c r="X1392" t="s">
        <v>10850</v>
      </c>
      <c r="Y1392" s="36">
        <v>41403</v>
      </c>
      <c r="AA1392" t="s">
        <v>931</v>
      </c>
      <c r="AB1392" s="36">
        <v>41403</v>
      </c>
    </row>
    <row r="1393" spans="2:28" x14ac:dyDescent="0.25">
      <c r="B1393" s="24" t="s">
        <v>30</v>
      </c>
      <c r="C1393" s="24" t="s">
        <v>17</v>
      </c>
      <c r="D1393" s="24" t="s">
        <v>2192</v>
      </c>
      <c r="E1393" s="24" t="s">
        <v>430</v>
      </c>
      <c r="F1393" s="24" t="s">
        <v>431</v>
      </c>
      <c r="G1393" s="36">
        <v>41374</v>
      </c>
      <c r="H1393" s="36">
        <v>41374</v>
      </c>
      <c r="I1393" s="12">
        <v>2</v>
      </c>
      <c r="J1393" s="12">
        <v>3</v>
      </c>
      <c r="K1393" s="12">
        <v>3</v>
      </c>
      <c r="L1393" s="24" t="s">
        <v>10597</v>
      </c>
      <c r="M1393" t="str">
        <f>VLOOKUP(LEFT(Incoming_Data[[#This Row],[Object ID]],1),Lookup[#All],2,FALSE)</f>
        <v>Service Request</v>
      </c>
      <c r="N1393" s="36">
        <f>IFERROR(VLOOKUP(Incoming_Data[[#This Row],[Object ID]],SP_Data[#All],2,FALSE),"")</f>
        <v>41375</v>
      </c>
      <c r="O1393" s="36">
        <f>IFERROR(VLOOKUP(Incoming_Data[[#This Row],[Object ID]],Finalized_Data[#All],2,FALSE),"")</f>
        <v>41375</v>
      </c>
      <c r="P13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3" s="6">
        <f>IFERROR(DATE(YEAR(Incoming_Data[[#This Row],[Incoming Day]]),MONTH(Incoming_Data[[#This Row],[Incoming Day]]),1),"")</f>
        <v>41365</v>
      </c>
      <c r="R1393" s="3">
        <f>DATE(YEAR(Incoming_Data[[#This Row],[Incoming Day]]),1,1)</f>
        <v>41275</v>
      </c>
      <c r="S1393" s="6">
        <f>IFERROR(DATE(YEAR(Incoming_Data[[#This Row],[Completed Day]]),MONTH(Incoming_Data[[#This Row],[Completed Day]]),1),"")</f>
        <v>41365</v>
      </c>
      <c r="T1393" s="6">
        <f>IFERROR(DATE(YEAR(Incoming_Data[[#This Row],[Confirmed Day]]),MONTH(Incoming_Data[[#This Row],[Confirmed Day]]),1),"")</f>
        <v>41365</v>
      </c>
      <c r="U1393" s="12">
        <f>IF(ISNUMBER(Incoming_Data[[#This Row],[Completed Day]]),1,0)</f>
        <v>1</v>
      </c>
      <c r="V1393" s="12">
        <f>IF(ISNUMBER(Incoming_Data[[#This Row],[Confirmed Day]]),1,0)</f>
        <v>1</v>
      </c>
      <c r="X1393" t="s">
        <v>869</v>
      </c>
      <c r="Y1393" s="36">
        <v>41395</v>
      </c>
      <c r="AA1393" t="s">
        <v>932</v>
      </c>
      <c r="AB1393" s="36">
        <v>41418</v>
      </c>
    </row>
    <row r="1394" spans="2:28" x14ac:dyDescent="0.25">
      <c r="B1394" s="24" t="s">
        <v>30</v>
      </c>
      <c r="C1394" s="24" t="s">
        <v>17</v>
      </c>
      <c r="D1394" s="24" t="s">
        <v>2192</v>
      </c>
      <c r="E1394" s="24" t="s">
        <v>11670</v>
      </c>
      <c r="F1394" s="24" t="s">
        <v>11671</v>
      </c>
      <c r="G1394" s="36">
        <v>41381</v>
      </c>
      <c r="H1394" s="36">
        <v>41381</v>
      </c>
      <c r="I1394" s="12">
        <v>2</v>
      </c>
      <c r="J1394" s="12">
        <v>3</v>
      </c>
      <c r="K1394" s="12">
        <v>3</v>
      </c>
      <c r="L1394" s="24" t="s">
        <v>10599</v>
      </c>
      <c r="M1394" t="str">
        <f>VLOOKUP(LEFT(Incoming_Data[[#This Row],[Object ID]],1),Lookup[#All],2,FALSE)</f>
        <v>Service Request</v>
      </c>
      <c r="N1394" s="36">
        <f>IFERROR(VLOOKUP(Incoming_Data[[#This Row],[Object ID]],SP_Data[#All],2,FALSE),"")</f>
        <v>41411</v>
      </c>
      <c r="O1394" s="36" t="str">
        <f>IFERROR(VLOOKUP(Incoming_Data[[#This Row],[Object ID]],Finalized_Data[#All],2,FALSE),"")</f>
        <v/>
      </c>
      <c r="P13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4" s="6">
        <f>IFERROR(DATE(YEAR(Incoming_Data[[#This Row],[Incoming Day]]),MONTH(Incoming_Data[[#This Row],[Incoming Day]]),1),"")</f>
        <v>41365</v>
      </c>
      <c r="R1394" s="3">
        <f>DATE(YEAR(Incoming_Data[[#This Row],[Incoming Day]]),1,1)</f>
        <v>41275</v>
      </c>
      <c r="S1394" s="6">
        <f>IFERROR(DATE(YEAR(Incoming_Data[[#This Row],[Completed Day]]),MONTH(Incoming_Data[[#This Row],[Completed Day]]),1),"")</f>
        <v>41395</v>
      </c>
      <c r="T1394" s="6" t="str">
        <f>IFERROR(DATE(YEAR(Incoming_Data[[#This Row],[Confirmed Day]]),MONTH(Incoming_Data[[#This Row],[Confirmed Day]]),1),"")</f>
        <v/>
      </c>
      <c r="U1394" s="12">
        <f>IF(ISNUMBER(Incoming_Data[[#This Row],[Completed Day]]),1,0)</f>
        <v>1</v>
      </c>
      <c r="V1394" s="12">
        <f>IF(ISNUMBER(Incoming_Data[[#This Row],[Confirmed Day]]),1,0)</f>
        <v>0</v>
      </c>
      <c r="X1394" t="s">
        <v>871</v>
      </c>
      <c r="Y1394" s="36">
        <v>41395</v>
      </c>
      <c r="AA1394" t="s">
        <v>1929</v>
      </c>
      <c r="AB1394" s="36">
        <v>41402</v>
      </c>
    </row>
    <row r="1395" spans="2:28" x14ac:dyDescent="0.25">
      <c r="B1395" s="24" t="s">
        <v>30</v>
      </c>
      <c r="C1395" s="24" t="s">
        <v>17</v>
      </c>
      <c r="D1395" s="24" t="s">
        <v>2192</v>
      </c>
      <c r="E1395" s="24" t="s">
        <v>11672</v>
      </c>
      <c r="F1395" s="24" t="s">
        <v>11673</v>
      </c>
      <c r="G1395" s="36">
        <v>41383</v>
      </c>
      <c r="H1395" s="36">
        <v>41383</v>
      </c>
      <c r="I1395" s="12">
        <v>2</v>
      </c>
      <c r="J1395" s="12">
        <v>3</v>
      </c>
      <c r="K1395" s="12">
        <v>3</v>
      </c>
      <c r="L1395" s="24" t="s">
        <v>10599</v>
      </c>
      <c r="M1395" t="str">
        <f>VLOOKUP(LEFT(Incoming_Data[[#This Row],[Object ID]],1),Lookup[#All],2,FALSE)</f>
        <v>Service Request</v>
      </c>
      <c r="N1395" s="36">
        <f>IFERROR(VLOOKUP(Incoming_Data[[#This Row],[Object ID]],SP_Data[#All],2,FALSE),"")</f>
        <v>41411</v>
      </c>
      <c r="O1395" s="36" t="str">
        <f>IFERROR(VLOOKUP(Incoming_Data[[#This Row],[Object ID]],Finalized_Data[#All],2,FALSE),"")</f>
        <v/>
      </c>
      <c r="P13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5" s="6">
        <f>IFERROR(DATE(YEAR(Incoming_Data[[#This Row],[Incoming Day]]),MONTH(Incoming_Data[[#This Row],[Incoming Day]]),1),"")</f>
        <v>41365</v>
      </c>
      <c r="R1395" s="3">
        <f>DATE(YEAR(Incoming_Data[[#This Row],[Incoming Day]]),1,1)</f>
        <v>41275</v>
      </c>
      <c r="S1395" s="6">
        <f>IFERROR(DATE(YEAR(Incoming_Data[[#This Row],[Completed Day]]),MONTH(Incoming_Data[[#This Row],[Completed Day]]),1),"")</f>
        <v>41395</v>
      </c>
      <c r="T1395" s="6" t="str">
        <f>IFERROR(DATE(YEAR(Incoming_Data[[#This Row],[Confirmed Day]]),MONTH(Incoming_Data[[#This Row],[Confirmed Day]]),1),"")</f>
        <v/>
      </c>
      <c r="U1395" s="12">
        <f>IF(ISNUMBER(Incoming_Data[[#This Row],[Completed Day]]),1,0)</f>
        <v>1</v>
      </c>
      <c r="V1395" s="12">
        <f>IF(ISNUMBER(Incoming_Data[[#This Row],[Confirmed Day]]),1,0)</f>
        <v>0</v>
      </c>
      <c r="X1395" t="s">
        <v>873</v>
      </c>
      <c r="Y1395" s="36">
        <v>41395</v>
      </c>
      <c r="AA1395" t="s">
        <v>933</v>
      </c>
      <c r="AB1395" s="36">
        <v>41401</v>
      </c>
    </row>
    <row r="1396" spans="2:28" x14ac:dyDescent="0.25">
      <c r="B1396" s="24" t="s">
        <v>30</v>
      </c>
      <c r="C1396" s="24" t="s">
        <v>17</v>
      </c>
      <c r="D1396" s="24" t="s">
        <v>2192</v>
      </c>
      <c r="E1396" s="24" t="s">
        <v>11674</v>
      </c>
      <c r="F1396" s="24" t="s">
        <v>11675</v>
      </c>
      <c r="G1396" s="36">
        <v>41385</v>
      </c>
      <c r="H1396" s="36">
        <v>41385</v>
      </c>
      <c r="I1396" s="12">
        <v>3</v>
      </c>
      <c r="J1396" s="12">
        <v>3</v>
      </c>
      <c r="K1396" s="12">
        <v>3</v>
      </c>
      <c r="L1396" s="24" t="s">
        <v>10599</v>
      </c>
      <c r="M1396" t="str">
        <f>VLOOKUP(LEFT(Incoming_Data[[#This Row],[Object ID]],1),Lookup[#All],2,FALSE)</f>
        <v>Service Request</v>
      </c>
      <c r="N1396" s="36">
        <f>IFERROR(VLOOKUP(Incoming_Data[[#This Row],[Object ID]],SP_Data[#All],2,FALSE),"")</f>
        <v>41409</v>
      </c>
      <c r="O1396" s="36" t="str">
        <f>IFERROR(VLOOKUP(Incoming_Data[[#This Row],[Object ID]],Finalized_Data[#All],2,FALSE),"")</f>
        <v/>
      </c>
      <c r="P13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6" s="6">
        <f>IFERROR(DATE(YEAR(Incoming_Data[[#This Row],[Incoming Day]]),MONTH(Incoming_Data[[#This Row],[Incoming Day]]),1),"")</f>
        <v>41365</v>
      </c>
      <c r="R1396" s="3">
        <f>DATE(YEAR(Incoming_Data[[#This Row],[Incoming Day]]),1,1)</f>
        <v>41275</v>
      </c>
      <c r="S1396" s="6">
        <f>IFERROR(DATE(YEAR(Incoming_Data[[#This Row],[Completed Day]]),MONTH(Incoming_Data[[#This Row],[Completed Day]]),1),"")</f>
        <v>41395</v>
      </c>
      <c r="T1396" s="6" t="str">
        <f>IFERROR(DATE(YEAR(Incoming_Data[[#This Row],[Confirmed Day]]),MONTH(Incoming_Data[[#This Row],[Confirmed Day]]),1),"")</f>
        <v/>
      </c>
      <c r="U1396" s="12">
        <f>IF(ISNUMBER(Incoming_Data[[#This Row],[Completed Day]]),1,0)</f>
        <v>1</v>
      </c>
      <c r="V1396" s="12">
        <f>IF(ISNUMBER(Incoming_Data[[#This Row],[Confirmed Day]]),1,0)</f>
        <v>0</v>
      </c>
      <c r="X1396" t="s">
        <v>875</v>
      </c>
      <c r="Y1396" s="36">
        <v>41395</v>
      </c>
      <c r="AA1396" t="s">
        <v>935</v>
      </c>
      <c r="AB1396" s="36">
        <v>41402</v>
      </c>
    </row>
    <row r="1397" spans="2:28" x14ac:dyDescent="0.25">
      <c r="B1397" s="24" t="s">
        <v>30</v>
      </c>
      <c r="C1397" s="24" t="s">
        <v>17</v>
      </c>
      <c r="D1397" s="24" t="s">
        <v>2192</v>
      </c>
      <c r="E1397" s="24" t="s">
        <v>11676</v>
      </c>
      <c r="F1397" s="24" t="s">
        <v>11677</v>
      </c>
      <c r="G1397" s="36">
        <v>41386</v>
      </c>
      <c r="H1397" s="36">
        <v>41386</v>
      </c>
      <c r="I1397" s="12">
        <v>2</v>
      </c>
      <c r="J1397" s="12">
        <v>3</v>
      </c>
      <c r="K1397" s="12">
        <v>3</v>
      </c>
      <c r="L1397" s="24" t="s">
        <v>10599</v>
      </c>
      <c r="M1397" t="str">
        <f>VLOOKUP(LEFT(Incoming_Data[[#This Row],[Object ID]],1),Lookup[#All],2,FALSE)</f>
        <v>Service Request</v>
      </c>
      <c r="N1397" s="36">
        <f>IFERROR(VLOOKUP(Incoming_Data[[#This Row],[Object ID]],SP_Data[#All],2,FALSE),"")</f>
        <v>41409</v>
      </c>
      <c r="O1397" s="36" t="str">
        <f>IFERROR(VLOOKUP(Incoming_Data[[#This Row],[Object ID]],Finalized_Data[#All],2,FALSE),"")</f>
        <v/>
      </c>
      <c r="P13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7" s="6">
        <f>IFERROR(DATE(YEAR(Incoming_Data[[#This Row],[Incoming Day]]),MONTH(Incoming_Data[[#This Row],[Incoming Day]]),1),"")</f>
        <v>41365</v>
      </c>
      <c r="R1397" s="3">
        <f>DATE(YEAR(Incoming_Data[[#This Row],[Incoming Day]]),1,1)</f>
        <v>41275</v>
      </c>
      <c r="S1397" s="6">
        <f>IFERROR(DATE(YEAR(Incoming_Data[[#This Row],[Completed Day]]),MONTH(Incoming_Data[[#This Row],[Completed Day]]),1),"")</f>
        <v>41395</v>
      </c>
      <c r="T1397" s="6" t="str">
        <f>IFERROR(DATE(YEAR(Incoming_Data[[#This Row],[Confirmed Day]]),MONTH(Incoming_Data[[#This Row],[Confirmed Day]]),1),"")</f>
        <v/>
      </c>
      <c r="U1397" s="12">
        <f>IF(ISNUMBER(Incoming_Data[[#This Row],[Completed Day]]),1,0)</f>
        <v>1</v>
      </c>
      <c r="V1397" s="12">
        <f>IF(ISNUMBER(Incoming_Data[[#This Row],[Confirmed Day]]),1,0)</f>
        <v>0</v>
      </c>
      <c r="X1397" t="s">
        <v>877</v>
      </c>
      <c r="Y1397" s="36">
        <v>41403</v>
      </c>
      <c r="AA1397" t="s">
        <v>937</v>
      </c>
      <c r="AB1397" s="36">
        <v>41402</v>
      </c>
    </row>
    <row r="1398" spans="2:28" x14ac:dyDescent="0.25">
      <c r="B1398" s="24" t="s">
        <v>30</v>
      </c>
      <c r="C1398" s="24" t="s">
        <v>17</v>
      </c>
      <c r="D1398" s="24" t="s">
        <v>2192</v>
      </c>
      <c r="E1398" s="24" t="s">
        <v>11678</v>
      </c>
      <c r="F1398" s="24" t="s">
        <v>409</v>
      </c>
      <c r="G1398" s="36">
        <v>41388</v>
      </c>
      <c r="H1398" s="36">
        <v>41388</v>
      </c>
      <c r="I1398" s="12">
        <v>2</v>
      </c>
      <c r="J1398" s="12">
        <v>3</v>
      </c>
      <c r="K1398" s="12">
        <v>3</v>
      </c>
      <c r="L1398" s="24" t="s">
        <v>10599</v>
      </c>
      <c r="M1398" t="str">
        <f>VLOOKUP(LEFT(Incoming_Data[[#This Row],[Object ID]],1),Lookup[#All],2,FALSE)</f>
        <v>Service Request</v>
      </c>
      <c r="N1398" s="36">
        <f>IFERROR(VLOOKUP(Incoming_Data[[#This Row],[Object ID]],SP_Data[#All],2,FALSE),"")</f>
        <v>41409</v>
      </c>
      <c r="O1398" s="36" t="str">
        <f>IFERROR(VLOOKUP(Incoming_Data[[#This Row],[Object ID]],Finalized_Data[#All],2,FALSE),"")</f>
        <v/>
      </c>
      <c r="P13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8" s="6">
        <f>IFERROR(DATE(YEAR(Incoming_Data[[#This Row],[Incoming Day]]),MONTH(Incoming_Data[[#This Row],[Incoming Day]]),1),"")</f>
        <v>41365</v>
      </c>
      <c r="R1398" s="3">
        <f>DATE(YEAR(Incoming_Data[[#This Row],[Incoming Day]]),1,1)</f>
        <v>41275</v>
      </c>
      <c r="S1398" s="6">
        <f>IFERROR(DATE(YEAR(Incoming_Data[[#This Row],[Completed Day]]),MONTH(Incoming_Data[[#This Row],[Completed Day]]),1),"")</f>
        <v>41395</v>
      </c>
      <c r="T1398" s="6" t="str">
        <f>IFERROR(DATE(YEAR(Incoming_Data[[#This Row],[Confirmed Day]]),MONTH(Incoming_Data[[#This Row],[Confirmed Day]]),1),"")</f>
        <v/>
      </c>
      <c r="U1398" s="12">
        <f>IF(ISNUMBER(Incoming_Data[[#This Row],[Completed Day]]),1,0)</f>
        <v>1</v>
      </c>
      <c r="V1398" s="12">
        <f>IF(ISNUMBER(Incoming_Data[[#This Row],[Confirmed Day]]),1,0)</f>
        <v>0</v>
      </c>
      <c r="X1398" t="s">
        <v>879</v>
      </c>
      <c r="Y1398" s="36">
        <v>41395</v>
      </c>
      <c r="AA1398" t="s">
        <v>939</v>
      </c>
      <c r="AB1398" s="36">
        <v>41402</v>
      </c>
    </row>
    <row r="1399" spans="2:28" x14ac:dyDescent="0.25">
      <c r="B1399" s="24" t="s">
        <v>30</v>
      </c>
      <c r="C1399" s="24" t="s">
        <v>17</v>
      </c>
      <c r="D1399" s="24" t="s">
        <v>2192</v>
      </c>
      <c r="E1399" s="24" t="s">
        <v>11679</v>
      </c>
      <c r="F1399" s="24" t="s">
        <v>11680</v>
      </c>
      <c r="G1399" s="36">
        <v>41389</v>
      </c>
      <c r="H1399" s="36">
        <v>41389</v>
      </c>
      <c r="I1399" s="12">
        <v>3</v>
      </c>
      <c r="J1399" s="12">
        <v>4</v>
      </c>
      <c r="K1399" s="12">
        <v>4</v>
      </c>
      <c r="L1399" s="24" t="s">
        <v>10599</v>
      </c>
      <c r="M1399" t="str">
        <f>VLOOKUP(LEFT(Incoming_Data[[#This Row],[Object ID]],1),Lookup[#All],2,FALSE)</f>
        <v>Service Request</v>
      </c>
      <c r="N1399" s="36">
        <f>IFERROR(VLOOKUP(Incoming_Data[[#This Row],[Object ID]],SP_Data[#All],2,FALSE),"")</f>
        <v>41411</v>
      </c>
      <c r="O1399" s="36" t="str">
        <f>IFERROR(VLOOKUP(Incoming_Data[[#This Row],[Object ID]],Finalized_Data[#All],2,FALSE),"")</f>
        <v/>
      </c>
      <c r="P13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399" s="6">
        <f>IFERROR(DATE(YEAR(Incoming_Data[[#This Row],[Incoming Day]]),MONTH(Incoming_Data[[#This Row],[Incoming Day]]),1),"")</f>
        <v>41365</v>
      </c>
      <c r="R1399" s="3">
        <f>DATE(YEAR(Incoming_Data[[#This Row],[Incoming Day]]),1,1)</f>
        <v>41275</v>
      </c>
      <c r="S1399" s="6">
        <f>IFERROR(DATE(YEAR(Incoming_Data[[#This Row],[Completed Day]]),MONTH(Incoming_Data[[#This Row],[Completed Day]]),1),"")</f>
        <v>41395</v>
      </c>
      <c r="T1399" s="6" t="str">
        <f>IFERROR(DATE(YEAR(Incoming_Data[[#This Row],[Confirmed Day]]),MONTH(Incoming_Data[[#This Row],[Confirmed Day]]),1),"")</f>
        <v/>
      </c>
      <c r="U1399" s="12">
        <f>IF(ISNUMBER(Incoming_Data[[#This Row],[Completed Day]]),1,0)</f>
        <v>1</v>
      </c>
      <c r="V1399" s="12">
        <f>IF(ISNUMBER(Incoming_Data[[#This Row],[Confirmed Day]]),1,0)</f>
        <v>0</v>
      </c>
      <c r="X1399" t="s">
        <v>881</v>
      </c>
      <c r="Y1399" s="36">
        <v>41395</v>
      </c>
      <c r="AA1399" t="s">
        <v>941</v>
      </c>
      <c r="AB1399" s="36">
        <v>41403</v>
      </c>
    </row>
    <row r="1400" spans="2:28" x14ac:dyDescent="0.25">
      <c r="B1400" s="24" t="s">
        <v>30</v>
      </c>
      <c r="C1400" s="24" t="s">
        <v>17</v>
      </c>
      <c r="D1400" s="24" t="s">
        <v>2192</v>
      </c>
      <c r="E1400" s="24" t="s">
        <v>3710</v>
      </c>
      <c r="F1400" s="24" t="s">
        <v>11681</v>
      </c>
      <c r="G1400" s="36">
        <v>41390</v>
      </c>
      <c r="H1400" s="36">
        <v>41390</v>
      </c>
      <c r="I1400" s="12">
        <v>3</v>
      </c>
      <c r="J1400" s="12">
        <v>3</v>
      </c>
      <c r="K1400" s="12">
        <v>3</v>
      </c>
      <c r="L1400" s="24" t="s">
        <v>10597</v>
      </c>
      <c r="M1400" t="str">
        <f>VLOOKUP(LEFT(Incoming_Data[[#This Row],[Object ID]],1),Lookup[#All],2,FALSE)</f>
        <v>Service Request</v>
      </c>
      <c r="N1400" s="36" t="str">
        <f>IFERROR(VLOOKUP(Incoming_Data[[#This Row],[Object ID]],SP_Data[#All],2,FALSE),"")</f>
        <v/>
      </c>
      <c r="O1400" s="36">
        <f>IFERROR(VLOOKUP(Incoming_Data[[#This Row],[Object ID]],Finalized_Data[#All],2,FALSE),"")</f>
        <v>41409</v>
      </c>
      <c r="P14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400" s="6">
        <f>IFERROR(DATE(YEAR(Incoming_Data[[#This Row],[Incoming Day]]),MONTH(Incoming_Data[[#This Row],[Incoming Day]]),1),"")</f>
        <v>41365</v>
      </c>
      <c r="R1400" s="3">
        <f>DATE(YEAR(Incoming_Data[[#This Row],[Incoming Day]]),1,1)</f>
        <v>41275</v>
      </c>
      <c r="S1400" s="6" t="str">
        <f>IFERROR(DATE(YEAR(Incoming_Data[[#This Row],[Completed Day]]),MONTH(Incoming_Data[[#This Row],[Completed Day]]),1),"")</f>
        <v/>
      </c>
      <c r="T1400" s="6">
        <f>IFERROR(DATE(YEAR(Incoming_Data[[#This Row],[Confirmed Day]]),MONTH(Incoming_Data[[#This Row],[Confirmed Day]]),1),"")</f>
        <v>41395</v>
      </c>
      <c r="U1400" s="12">
        <f>IF(ISNUMBER(Incoming_Data[[#This Row],[Completed Day]]),1,0)</f>
        <v>0</v>
      </c>
      <c r="V1400" s="12">
        <f>IF(ISNUMBER(Incoming_Data[[#This Row],[Confirmed Day]]),1,0)</f>
        <v>1</v>
      </c>
      <c r="X1400" t="s">
        <v>10977</v>
      </c>
      <c r="Y1400" s="36">
        <v>41417</v>
      </c>
      <c r="AA1400" t="s">
        <v>1832</v>
      </c>
      <c r="AB1400" s="36">
        <v>41404</v>
      </c>
    </row>
    <row r="1401" spans="2:28" x14ac:dyDescent="0.25">
      <c r="B1401" s="24" t="s">
        <v>30</v>
      </c>
      <c r="C1401" s="24" t="s">
        <v>17</v>
      </c>
      <c r="D1401" s="24" t="s">
        <v>2192</v>
      </c>
      <c r="E1401" s="24" t="s">
        <v>800</v>
      </c>
      <c r="F1401" s="24" t="s">
        <v>801</v>
      </c>
      <c r="G1401" s="36">
        <v>41394</v>
      </c>
      <c r="H1401" s="36">
        <v>41393</v>
      </c>
      <c r="I1401" s="12">
        <v>3</v>
      </c>
      <c r="J1401" s="12">
        <v>3</v>
      </c>
      <c r="K1401" s="12">
        <v>3</v>
      </c>
      <c r="L1401" s="24" t="s">
        <v>10597</v>
      </c>
      <c r="M1401" t="str">
        <f>VLOOKUP(LEFT(Incoming_Data[[#This Row],[Object ID]],1),Lookup[#All],2,FALSE)</f>
        <v>Service Request</v>
      </c>
      <c r="N1401" s="36">
        <f>IFERROR(VLOOKUP(Incoming_Data[[#This Row],[Object ID]],SP_Data[#All],2,FALSE),"")</f>
        <v>41394</v>
      </c>
      <c r="O1401" s="36">
        <f>IFERROR(VLOOKUP(Incoming_Data[[#This Row],[Object ID]],Finalized_Data[#All],2,FALSE),"")</f>
        <v>41425</v>
      </c>
      <c r="P14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1" s="6">
        <f>IFERROR(DATE(YEAR(Incoming_Data[[#This Row],[Incoming Day]]),MONTH(Incoming_Data[[#This Row],[Incoming Day]]),1),"")</f>
        <v>41365</v>
      </c>
      <c r="R1401" s="3">
        <f>DATE(YEAR(Incoming_Data[[#This Row],[Incoming Day]]),1,1)</f>
        <v>41275</v>
      </c>
      <c r="S1401" s="6">
        <f>IFERROR(DATE(YEAR(Incoming_Data[[#This Row],[Completed Day]]),MONTH(Incoming_Data[[#This Row],[Completed Day]]),1),"")</f>
        <v>41365</v>
      </c>
      <c r="T1401" s="6">
        <f>IFERROR(DATE(YEAR(Incoming_Data[[#This Row],[Confirmed Day]]),MONTH(Incoming_Data[[#This Row],[Confirmed Day]]),1),"")</f>
        <v>41395</v>
      </c>
      <c r="U1401" s="12">
        <f>IF(ISNUMBER(Incoming_Data[[#This Row],[Completed Day]]),1,0)</f>
        <v>1</v>
      </c>
      <c r="V1401" s="12">
        <f>IF(ISNUMBER(Incoming_Data[[#This Row],[Confirmed Day]]),1,0)</f>
        <v>1</v>
      </c>
      <c r="X1401" t="s">
        <v>10612</v>
      </c>
      <c r="Y1401" s="36">
        <v>41409</v>
      </c>
      <c r="AA1401" t="s">
        <v>1395</v>
      </c>
      <c r="AB1401" s="36">
        <v>41409</v>
      </c>
    </row>
    <row r="1402" spans="2:28" x14ac:dyDescent="0.25">
      <c r="B1402" s="24" t="s">
        <v>30</v>
      </c>
      <c r="C1402" s="24" t="s">
        <v>17</v>
      </c>
      <c r="D1402" s="24" t="s">
        <v>2192</v>
      </c>
      <c r="E1402" s="24" t="s">
        <v>819</v>
      </c>
      <c r="F1402" s="24" t="s">
        <v>820</v>
      </c>
      <c r="G1402" s="36">
        <v>41394</v>
      </c>
      <c r="H1402" s="36">
        <v>41394</v>
      </c>
      <c r="I1402" s="12">
        <v>3</v>
      </c>
      <c r="J1402" s="12">
        <v>3</v>
      </c>
      <c r="K1402" s="12">
        <v>3</v>
      </c>
      <c r="L1402" s="24" t="s">
        <v>10597</v>
      </c>
      <c r="M1402" t="str">
        <f>VLOOKUP(LEFT(Incoming_Data[[#This Row],[Object ID]],1),Lookup[#All],2,FALSE)</f>
        <v>Service Request</v>
      </c>
      <c r="N1402" s="36">
        <f>IFERROR(VLOOKUP(Incoming_Data[[#This Row],[Object ID]],SP_Data[#All],2,FALSE),"")</f>
        <v>41394</v>
      </c>
      <c r="O1402" s="36">
        <f>IFERROR(VLOOKUP(Incoming_Data[[#This Row],[Object ID]],Finalized_Data[#All],2,FALSE),"")</f>
        <v>41425</v>
      </c>
      <c r="P14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2" s="6">
        <f>IFERROR(DATE(YEAR(Incoming_Data[[#This Row],[Incoming Day]]),MONTH(Incoming_Data[[#This Row],[Incoming Day]]),1),"")</f>
        <v>41365</v>
      </c>
      <c r="R1402" s="3">
        <f>DATE(YEAR(Incoming_Data[[#This Row],[Incoming Day]]),1,1)</f>
        <v>41275</v>
      </c>
      <c r="S1402" s="6">
        <f>IFERROR(DATE(YEAR(Incoming_Data[[#This Row],[Completed Day]]),MONTH(Incoming_Data[[#This Row],[Completed Day]]),1),"")</f>
        <v>41365</v>
      </c>
      <c r="T1402" s="6">
        <f>IFERROR(DATE(YEAR(Incoming_Data[[#This Row],[Confirmed Day]]),MONTH(Incoming_Data[[#This Row],[Confirmed Day]]),1),"")</f>
        <v>41395</v>
      </c>
      <c r="U1402" s="12">
        <f>IF(ISNUMBER(Incoming_Data[[#This Row],[Completed Day]]),1,0)</f>
        <v>1</v>
      </c>
      <c r="V1402" s="12">
        <f>IF(ISNUMBER(Incoming_Data[[#This Row],[Confirmed Day]]),1,0)</f>
        <v>1</v>
      </c>
      <c r="X1402" t="s">
        <v>883</v>
      </c>
      <c r="Y1402" s="36">
        <v>41396</v>
      </c>
      <c r="AA1402" t="s">
        <v>942</v>
      </c>
      <c r="AB1402" s="36">
        <v>41405</v>
      </c>
    </row>
    <row r="1403" spans="2:28" x14ac:dyDescent="0.25">
      <c r="B1403" s="24" t="s">
        <v>30</v>
      </c>
      <c r="C1403" s="24" t="s">
        <v>17</v>
      </c>
      <c r="D1403" s="24" t="s">
        <v>2192</v>
      </c>
      <c r="E1403" s="24" t="s">
        <v>857</v>
      </c>
      <c r="F1403" s="24" t="s">
        <v>858</v>
      </c>
      <c r="G1403" s="36">
        <v>41395</v>
      </c>
      <c r="H1403" s="36">
        <v>41395</v>
      </c>
      <c r="I1403" s="12">
        <v>3</v>
      </c>
      <c r="J1403" s="12">
        <v>3</v>
      </c>
      <c r="K1403" s="12">
        <v>3</v>
      </c>
      <c r="L1403" s="24" t="s">
        <v>10597</v>
      </c>
      <c r="M1403" t="str">
        <f>VLOOKUP(LEFT(Incoming_Data[[#This Row],[Object ID]],1),Lookup[#All],2,FALSE)</f>
        <v>Service Request</v>
      </c>
      <c r="N1403" s="36">
        <f>IFERROR(VLOOKUP(Incoming_Data[[#This Row],[Object ID]],SP_Data[#All],2,FALSE),"")</f>
        <v>41395</v>
      </c>
      <c r="O1403" s="36">
        <f>IFERROR(VLOOKUP(Incoming_Data[[#This Row],[Object ID]],Finalized_Data[#All],2,FALSE),"")</f>
        <v>41395</v>
      </c>
      <c r="P14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3" s="6">
        <f>IFERROR(DATE(YEAR(Incoming_Data[[#This Row],[Incoming Day]]),MONTH(Incoming_Data[[#This Row],[Incoming Day]]),1),"")</f>
        <v>41395</v>
      </c>
      <c r="R1403" s="3">
        <f>DATE(YEAR(Incoming_Data[[#This Row],[Incoming Day]]),1,1)</f>
        <v>41275</v>
      </c>
      <c r="S1403" s="6">
        <f>IFERROR(DATE(YEAR(Incoming_Data[[#This Row],[Completed Day]]),MONTH(Incoming_Data[[#This Row],[Completed Day]]),1),"")</f>
        <v>41395</v>
      </c>
      <c r="T1403" s="6">
        <f>IFERROR(DATE(YEAR(Incoming_Data[[#This Row],[Confirmed Day]]),MONTH(Incoming_Data[[#This Row],[Confirmed Day]]),1),"")</f>
        <v>41395</v>
      </c>
      <c r="U1403" s="12">
        <f>IF(ISNUMBER(Incoming_Data[[#This Row],[Completed Day]]),1,0)</f>
        <v>1</v>
      </c>
      <c r="V1403" s="12">
        <f>IF(ISNUMBER(Incoming_Data[[#This Row],[Confirmed Day]]),1,0)</f>
        <v>1</v>
      </c>
      <c r="X1403" t="s">
        <v>885</v>
      </c>
      <c r="Y1403" s="36">
        <v>41396</v>
      </c>
      <c r="AA1403" t="s">
        <v>944</v>
      </c>
      <c r="AB1403" s="36">
        <v>41403</v>
      </c>
    </row>
    <row r="1404" spans="2:28" x14ac:dyDescent="0.25">
      <c r="B1404" s="24" t="s">
        <v>30</v>
      </c>
      <c r="C1404" s="24" t="s">
        <v>17</v>
      </c>
      <c r="D1404" s="24" t="s">
        <v>2192</v>
      </c>
      <c r="E1404" s="24" t="s">
        <v>859</v>
      </c>
      <c r="F1404" s="24" t="s">
        <v>860</v>
      </c>
      <c r="G1404" s="36">
        <v>41395</v>
      </c>
      <c r="H1404" s="36">
        <v>41395</v>
      </c>
      <c r="I1404" s="12">
        <v>3</v>
      </c>
      <c r="J1404" s="12">
        <v>3</v>
      </c>
      <c r="K1404" s="12">
        <v>3</v>
      </c>
      <c r="L1404" s="24" t="s">
        <v>10597</v>
      </c>
      <c r="M1404" t="str">
        <f>VLOOKUP(LEFT(Incoming_Data[[#This Row],[Object ID]],1),Lookup[#All],2,FALSE)</f>
        <v>Service Request</v>
      </c>
      <c r="N1404" s="36">
        <f>IFERROR(VLOOKUP(Incoming_Data[[#This Row],[Object ID]],SP_Data[#All],2,FALSE),"")</f>
        <v>41395</v>
      </c>
      <c r="O1404" s="36">
        <f>IFERROR(VLOOKUP(Incoming_Data[[#This Row],[Object ID]],Finalized_Data[#All],2,FALSE),"")</f>
        <v>41395</v>
      </c>
      <c r="P14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4" s="6">
        <f>IFERROR(DATE(YEAR(Incoming_Data[[#This Row],[Incoming Day]]),MONTH(Incoming_Data[[#This Row],[Incoming Day]]),1),"")</f>
        <v>41395</v>
      </c>
      <c r="R1404" s="3">
        <f>DATE(YEAR(Incoming_Data[[#This Row],[Incoming Day]]),1,1)</f>
        <v>41275</v>
      </c>
      <c r="S1404" s="6">
        <f>IFERROR(DATE(YEAR(Incoming_Data[[#This Row],[Completed Day]]),MONTH(Incoming_Data[[#This Row],[Completed Day]]),1),"")</f>
        <v>41395</v>
      </c>
      <c r="T1404" s="6">
        <f>IFERROR(DATE(YEAR(Incoming_Data[[#This Row],[Confirmed Day]]),MONTH(Incoming_Data[[#This Row],[Confirmed Day]]),1),"")</f>
        <v>41395</v>
      </c>
      <c r="U1404" s="12">
        <f>IF(ISNUMBER(Incoming_Data[[#This Row],[Completed Day]]),1,0)</f>
        <v>1</v>
      </c>
      <c r="V1404" s="12">
        <f>IF(ISNUMBER(Incoming_Data[[#This Row],[Confirmed Day]]),1,0)</f>
        <v>1</v>
      </c>
      <c r="X1404" t="s">
        <v>886</v>
      </c>
      <c r="Y1404" s="36">
        <v>41396</v>
      </c>
      <c r="AA1404" t="s">
        <v>946</v>
      </c>
      <c r="AB1404" s="36">
        <v>41418</v>
      </c>
    </row>
    <row r="1405" spans="2:28" x14ac:dyDescent="0.25">
      <c r="B1405" s="24" t="s">
        <v>30</v>
      </c>
      <c r="C1405" s="24" t="s">
        <v>17</v>
      </c>
      <c r="D1405" s="24" t="s">
        <v>2192</v>
      </c>
      <c r="E1405" s="24" t="s">
        <v>861</v>
      </c>
      <c r="F1405" s="24" t="s">
        <v>862</v>
      </c>
      <c r="G1405" s="36">
        <v>41395</v>
      </c>
      <c r="H1405" s="36">
        <v>41395</v>
      </c>
      <c r="I1405" s="12">
        <v>3</v>
      </c>
      <c r="J1405" s="12">
        <v>3</v>
      </c>
      <c r="K1405" s="12">
        <v>3</v>
      </c>
      <c r="L1405" s="24" t="s">
        <v>10597</v>
      </c>
      <c r="M1405" t="str">
        <f>VLOOKUP(LEFT(Incoming_Data[[#This Row],[Object ID]],1),Lookup[#All],2,FALSE)</f>
        <v>Service Request</v>
      </c>
      <c r="N1405" s="36">
        <f>IFERROR(VLOOKUP(Incoming_Data[[#This Row],[Object ID]],SP_Data[#All],2,FALSE),"")</f>
        <v>41395</v>
      </c>
      <c r="O1405" s="36">
        <f>IFERROR(VLOOKUP(Incoming_Data[[#This Row],[Object ID]],Finalized_Data[#All],2,FALSE),"")</f>
        <v>41426</v>
      </c>
      <c r="P14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5" s="6">
        <f>IFERROR(DATE(YEAR(Incoming_Data[[#This Row],[Incoming Day]]),MONTH(Incoming_Data[[#This Row],[Incoming Day]]),1),"")</f>
        <v>41395</v>
      </c>
      <c r="R1405" s="3">
        <f>DATE(YEAR(Incoming_Data[[#This Row],[Incoming Day]]),1,1)</f>
        <v>41275</v>
      </c>
      <c r="S1405" s="6">
        <f>IFERROR(DATE(YEAR(Incoming_Data[[#This Row],[Completed Day]]),MONTH(Incoming_Data[[#This Row],[Completed Day]]),1),"")</f>
        <v>41395</v>
      </c>
      <c r="T1405" s="6">
        <f>IFERROR(DATE(YEAR(Incoming_Data[[#This Row],[Confirmed Day]]),MONTH(Incoming_Data[[#This Row],[Confirmed Day]]),1),"")</f>
        <v>41426</v>
      </c>
      <c r="U1405" s="12">
        <f>IF(ISNUMBER(Incoming_Data[[#This Row],[Completed Day]]),1,0)</f>
        <v>1</v>
      </c>
      <c r="V1405" s="12">
        <f>IF(ISNUMBER(Incoming_Data[[#This Row],[Confirmed Day]]),1,0)</f>
        <v>1</v>
      </c>
      <c r="X1405" t="s">
        <v>1912</v>
      </c>
      <c r="Y1405" s="36">
        <v>41396</v>
      </c>
      <c r="AA1405" t="s">
        <v>1397</v>
      </c>
      <c r="AB1405" s="36">
        <v>41403</v>
      </c>
    </row>
    <row r="1406" spans="2:28" x14ac:dyDescent="0.25">
      <c r="B1406" s="24" t="s">
        <v>30</v>
      </c>
      <c r="C1406" s="24" t="s">
        <v>17</v>
      </c>
      <c r="D1406" s="24" t="s">
        <v>2192</v>
      </c>
      <c r="E1406" s="24" t="s">
        <v>863</v>
      </c>
      <c r="F1406" s="24" t="s">
        <v>864</v>
      </c>
      <c r="G1406" s="36">
        <v>41395</v>
      </c>
      <c r="H1406" s="36">
        <v>41395</v>
      </c>
      <c r="I1406" s="12">
        <v>3</v>
      </c>
      <c r="J1406" s="12">
        <v>3</v>
      </c>
      <c r="K1406" s="12">
        <v>3</v>
      </c>
      <c r="L1406" s="24" t="s">
        <v>10597</v>
      </c>
      <c r="M1406" t="str">
        <f>VLOOKUP(LEFT(Incoming_Data[[#This Row],[Object ID]],1),Lookup[#All],2,FALSE)</f>
        <v>Service Request</v>
      </c>
      <c r="N1406" s="36">
        <f>IFERROR(VLOOKUP(Incoming_Data[[#This Row],[Object ID]],SP_Data[#All],2,FALSE),"")</f>
        <v>41403</v>
      </c>
      <c r="O1406" s="36">
        <f>IFERROR(VLOOKUP(Incoming_Data[[#This Row],[Object ID]],Finalized_Data[#All],2,FALSE),"")</f>
        <v>41403</v>
      </c>
      <c r="P14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6" s="6">
        <f>IFERROR(DATE(YEAR(Incoming_Data[[#This Row],[Incoming Day]]),MONTH(Incoming_Data[[#This Row],[Incoming Day]]),1),"")</f>
        <v>41395</v>
      </c>
      <c r="R1406" s="3">
        <f>DATE(YEAR(Incoming_Data[[#This Row],[Incoming Day]]),1,1)</f>
        <v>41275</v>
      </c>
      <c r="S1406" s="6">
        <f>IFERROR(DATE(YEAR(Incoming_Data[[#This Row],[Completed Day]]),MONTH(Incoming_Data[[#This Row],[Completed Day]]),1),"")</f>
        <v>41395</v>
      </c>
      <c r="T1406" s="6">
        <f>IFERROR(DATE(YEAR(Incoming_Data[[#This Row],[Confirmed Day]]),MONTH(Incoming_Data[[#This Row],[Confirmed Day]]),1),"")</f>
        <v>41395</v>
      </c>
      <c r="U1406" s="12">
        <f>IF(ISNUMBER(Incoming_Data[[#This Row],[Completed Day]]),1,0)</f>
        <v>1</v>
      </c>
      <c r="V1406" s="12">
        <f>IF(ISNUMBER(Incoming_Data[[#This Row],[Confirmed Day]]),1,0)</f>
        <v>1</v>
      </c>
      <c r="X1406" t="s">
        <v>1914</v>
      </c>
      <c r="Y1406" s="36">
        <v>41396</v>
      </c>
      <c r="AA1406" t="s">
        <v>1743</v>
      </c>
      <c r="AB1406" s="36">
        <v>41403</v>
      </c>
    </row>
    <row r="1407" spans="2:28" x14ac:dyDescent="0.25">
      <c r="B1407" s="24" t="s">
        <v>30</v>
      </c>
      <c r="C1407" s="24" t="s">
        <v>17</v>
      </c>
      <c r="D1407" s="24" t="s">
        <v>2192</v>
      </c>
      <c r="E1407" s="24" t="s">
        <v>865</v>
      </c>
      <c r="F1407" s="24" t="s">
        <v>866</v>
      </c>
      <c r="G1407" s="36">
        <v>41395</v>
      </c>
      <c r="H1407" s="36">
        <v>41395</v>
      </c>
      <c r="I1407" s="12">
        <v>3</v>
      </c>
      <c r="J1407" s="12">
        <v>3</v>
      </c>
      <c r="K1407" s="12">
        <v>3</v>
      </c>
      <c r="L1407" s="24" t="s">
        <v>10597</v>
      </c>
      <c r="M1407" t="str">
        <f>VLOOKUP(LEFT(Incoming_Data[[#This Row],[Object ID]],1),Lookup[#All],2,FALSE)</f>
        <v>Service Request</v>
      </c>
      <c r="N1407" s="36">
        <f>IFERROR(VLOOKUP(Incoming_Data[[#This Row],[Object ID]],SP_Data[#All],2,FALSE),"")</f>
        <v>41395</v>
      </c>
      <c r="O1407" s="36">
        <f>IFERROR(VLOOKUP(Incoming_Data[[#This Row],[Object ID]],Finalized_Data[#All],2,FALSE),"")</f>
        <v>41426</v>
      </c>
      <c r="P14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7" s="6">
        <f>IFERROR(DATE(YEAR(Incoming_Data[[#This Row],[Incoming Day]]),MONTH(Incoming_Data[[#This Row],[Incoming Day]]),1),"")</f>
        <v>41395</v>
      </c>
      <c r="R1407" s="3">
        <f>DATE(YEAR(Incoming_Data[[#This Row],[Incoming Day]]),1,1)</f>
        <v>41275</v>
      </c>
      <c r="S1407" s="6">
        <f>IFERROR(DATE(YEAR(Incoming_Data[[#This Row],[Completed Day]]),MONTH(Incoming_Data[[#This Row],[Completed Day]]),1),"")</f>
        <v>41395</v>
      </c>
      <c r="T1407" s="6">
        <f>IFERROR(DATE(YEAR(Incoming_Data[[#This Row],[Confirmed Day]]),MONTH(Incoming_Data[[#This Row],[Confirmed Day]]),1),"")</f>
        <v>41426</v>
      </c>
      <c r="U1407" s="12">
        <f>IF(ISNUMBER(Incoming_Data[[#This Row],[Completed Day]]),1,0)</f>
        <v>1</v>
      </c>
      <c r="V1407" s="12">
        <f>IF(ISNUMBER(Incoming_Data[[#This Row],[Confirmed Day]]),1,0)</f>
        <v>1</v>
      </c>
      <c r="X1407" t="s">
        <v>887</v>
      </c>
      <c r="Y1407" s="36">
        <v>41396</v>
      </c>
      <c r="AA1407" t="s">
        <v>948</v>
      </c>
      <c r="AB1407" s="36">
        <v>41403</v>
      </c>
    </row>
    <row r="1408" spans="2:28" x14ac:dyDescent="0.25">
      <c r="B1408" s="24" t="s">
        <v>30</v>
      </c>
      <c r="C1408" s="24" t="s">
        <v>17</v>
      </c>
      <c r="D1408" s="24" t="s">
        <v>2192</v>
      </c>
      <c r="E1408" s="24" t="s">
        <v>867</v>
      </c>
      <c r="F1408" s="24" t="s">
        <v>868</v>
      </c>
      <c r="G1408" s="36">
        <v>41395</v>
      </c>
      <c r="H1408" s="36">
        <v>41395</v>
      </c>
      <c r="I1408" s="12">
        <v>3</v>
      </c>
      <c r="J1408" s="12">
        <v>3</v>
      </c>
      <c r="K1408" s="12">
        <v>3</v>
      </c>
      <c r="L1408" s="24" t="s">
        <v>10597</v>
      </c>
      <c r="M1408" t="str">
        <f>VLOOKUP(LEFT(Incoming_Data[[#This Row],[Object ID]],1),Lookup[#All],2,FALSE)</f>
        <v>Service Request</v>
      </c>
      <c r="N1408" s="36">
        <f>IFERROR(VLOOKUP(Incoming_Data[[#This Row],[Object ID]],SP_Data[#All],2,FALSE),"")</f>
        <v>41395</v>
      </c>
      <c r="O1408" s="36">
        <f>IFERROR(VLOOKUP(Incoming_Data[[#This Row],[Object ID]],Finalized_Data[#All],2,FALSE),"")</f>
        <v>41426</v>
      </c>
      <c r="P14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8" s="6">
        <f>IFERROR(DATE(YEAR(Incoming_Data[[#This Row],[Incoming Day]]),MONTH(Incoming_Data[[#This Row],[Incoming Day]]),1),"")</f>
        <v>41395</v>
      </c>
      <c r="R1408" s="3">
        <f>DATE(YEAR(Incoming_Data[[#This Row],[Incoming Day]]),1,1)</f>
        <v>41275</v>
      </c>
      <c r="S1408" s="6">
        <f>IFERROR(DATE(YEAR(Incoming_Data[[#This Row],[Completed Day]]),MONTH(Incoming_Data[[#This Row],[Completed Day]]),1),"")</f>
        <v>41395</v>
      </c>
      <c r="T1408" s="6">
        <f>IFERROR(DATE(YEAR(Incoming_Data[[#This Row],[Confirmed Day]]),MONTH(Incoming_Data[[#This Row],[Confirmed Day]]),1),"")</f>
        <v>41426</v>
      </c>
      <c r="U1408" s="12">
        <f>IF(ISNUMBER(Incoming_Data[[#This Row],[Completed Day]]),1,0)</f>
        <v>1</v>
      </c>
      <c r="V1408" s="12">
        <f>IF(ISNUMBER(Incoming_Data[[#This Row],[Confirmed Day]]),1,0)</f>
        <v>1</v>
      </c>
      <c r="X1408" t="s">
        <v>1826</v>
      </c>
      <c r="Y1408" s="36">
        <v>41397</v>
      </c>
      <c r="AA1408" t="s">
        <v>1399</v>
      </c>
      <c r="AB1408" s="36">
        <v>41423</v>
      </c>
    </row>
    <row r="1409" spans="2:28" x14ac:dyDescent="0.25">
      <c r="B1409" s="24" t="s">
        <v>30</v>
      </c>
      <c r="C1409" s="24" t="s">
        <v>17</v>
      </c>
      <c r="D1409" s="24" t="s">
        <v>2192</v>
      </c>
      <c r="E1409" s="24" t="s">
        <v>871</v>
      </c>
      <c r="F1409" s="24" t="s">
        <v>872</v>
      </c>
      <c r="G1409" s="36">
        <v>41395</v>
      </c>
      <c r="H1409" s="36">
        <v>41395</v>
      </c>
      <c r="I1409" s="12">
        <v>3</v>
      </c>
      <c r="J1409" s="12">
        <v>3</v>
      </c>
      <c r="K1409" s="12">
        <v>3</v>
      </c>
      <c r="L1409" s="24" t="s">
        <v>10597</v>
      </c>
      <c r="M1409" t="str">
        <f>VLOOKUP(LEFT(Incoming_Data[[#This Row],[Object ID]],1),Lookup[#All],2,FALSE)</f>
        <v>Service Request</v>
      </c>
      <c r="N1409" s="36">
        <f>IFERROR(VLOOKUP(Incoming_Data[[#This Row],[Object ID]],SP_Data[#All],2,FALSE),"")</f>
        <v>41395</v>
      </c>
      <c r="O1409" s="36">
        <f>IFERROR(VLOOKUP(Incoming_Data[[#This Row],[Object ID]],Finalized_Data[#All],2,FALSE),"")</f>
        <v>41426</v>
      </c>
      <c r="P14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09" s="6">
        <f>IFERROR(DATE(YEAR(Incoming_Data[[#This Row],[Incoming Day]]),MONTH(Incoming_Data[[#This Row],[Incoming Day]]),1),"")</f>
        <v>41395</v>
      </c>
      <c r="R1409" s="3">
        <f>DATE(YEAR(Incoming_Data[[#This Row],[Incoming Day]]),1,1)</f>
        <v>41275</v>
      </c>
      <c r="S1409" s="6">
        <f>IFERROR(DATE(YEAR(Incoming_Data[[#This Row],[Completed Day]]),MONTH(Incoming_Data[[#This Row],[Completed Day]]),1),"")</f>
        <v>41395</v>
      </c>
      <c r="T1409" s="6">
        <f>IFERROR(DATE(YEAR(Incoming_Data[[#This Row],[Confirmed Day]]),MONTH(Incoming_Data[[#This Row],[Confirmed Day]]),1),"")</f>
        <v>41426</v>
      </c>
      <c r="U1409" s="12">
        <f>IF(ISNUMBER(Incoming_Data[[#This Row],[Completed Day]]),1,0)</f>
        <v>1</v>
      </c>
      <c r="V1409" s="12">
        <f>IF(ISNUMBER(Incoming_Data[[#This Row],[Confirmed Day]]),1,0)</f>
        <v>1</v>
      </c>
      <c r="X1409" t="s">
        <v>1827</v>
      </c>
      <c r="Y1409" s="36">
        <v>41397</v>
      </c>
      <c r="AA1409" t="s">
        <v>950</v>
      </c>
      <c r="AB1409" s="36">
        <v>41424</v>
      </c>
    </row>
    <row r="1410" spans="2:28" x14ac:dyDescent="0.25">
      <c r="B1410" s="24" t="s">
        <v>30</v>
      </c>
      <c r="C1410" s="24" t="s">
        <v>17</v>
      </c>
      <c r="D1410" s="24" t="s">
        <v>2192</v>
      </c>
      <c r="E1410" s="24" t="s">
        <v>873</v>
      </c>
      <c r="F1410" s="24" t="s">
        <v>874</v>
      </c>
      <c r="G1410" s="36">
        <v>41395</v>
      </c>
      <c r="H1410" s="36">
        <v>41395</v>
      </c>
      <c r="I1410" s="12">
        <v>3</v>
      </c>
      <c r="J1410" s="12">
        <v>3</v>
      </c>
      <c r="K1410" s="12">
        <v>3</v>
      </c>
      <c r="L1410" s="24" t="s">
        <v>10597</v>
      </c>
      <c r="M1410" t="str">
        <f>VLOOKUP(LEFT(Incoming_Data[[#This Row],[Object ID]],1),Lookup[#All],2,FALSE)</f>
        <v>Service Request</v>
      </c>
      <c r="N1410" s="36">
        <f>IFERROR(VLOOKUP(Incoming_Data[[#This Row],[Object ID]],SP_Data[#All],2,FALSE),"")</f>
        <v>41395</v>
      </c>
      <c r="O1410" s="36">
        <f>IFERROR(VLOOKUP(Incoming_Data[[#This Row],[Object ID]],Finalized_Data[#All],2,FALSE),"")</f>
        <v>41426</v>
      </c>
      <c r="P14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0" s="6">
        <f>IFERROR(DATE(YEAR(Incoming_Data[[#This Row],[Incoming Day]]),MONTH(Incoming_Data[[#This Row],[Incoming Day]]),1),"")</f>
        <v>41395</v>
      </c>
      <c r="R1410" s="3">
        <f>DATE(YEAR(Incoming_Data[[#This Row],[Incoming Day]]),1,1)</f>
        <v>41275</v>
      </c>
      <c r="S1410" s="6">
        <f>IFERROR(DATE(YEAR(Incoming_Data[[#This Row],[Completed Day]]),MONTH(Incoming_Data[[#This Row],[Completed Day]]),1),"")</f>
        <v>41395</v>
      </c>
      <c r="T1410" s="6">
        <f>IFERROR(DATE(YEAR(Incoming_Data[[#This Row],[Confirmed Day]]),MONTH(Incoming_Data[[#This Row],[Confirmed Day]]),1),"")</f>
        <v>41426</v>
      </c>
      <c r="U1410" s="12">
        <f>IF(ISNUMBER(Incoming_Data[[#This Row],[Completed Day]]),1,0)</f>
        <v>1</v>
      </c>
      <c r="V1410" s="12">
        <f>IF(ISNUMBER(Incoming_Data[[#This Row],[Confirmed Day]]),1,0)</f>
        <v>1</v>
      </c>
      <c r="X1410" t="s">
        <v>889</v>
      </c>
      <c r="Y1410" s="36">
        <v>41402</v>
      </c>
      <c r="AA1410" t="s">
        <v>952</v>
      </c>
      <c r="AB1410" s="36">
        <v>41410</v>
      </c>
    </row>
    <row r="1411" spans="2:28" x14ac:dyDescent="0.25">
      <c r="B1411" s="24" t="s">
        <v>30</v>
      </c>
      <c r="C1411" s="24" t="s">
        <v>17</v>
      </c>
      <c r="D1411" s="24" t="s">
        <v>2192</v>
      </c>
      <c r="E1411" s="24" t="s">
        <v>875</v>
      </c>
      <c r="F1411" s="24" t="s">
        <v>876</v>
      </c>
      <c r="G1411" s="36">
        <v>41395</v>
      </c>
      <c r="H1411" s="36">
        <v>41395</v>
      </c>
      <c r="I1411" s="12">
        <v>3</v>
      </c>
      <c r="J1411" s="12">
        <v>3</v>
      </c>
      <c r="K1411" s="12">
        <v>3</v>
      </c>
      <c r="L1411" s="24" t="s">
        <v>10597</v>
      </c>
      <c r="M1411" t="str">
        <f>VLOOKUP(LEFT(Incoming_Data[[#This Row],[Object ID]],1),Lookup[#All],2,FALSE)</f>
        <v>Service Request</v>
      </c>
      <c r="N1411" s="36">
        <f>IFERROR(VLOOKUP(Incoming_Data[[#This Row],[Object ID]],SP_Data[#All],2,FALSE),"")</f>
        <v>41395</v>
      </c>
      <c r="O1411" s="36">
        <f>IFERROR(VLOOKUP(Incoming_Data[[#This Row],[Object ID]],Finalized_Data[#All],2,FALSE),"")</f>
        <v>41395</v>
      </c>
      <c r="P14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1" s="6">
        <f>IFERROR(DATE(YEAR(Incoming_Data[[#This Row],[Incoming Day]]),MONTH(Incoming_Data[[#This Row],[Incoming Day]]),1),"")</f>
        <v>41395</v>
      </c>
      <c r="R1411" s="3">
        <f>DATE(YEAR(Incoming_Data[[#This Row],[Incoming Day]]),1,1)</f>
        <v>41275</v>
      </c>
      <c r="S1411" s="6">
        <f>IFERROR(DATE(YEAR(Incoming_Data[[#This Row],[Completed Day]]),MONTH(Incoming_Data[[#This Row],[Completed Day]]),1),"")</f>
        <v>41395</v>
      </c>
      <c r="T1411" s="6">
        <f>IFERROR(DATE(YEAR(Incoming_Data[[#This Row],[Confirmed Day]]),MONTH(Incoming_Data[[#This Row],[Confirmed Day]]),1),"")</f>
        <v>41395</v>
      </c>
      <c r="U1411" s="12">
        <f>IF(ISNUMBER(Incoming_Data[[#This Row],[Completed Day]]),1,0)</f>
        <v>1</v>
      </c>
      <c r="V1411" s="12">
        <f>IF(ISNUMBER(Incoming_Data[[#This Row],[Confirmed Day]]),1,0)</f>
        <v>1</v>
      </c>
      <c r="X1411" t="s">
        <v>1737</v>
      </c>
      <c r="Y1411" s="36">
        <v>41397</v>
      </c>
      <c r="AA1411" t="s">
        <v>954</v>
      </c>
      <c r="AB1411" s="36">
        <v>41424</v>
      </c>
    </row>
    <row r="1412" spans="2:28" x14ac:dyDescent="0.25">
      <c r="B1412" s="24" t="s">
        <v>30</v>
      </c>
      <c r="C1412" s="24" t="s">
        <v>17</v>
      </c>
      <c r="D1412" s="24" t="s">
        <v>2192</v>
      </c>
      <c r="E1412" s="24" t="s">
        <v>877</v>
      </c>
      <c r="F1412" s="24" t="s">
        <v>878</v>
      </c>
      <c r="G1412" s="36">
        <v>41395</v>
      </c>
      <c r="H1412" s="36">
        <v>41395</v>
      </c>
      <c r="I1412" s="12">
        <v>3</v>
      </c>
      <c r="J1412" s="12">
        <v>3</v>
      </c>
      <c r="K1412" s="12">
        <v>3</v>
      </c>
      <c r="L1412" s="24" t="s">
        <v>10597</v>
      </c>
      <c r="M1412" t="str">
        <f>VLOOKUP(LEFT(Incoming_Data[[#This Row],[Object ID]],1),Lookup[#All],2,FALSE)</f>
        <v>Service Request</v>
      </c>
      <c r="N1412" s="36">
        <f>IFERROR(VLOOKUP(Incoming_Data[[#This Row],[Object ID]],SP_Data[#All],2,FALSE),"")</f>
        <v>41403</v>
      </c>
      <c r="O1412" s="36">
        <f>IFERROR(VLOOKUP(Incoming_Data[[#This Row],[Object ID]],Finalized_Data[#All],2,FALSE),"")</f>
        <v>41404</v>
      </c>
      <c r="P14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2" s="6">
        <f>IFERROR(DATE(YEAR(Incoming_Data[[#This Row],[Incoming Day]]),MONTH(Incoming_Data[[#This Row],[Incoming Day]]),1),"")</f>
        <v>41395</v>
      </c>
      <c r="R1412" s="3">
        <f>DATE(YEAR(Incoming_Data[[#This Row],[Incoming Day]]),1,1)</f>
        <v>41275</v>
      </c>
      <c r="S1412" s="6">
        <f>IFERROR(DATE(YEAR(Incoming_Data[[#This Row],[Completed Day]]),MONTH(Incoming_Data[[#This Row],[Completed Day]]),1),"")</f>
        <v>41395</v>
      </c>
      <c r="T1412" s="6">
        <f>IFERROR(DATE(YEAR(Incoming_Data[[#This Row],[Confirmed Day]]),MONTH(Incoming_Data[[#This Row],[Confirmed Day]]),1),"")</f>
        <v>41395</v>
      </c>
      <c r="U1412" s="12">
        <f>IF(ISNUMBER(Incoming_Data[[#This Row],[Completed Day]]),1,0)</f>
        <v>1</v>
      </c>
      <c r="V1412" s="12">
        <f>IF(ISNUMBER(Incoming_Data[[#This Row],[Confirmed Day]]),1,0)</f>
        <v>1</v>
      </c>
      <c r="X1412" t="s">
        <v>1916</v>
      </c>
      <c r="Y1412" s="36">
        <v>41396</v>
      </c>
      <c r="AA1412" t="s">
        <v>1401</v>
      </c>
      <c r="AB1412" s="36">
        <v>41404</v>
      </c>
    </row>
    <row r="1413" spans="2:28" x14ac:dyDescent="0.25">
      <c r="B1413" s="24" t="s">
        <v>30</v>
      </c>
      <c r="C1413" s="24" t="s">
        <v>17</v>
      </c>
      <c r="D1413" s="24" t="s">
        <v>2192</v>
      </c>
      <c r="E1413" s="24" t="s">
        <v>928</v>
      </c>
      <c r="F1413" s="24" t="s">
        <v>409</v>
      </c>
      <c r="G1413" s="36">
        <v>41400</v>
      </c>
      <c r="H1413" s="36">
        <v>41400</v>
      </c>
      <c r="I1413" s="12">
        <v>4</v>
      </c>
      <c r="J1413" s="12">
        <v>4</v>
      </c>
      <c r="K1413" s="12">
        <v>4</v>
      </c>
      <c r="L1413" s="24" t="s">
        <v>10597</v>
      </c>
      <c r="M1413" t="str">
        <f>VLOOKUP(LEFT(Incoming_Data[[#This Row],[Object ID]],1),Lookup[#All],2,FALSE)</f>
        <v>Service Request</v>
      </c>
      <c r="N1413" s="36">
        <f>IFERROR(VLOOKUP(Incoming_Data[[#This Row],[Object ID]],SP_Data[#All],2,FALSE),"")</f>
        <v>41416</v>
      </c>
      <c r="O1413" s="36">
        <f>IFERROR(VLOOKUP(Incoming_Data[[#This Row],[Object ID]],Finalized_Data[#All],2,FALSE),"")</f>
        <v>41416</v>
      </c>
      <c r="P14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3" s="6">
        <f>IFERROR(DATE(YEAR(Incoming_Data[[#This Row],[Incoming Day]]),MONTH(Incoming_Data[[#This Row],[Incoming Day]]),1),"")</f>
        <v>41395</v>
      </c>
      <c r="R1413" s="3">
        <f>DATE(YEAR(Incoming_Data[[#This Row],[Incoming Day]]),1,1)</f>
        <v>41275</v>
      </c>
      <c r="S1413" s="6">
        <f>IFERROR(DATE(YEAR(Incoming_Data[[#This Row],[Completed Day]]),MONTH(Incoming_Data[[#This Row],[Completed Day]]),1),"")</f>
        <v>41395</v>
      </c>
      <c r="T1413" s="6">
        <f>IFERROR(DATE(YEAR(Incoming_Data[[#This Row],[Confirmed Day]]),MONTH(Incoming_Data[[#This Row],[Confirmed Day]]),1),"")</f>
        <v>41395</v>
      </c>
      <c r="U1413" s="12">
        <f>IF(ISNUMBER(Incoming_Data[[#This Row],[Completed Day]]),1,0)</f>
        <v>1</v>
      </c>
      <c r="V1413" s="12">
        <f>IF(ISNUMBER(Incoming_Data[[#This Row],[Confirmed Day]]),1,0)</f>
        <v>1</v>
      </c>
      <c r="X1413" t="s">
        <v>1918</v>
      </c>
      <c r="Y1413" s="36">
        <v>41396</v>
      </c>
      <c r="AA1413" t="s">
        <v>956</v>
      </c>
      <c r="AB1413" s="36">
        <v>41408</v>
      </c>
    </row>
    <row r="1414" spans="2:28" x14ac:dyDescent="0.25">
      <c r="B1414" s="24" t="s">
        <v>30</v>
      </c>
      <c r="C1414" s="24" t="s">
        <v>17</v>
      </c>
      <c r="D1414" s="24" t="s">
        <v>2192</v>
      </c>
      <c r="E1414" s="24" t="s">
        <v>931</v>
      </c>
      <c r="F1414" s="24" t="s">
        <v>409</v>
      </c>
      <c r="G1414" s="36">
        <v>41401</v>
      </c>
      <c r="H1414" s="36">
        <v>41401</v>
      </c>
      <c r="I1414" s="12">
        <v>3</v>
      </c>
      <c r="J1414" s="12">
        <v>3</v>
      </c>
      <c r="K1414" s="12">
        <v>3</v>
      </c>
      <c r="L1414" s="24" t="s">
        <v>10597</v>
      </c>
      <c r="M1414" t="str">
        <f>VLOOKUP(LEFT(Incoming_Data[[#This Row],[Object ID]],1),Lookup[#All],2,FALSE)</f>
        <v>Service Request</v>
      </c>
      <c r="N1414" s="36">
        <f>IFERROR(VLOOKUP(Incoming_Data[[#This Row],[Object ID]],SP_Data[#All],2,FALSE),"")</f>
        <v>41403</v>
      </c>
      <c r="O1414" s="36">
        <f>IFERROR(VLOOKUP(Incoming_Data[[#This Row],[Object ID]],Finalized_Data[#All],2,FALSE),"")</f>
        <v>41403</v>
      </c>
      <c r="P14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4" s="6">
        <f>IFERROR(DATE(YEAR(Incoming_Data[[#This Row],[Incoming Day]]),MONTH(Incoming_Data[[#This Row],[Incoming Day]]),1),"")</f>
        <v>41395</v>
      </c>
      <c r="R1414" s="3">
        <f>DATE(YEAR(Incoming_Data[[#This Row],[Incoming Day]]),1,1)</f>
        <v>41275</v>
      </c>
      <c r="S1414" s="6">
        <f>IFERROR(DATE(YEAR(Incoming_Data[[#This Row],[Completed Day]]),MONTH(Incoming_Data[[#This Row],[Completed Day]]),1),"")</f>
        <v>41395</v>
      </c>
      <c r="T1414" s="6">
        <f>IFERROR(DATE(YEAR(Incoming_Data[[#This Row],[Confirmed Day]]),MONTH(Incoming_Data[[#This Row],[Confirmed Day]]),1),"")</f>
        <v>41395</v>
      </c>
      <c r="U1414" s="12">
        <f>IF(ISNUMBER(Incoming_Data[[#This Row],[Completed Day]]),1,0)</f>
        <v>1</v>
      </c>
      <c r="V1414" s="12">
        <f>IF(ISNUMBER(Incoming_Data[[#This Row],[Confirmed Day]]),1,0)</f>
        <v>1</v>
      </c>
      <c r="X1414" t="s">
        <v>1828</v>
      </c>
      <c r="Y1414" s="36">
        <v>41397</v>
      </c>
      <c r="AA1414" t="s">
        <v>1403</v>
      </c>
      <c r="AB1414" s="36">
        <v>41409</v>
      </c>
    </row>
    <row r="1415" spans="2:28" x14ac:dyDescent="0.25">
      <c r="B1415" s="24" t="s">
        <v>30</v>
      </c>
      <c r="C1415" s="24" t="s">
        <v>17</v>
      </c>
      <c r="D1415" s="24" t="s">
        <v>2192</v>
      </c>
      <c r="E1415" s="24" t="s">
        <v>946</v>
      </c>
      <c r="F1415" s="24" t="s">
        <v>947</v>
      </c>
      <c r="G1415" s="36">
        <v>41403</v>
      </c>
      <c r="H1415" s="36">
        <v>41402</v>
      </c>
      <c r="I1415" s="12">
        <v>3</v>
      </c>
      <c r="J1415" s="12">
        <v>3</v>
      </c>
      <c r="K1415" s="12">
        <v>3</v>
      </c>
      <c r="L1415" s="24" t="s">
        <v>10597</v>
      </c>
      <c r="M1415" t="str">
        <f>VLOOKUP(LEFT(Incoming_Data[[#This Row],[Object ID]],1),Lookup[#All],2,FALSE)</f>
        <v>Service Request</v>
      </c>
      <c r="N1415" s="36">
        <f>IFERROR(VLOOKUP(Incoming_Data[[#This Row],[Object ID]],SP_Data[#All],2,FALSE),"")</f>
        <v>41403</v>
      </c>
      <c r="O1415" s="36">
        <f>IFERROR(VLOOKUP(Incoming_Data[[#This Row],[Object ID]],Finalized_Data[#All],2,FALSE),"")</f>
        <v>41418</v>
      </c>
      <c r="P14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5" s="6">
        <f>IFERROR(DATE(YEAR(Incoming_Data[[#This Row],[Incoming Day]]),MONTH(Incoming_Data[[#This Row],[Incoming Day]]),1),"")</f>
        <v>41395</v>
      </c>
      <c r="R1415" s="3">
        <f>DATE(YEAR(Incoming_Data[[#This Row],[Incoming Day]]),1,1)</f>
        <v>41275</v>
      </c>
      <c r="S1415" s="6">
        <f>IFERROR(DATE(YEAR(Incoming_Data[[#This Row],[Completed Day]]),MONTH(Incoming_Data[[#This Row],[Completed Day]]),1),"")</f>
        <v>41395</v>
      </c>
      <c r="T1415" s="6">
        <f>IFERROR(DATE(YEAR(Incoming_Data[[#This Row],[Confirmed Day]]),MONTH(Incoming_Data[[#This Row],[Confirmed Day]]),1),"")</f>
        <v>41395</v>
      </c>
      <c r="U1415" s="12">
        <f>IF(ISNUMBER(Incoming_Data[[#This Row],[Completed Day]]),1,0)</f>
        <v>1</v>
      </c>
      <c r="V1415" s="12">
        <f>IF(ISNUMBER(Incoming_Data[[#This Row],[Confirmed Day]]),1,0)</f>
        <v>1</v>
      </c>
      <c r="X1415" t="s">
        <v>1920</v>
      </c>
      <c r="Y1415" s="36">
        <v>41396</v>
      </c>
      <c r="AA1415" t="s">
        <v>1405</v>
      </c>
      <c r="AB1415" s="36">
        <v>41409</v>
      </c>
    </row>
    <row r="1416" spans="2:28" x14ac:dyDescent="0.25">
      <c r="B1416" s="24" t="s">
        <v>30</v>
      </c>
      <c r="C1416" s="24" t="s">
        <v>17</v>
      </c>
      <c r="D1416" s="24" t="s">
        <v>2192</v>
      </c>
      <c r="E1416" s="24" t="s">
        <v>11682</v>
      </c>
      <c r="F1416" s="24" t="s">
        <v>11683</v>
      </c>
      <c r="G1416" s="36">
        <v>41407</v>
      </c>
      <c r="H1416" s="36">
        <v>41407</v>
      </c>
      <c r="I1416" s="12">
        <v>2</v>
      </c>
      <c r="J1416" s="12">
        <v>3</v>
      </c>
      <c r="K1416" s="12">
        <v>3</v>
      </c>
      <c r="L1416" s="24" t="s">
        <v>10599</v>
      </c>
      <c r="M1416" t="str">
        <f>VLOOKUP(LEFT(Incoming_Data[[#This Row],[Object ID]],1),Lookup[#All],2,FALSE)</f>
        <v>Service Request</v>
      </c>
      <c r="N1416" s="36">
        <f>IFERROR(VLOOKUP(Incoming_Data[[#This Row],[Object ID]],SP_Data[#All],2,FALSE),"")</f>
        <v>41409</v>
      </c>
      <c r="O1416" s="36" t="str">
        <f>IFERROR(VLOOKUP(Incoming_Data[[#This Row],[Object ID]],Finalized_Data[#All],2,FALSE),"")</f>
        <v/>
      </c>
      <c r="P14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6" s="6">
        <f>IFERROR(DATE(YEAR(Incoming_Data[[#This Row],[Incoming Day]]),MONTH(Incoming_Data[[#This Row],[Incoming Day]]),1),"")</f>
        <v>41395</v>
      </c>
      <c r="R1416" s="3">
        <f>DATE(YEAR(Incoming_Data[[#This Row],[Incoming Day]]),1,1)</f>
        <v>41275</v>
      </c>
      <c r="S1416" s="6">
        <f>IFERROR(DATE(YEAR(Incoming_Data[[#This Row],[Completed Day]]),MONTH(Incoming_Data[[#This Row],[Completed Day]]),1),"")</f>
        <v>41395</v>
      </c>
      <c r="T1416" s="6" t="str">
        <f>IFERROR(DATE(YEAR(Incoming_Data[[#This Row],[Confirmed Day]]),MONTH(Incoming_Data[[#This Row],[Confirmed Day]]),1),"")</f>
        <v/>
      </c>
      <c r="U1416" s="12">
        <f>IF(ISNUMBER(Incoming_Data[[#This Row],[Completed Day]]),1,0)</f>
        <v>1</v>
      </c>
      <c r="V1416" s="12">
        <f>IF(ISNUMBER(Incoming_Data[[#This Row],[Confirmed Day]]),1,0)</f>
        <v>0</v>
      </c>
      <c r="X1416" t="s">
        <v>891</v>
      </c>
      <c r="Y1416" s="36">
        <v>41396</v>
      </c>
      <c r="AA1416" t="s">
        <v>958</v>
      </c>
      <c r="AB1416" s="36">
        <v>41407</v>
      </c>
    </row>
    <row r="1417" spans="2:28" x14ac:dyDescent="0.25">
      <c r="B1417" s="24" t="s">
        <v>30</v>
      </c>
      <c r="C1417" s="24" t="s">
        <v>17</v>
      </c>
      <c r="D1417" s="24" t="s">
        <v>2192</v>
      </c>
      <c r="E1417" s="24" t="s">
        <v>11684</v>
      </c>
      <c r="F1417" s="24" t="s">
        <v>11685</v>
      </c>
      <c r="G1417" s="36">
        <v>41409</v>
      </c>
      <c r="H1417" s="36">
        <v>41409</v>
      </c>
      <c r="I1417" s="12">
        <v>3</v>
      </c>
      <c r="J1417" s="12">
        <v>3</v>
      </c>
      <c r="K1417" s="12">
        <v>3</v>
      </c>
      <c r="L1417" s="24" t="s">
        <v>10599</v>
      </c>
      <c r="M1417" t="str">
        <f>VLOOKUP(LEFT(Incoming_Data[[#This Row],[Object ID]],1),Lookup[#All],2,FALSE)</f>
        <v>Service Request</v>
      </c>
      <c r="N1417" s="36">
        <f>IFERROR(VLOOKUP(Incoming_Data[[#This Row],[Object ID]],SP_Data[#All],2,FALSE),"")</f>
        <v>41411</v>
      </c>
      <c r="O1417" s="36" t="str">
        <f>IFERROR(VLOOKUP(Incoming_Data[[#This Row],[Object ID]],Finalized_Data[#All],2,FALSE),"")</f>
        <v/>
      </c>
      <c r="P14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7" s="6">
        <f>IFERROR(DATE(YEAR(Incoming_Data[[#This Row],[Incoming Day]]),MONTH(Incoming_Data[[#This Row],[Incoming Day]]),1),"")</f>
        <v>41395</v>
      </c>
      <c r="R1417" s="3">
        <f>DATE(YEAR(Incoming_Data[[#This Row],[Incoming Day]]),1,1)</f>
        <v>41275</v>
      </c>
      <c r="S1417" s="6">
        <f>IFERROR(DATE(YEAR(Incoming_Data[[#This Row],[Completed Day]]),MONTH(Incoming_Data[[#This Row],[Completed Day]]),1),"")</f>
        <v>41395</v>
      </c>
      <c r="T1417" s="6" t="str">
        <f>IFERROR(DATE(YEAR(Incoming_Data[[#This Row],[Confirmed Day]]),MONTH(Incoming_Data[[#This Row],[Confirmed Day]]),1),"")</f>
        <v/>
      </c>
      <c r="U1417" s="12">
        <f>IF(ISNUMBER(Incoming_Data[[#This Row],[Completed Day]]),1,0)</f>
        <v>1</v>
      </c>
      <c r="V1417" s="12">
        <f>IF(ISNUMBER(Incoming_Data[[#This Row],[Confirmed Day]]),1,0)</f>
        <v>0</v>
      </c>
      <c r="X1417" t="s">
        <v>892</v>
      </c>
      <c r="Y1417" s="36">
        <v>41396</v>
      </c>
      <c r="AA1417" t="s">
        <v>960</v>
      </c>
      <c r="AB1417" s="36">
        <v>41408</v>
      </c>
    </row>
    <row r="1418" spans="2:28" x14ac:dyDescent="0.25">
      <c r="B1418" s="24" t="s">
        <v>30</v>
      </c>
      <c r="C1418" s="24" t="s">
        <v>17</v>
      </c>
      <c r="D1418" s="24" t="s">
        <v>2192</v>
      </c>
      <c r="E1418" s="24" t="s">
        <v>11686</v>
      </c>
      <c r="F1418" s="24" t="s">
        <v>409</v>
      </c>
      <c r="G1418" s="36">
        <v>41414</v>
      </c>
      <c r="H1418" s="36">
        <v>41414</v>
      </c>
      <c r="I1418" s="12">
        <v>2</v>
      </c>
      <c r="J1418" s="12">
        <v>3</v>
      </c>
      <c r="K1418" s="12">
        <v>3</v>
      </c>
      <c r="L1418" s="24" t="s">
        <v>10599</v>
      </c>
      <c r="M1418" t="str">
        <f>VLOOKUP(LEFT(Incoming_Data[[#This Row],[Object ID]],1),Lookup[#All],2,FALSE)</f>
        <v>Service Request</v>
      </c>
      <c r="N1418" s="36">
        <f>IFERROR(VLOOKUP(Incoming_Data[[#This Row],[Object ID]],SP_Data[#All],2,FALSE),"")</f>
        <v>41416</v>
      </c>
      <c r="O1418" s="36" t="str">
        <f>IFERROR(VLOOKUP(Incoming_Data[[#This Row],[Object ID]],Finalized_Data[#All],2,FALSE),"")</f>
        <v/>
      </c>
      <c r="P14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8" s="6">
        <f>IFERROR(DATE(YEAR(Incoming_Data[[#This Row],[Incoming Day]]),MONTH(Incoming_Data[[#This Row],[Incoming Day]]),1),"")</f>
        <v>41395</v>
      </c>
      <c r="R1418" s="3">
        <f>DATE(YEAR(Incoming_Data[[#This Row],[Incoming Day]]),1,1)</f>
        <v>41275</v>
      </c>
      <c r="S1418" s="6">
        <f>IFERROR(DATE(YEAR(Incoming_Data[[#This Row],[Completed Day]]),MONTH(Incoming_Data[[#This Row],[Completed Day]]),1),"")</f>
        <v>41395</v>
      </c>
      <c r="T1418" s="6" t="str">
        <f>IFERROR(DATE(YEAR(Incoming_Data[[#This Row],[Confirmed Day]]),MONTH(Incoming_Data[[#This Row],[Confirmed Day]]),1),"")</f>
        <v/>
      </c>
      <c r="U1418" s="12">
        <f>IF(ISNUMBER(Incoming_Data[[#This Row],[Completed Day]]),1,0)</f>
        <v>1</v>
      </c>
      <c r="V1418" s="12">
        <f>IF(ISNUMBER(Incoming_Data[[#This Row],[Confirmed Day]]),1,0)</f>
        <v>0</v>
      </c>
      <c r="X1418" t="s">
        <v>893</v>
      </c>
      <c r="Y1418" s="36">
        <v>41396</v>
      </c>
      <c r="AA1418" t="s">
        <v>962</v>
      </c>
      <c r="AB1418" s="36">
        <v>41409</v>
      </c>
    </row>
    <row r="1419" spans="2:28" x14ac:dyDescent="0.25">
      <c r="B1419" s="24" t="s">
        <v>30</v>
      </c>
      <c r="C1419" s="24" t="s">
        <v>17</v>
      </c>
      <c r="D1419" s="24" t="s">
        <v>2192</v>
      </c>
      <c r="E1419" s="24" t="s">
        <v>11687</v>
      </c>
      <c r="F1419" s="24" t="s">
        <v>11688</v>
      </c>
      <c r="G1419" s="36">
        <v>41415</v>
      </c>
      <c r="H1419" s="36">
        <v>41415</v>
      </c>
      <c r="I1419" s="12">
        <v>3</v>
      </c>
      <c r="J1419" s="12">
        <v>3</v>
      </c>
      <c r="K1419" s="12">
        <v>3</v>
      </c>
      <c r="L1419" s="24" t="s">
        <v>10599</v>
      </c>
      <c r="M1419" t="str">
        <f>VLOOKUP(LEFT(Incoming_Data[[#This Row],[Object ID]],1),Lookup[#All],2,FALSE)</f>
        <v>Service Request</v>
      </c>
      <c r="N1419" s="36">
        <f>IFERROR(VLOOKUP(Incoming_Data[[#This Row],[Object ID]],SP_Data[#All],2,FALSE),"")</f>
        <v>41418</v>
      </c>
      <c r="O1419" s="36" t="str">
        <f>IFERROR(VLOOKUP(Incoming_Data[[#This Row],[Object ID]],Finalized_Data[#All],2,FALSE),"")</f>
        <v/>
      </c>
      <c r="P14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19" s="6">
        <f>IFERROR(DATE(YEAR(Incoming_Data[[#This Row],[Incoming Day]]),MONTH(Incoming_Data[[#This Row],[Incoming Day]]),1),"")</f>
        <v>41395</v>
      </c>
      <c r="R1419" s="3">
        <f>DATE(YEAR(Incoming_Data[[#This Row],[Incoming Day]]),1,1)</f>
        <v>41275</v>
      </c>
      <c r="S1419" s="6">
        <f>IFERROR(DATE(YEAR(Incoming_Data[[#This Row],[Completed Day]]),MONTH(Incoming_Data[[#This Row],[Completed Day]]),1),"")</f>
        <v>41395</v>
      </c>
      <c r="T1419" s="6" t="str">
        <f>IFERROR(DATE(YEAR(Incoming_Data[[#This Row],[Confirmed Day]]),MONTH(Incoming_Data[[#This Row],[Confirmed Day]]),1),"")</f>
        <v/>
      </c>
      <c r="U1419" s="12">
        <f>IF(ISNUMBER(Incoming_Data[[#This Row],[Completed Day]]),1,0)</f>
        <v>1</v>
      </c>
      <c r="V1419" s="12">
        <f>IF(ISNUMBER(Incoming_Data[[#This Row],[Confirmed Day]]),1,0)</f>
        <v>0</v>
      </c>
      <c r="X1419" t="s">
        <v>895</v>
      </c>
      <c r="Y1419" s="36">
        <v>41396</v>
      </c>
      <c r="AA1419" t="s">
        <v>964</v>
      </c>
      <c r="AB1419" s="36">
        <v>41411</v>
      </c>
    </row>
    <row r="1420" spans="2:28" x14ac:dyDescent="0.25">
      <c r="B1420" s="24" t="s">
        <v>30</v>
      </c>
      <c r="C1420" s="24" t="s">
        <v>17</v>
      </c>
      <c r="D1420" s="24" t="s">
        <v>2192</v>
      </c>
      <c r="E1420" s="24" t="s">
        <v>11689</v>
      </c>
      <c r="F1420" s="24" t="s">
        <v>11690</v>
      </c>
      <c r="G1420" s="36">
        <v>41426</v>
      </c>
      <c r="H1420" s="36">
        <v>41425</v>
      </c>
      <c r="I1420" s="12">
        <v>3</v>
      </c>
      <c r="J1420" s="12">
        <v>3</v>
      </c>
      <c r="K1420" s="12">
        <v>3</v>
      </c>
      <c r="L1420" s="24" t="s">
        <v>10599</v>
      </c>
      <c r="M1420" t="str">
        <f>VLOOKUP(LEFT(Incoming_Data[[#This Row],[Object ID]],1),Lookup[#All],2,FALSE)</f>
        <v>Service Request</v>
      </c>
      <c r="N1420" s="36">
        <f>IFERROR(VLOOKUP(Incoming_Data[[#This Row],[Object ID]],SP_Data[#All],2,FALSE),"")</f>
        <v>41426</v>
      </c>
      <c r="O1420" s="36" t="str">
        <f>IFERROR(VLOOKUP(Incoming_Data[[#This Row],[Object ID]],Finalized_Data[#All],2,FALSE),"")</f>
        <v/>
      </c>
      <c r="P14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0" s="6">
        <f>IFERROR(DATE(YEAR(Incoming_Data[[#This Row],[Incoming Day]]),MONTH(Incoming_Data[[#This Row],[Incoming Day]]),1),"")</f>
        <v>41426</v>
      </c>
      <c r="R1420" s="3">
        <f>DATE(YEAR(Incoming_Data[[#This Row],[Incoming Day]]),1,1)</f>
        <v>41275</v>
      </c>
      <c r="S1420" s="6">
        <f>IFERROR(DATE(YEAR(Incoming_Data[[#This Row],[Completed Day]]),MONTH(Incoming_Data[[#This Row],[Completed Day]]),1),"")</f>
        <v>41426</v>
      </c>
      <c r="T1420" s="6" t="str">
        <f>IFERROR(DATE(YEAR(Incoming_Data[[#This Row],[Confirmed Day]]),MONTH(Incoming_Data[[#This Row],[Confirmed Day]]),1),"")</f>
        <v/>
      </c>
      <c r="U1420" s="12">
        <f>IF(ISNUMBER(Incoming_Data[[#This Row],[Completed Day]]),1,0)</f>
        <v>1</v>
      </c>
      <c r="V1420" s="12">
        <f>IF(ISNUMBER(Incoming_Data[[#This Row],[Confirmed Day]]),1,0)</f>
        <v>0</v>
      </c>
      <c r="X1420" t="s">
        <v>896</v>
      </c>
      <c r="Y1420" s="36">
        <v>41408</v>
      </c>
      <c r="AA1420" t="s">
        <v>1407</v>
      </c>
      <c r="AB1420" s="36">
        <v>41409</v>
      </c>
    </row>
    <row r="1421" spans="2:28" x14ac:dyDescent="0.25">
      <c r="B1421" s="24" t="s">
        <v>30</v>
      </c>
      <c r="C1421" s="24" t="s">
        <v>17</v>
      </c>
      <c r="D1421" s="24" t="s">
        <v>2192</v>
      </c>
      <c r="E1421" s="24" t="s">
        <v>11691</v>
      </c>
      <c r="F1421" s="24" t="s">
        <v>11692</v>
      </c>
      <c r="G1421" s="36">
        <v>41426</v>
      </c>
      <c r="H1421" s="36">
        <v>41425</v>
      </c>
      <c r="I1421" s="12">
        <v>3</v>
      </c>
      <c r="J1421" s="12">
        <v>3</v>
      </c>
      <c r="K1421" s="12">
        <v>3</v>
      </c>
      <c r="L1421" s="24" t="s">
        <v>10599</v>
      </c>
      <c r="M1421" t="str">
        <f>VLOOKUP(LEFT(Incoming_Data[[#This Row],[Object ID]],1),Lookup[#All],2,FALSE)</f>
        <v>Service Request</v>
      </c>
      <c r="N1421" s="36">
        <f>IFERROR(VLOOKUP(Incoming_Data[[#This Row],[Object ID]],SP_Data[#All],2,FALSE),"")</f>
        <v>41426</v>
      </c>
      <c r="O1421" s="36" t="str">
        <f>IFERROR(VLOOKUP(Incoming_Data[[#This Row],[Object ID]],Finalized_Data[#All],2,FALSE),"")</f>
        <v/>
      </c>
      <c r="P14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1" s="6">
        <f>IFERROR(DATE(YEAR(Incoming_Data[[#This Row],[Incoming Day]]),MONTH(Incoming_Data[[#This Row],[Incoming Day]]),1),"")</f>
        <v>41426</v>
      </c>
      <c r="R1421" s="3">
        <f>DATE(YEAR(Incoming_Data[[#This Row],[Incoming Day]]),1,1)</f>
        <v>41275</v>
      </c>
      <c r="S1421" s="6">
        <f>IFERROR(DATE(YEAR(Incoming_Data[[#This Row],[Completed Day]]),MONTH(Incoming_Data[[#This Row],[Completed Day]]),1),"")</f>
        <v>41426</v>
      </c>
      <c r="T1421" s="6" t="str">
        <f>IFERROR(DATE(YEAR(Incoming_Data[[#This Row],[Confirmed Day]]),MONTH(Incoming_Data[[#This Row],[Confirmed Day]]),1),"")</f>
        <v/>
      </c>
      <c r="U1421" s="12">
        <f>IF(ISNUMBER(Incoming_Data[[#This Row],[Completed Day]]),1,0)</f>
        <v>1</v>
      </c>
      <c r="V1421" s="12">
        <f>IF(ISNUMBER(Incoming_Data[[#This Row],[Confirmed Day]]),1,0)</f>
        <v>0</v>
      </c>
      <c r="X1421" t="s">
        <v>11744</v>
      </c>
      <c r="Y1421" s="36">
        <v>41417</v>
      </c>
      <c r="AA1421" t="s">
        <v>1409</v>
      </c>
      <c r="AB1421" s="36">
        <v>41409</v>
      </c>
    </row>
    <row r="1422" spans="2:28" x14ac:dyDescent="0.25">
      <c r="B1422" s="24" t="s">
        <v>30</v>
      </c>
      <c r="C1422" s="24" t="s">
        <v>17</v>
      </c>
      <c r="D1422" s="24" t="s">
        <v>2192</v>
      </c>
      <c r="E1422" s="24" t="s">
        <v>11693</v>
      </c>
      <c r="F1422" s="24" t="s">
        <v>11694</v>
      </c>
      <c r="G1422" s="36">
        <v>41426</v>
      </c>
      <c r="H1422" s="36">
        <v>41425</v>
      </c>
      <c r="I1422" s="12">
        <v>3</v>
      </c>
      <c r="J1422" s="12">
        <v>3</v>
      </c>
      <c r="K1422" s="12">
        <v>3</v>
      </c>
      <c r="L1422" s="24" t="s">
        <v>10599</v>
      </c>
      <c r="M1422" t="str">
        <f>VLOOKUP(LEFT(Incoming_Data[[#This Row],[Object ID]],1),Lookup[#All],2,FALSE)</f>
        <v>Service Request</v>
      </c>
      <c r="N1422" s="36">
        <f>IFERROR(VLOOKUP(Incoming_Data[[#This Row],[Object ID]],SP_Data[#All],2,FALSE),"")</f>
        <v>41426</v>
      </c>
      <c r="O1422" s="36" t="str">
        <f>IFERROR(VLOOKUP(Incoming_Data[[#This Row],[Object ID]],Finalized_Data[#All],2,FALSE),"")</f>
        <v/>
      </c>
      <c r="P14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2" s="6">
        <f>IFERROR(DATE(YEAR(Incoming_Data[[#This Row],[Incoming Day]]),MONTH(Incoming_Data[[#This Row],[Incoming Day]]),1),"")</f>
        <v>41426</v>
      </c>
      <c r="R1422" s="3">
        <f>DATE(YEAR(Incoming_Data[[#This Row],[Incoming Day]]),1,1)</f>
        <v>41275</v>
      </c>
      <c r="S1422" s="6">
        <f>IFERROR(DATE(YEAR(Incoming_Data[[#This Row],[Completed Day]]),MONTH(Incoming_Data[[#This Row],[Completed Day]]),1),"")</f>
        <v>41426</v>
      </c>
      <c r="T1422" s="6" t="str">
        <f>IFERROR(DATE(YEAR(Incoming_Data[[#This Row],[Confirmed Day]]),MONTH(Incoming_Data[[#This Row],[Confirmed Day]]),1),"")</f>
        <v/>
      </c>
      <c r="U1422" s="12">
        <f>IF(ISNUMBER(Incoming_Data[[#This Row],[Completed Day]]),1,0)</f>
        <v>1</v>
      </c>
      <c r="V1422" s="12">
        <f>IF(ISNUMBER(Incoming_Data[[#This Row],[Confirmed Day]]),1,0)</f>
        <v>0</v>
      </c>
      <c r="X1422" t="s">
        <v>898</v>
      </c>
      <c r="Y1422" s="36">
        <v>41397</v>
      </c>
      <c r="AA1422" t="s">
        <v>966</v>
      </c>
      <c r="AB1422" s="36">
        <v>41410</v>
      </c>
    </row>
    <row r="1423" spans="2:28" x14ac:dyDescent="0.25">
      <c r="B1423" s="24" t="s">
        <v>30</v>
      </c>
      <c r="C1423" s="24" t="s">
        <v>17</v>
      </c>
      <c r="D1423" s="24" t="s">
        <v>2192</v>
      </c>
      <c r="E1423" s="24" t="s">
        <v>10531</v>
      </c>
      <c r="F1423" s="24" t="s">
        <v>11695</v>
      </c>
      <c r="G1423" s="36">
        <v>41207</v>
      </c>
      <c r="H1423" s="36">
        <v>41206</v>
      </c>
      <c r="I1423" s="12">
        <v>3</v>
      </c>
      <c r="J1423" s="12">
        <v>3</v>
      </c>
      <c r="K1423" s="12">
        <v>3</v>
      </c>
      <c r="L1423" s="24" t="s">
        <v>10597</v>
      </c>
      <c r="M1423" t="str">
        <f>VLOOKUP(LEFT(Incoming_Data[[#This Row],[Object ID]],1),Lookup[#All],2,FALSE)</f>
        <v>Incident</v>
      </c>
      <c r="N1423" s="36">
        <f>IFERROR(VLOOKUP(Incoming_Data[[#This Row],[Object ID]],SP_Data[#All],2,FALSE),"")</f>
        <v>41366</v>
      </c>
      <c r="O1423" s="36">
        <f>IFERROR(VLOOKUP(Incoming_Data[[#This Row],[Object ID]],Finalized_Data[#All],2,FALSE),"")</f>
        <v>41414</v>
      </c>
      <c r="P14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3" s="6">
        <f>IFERROR(DATE(YEAR(Incoming_Data[[#This Row],[Incoming Day]]),MONTH(Incoming_Data[[#This Row],[Incoming Day]]),1),"")</f>
        <v>41183</v>
      </c>
      <c r="R1423" s="3">
        <f>DATE(YEAR(Incoming_Data[[#This Row],[Incoming Day]]),1,1)</f>
        <v>40909</v>
      </c>
      <c r="S1423" s="6">
        <f>IFERROR(DATE(YEAR(Incoming_Data[[#This Row],[Completed Day]]),MONTH(Incoming_Data[[#This Row],[Completed Day]]),1),"")</f>
        <v>41365</v>
      </c>
      <c r="T1423" s="6">
        <f>IFERROR(DATE(YEAR(Incoming_Data[[#This Row],[Confirmed Day]]),MONTH(Incoming_Data[[#This Row],[Confirmed Day]]),1),"")</f>
        <v>41395</v>
      </c>
      <c r="U1423" s="12">
        <f>IF(ISNUMBER(Incoming_Data[[#This Row],[Completed Day]]),1,0)</f>
        <v>1</v>
      </c>
      <c r="V1423" s="12">
        <f>IF(ISNUMBER(Incoming_Data[[#This Row],[Confirmed Day]]),1,0)</f>
        <v>1</v>
      </c>
      <c r="X1423" t="s">
        <v>900</v>
      </c>
      <c r="Y1423" s="36">
        <v>41397</v>
      </c>
      <c r="AA1423" t="s">
        <v>968</v>
      </c>
      <c r="AB1423" s="36">
        <v>41410</v>
      </c>
    </row>
    <row r="1424" spans="2:28" x14ac:dyDescent="0.25">
      <c r="B1424" s="24" t="s">
        <v>30</v>
      </c>
      <c r="C1424" s="24" t="s">
        <v>17</v>
      </c>
      <c r="D1424" s="24" t="s">
        <v>2192</v>
      </c>
      <c r="E1424" s="24" t="s">
        <v>10249</v>
      </c>
      <c r="F1424" s="24" t="s">
        <v>11696</v>
      </c>
      <c r="G1424" s="36">
        <v>41324</v>
      </c>
      <c r="H1424" s="36">
        <v>41324</v>
      </c>
      <c r="I1424" s="12">
        <v>3</v>
      </c>
      <c r="J1424" s="12">
        <v>3</v>
      </c>
      <c r="K1424" s="12">
        <v>3</v>
      </c>
      <c r="L1424" s="24" t="s">
        <v>10597</v>
      </c>
      <c r="M1424" t="str">
        <f>VLOOKUP(LEFT(Incoming_Data[[#This Row],[Object ID]],1),Lookup[#All],2,FALSE)</f>
        <v>Incident</v>
      </c>
      <c r="N1424" s="36">
        <f>IFERROR(VLOOKUP(Incoming_Data[[#This Row],[Object ID]],SP_Data[#All],2,FALSE),"")</f>
        <v>41353</v>
      </c>
      <c r="O1424" s="36">
        <f>IFERROR(VLOOKUP(Incoming_Data[[#This Row],[Object ID]],Finalized_Data[#All],2,FALSE),"")</f>
        <v>41355</v>
      </c>
      <c r="P14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4" s="6">
        <f>IFERROR(DATE(YEAR(Incoming_Data[[#This Row],[Incoming Day]]),MONTH(Incoming_Data[[#This Row],[Incoming Day]]),1),"")</f>
        <v>41306</v>
      </c>
      <c r="R1424" s="3">
        <f>DATE(YEAR(Incoming_Data[[#This Row],[Incoming Day]]),1,1)</f>
        <v>41275</v>
      </c>
      <c r="S1424" s="6">
        <f>IFERROR(DATE(YEAR(Incoming_Data[[#This Row],[Completed Day]]),MONTH(Incoming_Data[[#This Row],[Completed Day]]),1),"")</f>
        <v>41334</v>
      </c>
      <c r="T1424" s="6">
        <f>IFERROR(DATE(YEAR(Incoming_Data[[#This Row],[Confirmed Day]]),MONTH(Incoming_Data[[#This Row],[Confirmed Day]]),1),"")</f>
        <v>41334</v>
      </c>
      <c r="U1424" s="12">
        <f>IF(ISNUMBER(Incoming_Data[[#This Row],[Completed Day]]),1,0)</f>
        <v>1</v>
      </c>
      <c r="V1424" s="12">
        <f>IF(ISNUMBER(Incoming_Data[[#This Row],[Confirmed Day]]),1,0)</f>
        <v>1</v>
      </c>
      <c r="X1424" t="s">
        <v>902</v>
      </c>
      <c r="Y1424" s="36">
        <v>41396</v>
      </c>
      <c r="AA1424" t="s">
        <v>970</v>
      </c>
      <c r="AB1424" s="36">
        <v>41410</v>
      </c>
    </row>
    <row r="1425" spans="2:28" x14ac:dyDescent="0.25">
      <c r="B1425" s="24" t="s">
        <v>30</v>
      </c>
      <c r="C1425" s="24" t="s">
        <v>17</v>
      </c>
      <c r="D1425" s="24" t="s">
        <v>2192</v>
      </c>
      <c r="E1425" s="24" t="s">
        <v>10220</v>
      </c>
      <c r="F1425" s="24" t="s">
        <v>11697</v>
      </c>
      <c r="G1425" s="36">
        <v>41291</v>
      </c>
      <c r="H1425" s="36">
        <v>41291</v>
      </c>
      <c r="I1425" s="12">
        <v>3</v>
      </c>
      <c r="J1425" s="12">
        <v>3</v>
      </c>
      <c r="K1425" s="12">
        <v>3</v>
      </c>
      <c r="L1425" s="24" t="s">
        <v>10597</v>
      </c>
      <c r="M1425" t="str">
        <f>VLOOKUP(LEFT(Incoming_Data[[#This Row],[Object ID]],1),Lookup[#All],2,FALSE)</f>
        <v>Incident</v>
      </c>
      <c r="N1425" s="36">
        <f>IFERROR(VLOOKUP(Incoming_Data[[#This Row],[Object ID]],SP_Data[#All],2,FALSE),"")</f>
        <v>41353</v>
      </c>
      <c r="O1425" s="36">
        <f>IFERROR(VLOOKUP(Incoming_Data[[#This Row],[Object ID]],Finalized_Data[#All],2,FALSE),"")</f>
        <v>41355</v>
      </c>
      <c r="P14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5" s="6">
        <f>IFERROR(DATE(YEAR(Incoming_Data[[#This Row],[Incoming Day]]),MONTH(Incoming_Data[[#This Row],[Incoming Day]]),1),"")</f>
        <v>41275</v>
      </c>
      <c r="R1425" s="3">
        <f>DATE(YEAR(Incoming_Data[[#This Row],[Incoming Day]]),1,1)</f>
        <v>41275</v>
      </c>
      <c r="S1425" s="6">
        <f>IFERROR(DATE(YEAR(Incoming_Data[[#This Row],[Completed Day]]),MONTH(Incoming_Data[[#This Row],[Completed Day]]),1),"")</f>
        <v>41334</v>
      </c>
      <c r="T1425" s="6">
        <f>IFERROR(DATE(YEAR(Incoming_Data[[#This Row],[Confirmed Day]]),MONTH(Incoming_Data[[#This Row],[Confirmed Day]]),1),"")</f>
        <v>41334</v>
      </c>
      <c r="U1425" s="12">
        <f>IF(ISNUMBER(Incoming_Data[[#This Row],[Completed Day]]),1,0)</f>
        <v>1</v>
      </c>
      <c r="V1425" s="12">
        <f>IF(ISNUMBER(Incoming_Data[[#This Row],[Confirmed Day]]),1,0)</f>
        <v>1</v>
      </c>
      <c r="X1425" t="s">
        <v>904</v>
      </c>
      <c r="Y1425" s="36">
        <v>41396</v>
      </c>
      <c r="AA1425" t="s">
        <v>972</v>
      </c>
      <c r="AB1425" s="36">
        <v>41410</v>
      </c>
    </row>
    <row r="1426" spans="2:28" x14ac:dyDescent="0.25">
      <c r="B1426" s="24" t="s">
        <v>30</v>
      </c>
      <c r="C1426" s="24" t="s">
        <v>17</v>
      </c>
      <c r="D1426" s="24" t="s">
        <v>2192</v>
      </c>
      <c r="E1426" s="24" t="s">
        <v>10138</v>
      </c>
      <c r="F1426" s="24" t="s">
        <v>11698</v>
      </c>
      <c r="G1426" s="36">
        <v>41324</v>
      </c>
      <c r="H1426" s="36">
        <v>41324</v>
      </c>
      <c r="I1426" s="12">
        <v>3</v>
      </c>
      <c r="J1426" s="12">
        <v>3</v>
      </c>
      <c r="K1426" s="12">
        <v>3</v>
      </c>
      <c r="L1426" s="24" t="s">
        <v>10597</v>
      </c>
      <c r="M1426" t="str">
        <f>VLOOKUP(LEFT(Incoming_Data[[#This Row],[Object ID]],1),Lookup[#All],2,FALSE)</f>
        <v>Incident</v>
      </c>
      <c r="N1426" s="36">
        <f>IFERROR(VLOOKUP(Incoming_Data[[#This Row],[Object ID]],SP_Data[#All],2,FALSE),"")</f>
        <v>41353</v>
      </c>
      <c r="O1426" s="36">
        <f>IFERROR(VLOOKUP(Incoming_Data[[#This Row],[Object ID]],Finalized_Data[#All],2,FALSE),"")</f>
        <v>41355</v>
      </c>
      <c r="P14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6" s="6">
        <f>IFERROR(DATE(YEAR(Incoming_Data[[#This Row],[Incoming Day]]),MONTH(Incoming_Data[[#This Row],[Incoming Day]]),1),"")</f>
        <v>41306</v>
      </c>
      <c r="R1426" s="3">
        <f>DATE(YEAR(Incoming_Data[[#This Row],[Incoming Day]]),1,1)</f>
        <v>41275</v>
      </c>
      <c r="S1426" s="6">
        <f>IFERROR(DATE(YEAR(Incoming_Data[[#This Row],[Completed Day]]),MONTH(Incoming_Data[[#This Row],[Completed Day]]),1),"")</f>
        <v>41334</v>
      </c>
      <c r="T1426" s="6">
        <f>IFERROR(DATE(YEAR(Incoming_Data[[#This Row],[Confirmed Day]]),MONTH(Incoming_Data[[#This Row],[Confirmed Day]]),1),"")</f>
        <v>41334</v>
      </c>
      <c r="U1426" s="12">
        <f>IF(ISNUMBER(Incoming_Data[[#This Row],[Completed Day]]),1,0)</f>
        <v>1</v>
      </c>
      <c r="V1426" s="12">
        <f>IF(ISNUMBER(Incoming_Data[[#This Row],[Confirmed Day]]),1,0)</f>
        <v>1</v>
      </c>
      <c r="X1426" t="s">
        <v>906</v>
      </c>
      <c r="Y1426" s="36">
        <v>41397</v>
      </c>
      <c r="AA1426" t="s">
        <v>1681</v>
      </c>
      <c r="AB1426" s="36">
        <v>41421</v>
      </c>
    </row>
    <row r="1427" spans="2:28" x14ac:dyDescent="0.25">
      <c r="B1427" s="24" t="s">
        <v>30</v>
      </c>
      <c r="C1427" s="24" t="s">
        <v>17</v>
      </c>
      <c r="D1427" s="24" t="s">
        <v>2192</v>
      </c>
      <c r="E1427" s="24" t="s">
        <v>9905</v>
      </c>
      <c r="F1427" s="24" t="s">
        <v>11699</v>
      </c>
      <c r="G1427" s="36">
        <v>41324</v>
      </c>
      <c r="H1427" s="36">
        <v>41324</v>
      </c>
      <c r="I1427" s="12">
        <v>3</v>
      </c>
      <c r="J1427" s="12">
        <v>3</v>
      </c>
      <c r="K1427" s="12">
        <v>3</v>
      </c>
      <c r="L1427" s="24" t="s">
        <v>10597</v>
      </c>
      <c r="M1427" t="str">
        <f>VLOOKUP(LEFT(Incoming_Data[[#This Row],[Object ID]],1),Lookup[#All],2,FALSE)</f>
        <v>Incident</v>
      </c>
      <c r="N1427" s="36">
        <f>IFERROR(VLOOKUP(Incoming_Data[[#This Row],[Object ID]],SP_Data[#All],2,FALSE),"")</f>
        <v>41353</v>
      </c>
      <c r="O1427" s="36">
        <f>IFERROR(VLOOKUP(Incoming_Data[[#This Row],[Object ID]],Finalized_Data[#All],2,FALSE),"")</f>
        <v>41425</v>
      </c>
      <c r="P14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7" s="6">
        <f>IFERROR(DATE(YEAR(Incoming_Data[[#This Row],[Incoming Day]]),MONTH(Incoming_Data[[#This Row],[Incoming Day]]),1),"")</f>
        <v>41306</v>
      </c>
      <c r="R1427" s="3">
        <f>DATE(YEAR(Incoming_Data[[#This Row],[Incoming Day]]),1,1)</f>
        <v>41275</v>
      </c>
      <c r="S1427" s="6">
        <f>IFERROR(DATE(YEAR(Incoming_Data[[#This Row],[Completed Day]]),MONTH(Incoming_Data[[#This Row],[Completed Day]]),1),"")</f>
        <v>41334</v>
      </c>
      <c r="T1427" s="6">
        <f>IFERROR(DATE(YEAR(Incoming_Data[[#This Row],[Confirmed Day]]),MONTH(Incoming_Data[[#This Row],[Confirmed Day]]),1),"")</f>
        <v>41395</v>
      </c>
      <c r="U1427" s="12">
        <f>IF(ISNUMBER(Incoming_Data[[#This Row],[Completed Day]]),1,0)</f>
        <v>1</v>
      </c>
      <c r="V1427" s="12">
        <f>IF(ISNUMBER(Incoming_Data[[#This Row],[Confirmed Day]]),1,0)</f>
        <v>1</v>
      </c>
      <c r="X1427" t="s">
        <v>908</v>
      </c>
      <c r="Y1427" s="36">
        <v>41397</v>
      </c>
      <c r="AA1427" t="s">
        <v>974</v>
      </c>
      <c r="AB1427" s="36">
        <v>41412</v>
      </c>
    </row>
    <row r="1428" spans="2:28" x14ac:dyDescent="0.25">
      <c r="B1428" s="24" t="s">
        <v>30</v>
      </c>
      <c r="C1428" s="24" t="s">
        <v>17</v>
      </c>
      <c r="D1428" s="24" t="s">
        <v>2192</v>
      </c>
      <c r="E1428" s="24" t="s">
        <v>9462</v>
      </c>
      <c r="F1428" s="24" t="s">
        <v>11700</v>
      </c>
      <c r="G1428" s="36">
        <v>41320</v>
      </c>
      <c r="H1428" s="36">
        <v>41320</v>
      </c>
      <c r="I1428" s="12">
        <v>3</v>
      </c>
      <c r="J1428" s="12">
        <v>3</v>
      </c>
      <c r="K1428" s="12">
        <v>3</v>
      </c>
      <c r="L1428" s="24" t="s">
        <v>10597</v>
      </c>
      <c r="M1428" t="str">
        <f>VLOOKUP(LEFT(Incoming_Data[[#This Row],[Object ID]],1),Lookup[#All],2,FALSE)</f>
        <v>Incident</v>
      </c>
      <c r="N1428" s="36">
        <f>IFERROR(VLOOKUP(Incoming_Data[[#This Row],[Object ID]],SP_Data[#All],2,FALSE),"")</f>
        <v>41353</v>
      </c>
      <c r="O1428" s="36">
        <f>IFERROR(VLOOKUP(Incoming_Data[[#This Row],[Object ID]],Finalized_Data[#All],2,FALSE),"")</f>
        <v>41425</v>
      </c>
      <c r="P14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8" s="6">
        <f>IFERROR(DATE(YEAR(Incoming_Data[[#This Row],[Incoming Day]]),MONTH(Incoming_Data[[#This Row],[Incoming Day]]),1),"")</f>
        <v>41306</v>
      </c>
      <c r="R1428" s="3">
        <f>DATE(YEAR(Incoming_Data[[#This Row],[Incoming Day]]),1,1)</f>
        <v>41275</v>
      </c>
      <c r="S1428" s="6">
        <f>IFERROR(DATE(YEAR(Incoming_Data[[#This Row],[Completed Day]]),MONTH(Incoming_Data[[#This Row],[Completed Day]]),1),"")</f>
        <v>41334</v>
      </c>
      <c r="T1428" s="6">
        <f>IFERROR(DATE(YEAR(Incoming_Data[[#This Row],[Confirmed Day]]),MONTH(Incoming_Data[[#This Row],[Confirmed Day]]),1),"")</f>
        <v>41395</v>
      </c>
      <c r="U1428" s="12">
        <f>IF(ISNUMBER(Incoming_Data[[#This Row],[Completed Day]]),1,0)</f>
        <v>1</v>
      </c>
      <c r="V1428" s="12">
        <f>IF(ISNUMBER(Incoming_Data[[#This Row],[Confirmed Day]]),1,0)</f>
        <v>1</v>
      </c>
      <c r="X1428" t="s">
        <v>11094</v>
      </c>
      <c r="Y1428" s="36">
        <v>41402</v>
      </c>
      <c r="AA1428" t="s">
        <v>1411</v>
      </c>
      <c r="AB1428" s="36">
        <v>41409</v>
      </c>
    </row>
    <row r="1429" spans="2:28" x14ac:dyDescent="0.25">
      <c r="B1429" s="24" t="s">
        <v>30</v>
      </c>
      <c r="C1429" s="24" t="s">
        <v>17</v>
      </c>
      <c r="D1429" s="24" t="s">
        <v>2192</v>
      </c>
      <c r="E1429" s="24" t="s">
        <v>9089</v>
      </c>
      <c r="F1429" s="24" t="s">
        <v>11701</v>
      </c>
      <c r="G1429" s="36">
        <v>41331</v>
      </c>
      <c r="H1429" s="36">
        <v>41331</v>
      </c>
      <c r="I1429" s="12">
        <v>3</v>
      </c>
      <c r="J1429" s="12">
        <v>3</v>
      </c>
      <c r="K1429" s="12">
        <v>3</v>
      </c>
      <c r="L1429" s="24" t="s">
        <v>10597</v>
      </c>
      <c r="M1429" t="str">
        <f>VLOOKUP(LEFT(Incoming_Data[[#This Row],[Object ID]],1),Lookup[#All],2,FALSE)</f>
        <v>Incident</v>
      </c>
      <c r="N1429" s="36">
        <f>IFERROR(VLOOKUP(Incoming_Data[[#This Row],[Object ID]],SP_Data[#All],2,FALSE),"")</f>
        <v>41353</v>
      </c>
      <c r="O1429" s="36">
        <f>IFERROR(VLOOKUP(Incoming_Data[[#This Row],[Object ID]],Finalized_Data[#All],2,FALSE),"")</f>
        <v>41425</v>
      </c>
      <c r="P14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29" s="6">
        <f>IFERROR(DATE(YEAR(Incoming_Data[[#This Row],[Incoming Day]]),MONTH(Incoming_Data[[#This Row],[Incoming Day]]),1),"")</f>
        <v>41306</v>
      </c>
      <c r="R1429" s="3">
        <f>DATE(YEAR(Incoming_Data[[#This Row],[Incoming Day]]),1,1)</f>
        <v>41275</v>
      </c>
      <c r="S1429" s="6">
        <f>IFERROR(DATE(YEAR(Incoming_Data[[#This Row],[Completed Day]]),MONTH(Incoming_Data[[#This Row],[Completed Day]]),1),"")</f>
        <v>41334</v>
      </c>
      <c r="T1429" s="6">
        <f>IFERROR(DATE(YEAR(Incoming_Data[[#This Row],[Confirmed Day]]),MONTH(Incoming_Data[[#This Row],[Confirmed Day]]),1),"")</f>
        <v>41395</v>
      </c>
      <c r="U1429" s="12">
        <f>IF(ISNUMBER(Incoming_Data[[#This Row],[Completed Day]]),1,0)</f>
        <v>1</v>
      </c>
      <c r="V1429" s="12">
        <f>IF(ISNUMBER(Incoming_Data[[#This Row],[Confirmed Day]]),1,0)</f>
        <v>1</v>
      </c>
      <c r="X1429" t="s">
        <v>11096</v>
      </c>
      <c r="Y1429" s="36">
        <v>41402</v>
      </c>
      <c r="AA1429" t="s">
        <v>976</v>
      </c>
      <c r="AB1429" s="36">
        <v>41409</v>
      </c>
    </row>
    <row r="1430" spans="2:28" x14ac:dyDescent="0.25">
      <c r="B1430" s="24" t="s">
        <v>30</v>
      </c>
      <c r="C1430" s="24" t="s">
        <v>17</v>
      </c>
      <c r="D1430" s="24" t="s">
        <v>2192</v>
      </c>
      <c r="E1430" s="24" t="s">
        <v>8865</v>
      </c>
      <c r="F1430" s="24" t="s">
        <v>11702</v>
      </c>
      <c r="G1430" s="36">
        <v>41307</v>
      </c>
      <c r="H1430" s="36">
        <v>41306</v>
      </c>
      <c r="I1430" s="12">
        <v>3</v>
      </c>
      <c r="J1430" s="12">
        <v>3</v>
      </c>
      <c r="K1430" s="12">
        <v>3</v>
      </c>
      <c r="L1430" s="24" t="s">
        <v>10597</v>
      </c>
      <c r="M1430" t="str">
        <f>VLOOKUP(LEFT(Incoming_Data[[#This Row],[Object ID]],1),Lookup[#All],2,FALSE)</f>
        <v>Incident</v>
      </c>
      <c r="N1430" s="36">
        <f>IFERROR(VLOOKUP(Incoming_Data[[#This Row],[Object ID]],SP_Data[#All],2,FALSE),"")</f>
        <v>41367</v>
      </c>
      <c r="O1430" s="36">
        <f>IFERROR(VLOOKUP(Incoming_Data[[#This Row],[Object ID]],Finalized_Data[#All],2,FALSE),"")</f>
        <v>41367</v>
      </c>
      <c r="P14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0" s="6">
        <f>IFERROR(DATE(YEAR(Incoming_Data[[#This Row],[Incoming Day]]),MONTH(Incoming_Data[[#This Row],[Incoming Day]]),1),"")</f>
        <v>41306</v>
      </c>
      <c r="R1430" s="3">
        <f>DATE(YEAR(Incoming_Data[[#This Row],[Incoming Day]]),1,1)</f>
        <v>41275</v>
      </c>
      <c r="S1430" s="6">
        <f>IFERROR(DATE(YEAR(Incoming_Data[[#This Row],[Completed Day]]),MONTH(Incoming_Data[[#This Row],[Completed Day]]),1),"")</f>
        <v>41365</v>
      </c>
      <c r="T1430" s="6">
        <f>IFERROR(DATE(YEAR(Incoming_Data[[#This Row],[Confirmed Day]]),MONTH(Incoming_Data[[#This Row],[Confirmed Day]]),1),"")</f>
        <v>41365</v>
      </c>
      <c r="U1430" s="12">
        <f>IF(ISNUMBER(Incoming_Data[[#This Row],[Completed Day]]),1,0)</f>
        <v>1</v>
      </c>
      <c r="V1430" s="12">
        <f>IF(ISNUMBER(Incoming_Data[[#This Row],[Confirmed Day]]),1,0)</f>
        <v>1</v>
      </c>
      <c r="X1430" t="s">
        <v>1922</v>
      </c>
      <c r="Y1430" s="36">
        <v>41397</v>
      </c>
      <c r="AA1430" t="s">
        <v>978</v>
      </c>
      <c r="AB1430" s="36">
        <v>41410</v>
      </c>
    </row>
    <row r="1431" spans="2:28" x14ac:dyDescent="0.25">
      <c r="B1431" s="24" t="s">
        <v>30</v>
      </c>
      <c r="C1431" s="24" t="s">
        <v>17</v>
      </c>
      <c r="D1431" s="24" t="s">
        <v>2192</v>
      </c>
      <c r="E1431" s="24" t="s">
        <v>8473</v>
      </c>
      <c r="F1431" s="24" t="s">
        <v>11703</v>
      </c>
      <c r="G1431" s="36">
        <v>41339</v>
      </c>
      <c r="H1431" s="36">
        <v>41339</v>
      </c>
      <c r="I1431" s="12">
        <v>3</v>
      </c>
      <c r="J1431" s="12">
        <v>3</v>
      </c>
      <c r="K1431" s="12">
        <v>3</v>
      </c>
      <c r="L1431" s="24" t="s">
        <v>10597</v>
      </c>
      <c r="M1431" t="str">
        <f>VLOOKUP(LEFT(Incoming_Data[[#This Row],[Object ID]],1),Lookup[#All],2,FALSE)</f>
        <v>Incident</v>
      </c>
      <c r="N1431" s="36">
        <f>IFERROR(VLOOKUP(Incoming_Data[[#This Row],[Object ID]],SP_Data[#All],2,FALSE),"")</f>
        <v>41353</v>
      </c>
      <c r="O1431" s="36">
        <f>IFERROR(VLOOKUP(Incoming_Data[[#This Row],[Object ID]],Finalized_Data[#All],2,FALSE),"")</f>
        <v>41425</v>
      </c>
      <c r="P14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1" s="6">
        <f>IFERROR(DATE(YEAR(Incoming_Data[[#This Row],[Incoming Day]]),MONTH(Incoming_Data[[#This Row],[Incoming Day]]),1),"")</f>
        <v>41334</v>
      </c>
      <c r="R1431" s="3">
        <f>DATE(YEAR(Incoming_Data[[#This Row],[Incoming Day]]),1,1)</f>
        <v>41275</v>
      </c>
      <c r="S1431" s="6">
        <f>IFERROR(DATE(YEAR(Incoming_Data[[#This Row],[Completed Day]]),MONTH(Incoming_Data[[#This Row],[Completed Day]]),1),"")</f>
        <v>41334</v>
      </c>
      <c r="T1431" s="6">
        <f>IFERROR(DATE(YEAR(Incoming_Data[[#This Row],[Confirmed Day]]),MONTH(Incoming_Data[[#This Row],[Confirmed Day]]),1),"")</f>
        <v>41395</v>
      </c>
      <c r="U1431" s="12">
        <f>IF(ISNUMBER(Incoming_Data[[#This Row],[Completed Day]]),1,0)</f>
        <v>1</v>
      </c>
      <c r="V1431" s="12">
        <f>IF(ISNUMBER(Incoming_Data[[#This Row],[Confirmed Day]]),1,0)</f>
        <v>1</v>
      </c>
      <c r="X1431" t="s">
        <v>1924</v>
      </c>
      <c r="Y1431" s="36">
        <v>41397</v>
      </c>
      <c r="AA1431" t="s">
        <v>1413</v>
      </c>
      <c r="AB1431" s="36">
        <v>41409</v>
      </c>
    </row>
    <row r="1432" spans="2:28" x14ac:dyDescent="0.25">
      <c r="B1432" s="24" t="s">
        <v>30</v>
      </c>
      <c r="C1432" s="24" t="s">
        <v>17</v>
      </c>
      <c r="D1432" s="24" t="s">
        <v>2192</v>
      </c>
      <c r="E1432" s="24" t="s">
        <v>8451</v>
      </c>
      <c r="F1432" s="24" t="s">
        <v>11704</v>
      </c>
      <c r="G1432" s="36">
        <v>41341</v>
      </c>
      <c r="H1432" s="36">
        <v>41341</v>
      </c>
      <c r="I1432" s="12">
        <v>3</v>
      </c>
      <c r="J1432" s="12">
        <v>3</v>
      </c>
      <c r="K1432" s="12">
        <v>3</v>
      </c>
      <c r="L1432" s="24" t="s">
        <v>10597</v>
      </c>
      <c r="M1432" t="str">
        <f>VLOOKUP(LEFT(Incoming_Data[[#This Row],[Object ID]],1),Lookup[#All],2,FALSE)</f>
        <v>Incident</v>
      </c>
      <c r="N1432" s="36">
        <f>IFERROR(VLOOKUP(Incoming_Data[[#This Row],[Object ID]],SP_Data[#All],2,FALSE),"")</f>
        <v>41353</v>
      </c>
      <c r="O1432" s="36">
        <f>IFERROR(VLOOKUP(Incoming_Data[[#This Row],[Object ID]],Finalized_Data[#All],2,FALSE),"")</f>
        <v>41384</v>
      </c>
      <c r="P14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2" s="6">
        <f>IFERROR(DATE(YEAR(Incoming_Data[[#This Row],[Incoming Day]]),MONTH(Incoming_Data[[#This Row],[Incoming Day]]),1),"")</f>
        <v>41334</v>
      </c>
      <c r="R1432" s="3">
        <f>DATE(YEAR(Incoming_Data[[#This Row],[Incoming Day]]),1,1)</f>
        <v>41275</v>
      </c>
      <c r="S1432" s="6">
        <f>IFERROR(DATE(YEAR(Incoming_Data[[#This Row],[Completed Day]]),MONTH(Incoming_Data[[#This Row],[Completed Day]]),1),"")</f>
        <v>41334</v>
      </c>
      <c r="T1432" s="6">
        <f>IFERROR(DATE(YEAR(Incoming_Data[[#This Row],[Confirmed Day]]),MONTH(Incoming_Data[[#This Row],[Confirmed Day]]),1),"")</f>
        <v>41365</v>
      </c>
      <c r="U1432" s="12">
        <f>IF(ISNUMBER(Incoming_Data[[#This Row],[Completed Day]]),1,0)</f>
        <v>1</v>
      </c>
      <c r="V1432" s="12">
        <f>IF(ISNUMBER(Incoming_Data[[#This Row],[Confirmed Day]]),1,0)</f>
        <v>1</v>
      </c>
      <c r="X1432" t="s">
        <v>910</v>
      </c>
      <c r="Y1432" s="36">
        <v>41402</v>
      </c>
      <c r="AA1432" t="s">
        <v>980</v>
      </c>
      <c r="AB1432" s="36">
        <v>41409</v>
      </c>
    </row>
    <row r="1433" spans="2:28" x14ac:dyDescent="0.25">
      <c r="B1433" s="24" t="s">
        <v>30</v>
      </c>
      <c r="C1433" s="24" t="s">
        <v>17</v>
      </c>
      <c r="D1433" s="24" t="s">
        <v>2192</v>
      </c>
      <c r="E1433" s="24" t="s">
        <v>7773</v>
      </c>
      <c r="F1433" s="24" t="s">
        <v>11705</v>
      </c>
      <c r="G1433" s="36">
        <v>41348</v>
      </c>
      <c r="H1433" s="36">
        <v>41348</v>
      </c>
      <c r="I1433" s="12">
        <v>3</v>
      </c>
      <c r="J1433" s="12">
        <v>3</v>
      </c>
      <c r="K1433" s="12">
        <v>3</v>
      </c>
      <c r="L1433" s="24" t="s">
        <v>10597</v>
      </c>
      <c r="M1433" t="str">
        <f>VLOOKUP(LEFT(Incoming_Data[[#This Row],[Object ID]],1),Lookup[#All],2,FALSE)</f>
        <v>Incident</v>
      </c>
      <c r="N1433" s="36">
        <f>IFERROR(VLOOKUP(Incoming_Data[[#This Row],[Object ID]],SP_Data[#All],2,FALSE),"")</f>
        <v>41353</v>
      </c>
      <c r="O1433" s="36">
        <f>IFERROR(VLOOKUP(Incoming_Data[[#This Row],[Object ID]],Finalized_Data[#All],2,FALSE),"")</f>
        <v>41425</v>
      </c>
      <c r="P14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3" s="6">
        <f>IFERROR(DATE(YEAR(Incoming_Data[[#This Row],[Incoming Day]]),MONTH(Incoming_Data[[#This Row],[Incoming Day]]),1),"")</f>
        <v>41334</v>
      </c>
      <c r="R1433" s="3">
        <f>DATE(YEAR(Incoming_Data[[#This Row],[Incoming Day]]),1,1)</f>
        <v>41275</v>
      </c>
      <c r="S1433" s="6">
        <f>IFERROR(DATE(YEAR(Incoming_Data[[#This Row],[Completed Day]]),MONTH(Incoming_Data[[#This Row],[Completed Day]]),1),"")</f>
        <v>41334</v>
      </c>
      <c r="T1433" s="6">
        <f>IFERROR(DATE(YEAR(Incoming_Data[[#This Row],[Confirmed Day]]),MONTH(Incoming_Data[[#This Row],[Confirmed Day]]),1),"")</f>
        <v>41395</v>
      </c>
      <c r="U1433" s="12">
        <f>IF(ISNUMBER(Incoming_Data[[#This Row],[Completed Day]]),1,0)</f>
        <v>1</v>
      </c>
      <c r="V1433" s="12">
        <f>IF(ISNUMBER(Incoming_Data[[#This Row],[Confirmed Day]]),1,0)</f>
        <v>1</v>
      </c>
      <c r="X1433" t="s">
        <v>1830</v>
      </c>
      <c r="Y1433" s="36">
        <v>41397</v>
      </c>
      <c r="AA1433" t="s">
        <v>1931</v>
      </c>
      <c r="AB1433" s="36">
        <v>41409</v>
      </c>
    </row>
    <row r="1434" spans="2:28" x14ac:dyDescent="0.25">
      <c r="B1434" s="24" t="s">
        <v>30</v>
      </c>
      <c r="C1434" s="24" t="s">
        <v>17</v>
      </c>
      <c r="D1434" s="24" t="s">
        <v>2192</v>
      </c>
      <c r="E1434" s="24" t="s">
        <v>7464</v>
      </c>
      <c r="F1434" s="24" t="s">
        <v>11706</v>
      </c>
      <c r="G1434" s="36">
        <v>41348</v>
      </c>
      <c r="H1434" s="36">
        <v>41348</v>
      </c>
      <c r="I1434" s="12">
        <v>3</v>
      </c>
      <c r="J1434" s="12">
        <v>3</v>
      </c>
      <c r="K1434" s="12">
        <v>3</v>
      </c>
      <c r="L1434" s="24" t="s">
        <v>10597</v>
      </c>
      <c r="M1434" t="str">
        <f>VLOOKUP(LEFT(Incoming_Data[[#This Row],[Object ID]],1),Lookup[#All],2,FALSE)</f>
        <v>Incident</v>
      </c>
      <c r="N1434" s="36">
        <f>IFERROR(VLOOKUP(Incoming_Data[[#This Row],[Object ID]],SP_Data[#All],2,FALSE),"")</f>
        <v>41358</v>
      </c>
      <c r="O1434" s="36">
        <f>IFERROR(VLOOKUP(Incoming_Data[[#This Row],[Object ID]],Finalized_Data[#All],2,FALSE),"")</f>
        <v>41389</v>
      </c>
      <c r="P14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4" s="6">
        <f>IFERROR(DATE(YEAR(Incoming_Data[[#This Row],[Incoming Day]]),MONTH(Incoming_Data[[#This Row],[Incoming Day]]),1),"")</f>
        <v>41334</v>
      </c>
      <c r="R1434" s="3">
        <f>DATE(YEAR(Incoming_Data[[#This Row],[Incoming Day]]),1,1)</f>
        <v>41275</v>
      </c>
      <c r="S1434" s="6">
        <f>IFERROR(DATE(YEAR(Incoming_Data[[#This Row],[Completed Day]]),MONTH(Incoming_Data[[#This Row],[Completed Day]]),1),"")</f>
        <v>41334</v>
      </c>
      <c r="T1434" s="6">
        <f>IFERROR(DATE(YEAR(Incoming_Data[[#This Row],[Confirmed Day]]),MONTH(Incoming_Data[[#This Row],[Confirmed Day]]),1),"")</f>
        <v>41365</v>
      </c>
      <c r="U1434" s="12">
        <f>IF(ISNUMBER(Incoming_Data[[#This Row],[Completed Day]]),1,0)</f>
        <v>1</v>
      </c>
      <c r="V1434" s="12">
        <f>IF(ISNUMBER(Incoming_Data[[#This Row],[Confirmed Day]]),1,0)</f>
        <v>1</v>
      </c>
      <c r="X1434" t="s">
        <v>1831</v>
      </c>
      <c r="Y1434" s="36">
        <v>41397</v>
      </c>
      <c r="AA1434" t="s">
        <v>1933</v>
      </c>
      <c r="AB1434" s="36">
        <v>41410</v>
      </c>
    </row>
    <row r="1435" spans="2:28" x14ac:dyDescent="0.25">
      <c r="B1435" s="24" t="s">
        <v>30</v>
      </c>
      <c r="C1435" s="24" t="s">
        <v>17</v>
      </c>
      <c r="D1435" s="24" t="s">
        <v>2192</v>
      </c>
      <c r="E1435" s="24" t="s">
        <v>11707</v>
      </c>
      <c r="F1435" s="24" t="s">
        <v>11708</v>
      </c>
      <c r="G1435" s="36">
        <v>41351</v>
      </c>
      <c r="H1435" s="36">
        <v>41351</v>
      </c>
      <c r="I1435" s="12">
        <v>2</v>
      </c>
      <c r="J1435" s="12">
        <v>2</v>
      </c>
      <c r="K1435" s="12">
        <v>2</v>
      </c>
      <c r="L1435" s="24" t="s">
        <v>10625</v>
      </c>
      <c r="M1435" t="str">
        <f>VLOOKUP(LEFT(Incoming_Data[[#This Row],[Object ID]],1),Lookup[#All],2,FALSE)</f>
        <v>Incident</v>
      </c>
      <c r="N1435" s="36">
        <f>IFERROR(VLOOKUP(Incoming_Data[[#This Row],[Object ID]],SP_Data[#All],2,FALSE),"")</f>
        <v>41411</v>
      </c>
      <c r="O1435" s="36" t="str">
        <f>IFERROR(VLOOKUP(Incoming_Data[[#This Row],[Object ID]],Finalized_Data[#All],2,FALSE),"")</f>
        <v/>
      </c>
      <c r="P14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5" s="6">
        <f>IFERROR(DATE(YEAR(Incoming_Data[[#This Row],[Incoming Day]]),MONTH(Incoming_Data[[#This Row],[Incoming Day]]),1),"")</f>
        <v>41334</v>
      </c>
      <c r="R1435" s="3">
        <f>DATE(YEAR(Incoming_Data[[#This Row],[Incoming Day]]),1,1)</f>
        <v>41275</v>
      </c>
      <c r="S1435" s="6">
        <f>IFERROR(DATE(YEAR(Incoming_Data[[#This Row],[Completed Day]]),MONTH(Incoming_Data[[#This Row],[Completed Day]]),1),"")</f>
        <v>41395</v>
      </c>
      <c r="T1435" s="6" t="str">
        <f>IFERROR(DATE(YEAR(Incoming_Data[[#This Row],[Confirmed Day]]),MONTH(Incoming_Data[[#This Row],[Confirmed Day]]),1),"")</f>
        <v/>
      </c>
      <c r="U1435" s="12">
        <f>IF(ISNUMBER(Incoming_Data[[#This Row],[Completed Day]]),1,0)</f>
        <v>1</v>
      </c>
      <c r="V1435" s="12">
        <f>IF(ISNUMBER(Incoming_Data[[#This Row],[Confirmed Day]]),1,0)</f>
        <v>0</v>
      </c>
      <c r="X1435" t="s">
        <v>1389</v>
      </c>
      <c r="Y1435" s="36">
        <v>41397</v>
      </c>
      <c r="AA1435" t="s">
        <v>981</v>
      </c>
      <c r="AB1435" s="36">
        <v>41410</v>
      </c>
    </row>
    <row r="1436" spans="2:28" x14ac:dyDescent="0.25">
      <c r="B1436" s="24" t="s">
        <v>30</v>
      </c>
      <c r="C1436" s="24" t="s">
        <v>17</v>
      </c>
      <c r="D1436" s="24" t="s">
        <v>2192</v>
      </c>
      <c r="E1436" s="24" t="s">
        <v>7091</v>
      </c>
      <c r="F1436" s="24" t="s">
        <v>11709</v>
      </c>
      <c r="G1436" s="36">
        <v>41353</v>
      </c>
      <c r="H1436" s="36">
        <v>41353</v>
      </c>
      <c r="I1436" s="12">
        <v>3</v>
      </c>
      <c r="J1436" s="12">
        <v>3</v>
      </c>
      <c r="K1436" s="12">
        <v>3</v>
      </c>
      <c r="L1436" s="24" t="s">
        <v>10597</v>
      </c>
      <c r="M1436" t="str">
        <f>VLOOKUP(LEFT(Incoming_Data[[#This Row],[Object ID]],1),Lookup[#All],2,FALSE)</f>
        <v>Incident</v>
      </c>
      <c r="N1436" s="36">
        <f>IFERROR(VLOOKUP(Incoming_Data[[#This Row],[Object ID]],SP_Data[#All],2,FALSE),"")</f>
        <v>41353</v>
      </c>
      <c r="O1436" s="36">
        <f>IFERROR(VLOOKUP(Incoming_Data[[#This Row],[Object ID]],Finalized_Data[#All],2,FALSE),"")</f>
        <v>41353</v>
      </c>
      <c r="P14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6" s="6">
        <f>IFERROR(DATE(YEAR(Incoming_Data[[#This Row],[Incoming Day]]),MONTH(Incoming_Data[[#This Row],[Incoming Day]]),1),"")</f>
        <v>41334</v>
      </c>
      <c r="R1436" s="3">
        <f>DATE(YEAR(Incoming_Data[[#This Row],[Incoming Day]]),1,1)</f>
        <v>41275</v>
      </c>
      <c r="S1436" s="6">
        <f>IFERROR(DATE(YEAR(Incoming_Data[[#This Row],[Completed Day]]),MONTH(Incoming_Data[[#This Row],[Completed Day]]),1),"")</f>
        <v>41334</v>
      </c>
      <c r="T1436" s="6">
        <f>IFERROR(DATE(YEAR(Incoming_Data[[#This Row],[Confirmed Day]]),MONTH(Incoming_Data[[#This Row],[Confirmed Day]]),1),"")</f>
        <v>41334</v>
      </c>
      <c r="U1436" s="12">
        <f>IF(ISNUMBER(Incoming_Data[[#This Row],[Completed Day]]),1,0)</f>
        <v>1</v>
      </c>
      <c r="V1436" s="12">
        <f>IF(ISNUMBER(Incoming_Data[[#This Row],[Confirmed Day]]),1,0)</f>
        <v>1</v>
      </c>
      <c r="X1436" t="s">
        <v>1739</v>
      </c>
      <c r="Y1436" s="36">
        <v>41397</v>
      </c>
      <c r="AA1436" t="s">
        <v>983</v>
      </c>
      <c r="AB1436" s="36">
        <v>41415</v>
      </c>
    </row>
    <row r="1437" spans="2:28" x14ac:dyDescent="0.25">
      <c r="B1437" s="24" t="s">
        <v>30</v>
      </c>
      <c r="C1437" s="24" t="s">
        <v>17</v>
      </c>
      <c r="D1437" s="24" t="s">
        <v>2192</v>
      </c>
      <c r="E1437" s="24" t="s">
        <v>6980</v>
      </c>
      <c r="F1437" s="24" t="s">
        <v>11710</v>
      </c>
      <c r="G1437" s="36">
        <v>41354</v>
      </c>
      <c r="H1437" s="36">
        <v>41353</v>
      </c>
      <c r="I1437" s="12">
        <v>3</v>
      </c>
      <c r="J1437" s="12">
        <v>3</v>
      </c>
      <c r="K1437" s="12">
        <v>3</v>
      </c>
      <c r="L1437" s="24" t="s">
        <v>10597</v>
      </c>
      <c r="M1437" t="str">
        <f>VLOOKUP(LEFT(Incoming_Data[[#This Row],[Object ID]],1),Lookup[#All],2,FALSE)</f>
        <v>Incident</v>
      </c>
      <c r="N1437" s="36" t="str">
        <f>IFERROR(VLOOKUP(Incoming_Data[[#This Row],[Object ID]],SP_Data[#All],2,FALSE),"")</f>
        <v/>
      </c>
      <c r="O1437" s="36">
        <f>IFERROR(VLOOKUP(Incoming_Data[[#This Row],[Object ID]],Finalized_Data[#All],2,FALSE),"")</f>
        <v>41389</v>
      </c>
      <c r="P14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437" s="6">
        <f>IFERROR(DATE(YEAR(Incoming_Data[[#This Row],[Incoming Day]]),MONTH(Incoming_Data[[#This Row],[Incoming Day]]),1),"")</f>
        <v>41334</v>
      </c>
      <c r="R1437" s="3">
        <f>DATE(YEAR(Incoming_Data[[#This Row],[Incoming Day]]),1,1)</f>
        <v>41275</v>
      </c>
      <c r="S1437" s="6" t="str">
        <f>IFERROR(DATE(YEAR(Incoming_Data[[#This Row],[Completed Day]]),MONTH(Incoming_Data[[#This Row],[Completed Day]]),1),"")</f>
        <v/>
      </c>
      <c r="T1437" s="6">
        <f>IFERROR(DATE(YEAR(Incoming_Data[[#This Row],[Confirmed Day]]),MONTH(Incoming_Data[[#This Row],[Confirmed Day]]),1),"")</f>
        <v>41365</v>
      </c>
      <c r="U1437" s="12">
        <f>IF(ISNUMBER(Incoming_Data[[#This Row],[Completed Day]]),1,0)</f>
        <v>0</v>
      </c>
      <c r="V1437" s="12">
        <f>IF(ISNUMBER(Incoming_Data[[#This Row],[Confirmed Day]]),1,0)</f>
        <v>1</v>
      </c>
      <c r="X1437" t="s">
        <v>912</v>
      </c>
      <c r="Y1437" s="36">
        <v>41397</v>
      </c>
      <c r="AA1437" t="s">
        <v>1415</v>
      </c>
      <c r="AB1437" s="36">
        <v>41417</v>
      </c>
    </row>
    <row r="1438" spans="2:28" x14ac:dyDescent="0.25">
      <c r="B1438" s="24" t="s">
        <v>30</v>
      </c>
      <c r="C1438" s="24" t="s">
        <v>17</v>
      </c>
      <c r="D1438" s="24" t="s">
        <v>2192</v>
      </c>
      <c r="E1438" s="24" t="s">
        <v>6879</v>
      </c>
      <c r="F1438" s="24" t="s">
        <v>11711</v>
      </c>
      <c r="G1438" s="36">
        <v>41353</v>
      </c>
      <c r="H1438" s="36">
        <v>41353</v>
      </c>
      <c r="I1438" s="12">
        <v>3</v>
      </c>
      <c r="J1438" s="12">
        <v>3</v>
      </c>
      <c r="K1438" s="12">
        <v>3</v>
      </c>
      <c r="L1438" s="24" t="s">
        <v>10597</v>
      </c>
      <c r="M1438" t="str">
        <f>VLOOKUP(LEFT(Incoming_Data[[#This Row],[Object ID]],1),Lookup[#All],2,FALSE)</f>
        <v>Incident</v>
      </c>
      <c r="N1438" s="36">
        <f>IFERROR(VLOOKUP(Incoming_Data[[#This Row],[Object ID]],SP_Data[#All],2,FALSE),"")</f>
        <v>41356</v>
      </c>
      <c r="O1438" s="36">
        <f>IFERROR(VLOOKUP(Incoming_Data[[#This Row],[Object ID]],Finalized_Data[#All],2,FALSE),"")</f>
        <v>41387</v>
      </c>
      <c r="P14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8" s="6">
        <f>IFERROR(DATE(YEAR(Incoming_Data[[#This Row],[Incoming Day]]),MONTH(Incoming_Data[[#This Row],[Incoming Day]]),1),"")</f>
        <v>41334</v>
      </c>
      <c r="R1438" s="3">
        <f>DATE(YEAR(Incoming_Data[[#This Row],[Incoming Day]]),1,1)</f>
        <v>41275</v>
      </c>
      <c r="S1438" s="6">
        <f>IFERROR(DATE(YEAR(Incoming_Data[[#This Row],[Completed Day]]),MONTH(Incoming_Data[[#This Row],[Completed Day]]),1),"")</f>
        <v>41334</v>
      </c>
      <c r="T1438" s="6">
        <f>IFERROR(DATE(YEAR(Incoming_Data[[#This Row],[Confirmed Day]]),MONTH(Incoming_Data[[#This Row],[Confirmed Day]]),1),"")</f>
        <v>41365</v>
      </c>
      <c r="U1438" s="12">
        <f>IF(ISNUMBER(Incoming_Data[[#This Row],[Completed Day]]),1,0)</f>
        <v>1</v>
      </c>
      <c r="V1438" s="12">
        <f>IF(ISNUMBER(Incoming_Data[[#This Row],[Confirmed Day]]),1,0)</f>
        <v>1</v>
      </c>
      <c r="X1438" t="s">
        <v>914</v>
      </c>
      <c r="Y1438" s="36">
        <v>41397</v>
      </c>
      <c r="AA1438" t="s">
        <v>985</v>
      </c>
      <c r="AB1438" s="36">
        <v>41411</v>
      </c>
    </row>
    <row r="1439" spans="2:28" x14ac:dyDescent="0.25">
      <c r="B1439" s="24" t="s">
        <v>30</v>
      </c>
      <c r="C1439" s="24" t="s">
        <v>17</v>
      </c>
      <c r="D1439" s="24" t="s">
        <v>2192</v>
      </c>
      <c r="E1439" s="24" t="s">
        <v>6644</v>
      </c>
      <c r="F1439" s="24" t="s">
        <v>11712</v>
      </c>
      <c r="G1439" s="36">
        <v>41355</v>
      </c>
      <c r="H1439" s="36">
        <v>41355</v>
      </c>
      <c r="I1439" s="12">
        <v>3</v>
      </c>
      <c r="J1439" s="12">
        <v>3</v>
      </c>
      <c r="K1439" s="12">
        <v>3</v>
      </c>
      <c r="L1439" s="24" t="s">
        <v>10597</v>
      </c>
      <c r="M1439" t="str">
        <f>VLOOKUP(LEFT(Incoming_Data[[#This Row],[Object ID]],1),Lookup[#All],2,FALSE)</f>
        <v>Incident</v>
      </c>
      <c r="N1439" s="36">
        <f>IFERROR(VLOOKUP(Incoming_Data[[#This Row],[Object ID]],SP_Data[#All],2,FALSE),"")</f>
        <v>41368</v>
      </c>
      <c r="O1439" s="36">
        <f>IFERROR(VLOOKUP(Incoming_Data[[#This Row],[Object ID]],Finalized_Data[#All],2,FALSE),"")</f>
        <v>41414</v>
      </c>
      <c r="P14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39" s="6">
        <f>IFERROR(DATE(YEAR(Incoming_Data[[#This Row],[Incoming Day]]),MONTH(Incoming_Data[[#This Row],[Incoming Day]]),1),"")</f>
        <v>41334</v>
      </c>
      <c r="R1439" s="3">
        <f>DATE(YEAR(Incoming_Data[[#This Row],[Incoming Day]]),1,1)</f>
        <v>41275</v>
      </c>
      <c r="S1439" s="6">
        <f>IFERROR(DATE(YEAR(Incoming_Data[[#This Row],[Completed Day]]),MONTH(Incoming_Data[[#This Row],[Completed Day]]),1),"")</f>
        <v>41365</v>
      </c>
      <c r="T1439" s="6">
        <f>IFERROR(DATE(YEAR(Incoming_Data[[#This Row],[Confirmed Day]]),MONTH(Incoming_Data[[#This Row],[Confirmed Day]]),1),"")</f>
        <v>41395</v>
      </c>
      <c r="U1439" s="12">
        <f>IF(ISNUMBER(Incoming_Data[[#This Row],[Completed Day]]),1,0)</f>
        <v>1</v>
      </c>
      <c r="V1439" s="12">
        <f>IF(ISNUMBER(Incoming_Data[[#This Row],[Confirmed Day]]),1,0)</f>
        <v>1</v>
      </c>
      <c r="X1439" t="s">
        <v>916</v>
      </c>
      <c r="Y1439" s="36">
        <v>41397</v>
      </c>
      <c r="AA1439" t="s">
        <v>987</v>
      </c>
      <c r="AB1439" s="36">
        <v>41418</v>
      </c>
    </row>
    <row r="1440" spans="2:28" x14ac:dyDescent="0.25">
      <c r="B1440" s="24" t="s">
        <v>30</v>
      </c>
      <c r="C1440" s="24" t="s">
        <v>17</v>
      </c>
      <c r="D1440" s="24" t="s">
        <v>2192</v>
      </c>
      <c r="E1440" s="24" t="s">
        <v>1045</v>
      </c>
      <c r="F1440" s="24" t="s">
        <v>1046</v>
      </c>
      <c r="G1440" s="36">
        <v>41359</v>
      </c>
      <c r="H1440" s="36">
        <v>41359</v>
      </c>
      <c r="I1440" s="12">
        <v>3</v>
      </c>
      <c r="J1440" s="12">
        <v>3</v>
      </c>
      <c r="K1440" s="12">
        <v>3</v>
      </c>
      <c r="L1440" s="24" t="s">
        <v>10597</v>
      </c>
      <c r="M1440" t="str">
        <f>VLOOKUP(LEFT(Incoming_Data[[#This Row],[Object ID]],1),Lookup[#All],2,FALSE)</f>
        <v>Incident</v>
      </c>
      <c r="N1440" s="36">
        <f>IFERROR(VLOOKUP(Incoming_Data[[#This Row],[Object ID]],SP_Data[#All],2,FALSE),"")</f>
        <v>41380</v>
      </c>
      <c r="O1440" s="36">
        <f>IFERROR(VLOOKUP(Incoming_Data[[#This Row],[Object ID]],Finalized_Data[#All],2,FALSE),"")</f>
        <v>41380</v>
      </c>
      <c r="P14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0" s="6">
        <f>IFERROR(DATE(YEAR(Incoming_Data[[#This Row],[Incoming Day]]),MONTH(Incoming_Data[[#This Row],[Incoming Day]]),1),"")</f>
        <v>41334</v>
      </c>
      <c r="R1440" s="3">
        <f>DATE(YEAR(Incoming_Data[[#This Row],[Incoming Day]]),1,1)</f>
        <v>41275</v>
      </c>
      <c r="S1440" s="6">
        <f>IFERROR(DATE(YEAR(Incoming_Data[[#This Row],[Completed Day]]),MONTH(Incoming_Data[[#This Row],[Completed Day]]),1),"")</f>
        <v>41365</v>
      </c>
      <c r="T1440" s="6">
        <f>IFERROR(DATE(YEAR(Incoming_Data[[#This Row],[Confirmed Day]]),MONTH(Incoming_Data[[#This Row],[Confirmed Day]]),1),"")</f>
        <v>41365</v>
      </c>
      <c r="U1440" s="12">
        <f>IF(ISNUMBER(Incoming_Data[[#This Row],[Completed Day]]),1,0)</f>
        <v>1</v>
      </c>
      <c r="V1440" s="12">
        <f>IF(ISNUMBER(Incoming_Data[[#This Row],[Confirmed Day]]),1,0)</f>
        <v>1</v>
      </c>
      <c r="X1440" t="s">
        <v>11567</v>
      </c>
      <c r="Y1440" s="36">
        <v>41404</v>
      </c>
      <c r="AA1440" t="s">
        <v>988</v>
      </c>
      <c r="AB1440" s="36">
        <v>41414</v>
      </c>
    </row>
    <row r="1441" spans="2:28" x14ac:dyDescent="0.25">
      <c r="B1441" s="24" t="s">
        <v>30</v>
      </c>
      <c r="C1441" s="24" t="s">
        <v>17</v>
      </c>
      <c r="D1441" s="24" t="s">
        <v>2192</v>
      </c>
      <c r="E1441" s="24" t="s">
        <v>1054</v>
      </c>
      <c r="F1441" s="24" t="s">
        <v>1055</v>
      </c>
      <c r="G1441" s="36">
        <v>41359</v>
      </c>
      <c r="H1441" s="36">
        <v>41359</v>
      </c>
      <c r="I1441" s="12">
        <v>3</v>
      </c>
      <c r="J1441" s="12">
        <v>3</v>
      </c>
      <c r="K1441" s="12">
        <v>3</v>
      </c>
      <c r="L1441" s="24" t="s">
        <v>10597</v>
      </c>
      <c r="M1441" t="str">
        <f>VLOOKUP(LEFT(Incoming_Data[[#This Row],[Object ID]],1),Lookup[#All],2,FALSE)</f>
        <v>Incident</v>
      </c>
      <c r="N1441" s="36">
        <f>IFERROR(VLOOKUP(Incoming_Data[[#This Row],[Object ID]],SP_Data[#All],2,FALSE),"")</f>
        <v>41370</v>
      </c>
      <c r="O1441" s="36">
        <f>IFERROR(VLOOKUP(Incoming_Data[[#This Row],[Object ID]],Finalized_Data[#All],2,FALSE),"")</f>
        <v>41414</v>
      </c>
      <c r="P14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1" s="6">
        <f>IFERROR(DATE(YEAR(Incoming_Data[[#This Row],[Incoming Day]]),MONTH(Incoming_Data[[#This Row],[Incoming Day]]),1),"")</f>
        <v>41334</v>
      </c>
      <c r="R1441" s="3">
        <f>DATE(YEAR(Incoming_Data[[#This Row],[Incoming Day]]),1,1)</f>
        <v>41275</v>
      </c>
      <c r="S1441" s="6">
        <f>IFERROR(DATE(YEAR(Incoming_Data[[#This Row],[Completed Day]]),MONTH(Incoming_Data[[#This Row],[Completed Day]]),1),"")</f>
        <v>41365</v>
      </c>
      <c r="T1441" s="6">
        <f>IFERROR(DATE(YEAR(Incoming_Data[[#This Row],[Confirmed Day]]),MONTH(Incoming_Data[[#This Row],[Confirmed Day]]),1),"")</f>
        <v>41395</v>
      </c>
      <c r="U1441" s="12">
        <f>IF(ISNUMBER(Incoming_Data[[#This Row],[Completed Day]]),1,0)</f>
        <v>1</v>
      </c>
      <c r="V1441" s="12">
        <f>IF(ISNUMBER(Incoming_Data[[#This Row],[Confirmed Day]]),1,0)</f>
        <v>1</v>
      </c>
      <c r="X1441" t="s">
        <v>12420</v>
      </c>
      <c r="Y1441" s="36">
        <v>41400</v>
      </c>
      <c r="AA1441" t="s">
        <v>1935</v>
      </c>
      <c r="AB1441" s="36">
        <v>41411</v>
      </c>
    </row>
    <row r="1442" spans="2:28" x14ac:dyDescent="0.25">
      <c r="B1442" s="24" t="s">
        <v>30</v>
      </c>
      <c r="C1442" s="24" t="s">
        <v>17</v>
      </c>
      <c r="D1442" s="24" t="s">
        <v>2192</v>
      </c>
      <c r="E1442" s="24" t="s">
        <v>1058</v>
      </c>
      <c r="F1442" s="24" t="s">
        <v>1059</v>
      </c>
      <c r="G1442" s="36">
        <v>41360</v>
      </c>
      <c r="H1442" s="36">
        <v>41360</v>
      </c>
      <c r="I1442" s="12">
        <v>3</v>
      </c>
      <c r="J1442" s="12">
        <v>3</v>
      </c>
      <c r="K1442" s="12">
        <v>3</v>
      </c>
      <c r="L1442" s="24" t="s">
        <v>10597</v>
      </c>
      <c r="M1442" t="str">
        <f>VLOOKUP(LEFT(Incoming_Data[[#This Row],[Object ID]],1),Lookup[#All],2,FALSE)</f>
        <v>Incident</v>
      </c>
      <c r="N1442" s="36">
        <f>IFERROR(VLOOKUP(Incoming_Data[[#This Row],[Object ID]],SP_Data[#All],2,FALSE),"")</f>
        <v>41366</v>
      </c>
      <c r="O1442" s="36">
        <f>IFERROR(VLOOKUP(Incoming_Data[[#This Row],[Object ID]],Finalized_Data[#All],2,FALSE),"")</f>
        <v>41414</v>
      </c>
      <c r="P14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2" s="6">
        <f>IFERROR(DATE(YEAR(Incoming_Data[[#This Row],[Incoming Day]]),MONTH(Incoming_Data[[#This Row],[Incoming Day]]),1),"")</f>
        <v>41334</v>
      </c>
      <c r="R1442" s="3">
        <f>DATE(YEAR(Incoming_Data[[#This Row],[Incoming Day]]),1,1)</f>
        <v>41275</v>
      </c>
      <c r="S1442" s="6">
        <f>IFERROR(DATE(YEAR(Incoming_Data[[#This Row],[Completed Day]]),MONTH(Incoming_Data[[#This Row],[Completed Day]]),1),"")</f>
        <v>41365</v>
      </c>
      <c r="T1442" s="6">
        <f>IFERROR(DATE(YEAR(Incoming_Data[[#This Row],[Confirmed Day]]),MONTH(Incoming_Data[[#This Row],[Confirmed Day]]),1),"")</f>
        <v>41395</v>
      </c>
      <c r="U1442" s="12">
        <f>IF(ISNUMBER(Incoming_Data[[#This Row],[Completed Day]]),1,0)</f>
        <v>1</v>
      </c>
      <c r="V1442" s="12">
        <f>IF(ISNUMBER(Incoming_Data[[#This Row],[Confirmed Day]]),1,0)</f>
        <v>1</v>
      </c>
      <c r="X1442" t="s">
        <v>1741</v>
      </c>
      <c r="Y1442" s="36">
        <v>41397</v>
      </c>
      <c r="AA1442" t="s">
        <v>990</v>
      </c>
      <c r="AB1442" s="36">
        <v>41424</v>
      </c>
    </row>
    <row r="1443" spans="2:28" x14ac:dyDescent="0.25">
      <c r="B1443" s="24" t="s">
        <v>30</v>
      </c>
      <c r="C1443" s="24" t="s">
        <v>17</v>
      </c>
      <c r="D1443" s="24" t="s">
        <v>2192</v>
      </c>
      <c r="E1443" s="24" t="s">
        <v>1060</v>
      </c>
      <c r="F1443" s="24" t="s">
        <v>1061</v>
      </c>
      <c r="G1443" s="36">
        <v>41360</v>
      </c>
      <c r="H1443" s="36">
        <v>41360</v>
      </c>
      <c r="I1443" s="12">
        <v>3</v>
      </c>
      <c r="J1443" s="12">
        <v>3</v>
      </c>
      <c r="K1443" s="12">
        <v>3</v>
      </c>
      <c r="L1443" s="24" t="s">
        <v>10597</v>
      </c>
      <c r="M1443" t="str">
        <f>VLOOKUP(LEFT(Incoming_Data[[#This Row],[Object ID]],1),Lookup[#All],2,FALSE)</f>
        <v>Incident</v>
      </c>
      <c r="N1443" s="36">
        <f>IFERROR(VLOOKUP(Incoming_Data[[#This Row],[Object ID]],SP_Data[#All],2,FALSE),"")</f>
        <v>41396</v>
      </c>
      <c r="O1443" s="36">
        <f>IFERROR(VLOOKUP(Incoming_Data[[#This Row],[Object ID]],Finalized_Data[#All],2,FALSE),"")</f>
        <v>41427</v>
      </c>
      <c r="P14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3" s="6">
        <f>IFERROR(DATE(YEAR(Incoming_Data[[#This Row],[Incoming Day]]),MONTH(Incoming_Data[[#This Row],[Incoming Day]]),1),"")</f>
        <v>41334</v>
      </c>
      <c r="R1443" s="3">
        <f>DATE(YEAR(Incoming_Data[[#This Row],[Incoming Day]]),1,1)</f>
        <v>41275</v>
      </c>
      <c r="S1443" s="6">
        <f>IFERROR(DATE(YEAR(Incoming_Data[[#This Row],[Completed Day]]),MONTH(Incoming_Data[[#This Row],[Completed Day]]),1),"")</f>
        <v>41395</v>
      </c>
      <c r="T1443" s="6">
        <f>IFERROR(DATE(YEAR(Incoming_Data[[#This Row],[Confirmed Day]]),MONTH(Incoming_Data[[#This Row],[Confirmed Day]]),1),"")</f>
        <v>41426</v>
      </c>
      <c r="U1443" s="12">
        <f>IF(ISNUMBER(Incoming_Data[[#This Row],[Completed Day]]),1,0)</f>
        <v>1</v>
      </c>
      <c r="V1443" s="12">
        <f>IF(ISNUMBER(Incoming_Data[[#This Row],[Confirmed Day]]),1,0)</f>
        <v>1</v>
      </c>
      <c r="X1443" t="s">
        <v>1391</v>
      </c>
      <c r="Y1443" s="36">
        <v>41397</v>
      </c>
      <c r="AA1443" t="s">
        <v>992</v>
      </c>
      <c r="AB1443" s="36">
        <v>41414</v>
      </c>
    </row>
    <row r="1444" spans="2:28" x14ac:dyDescent="0.25">
      <c r="B1444" s="24" t="s">
        <v>30</v>
      </c>
      <c r="C1444" s="24" t="s">
        <v>17</v>
      </c>
      <c r="D1444" s="24" t="s">
        <v>2192</v>
      </c>
      <c r="E1444" s="24" t="s">
        <v>11713</v>
      </c>
      <c r="F1444" s="24" t="s">
        <v>11714</v>
      </c>
      <c r="G1444" s="36">
        <v>41360</v>
      </c>
      <c r="H1444" s="36">
        <v>41360</v>
      </c>
      <c r="I1444" s="12">
        <v>2</v>
      </c>
      <c r="J1444" s="12">
        <v>3</v>
      </c>
      <c r="K1444" s="12">
        <v>3</v>
      </c>
      <c r="L1444" s="24" t="s">
        <v>10625</v>
      </c>
      <c r="M1444" t="str">
        <f>VLOOKUP(LEFT(Incoming_Data[[#This Row],[Object ID]],1),Lookup[#All],2,FALSE)</f>
        <v>Incident</v>
      </c>
      <c r="N1444" s="36">
        <f>IFERROR(VLOOKUP(Incoming_Data[[#This Row],[Object ID]],SP_Data[#All],2,FALSE),"")</f>
        <v>41411</v>
      </c>
      <c r="O1444" s="36" t="str">
        <f>IFERROR(VLOOKUP(Incoming_Data[[#This Row],[Object ID]],Finalized_Data[#All],2,FALSE),"")</f>
        <v/>
      </c>
      <c r="P14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4" s="6">
        <f>IFERROR(DATE(YEAR(Incoming_Data[[#This Row],[Incoming Day]]),MONTH(Incoming_Data[[#This Row],[Incoming Day]]),1),"")</f>
        <v>41334</v>
      </c>
      <c r="R1444" s="3">
        <f>DATE(YEAR(Incoming_Data[[#This Row],[Incoming Day]]),1,1)</f>
        <v>41275</v>
      </c>
      <c r="S1444" s="6">
        <f>IFERROR(DATE(YEAR(Incoming_Data[[#This Row],[Completed Day]]),MONTH(Incoming_Data[[#This Row],[Completed Day]]),1),"")</f>
        <v>41395</v>
      </c>
      <c r="T1444" s="6" t="str">
        <f>IFERROR(DATE(YEAR(Incoming_Data[[#This Row],[Confirmed Day]]),MONTH(Incoming_Data[[#This Row],[Confirmed Day]]),1),"")</f>
        <v/>
      </c>
      <c r="U1444" s="12">
        <f>IF(ISNUMBER(Incoming_Data[[#This Row],[Completed Day]]),1,0)</f>
        <v>1</v>
      </c>
      <c r="V1444" s="12">
        <f>IF(ISNUMBER(Incoming_Data[[#This Row],[Confirmed Day]]),1,0)</f>
        <v>0</v>
      </c>
      <c r="X1444" t="s">
        <v>1393</v>
      </c>
      <c r="Y1444" s="36">
        <v>41397</v>
      </c>
      <c r="AA1444" t="s">
        <v>2582</v>
      </c>
      <c r="AB1444" s="36">
        <v>41428</v>
      </c>
    </row>
    <row r="1445" spans="2:28" x14ac:dyDescent="0.25">
      <c r="B1445" s="24" t="s">
        <v>30</v>
      </c>
      <c r="C1445" s="24" t="s">
        <v>17</v>
      </c>
      <c r="D1445" s="24" t="s">
        <v>2192</v>
      </c>
      <c r="E1445" s="24" t="s">
        <v>6063</v>
      </c>
      <c r="F1445" s="24" t="s">
        <v>11715</v>
      </c>
      <c r="G1445" s="36">
        <v>41365</v>
      </c>
      <c r="H1445" s="36">
        <v>41365</v>
      </c>
      <c r="I1445" s="12">
        <v>1</v>
      </c>
      <c r="J1445" s="12">
        <v>3</v>
      </c>
      <c r="K1445" s="12">
        <v>3</v>
      </c>
      <c r="L1445" s="24" t="s">
        <v>10597</v>
      </c>
      <c r="M1445" t="str">
        <f>VLOOKUP(LEFT(Incoming_Data[[#This Row],[Object ID]],1),Lookup[#All],2,FALSE)</f>
        <v>Incident</v>
      </c>
      <c r="N1445" s="36" t="str">
        <f>IFERROR(VLOOKUP(Incoming_Data[[#This Row],[Object ID]],SP_Data[#All],2,FALSE),"")</f>
        <v/>
      </c>
      <c r="O1445" s="36">
        <f>IFERROR(VLOOKUP(Incoming_Data[[#This Row],[Object ID]],Finalized_Data[#All],2,FALSE),"")</f>
        <v>41380</v>
      </c>
      <c r="P14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445" s="6">
        <f>IFERROR(DATE(YEAR(Incoming_Data[[#This Row],[Incoming Day]]),MONTH(Incoming_Data[[#This Row],[Incoming Day]]),1),"")</f>
        <v>41365</v>
      </c>
      <c r="R1445" s="3">
        <f>DATE(YEAR(Incoming_Data[[#This Row],[Incoming Day]]),1,1)</f>
        <v>41275</v>
      </c>
      <c r="S1445" s="6" t="str">
        <f>IFERROR(DATE(YEAR(Incoming_Data[[#This Row],[Completed Day]]),MONTH(Incoming_Data[[#This Row],[Completed Day]]),1),"")</f>
        <v/>
      </c>
      <c r="T1445" s="6">
        <f>IFERROR(DATE(YEAR(Incoming_Data[[#This Row],[Confirmed Day]]),MONTH(Incoming_Data[[#This Row],[Confirmed Day]]),1),"")</f>
        <v>41365</v>
      </c>
      <c r="U1445" s="12">
        <f>IF(ISNUMBER(Incoming_Data[[#This Row],[Completed Day]]),1,0)</f>
        <v>0</v>
      </c>
      <c r="V1445" s="12">
        <f>IF(ISNUMBER(Incoming_Data[[#This Row],[Confirmed Day]]),1,0)</f>
        <v>1</v>
      </c>
      <c r="X1445" t="s">
        <v>1925</v>
      </c>
      <c r="Y1445" s="36">
        <v>41397</v>
      </c>
      <c r="AA1445" t="s">
        <v>994</v>
      </c>
      <c r="AB1445" s="36">
        <v>41415</v>
      </c>
    </row>
    <row r="1446" spans="2:28" x14ac:dyDescent="0.25">
      <c r="B1446" s="24" t="s">
        <v>30</v>
      </c>
      <c r="C1446" s="24" t="s">
        <v>17</v>
      </c>
      <c r="D1446" s="24" t="s">
        <v>2192</v>
      </c>
      <c r="E1446" s="24" t="s">
        <v>1094</v>
      </c>
      <c r="F1446" s="24" t="s">
        <v>1095</v>
      </c>
      <c r="G1446" s="36">
        <v>41367</v>
      </c>
      <c r="H1446" s="36">
        <v>41367</v>
      </c>
      <c r="I1446" s="12">
        <v>3</v>
      </c>
      <c r="J1446" s="12">
        <v>3</v>
      </c>
      <c r="K1446" s="12">
        <v>3</v>
      </c>
      <c r="L1446" s="24" t="s">
        <v>10597</v>
      </c>
      <c r="M1446" t="str">
        <f>VLOOKUP(LEFT(Incoming_Data[[#This Row],[Object ID]],1),Lookup[#All],2,FALSE)</f>
        <v>Incident</v>
      </c>
      <c r="N1446" s="36">
        <f>IFERROR(VLOOKUP(Incoming_Data[[#This Row],[Object ID]],SP_Data[#All],2,FALSE),"")</f>
        <v>41375</v>
      </c>
      <c r="O1446" s="36">
        <f>IFERROR(VLOOKUP(Incoming_Data[[#This Row],[Object ID]],Finalized_Data[#All],2,FALSE),"")</f>
        <v>41375</v>
      </c>
      <c r="P14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6" s="6">
        <f>IFERROR(DATE(YEAR(Incoming_Data[[#This Row],[Incoming Day]]),MONTH(Incoming_Data[[#This Row],[Incoming Day]]),1),"")</f>
        <v>41365</v>
      </c>
      <c r="R1446" s="3">
        <f>DATE(YEAR(Incoming_Data[[#This Row],[Incoming Day]]),1,1)</f>
        <v>41275</v>
      </c>
      <c r="S1446" s="6">
        <f>IFERROR(DATE(YEAR(Incoming_Data[[#This Row],[Completed Day]]),MONTH(Incoming_Data[[#This Row],[Completed Day]]),1),"")</f>
        <v>41365</v>
      </c>
      <c r="T1446" s="6">
        <f>IFERROR(DATE(YEAR(Incoming_Data[[#This Row],[Confirmed Day]]),MONTH(Incoming_Data[[#This Row],[Confirmed Day]]),1),"")</f>
        <v>41365</v>
      </c>
      <c r="U1446" s="12">
        <f>IF(ISNUMBER(Incoming_Data[[#This Row],[Completed Day]]),1,0)</f>
        <v>1</v>
      </c>
      <c r="V1446" s="12">
        <f>IF(ISNUMBER(Incoming_Data[[#This Row],[Confirmed Day]]),1,0)</f>
        <v>1</v>
      </c>
      <c r="X1446" t="s">
        <v>1927</v>
      </c>
      <c r="Y1446" s="36">
        <v>41397</v>
      </c>
      <c r="AA1446" t="s">
        <v>1834</v>
      </c>
      <c r="AB1446" s="36">
        <v>41424</v>
      </c>
    </row>
    <row r="1447" spans="2:28" x14ac:dyDescent="0.25">
      <c r="B1447" s="24" t="s">
        <v>30</v>
      </c>
      <c r="C1447" s="24" t="s">
        <v>17</v>
      </c>
      <c r="D1447" s="24" t="s">
        <v>2192</v>
      </c>
      <c r="E1447" s="24" t="s">
        <v>1112</v>
      </c>
      <c r="F1447" s="24" t="s">
        <v>1113</v>
      </c>
      <c r="G1447" s="36">
        <v>41372</v>
      </c>
      <c r="H1447" s="36">
        <v>41372</v>
      </c>
      <c r="I1447" s="12">
        <v>3</v>
      </c>
      <c r="J1447" s="12">
        <v>3</v>
      </c>
      <c r="K1447" s="12">
        <v>3</v>
      </c>
      <c r="L1447" s="24" t="s">
        <v>10597</v>
      </c>
      <c r="M1447" t="str">
        <f>VLOOKUP(LEFT(Incoming_Data[[#This Row],[Object ID]],1),Lookup[#All],2,FALSE)</f>
        <v>Incident</v>
      </c>
      <c r="N1447" s="36">
        <f>IFERROR(VLOOKUP(Incoming_Data[[#This Row],[Object ID]],SP_Data[#All],2,FALSE),"")</f>
        <v>41379</v>
      </c>
      <c r="O1447" s="36">
        <f>IFERROR(VLOOKUP(Incoming_Data[[#This Row],[Object ID]],Finalized_Data[#All],2,FALSE),"")</f>
        <v>41414</v>
      </c>
      <c r="P14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7" s="6">
        <f>IFERROR(DATE(YEAR(Incoming_Data[[#This Row],[Incoming Day]]),MONTH(Incoming_Data[[#This Row],[Incoming Day]]),1),"")</f>
        <v>41365</v>
      </c>
      <c r="R1447" s="3">
        <f>DATE(YEAR(Incoming_Data[[#This Row],[Incoming Day]]),1,1)</f>
        <v>41275</v>
      </c>
      <c r="S1447" s="6">
        <f>IFERROR(DATE(YEAR(Incoming_Data[[#This Row],[Completed Day]]),MONTH(Incoming_Data[[#This Row],[Completed Day]]),1),"")</f>
        <v>41365</v>
      </c>
      <c r="T1447" s="6">
        <f>IFERROR(DATE(YEAR(Incoming_Data[[#This Row],[Confirmed Day]]),MONTH(Incoming_Data[[#This Row],[Confirmed Day]]),1),"")</f>
        <v>41395</v>
      </c>
      <c r="U1447" s="12">
        <f>IF(ISNUMBER(Incoming_Data[[#This Row],[Completed Day]]),1,0)</f>
        <v>1</v>
      </c>
      <c r="V1447" s="12">
        <f>IF(ISNUMBER(Incoming_Data[[#This Row],[Confirmed Day]]),1,0)</f>
        <v>1</v>
      </c>
      <c r="X1447" t="s">
        <v>918</v>
      </c>
      <c r="Y1447" s="36">
        <v>41397</v>
      </c>
      <c r="AA1447" t="s">
        <v>1835</v>
      </c>
      <c r="AB1447" s="36">
        <v>41426</v>
      </c>
    </row>
    <row r="1448" spans="2:28" x14ac:dyDescent="0.25">
      <c r="B1448" s="24" t="s">
        <v>30</v>
      </c>
      <c r="C1448" s="24" t="s">
        <v>17</v>
      </c>
      <c r="D1448" s="24" t="s">
        <v>2192</v>
      </c>
      <c r="E1448" s="24" t="s">
        <v>1114</v>
      </c>
      <c r="F1448" s="24" t="s">
        <v>1115</v>
      </c>
      <c r="G1448" s="36">
        <v>41372</v>
      </c>
      <c r="H1448" s="36">
        <v>41372</v>
      </c>
      <c r="I1448" s="12">
        <v>3</v>
      </c>
      <c r="J1448" s="12">
        <v>3</v>
      </c>
      <c r="K1448" s="12">
        <v>3</v>
      </c>
      <c r="L1448" s="24" t="s">
        <v>10597</v>
      </c>
      <c r="M1448" t="str">
        <f>VLOOKUP(LEFT(Incoming_Data[[#This Row],[Object ID]],1),Lookup[#All],2,FALSE)</f>
        <v>Incident</v>
      </c>
      <c r="N1448" s="36">
        <f>IFERROR(VLOOKUP(Incoming_Data[[#This Row],[Object ID]],SP_Data[#All],2,FALSE),"")</f>
        <v>41416</v>
      </c>
      <c r="O1448" s="36">
        <f>IFERROR(VLOOKUP(Incoming_Data[[#This Row],[Object ID]],Finalized_Data[#All],2,FALSE),"")</f>
        <v>41416</v>
      </c>
      <c r="P14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8" s="6">
        <f>IFERROR(DATE(YEAR(Incoming_Data[[#This Row],[Incoming Day]]),MONTH(Incoming_Data[[#This Row],[Incoming Day]]),1),"")</f>
        <v>41365</v>
      </c>
      <c r="R1448" s="3">
        <f>DATE(YEAR(Incoming_Data[[#This Row],[Incoming Day]]),1,1)</f>
        <v>41275</v>
      </c>
      <c r="S1448" s="6">
        <f>IFERROR(DATE(YEAR(Incoming_Data[[#This Row],[Completed Day]]),MONTH(Incoming_Data[[#This Row],[Completed Day]]),1),"")</f>
        <v>41395</v>
      </c>
      <c r="T1448" s="6">
        <f>IFERROR(DATE(YEAR(Incoming_Data[[#This Row],[Confirmed Day]]),MONTH(Incoming_Data[[#This Row],[Confirmed Day]]),1),"")</f>
        <v>41395</v>
      </c>
      <c r="U1448" s="12">
        <f>IF(ISNUMBER(Incoming_Data[[#This Row],[Completed Day]]),1,0)</f>
        <v>1</v>
      </c>
      <c r="V1448" s="12">
        <f>IF(ISNUMBER(Incoming_Data[[#This Row],[Confirmed Day]]),1,0)</f>
        <v>1</v>
      </c>
      <c r="X1448" t="s">
        <v>919</v>
      </c>
      <c r="Y1448" s="36">
        <v>41397</v>
      </c>
      <c r="AA1448" t="s">
        <v>2551</v>
      </c>
      <c r="AB1448" s="36">
        <v>41415</v>
      </c>
    </row>
    <row r="1449" spans="2:28" x14ac:dyDescent="0.25">
      <c r="B1449" s="24" t="s">
        <v>30</v>
      </c>
      <c r="C1449" s="24" t="s">
        <v>17</v>
      </c>
      <c r="D1449" s="24" t="s">
        <v>2192</v>
      </c>
      <c r="E1449" s="24" t="s">
        <v>1118</v>
      </c>
      <c r="F1449" s="24" t="s">
        <v>1119</v>
      </c>
      <c r="G1449" s="36">
        <v>41374</v>
      </c>
      <c r="H1449" s="36">
        <v>41374</v>
      </c>
      <c r="I1449" s="12">
        <v>3</v>
      </c>
      <c r="J1449" s="12">
        <v>3</v>
      </c>
      <c r="K1449" s="12">
        <v>3</v>
      </c>
      <c r="L1449" s="24" t="s">
        <v>10597</v>
      </c>
      <c r="M1449" t="str">
        <f>VLOOKUP(LEFT(Incoming_Data[[#This Row],[Object ID]],1),Lookup[#All],2,FALSE)</f>
        <v>Incident</v>
      </c>
      <c r="N1449" s="36">
        <f>IFERROR(VLOOKUP(Incoming_Data[[#This Row],[Object ID]],SP_Data[#All],2,FALSE),"")</f>
        <v>41379</v>
      </c>
      <c r="O1449" s="36">
        <f>IFERROR(VLOOKUP(Incoming_Data[[#This Row],[Object ID]],Finalized_Data[#All],2,FALSE),"")</f>
        <v>41395</v>
      </c>
      <c r="P14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49" s="6">
        <f>IFERROR(DATE(YEAR(Incoming_Data[[#This Row],[Incoming Day]]),MONTH(Incoming_Data[[#This Row],[Incoming Day]]),1),"")</f>
        <v>41365</v>
      </c>
      <c r="R1449" s="3">
        <f>DATE(YEAR(Incoming_Data[[#This Row],[Incoming Day]]),1,1)</f>
        <v>41275</v>
      </c>
      <c r="S1449" s="6">
        <f>IFERROR(DATE(YEAR(Incoming_Data[[#This Row],[Completed Day]]),MONTH(Incoming_Data[[#This Row],[Completed Day]]),1),"")</f>
        <v>41365</v>
      </c>
      <c r="T1449" s="6">
        <f>IFERROR(DATE(YEAR(Incoming_Data[[#This Row],[Confirmed Day]]),MONTH(Incoming_Data[[#This Row],[Confirmed Day]]),1),"")</f>
        <v>41395</v>
      </c>
      <c r="U1449" s="12">
        <f>IF(ISNUMBER(Incoming_Data[[#This Row],[Completed Day]]),1,0)</f>
        <v>1</v>
      </c>
      <c r="V1449" s="12">
        <f>IF(ISNUMBER(Incoming_Data[[#This Row],[Confirmed Day]]),1,0)</f>
        <v>1</v>
      </c>
      <c r="X1449" t="s">
        <v>920</v>
      </c>
      <c r="Y1449" s="36">
        <v>41397</v>
      </c>
      <c r="AA1449" t="s">
        <v>1683</v>
      </c>
      <c r="AB1449" s="36">
        <v>41421</v>
      </c>
    </row>
    <row r="1450" spans="2:28" x14ac:dyDescent="0.25">
      <c r="B1450" s="24" t="s">
        <v>30</v>
      </c>
      <c r="C1450" s="24" t="s">
        <v>17</v>
      </c>
      <c r="D1450" s="24" t="s">
        <v>2192</v>
      </c>
      <c r="E1450" s="24" t="s">
        <v>11716</v>
      </c>
      <c r="F1450" s="24" t="s">
        <v>11717</v>
      </c>
      <c r="G1450" s="36">
        <v>41379</v>
      </c>
      <c r="H1450" s="36">
        <v>41379</v>
      </c>
      <c r="I1450" s="12">
        <v>3</v>
      </c>
      <c r="J1450" s="12">
        <v>3</v>
      </c>
      <c r="K1450" s="12">
        <v>3</v>
      </c>
      <c r="L1450" s="24" t="s">
        <v>10625</v>
      </c>
      <c r="M1450" t="str">
        <f>VLOOKUP(LEFT(Incoming_Data[[#This Row],[Object ID]],1),Lookup[#All],2,FALSE)</f>
        <v>Incident</v>
      </c>
      <c r="N1450" s="36">
        <f>IFERROR(VLOOKUP(Incoming_Data[[#This Row],[Object ID]],SP_Data[#All],2,FALSE),"")</f>
        <v>41411</v>
      </c>
      <c r="O1450" s="36" t="str">
        <f>IFERROR(VLOOKUP(Incoming_Data[[#This Row],[Object ID]],Finalized_Data[#All],2,FALSE),"")</f>
        <v/>
      </c>
      <c r="P14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0" s="6">
        <f>IFERROR(DATE(YEAR(Incoming_Data[[#This Row],[Incoming Day]]),MONTH(Incoming_Data[[#This Row],[Incoming Day]]),1),"")</f>
        <v>41365</v>
      </c>
      <c r="R1450" s="3">
        <f>DATE(YEAR(Incoming_Data[[#This Row],[Incoming Day]]),1,1)</f>
        <v>41275</v>
      </c>
      <c r="S1450" s="6">
        <f>IFERROR(DATE(YEAR(Incoming_Data[[#This Row],[Completed Day]]),MONTH(Incoming_Data[[#This Row],[Completed Day]]),1),"")</f>
        <v>41395</v>
      </c>
      <c r="T1450" s="6" t="str">
        <f>IFERROR(DATE(YEAR(Incoming_Data[[#This Row],[Confirmed Day]]),MONTH(Incoming_Data[[#This Row],[Confirmed Day]]),1),"")</f>
        <v/>
      </c>
      <c r="U1450" s="12">
        <f>IF(ISNUMBER(Incoming_Data[[#This Row],[Completed Day]]),1,0)</f>
        <v>1</v>
      </c>
      <c r="V1450" s="12">
        <f>IF(ISNUMBER(Incoming_Data[[#This Row],[Confirmed Day]]),1,0)</f>
        <v>0</v>
      </c>
      <c r="X1450" t="s">
        <v>921</v>
      </c>
      <c r="Y1450" s="36">
        <v>41397</v>
      </c>
      <c r="AA1450" t="s">
        <v>995</v>
      </c>
      <c r="AB1450" s="36">
        <v>41415</v>
      </c>
    </row>
    <row r="1451" spans="2:28" x14ac:dyDescent="0.25">
      <c r="B1451" s="24" t="s">
        <v>30</v>
      </c>
      <c r="C1451" s="24" t="s">
        <v>17</v>
      </c>
      <c r="D1451" s="24" t="s">
        <v>2192</v>
      </c>
      <c r="E1451" s="24" t="s">
        <v>1202</v>
      </c>
      <c r="F1451" s="24" t="s">
        <v>1203</v>
      </c>
      <c r="G1451" s="36">
        <v>41389</v>
      </c>
      <c r="H1451" s="36">
        <v>41389</v>
      </c>
      <c r="I1451" s="12">
        <v>2</v>
      </c>
      <c r="J1451" s="12">
        <v>3</v>
      </c>
      <c r="K1451" s="12">
        <v>3</v>
      </c>
      <c r="L1451" s="24" t="s">
        <v>10597</v>
      </c>
      <c r="M1451" t="str">
        <f>VLOOKUP(LEFT(Incoming_Data[[#This Row],[Object ID]],1),Lookup[#All],2,FALSE)</f>
        <v>Incident</v>
      </c>
      <c r="N1451" s="36">
        <f>IFERROR(VLOOKUP(Incoming_Data[[#This Row],[Object ID]],SP_Data[#All],2,FALSE),"")</f>
        <v>41396</v>
      </c>
      <c r="O1451" s="36">
        <f>IFERROR(VLOOKUP(Incoming_Data[[#This Row],[Object ID]],Finalized_Data[#All],2,FALSE),"")</f>
        <v>41427</v>
      </c>
      <c r="P14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1" s="6">
        <f>IFERROR(DATE(YEAR(Incoming_Data[[#This Row],[Incoming Day]]),MONTH(Incoming_Data[[#This Row],[Incoming Day]]),1),"")</f>
        <v>41365</v>
      </c>
      <c r="R1451" s="3">
        <f>DATE(YEAR(Incoming_Data[[#This Row],[Incoming Day]]),1,1)</f>
        <v>41275</v>
      </c>
      <c r="S1451" s="6">
        <f>IFERROR(DATE(YEAR(Incoming_Data[[#This Row],[Completed Day]]),MONTH(Incoming_Data[[#This Row],[Completed Day]]),1),"")</f>
        <v>41395</v>
      </c>
      <c r="T1451" s="6">
        <f>IFERROR(DATE(YEAR(Incoming_Data[[#This Row],[Confirmed Day]]),MONTH(Incoming_Data[[#This Row],[Confirmed Day]]),1),"")</f>
        <v>41426</v>
      </c>
      <c r="U1451" s="12">
        <f>IF(ISNUMBER(Incoming_Data[[#This Row],[Completed Day]]),1,0)</f>
        <v>1</v>
      </c>
      <c r="V1451" s="12">
        <f>IF(ISNUMBER(Incoming_Data[[#This Row],[Confirmed Day]]),1,0)</f>
        <v>1</v>
      </c>
      <c r="X1451" t="s">
        <v>922</v>
      </c>
      <c r="Y1451" s="36">
        <v>41397</v>
      </c>
      <c r="AA1451" t="s">
        <v>997</v>
      </c>
      <c r="AB1451" s="36">
        <v>41415</v>
      </c>
    </row>
    <row r="1452" spans="2:28" x14ac:dyDescent="0.25">
      <c r="B1452" s="24" t="s">
        <v>30</v>
      </c>
      <c r="C1452" s="24" t="s">
        <v>17</v>
      </c>
      <c r="D1452" s="24" t="s">
        <v>2192</v>
      </c>
      <c r="E1452" s="24" t="s">
        <v>1212</v>
      </c>
      <c r="F1452" s="24" t="s">
        <v>1213</v>
      </c>
      <c r="G1452" s="36">
        <v>41390</v>
      </c>
      <c r="H1452" s="36">
        <v>41390</v>
      </c>
      <c r="I1452" s="12">
        <v>3</v>
      </c>
      <c r="J1452" s="12">
        <v>3</v>
      </c>
      <c r="K1452" s="12">
        <v>3</v>
      </c>
      <c r="L1452" s="24" t="s">
        <v>10597</v>
      </c>
      <c r="M1452" t="str">
        <f>VLOOKUP(LEFT(Incoming_Data[[#This Row],[Object ID]],1),Lookup[#All],2,FALSE)</f>
        <v>Incident</v>
      </c>
      <c r="N1452" s="36">
        <f>IFERROR(VLOOKUP(Incoming_Data[[#This Row],[Object ID]],SP_Data[#All],2,FALSE),"")</f>
        <v>41396</v>
      </c>
      <c r="O1452" s="36">
        <f>IFERROR(VLOOKUP(Incoming_Data[[#This Row],[Object ID]],Finalized_Data[#All],2,FALSE),"")</f>
        <v>41396</v>
      </c>
      <c r="P14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2" s="6">
        <f>IFERROR(DATE(YEAR(Incoming_Data[[#This Row],[Incoming Day]]),MONTH(Incoming_Data[[#This Row],[Incoming Day]]),1),"")</f>
        <v>41365</v>
      </c>
      <c r="R1452" s="3">
        <f>DATE(YEAR(Incoming_Data[[#This Row],[Incoming Day]]),1,1)</f>
        <v>41275</v>
      </c>
      <c r="S1452" s="6">
        <f>IFERROR(DATE(YEAR(Incoming_Data[[#This Row],[Completed Day]]),MONTH(Incoming_Data[[#This Row],[Completed Day]]),1),"")</f>
        <v>41395</v>
      </c>
      <c r="T1452" s="6">
        <f>IFERROR(DATE(YEAR(Incoming_Data[[#This Row],[Confirmed Day]]),MONTH(Incoming_Data[[#This Row],[Confirmed Day]]),1),"")</f>
        <v>41395</v>
      </c>
      <c r="U1452" s="12">
        <f>IF(ISNUMBER(Incoming_Data[[#This Row],[Completed Day]]),1,0)</f>
        <v>1</v>
      </c>
      <c r="V1452" s="12">
        <f>IF(ISNUMBER(Incoming_Data[[#This Row],[Confirmed Day]]),1,0)</f>
        <v>1</v>
      </c>
      <c r="X1452" t="s">
        <v>923</v>
      </c>
      <c r="Y1452" s="36">
        <v>41397</v>
      </c>
      <c r="AA1452" t="s">
        <v>999</v>
      </c>
      <c r="AB1452" s="36">
        <v>41415</v>
      </c>
    </row>
    <row r="1453" spans="2:28" x14ac:dyDescent="0.25">
      <c r="B1453" s="24" t="s">
        <v>30</v>
      </c>
      <c r="C1453" s="24" t="s">
        <v>17</v>
      </c>
      <c r="D1453" s="24" t="s">
        <v>2192</v>
      </c>
      <c r="E1453" s="24" t="s">
        <v>11718</v>
      </c>
      <c r="F1453" s="24" t="s">
        <v>11719</v>
      </c>
      <c r="G1453" s="36">
        <v>41390</v>
      </c>
      <c r="H1453" s="36">
        <v>41390</v>
      </c>
      <c r="I1453" s="12">
        <v>2</v>
      </c>
      <c r="J1453" s="12">
        <v>3</v>
      </c>
      <c r="K1453" s="12">
        <v>3</v>
      </c>
      <c r="L1453" s="24" t="s">
        <v>10625</v>
      </c>
      <c r="M1453" t="str">
        <f>VLOOKUP(LEFT(Incoming_Data[[#This Row],[Object ID]],1),Lookup[#All],2,FALSE)</f>
        <v>Incident</v>
      </c>
      <c r="N1453" s="36">
        <f>IFERROR(VLOOKUP(Incoming_Data[[#This Row],[Object ID]],SP_Data[#All],2,FALSE),"")</f>
        <v>41418</v>
      </c>
      <c r="O1453" s="36" t="str">
        <f>IFERROR(VLOOKUP(Incoming_Data[[#This Row],[Object ID]],Finalized_Data[#All],2,FALSE),"")</f>
        <v/>
      </c>
      <c r="P14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3" s="6">
        <f>IFERROR(DATE(YEAR(Incoming_Data[[#This Row],[Incoming Day]]),MONTH(Incoming_Data[[#This Row],[Incoming Day]]),1),"")</f>
        <v>41365</v>
      </c>
      <c r="R1453" s="3">
        <f>DATE(YEAR(Incoming_Data[[#This Row],[Incoming Day]]),1,1)</f>
        <v>41275</v>
      </c>
      <c r="S1453" s="6">
        <f>IFERROR(DATE(YEAR(Incoming_Data[[#This Row],[Completed Day]]),MONTH(Incoming_Data[[#This Row],[Completed Day]]),1),"")</f>
        <v>41395</v>
      </c>
      <c r="T1453" s="6" t="str">
        <f>IFERROR(DATE(YEAR(Incoming_Data[[#This Row],[Confirmed Day]]),MONTH(Incoming_Data[[#This Row],[Confirmed Day]]),1),"")</f>
        <v/>
      </c>
      <c r="U1453" s="12">
        <f>IF(ISNUMBER(Incoming_Data[[#This Row],[Completed Day]]),1,0)</f>
        <v>1</v>
      </c>
      <c r="V1453" s="12">
        <f>IF(ISNUMBER(Incoming_Data[[#This Row],[Confirmed Day]]),1,0)</f>
        <v>0</v>
      </c>
      <c r="X1453" t="s">
        <v>924</v>
      </c>
      <c r="Y1453" s="36">
        <v>41397</v>
      </c>
      <c r="AA1453" t="s">
        <v>1001</v>
      </c>
      <c r="AB1453" s="36">
        <v>41416</v>
      </c>
    </row>
    <row r="1454" spans="2:28" x14ac:dyDescent="0.25">
      <c r="B1454" s="24" t="s">
        <v>30</v>
      </c>
      <c r="C1454" s="24" t="s">
        <v>17</v>
      </c>
      <c r="D1454" s="24" t="s">
        <v>2192</v>
      </c>
      <c r="E1454" s="24" t="s">
        <v>11720</v>
      </c>
      <c r="F1454" s="24" t="s">
        <v>11721</v>
      </c>
      <c r="G1454" s="36">
        <v>41395</v>
      </c>
      <c r="H1454" s="36">
        <v>41395</v>
      </c>
      <c r="I1454" s="12">
        <v>1</v>
      </c>
      <c r="J1454" s="12">
        <v>3</v>
      </c>
      <c r="K1454" s="12">
        <v>3</v>
      </c>
      <c r="L1454" s="24" t="s">
        <v>10625</v>
      </c>
      <c r="M1454" t="str">
        <f>VLOOKUP(LEFT(Incoming_Data[[#This Row],[Object ID]],1),Lookup[#All],2,FALSE)</f>
        <v>Incident</v>
      </c>
      <c r="N1454" s="36">
        <f>IFERROR(VLOOKUP(Incoming_Data[[#This Row],[Object ID]],SP_Data[#All],2,FALSE),"")</f>
        <v>41403</v>
      </c>
      <c r="O1454" s="36" t="str">
        <f>IFERROR(VLOOKUP(Incoming_Data[[#This Row],[Object ID]],Finalized_Data[#All],2,FALSE),"")</f>
        <v/>
      </c>
      <c r="P14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4" s="6">
        <f>IFERROR(DATE(YEAR(Incoming_Data[[#This Row],[Incoming Day]]),MONTH(Incoming_Data[[#This Row],[Incoming Day]]),1),"")</f>
        <v>41395</v>
      </c>
      <c r="R1454" s="3">
        <f>DATE(YEAR(Incoming_Data[[#This Row],[Incoming Day]]),1,1)</f>
        <v>41275</v>
      </c>
      <c r="S1454" s="6">
        <f>IFERROR(DATE(YEAR(Incoming_Data[[#This Row],[Completed Day]]),MONTH(Incoming_Data[[#This Row],[Completed Day]]),1),"")</f>
        <v>41395</v>
      </c>
      <c r="T1454" s="6" t="str">
        <f>IFERROR(DATE(YEAR(Incoming_Data[[#This Row],[Confirmed Day]]),MONTH(Incoming_Data[[#This Row],[Confirmed Day]]),1),"")</f>
        <v/>
      </c>
      <c r="U1454" s="12">
        <f>IF(ISNUMBER(Incoming_Data[[#This Row],[Completed Day]]),1,0)</f>
        <v>1</v>
      </c>
      <c r="V1454" s="12">
        <f>IF(ISNUMBER(Incoming_Data[[#This Row],[Confirmed Day]]),1,0)</f>
        <v>0</v>
      </c>
      <c r="X1454" t="s">
        <v>925</v>
      </c>
      <c r="Y1454" s="36">
        <v>41397</v>
      </c>
      <c r="AA1454" t="s">
        <v>11201</v>
      </c>
      <c r="AB1454" s="36">
        <v>41428</v>
      </c>
    </row>
    <row r="1455" spans="2:28" x14ac:dyDescent="0.25">
      <c r="B1455" s="24" t="s">
        <v>30</v>
      </c>
      <c r="C1455" s="24" t="s">
        <v>17</v>
      </c>
      <c r="D1455" s="24" t="s">
        <v>2190</v>
      </c>
      <c r="E1455" s="24" t="s">
        <v>10559</v>
      </c>
      <c r="F1455" s="24" t="s">
        <v>11722</v>
      </c>
      <c r="G1455" s="36">
        <v>41318</v>
      </c>
      <c r="H1455" s="36">
        <v>41318</v>
      </c>
      <c r="I1455" s="12">
        <v>3</v>
      </c>
      <c r="J1455" s="12">
        <v>3</v>
      </c>
      <c r="K1455" s="12">
        <v>3</v>
      </c>
      <c r="L1455" s="24" t="s">
        <v>10597</v>
      </c>
      <c r="M1455" t="str">
        <f>VLOOKUP(LEFT(Incoming_Data[[#This Row],[Object ID]],1),Lookup[#All],2,FALSE)</f>
        <v>Service Request</v>
      </c>
      <c r="N1455" s="36">
        <f>IFERROR(VLOOKUP(Incoming_Data[[#This Row],[Object ID]],SP_Data[#All],2,FALSE),"")</f>
        <v>41362</v>
      </c>
      <c r="O1455" s="36">
        <f>IFERROR(VLOOKUP(Incoming_Data[[#This Row],[Object ID]],Finalized_Data[#All],2,FALSE),"")</f>
        <v>41393</v>
      </c>
      <c r="P14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5" s="6">
        <f>IFERROR(DATE(YEAR(Incoming_Data[[#This Row],[Incoming Day]]),MONTH(Incoming_Data[[#This Row],[Incoming Day]]),1),"")</f>
        <v>41306</v>
      </c>
      <c r="R1455" s="3">
        <f>DATE(YEAR(Incoming_Data[[#This Row],[Incoming Day]]),1,1)</f>
        <v>41275</v>
      </c>
      <c r="S1455" s="6">
        <f>IFERROR(DATE(YEAR(Incoming_Data[[#This Row],[Completed Day]]),MONTH(Incoming_Data[[#This Row],[Completed Day]]),1),"")</f>
        <v>41334</v>
      </c>
      <c r="T1455" s="6">
        <f>IFERROR(DATE(YEAR(Incoming_Data[[#This Row],[Confirmed Day]]),MONTH(Incoming_Data[[#This Row],[Confirmed Day]]),1),"")</f>
        <v>41365</v>
      </c>
      <c r="U1455" s="12">
        <f>IF(ISNUMBER(Incoming_Data[[#This Row],[Completed Day]]),1,0)</f>
        <v>1</v>
      </c>
      <c r="V1455" s="12">
        <f>IF(ISNUMBER(Incoming_Data[[#This Row],[Confirmed Day]]),1,0)</f>
        <v>1</v>
      </c>
      <c r="X1455" t="s">
        <v>926</v>
      </c>
      <c r="Y1455" s="36">
        <v>41397</v>
      </c>
      <c r="AA1455" t="s">
        <v>1002</v>
      </c>
      <c r="AB1455" s="36">
        <v>41416</v>
      </c>
    </row>
    <row r="1456" spans="2:28" x14ac:dyDescent="0.25">
      <c r="B1456" s="24" t="s">
        <v>30</v>
      </c>
      <c r="C1456" s="24" t="s">
        <v>17</v>
      </c>
      <c r="D1456" s="24" t="s">
        <v>2190</v>
      </c>
      <c r="E1456" s="24" t="s">
        <v>10570</v>
      </c>
      <c r="F1456" s="24" t="s">
        <v>11723</v>
      </c>
      <c r="G1456" s="36">
        <v>41297</v>
      </c>
      <c r="H1456" s="36">
        <v>41297</v>
      </c>
      <c r="I1456" s="12">
        <v>3</v>
      </c>
      <c r="J1456" s="12">
        <v>4</v>
      </c>
      <c r="K1456" s="12">
        <v>3</v>
      </c>
      <c r="L1456" s="24" t="s">
        <v>10597</v>
      </c>
      <c r="M1456" t="str">
        <f>VLOOKUP(LEFT(Incoming_Data[[#This Row],[Object ID]],1),Lookup[#All],2,FALSE)</f>
        <v>Service Request</v>
      </c>
      <c r="N1456" s="36">
        <f>IFERROR(VLOOKUP(Incoming_Data[[#This Row],[Object ID]],SP_Data[#All],2,FALSE),"")</f>
        <v>41381</v>
      </c>
      <c r="O1456" s="36">
        <f>IFERROR(VLOOKUP(Incoming_Data[[#This Row],[Object ID]],Finalized_Data[#All],2,FALSE),"")</f>
        <v>41414</v>
      </c>
      <c r="P14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6" s="6">
        <f>IFERROR(DATE(YEAR(Incoming_Data[[#This Row],[Incoming Day]]),MONTH(Incoming_Data[[#This Row],[Incoming Day]]),1),"")</f>
        <v>41275</v>
      </c>
      <c r="R1456" s="3">
        <f>DATE(YEAR(Incoming_Data[[#This Row],[Incoming Day]]),1,1)</f>
        <v>41275</v>
      </c>
      <c r="S1456" s="6">
        <f>IFERROR(DATE(YEAR(Incoming_Data[[#This Row],[Completed Day]]),MONTH(Incoming_Data[[#This Row],[Completed Day]]),1),"")</f>
        <v>41365</v>
      </c>
      <c r="T1456" s="6">
        <f>IFERROR(DATE(YEAR(Incoming_Data[[#This Row],[Confirmed Day]]),MONTH(Incoming_Data[[#This Row],[Confirmed Day]]),1),"")</f>
        <v>41395</v>
      </c>
      <c r="U1456" s="12">
        <f>IF(ISNUMBER(Incoming_Data[[#This Row],[Completed Day]]),1,0)</f>
        <v>1</v>
      </c>
      <c r="V1456" s="12">
        <f>IF(ISNUMBER(Incoming_Data[[#This Row],[Confirmed Day]]),1,0)</f>
        <v>1</v>
      </c>
      <c r="X1456" t="s">
        <v>11980</v>
      </c>
      <c r="Y1456" s="36">
        <v>41400</v>
      </c>
      <c r="AA1456" t="s">
        <v>1937</v>
      </c>
      <c r="AB1456" s="36">
        <v>41416</v>
      </c>
    </row>
    <row r="1457" spans="2:28" x14ac:dyDescent="0.25">
      <c r="B1457" s="24" t="s">
        <v>30</v>
      </c>
      <c r="C1457" s="24" t="s">
        <v>17</v>
      </c>
      <c r="D1457" s="24" t="s">
        <v>2190</v>
      </c>
      <c r="E1457" s="24" t="s">
        <v>10489</v>
      </c>
      <c r="F1457" s="24" t="s">
        <v>11722</v>
      </c>
      <c r="G1457" s="36">
        <v>41319</v>
      </c>
      <c r="H1457" s="36">
        <v>41319</v>
      </c>
      <c r="I1457" s="12">
        <v>3</v>
      </c>
      <c r="J1457" s="12">
        <v>3</v>
      </c>
      <c r="K1457" s="12">
        <v>3</v>
      </c>
      <c r="L1457" s="24" t="s">
        <v>10597</v>
      </c>
      <c r="M1457" t="str">
        <f>VLOOKUP(LEFT(Incoming_Data[[#This Row],[Object ID]],1),Lookup[#All],2,FALSE)</f>
        <v>Service Request</v>
      </c>
      <c r="N1457" s="36">
        <f>IFERROR(VLOOKUP(Incoming_Data[[#This Row],[Object ID]],SP_Data[#All],2,FALSE),"")</f>
        <v>41362</v>
      </c>
      <c r="O1457" s="36">
        <f>IFERROR(VLOOKUP(Incoming_Data[[#This Row],[Object ID]],Finalized_Data[#All],2,FALSE),"")</f>
        <v>41393</v>
      </c>
      <c r="P14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7" s="6">
        <f>IFERROR(DATE(YEAR(Incoming_Data[[#This Row],[Incoming Day]]),MONTH(Incoming_Data[[#This Row],[Incoming Day]]),1),"")</f>
        <v>41306</v>
      </c>
      <c r="R1457" s="3">
        <f>DATE(YEAR(Incoming_Data[[#This Row],[Incoming Day]]),1,1)</f>
        <v>41275</v>
      </c>
      <c r="S1457" s="6">
        <f>IFERROR(DATE(YEAR(Incoming_Data[[#This Row],[Completed Day]]),MONTH(Incoming_Data[[#This Row],[Completed Day]]),1),"")</f>
        <v>41334</v>
      </c>
      <c r="T1457" s="6">
        <f>IFERROR(DATE(YEAR(Incoming_Data[[#This Row],[Confirmed Day]]),MONTH(Incoming_Data[[#This Row],[Confirmed Day]]),1),"")</f>
        <v>41365</v>
      </c>
      <c r="U1457" s="12">
        <f>IF(ISNUMBER(Incoming_Data[[#This Row],[Completed Day]]),1,0)</f>
        <v>1</v>
      </c>
      <c r="V1457" s="12">
        <f>IF(ISNUMBER(Incoming_Data[[#This Row],[Confirmed Day]]),1,0)</f>
        <v>1</v>
      </c>
      <c r="X1457" t="s">
        <v>12422</v>
      </c>
      <c r="Y1457" s="36">
        <v>41400</v>
      </c>
      <c r="AA1457" t="s">
        <v>1939</v>
      </c>
      <c r="AB1457" s="36">
        <v>41416</v>
      </c>
    </row>
    <row r="1458" spans="2:28" x14ac:dyDescent="0.25">
      <c r="B1458" s="24" t="s">
        <v>30</v>
      </c>
      <c r="C1458" s="24" t="s">
        <v>17</v>
      </c>
      <c r="D1458" s="24" t="s">
        <v>2190</v>
      </c>
      <c r="E1458" s="24" t="s">
        <v>10475</v>
      </c>
      <c r="F1458" s="24" t="s">
        <v>11724</v>
      </c>
      <c r="G1458" s="36">
        <v>41319</v>
      </c>
      <c r="H1458" s="36">
        <v>41319</v>
      </c>
      <c r="I1458" s="12">
        <v>3</v>
      </c>
      <c r="J1458" s="12">
        <v>3</v>
      </c>
      <c r="K1458" s="12">
        <v>3</v>
      </c>
      <c r="L1458" s="24" t="s">
        <v>10597</v>
      </c>
      <c r="M1458" t="str">
        <f>VLOOKUP(LEFT(Incoming_Data[[#This Row],[Object ID]],1),Lookup[#All],2,FALSE)</f>
        <v>Service Request</v>
      </c>
      <c r="N1458" s="36">
        <f>IFERROR(VLOOKUP(Incoming_Data[[#This Row],[Object ID]],SP_Data[#All],2,FALSE),"")</f>
        <v>41354</v>
      </c>
      <c r="O1458" s="36">
        <f>IFERROR(VLOOKUP(Incoming_Data[[#This Row],[Object ID]],Finalized_Data[#All],2,FALSE),"")</f>
        <v>41385</v>
      </c>
      <c r="P14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8" s="6">
        <f>IFERROR(DATE(YEAR(Incoming_Data[[#This Row],[Incoming Day]]),MONTH(Incoming_Data[[#This Row],[Incoming Day]]),1),"")</f>
        <v>41306</v>
      </c>
      <c r="R1458" s="3">
        <f>DATE(YEAR(Incoming_Data[[#This Row],[Incoming Day]]),1,1)</f>
        <v>41275</v>
      </c>
      <c r="S1458" s="6">
        <f>IFERROR(DATE(YEAR(Incoming_Data[[#This Row],[Completed Day]]),MONTH(Incoming_Data[[#This Row],[Completed Day]]),1),"")</f>
        <v>41334</v>
      </c>
      <c r="T1458" s="6">
        <f>IFERROR(DATE(YEAR(Incoming_Data[[#This Row],[Confirmed Day]]),MONTH(Incoming_Data[[#This Row],[Confirmed Day]]),1),"")</f>
        <v>41365</v>
      </c>
      <c r="U1458" s="12">
        <f>IF(ISNUMBER(Incoming_Data[[#This Row],[Completed Day]]),1,0)</f>
        <v>1</v>
      </c>
      <c r="V1458" s="12">
        <f>IF(ISNUMBER(Incoming_Data[[#This Row],[Confirmed Day]]),1,0)</f>
        <v>1</v>
      </c>
      <c r="X1458" t="s">
        <v>11508</v>
      </c>
      <c r="Y1458" s="36">
        <v>41404</v>
      </c>
      <c r="AA1458" t="s">
        <v>1941</v>
      </c>
      <c r="AB1458" s="36">
        <v>41416</v>
      </c>
    </row>
    <row r="1459" spans="2:28" x14ac:dyDescent="0.25">
      <c r="B1459" s="24" t="s">
        <v>30</v>
      </c>
      <c r="C1459" s="24" t="s">
        <v>17</v>
      </c>
      <c r="D1459" s="24" t="s">
        <v>2190</v>
      </c>
      <c r="E1459" s="24" t="s">
        <v>10418</v>
      </c>
      <c r="F1459" s="24" t="s">
        <v>11725</v>
      </c>
      <c r="G1459" s="36">
        <v>41320</v>
      </c>
      <c r="H1459" s="36">
        <v>41320</v>
      </c>
      <c r="I1459" s="12">
        <v>3</v>
      </c>
      <c r="J1459" s="12">
        <v>3</v>
      </c>
      <c r="K1459" s="12">
        <v>3</v>
      </c>
      <c r="L1459" s="24" t="s">
        <v>10597</v>
      </c>
      <c r="M1459" t="str">
        <f>VLOOKUP(LEFT(Incoming_Data[[#This Row],[Object ID]],1),Lookup[#All],2,FALSE)</f>
        <v>Service Request</v>
      </c>
      <c r="N1459" s="36">
        <f>IFERROR(VLOOKUP(Incoming_Data[[#This Row],[Object ID]],SP_Data[#All],2,FALSE),"")</f>
        <v>41352</v>
      </c>
      <c r="O1459" s="36">
        <f>IFERROR(VLOOKUP(Incoming_Data[[#This Row],[Object ID]],Finalized_Data[#All],2,FALSE),"")</f>
        <v>41383</v>
      </c>
      <c r="P14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59" s="6">
        <f>IFERROR(DATE(YEAR(Incoming_Data[[#This Row],[Incoming Day]]),MONTH(Incoming_Data[[#This Row],[Incoming Day]]),1),"")</f>
        <v>41306</v>
      </c>
      <c r="R1459" s="3">
        <f>DATE(YEAR(Incoming_Data[[#This Row],[Incoming Day]]),1,1)</f>
        <v>41275</v>
      </c>
      <c r="S1459" s="6">
        <f>IFERROR(DATE(YEAR(Incoming_Data[[#This Row],[Completed Day]]),MONTH(Incoming_Data[[#This Row],[Completed Day]]),1),"")</f>
        <v>41334</v>
      </c>
      <c r="T1459" s="6">
        <f>IFERROR(DATE(YEAR(Incoming_Data[[#This Row],[Confirmed Day]]),MONTH(Incoming_Data[[#This Row],[Confirmed Day]]),1),"")</f>
        <v>41365</v>
      </c>
      <c r="U1459" s="12">
        <f>IF(ISNUMBER(Incoming_Data[[#This Row],[Completed Day]]),1,0)</f>
        <v>1</v>
      </c>
      <c r="V1459" s="12">
        <f>IF(ISNUMBER(Incoming_Data[[#This Row],[Confirmed Day]]),1,0)</f>
        <v>1</v>
      </c>
      <c r="X1459" t="s">
        <v>11098</v>
      </c>
      <c r="Y1459" s="36">
        <v>41402</v>
      </c>
      <c r="AA1459" t="s">
        <v>1004</v>
      </c>
      <c r="AB1459" s="36">
        <v>41422</v>
      </c>
    </row>
    <row r="1460" spans="2:28" x14ac:dyDescent="0.25">
      <c r="B1460" s="24" t="s">
        <v>30</v>
      </c>
      <c r="C1460" s="24" t="s">
        <v>17</v>
      </c>
      <c r="D1460" s="24" t="s">
        <v>2190</v>
      </c>
      <c r="E1460" s="24" t="s">
        <v>10401</v>
      </c>
      <c r="F1460" s="24" t="s">
        <v>11726</v>
      </c>
      <c r="G1460" s="36">
        <v>41316</v>
      </c>
      <c r="H1460" s="36">
        <v>41316</v>
      </c>
      <c r="I1460" s="12">
        <v>3</v>
      </c>
      <c r="J1460" s="12">
        <v>3</v>
      </c>
      <c r="K1460" s="12">
        <v>3</v>
      </c>
      <c r="L1460" s="24" t="s">
        <v>10597</v>
      </c>
      <c r="M1460" t="str">
        <f>VLOOKUP(LEFT(Incoming_Data[[#This Row],[Object ID]],1),Lookup[#All],2,FALSE)</f>
        <v>Service Request</v>
      </c>
      <c r="N1460" s="36">
        <f>IFERROR(VLOOKUP(Incoming_Data[[#This Row],[Object ID]],SP_Data[#All],2,FALSE),"")</f>
        <v>41352</v>
      </c>
      <c r="O1460" s="36">
        <f>IFERROR(VLOOKUP(Incoming_Data[[#This Row],[Object ID]],Finalized_Data[#All],2,FALSE),"")</f>
        <v>41380</v>
      </c>
      <c r="P14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0" s="6">
        <f>IFERROR(DATE(YEAR(Incoming_Data[[#This Row],[Incoming Day]]),MONTH(Incoming_Data[[#This Row],[Incoming Day]]),1),"")</f>
        <v>41306</v>
      </c>
      <c r="R1460" s="3">
        <f>DATE(YEAR(Incoming_Data[[#This Row],[Incoming Day]]),1,1)</f>
        <v>41275</v>
      </c>
      <c r="S1460" s="6">
        <f>IFERROR(DATE(YEAR(Incoming_Data[[#This Row],[Completed Day]]),MONTH(Incoming_Data[[#This Row],[Completed Day]]),1),"")</f>
        <v>41334</v>
      </c>
      <c r="T1460" s="6">
        <f>IFERROR(DATE(YEAR(Incoming_Data[[#This Row],[Confirmed Day]]),MONTH(Incoming_Data[[#This Row],[Confirmed Day]]),1),"")</f>
        <v>41365</v>
      </c>
      <c r="U1460" s="12">
        <f>IF(ISNUMBER(Incoming_Data[[#This Row],[Completed Day]]),1,0)</f>
        <v>1</v>
      </c>
      <c r="V1460" s="12">
        <f>IF(ISNUMBER(Incoming_Data[[#This Row],[Confirmed Day]]),1,0)</f>
        <v>1</v>
      </c>
      <c r="X1460" t="s">
        <v>12515</v>
      </c>
      <c r="Y1460" s="36">
        <v>41400</v>
      </c>
      <c r="AA1460" t="s">
        <v>2474</v>
      </c>
      <c r="AB1460" s="36">
        <v>41428</v>
      </c>
    </row>
    <row r="1461" spans="2:28" x14ac:dyDescent="0.25">
      <c r="B1461" s="24" t="s">
        <v>30</v>
      </c>
      <c r="C1461" s="24" t="s">
        <v>17</v>
      </c>
      <c r="D1461" s="24" t="s">
        <v>2190</v>
      </c>
      <c r="E1461" s="24" t="s">
        <v>9629</v>
      </c>
      <c r="F1461" s="24" t="s">
        <v>468</v>
      </c>
      <c r="G1461" s="36">
        <v>41326</v>
      </c>
      <c r="H1461" s="36">
        <v>41326</v>
      </c>
      <c r="I1461" s="12">
        <v>3</v>
      </c>
      <c r="J1461" s="12">
        <v>3</v>
      </c>
      <c r="K1461" s="12">
        <v>3</v>
      </c>
      <c r="L1461" s="24" t="s">
        <v>10597</v>
      </c>
      <c r="M1461" t="str">
        <f>VLOOKUP(LEFT(Incoming_Data[[#This Row],[Object ID]],1),Lookup[#All],2,FALSE)</f>
        <v>Service Request</v>
      </c>
      <c r="N1461" s="36">
        <f>IFERROR(VLOOKUP(Incoming_Data[[#This Row],[Object ID]],SP_Data[#All],2,FALSE),"")</f>
        <v>41353</v>
      </c>
      <c r="O1461" s="36">
        <f>IFERROR(VLOOKUP(Incoming_Data[[#This Row],[Object ID]],Finalized_Data[#All],2,FALSE),"")</f>
        <v>41384</v>
      </c>
      <c r="P14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1" s="6">
        <f>IFERROR(DATE(YEAR(Incoming_Data[[#This Row],[Incoming Day]]),MONTH(Incoming_Data[[#This Row],[Incoming Day]]),1),"")</f>
        <v>41306</v>
      </c>
      <c r="R1461" s="3">
        <f>DATE(YEAR(Incoming_Data[[#This Row],[Incoming Day]]),1,1)</f>
        <v>41275</v>
      </c>
      <c r="S1461" s="6">
        <f>IFERROR(DATE(YEAR(Incoming_Data[[#This Row],[Completed Day]]),MONTH(Incoming_Data[[#This Row],[Completed Day]]),1),"")</f>
        <v>41334</v>
      </c>
      <c r="T1461" s="6">
        <f>IFERROR(DATE(YEAR(Incoming_Data[[#This Row],[Confirmed Day]]),MONTH(Incoming_Data[[#This Row],[Confirmed Day]]),1),"")</f>
        <v>41365</v>
      </c>
      <c r="U1461" s="12">
        <f>IF(ISNUMBER(Incoming_Data[[#This Row],[Completed Day]]),1,0)</f>
        <v>1</v>
      </c>
      <c r="V1461" s="12">
        <f>IF(ISNUMBER(Incoming_Data[[#This Row],[Confirmed Day]]),1,0)</f>
        <v>1</v>
      </c>
      <c r="X1461" t="s">
        <v>928</v>
      </c>
      <c r="Y1461" s="36">
        <v>41416</v>
      </c>
      <c r="AA1461" t="s">
        <v>1006</v>
      </c>
      <c r="AB1461" s="36">
        <v>41417</v>
      </c>
    </row>
    <row r="1462" spans="2:28" x14ac:dyDescent="0.25">
      <c r="B1462" s="24" t="s">
        <v>30</v>
      </c>
      <c r="C1462" s="24" t="s">
        <v>17</v>
      </c>
      <c r="D1462" s="24" t="s">
        <v>2190</v>
      </c>
      <c r="E1462" s="24" t="s">
        <v>9616</v>
      </c>
      <c r="F1462" s="24" t="s">
        <v>11727</v>
      </c>
      <c r="G1462" s="36">
        <v>41328</v>
      </c>
      <c r="H1462" s="36">
        <v>41327</v>
      </c>
      <c r="I1462" s="12">
        <v>3</v>
      </c>
      <c r="J1462" s="12">
        <v>3</v>
      </c>
      <c r="K1462" s="12">
        <v>3</v>
      </c>
      <c r="L1462" s="24" t="s">
        <v>10597</v>
      </c>
      <c r="M1462" t="str">
        <f>VLOOKUP(LEFT(Incoming_Data[[#This Row],[Object ID]],1),Lookup[#All],2,FALSE)</f>
        <v>Service Request</v>
      </c>
      <c r="N1462" s="36">
        <f>IFERROR(VLOOKUP(Incoming_Data[[#This Row],[Object ID]],SP_Data[#All],2,FALSE),"")</f>
        <v>41353</v>
      </c>
      <c r="O1462" s="36">
        <f>IFERROR(VLOOKUP(Incoming_Data[[#This Row],[Object ID]],Finalized_Data[#All],2,FALSE),"")</f>
        <v>41384</v>
      </c>
      <c r="P14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2" s="6">
        <f>IFERROR(DATE(YEAR(Incoming_Data[[#This Row],[Incoming Day]]),MONTH(Incoming_Data[[#This Row],[Incoming Day]]),1),"")</f>
        <v>41306</v>
      </c>
      <c r="R1462" s="3">
        <f>DATE(YEAR(Incoming_Data[[#This Row],[Incoming Day]]),1,1)</f>
        <v>41275</v>
      </c>
      <c r="S1462" s="6">
        <f>IFERROR(DATE(YEAR(Incoming_Data[[#This Row],[Completed Day]]),MONTH(Incoming_Data[[#This Row],[Completed Day]]),1),"")</f>
        <v>41334</v>
      </c>
      <c r="T1462" s="6">
        <f>IFERROR(DATE(YEAR(Incoming_Data[[#This Row],[Confirmed Day]]),MONTH(Incoming_Data[[#This Row],[Confirmed Day]]),1),"")</f>
        <v>41365</v>
      </c>
      <c r="U1462" s="12">
        <f>IF(ISNUMBER(Incoming_Data[[#This Row],[Completed Day]]),1,0)</f>
        <v>1</v>
      </c>
      <c r="V1462" s="12">
        <f>IF(ISNUMBER(Incoming_Data[[#This Row],[Confirmed Day]]),1,0)</f>
        <v>1</v>
      </c>
      <c r="X1462" t="s">
        <v>12075</v>
      </c>
      <c r="Y1462" s="36">
        <v>41400</v>
      </c>
      <c r="AA1462" t="s">
        <v>1943</v>
      </c>
      <c r="AB1462" s="36">
        <v>41418</v>
      </c>
    </row>
    <row r="1463" spans="2:28" x14ac:dyDescent="0.25">
      <c r="B1463" s="24" t="s">
        <v>30</v>
      </c>
      <c r="C1463" s="24" t="s">
        <v>17</v>
      </c>
      <c r="D1463" s="24" t="s">
        <v>2190</v>
      </c>
      <c r="E1463" s="24" t="s">
        <v>9274</v>
      </c>
      <c r="F1463" s="24" t="s">
        <v>11728</v>
      </c>
      <c r="G1463" s="36">
        <v>41317</v>
      </c>
      <c r="H1463" s="36">
        <v>41317</v>
      </c>
      <c r="I1463" s="12">
        <v>3</v>
      </c>
      <c r="J1463" s="12">
        <v>3</v>
      </c>
      <c r="K1463" s="12">
        <v>3</v>
      </c>
      <c r="L1463" s="24" t="s">
        <v>10597</v>
      </c>
      <c r="M1463" t="str">
        <f>VLOOKUP(LEFT(Incoming_Data[[#This Row],[Object ID]],1),Lookup[#All],2,FALSE)</f>
        <v>Service Request</v>
      </c>
      <c r="N1463" s="36">
        <f>IFERROR(VLOOKUP(Incoming_Data[[#This Row],[Object ID]],SP_Data[#All],2,FALSE),"")</f>
        <v>41353</v>
      </c>
      <c r="O1463" s="36">
        <f>IFERROR(VLOOKUP(Incoming_Data[[#This Row],[Object ID]],Finalized_Data[#All],2,FALSE),"")</f>
        <v>41384</v>
      </c>
      <c r="P14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3" s="6">
        <f>IFERROR(DATE(YEAR(Incoming_Data[[#This Row],[Incoming Day]]),MONTH(Incoming_Data[[#This Row],[Incoming Day]]),1),"")</f>
        <v>41306</v>
      </c>
      <c r="R1463" s="3">
        <f>DATE(YEAR(Incoming_Data[[#This Row],[Incoming Day]]),1,1)</f>
        <v>41275</v>
      </c>
      <c r="S1463" s="6">
        <f>IFERROR(DATE(YEAR(Incoming_Data[[#This Row],[Completed Day]]),MONTH(Incoming_Data[[#This Row],[Completed Day]]),1),"")</f>
        <v>41334</v>
      </c>
      <c r="T1463" s="6">
        <f>IFERROR(DATE(YEAR(Incoming_Data[[#This Row],[Confirmed Day]]),MONTH(Incoming_Data[[#This Row],[Confirmed Day]]),1),"")</f>
        <v>41365</v>
      </c>
      <c r="U1463" s="12">
        <f>IF(ISNUMBER(Incoming_Data[[#This Row],[Completed Day]]),1,0)</f>
        <v>1</v>
      </c>
      <c r="V1463" s="12">
        <f>IF(ISNUMBER(Incoming_Data[[#This Row],[Confirmed Day]]),1,0)</f>
        <v>1</v>
      </c>
      <c r="X1463" t="s">
        <v>12488</v>
      </c>
      <c r="Y1463" s="36">
        <v>41400</v>
      </c>
      <c r="AA1463" t="s">
        <v>2458</v>
      </c>
      <c r="AB1463" s="36">
        <v>41428</v>
      </c>
    </row>
    <row r="1464" spans="2:28" x14ac:dyDescent="0.25">
      <c r="B1464" s="24" t="s">
        <v>30</v>
      </c>
      <c r="C1464" s="24" t="s">
        <v>17</v>
      </c>
      <c r="D1464" s="24" t="s">
        <v>2190</v>
      </c>
      <c r="E1464" s="24" t="s">
        <v>9043</v>
      </c>
      <c r="F1464" s="24" t="s">
        <v>11729</v>
      </c>
      <c r="G1464" s="36">
        <v>41321</v>
      </c>
      <c r="H1464" s="36">
        <v>41320</v>
      </c>
      <c r="I1464" s="12">
        <v>3</v>
      </c>
      <c r="J1464" s="12">
        <v>3</v>
      </c>
      <c r="K1464" s="12">
        <v>3</v>
      </c>
      <c r="L1464" s="24" t="s">
        <v>10597</v>
      </c>
      <c r="M1464" t="str">
        <f>VLOOKUP(LEFT(Incoming_Data[[#This Row],[Object ID]],1),Lookup[#All],2,FALSE)</f>
        <v>Service Request</v>
      </c>
      <c r="N1464" s="36">
        <f>IFERROR(VLOOKUP(Incoming_Data[[#This Row],[Object ID]],SP_Data[#All],2,FALSE),"")</f>
        <v>41353</v>
      </c>
      <c r="O1464" s="36">
        <f>IFERROR(VLOOKUP(Incoming_Data[[#This Row],[Object ID]],Finalized_Data[#All],2,FALSE),"")</f>
        <v>41384</v>
      </c>
      <c r="P14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4" s="6">
        <f>IFERROR(DATE(YEAR(Incoming_Data[[#This Row],[Incoming Day]]),MONTH(Incoming_Data[[#This Row],[Incoming Day]]),1),"")</f>
        <v>41306</v>
      </c>
      <c r="R1464" s="3">
        <f>DATE(YEAR(Incoming_Data[[#This Row],[Incoming Day]]),1,1)</f>
        <v>41275</v>
      </c>
      <c r="S1464" s="6">
        <f>IFERROR(DATE(YEAR(Incoming_Data[[#This Row],[Completed Day]]),MONTH(Incoming_Data[[#This Row],[Completed Day]]),1),"")</f>
        <v>41334</v>
      </c>
      <c r="T1464" s="6">
        <f>IFERROR(DATE(YEAR(Incoming_Data[[#This Row],[Confirmed Day]]),MONTH(Incoming_Data[[#This Row],[Confirmed Day]]),1),"")</f>
        <v>41365</v>
      </c>
      <c r="U1464" s="12">
        <f>IF(ISNUMBER(Incoming_Data[[#This Row],[Completed Day]]),1,0)</f>
        <v>1</v>
      </c>
      <c r="V1464" s="12">
        <f>IF(ISNUMBER(Incoming_Data[[#This Row],[Confirmed Day]]),1,0)</f>
        <v>1</v>
      </c>
      <c r="X1464" t="s">
        <v>1679</v>
      </c>
      <c r="Y1464" s="36">
        <v>41400</v>
      </c>
      <c r="AA1464" t="s">
        <v>1008</v>
      </c>
      <c r="AB1464" s="36">
        <v>41417</v>
      </c>
    </row>
    <row r="1465" spans="2:28" x14ac:dyDescent="0.25">
      <c r="B1465" s="24" t="s">
        <v>30</v>
      </c>
      <c r="C1465" s="24" t="s">
        <v>17</v>
      </c>
      <c r="D1465" s="24" t="s">
        <v>2190</v>
      </c>
      <c r="E1465" s="24" t="s">
        <v>8622</v>
      </c>
      <c r="F1465" s="24" t="s">
        <v>11730</v>
      </c>
      <c r="G1465" s="36">
        <v>41278</v>
      </c>
      <c r="H1465" s="36">
        <v>41278</v>
      </c>
      <c r="I1465" s="12">
        <v>4</v>
      </c>
      <c r="J1465" s="12">
        <v>4</v>
      </c>
      <c r="K1465" s="12">
        <v>4</v>
      </c>
      <c r="L1465" s="24" t="s">
        <v>10597</v>
      </c>
      <c r="M1465" t="str">
        <f>VLOOKUP(LEFT(Incoming_Data[[#This Row],[Object ID]],1),Lookup[#All],2,FALSE)</f>
        <v>Service Request</v>
      </c>
      <c r="N1465" s="36">
        <f>IFERROR(VLOOKUP(Incoming_Data[[#This Row],[Object ID]],SP_Data[#All],2,FALSE),"")</f>
        <v>41353</v>
      </c>
      <c r="O1465" s="36">
        <f>IFERROR(VLOOKUP(Incoming_Data[[#This Row],[Object ID]],Finalized_Data[#All],2,FALSE),"")</f>
        <v>41384</v>
      </c>
      <c r="P14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5" s="6">
        <f>IFERROR(DATE(YEAR(Incoming_Data[[#This Row],[Incoming Day]]),MONTH(Incoming_Data[[#This Row],[Incoming Day]]),1),"")</f>
        <v>41275</v>
      </c>
      <c r="R1465" s="3">
        <f>DATE(YEAR(Incoming_Data[[#This Row],[Incoming Day]]),1,1)</f>
        <v>41275</v>
      </c>
      <c r="S1465" s="6">
        <f>IFERROR(DATE(YEAR(Incoming_Data[[#This Row],[Completed Day]]),MONTH(Incoming_Data[[#This Row],[Completed Day]]),1),"")</f>
        <v>41334</v>
      </c>
      <c r="T1465" s="6">
        <f>IFERROR(DATE(YEAR(Incoming_Data[[#This Row],[Confirmed Day]]),MONTH(Incoming_Data[[#This Row],[Confirmed Day]]),1),"")</f>
        <v>41365</v>
      </c>
      <c r="U1465" s="12">
        <f>IF(ISNUMBER(Incoming_Data[[#This Row],[Completed Day]]),1,0)</f>
        <v>1</v>
      </c>
      <c r="V1465" s="12">
        <f>IF(ISNUMBER(Incoming_Data[[#This Row],[Confirmed Day]]),1,0)</f>
        <v>1</v>
      </c>
      <c r="X1465" t="s">
        <v>10721</v>
      </c>
      <c r="Y1465" s="36">
        <v>41401</v>
      </c>
      <c r="AA1465" t="s">
        <v>1417</v>
      </c>
      <c r="AB1465" s="36">
        <v>41417</v>
      </c>
    </row>
    <row r="1466" spans="2:28" x14ac:dyDescent="0.25">
      <c r="B1466" s="24" t="s">
        <v>30</v>
      </c>
      <c r="C1466" s="24" t="s">
        <v>17</v>
      </c>
      <c r="D1466" s="24" t="s">
        <v>2190</v>
      </c>
      <c r="E1466" s="24" t="s">
        <v>8549</v>
      </c>
      <c r="F1466" s="24" t="s">
        <v>11731</v>
      </c>
      <c r="G1466" s="36">
        <v>41334</v>
      </c>
      <c r="H1466" s="36">
        <v>41334</v>
      </c>
      <c r="I1466" s="12">
        <v>3</v>
      </c>
      <c r="J1466" s="12">
        <v>3</v>
      </c>
      <c r="K1466" s="12">
        <v>3</v>
      </c>
      <c r="L1466" s="24" t="s">
        <v>10597</v>
      </c>
      <c r="M1466" t="str">
        <f>VLOOKUP(LEFT(Incoming_Data[[#This Row],[Object ID]],1),Lookup[#All],2,FALSE)</f>
        <v>Service Request</v>
      </c>
      <c r="N1466" s="36">
        <f>IFERROR(VLOOKUP(Incoming_Data[[#This Row],[Object ID]],SP_Data[#All],2,FALSE),"")</f>
        <v>41353</v>
      </c>
      <c r="O1466" s="36">
        <f>IFERROR(VLOOKUP(Incoming_Data[[#This Row],[Object ID]],Finalized_Data[#All],2,FALSE),"")</f>
        <v>41354</v>
      </c>
      <c r="P14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6" s="6">
        <f>IFERROR(DATE(YEAR(Incoming_Data[[#This Row],[Incoming Day]]),MONTH(Incoming_Data[[#This Row],[Incoming Day]]),1),"")</f>
        <v>41334</v>
      </c>
      <c r="R1466" s="3">
        <f>DATE(YEAR(Incoming_Data[[#This Row],[Incoming Day]]),1,1)</f>
        <v>41275</v>
      </c>
      <c r="S1466" s="6">
        <f>IFERROR(DATE(YEAR(Incoming_Data[[#This Row],[Completed Day]]),MONTH(Incoming_Data[[#This Row],[Completed Day]]),1),"")</f>
        <v>41334</v>
      </c>
      <c r="T1466" s="6">
        <f>IFERROR(DATE(YEAR(Incoming_Data[[#This Row],[Confirmed Day]]),MONTH(Incoming_Data[[#This Row],[Confirmed Day]]),1),"")</f>
        <v>41334</v>
      </c>
      <c r="U1466" s="12">
        <f>IF(ISNUMBER(Incoming_Data[[#This Row],[Completed Day]]),1,0)</f>
        <v>1</v>
      </c>
      <c r="V1466" s="12">
        <f>IF(ISNUMBER(Incoming_Data[[#This Row],[Confirmed Day]]),1,0)</f>
        <v>1</v>
      </c>
      <c r="X1466" t="s">
        <v>10614</v>
      </c>
      <c r="Y1466" s="36">
        <v>41408</v>
      </c>
      <c r="AA1466" t="s">
        <v>1419</v>
      </c>
      <c r="AB1466" s="36">
        <v>41417</v>
      </c>
    </row>
    <row r="1467" spans="2:28" x14ac:dyDescent="0.25">
      <c r="B1467" s="24" t="s">
        <v>30</v>
      </c>
      <c r="C1467" s="24" t="s">
        <v>17</v>
      </c>
      <c r="D1467" s="24" t="s">
        <v>2190</v>
      </c>
      <c r="E1467" s="24" t="s">
        <v>8359</v>
      </c>
      <c r="F1467" s="24" t="s">
        <v>11732</v>
      </c>
      <c r="G1467" s="36">
        <v>41344</v>
      </c>
      <c r="H1467" s="36">
        <v>41344</v>
      </c>
      <c r="I1467" s="12">
        <v>3</v>
      </c>
      <c r="J1467" s="12">
        <v>3</v>
      </c>
      <c r="K1467" s="12">
        <v>3</v>
      </c>
      <c r="L1467" s="24" t="s">
        <v>10597</v>
      </c>
      <c r="M1467" t="str">
        <f>VLOOKUP(LEFT(Incoming_Data[[#This Row],[Object ID]],1),Lookup[#All],2,FALSE)</f>
        <v>Service Request</v>
      </c>
      <c r="N1467" s="36">
        <f>IFERROR(VLOOKUP(Incoming_Data[[#This Row],[Object ID]],SP_Data[#All],2,FALSE),"")</f>
        <v>41381</v>
      </c>
      <c r="O1467" s="36">
        <f>IFERROR(VLOOKUP(Incoming_Data[[#This Row],[Object ID]],Finalized_Data[#All],2,FALSE),"")</f>
        <v>41414</v>
      </c>
      <c r="P14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7" s="6">
        <f>IFERROR(DATE(YEAR(Incoming_Data[[#This Row],[Incoming Day]]),MONTH(Incoming_Data[[#This Row],[Incoming Day]]),1),"")</f>
        <v>41334</v>
      </c>
      <c r="R1467" s="3">
        <f>DATE(YEAR(Incoming_Data[[#This Row],[Incoming Day]]),1,1)</f>
        <v>41275</v>
      </c>
      <c r="S1467" s="6">
        <f>IFERROR(DATE(YEAR(Incoming_Data[[#This Row],[Completed Day]]),MONTH(Incoming_Data[[#This Row],[Completed Day]]),1),"")</f>
        <v>41365</v>
      </c>
      <c r="T1467" s="6">
        <f>IFERROR(DATE(YEAR(Incoming_Data[[#This Row],[Confirmed Day]]),MONTH(Incoming_Data[[#This Row],[Confirmed Day]]),1),"")</f>
        <v>41395</v>
      </c>
      <c r="U1467" s="12">
        <f>IF(ISNUMBER(Incoming_Data[[#This Row],[Completed Day]]),1,0)</f>
        <v>1</v>
      </c>
      <c r="V1467" s="12">
        <f>IF(ISNUMBER(Incoming_Data[[#This Row],[Confirmed Day]]),1,0)</f>
        <v>1</v>
      </c>
      <c r="X1467" t="s">
        <v>12384</v>
      </c>
      <c r="Y1467" s="36">
        <v>41401</v>
      </c>
      <c r="AA1467" t="s">
        <v>1010</v>
      </c>
      <c r="AB1467" s="36">
        <v>41425</v>
      </c>
    </row>
    <row r="1468" spans="2:28" x14ac:dyDescent="0.25">
      <c r="B1468" s="24" t="s">
        <v>30</v>
      </c>
      <c r="C1468" s="24" t="s">
        <v>17</v>
      </c>
      <c r="D1468" s="24" t="s">
        <v>2190</v>
      </c>
      <c r="E1468" s="24" t="s">
        <v>8324</v>
      </c>
      <c r="F1468" s="24" t="s">
        <v>11733</v>
      </c>
      <c r="G1468" s="36">
        <v>41344</v>
      </c>
      <c r="H1468" s="36">
        <v>41344</v>
      </c>
      <c r="I1468" s="12">
        <v>3</v>
      </c>
      <c r="J1468" s="12">
        <v>3</v>
      </c>
      <c r="K1468" s="12">
        <v>3</v>
      </c>
      <c r="L1468" s="24" t="s">
        <v>10597</v>
      </c>
      <c r="M1468" t="str">
        <f>VLOOKUP(LEFT(Incoming_Data[[#This Row],[Object ID]],1),Lookup[#All],2,FALSE)</f>
        <v>Service Request</v>
      </c>
      <c r="N1468" s="36">
        <f>IFERROR(VLOOKUP(Incoming_Data[[#This Row],[Object ID]],SP_Data[#All],2,FALSE),"")</f>
        <v>41353</v>
      </c>
      <c r="O1468" s="36">
        <f>IFERROR(VLOOKUP(Incoming_Data[[#This Row],[Object ID]],Finalized_Data[#All],2,FALSE),"")</f>
        <v>41384</v>
      </c>
      <c r="P14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8" s="6">
        <f>IFERROR(DATE(YEAR(Incoming_Data[[#This Row],[Incoming Day]]),MONTH(Incoming_Data[[#This Row],[Incoming Day]]),1),"")</f>
        <v>41334</v>
      </c>
      <c r="R1468" s="3">
        <f>DATE(YEAR(Incoming_Data[[#This Row],[Incoming Day]]),1,1)</f>
        <v>41275</v>
      </c>
      <c r="S1468" s="6">
        <f>IFERROR(DATE(YEAR(Incoming_Data[[#This Row],[Completed Day]]),MONTH(Incoming_Data[[#This Row],[Completed Day]]),1),"")</f>
        <v>41334</v>
      </c>
      <c r="T1468" s="6">
        <f>IFERROR(DATE(YEAR(Incoming_Data[[#This Row],[Confirmed Day]]),MONTH(Incoming_Data[[#This Row],[Confirmed Day]]),1),"")</f>
        <v>41365</v>
      </c>
      <c r="U1468" s="12">
        <f>IF(ISNUMBER(Incoming_Data[[#This Row],[Completed Day]]),1,0)</f>
        <v>1</v>
      </c>
      <c r="V1468" s="12">
        <f>IF(ISNUMBER(Incoming_Data[[#This Row],[Confirmed Day]]),1,0)</f>
        <v>1</v>
      </c>
      <c r="X1468" t="s">
        <v>11982</v>
      </c>
      <c r="Y1468" s="36">
        <v>41401</v>
      </c>
      <c r="AA1468" t="s">
        <v>1012</v>
      </c>
      <c r="AB1468" s="36">
        <v>41418</v>
      </c>
    </row>
    <row r="1469" spans="2:28" x14ac:dyDescent="0.25">
      <c r="B1469" s="24" t="s">
        <v>30</v>
      </c>
      <c r="C1469" s="24" t="s">
        <v>17</v>
      </c>
      <c r="D1469" s="24" t="s">
        <v>2190</v>
      </c>
      <c r="E1469" s="24" t="s">
        <v>7785</v>
      </c>
      <c r="F1469" s="24" t="s">
        <v>43</v>
      </c>
      <c r="G1469" s="36">
        <v>41347</v>
      </c>
      <c r="H1469" s="36">
        <v>41347</v>
      </c>
      <c r="I1469" s="12">
        <v>3</v>
      </c>
      <c r="J1469" s="12">
        <v>3</v>
      </c>
      <c r="K1469" s="12">
        <v>3</v>
      </c>
      <c r="L1469" s="24" t="s">
        <v>10597</v>
      </c>
      <c r="M1469" t="str">
        <f>VLOOKUP(LEFT(Incoming_Data[[#This Row],[Object ID]],1),Lookup[#All],2,FALSE)</f>
        <v>Service Request</v>
      </c>
      <c r="N1469" s="36">
        <f>IFERROR(VLOOKUP(Incoming_Data[[#This Row],[Object ID]],SP_Data[#All],2,FALSE),"")</f>
        <v>41353</v>
      </c>
      <c r="O1469" s="36">
        <f>IFERROR(VLOOKUP(Incoming_Data[[#This Row],[Object ID]],Finalized_Data[#All],2,FALSE),"")</f>
        <v>41384</v>
      </c>
      <c r="P14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69" s="6">
        <f>IFERROR(DATE(YEAR(Incoming_Data[[#This Row],[Incoming Day]]),MONTH(Incoming_Data[[#This Row],[Incoming Day]]),1),"")</f>
        <v>41334</v>
      </c>
      <c r="R1469" s="3">
        <f>DATE(YEAR(Incoming_Data[[#This Row],[Incoming Day]]),1,1)</f>
        <v>41275</v>
      </c>
      <c r="S1469" s="6">
        <f>IFERROR(DATE(YEAR(Incoming_Data[[#This Row],[Completed Day]]),MONTH(Incoming_Data[[#This Row],[Completed Day]]),1),"")</f>
        <v>41334</v>
      </c>
      <c r="T1469" s="6">
        <f>IFERROR(DATE(YEAR(Incoming_Data[[#This Row],[Confirmed Day]]),MONTH(Incoming_Data[[#This Row],[Confirmed Day]]),1),"")</f>
        <v>41365</v>
      </c>
      <c r="U1469" s="12">
        <f>IF(ISNUMBER(Incoming_Data[[#This Row],[Completed Day]]),1,0)</f>
        <v>1</v>
      </c>
      <c r="V1469" s="12">
        <f>IF(ISNUMBER(Incoming_Data[[#This Row],[Confirmed Day]]),1,0)</f>
        <v>1</v>
      </c>
      <c r="X1469" t="s">
        <v>11983</v>
      </c>
      <c r="Y1469" s="36">
        <v>41401</v>
      </c>
      <c r="AA1469" t="s">
        <v>1421</v>
      </c>
      <c r="AB1469" s="36">
        <v>41419</v>
      </c>
    </row>
    <row r="1470" spans="2:28" x14ac:dyDescent="0.25">
      <c r="B1470" s="24" t="s">
        <v>30</v>
      </c>
      <c r="C1470" s="24" t="s">
        <v>17</v>
      </c>
      <c r="D1470" s="24" t="s">
        <v>2190</v>
      </c>
      <c r="E1470" s="24" t="s">
        <v>7260</v>
      </c>
      <c r="F1470" s="24" t="s">
        <v>468</v>
      </c>
      <c r="G1470" s="36">
        <v>41352</v>
      </c>
      <c r="H1470" s="36">
        <v>41352</v>
      </c>
      <c r="I1470" s="12">
        <v>3</v>
      </c>
      <c r="J1470" s="12">
        <v>3</v>
      </c>
      <c r="K1470" s="12">
        <v>3</v>
      </c>
      <c r="L1470" s="24" t="s">
        <v>10597</v>
      </c>
      <c r="M1470" t="str">
        <f>VLOOKUP(LEFT(Incoming_Data[[#This Row],[Object ID]],1),Lookup[#All],2,FALSE)</f>
        <v>Service Request</v>
      </c>
      <c r="N1470" s="36">
        <f>IFERROR(VLOOKUP(Incoming_Data[[#This Row],[Object ID]],SP_Data[#All],2,FALSE),"")</f>
        <v>41354</v>
      </c>
      <c r="O1470" s="36">
        <f>IFERROR(VLOOKUP(Incoming_Data[[#This Row],[Object ID]],Finalized_Data[#All],2,FALSE),"")</f>
        <v>41354</v>
      </c>
      <c r="P14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0" s="6">
        <f>IFERROR(DATE(YEAR(Incoming_Data[[#This Row],[Incoming Day]]),MONTH(Incoming_Data[[#This Row],[Incoming Day]]),1),"")</f>
        <v>41334</v>
      </c>
      <c r="R1470" s="3">
        <f>DATE(YEAR(Incoming_Data[[#This Row],[Incoming Day]]),1,1)</f>
        <v>41275</v>
      </c>
      <c r="S1470" s="6">
        <f>IFERROR(DATE(YEAR(Incoming_Data[[#This Row],[Completed Day]]),MONTH(Incoming_Data[[#This Row],[Completed Day]]),1),"")</f>
        <v>41334</v>
      </c>
      <c r="T1470" s="6">
        <f>IFERROR(DATE(YEAR(Incoming_Data[[#This Row],[Confirmed Day]]),MONTH(Incoming_Data[[#This Row],[Confirmed Day]]),1),"")</f>
        <v>41334</v>
      </c>
      <c r="U1470" s="12">
        <f>IF(ISNUMBER(Incoming_Data[[#This Row],[Completed Day]]),1,0)</f>
        <v>1</v>
      </c>
      <c r="V1470" s="12">
        <f>IF(ISNUMBER(Incoming_Data[[#This Row],[Confirmed Day]]),1,0)</f>
        <v>1</v>
      </c>
      <c r="X1470" t="s">
        <v>11984</v>
      </c>
      <c r="Y1470" s="36">
        <v>41401</v>
      </c>
      <c r="AA1470" t="s">
        <v>1014</v>
      </c>
      <c r="AB1470" s="36">
        <v>41422</v>
      </c>
    </row>
    <row r="1471" spans="2:28" x14ac:dyDescent="0.25">
      <c r="B1471" s="24" t="s">
        <v>30</v>
      </c>
      <c r="C1471" s="24" t="s">
        <v>17</v>
      </c>
      <c r="D1471" s="24" t="s">
        <v>2190</v>
      </c>
      <c r="E1471" s="24" t="s">
        <v>6895</v>
      </c>
      <c r="F1471" s="24" t="s">
        <v>11734</v>
      </c>
      <c r="G1471" s="36">
        <v>41354</v>
      </c>
      <c r="H1471" s="36">
        <v>41354</v>
      </c>
      <c r="I1471" s="12">
        <v>3</v>
      </c>
      <c r="J1471" s="12">
        <v>3</v>
      </c>
      <c r="K1471" s="12">
        <v>3</v>
      </c>
      <c r="L1471" s="24" t="s">
        <v>10597</v>
      </c>
      <c r="M1471" t="str">
        <f>VLOOKUP(LEFT(Incoming_Data[[#This Row],[Object ID]],1),Lookup[#All],2,FALSE)</f>
        <v>Service Request</v>
      </c>
      <c r="N1471" s="36">
        <f>IFERROR(VLOOKUP(Incoming_Data[[#This Row],[Object ID]],SP_Data[#All],2,FALSE),"")</f>
        <v>41354</v>
      </c>
      <c r="O1471" s="36">
        <f>IFERROR(VLOOKUP(Incoming_Data[[#This Row],[Object ID]],Finalized_Data[#All],2,FALSE),"")</f>
        <v>41385</v>
      </c>
      <c r="P14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1" s="6">
        <f>IFERROR(DATE(YEAR(Incoming_Data[[#This Row],[Incoming Day]]),MONTH(Incoming_Data[[#This Row],[Incoming Day]]),1),"")</f>
        <v>41334</v>
      </c>
      <c r="R1471" s="3">
        <f>DATE(YEAR(Incoming_Data[[#This Row],[Incoming Day]]),1,1)</f>
        <v>41275</v>
      </c>
      <c r="S1471" s="6">
        <f>IFERROR(DATE(YEAR(Incoming_Data[[#This Row],[Completed Day]]),MONTH(Incoming_Data[[#This Row],[Completed Day]]),1),"")</f>
        <v>41334</v>
      </c>
      <c r="T1471" s="6">
        <f>IFERROR(DATE(YEAR(Incoming_Data[[#This Row],[Confirmed Day]]),MONTH(Incoming_Data[[#This Row],[Confirmed Day]]),1),"")</f>
        <v>41365</v>
      </c>
      <c r="U1471" s="12">
        <f>IF(ISNUMBER(Incoming_Data[[#This Row],[Completed Day]]),1,0)</f>
        <v>1</v>
      </c>
      <c r="V1471" s="12">
        <f>IF(ISNUMBER(Incoming_Data[[#This Row],[Confirmed Day]]),1,0)</f>
        <v>1</v>
      </c>
      <c r="X1471" t="s">
        <v>11986</v>
      </c>
      <c r="Y1471" s="36">
        <v>41401</v>
      </c>
      <c r="AA1471" t="s">
        <v>1423</v>
      </c>
      <c r="AB1471" s="36">
        <v>41424</v>
      </c>
    </row>
    <row r="1472" spans="2:28" x14ac:dyDescent="0.25">
      <c r="B1472" s="24" t="s">
        <v>30</v>
      </c>
      <c r="C1472" s="24" t="s">
        <v>17</v>
      </c>
      <c r="D1472" s="24" t="s">
        <v>2190</v>
      </c>
      <c r="E1472" s="24" t="s">
        <v>6884</v>
      </c>
      <c r="F1472" s="24" t="s">
        <v>11735</v>
      </c>
      <c r="G1472" s="36">
        <v>41354</v>
      </c>
      <c r="H1472" s="36">
        <v>41354</v>
      </c>
      <c r="I1472" s="12">
        <v>3</v>
      </c>
      <c r="J1472" s="12">
        <v>3</v>
      </c>
      <c r="K1472" s="12">
        <v>3</v>
      </c>
      <c r="L1472" s="24" t="s">
        <v>10597</v>
      </c>
      <c r="M1472" t="str">
        <f>VLOOKUP(LEFT(Incoming_Data[[#This Row],[Object ID]],1),Lookup[#All],2,FALSE)</f>
        <v>Service Request</v>
      </c>
      <c r="N1472" s="36">
        <f>IFERROR(VLOOKUP(Incoming_Data[[#This Row],[Object ID]],SP_Data[#All],2,FALSE),"")</f>
        <v>41354</v>
      </c>
      <c r="O1472" s="36">
        <f>IFERROR(VLOOKUP(Incoming_Data[[#This Row],[Object ID]],Finalized_Data[#All],2,FALSE),"")</f>
        <v>41385</v>
      </c>
      <c r="P14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2" s="6">
        <f>IFERROR(DATE(YEAR(Incoming_Data[[#This Row],[Incoming Day]]),MONTH(Incoming_Data[[#This Row],[Incoming Day]]),1),"")</f>
        <v>41334</v>
      </c>
      <c r="R1472" s="3">
        <f>DATE(YEAR(Incoming_Data[[#This Row],[Incoming Day]]),1,1)</f>
        <v>41275</v>
      </c>
      <c r="S1472" s="6">
        <f>IFERROR(DATE(YEAR(Incoming_Data[[#This Row],[Completed Day]]),MONTH(Incoming_Data[[#This Row],[Completed Day]]),1),"")</f>
        <v>41334</v>
      </c>
      <c r="T1472" s="6">
        <f>IFERROR(DATE(YEAR(Incoming_Data[[#This Row],[Confirmed Day]]),MONTH(Incoming_Data[[#This Row],[Confirmed Day]]),1),"")</f>
        <v>41365</v>
      </c>
      <c r="U1472" s="12">
        <f>IF(ISNUMBER(Incoming_Data[[#This Row],[Completed Day]]),1,0)</f>
        <v>1</v>
      </c>
      <c r="V1472" s="12">
        <f>IF(ISNUMBER(Incoming_Data[[#This Row],[Confirmed Day]]),1,0)</f>
        <v>1</v>
      </c>
      <c r="X1472" t="s">
        <v>11988</v>
      </c>
      <c r="Y1472" s="36">
        <v>41401</v>
      </c>
      <c r="AA1472" t="s">
        <v>1425</v>
      </c>
      <c r="AB1472" s="36">
        <v>41423</v>
      </c>
    </row>
    <row r="1473" spans="2:28" x14ac:dyDescent="0.25">
      <c r="B1473" s="24" t="s">
        <v>30</v>
      </c>
      <c r="C1473" s="24" t="s">
        <v>17</v>
      </c>
      <c r="D1473" s="24" t="s">
        <v>2190</v>
      </c>
      <c r="E1473" s="24" t="s">
        <v>6872</v>
      </c>
      <c r="F1473" s="24" t="s">
        <v>11736</v>
      </c>
      <c r="G1473" s="36">
        <v>41354</v>
      </c>
      <c r="H1473" s="36">
        <v>41354</v>
      </c>
      <c r="I1473" s="12">
        <v>3</v>
      </c>
      <c r="J1473" s="12">
        <v>3</v>
      </c>
      <c r="K1473" s="12">
        <v>3</v>
      </c>
      <c r="L1473" s="24" t="s">
        <v>10597</v>
      </c>
      <c r="M1473" t="str">
        <f>VLOOKUP(LEFT(Incoming_Data[[#This Row],[Object ID]],1),Lookup[#All],2,FALSE)</f>
        <v>Service Request</v>
      </c>
      <c r="N1473" s="36">
        <f>IFERROR(VLOOKUP(Incoming_Data[[#This Row],[Object ID]],SP_Data[#All],2,FALSE),"")</f>
        <v>41354</v>
      </c>
      <c r="O1473" s="36">
        <f>IFERROR(VLOOKUP(Incoming_Data[[#This Row],[Object ID]],Finalized_Data[#All],2,FALSE),"")</f>
        <v>41385</v>
      </c>
      <c r="P14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3" s="6">
        <f>IFERROR(DATE(YEAR(Incoming_Data[[#This Row],[Incoming Day]]),MONTH(Incoming_Data[[#This Row],[Incoming Day]]),1),"")</f>
        <v>41334</v>
      </c>
      <c r="R1473" s="3">
        <f>DATE(YEAR(Incoming_Data[[#This Row],[Incoming Day]]),1,1)</f>
        <v>41275</v>
      </c>
      <c r="S1473" s="6">
        <f>IFERROR(DATE(YEAR(Incoming_Data[[#This Row],[Completed Day]]),MONTH(Incoming_Data[[#This Row],[Completed Day]]),1),"")</f>
        <v>41334</v>
      </c>
      <c r="T1473" s="6">
        <f>IFERROR(DATE(YEAR(Incoming_Data[[#This Row],[Confirmed Day]]),MONTH(Incoming_Data[[#This Row],[Confirmed Day]]),1),"")</f>
        <v>41365</v>
      </c>
      <c r="U1473" s="12">
        <f>IF(ISNUMBER(Incoming_Data[[#This Row],[Completed Day]]),1,0)</f>
        <v>1</v>
      </c>
      <c r="V1473" s="12">
        <f>IF(ISNUMBER(Incoming_Data[[#This Row],[Confirmed Day]]),1,0)</f>
        <v>1</v>
      </c>
      <c r="X1473" t="s">
        <v>11990</v>
      </c>
      <c r="Y1473" s="36">
        <v>41401</v>
      </c>
      <c r="AA1473" t="s">
        <v>1016</v>
      </c>
      <c r="AB1473" s="36">
        <v>41423</v>
      </c>
    </row>
    <row r="1474" spans="2:28" x14ac:dyDescent="0.25">
      <c r="B1474" s="24" t="s">
        <v>30</v>
      </c>
      <c r="C1474" s="24" t="s">
        <v>17</v>
      </c>
      <c r="D1474" s="24" t="s">
        <v>2190</v>
      </c>
      <c r="E1474" s="24" t="s">
        <v>60</v>
      </c>
      <c r="F1474" s="24" t="s">
        <v>61</v>
      </c>
      <c r="G1474" s="36">
        <v>41359</v>
      </c>
      <c r="H1474" s="36">
        <v>41359</v>
      </c>
      <c r="I1474" s="12">
        <v>4</v>
      </c>
      <c r="J1474" s="12">
        <v>4</v>
      </c>
      <c r="K1474" s="12">
        <v>4</v>
      </c>
      <c r="L1474" s="24" t="s">
        <v>10597</v>
      </c>
      <c r="M1474" t="str">
        <f>VLOOKUP(LEFT(Incoming_Data[[#This Row],[Object ID]],1),Lookup[#All],2,FALSE)</f>
        <v>Service Request</v>
      </c>
      <c r="N1474" s="36">
        <f>IFERROR(VLOOKUP(Incoming_Data[[#This Row],[Object ID]],SP_Data[#All],2,FALSE),"")</f>
        <v>41379</v>
      </c>
      <c r="O1474" s="36">
        <f>IFERROR(VLOOKUP(Incoming_Data[[#This Row],[Object ID]],Finalized_Data[#All],2,FALSE),"")</f>
        <v>41414</v>
      </c>
      <c r="P14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4" s="6">
        <f>IFERROR(DATE(YEAR(Incoming_Data[[#This Row],[Incoming Day]]),MONTH(Incoming_Data[[#This Row],[Incoming Day]]),1),"")</f>
        <v>41334</v>
      </c>
      <c r="R1474" s="3">
        <f>DATE(YEAR(Incoming_Data[[#This Row],[Incoming Day]]),1,1)</f>
        <v>41275</v>
      </c>
      <c r="S1474" s="6">
        <f>IFERROR(DATE(YEAR(Incoming_Data[[#This Row],[Completed Day]]),MONTH(Incoming_Data[[#This Row],[Completed Day]]),1),"")</f>
        <v>41365</v>
      </c>
      <c r="T1474" s="6">
        <f>IFERROR(DATE(YEAR(Incoming_Data[[#This Row],[Confirmed Day]]),MONTH(Incoming_Data[[#This Row],[Confirmed Day]]),1),"")</f>
        <v>41395</v>
      </c>
      <c r="U1474" s="12">
        <f>IF(ISNUMBER(Incoming_Data[[#This Row],[Completed Day]]),1,0)</f>
        <v>1</v>
      </c>
      <c r="V1474" s="12">
        <f>IF(ISNUMBER(Incoming_Data[[#This Row],[Confirmed Day]]),1,0)</f>
        <v>1</v>
      </c>
      <c r="X1474" t="s">
        <v>12386</v>
      </c>
      <c r="Y1474" s="36">
        <v>41401</v>
      </c>
      <c r="AA1474" t="s">
        <v>1427</v>
      </c>
      <c r="AB1474" s="36">
        <v>41423</v>
      </c>
    </row>
    <row r="1475" spans="2:28" x14ac:dyDescent="0.25">
      <c r="B1475" s="24" t="s">
        <v>30</v>
      </c>
      <c r="C1475" s="24" t="s">
        <v>17</v>
      </c>
      <c r="D1475" s="24" t="s">
        <v>2190</v>
      </c>
      <c r="E1475" s="24" t="s">
        <v>100</v>
      </c>
      <c r="F1475" s="24" t="s">
        <v>96</v>
      </c>
      <c r="G1475" s="36">
        <v>41362</v>
      </c>
      <c r="H1475" s="36">
        <v>41361</v>
      </c>
      <c r="I1475" s="12">
        <v>3</v>
      </c>
      <c r="J1475" s="12">
        <v>3</v>
      </c>
      <c r="K1475" s="12">
        <v>3</v>
      </c>
      <c r="L1475" s="24" t="s">
        <v>10597</v>
      </c>
      <c r="M1475" t="str">
        <f>VLOOKUP(LEFT(Incoming_Data[[#This Row],[Object ID]],1),Lookup[#All],2,FALSE)</f>
        <v>Service Request</v>
      </c>
      <c r="N1475" s="36">
        <f>IFERROR(VLOOKUP(Incoming_Data[[#This Row],[Object ID]],SP_Data[#All],2,FALSE),"")</f>
        <v>41388</v>
      </c>
      <c r="O1475" s="36">
        <f>IFERROR(VLOOKUP(Incoming_Data[[#This Row],[Object ID]],Finalized_Data[#All],2,FALSE),"")</f>
        <v>41419</v>
      </c>
      <c r="P14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5" s="6">
        <f>IFERROR(DATE(YEAR(Incoming_Data[[#This Row],[Incoming Day]]),MONTH(Incoming_Data[[#This Row],[Incoming Day]]),1),"")</f>
        <v>41334</v>
      </c>
      <c r="R1475" s="3">
        <f>DATE(YEAR(Incoming_Data[[#This Row],[Incoming Day]]),1,1)</f>
        <v>41275</v>
      </c>
      <c r="S1475" s="6">
        <f>IFERROR(DATE(YEAR(Incoming_Data[[#This Row],[Completed Day]]),MONTH(Incoming_Data[[#This Row],[Completed Day]]),1),"")</f>
        <v>41365</v>
      </c>
      <c r="T1475" s="6">
        <f>IFERROR(DATE(YEAR(Incoming_Data[[#This Row],[Confirmed Day]]),MONTH(Incoming_Data[[#This Row],[Confirmed Day]]),1),"")</f>
        <v>41395</v>
      </c>
      <c r="U1475" s="12">
        <f>IF(ISNUMBER(Incoming_Data[[#This Row],[Completed Day]]),1,0)</f>
        <v>1</v>
      </c>
      <c r="V1475" s="12">
        <f>IF(ISNUMBER(Incoming_Data[[#This Row],[Confirmed Day]]),1,0)</f>
        <v>1</v>
      </c>
      <c r="X1475" t="s">
        <v>929</v>
      </c>
      <c r="Y1475" s="36">
        <v>41401</v>
      </c>
      <c r="AA1475" t="s">
        <v>1017</v>
      </c>
      <c r="AB1475" s="36">
        <v>41423</v>
      </c>
    </row>
    <row r="1476" spans="2:28" x14ac:dyDescent="0.25">
      <c r="B1476" s="24" t="s">
        <v>30</v>
      </c>
      <c r="C1476" s="24" t="s">
        <v>17</v>
      </c>
      <c r="D1476" s="24" t="s">
        <v>2190</v>
      </c>
      <c r="E1476" s="24" t="s">
        <v>467</v>
      </c>
      <c r="F1476" s="24" t="s">
        <v>468</v>
      </c>
      <c r="G1476" s="36">
        <v>41376</v>
      </c>
      <c r="H1476" s="36">
        <v>41376</v>
      </c>
      <c r="I1476" s="12">
        <v>4</v>
      </c>
      <c r="J1476" s="12">
        <v>4</v>
      </c>
      <c r="K1476" s="12">
        <v>4</v>
      </c>
      <c r="L1476" s="24" t="s">
        <v>10597</v>
      </c>
      <c r="M1476" t="str">
        <f>VLOOKUP(LEFT(Incoming_Data[[#This Row],[Object ID]],1),Lookup[#All],2,FALSE)</f>
        <v>Service Request</v>
      </c>
      <c r="N1476" s="36">
        <f>IFERROR(VLOOKUP(Incoming_Data[[#This Row],[Object ID]],SP_Data[#All],2,FALSE),"")</f>
        <v>41379</v>
      </c>
      <c r="O1476" s="36">
        <f>IFERROR(VLOOKUP(Incoming_Data[[#This Row],[Object ID]],Finalized_Data[#All],2,FALSE),"")</f>
        <v>41379</v>
      </c>
      <c r="P14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6" s="6">
        <f>IFERROR(DATE(YEAR(Incoming_Data[[#This Row],[Incoming Day]]),MONTH(Incoming_Data[[#This Row],[Incoming Day]]),1),"")</f>
        <v>41365</v>
      </c>
      <c r="R1476" s="3">
        <f>DATE(YEAR(Incoming_Data[[#This Row],[Incoming Day]]),1,1)</f>
        <v>41275</v>
      </c>
      <c r="S1476" s="6">
        <f>IFERROR(DATE(YEAR(Incoming_Data[[#This Row],[Completed Day]]),MONTH(Incoming_Data[[#This Row],[Completed Day]]),1),"")</f>
        <v>41365</v>
      </c>
      <c r="T1476" s="6">
        <f>IFERROR(DATE(YEAR(Incoming_Data[[#This Row],[Confirmed Day]]),MONTH(Incoming_Data[[#This Row],[Confirmed Day]]),1),"")</f>
        <v>41365</v>
      </c>
      <c r="U1476" s="12">
        <f>IF(ISNUMBER(Incoming_Data[[#This Row],[Completed Day]]),1,0)</f>
        <v>1</v>
      </c>
      <c r="V1476" s="12">
        <f>IF(ISNUMBER(Incoming_Data[[#This Row],[Confirmed Day]]),1,0)</f>
        <v>1</v>
      </c>
      <c r="X1476" t="s">
        <v>12142</v>
      </c>
      <c r="Y1476" s="36">
        <v>41402</v>
      </c>
      <c r="AA1476" t="s">
        <v>1429</v>
      </c>
      <c r="AB1476" s="36">
        <v>41424</v>
      </c>
    </row>
    <row r="1477" spans="2:28" x14ac:dyDescent="0.25">
      <c r="B1477" s="24" t="s">
        <v>30</v>
      </c>
      <c r="C1477" s="24" t="s">
        <v>17</v>
      </c>
      <c r="D1477" s="24" t="s">
        <v>2190</v>
      </c>
      <c r="E1477" s="24" t="s">
        <v>11737</v>
      </c>
      <c r="F1477" s="24" t="s">
        <v>11168</v>
      </c>
      <c r="G1477" s="36">
        <v>41380</v>
      </c>
      <c r="H1477" s="36">
        <v>41379</v>
      </c>
      <c r="I1477" s="12">
        <v>3</v>
      </c>
      <c r="J1477" s="12">
        <v>3</v>
      </c>
      <c r="K1477" s="12">
        <v>3</v>
      </c>
      <c r="L1477" s="24" t="s">
        <v>10599</v>
      </c>
      <c r="M1477" t="str">
        <f>VLOOKUP(LEFT(Incoming_Data[[#This Row],[Object ID]],1),Lookup[#All],2,FALSE)</f>
        <v>Service Request</v>
      </c>
      <c r="N1477" s="36">
        <f>IFERROR(VLOOKUP(Incoming_Data[[#This Row],[Object ID]],SP_Data[#All],2,FALSE),"")</f>
        <v>41407</v>
      </c>
      <c r="O1477" s="36" t="str">
        <f>IFERROR(VLOOKUP(Incoming_Data[[#This Row],[Object ID]],Finalized_Data[#All],2,FALSE),"")</f>
        <v/>
      </c>
      <c r="P14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7" s="6">
        <f>IFERROR(DATE(YEAR(Incoming_Data[[#This Row],[Incoming Day]]),MONTH(Incoming_Data[[#This Row],[Incoming Day]]),1),"")</f>
        <v>41365</v>
      </c>
      <c r="R1477" s="3">
        <f>DATE(YEAR(Incoming_Data[[#This Row],[Incoming Day]]),1,1)</f>
        <v>41275</v>
      </c>
      <c r="S1477" s="6">
        <f>IFERROR(DATE(YEAR(Incoming_Data[[#This Row],[Completed Day]]),MONTH(Incoming_Data[[#This Row],[Completed Day]]),1),"")</f>
        <v>41395</v>
      </c>
      <c r="T1477" s="6" t="str">
        <f>IFERROR(DATE(YEAR(Incoming_Data[[#This Row],[Confirmed Day]]),MONTH(Incoming_Data[[#This Row],[Confirmed Day]]),1),"")</f>
        <v/>
      </c>
      <c r="U1477" s="12">
        <f>IF(ISNUMBER(Incoming_Data[[#This Row],[Completed Day]]),1,0)</f>
        <v>1</v>
      </c>
      <c r="V1477" s="12">
        <f>IF(ISNUMBER(Incoming_Data[[#This Row],[Confirmed Day]]),1,0)</f>
        <v>0</v>
      </c>
      <c r="X1477" t="s">
        <v>931</v>
      </c>
      <c r="Y1477" s="36">
        <v>41403</v>
      </c>
      <c r="AA1477" t="s">
        <v>1019</v>
      </c>
      <c r="AB1477" s="36">
        <v>41425</v>
      </c>
    </row>
    <row r="1478" spans="2:28" x14ac:dyDescent="0.25">
      <c r="B1478" s="24" t="s">
        <v>30</v>
      </c>
      <c r="C1478" s="24" t="s">
        <v>17</v>
      </c>
      <c r="D1478" s="24" t="s">
        <v>2190</v>
      </c>
      <c r="E1478" s="24" t="s">
        <v>543</v>
      </c>
      <c r="F1478" s="24" t="s">
        <v>544</v>
      </c>
      <c r="G1478" s="36">
        <v>41380</v>
      </c>
      <c r="H1478" s="36">
        <v>41380</v>
      </c>
      <c r="I1478" s="12">
        <v>4</v>
      </c>
      <c r="J1478" s="12">
        <v>4</v>
      </c>
      <c r="K1478" s="12">
        <v>4</v>
      </c>
      <c r="L1478" s="24" t="s">
        <v>10597</v>
      </c>
      <c r="M1478" t="str">
        <f>VLOOKUP(LEFT(Incoming_Data[[#This Row],[Object ID]],1),Lookup[#All],2,FALSE)</f>
        <v>Service Request</v>
      </c>
      <c r="N1478" s="36">
        <f>IFERROR(VLOOKUP(Incoming_Data[[#This Row],[Object ID]],SP_Data[#All],2,FALSE),"")</f>
        <v>41381</v>
      </c>
      <c r="O1478" s="36">
        <f>IFERROR(VLOOKUP(Incoming_Data[[#This Row],[Object ID]],Finalized_Data[#All],2,FALSE),"")</f>
        <v>41414</v>
      </c>
      <c r="P14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8" s="6">
        <f>IFERROR(DATE(YEAR(Incoming_Data[[#This Row],[Incoming Day]]),MONTH(Incoming_Data[[#This Row],[Incoming Day]]),1),"")</f>
        <v>41365</v>
      </c>
      <c r="R1478" s="3">
        <f>DATE(YEAR(Incoming_Data[[#This Row],[Incoming Day]]),1,1)</f>
        <v>41275</v>
      </c>
      <c r="S1478" s="6">
        <f>IFERROR(DATE(YEAR(Incoming_Data[[#This Row],[Completed Day]]),MONTH(Incoming_Data[[#This Row],[Completed Day]]),1),"")</f>
        <v>41365</v>
      </c>
      <c r="T1478" s="6">
        <f>IFERROR(DATE(YEAR(Incoming_Data[[#This Row],[Confirmed Day]]),MONTH(Incoming_Data[[#This Row],[Confirmed Day]]),1),"")</f>
        <v>41395</v>
      </c>
      <c r="U1478" s="12">
        <f>IF(ISNUMBER(Incoming_Data[[#This Row],[Completed Day]]),1,0)</f>
        <v>1</v>
      </c>
      <c r="V1478" s="12">
        <f>IF(ISNUMBER(Incoming_Data[[#This Row],[Confirmed Day]]),1,0)</f>
        <v>1</v>
      </c>
      <c r="X1478" t="s">
        <v>11384</v>
      </c>
      <c r="Y1478" s="36">
        <v>41402</v>
      </c>
      <c r="AA1478" t="s">
        <v>1021</v>
      </c>
      <c r="AB1478" s="36">
        <v>41423</v>
      </c>
    </row>
    <row r="1479" spans="2:28" x14ac:dyDescent="0.25">
      <c r="B1479" s="24" t="s">
        <v>30</v>
      </c>
      <c r="C1479" s="24" t="s">
        <v>17</v>
      </c>
      <c r="D1479" s="24" t="s">
        <v>2190</v>
      </c>
      <c r="E1479" s="24" t="s">
        <v>545</v>
      </c>
      <c r="F1479" s="24" t="s">
        <v>546</v>
      </c>
      <c r="G1479" s="36">
        <v>41380</v>
      </c>
      <c r="H1479" s="36">
        <v>41380</v>
      </c>
      <c r="I1479" s="12">
        <v>4</v>
      </c>
      <c r="J1479" s="12">
        <v>4</v>
      </c>
      <c r="K1479" s="12">
        <v>4</v>
      </c>
      <c r="L1479" s="24" t="s">
        <v>10597</v>
      </c>
      <c r="M1479" t="str">
        <f>VLOOKUP(LEFT(Incoming_Data[[#This Row],[Object ID]],1),Lookup[#All],2,FALSE)</f>
        <v>Service Request</v>
      </c>
      <c r="N1479" s="36">
        <f>IFERROR(VLOOKUP(Incoming_Data[[#This Row],[Object ID]],SP_Data[#All],2,FALSE),"")</f>
        <v>41381</v>
      </c>
      <c r="O1479" s="36">
        <f>IFERROR(VLOOKUP(Incoming_Data[[#This Row],[Object ID]],Finalized_Data[#All],2,FALSE),"")</f>
        <v>41414</v>
      </c>
      <c r="P14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79" s="6">
        <f>IFERROR(DATE(YEAR(Incoming_Data[[#This Row],[Incoming Day]]),MONTH(Incoming_Data[[#This Row],[Incoming Day]]),1),"")</f>
        <v>41365</v>
      </c>
      <c r="R1479" s="3">
        <f>DATE(YEAR(Incoming_Data[[#This Row],[Incoming Day]]),1,1)</f>
        <v>41275</v>
      </c>
      <c r="S1479" s="6">
        <f>IFERROR(DATE(YEAR(Incoming_Data[[#This Row],[Completed Day]]),MONTH(Incoming_Data[[#This Row],[Completed Day]]),1),"")</f>
        <v>41365</v>
      </c>
      <c r="T1479" s="6">
        <f>IFERROR(DATE(YEAR(Incoming_Data[[#This Row],[Confirmed Day]]),MONTH(Incoming_Data[[#This Row],[Confirmed Day]]),1),"")</f>
        <v>41395</v>
      </c>
      <c r="U1479" s="12">
        <f>IF(ISNUMBER(Incoming_Data[[#This Row],[Completed Day]]),1,0)</f>
        <v>1</v>
      </c>
      <c r="V1479" s="12">
        <f>IF(ISNUMBER(Incoming_Data[[#This Row],[Confirmed Day]]),1,0)</f>
        <v>1</v>
      </c>
      <c r="X1479" t="s">
        <v>11616</v>
      </c>
      <c r="Y1479" s="36">
        <v>41408</v>
      </c>
      <c r="AA1479" t="s">
        <v>1945</v>
      </c>
      <c r="AB1479" s="36">
        <v>41424</v>
      </c>
    </row>
    <row r="1480" spans="2:28" x14ac:dyDescent="0.25">
      <c r="B1480" s="24" t="s">
        <v>30</v>
      </c>
      <c r="C1480" s="24" t="s">
        <v>17</v>
      </c>
      <c r="D1480" s="24" t="s">
        <v>2190</v>
      </c>
      <c r="E1480" s="24" t="s">
        <v>547</v>
      </c>
      <c r="F1480" s="24" t="s">
        <v>548</v>
      </c>
      <c r="G1480" s="36">
        <v>41380</v>
      </c>
      <c r="H1480" s="36">
        <v>41380</v>
      </c>
      <c r="I1480" s="12">
        <v>4</v>
      </c>
      <c r="J1480" s="12">
        <v>4</v>
      </c>
      <c r="K1480" s="12">
        <v>4</v>
      </c>
      <c r="L1480" s="24" t="s">
        <v>10597</v>
      </c>
      <c r="M1480" t="str">
        <f>VLOOKUP(LEFT(Incoming_Data[[#This Row],[Object ID]],1),Lookup[#All],2,FALSE)</f>
        <v>Service Request</v>
      </c>
      <c r="N1480" s="36">
        <f>IFERROR(VLOOKUP(Incoming_Data[[#This Row],[Object ID]],SP_Data[#All],2,FALSE),"")</f>
        <v>41381</v>
      </c>
      <c r="O1480" s="36">
        <f>IFERROR(VLOOKUP(Incoming_Data[[#This Row],[Object ID]],Finalized_Data[#All],2,FALSE),"")</f>
        <v>41414</v>
      </c>
      <c r="P14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0" s="6">
        <f>IFERROR(DATE(YEAR(Incoming_Data[[#This Row],[Incoming Day]]),MONTH(Incoming_Data[[#This Row],[Incoming Day]]),1),"")</f>
        <v>41365</v>
      </c>
      <c r="R1480" s="3">
        <f>DATE(YEAR(Incoming_Data[[#This Row],[Incoming Day]]),1,1)</f>
        <v>41275</v>
      </c>
      <c r="S1480" s="6">
        <f>IFERROR(DATE(YEAR(Incoming_Data[[#This Row],[Completed Day]]),MONTH(Incoming_Data[[#This Row],[Completed Day]]),1),"")</f>
        <v>41365</v>
      </c>
      <c r="T1480" s="6">
        <f>IFERROR(DATE(YEAR(Incoming_Data[[#This Row],[Confirmed Day]]),MONTH(Incoming_Data[[#This Row],[Confirmed Day]]),1),"")</f>
        <v>41395</v>
      </c>
      <c r="U1480" s="12">
        <f>IF(ISNUMBER(Incoming_Data[[#This Row],[Completed Day]]),1,0)</f>
        <v>1</v>
      </c>
      <c r="V1480" s="12">
        <f>IF(ISNUMBER(Incoming_Data[[#This Row],[Confirmed Day]]),1,0)</f>
        <v>1</v>
      </c>
      <c r="X1480" t="s">
        <v>11510</v>
      </c>
      <c r="Y1480" s="36">
        <v>41408</v>
      </c>
      <c r="AA1480" t="s">
        <v>1947</v>
      </c>
      <c r="AB1480" s="36">
        <v>41425</v>
      </c>
    </row>
    <row r="1481" spans="2:28" x14ac:dyDescent="0.25">
      <c r="B1481" s="24" t="s">
        <v>30</v>
      </c>
      <c r="C1481" s="24" t="s">
        <v>17</v>
      </c>
      <c r="D1481" s="24" t="s">
        <v>2190</v>
      </c>
      <c r="E1481" s="24" t="s">
        <v>549</v>
      </c>
      <c r="F1481" s="24" t="s">
        <v>550</v>
      </c>
      <c r="G1481" s="36">
        <v>41380</v>
      </c>
      <c r="H1481" s="36">
        <v>41380</v>
      </c>
      <c r="I1481" s="12">
        <v>4</v>
      </c>
      <c r="J1481" s="12">
        <v>4</v>
      </c>
      <c r="K1481" s="12">
        <v>4</v>
      </c>
      <c r="L1481" s="24" t="s">
        <v>10597</v>
      </c>
      <c r="M1481" t="str">
        <f>VLOOKUP(LEFT(Incoming_Data[[#This Row],[Object ID]],1),Lookup[#All],2,FALSE)</f>
        <v>Service Request</v>
      </c>
      <c r="N1481" s="36">
        <f>IFERROR(VLOOKUP(Incoming_Data[[#This Row],[Object ID]],SP_Data[#All],2,FALSE),"")</f>
        <v>41381</v>
      </c>
      <c r="O1481" s="36">
        <f>IFERROR(VLOOKUP(Incoming_Data[[#This Row],[Object ID]],Finalized_Data[#All],2,FALSE),"")</f>
        <v>41414</v>
      </c>
      <c r="P14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1" s="6">
        <f>IFERROR(DATE(YEAR(Incoming_Data[[#This Row],[Incoming Day]]),MONTH(Incoming_Data[[#This Row],[Incoming Day]]),1),"")</f>
        <v>41365</v>
      </c>
      <c r="R1481" s="3">
        <f>DATE(YEAR(Incoming_Data[[#This Row],[Incoming Day]]),1,1)</f>
        <v>41275</v>
      </c>
      <c r="S1481" s="6">
        <f>IFERROR(DATE(YEAR(Incoming_Data[[#This Row],[Completed Day]]),MONTH(Incoming_Data[[#This Row],[Completed Day]]),1),"")</f>
        <v>41365</v>
      </c>
      <c r="T1481" s="6">
        <f>IFERROR(DATE(YEAR(Incoming_Data[[#This Row],[Confirmed Day]]),MONTH(Incoming_Data[[#This Row],[Confirmed Day]]),1),"")</f>
        <v>41395</v>
      </c>
      <c r="U1481" s="12">
        <f>IF(ISNUMBER(Incoming_Data[[#This Row],[Completed Day]]),1,0)</f>
        <v>1</v>
      </c>
      <c r="V1481" s="12">
        <f>IF(ISNUMBER(Incoming_Data[[#This Row],[Confirmed Day]]),1,0)</f>
        <v>1</v>
      </c>
      <c r="X1481" t="s">
        <v>11992</v>
      </c>
      <c r="Y1481" s="36">
        <v>41402</v>
      </c>
      <c r="AA1481" t="s">
        <v>1023</v>
      </c>
      <c r="AB1481" s="36">
        <v>41424</v>
      </c>
    </row>
    <row r="1482" spans="2:28" x14ac:dyDescent="0.25">
      <c r="B1482" s="24" t="s">
        <v>30</v>
      </c>
      <c r="C1482" s="24" t="s">
        <v>17</v>
      </c>
      <c r="D1482" s="24" t="s">
        <v>2190</v>
      </c>
      <c r="E1482" s="24" t="s">
        <v>551</v>
      </c>
      <c r="F1482" s="24" t="s">
        <v>552</v>
      </c>
      <c r="G1482" s="36">
        <v>41380</v>
      </c>
      <c r="H1482" s="36">
        <v>41380</v>
      </c>
      <c r="I1482" s="12">
        <v>4</v>
      </c>
      <c r="J1482" s="12">
        <v>4</v>
      </c>
      <c r="K1482" s="12">
        <v>4</v>
      </c>
      <c r="L1482" s="24" t="s">
        <v>10597</v>
      </c>
      <c r="M1482" t="str">
        <f>VLOOKUP(LEFT(Incoming_Data[[#This Row],[Object ID]],1),Lookup[#All],2,FALSE)</f>
        <v>Service Request</v>
      </c>
      <c r="N1482" s="36">
        <f>IFERROR(VLOOKUP(Incoming_Data[[#This Row],[Object ID]],SP_Data[#All],2,FALSE),"")</f>
        <v>41381</v>
      </c>
      <c r="O1482" s="36">
        <f>IFERROR(VLOOKUP(Incoming_Data[[#This Row],[Object ID]],Finalized_Data[#All],2,FALSE),"")</f>
        <v>41414</v>
      </c>
      <c r="P14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2" s="6">
        <f>IFERROR(DATE(YEAR(Incoming_Data[[#This Row],[Incoming Day]]),MONTH(Incoming_Data[[#This Row],[Incoming Day]]),1),"")</f>
        <v>41365</v>
      </c>
      <c r="R1482" s="3">
        <f>DATE(YEAR(Incoming_Data[[#This Row],[Incoming Day]]),1,1)</f>
        <v>41275</v>
      </c>
      <c r="S1482" s="6">
        <f>IFERROR(DATE(YEAR(Incoming_Data[[#This Row],[Completed Day]]),MONTH(Incoming_Data[[#This Row],[Completed Day]]),1),"")</f>
        <v>41365</v>
      </c>
      <c r="T1482" s="6">
        <f>IFERROR(DATE(YEAR(Incoming_Data[[#This Row],[Confirmed Day]]),MONTH(Incoming_Data[[#This Row],[Confirmed Day]]),1),"")</f>
        <v>41395</v>
      </c>
      <c r="U1482" s="12">
        <f>IF(ISNUMBER(Incoming_Data[[#This Row],[Completed Day]]),1,0)</f>
        <v>1</v>
      </c>
      <c r="V1482" s="12">
        <f>IF(ISNUMBER(Incoming_Data[[#This Row],[Confirmed Day]]),1,0)</f>
        <v>1</v>
      </c>
      <c r="X1482" t="s">
        <v>10723</v>
      </c>
      <c r="Y1482" s="36">
        <v>41401</v>
      </c>
      <c r="AA1482" t="s">
        <v>1431</v>
      </c>
      <c r="AB1482" s="36">
        <v>41424</v>
      </c>
    </row>
    <row r="1483" spans="2:28" x14ac:dyDescent="0.25">
      <c r="B1483" s="24" t="s">
        <v>30</v>
      </c>
      <c r="C1483" s="24" t="s">
        <v>17</v>
      </c>
      <c r="D1483" s="24" t="s">
        <v>2190</v>
      </c>
      <c r="E1483" s="24" t="s">
        <v>11738</v>
      </c>
      <c r="F1483" s="24" t="s">
        <v>11739</v>
      </c>
      <c r="G1483" s="36">
        <v>41381</v>
      </c>
      <c r="H1483" s="36">
        <v>41381</v>
      </c>
      <c r="I1483" s="12">
        <v>3</v>
      </c>
      <c r="J1483" s="12">
        <v>3</v>
      </c>
      <c r="K1483" s="12">
        <v>3</v>
      </c>
      <c r="L1483" s="24" t="s">
        <v>10599</v>
      </c>
      <c r="M1483" t="str">
        <f>VLOOKUP(LEFT(Incoming_Data[[#This Row],[Object ID]],1),Lookup[#All],2,FALSE)</f>
        <v>Service Request</v>
      </c>
      <c r="N1483" s="36">
        <f>IFERROR(VLOOKUP(Incoming_Data[[#This Row],[Object ID]],SP_Data[#All],2,FALSE),"")</f>
        <v>41407</v>
      </c>
      <c r="O1483" s="36" t="str">
        <f>IFERROR(VLOOKUP(Incoming_Data[[#This Row],[Object ID]],Finalized_Data[#All],2,FALSE),"")</f>
        <v/>
      </c>
      <c r="P14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3" s="6">
        <f>IFERROR(DATE(YEAR(Incoming_Data[[#This Row],[Incoming Day]]),MONTH(Incoming_Data[[#This Row],[Incoming Day]]),1),"")</f>
        <v>41365</v>
      </c>
      <c r="R1483" s="3">
        <f>DATE(YEAR(Incoming_Data[[#This Row],[Incoming Day]]),1,1)</f>
        <v>41275</v>
      </c>
      <c r="S1483" s="6">
        <f>IFERROR(DATE(YEAR(Incoming_Data[[#This Row],[Completed Day]]),MONTH(Incoming_Data[[#This Row],[Completed Day]]),1),"")</f>
        <v>41395</v>
      </c>
      <c r="T1483" s="6" t="str">
        <f>IFERROR(DATE(YEAR(Incoming_Data[[#This Row],[Confirmed Day]]),MONTH(Incoming_Data[[#This Row],[Confirmed Day]]),1),"")</f>
        <v/>
      </c>
      <c r="U1483" s="12">
        <f>IF(ISNUMBER(Incoming_Data[[#This Row],[Completed Day]]),1,0)</f>
        <v>1</v>
      </c>
      <c r="V1483" s="12">
        <f>IF(ISNUMBER(Incoming_Data[[#This Row],[Confirmed Day]]),1,0)</f>
        <v>0</v>
      </c>
      <c r="X1483" t="s">
        <v>11745</v>
      </c>
      <c r="Y1483" s="36">
        <v>41404</v>
      </c>
      <c r="AA1483" t="s">
        <v>1025</v>
      </c>
      <c r="AB1483" s="36">
        <v>41424</v>
      </c>
    </row>
    <row r="1484" spans="2:28" x14ac:dyDescent="0.25">
      <c r="B1484" s="24" t="s">
        <v>30</v>
      </c>
      <c r="C1484" s="24" t="s">
        <v>17</v>
      </c>
      <c r="D1484" s="24" t="s">
        <v>2190</v>
      </c>
      <c r="E1484" s="24" t="s">
        <v>11740</v>
      </c>
      <c r="F1484" s="24" t="s">
        <v>11741</v>
      </c>
      <c r="G1484" s="36">
        <v>41382</v>
      </c>
      <c r="H1484" s="36">
        <v>41382</v>
      </c>
      <c r="I1484" s="12">
        <v>3</v>
      </c>
      <c r="J1484" s="12">
        <v>3</v>
      </c>
      <c r="K1484" s="12">
        <v>3</v>
      </c>
      <c r="L1484" s="24" t="s">
        <v>10599</v>
      </c>
      <c r="M1484" t="str">
        <f>VLOOKUP(LEFT(Incoming_Data[[#This Row],[Object ID]],1),Lookup[#All],2,FALSE)</f>
        <v>Service Request</v>
      </c>
      <c r="N1484" s="36">
        <f>IFERROR(VLOOKUP(Incoming_Data[[#This Row],[Object ID]],SP_Data[#All],2,FALSE),"")</f>
        <v>41407</v>
      </c>
      <c r="O1484" s="36" t="str">
        <f>IFERROR(VLOOKUP(Incoming_Data[[#This Row],[Object ID]],Finalized_Data[#All],2,FALSE),"")</f>
        <v/>
      </c>
      <c r="P14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4" s="6">
        <f>IFERROR(DATE(YEAR(Incoming_Data[[#This Row],[Incoming Day]]),MONTH(Incoming_Data[[#This Row],[Incoming Day]]),1),"")</f>
        <v>41365</v>
      </c>
      <c r="R1484" s="3">
        <f>DATE(YEAR(Incoming_Data[[#This Row],[Incoming Day]]),1,1)</f>
        <v>41275</v>
      </c>
      <c r="S1484" s="6">
        <f>IFERROR(DATE(YEAR(Incoming_Data[[#This Row],[Completed Day]]),MONTH(Incoming_Data[[#This Row],[Completed Day]]),1),"")</f>
        <v>41395</v>
      </c>
      <c r="T1484" s="6" t="str">
        <f>IFERROR(DATE(YEAR(Incoming_Data[[#This Row],[Confirmed Day]]),MONTH(Incoming_Data[[#This Row],[Confirmed Day]]),1),"")</f>
        <v/>
      </c>
      <c r="U1484" s="12">
        <f>IF(ISNUMBER(Incoming_Data[[#This Row],[Completed Day]]),1,0)</f>
        <v>1</v>
      </c>
      <c r="V1484" s="12">
        <f>IF(ISNUMBER(Incoming_Data[[#This Row],[Confirmed Day]]),1,0)</f>
        <v>0</v>
      </c>
      <c r="X1484" t="s">
        <v>932</v>
      </c>
      <c r="Y1484" s="36">
        <v>41417</v>
      </c>
      <c r="AA1484" t="s">
        <v>1026</v>
      </c>
      <c r="AB1484" s="36">
        <v>41424</v>
      </c>
    </row>
    <row r="1485" spans="2:28" x14ac:dyDescent="0.25">
      <c r="B1485" s="24" t="s">
        <v>30</v>
      </c>
      <c r="C1485" s="24" t="s">
        <v>17</v>
      </c>
      <c r="D1485" s="24" t="s">
        <v>2190</v>
      </c>
      <c r="E1485" s="24" t="s">
        <v>613</v>
      </c>
      <c r="F1485" s="24" t="s">
        <v>614</v>
      </c>
      <c r="G1485" s="36">
        <v>41383</v>
      </c>
      <c r="H1485" s="36">
        <v>41382</v>
      </c>
      <c r="I1485" s="12">
        <v>3</v>
      </c>
      <c r="J1485" s="12">
        <v>3</v>
      </c>
      <c r="K1485" s="12">
        <v>3</v>
      </c>
      <c r="L1485" s="24" t="s">
        <v>10597</v>
      </c>
      <c r="M1485" t="str">
        <f>VLOOKUP(LEFT(Incoming_Data[[#This Row],[Object ID]],1),Lookup[#All],2,FALSE)</f>
        <v>Service Request</v>
      </c>
      <c r="N1485" s="36">
        <f>IFERROR(VLOOKUP(Incoming_Data[[#This Row],[Object ID]],SP_Data[#All],2,FALSE),"")</f>
        <v>41397</v>
      </c>
      <c r="O1485" s="36">
        <f>IFERROR(VLOOKUP(Incoming_Data[[#This Row],[Object ID]],Finalized_Data[#All],2,FALSE),"")</f>
        <v>41428</v>
      </c>
      <c r="P14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5" s="6">
        <f>IFERROR(DATE(YEAR(Incoming_Data[[#This Row],[Incoming Day]]),MONTH(Incoming_Data[[#This Row],[Incoming Day]]),1),"")</f>
        <v>41365</v>
      </c>
      <c r="R1485" s="3">
        <f>DATE(YEAR(Incoming_Data[[#This Row],[Incoming Day]]),1,1)</f>
        <v>41275</v>
      </c>
      <c r="S1485" s="6">
        <f>IFERROR(DATE(YEAR(Incoming_Data[[#This Row],[Completed Day]]),MONTH(Incoming_Data[[#This Row],[Completed Day]]),1),"")</f>
        <v>41395</v>
      </c>
      <c r="T1485" s="6">
        <f>IFERROR(DATE(YEAR(Incoming_Data[[#This Row],[Confirmed Day]]),MONTH(Incoming_Data[[#This Row],[Confirmed Day]]),1),"")</f>
        <v>41426</v>
      </c>
      <c r="U1485" s="12">
        <f>IF(ISNUMBER(Incoming_Data[[#This Row],[Completed Day]]),1,0)</f>
        <v>1</v>
      </c>
      <c r="V1485" s="12">
        <f>IF(ISNUMBER(Incoming_Data[[#This Row],[Confirmed Day]]),1,0)</f>
        <v>1</v>
      </c>
      <c r="X1485" t="s">
        <v>11568</v>
      </c>
      <c r="Y1485" s="36">
        <v>41404</v>
      </c>
      <c r="AA1485" t="s">
        <v>1433</v>
      </c>
      <c r="AB1485" s="36">
        <v>41425</v>
      </c>
    </row>
    <row r="1486" spans="2:28" x14ac:dyDescent="0.25">
      <c r="B1486" s="24" t="s">
        <v>30</v>
      </c>
      <c r="C1486" s="24" t="s">
        <v>17</v>
      </c>
      <c r="D1486" s="24" t="s">
        <v>2190</v>
      </c>
      <c r="E1486" s="24" t="s">
        <v>630</v>
      </c>
      <c r="F1486" s="24" t="s">
        <v>631</v>
      </c>
      <c r="G1486" s="36">
        <v>41386</v>
      </c>
      <c r="H1486" s="36">
        <v>41385</v>
      </c>
      <c r="I1486" s="12">
        <v>2</v>
      </c>
      <c r="J1486" s="12">
        <v>3</v>
      </c>
      <c r="K1486" s="12">
        <v>3</v>
      </c>
      <c r="L1486" s="24" t="s">
        <v>10597</v>
      </c>
      <c r="M1486" t="str">
        <f>VLOOKUP(LEFT(Incoming_Data[[#This Row],[Object ID]],1),Lookup[#All],2,FALSE)</f>
        <v>Service Request</v>
      </c>
      <c r="N1486" s="36">
        <f>IFERROR(VLOOKUP(Incoming_Data[[#This Row],[Object ID]],SP_Data[#All],2,FALSE),"")</f>
        <v>41388</v>
      </c>
      <c r="O1486" s="36">
        <f>IFERROR(VLOOKUP(Incoming_Data[[#This Row],[Object ID]],Finalized_Data[#All],2,FALSE),"")</f>
        <v>41419</v>
      </c>
      <c r="P14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6" s="6">
        <f>IFERROR(DATE(YEAR(Incoming_Data[[#This Row],[Incoming Day]]),MONTH(Incoming_Data[[#This Row],[Incoming Day]]),1),"")</f>
        <v>41365</v>
      </c>
      <c r="R1486" s="3">
        <f>DATE(YEAR(Incoming_Data[[#This Row],[Incoming Day]]),1,1)</f>
        <v>41275</v>
      </c>
      <c r="S1486" s="6">
        <f>IFERROR(DATE(YEAR(Incoming_Data[[#This Row],[Completed Day]]),MONTH(Incoming_Data[[#This Row],[Completed Day]]),1),"")</f>
        <v>41365</v>
      </c>
      <c r="T1486" s="6">
        <f>IFERROR(DATE(YEAR(Incoming_Data[[#This Row],[Confirmed Day]]),MONTH(Incoming_Data[[#This Row],[Confirmed Day]]),1),"")</f>
        <v>41395</v>
      </c>
      <c r="U1486" s="12">
        <f>IF(ISNUMBER(Incoming_Data[[#This Row],[Completed Day]]),1,0)</f>
        <v>1</v>
      </c>
      <c r="V1486" s="12">
        <f>IF(ISNUMBER(Incoming_Data[[#This Row],[Confirmed Day]]),1,0)</f>
        <v>1</v>
      </c>
      <c r="X1486" t="s">
        <v>11993</v>
      </c>
      <c r="Y1486" s="36">
        <v>41402</v>
      </c>
      <c r="AA1486" t="s">
        <v>1028</v>
      </c>
      <c r="AB1486" s="36">
        <v>41425</v>
      </c>
    </row>
    <row r="1487" spans="2:28" x14ac:dyDescent="0.25">
      <c r="B1487" s="24" t="s">
        <v>30</v>
      </c>
      <c r="C1487" s="24" t="s">
        <v>17</v>
      </c>
      <c r="D1487" s="24" t="s">
        <v>2190</v>
      </c>
      <c r="E1487" s="24" t="s">
        <v>669</v>
      </c>
      <c r="F1487" s="24" t="s">
        <v>670</v>
      </c>
      <c r="G1487" s="36">
        <v>41387</v>
      </c>
      <c r="H1487" s="36">
        <v>41387</v>
      </c>
      <c r="I1487" s="12">
        <v>4</v>
      </c>
      <c r="J1487" s="12">
        <v>4</v>
      </c>
      <c r="K1487" s="12">
        <v>4</v>
      </c>
      <c r="L1487" s="24" t="s">
        <v>10597</v>
      </c>
      <c r="M1487" t="str">
        <f>VLOOKUP(LEFT(Incoming_Data[[#This Row],[Object ID]],1),Lookup[#All],2,FALSE)</f>
        <v>Service Request</v>
      </c>
      <c r="N1487" s="36">
        <f>IFERROR(VLOOKUP(Incoming_Data[[#This Row],[Object ID]],SP_Data[#All],2,FALSE),"")</f>
        <v>41388</v>
      </c>
      <c r="O1487" s="36">
        <f>IFERROR(VLOOKUP(Incoming_Data[[#This Row],[Object ID]],Finalized_Data[#All],2,FALSE),"")</f>
        <v>41419</v>
      </c>
      <c r="P14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7" s="6">
        <f>IFERROR(DATE(YEAR(Incoming_Data[[#This Row],[Incoming Day]]),MONTH(Incoming_Data[[#This Row],[Incoming Day]]),1),"")</f>
        <v>41365</v>
      </c>
      <c r="R1487" s="3">
        <f>DATE(YEAR(Incoming_Data[[#This Row],[Incoming Day]]),1,1)</f>
        <v>41275</v>
      </c>
      <c r="S1487" s="6">
        <f>IFERROR(DATE(YEAR(Incoming_Data[[#This Row],[Completed Day]]),MONTH(Incoming_Data[[#This Row],[Completed Day]]),1),"")</f>
        <v>41365</v>
      </c>
      <c r="T1487" s="6">
        <f>IFERROR(DATE(YEAR(Incoming_Data[[#This Row],[Confirmed Day]]),MONTH(Incoming_Data[[#This Row],[Confirmed Day]]),1),"")</f>
        <v>41395</v>
      </c>
      <c r="U1487" s="12">
        <f>IF(ISNUMBER(Incoming_Data[[#This Row],[Completed Day]]),1,0)</f>
        <v>1</v>
      </c>
      <c r="V1487" s="12">
        <f>IF(ISNUMBER(Incoming_Data[[#This Row],[Confirmed Day]]),1,0)</f>
        <v>1</v>
      </c>
      <c r="X1487" t="s">
        <v>10851</v>
      </c>
      <c r="Y1487" s="36">
        <v>41402</v>
      </c>
      <c r="AA1487" t="s">
        <v>1029</v>
      </c>
      <c r="AB1487" s="36">
        <v>41425</v>
      </c>
    </row>
    <row r="1488" spans="2:28" x14ac:dyDescent="0.25">
      <c r="B1488" s="24" t="s">
        <v>30</v>
      </c>
      <c r="C1488" s="24" t="s">
        <v>17</v>
      </c>
      <c r="D1488" s="24" t="s">
        <v>2190</v>
      </c>
      <c r="E1488" s="24" t="s">
        <v>710</v>
      </c>
      <c r="F1488" s="24" t="s">
        <v>711</v>
      </c>
      <c r="G1488" s="36">
        <v>41389</v>
      </c>
      <c r="H1488" s="36">
        <v>41389</v>
      </c>
      <c r="I1488" s="12">
        <v>3</v>
      </c>
      <c r="J1488" s="12">
        <v>4</v>
      </c>
      <c r="K1488" s="12">
        <v>4</v>
      </c>
      <c r="L1488" s="24" t="s">
        <v>10597</v>
      </c>
      <c r="M1488" t="str">
        <f>VLOOKUP(LEFT(Incoming_Data[[#This Row],[Object ID]],1),Lookup[#All],2,FALSE)</f>
        <v>Service Request</v>
      </c>
      <c r="N1488" s="36">
        <f>IFERROR(VLOOKUP(Incoming_Data[[#This Row],[Object ID]],SP_Data[#All],2,FALSE),"")</f>
        <v>41397</v>
      </c>
      <c r="O1488" s="36">
        <f>IFERROR(VLOOKUP(Incoming_Data[[#This Row],[Object ID]],Finalized_Data[#All],2,FALSE),"")</f>
        <v>41428</v>
      </c>
      <c r="P14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8" s="6">
        <f>IFERROR(DATE(YEAR(Incoming_Data[[#This Row],[Incoming Day]]),MONTH(Incoming_Data[[#This Row],[Incoming Day]]),1),"")</f>
        <v>41365</v>
      </c>
      <c r="R1488" s="3">
        <f>DATE(YEAR(Incoming_Data[[#This Row],[Incoming Day]]),1,1)</f>
        <v>41275</v>
      </c>
      <c r="S1488" s="6">
        <f>IFERROR(DATE(YEAR(Incoming_Data[[#This Row],[Completed Day]]),MONTH(Incoming_Data[[#This Row],[Completed Day]]),1),"")</f>
        <v>41395</v>
      </c>
      <c r="T1488" s="6">
        <f>IFERROR(DATE(YEAR(Incoming_Data[[#This Row],[Confirmed Day]]),MONTH(Incoming_Data[[#This Row],[Confirmed Day]]),1),"")</f>
        <v>41426</v>
      </c>
      <c r="U1488" s="12">
        <f>IF(ISNUMBER(Incoming_Data[[#This Row],[Completed Day]]),1,0)</f>
        <v>1</v>
      </c>
      <c r="V1488" s="12">
        <f>IF(ISNUMBER(Incoming_Data[[#This Row],[Confirmed Day]]),1,0)</f>
        <v>1</v>
      </c>
      <c r="X1488" t="s">
        <v>1929</v>
      </c>
      <c r="Y1488" s="36">
        <v>41401</v>
      </c>
      <c r="AA1488" t="s">
        <v>2247</v>
      </c>
      <c r="AB1488" s="36">
        <v>41428</v>
      </c>
    </row>
    <row r="1489" spans="2:28" x14ac:dyDescent="0.25">
      <c r="B1489" s="24" t="s">
        <v>30</v>
      </c>
      <c r="C1489" s="24" t="s">
        <v>17</v>
      </c>
      <c r="D1489" s="24" t="s">
        <v>2190</v>
      </c>
      <c r="E1489" s="24" t="s">
        <v>716</v>
      </c>
      <c r="F1489" s="24" t="s">
        <v>717</v>
      </c>
      <c r="G1489" s="36">
        <v>41389</v>
      </c>
      <c r="H1489" s="36">
        <v>41389</v>
      </c>
      <c r="I1489" s="12">
        <v>3</v>
      </c>
      <c r="J1489" s="12">
        <v>3</v>
      </c>
      <c r="K1489" s="12">
        <v>3</v>
      </c>
      <c r="L1489" s="24" t="s">
        <v>10597</v>
      </c>
      <c r="M1489" t="str">
        <f>VLOOKUP(LEFT(Incoming_Data[[#This Row],[Object ID]],1),Lookup[#All],2,FALSE)</f>
        <v>Service Request</v>
      </c>
      <c r="N1489" s="36">
        <f>IFERROR(VLOOKUP(Incoming_Data[[#This Row],[Object ID]],SP_Data[#All],2,FALSE),"")</f>
        <v>41397</v>
      </c>
      <c r="O1489" s="36">
        <f>IFERROR(VLOOKUP(Incoming_Data[[#This Row],[Object ID]],Finalized_Data[#All],2,FALSE),"")</f>
        <v>41428</v>
      </c>
      <c r="P14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89" s="6">
        <f>IFERROR(DATE(YEAR(Incoming_Data[[#This Row],[Incoming Day]]),MONTH(Incoming_Data[[#This Row],[Incoming Day]]),1),"")</f>
        <v>41365</v>
      </c>
      <c r="R1489" s="3">
        <f>DATE(YEAR(Incoming_Data[[#This Row],[Incoming Day]]),1,1)</f>
        <v>41275</v>
      </c>
      <c r="S1489" s="6">
        <f>IFERROR(DATE(YEAR(Incoming_Data[[#This Row],[Completed Day]]),MONTH(Incoming_Data[[#This Row],[Completed Day]]),1),"")</f>
        <v>41395</v>
      </c>
      <c r="T1489" s="6">
        <f>IFERROR(DATE(YEAR(Incoming_Data[[#This Row],[Confirmed Day]]),MONTH(Incoming_Data[[#This Row],[Confirmed Day]]),1),"")</f>
        <v>41426</v>
      </c>
      <c r="U1489" s="12">
        <f>IF(ISNUMBER(Incoming_Data[[#This Row],[Completed Day]]),1,0)</f>
        <v>1</v>
      </c>
      <c r="V1489" s="12">
        <f>IF(ISNUMBER(Incoming_Data[[#This Row],[Confirmed Day]]),1,0)</f>
        <v>1</v>
      </c>
      <c r="X1489" t="s">
        <v>12144</v>
      </c>
      <c r="Y1489" s="36">
        <v>41410</v>
      </c>
      <c r="AA1489" t="s">
        <v>1031</v>
      </c>
      <c r="AB1489" s="36">
        <v>41425</v>
      </c>
    </row>
    <row r="1490" spans="2:28" x14ac:dyDescent="0.25">
      <c r="B1490" s="24" t="s">
        <v>30</v>
      </c>
      <c r="C1490" s="24" t="s">
        <v>17</v>
      </c>
      <c r="D1490" s="24" t="s">
        <v>2190</v>
      </c>
      <c r="E1490" s="24" t="s">
        <v>11742</v>
      </c>
      <c r="F1490" s="24" t="s">
        <v>11739</v>
      </c>
      <c r="G1490" s="36">
        <v>41390</v>
      </c>
      <c r="H1490" s="36">
        <v>41389</v>
      </c>
      <c r="I1490" s="12">
        <v>3</v>
      </c>
      <c r="J1490" s="12">
        <v>3</v>
      </c>
      <c r="K1490" s="12">
        <v>3</v>
      </c>
      <c r="L1490" s="24" t="s">
        <v>10599</v>
      </c>
      <c r="M1490" t="str">
        <f>VLOOKUP(LEFT(Incoming_Data[[#This Row],[Object ID]],1),Lookup[#All],2,FALSE)</f>
        <v>Service Request</v>
      </c>
      <c r="N1490" s="36">
        <f>IFERROR(VLOOKUP(Incoming_Data[[#This Row],[Object ID]],SP_Data[#All],2,FALSE),"")</f>
        <v>41417</v>
      </c>
      <c r="O1490" s="36" t="str">
        <f>IFERROR(VLOOKUP(Incoming_Data[[#This Row],[Object ID]],Finalized_Data[#All],2,FALSE),"")</f>
        <v/>
      </c>
      <c r="P14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0" s="6">
        <f>IFERROR(DATE(YEAR(Incoming_Data[[#This Row],[Incoming Day]]),MONTH(Incoming_Data[[#This Row],[Incoming Day]]),1),"")</f>
        <v>41365</v>
      </c>
      <c r="R1490" s="3">
        <f>DATE(YEAR(Incoming_Data[[#This Row],[Incoming Day]]),1,1)</f>
        <v>41275</v>
      </c>
      <c r="S1490" s="6">
        <f>IFERROR(DATE(YEAR(Incoming_Data[[#This Row],[Completed Day]]),MONTH(Incoming_Data[[#This Row],[Completed Day]]),1),"")</f>
        <v>41395</v>
      </c>
      <c r="T1490" s="6" t="str">
        <f>IFERROR(DATE(YEAR(Incoming_Data[[#This Row],[Confirmed Day]]),MONTH(Incoming_Data[[#This Row],[Confirmed Day]]),1),"")</f>
        <v/>
      </c>
      <c r="U1490" s="12">
        <f>IF(ISNUMBER(Incoming_Data[[#This Row],[Completed Day]]),1,0)</f>
        <v>1</v>
      </c>
      <c r="V1490" s="12">
        <f>IF(ISNUMBER(Incoming_Data[[#This Row],[Confirmed Day]]),1,0)</f>
        <v>0</v>
      </c>
      <c r="X1490" t="s">
        <v>11385</v>
      </c>
      <c r="Y1490" s="36">
        <v>41402</v>
      </c>
      <c r="AA1490" t="s">
        <v>10587</v>
      </c>
      <c r="AB1490" s="36">
        <v>41390</v>
      </c>
    </row>
    <row r="1491" spans="2:28" x14ac:dyDescent="0.25">
      <c r="B1491" s="24" t="s">
        <v>30</v>
      </c>
      <c r="C1491" s="24" t="s">
        <v>17</v>
      </c>
      <c r="D1491" s="24" t="s">
        <v>2190</v>
      </c>
      <c r="E1491" s="24" t="s">
        <v>11743</v>
      </c>
      <c r="F1491" s="24" t="s">
        <v>11739</v>
      </c>
      <c r="G1491" s="36">
        <v>41391</v>
      </c>
      <c r="H1491" s="36">
        <v>41390</v>
      </c>
      <c r="I1491" s="12">
        <v>3</v>
      </c>
      <c r="J1491" s="12">
        <v>3</v>
      </c>
      <c r="K1491" s="12">
        <v>3</v>
      </c>
      <c r="L1491" s="24" t="s">
        <v>10599</v>
      </c>
      <c r="M1491" t="str">
        <f>VLOOKUP(LEFT(Incoming_Data[[#This Row],[Object ID]],1),Lookup[#All],2,FALSE)</f>
        <v>Service Request</v>
      </c>
      <c r="N1491" s="36">
        <f>IFERROR(VLOOKUP(Incoming_Data[[#This Row],[Object ID]],SP_Data[#All],2,FALSE),"")</f>
        <v>41407</v>
      </c>
      <c r="O1491" s="36" t="str">
        <f>IFERROR(VLOOKUP(Incoming_Data[[#This Row],[Object ID]],Finalized_Data[#All],2,FALSE),"")</f>
        <v/>
      </c>
      <c r="P14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1" s="6">
        <f>IFERROR(DATE(YEAR(Incoming_Data[[#This Row],[Incoming Day]]),MONTH(Incoming_Data[[#This Row],[Incoming Day]]),1),"")</f>
        <v>41365</v>
      </c>
      <c r="R1491" s="3">
        <f>DATE(YEAR(Incoming_Data[[#This Row],[Incoming Day]]),1,1)</f>
        <v>41275</v>
      </c>
      <c r="S1491" s="6">
        <f>IFERROR(DATE(YEAR(Incoming_Data[[#This Row],[Completed Day]]),MONTH(Incoming_Data[[#This Row],[Completed Day]]),1),"")</f>
        <v>41395</v>
      </c>
      <c r="T1491" s="6" t="str">
        <f>IFERROR(DATE(YEAR(Incoming_Data[[#This Row],[Confirmed Day]]),MONTH(Incoming_Data[[#This Row],[Confirmed Day]]),1),"")</f>
        <v/>
      </c>
      <c r="U1491" s="12">
        <f>IF(ISNUMBER(Incoming_Data[[#This Row],[Completed Day]]),1,0)</f>
        <v>1</v>
      </c>
      <c r="V1491" s="12">
        <f>IF(ISNUMBER(Incoming_Data[[#This Row],[Confirmed Day]]),1,0)</f>
        <v>0</v>
      </c>
      <c r="X1491" t="s">
        <v>11387</v>
      </c>
      <c r="Y1491" s="36">
        <v>41402</v>
      </c>
      <c r="AA1491" t="s">
        <v>10583</v>
      </c>
      <c r="AB1491" s="36">
        <v>41414</v>
      </c>
    </row>
    <row r="1492" spans="2:28" x14ac:dyDescent="0.25">
      <c r="B1492" s="24" t="s">
        <v>30</v>
      </c>
      <c r="C1492" s="24" t="s">
        <v>17</v>
      </c>
      <c r="D1492" s="24" t="s">
        <v>2190</v>
      </c>
      <c r="E1492" s="24" t="s">
        <v>11744</v>
      </c>
      <c r="F1492" s="24" t="s">
        <v>11739</v>
      </c>
      <c r="G1492" s="36">
        <v>41397</v>
      </c>
      <c r="H1492" s="36">
        <v>41396</v>
      </c>
      <c r="I1492" s="12">
        <v>3</v>
      </c>
      <c r="J1492" s="12">
        <v>3</v>
      </c>
      <c r="K1492" s="12">
        <v>3</v>
      </c>
      <c r="L1492" s="24" t="s">
        <v>10599</v>
      </c>
      <c r="M1492" t="str">
        <f>VLOOKUP(LEFT(Incoming_Data[[#This Row],[Object ID]],1),Lookup[#All],2,FALSE)</f>
        <v>Service Request</v>
      </c>
      <c r="N1492" s="36">
        <f>IFERROR(VLOOKUP(Incoming_Data[[#This Row],[Object ID]],SP_Data[#All],2,FALSE),"")</f>
        <v>41417</v>
      </c>
      <c r="O1492" s="36" t="str">
        <f>IFERROR(VLOOKUP(Incoming_Data[[#This Row],[Object ID]],Finalized_Data[#All],2,FALSE),"")</f>
        <v/>
      </c>
      <c r="P14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2" s="6">
        <f>IFERROR(DATE(YEAR(Incoming_Data[[#This Row],[Incoming Day]]),MONTH(Incoming_Data[[#This Row],[Incoming Day]]),1),"")</f>
        <v>41395</v>
      </c>
      <c r="R1492" s="3">
        <f>DATE(YEAR(Incoming_Data[[#This Row],[Incoming Day]]),1,1)</f>
        <v>41275</v>
      </c>
      <c r="S1492" s="6">
        <f>IFERROR(DATE(YEAR(Incoming_Data[[#This Row],[Completed Day]]),MONTH(Incoming_Data[[#This Row],[Completed Day]]),1),"")</f>
        <v>41395</v>
      </c>
      <c r="T1492" s="6" t="str">
        <f>IFERROR(DATE(YEAR(Incoming_Data[[#This Row],[Confirmed Day]]),MONTH(Incoming_Data[[#This Row],[Confirmed Day]]),1),"")</f>
        <v/>
      </c>
      <c r="U1492" s="12">
        <f>IF(ISNUMBER(Incoming_Data[[#This Row],[Completed Day]]),1,0)</f>
        <v>1</v>
      </c>
      <c r="V1492" s="12">
        <f>IF(ISNUMBER(Incoming_Data[[#This Row],[Confirmed Day]]),1,0)</f>
        <v>0</v>
      </c>
      <c r="X1492" t="s">
        <v>10725</v>
      </c>
      <c r="Y1492" s="36">
        <v>41401</v>
      </c>
      <c r="AA1492" t="s">
        <v>10562</v>
      </c>
      <c r="AB1492" s="36">
        <v>41414</v>
      </c>
    </row>
    <row r="1493" spans="2:28" x14ac:dyDescent="0.25">
      <c r="B1493" s="24" t="s">
        <v>30</v>
      </c>
      <c r="C1493" s="24" t="s">
        <v>17</v>
      </c>
      <c r="D1493" s="24" t="s">
        <v>2190</v>
      </c>
      <c r="E1493" s="24" t="s">
        <v>898</v>
      </c>
      <c r="F1493" s="24" t="s">
        <v>899</v>
      </c>
      <c r="G1493" s="36">
        <v>41396</v>
      </c>
      <c r="H1493" s="36">
        <v>41396</v>
      </c>
      <c r="I1493" s="12">
        <v>3</v>
      </c>
      <c r="J1493" s="12">
        <v>3</v>
      </c>
      <c r="K1493" s="12">
        <v>3</v>
      </c>
      <c r="L1493" s="24" t="s">
        <v>10597</v>
      </c>
      <c r="M1493" t="str">
        <f>VLOOKUP(LEFT(Incoming_Data[[#This Row],[Object ID]],1),Lookup[#All],2,FALSE)</f>
        <v>Service Request</v>
      </c>
      <c r="N1493" s="36">
        <f>IFERROR(VLOOKUP(Incoming_Data[[#This Row],[Object ID]],SP_Data[#All],2,FALSE),"")</f>
        <v>41397</v>
      </c>
      <c r="O1493" s="36">
        <f>IFERROR(VLOOKUP(Incoming_Data[[#This Row],[Object ID]],Finalized_Data[#All],2,FALSE),"")</f>
        <v>41428</v>
      </c>
      <c r="P14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3" s="6">
        <f>IFERROR(DATE(YEAR(Incoming_Data[[#This Row],[Incoming Day]]),MONTH(Incoming_Data[[#This Row],[Incoming Day]]),1),"")</f>
        <v>41395</v>
      </c>
      <c r="R1493" s="3">
        <f>DATE(YEAR(Incoming_Data[[#This Row],[Incoming Day]]),1,1)</f>
        <v>41275</v>
      </c>
      <c r="S1493" s="6">
        <f>IFERROR(DATE(YEAR(Incoming_Data[[#This Row],[Completed Day]]),MONTH(Incoming_Data[[#This Row],[Completed Day]]),1),"")</f>
        <v>41395</v>
      </c>
      <c r="T1493" s="6">
        <f>IFERROR(DATE(YEAR(Incoming_Data[[#This Row],[Confirmed Day]]),MONTH(Incoming_Data[[#This Row],[Confirmed Day]]),1),"")</f>
        <v>41426</v>
      </c>
      <c r="U1493" s="12">
        <f>IF(ISNUMBER(Incoming_Data[[#This Row],[Completed Day]]),1,0)</f>
        <v>1</v>
      </c>
      <c r="V1493" s="12">
        <f>IF(ISNUMBER(Incoming_Data[[#This Row],[Confirmed Day]]),1,0)</f>
        <v>1</v>
      </c>
      <c r="X1493" t="s">
        <v>10727</v>
      </c>
      <c r="Y1493" s="36">
        <v>41401</v>
      </c>
      <c r="AA1493" t="s">
        <v>10550</v>
      </c>
      <c r="AB1493" s="36">
        <v>41414</v>
      </c>
    </row>
    <row r="1494" spans="2:28" x14ac:dyDescent="0.25">
      <c r="B1494" s="24" t="s">
        <v>30</v>
      </c>
      <c r="C1494" s="24" t="s">
        <v>17</v>
      </c>
      <c r="D1494" s="24" t="s">
        <v>2190</v>
      </c>
      <c r="E1494" s="24" t="s">
        <v>11745</v>
      </c>
      <c r="F1494" s="24" t="s">
        <v>11746</v>
      </c>
      <c r="G1494" s="36">
        <v>41401</v>
      </c>
      <c r="H1494" s="36">
        <v>41401</v>
      </c>
      <c r="I1494" s="12">
        <v>4</v>
      </c>
      <c r="J1494" s="12">
        <v>4</v>
      </c>
      <c r="K1494" s="12">
        <v>4</v>
      </c>
      <c r="L1494" s="24" t="s">
        <v>10599</v>
      </c>
      <c r="M1494" t="str">
        <f>VLOOKUP(LEFT(Incoming_Data[[#This Row],[Object ID]],1),Lookup[#All],2,FALSE)</f>
        <v>Service Request</v>
      </c>
      <c r="N1494" s="36">
        <f>IFERROR(VLOOKUP(Incoming_Data[[#This Row],[Object ID]],SP_Data[#All],2,FALSE),"")</f>
        <v>41404</v>
      </c>
      <c r="O1494" s="36" t="str">
        <f>IFERROR(VLOOKUP(Incoming_Data[[#This Row],[Object ID]],Finalized_Data[#All],2,FALSE),"")</f>
        <v/>
      </c>
      <c r="P14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4" s="6">
        <f>IFERROR(DATE(YEAR(Incoming_Data[[#This Row],[Incoming Day]]),MONTH(Incoming_Data[[#This Row],[Incoming Day]]),1),"")</f>
        <v>41395</v>
      </c>
      <c r="R1494" s="3">
        <f>DATE(YEAR(Incoming_Data[[#This Row],[Incoming Day]]),1,1)</f>
        <v>41275</v>
      </c>
      <c r="S1494" s="6">
        <f>IFERROR(DATE(YEAR(Incoming_Data[[#This Row],[Completed Day]]),MONTH(Incoming_Data[[#This Row],[Completed Day]]),1),"")</f>
        <v>41395</v>
      </c>
      <c r="T1494" s="6" t="str">
        <f>IFERROR(DATE(YEAR(Incoming_Data[[#This Row],[Confirmed Day]]),MONTH(Incoming_Data[[#This Row],[Confirmed Day]]),1),"")</f>
        <v/>
      </c>
      <c r="U1494" s="12">
        <f>IF(ISNUMBER(Incoming_Data[[#This Row],[Completed Day]]),1,0)</f>
        <v>1</v>
      </c>
      <c r="V1494" s="12">
        <f>IF(ISNUMBER(Incoming_Data[[#This Row],[Confirmed Day]]),1,0)</f>
        <v>0</v>
      </c>
      <c r="X1494" t="s">
        <v>933</v>
      </c>
      <c r="Y1494" s="36">
        <v>41401</v>
      </c>
      <c r="AA1494" t="s">
        <v>10531</v>
      </c>
      <c r="AB1494" s="36">
        <v>41414</v>
      </c>
    </row>
    <row r="1495" spans="2:28" x14ac:dyDescent="0.25">
      <c r="B1495" s="24" t="s">
        <v>30</v>
      </c>
      <c r="C1495" s="24" t="s">
        <v>17</v>
      </c>
      <c r="D1495" s="24" t="s">
        <v>2190</v>
      </c>
      <c r="E1495" s="24" t="s">
        <v>11747</v>
      </c>
      <c r="F1495" s="24" t="s">
        <v>711</v>
      </c>
      <c r="G1495" s="36">
        <v>41402</v>
      </c>
      <c r="H1495" s="36">
        <v>41402</v>
      </c>
      <c r="I1495" s="12">
        <v>3</v>
      </c>
      <c r="J1495" s="12">
        <v>3</v>
      </c>
      <c r="K1495" s="12">
        <v>3</v>
      </c>
      <c r="L1495" s="24" t="s">
        <v>10599</v>
      </c>
      <c r="M1495" t="str">
        <f>VLOOKUP(LEFT(Incoming_Data[[#This Row],[Object ID]],1),Lookup[#All],2,FALSE)</f>
        <v>Service Request</v>
      </c>
      <c r="N1495" s="36">
        <f>IFERROR(VLOOKUP(Incoming_Data[[#This Row],[Object ID]],SP_Data[#All],2,FALSE),"")</f>
        <v>41407</v>
      </c>
      <c r="O1495" s="36" t="str">
        <f>IFERROR(VLOOKUP(Incoming_Data[[#This Row],[Object ID]],Finalized_Data[#All],2,FALSE),"")</f>
        <v/>
      </c>
      <c r="P14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5" s="6">
        <f>IFERROR(DATE(YEAR(Incoming_Data[[#This Row],[Incoming Day]]),MONTH(Incoming_Data[[#This Row],[Incoming Day]]),1),"")</f>
        <v>41395</v>
      </c>
      <c r="R1495" s="3">
        <f>DATE(YEAR(Incoming_Data[[#This Row],[Incoming Day]]),1,1)</f>
        <v>41275</v>
      </c>
      <c r="S1495" s="6">
        <f>IFERROR(DATE(YEAR(Incoming_Data[[#This Row],[Completed Day]]),MONTH(Incoming_Data[[#This Row],[Completed Day]]),1),"")</f>
        <v>41395</v>
      </c>
      <c r="T1495" s="6" t="str">
        <f>IFERROR(DATE(YEAR(Incoming_Data[[#This Row],[Confirmed Day]]),MONTH(Incoming_Data[[#This Row],[Confirmed Day]]),1),"")</f>
        <v/>
      </c>
      <c r="U1495" s="12">
        <f>IF(ISNUMBER(Incoming_Data[[#This Row],[Completed Day]]),1,0)</f>
        <v>1</v>
      </c>
      <c r="V1495" s="12">
        <f>IF(ISNUMBER(Incoming_Data[[#This Row],[Confirmed Day]]),1,0)</f>
        <v>0</v>
      </c>
      <c r="X1495" t="s">
        <v>11994</v>
      </c>
      <c r="Y1495" s="36">
        <v>41401</v>
      </c>
      <c r="AA1495" t="s">
        <v>10526</v>
      </c>
      <c r="AB1495" s="36">
        <v>41425</v>
      </c>
    </row>
    <row r="1496" spans="2:28" x14ac:dyDescent="0.25">
      <c r="B1496" s="24" t="s">
        <v>30</v>
      </c>
      <c r="C1496" s="24" t="s">
        <v>17</v>
      </c>
      <c r="D1496" s="24" t="s">
        <v>2190</v>
      </c>
      <c r="E1496" s="24" t="s">
        <v>11748</v>
      </c>
      <c r="F1496" s="24" t="s">
        <v>11749</v>
      </c>
      <c r="G1496" s="36">
        <v>41404</v>
      </c>
      <c r="H1496" s="36">
        <v>41404</v>
      </c>
      <c r="I1496" s="12">
        <v>3</v>
      </c>
      <c r="J1496" s="12">
        <v>3</v>
      </c>
      <c r="K1496" s="12">
        <v>3</v>
      </c>
      <c r="L1496" s="24" t="s">
        <v>10599</v>
      </c>
      <c r="M1496" t="str">
        <f>VLOOKUP(LEFT(Incoming_Data[[#This Row],[Object ID]],1),Lookup[#All],2,FALSE)</f>
        <v>Service Request</v>
      </c>
      <c r="N1496" s="36">
        <f>IFERROR(VLOOKUP(Incoming_Data[[#This Row],[Object ID]],SP_Data[#All],2,FALSE),"")</f>
        <v>41407</v>
      </c>
      <c r="O1496" s="36" t="str">
        <f>IFERROR(VLOOKUP(Incoming_Data[[#This Row],[Object ID]],Finalized_Data[#All],2,FALSE),"")</f>
        <v/>
      </c>
      <c r="P14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6" s="6">
        <f>IFERROR(DATE(YEAR(Incoming_Data[[#This Row],[Incoming Day]]),MONTH(Incoming_Data[[#This Row],[Incoming Day]]),1),"")</f>
        <v>41395</v>
      </c>
      <c r="R1496" s="3">
        <f>DATE(YEAR(Incoming_Data[[#This Row],[Incoming Day]]),1,1)</f>
        <v>41275</v>
      </c>
      <c r="S1496" s="6">
        <f>IFERROR(DATE(YEAR(Incoming_Data[[#This Row],[Completed Day]]),MONTH(Incoming_Data[[#This Row],[Completed Day]]),1),"")</f>
        <v>41395</v>
      </c>
      <c r="T1496" s="6" t="str">
        <f>IFERROR(DATE(YEAR(Incoming_Data[[#This Row],[Confirmed Day]]),MONTH(Incoming_Data[[#This Row],[Confirmed Day]]),1),"")</f>
        <v/>
      </c>
      <c r="U1496" s="12">
        <f>IF(ISNUMBER(Incoming_Data[[#This Row],[Completed Day]]),1,0)</f>
        <v>1</v>
      </c>
      <c r="V1496" s="12">
        <f>IF(ISNUMBER(Incoming_Data[[#This Row],[Confirmed Day]]),1,0)</f>
        <v>0</v>
      </c>
      <c r="X1496" t="s">
        <v>11996</v>
      </c>
      <c r="Y1496" s="36">
        <v>41401</v>
      </c>
      <c r="AA1496" t="s">
        <v>10521</v>
      </c>
      <c r="AB1496" s="36">
        <v>41425</v>
      </c>
    </row>
    <row r="1497" spans="2:28" x14ac:dyDescent="0.25">
      <c r="B1497" s="24" t="s">
        <v>30</v>
      </c>
      <c r="C1497" s="24" t="s">
        <v>17</v>
      </c>
      <c r="D1497" s="24" t="s">
        <v>2190</v>
      </c>
      <c r="E1497" s="24" t="s">
        <v>11750</v>
      </c>
      <c r="F1497" s="24" t="s">
        <v>11751</v>
      </c>
      <c r="G1497" s="36">
        <v>41404</v>
      </c>
      <c r="H1497" s="36">
        <v>41404</v>
      </c>
      <c r="I1497" s="12">
        <v>3</v>
      </c>
      <c r="J1497" s="12">
        <v>3</v>
      </c>
      <c r="K1497" s="12">
        <v>3</v>
      </c>
      <c r="L1497" s="24" t="s">
        <v>10599</v>
      </c>
      <c r="M1497" t="str">
        <f>VLOOKUP(LEFT(Incoming_Data[[#This Row],[Object ID]],1),Lookup[#All],2,FALSE)</f>
        <v>Service Request</v>
      </c>
      <c r="N1497" s="36">
        <f>IFERROR(VLOOKUP(Incoming_Data[[#This Row],[Object ID]],SP_Data[#All],2,FALSE),"")</f>
        <v>41407</v>
      </c>
      <c r="O1497" s="36" t="str">
        <f>IFERROR(VLOOKUP(Incoming_Data[[#This Row],[Object ID]],Finalized_Data[#All],2,FALSE),"")</f>
        <v/>
      </c>
      <c r="P14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7" s="6">
        <f>IFERROR(DATE(YEAR(Incoming_Data[[#This Row],[Incoming Day]]),MONTH(Incoming_Data[[#This Row],[Incoming Day]]),1),"")</f>
        <v>41395</v>
      </c>
      <c r="R1497" s="3">
        <f>DATE(YEAR(Incoming_Data[[#This Row],[Incoming Day]]),1,1)</f>
        <v>41275</v>
      </c>
      <c r="S1497" s="6">
        <f>IFERROR(DATE(YEAR(Incoming_Data[[#This Row],[Completed Day]]),MONTH(Incoming_Data[[#This Row],[Completed Day]]),1),"")</f>
        <v>41395</v>
      </c>
      <c r="T1497" s="6" t="str">
        <f>IFERROR(DATE(YEAR(Incoming_Data[[#This Row],[Confirmed Day]]),MONTH(Incoming_Data[[#This Row],[Confirmed Day]]),1),"")</f>
        <v/>
      </c>
      <c r="U1497" s="12">
        <f>IF(ISNUMBER(Incoming_Data[[#This Row],[Completed Day]]),1,0)</f>
        <v>1</v>
      </c>
      <c r="V1497" s="12">
        <f>IF(ISNUMBER(Incoming_Data[[#This Row],[Confirmed Day]]),1,0)</f>
        <v>0</v>
      </c>
      <c r="X1497" t="s">
        <v>935</v>
      </c>
      <c r="Y1497" s="36">
        <v>41402</v>
      </c>
      <c r="AA1497" t="s">
        <v>10513</v>
      </c>
      <c r="AB1497" s="36">
        <v>41372</v>
      </c>
    </row>
    <row r="1498" spans="2:28" x14ac:dyDescent="0.25">
      <c r="B1498" s="24" t="s">
        <v>30</v>
      </c>
      <c r="C1498" s="24" t="s">
        <v>17</v>
      </c>
      <c r="D1498" s="24" t="s">
        <v>2190</v>
      </c>
      <c r="E1498" s="24" t="s">
        <v>11752</v>
      </c>
      <c r="F1498" s="24" t="s">
        <v>11753</v>
      </c>
      <c r="G1498" s="36">
        <v>41404</v>
      </c>
      <c r="H1498" s="36">
        <v>41404</v>
      </c>
      <c r="I1498" s="12">
        <v>3</v>
      </c>
      <c r="J1498" s="12">
        <v>3</v>
      </c>
      <c r="K1498" s="12">
        <v>3</v>
      </c>
      <c r="L1498" s="24" t="s">
        <v>10599</v>
      </c>
      <c r="M1498" t="str">
        <f>VLOOKUP(LEFT(Incoming_Data[[#This Row],[Object ID]],1),Lookup[#All],2,FALSE)</f>
        <v>Service Request</v>
      </c>
      <c r="N1498" s="36">
        <f>IFERROR(VLOOKUP(Incoming_Data[[#This Row],[Object ID]],SP_Data[#All],2,FALSE),"")</f>
        <v>41407</v>
      </c>
      <c r="O1498" s="36" t="str">
        <f>IFERROR(VLOOKUP(Incoming_Data[[#This Row],[Object ID]],Finalized_Data[#All],2,FALSE),"")</f>
        <v/>
      </c>
      <c r="P14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8" s="6">
        <f>IFERROR(DATE(YEAR(Incoming_Data[[#This Row],[Incoming Day]]),MONTH(Incoming_Data[[#This Row],[Incoming Day]]),1),"")</f>
        <v>41395</v>
      </c>
      <c r="R1498" s="3">
        <f>DATE(YEAR(Incoming_Data[[#This Row],[Incoming Day]]),1,1)</f>
        <v>41275</v>
      </c>
      <c r="S1498" s="6">
        <f>IFERROR(DATE(YEAR(Incoming_Data[[#This Row],[Completed Day]]),MONTH(Incoming_Data[[#This Row],[Completed Day]]),1),"")</f>
        <v>41395</v>
      </c>
      <c r="T1498" s="6" t="str">
        <f>IFERROR(DATE(YEAR(Incoming_Data[[#This Row],[Confirmed Day]]),MONTH(Incoming_Data[[#This Row],[Confirmed Day]]),1),"")</f>
        <v/>
      </c>
      <c r="U1498" s="12">
        <f>IF(ISNUMBER(Incoming_Data[[#This Row],[Completed Day]]),1,0)</f>
        <v>1</v>
      </c>
      <c r="V1498" s="12">
        <f>IF(ISNUMBER(Incoming_Data[[#This Row],[Confirmed Day]]),1,0)</f>
        <v>0</v>
      </c>
      <c r="X1498" t="s">
        <v>937</v>
      </c>
      <c r="Y1498" s="36">
        <v>41402</v>
      </c>
      <c r="AA1498" t="s">
        <v>10517</v>
      </c>
      <c r="AB1498" s="36">
        <v>41414</v>
      </c>
    </row>
    <row r="1499" spans="2:28" x14ac:dyDescent="0.25">
      <c r="B1499" s="24" t="s">
        <v>30</v>
      </c>
      <c r="C1499" s="24" t="s">
        <v>17</v>
      </c>
      <c r="D1499" s="24" t="s">
        <v>2190</v>
      </c>
      <c r="E1499" s="24" t="s">
        <v>11754</v>
      </c>
      <c r="F1499" s="24" t="s">
        <v>11755</v>
      </c>
      <c r="G1499" s="36">
        <v>41404</v>
      </c>
      <c r="H1499" s="36">
        <v>41404</v>
      </c>
      <c r="I1499" s="12">
        <v>3</v>
      </c>
      <c r="J1499" s="12">
        <v>3</v>
      </c>
      <c r="K1499" s="12">
        <v>3</v>
      </c>
      <c r="L1499" s="24" t="s">
        <v>10599</v>
      </c>
      <c r="M1499" t="str">
        <f>VLOOKUP(LEFT(Incoming_Data[[#This Row],[Object ID]],1),Lookup[#All],2,FALSE)</f>
        <v>Service Request</v>
      </c>
      <c r="N1499" s="36">
        <f>IFERROR(VLOOKUP(Incoming_Data[[#This Row],[Object ID]],SP_Data[#All],2,FALSE),"")</f>
        <v>41404</v>
      </c>
      <c r="O1499" s="36" t="str">
        <f>IFERROR(VLOOKUP(Incoming_Data[[#This Row],[Object ID]],Finalized_Data[#All],2,FALSE),"")</f>
        <v/>
      </c>
      <c r="P14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499" s="6">
        <f>IFERROR(DATE(YEAR(Incoming_Data[[#This Row],[Incoming Day]]),MONTH(Incoming_Data[[#This Row],[Incoming Day]]),1),"")</f>
        <v>41395</v>
      </c>
      <c r="R1499" s="3">
        <f>DATE(YEAR(Incoming_Data[[#This Row],[Incoming Day]]),1,1)</f>
        <v>41275</v>
      </c>
      <c r="S1499" s="6">
        <f>IFERROR(DATE(YEAR(Incoming_Data[[#This Row],[Completed Day]]),MONTH(Incoming_Data[[#This Row],[Completed Day]]),1),"")</f>
        <v>41395</v>
      </c>
      <c r="T1499" s="6" t="str">
        <f>IFERROR(DATE(YEAR(Incoming_Data[[#This Row],[Confirmed Day]]),MONTH(Incoming_Data[[#This Row],[Confirmed Day]]),1),"")</f>
        <v/>
      </c>
      <c r="U1499" s="12">
        <f>IF(ISNUMBER(Incoming_Data[[#This Row],[Completed Day]]),1,0)</f>
        <v>1</v>
      </c>
      <c r="V1499" s="12">
        <f>IF(ISNUMBER(Incoming_Data[[#This Row],[Confirmed Day]]),1,0)</f>
        <v>0</v>
      </c>
      <c r="X1499" t="s">
        <v>10729</v>
      </c>
      <c r="Y1499" s="36">
        <v>41402</v>
      </c>
      <c r="AA1499" t="s">
        <v>10480</v>
      </c>
      <c r="AB1499" s="36">
        <v>41390</v>
      </c>
    </row>
    <row r="1500" spans="2:28" x14ac:dyDescent="0.25">
      <c r="B1500" s="24" t="s">
        <v>30</v>
      </c>
      <c r="C1500" s="24" t="s">
        <v>17</v>
      </c>
      <c r="D1500" s="24" t="s">
        <v>2190</v>
      </c>
      <c r="E1500" s="24" t="s">
        <v>11756</v>
      </c>
      <c r="F1500" s="24" t="s">
        <v>11186</v>
      </c>
      <c r="G1500" s="36">
        <v>41410</v>
      </c>
      <c r="H1500" s="36">
        <v>41410</v>
      </c>
      <c r="I1500" s="12">
        <v>3</v>
      </c>
      <c r="J1500" s="12">
        <v>3</v>
      </c>
      <c r="K1500" s="12">
        <v>3</v>
      </c>
      <c r="L1500" s="24" t="s">
        <v>10602</v>
      </c>
      <c r="M1500" t="str">
        <f>VLOOKUP(LEFT(Incoming_Data[[#This Row],[Object ID]],1),Lookup[#All],2,FALSE)</f>
        <v>Service Request</v>
      </c>
      <c r="N1500" s="36">
        <f>IFERROR(VLOOKUP(Incoming_Data[[#This Row],[Object ID]],SP_Data[#All],2,FALSE),"")</f>
        <v>41428</v>
      </c>
      <c r="O1500" s="36" t="str">
        <f>IFERROR(VLOOKUP(Incoming_Data[[#This Row],[Object ID]],Finalized_Data[#All],2,FALSE),"")</f>
        <v/>
      </c>
      <c r="P15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0" s="6">
        <f>IFERROR(DATE(YEAR(Incoming_Data[[#This Row],[Incoming Day]]),MONTH(Incoming_Data[[#This Row],[Incoming Day]]),1),"")</f>
        <v>41395</v>
      </c>
      <c r="R1500" s="3">
        <f>DATE(YEAR(Incoming_Data[[#This Row],[Incoming Day]]),1,1)</f>
        <v>41275</v>
      </c>
      <c r="S1500" s="6">
        <f>IFERROR(DATE(YEAR(Incoming_Data[[#This Row],[Completed Day]]),MONTH(Incoming_Data[[#This Row],[Completed Day]]),1),"")</f>
        <v>41426</v>
      </c>
      <c r="T1500" s="6" t="str">
        <f>IFERROR(DATE(YEAR(Incoming_Data[[#This Row],[Confirmed Day]]),MONTH(Incoming_Data[[#This Row],[Confirmed Day]]),1),"")</f>
        <v/>
      </c>
      <c r="U1500" s="12">
        <f>IF(ISNUMBER(Incoming_Data[[#This Row],[Completed Day]]),1,0)</f>
        <v>1</v>
      </c>
      <c r="V1500" s="12">
        <f>IF(ISNUMBER(Incoming_Data[[#This Row],[Confirmed Day]]),1,0)</f>
        <v>0</v>
      </c>
      <c r="X1500" t="s">
        <v>11617</v>
      </c>
      <c r="Y1500" s="36">
        <v>41409</v>
      </c>
      <c r="AA1500" t="s">
        <v>10392</v>
      </c>
      <c r="AB1500" s="36">
        <v>41419</v>
      </c>
    </row>
    <row r="1501" spans="2:28" x14ac:dyDescent="0.25">
      <c r="B1501" s="24" t="s">
        <v>30</v>
      </c>
      <c r="C1501" s="24" t="s">
        <v>17</v>
      </c>
      <c r="D1501" s="24" t="s">
        <v>2190</v>
      </c>
      <c r="E1501" s="24" t="s">
        <v>11757</v>
      </c>
      <c r="F1501" s="24" t="s">
        <v>11739</v>
      </c>
      <c r="G1501" s="36">
        <v>41411</v>
      </c>
      <c r="H1501" s="36">
        <v>41410</v>
      </c>
      <c r="I1501" s="12">
        <v>3</v>
      </c>
      <c r="J1501" s="12">
        <v>3</v>
      </c>
      <c r="K1501" s="12">
        <v>3</v>
      </c>
      <c r="L1501" s="24" t="s">
        <v>10602</v>
      </c>
      <c r="M1501" t="str">
        <f>VLOOKUP(LEFT(Incoming_Data[[#This Row],[Object ID]],1),Lookup[#All],2,FALSE)</f>
        <v>Service Request</v>
      </c>
      <c r="N1501" s="36">
        <f>IFERROR(VLOOKUP(Incoming_Data[[#This Row],[Object ID]],SP_Data[#All],2,FALSE),"")</f>
        <v>41428</v>
      </c>
      <c r="O1501" s="36" t="str">
        <f>IFERROR(VLOOKUP(Incoming_Data[[#This Row],[Object ID]],Finalized_Data[#All],2,FALSE),"")</f>
        <v/>
      </c>
      <c r="P15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1" s="6">
        <f>IFERROR(DATE(YEAR(Incoming_Data[[#This Row],[Incoming Day]]),MONTH(Incoming_Data[[#This Row],[Incoming Day]]),1),"")</f>
        <v>41395</v>
      </c>
      <c r="R1501" s="3">
        <f>DATE(YEAR(Incoming_Data[[#This Row],[Incoming Day]]),1,1)</f>
        <v>41275</v>
      </c>
      <c r="S1501" s="6">
        <f>IFERROR(DATE(YEAR(Incoming_Data[[#This Row],[Completed Day]]),MONTH(Incoming_Data[[#This Row],[Completed Day]]),1),"")</f>
        <v>41426</v>
      </c>
      <c r="T1501" s="6" t="str">
        <f>IFERROR(DATE(YEAR(Incoming_Data[[#This Row],[Confirmed Day]]),MONTH(Incoming_Data[[#This Row],[Confirmed Day]]),1),"")</f>
        <v/>
      </c>
      <c r="U1501" s="12">
        <f>IF(ISNUMBER(Incoming_Data[[#This Row],[Completed Day]]),1,0)</f>
        <v>1</v>
      </c>
      <c r="V1501" s="12">
        <f>IF(ISNUMBER(Incoming_Data[[#This Row],[Confirmed Day]]),1,0)</f>
        <v>0</v>
      </c>
      <c r="X1501" t="s">
        <v>11997</v>
      </c>
      <c r="Y1501" s="36">
        <v>41402</v>
      </c>
      <c r="AA1501" t="s">
        <v>10379</v>
      </c>
      <c r="AB1501" s="36">
        <v>41414</v>
      </c>
    </row>
    <row r="1502" spans="2:28" x14ac:dyDescent="0.25">
      <c r="B1502" s="24" t="s">
        <v>30</v>
      </c>
      <c r="C1502" s="24" t="s">
        <v>17</v>
      </c>
      <c r="D1502" s="24" t="s">
        <v>2190</v>
      </c>
      <c r="E1502" s="24" t="s">
        <v>11758</v>
      </c>
      <c r="F1502" s="24" t="s">
        <v>11759</v>
      </c>
      <c r="G1502" s="36">
        <v>41411</v>
      </c>
      <c r="H1502" s="36">
        <v>41411</v>
      </c>
      <c r="I1502" s="12">
        <v>3</v>
      </c>
      <c r="J1502" s="12">
        <v>3</v>
      </c>
      <c r="K1502" s="12">
        <v>3</v>
      </c>
      <c r="L1502" s="24" t="s">
        <v>10602</v>
      </c>
      <c r="M1502" t="str">
        <f>VLOOKUP(LEFT(Incoming_Data[[#This Row],[Object ID]],1),Lookup[#All],2,FALSE)</f>
        <v>Service Request</v>
      </c>
      <c r="N1502" s="36" t="str">
        <f>IFERROR(VLOOKUP(Incoming_Data[[#This Row],[Object ID]],SP_Data[#All],2,FALSE),"")</f>
        <v/>
      </c>
      <c r="O1502" s="36" t="str">
        <f>IFERROR(VLOOKUP(Incoming_Data[[#This Row],[Object ID]],Finalized_Data[#All],2,FALSE),"")</f>
        <v/>
      </c>
      <c r="P15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2" s="6">
        <f>IFERROR(DATE(YEAR(Incoming_Data[[#This Row],[Incoming Day]]),MONTH(Incoming_Data[[#This Row],[Incoming Day]]),1),"")</f>
        <v>41395</v>
      </c>
      <c r="R1502" s="3">
        <f>DATE(YEAR(Incoming_Data[[#This Row],[Incoming Day]]),1,1)</f>
        <v>41275</v>
      </c>
      <c r="S1502" s="6" t="str">
        <f>IFERROR(DATE(YEAR(Incoming_Data[[#This Row],[Completed Day]]),MONTH(Incoming_Data[[#This Row],[Completed Day]]),1),"")</f>
        <v/>
      </c>
      <c r="T1502" s="6" t="str">
        <f>IFERROR(DATE(YEAR(Incoming_Data[[#This Row],[Confirmed Day]]),MONTH(Incoming_Data[[#This Row],[Confirmed Day]]),1),"")</f>
        <v/>
      </c>
      <c r="U1502" s="12">
        <f>IF(ISNUMBER(Incoming_Data[[#This Row],[Completed Day]]),1,0)</f>
        <v>0</v>
      </c>
      <c r="V1502" s="12">
        <f>IF(ISNUMBER(Incoming_Data[[#This Row],[Confirmed Day]]),1,0)</f>
        <v>0</v>
      </c>
      <c r="X1502" t="s">
        <v>10852</v>
      </c>
      <c r="Y1502" s="36">
        <v>41407</v>
      </c>
      <c r="AA1502" t="s">
        <v>10365</v>
      </c>
      <c r="AB1502" s="36">
        <v>41354</v>
      </c>
    </row>
    <row r="1503" spans="2:28" x14ac:dyDescent="0.25">
      <c r="B1503" s="24" t="s">
        <v>30</v>
      </c>
      <c r="C1503" s="24" t="s">
        <v>17</v>
      </c>
      <c r="D1503" s="24" t="s">
        <v>2190</v>
      </c>
      <c r="E1503" s="24" t="s">
        <v>11760</v>
      </c>
      <c r="F1503" s="24" t="s">
        <v>11186</v>
      </c>
      <c r="G1503" s="36">
        <v>41414</v>
      </c>
      <c r="H1503" s="36">
        <v>41414</v>
      </c>
      <c r="I1503" s="12">
        <v>3</v>
      </c>
      <c r="J1503" s="12">
        <v>3</v>
      </c>
      <c r="K1503" s="12">
        <v>3</v>
      </c>
      <c r="L1503" s="24" t="s">
        <v>10602</v>
      </c>
      <c r="M1503" t="str">
        <f>VLOOKUP(LEFT(Incoming_Data[[#This Row],[Object ID]],1),Lookup[#All],2,FALSE)</f>
        <v>Service Request</v>
      </c>
      <c r="N1503" s="36">
        <f>IFERROR(VLOOKUP(Incoming_Data[[#This Row],[Object ID]],SP_Data[#All],2,FALSE),"")</f>
        <v>41428</v>
      </c>
      <c r="O1503" s="36" t="str">
        <f>IFERROR(VLOOKUP(Incoming_Data[[#This Row],[Object ID]],Finalized_Data[#All],2,FALSE),"")</f>
        <v/>
      </c>
      <c r="P15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3" s="6">
        <f>IFERROR(DATE(YEAR(Incoming_Data[[#This Row],[Incoming Day]]),MONTH(Incoming_Data[[#This Row],[Incoming Day]]),1),"")</f>
        <v>41395</v>
      </c>
      <c r="R1503" s="3">
        <f>DATE(YEAR(Incoming_Data[[#This Row],[Incoming Day]]),1,1)</f>
        <v>41275</v>
      </c>
      <c r="S1503" s="6">
        <f>IFERROR(DATE(YEAR(Incoming_Data[[#This Row],[Completed Day]]),MONTH(Incoming_Data[[#This Row],[Completed Day]]),1),"")</f>
        <v>41426</v>
      </c>
      <c r="T1503" s="6" t="str">
        <f>IFERROR(DATE(YEAR(Incoming_Data[[#This Row],[Confirmed Day]]),MONTH(Incoming_Data[[#This Row],[Confirmed Day]]),1),"")</f>
        <v/>
      </c>
      <c r="U1503" s="12">
        <f>IF(ISNUMBER(Incoming_Data[[#This Row],[Completed Day]]),1,0)</f>
        <v>1</v>
      </c>
      <c r="V1503" s="12">
        <f>IF(ISNUMBER(Incoming_Data[[#This Row],[Confirmed Day]]),1,0)</f>
        <v>0</v>
      </c>
      <c r="X1503" t="s">
        <v>12517</v>
      </c>
      <c r="Y1503" s="36">
        <v>41404</v>
      </c>
      <c r="AA1503" t="s">
        <v>10352</v>
      </c>
      <c r="AB1503" s="36">
        <v>41354</v>
      </c>
    </row>
    <row r="1504" spans="2:28" x14ac:dyDescent="0.25">
      <c r="B1504" s="24" t="s">
        <v>30</v>
      </c>
      <c r="C1504" s="24" t="s">
        <v>17</v>
      </c>
      <c r="D1504" s="24" t="s">
        <v>2190</v>
      </c>
      <c r="E1504" s="24" t="s">
        <v>11761</v>
      </c>
      <c r="F1504" s="24" t="s">
        <v>11232</v>
      </c>
      <c r="G1504" s="36">
        <v>41414</v>
      </c>
      <c r="H1504" s="36">
        <v>41414</v>
      </c>
      <c r="I1504" s="12">
        <v>3</v>
      </c>
      <c r="J1504" s="12">
        <v>3</v>
      </c>
      <c r="K1504" s="12">
        <v>3</v>
      </c>
      <c r="L1504" s="24" t="s">
        <v>10602</v>
      </c>
      <c r="M1504" t="str">
        <f>VLOOKUP(LEFT(Incoming_Data[[#This Row],[Object ID]],1),Lookup[#All],2,FALSE)</f>
        <v>Service Request</v>
      </c>
      <c r="N1504" s="36">
        <f>IFERROR(VLOOKUP(Incoming_Data[[#This Row],[Object ID]],SP_Data[#All],2,FALSE),"")</f>
        <v>41428</v>
      </c>
      <c r="O1504" s="36" t="str">
        <f>IFERROR(VLOOKUP(Incoming_Data[[#This Row],[Object ID]],Finalized_Data[#All],2,FALSE),"")</f>
        <v/>
      </c>
      <c r="P15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4" s="6">
        <f>IFERROR(DATE(YEAR(Incoming_Data[[#This Row],[Incoming Day]]),MONTH(Incoming_Data[[#This Row],[Incoming Day]]),1),"")</f>
        <v>41395</v>
      </c>
      <c r="R1504" s="3">
        <f>DATE(YEAR(Incoming_Data[[#This Row],[Incoming Day]]),1,1)</f>
        <v>41275</v>
      </c>
      <c r="S1504" s="6">
        <f>IFERROR(DATE(YEAR(Incoming_Data[[#This Row],[Completed Day]]),MONTH(Incoming_Data[[#This Row],[Completed Day]]),1),"")</f>
        <v>41426</v>
      </c>
      <c r="T1504" s="6" t="str">
        <f>IFERROR(DATE(YEAR(Incoming_Data[[#This Row],[Confirmed Day]]),MONTH(Incoming_Data[[#This Row],[Confirmed Day]]),1),"")</f>
        <v/>
      </c>
      <c r="U1504" s="12">
        <f>IF(ISNUMBER(Incoming_Data[[#This Row],[Completed Day]]),1,0)</f>
        <v>1</v>
      </c>
      <c r="V1504" s="12">
        <f>IF(ISNUMBER(Incoming_Data[[#This Row],[Confirmed Day]]),1,0)</f>
        <v>0</v>
      </c>
      <c r="X1504" t="s">
        <v>11569</v>
      </c>
      <c r="Y1504" s="36">
        <v>41409</v>
      </c>
      <c r="AA1504" t="s">
        <v>10331</v>
      </c>
      <c r="AB1504" s="36">
        <v>41354</v>
      </c>
    </row>
    <row r="1505" spans="2:28" x14ac:dyDescent="0.25">
      <c r="B1505" s="24" t="s">
        <v>30</v>
      </c>
      <c r="C1505" s="24" t="s">
        <v>17</v>
      </c>
      <c r="D1505" s="24" t="s">
        <v>2190</v>
      </c>
      <c r="E1505" s="24" t="s">
        <v>11762</v>
      </c>
      <c r="F1505" s="24" t="s">
        <v>11763</v>
      </c>
      <c r="G1505" s="36">
        <v>41415</v>
      </c>
      <c r="H1505" s="36">
        <v>41414</v>
      </c>
      <c r="I1505" s="12">
        <v>3</v>
      </c>
      <c r="J1505" s="12">
        <v>3</v>
      </c>
      <c r="K1505" s="12">
        <v>3</v>
      </c>
      <c r="L1505" s="24" t="s">
        <v>10602</v>
      </c>
      <c r="M1505" t="str">
        <f>VLOOKUP(LEFT(Incoming_Data[[#This Row],[Object ID]],1),Lookup[#All],2,FALSE)</f>
        <v>Service Request</v>
      </c>
      <c r="N1505" s="36">
        <f>IFERROR(VLOOKUP(Incoming_Data[[#This Row],[Object ID]],SP_Data[#All],2,FALSE),"")</f>
        <v>41428</v>
      </c>
      <c r="O1505" s="36" t="str">
        <f>IFERROR(VLOOKUP(Incoming_Data[[#This Row],[Object ID]],Finalized_Data[#All],2,FALSE),"")</f>
        <v/>
      </c>
      <c r="P15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5" s="6">
        <f>IFERROR(DATE(YEAR(Incoming_Data[[#This Row],[Incoming Day]]),MONTH(Incoming_Data[[#This Row],[Incoming Day]]),1),"")</f>
        <v>41395</v>
      </c>
      <c r="R1505" s="3">
        <f>DATE(YEAR(Incoming_Data[[#This Row],[Incoming Day]]),1,1)</f>
        <v>41275</v>
      </c>
      <c r="S1505" s="6">
        <f>IFERROR(DATE(YEAR(Incoming_Data[[#This Row],[Completed Day]]),MONTH(Incoming_Data[[#This Row],[Completed Day]]),1),"")</f>
        <v>41426</v>
      </c>
      <c r="T1505" s="6" t="str">
        <f>IFERROR(DATE(YEAR(Incoming_Data[[#This Row],[Confirmed Day]]),MONTH(Incoming_Data[[#This Row],[Confirmed Day]]),1),"")</f>
        <v/>
      </c>
      <c r="U1505" s="12">
        <f>IF(ISNUMBER(Incoming_Data[[#This Row],[Completed Day]]),1,0)</f>
        <v>1</v>
      </c>
      <c r="V1505" s="12">
        <f>IF(ISNUMBER(Incoming_Data[[#This Row],[Confirmed Day]]),1,0)</f>
        <v>0</v>
      </c>
      <c r="X1505" t="s">
        <v>11824</v>
      </c>
      <c r="Y1505" s="36">
        <v>41402</v>
      </c>
      <c r="AA1505" t="s">
        <v>10318</v>
      </c>
      <c r="AB1505" s="36">
        <v>41354</v>
      </c>
    </row>
    <row r="1506" spans="2:28" x14ac:dyDescent="0.25">
      <c r="B1506" s="24" t="s">
        <v>30</v>
      </c>
      <c r="C1506" s="24" t="s">
        <v>17</v>
      </c>
      <c r="D1506" s="24" t="s">
        <v>2190</v>
      </c>
      <c r="E1506" s="24" t="s">
        <v>11764</v>
      </c>
      <c r="F1506" s="24" t="s">
        <v>11765</v>
      </c>
      <c r="G1506" s="36">
        <v>41415</v>
      </c>
      <c r="H1506" s="36">
        <v>41414</v>
      </c>
      <c r="I1506" s="12">
        <v>3</v>
      </c>
      <c r="J1506" s="12">
        <v>4</v>
      </c>
      <c r="K1506" s="12">
        <v>4</v>
      </c>
      <c r="L1506" s="24" t="s">
        <v>10602</v>
      </c>
      <c r="M1506" t="str">
        <f>VLOOKUP(LEFT(Incoming_Data[[#This Row],[Object ID]],1),Lookup[#All],2,FALSE)</f>
        <v>Service Request</v>
      </c>
      <c r="N1506" s="36">
        <f>IFERROR(VLOOKUP(Incoming_Data[[#This Row],[Object ID]],SP_Data[#All],2,FALSE),"")</f>
        <v>41428</v>
      </c>
      <c r="O1506" s="36" t="str">
        <f>IFERROR(VLOOKUP(Incoming_Data[[#This Row],[Object ID]],Finalized_Data[#All],2,FALSE),"")</f>
        <v/>
      </c>
      <c r="P15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6" s="6">
        <f>IFERROR(DATE(YEAR(Incoming_Data[[#This Row],[Incoming Day]]),MONTH(Incoming_Data[[#This Row],[Incoming Day]]),1),"")</f>
        <v>41395</v>
      </c>
      <c r="R1506" s="3">
        <f>DATE(YEAR(Incoming_Data[[#This Row],[Incoming Day]]),1,1)</f>
        <v>41275</v>
      </c>
      <c r="S1506" s="6">
        <f>IFERROR(DATE(YEAR(Incoming_Data[[#This Row],[Completed Day]]),MONTH(Incoming_Data[[#This Row],[Completed Day]]),1),"")</f>
        <v>41426</v>
      </c>
      <c r="T1506" s="6" t="str">
        <f>IFERROR(DATE(YEAR(Incoming_Data[[#This Row],[Confirmed Day]]),MONTH(Incoming_Data[[#This Row],[Confirmed Day]]),1),"")</f>
        <v/>
      </c>
      <c r="U1506" s="12">
        <f>IF(ISNUMBER(Incoming_Data[[#This Row],[Completed Day]]),1,0)</f>
        <v>1</v>
      </c>
      <c r="V1506" s="12">
        <f>IF(ISNUMBER(Incoming_Data[[#This Row],[Confirmed Day]]),1,0)</f>
        <v>0</v>
      </c>
      <c r="X1506" t="s">
        <v>11826</v>
      </c>
      <c r="Y1506" s="36">
        <v>41402</v>
      </c>
      <c r="AA1506" t="s">
        <v>10323</v>
      </c>
      <c r="AB1506" s="36">
        <v>41354</v>
      </c>
    </row>
    <row r="1507" spans="2:28" x14ac:dyDescent="0.25">
      <c r="B1507" s="24" t="s">
        <v>30</v>
      </c>
      <c r="C1507" s="24" t="s">
        <v>17</v>
      </c>
      <c r="D1507" s="24" t="s">
        <v>2190</v>
      </c>
      <c r="E1507" s="24" t="s">
        <v>11766</v>
      </c>
      <c r="F1507" s="24" t="s">
        <v>11765</v>
      </c>
      <c r="G1507" s="36">
        <v>41415</v>
      </c>
      <c r="H1507" s="36">
        <v>41414</v>
      </c>
      <c r="I1507" s="12">
        <v>3</v>
      </c>
      <c r="J1507" s="12">
        <v>3</v>
      </c>
      <c r="K1507" s="12">
        <v>3</v>
      </c>
      <c r="L1507" s="24" t="s">
        <v>10602</v>
      </c>
      <c r="M1507" t="str">
        <f>VLOOKUP(LEFT(Incoming_Data[[#This Row],[Object ID]],1),Lookup[#All],2,FALSE)</f>
        <v>Service Request</v>
      </c>
      <c r="N1507" s="36">
        <f>IFERROR(VLOOKUP(Incoming_Data[[#This Row],[Object ID]],SP_Data[#All],2,FALSE),"")</f>
        <v>41428</v>
      </c>
      <c r="O1507" s="36" t="str">
        <f>IFERROR(VLOOKUP(Incoming_Data[[#This Row],[Object ID]],Finalized_Data[#All],2,FALSE),"")</f>
        <v/>
      </c>
      <c r="P15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7" s="6">
        <f>IFERROR(DATE(YEAR(Incoming_Data[[#This Row],[Incoming Day]]),MONTH(Incoming_Data[[#This Row],[Incoming Day]]),1),"")</f>
        <v>41395</v>
      </c>
      <c r="R1507" s="3">
        <f>DATE(YEAR(Incoming_Data[[#This Row],[Incoming Day]]),1,1)</f>
        <v>41275</v>
      </c>
      <c r="S1507" s="6">
        <f>IFERROR(DATE(YEAR(Incoming_Data[[#This Row],[Completed Day]]),MONTH(Incoming_Data[[#This Row],[Completed Day]]),1),"")</f>
        <v>41426</v>
      </c>
      <c r="T1507" s="6" t="str">
        <f>IFERROR(DATE(YEAR(Incoming_Data[[#This Row],[Confirmed Day]]),MONTH(Incoming_Data[[#This Row],[Confirmed Day]]),1),"")</f>
        <v/>
      </c>
      <c r="U1507" s="12">
        <f>IF(ISNUMBER(Incoming_Data[[#This Row],[Completed Day]]),1,0)</f>
        <v>1</v>
      </c>
      <c r="V1507" s="12">
        <f>IF(ISNUMBER(Incoming_Data[[#This Row],[Confirmed Day]]),1,0)</f>
        <v>0</v>
      </c>
      <c r="X1507" t="s">
        <v>11827</v>
      </c>
      <c r="Y1507" s="36">
        <v>41402</v>
      </c>
      <c r="AA1507" t="s">
        <v>10314</v>
      </c>
      <c r="AB1507" s="36">
        <v>41354</v>
      </c>
    </row>
    <row r="1508" spans="2:28" x14ac:dyDescent="0.25">
      <c r="B1508" s="24" t="s">
        <v>30</v>
      </c>
      <c r="C1508" s="24" t="s">
        <v>17</v>
      </c>
      <c r="D1508" s="24" t="s">
        <v>2190</v>
      </c>
      <c r="E1508" s="24" t="s">
        <v>11767</v>
      </c>
      <c r="F1508" s="24" t="s">
        <v>11768</v>
      </c>
      <c r="G1508" s="36">
        <v>41415</v>
      </c>
      <c r="H1508" s="36">
        <v>41415</v>
      </c>
      <c r="I1508" s="12">
        <v>3</v>
      </c>
      <c r="J1508" s="12">
        <v>3</v>
      </c>
      <c r="K1508" s="12">
        <v>3</v>
      </c>
      <c r="L1508" s="24" t="s">
        <v>10599</v>
      </c>
      <c r="M1508" t="str">
        <f>VLOOKUP(LEFT(Incoming_Data[[#This Row],[Object ID]],1),Lookup[#All],2,FALSE)</f>
        <v>Service Request</v>
      </c>
      <c r="N1508" s="36">
        <f>IFERROR(VLOOKUP(Incoming_Data[[#This Row],[Object ID]],SP_Data[#All],2,FALSE),"")</f>
        <v>41424</v>
      </c>
      <c r="O1508" s="36" t="str">
        <f>IFERROR(VLOOKUP(Incoming_Data[[#This Row],[Object ID]],Finalized_Data[#All],2,FALSE),"")</f>
        <v/>
      </c>
      <c r="P15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8" s="6">
        <f>IFERROR(DATE(YEAR(Incoming_Data[[#This Row],[Incoming Day]]),MONTH(Incoming_Data[[#This Row],[Incoming Day]]),1),"")</f>
        <v>41395</v>
      </c>
      <c r="R1508" s="3">
        <f>DATE(YEAR(Incoming_Data[[#This Row],[Incoming Day]]),1,1)</f>
        <v>41275</v>
      </c>
      <c r="S1508" s="6">
        <f>IFERROR(DATE(YEAR(Incoming_Data[[#This Row],[Completed Day]]),MONTH(Incoming_Data[[#This Row],[Completed Day]]),1),"")</f>
        <v>41395</v>
      </c>
      <c r="T1508" s="6" t="str">
        <f>IFERROR(DATE(YEAR(Incoming_Data[[#This Row],[Confirmed Day]]),MONTH(Incoming_Data[[#This Row],[Confirmed Day]]),1),"")</f>
        <v/>
      </c>
      <c r="U1508" s="12">
        <f>IF(ISNUMBER(Incoming_Data[[#This Row],[Completed Day]]),1,0)</f>
        <v>1</v>
      </c>
      <c r="V1508" s="12">
        <f>IF(ISNUMBER(Incoming_Data[[#This Row],[Confirmed Day]]),1,0)</f>
        <v>0</v>
      </c>
      <c r="X1508" t="s">
        <v>11100</v>
      </c>
      <c r="Y1508" s="36">
        <v>41409</v>
      </c>
      <c r="AA1508" t="s">
        <v>10306</v>
      </c>
      <c r="AB1508" s="36">
        <v>41354</v>
      </c>
    </row>
    <row r="1509" spans="2:28" x14ac:dyDescent="0.25">
      <c r="B1509" s="24" t="s">
        <v>30</v>
      </c>
      <c r="C1509" s="24" t="s">
        <v>17</v>
      </c>
      <c r="D1509" s="24" t="s">
        <v>2190</v>
      </c>
      <c r="E1509" s="24" t="s">
        <v>11769</v>
      </c>
      <c r="F1509" s="24" t="s">
        <v>468</v>
      </c>
      <c r="G1509" s="36">
        <v>41416</v>
      </c>
      <c r="H1509" s="36">
        <v>41416</v>
      </c>
      <c r="I1509" s="12">
        <v>3</v>
      </c>
      <c r="J1509" s="12">
        <v>3</v>
      </c>
      <c r="K1509" s="12">
        <v>3</v>
      </c>
      <c r="L1509" s="24" t="s">
        <v>10599</v>
      </c>
      <c r="M1509" t="str">
        <f>VLOOKUP(LEFT(Incoming_Data[[#This Row],[Object ID]],1),Lookup[#All],2,FALSE)</f>
        <v>Service Request</v>
      </c>
      <c r="N1509" s="36">
        <f>IFERROR(VLOOKUP(Incoming_Data[[#This Row],[Object ID]],SP_Data[#All],2,FALSE),"")</f>
        <v>41423</v>
      </c>
      <c r="O1509" s="36" t="str">
        <f>IFERROR(VLOOKUP(Incoming_Data[[#This Row],[Object ID]],Finalized_Data[#All],2,FALSE),"")</f>
        <v/>
      </c>
      <c r="P15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09" s="6">
        <f>IFERROR(DATE(YEAR(Incoming_Data[[#This Row],[Incoming Day]]),MONTH(Incoming_Data[[#This Row],[Incoming Day]]),1),"")</f>
        <v>41395</v>
      </c>
      <c r="R1509" s="3">
        <f>DATE(YEAR(Incoming_Data[[#This Row],[Incoming Day]]),1,1)</f>
        <v>41275</v>
      </c>
      <c r="S1509" s="6">
        <f>IFERROR(DATE(YEAR(Incoming_Data[[#This Row],[Completed Day]]),MONTH(Incoming_Data[[#This Row],[Completed Day]]),1),"")</f>
        <v>41395</v>
      </c>
      <c r="T1509" s="6" t="str">
        <f>IFERROR(DATE(YEAR(Incoming_Data[[#This Row],[Confirmed Day]]),MONTH(Incoming_Data[[#This Row],[Confirmed Day]]),1),"")</f>
        <v/>
      </c>
      <c r="U1509" s="12">
        <f>IF(ISNUMBER(Incoming_Data[[#This Row],[Completed Day]]),1,0)</f>
        <v>1</v>
      </c>
      <c r="V1509" s="12">
        <f>IF(ISNUMBER(Incoming_Data[[#This Row],[Confirmed Day]]),1,0)</f>
        <v>0</v>
      </c>
      <c r="X1509" t="s">
        <v>12518</v>
      </c>
      <c r="Y1509" s="36">
        <v>41404</v>
      </c>
      <c r="AA1509" t="s">
        <v>10303</v>
      </c>
      <c r="AB1509" s="36">
        <v>41354</v>
      </c>
    </row>
    <row r="1510" spans="2:28" x14ac:dyDescent="0.25">
      <c r="B1510" s="24" t="s">
        <v>30</v>
      </c>
      <c r="C1510" s="24" t="s">
        <v>17</v>
      </c>
      <c r="D1510" s="24" t="s">
        <v>2190</v>
      </c>
      <c r="E1510" s="24" t="s">
        <v>11770</v>
      </c>
      <c r="F1510" s="24" t="s">
        <v>11771</v>
      </c>
      <c r="G1510" s="36">
        <v>41417</v>
      </c>
      <c r="H1510" s="36">
        <v>41416</v>
      </c>
      <c r="I1510" s="12">
        <v>4</v>
      </c>
      <c r="J1510" s="12">
        <v>4</v>
      </c>
      <c r="K1510" s="12">
        <v>4</v>
      </c>
      <c r="L1510" s="24" t="s">
        <v>10602</v>
      </c>
      <c r="M1510" t="str">
        <f>VLOOKUP(LEFT(Incoming_Data[[#This Row],[Object ID]],1),Lookup[#All],2,FALSE)</f>
        <v>Service Request</v>
      </c>
      <c r="N1510" s="36">
        <f>IFERROR(VLOOKUP(Incoming_Data[[#This Row],[Object ID]],SP_Data[#All],2,FALSE),"")</f>
        <v>41428</v>
      </c>
      <c r="O1510" s="36" t="str">
        <f>IFERROR(VLOOKUP(Incoming_Data[[#This Row],[Object ID]],Finalized_Data[#All],2,FALSE),"")</f>
        <v/>
      </c>
      <c r="P15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0" s="6">
        <f>IFERROR(DATE(YEAR(Incoming_Data[[#This Row],[Incoming Day]]),MONTH(Incoming_Data[[#This Row],[Incoming Day]]),1),"")</f>
        <v>41395</v>
      </c>
      <c r="R1510" s="3">
        <f>DATE(YEAR(Incoming_Data[[#This Row],[Incoming Day]]),1,1)</f>
        <v>41275</v>
      </c>
      <c r="S1510" s="6">
        <f>IFERROR(DATE(YEAR(Incoming_Data[[#This Row],[Completed Day]]),MONTH(Incoming_Data[[#This Row],[Completed Day]]),1),"")</f>
        <v>41426</v>
      </c>
      <c r="T1510" s="6" t="str">
        <f>IFERROR(DATE(YEAR(Incoming_Data[[#This Row],[Confirmed Day]]),MONTH(Incoming_Data[[#This Row],[Confirmed Day]]),1),"")</f>
        <v/>
      </c>
      <c r="U1510" s="12">
        <f>IF(ISNUMBER(Incoming_Data[[#This Row],[Completed Day]]),1,0)</f>
        <v>1</v>
      </c>
      <c r="V1510" s="12">
        <f>IF(ISNUMBER(Incoming_Data[[#This Row],[Confirmed Day]]),1,0)</f>
        <v>0</v>
      </c>
      <c r="X1510" t="s">
        <v>12519</v>
      </c>
      <c r="Y1510" s="36">
        <v>41402</v>
      </c>
      <c r="AA1510" t="s">
        <v>10299</v>
      </c>
      <c r="AB1510" s="36">
        <v>41354</v>
      </c>
    </row>
    <row r="1511" spans="2:28" x14ac:dyDescent="0.25">
      <c r="B1511" s="24" t="s">
        <v>30</v>
      </c>
      <c r="C1511" s="24" t="s">
        <v>17</v>
      </c>
      <c r="D1511" s="24" t="s">
        <v>2190</v>
      </c>
      <c r="E1511" s="24" t="s">
        <v>11772</v>
      </c>
      <c r="F1511" s="24" t="s">
        <v>11186</v>
      </c>
      <c r="G1511" s="36">
        <v>41417</v>
      </c>
      <c r="H1511" s="36">
        <v>41417</v>
      </c>
      <c r="I1511" s="12">
        <v>3</v>
      </c>
      <c r="J1511" s="12">
        <v>3</v>
      </c>
      <c r="K1511" s="12">
        <v>3</v>
      </c>
      <c r="L1511" s="24" t="s">
        <v>10602</v>
      </c>
      <c r="M1511" t="str">
        <f>VLOOKUP(LEFT(Incoming_Data[[#This Row],[Object ID]],1),Lookup[#All],2,FALSE)</f>
        <v>Service Request</v>
      </c>
      <c r="N1511" s="36" t="str">
        <f>IFERROR(VLOOKUP(Incoming_Data[[#This Row],[Object ID]],SP_Data[#All],2,FALSE),"")</f>
        <v/>
      </c>
      <c r="O1511" s="36" t="str">
        <f>IFERROR(VLOOKUP(Incoming_Data[[#This Row],[Object ID]],Finalized_Data[#All],2,FALSE),"")</f>
        <v/>
      </c>
      <c r="P15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1" s="6">
        <f>IFERROR(DATE(YEAR(Incoming_Data[[#This Row],[Incoming Day]]),MONTH(Incoming_Data[[#This Row],[Incoming Day]]),1),"")</f>
        <v>41395</v>
      </c>
      <c r="R1511" s="3">
        <f>DATE(YEAR(Incoming_Data[[#This Row],[Incoming Day]]),1,1)</f>
        <v>41275</v>
      </c>
      <c r="S1511" s="6" t="str">
        <f>IFERROR(DATE(YEAR(Incoming_Data[[#This Row],[Completed Day]]),MONTH(Incoming_Data[[#This Row],[Completed Day]]),1),"")</f>
        <v/>
      </c>
      <c r="T1511" s="6" t="str">
        <f>IFERROR(DATE(YEAR(Incoming_Data[[#This Row],[Confirmed Day]]),MONTH(Incoming_Data[[#This Row],[Confirmed Day]]),1),"")</f>
        <v/>
      </c>
      <c r="U1511" s="12">
        <f>IF(ISNUMBER(Incoming_Data[[#This Row],[Completed Day]]),1,0)</f>
        <v>0</v>
      </c>
      <c r="V1511" s="12">
        <f>IF(ISNUMBER(Incoming_Data[[#This Row],[Confirmed Day]]),1,0)</f>
        <v>0</v>
      </c>
      <c r="X1511" t="s">
        <v>12521</v>
      </c>
      <c r="Y1511" s="36">
        <v>41402</v>
      </c>
      <c r="AA1511" t="s">
        <v>10295</v>
      </c>
      <c r="AB1511" s="36">
        <v>41354</v>
      </c>
    </row>
    <row r="1512" spans="2:28" x14ac:dyDescent="0.25">
      <c r="B1512" s="24" t="s">
        <v>30</v>
      </c>
      <c r="C1512" s="24" t="s">
        <v>17</v>
      </c>
      <c r="D1512" s="24" t="s">
        <v>2190</v>
      </c>
      <c r="E1512" s="24" t="s">
        <v>11773</v>
      </c>
      <c r="F1512" s="24" t="s">
        <v>1011</v>
      </c>
      <c r="G1512" s="36">
        <v>41417</v>
      </c>
      <c r="H1512" s="36">
        <v>41417</v>
      </c>
      <c r="I1512" s="12">
        <v>3</v>
      </c>
      <c r="J1512" s="12">
        <v>3</v>
      </c>
      <c r="K1512" s="12">
        <v>3</v>
      </c>
      <c r="L1512" s="24" t="s">
        <v>10602</v>
      </c>
      <c r="M1512" t="str">
        <f>VLOOKUP(LEFT(Incoming_Data[[#This Row],[Object ID]],1),Lookup[#All],2,FALSE)</f>
        <v>Service Request</v>
      </c>
      <c r="N1512" s="36">
        <f>IFERROR(VLOOKUP(Incoming_Data[[#This Row],[Object ID]],SP_Data[#All],2,FALSE),"")</f>
        <v>41428</v>
      </c>
      <c r="O1512" s="36" t="str">
        <f>IFERROR(VLOOKUP(Incoming_Data[[#This Row],[Object ID]],Finalized_Data[#All],2,FALSE),"")</f>
        <v/>
      </c>
      <c r="P15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2" s="6">
        <f>IFERROR(DATE(YEAR(Incoming_Data[[#This Row],[Incoming Day]]),MONTH(Incoming_Data[[#This Row],[Incoming Day]]),1),"")</f>
        <v>41395</v>
      </c>
      <c r="R1512" s="3">
        <f>DATE(YEAR(Incoming_Data[[#This Row],[Incoming Day]]),1,1)</f>
        <v>41275</v>
      </c>
      <c r="S1512" s="6">
        <f>IFERROR(DATE(YEAR(Incoming_Data[[#This Row],[Completed Day]]),MONTH(Incoming_Data[[#This Row],[Completed Day]]),1),"")</f>
        <v>41426</v>
      </c>
      <c r="T1512" s="6" t="str">
        <f>IFERROR(DATE(YEAR(Incoming_Data[[#This Row],[Confirmed Day]]),MONTH(Incoming_Data[[#This Row],[Confirmed Day]]),1),"")</f>
        <v/>
      </c>
      <c r="U1512" s="12">
        <f>IF(ISNUMBER(Incoming_Data[[#This Row],[Completed Day]]),1,0)</f>
        <v>1</v>
      </c>
      <c r="V1512" s="12">
        <f>IF(ISNUMBER(Incoming_Data[[#This Row],[Confirmed Day]]),1,0)</f>
        <v>0</v>
      </c>
      <c r="X1512" t="s">
        <v>939</v>
      </c>
      <c r="Y1512" s="36">
        <v>41402</v>
      </c>
      <c r="AA1512" t="s">
        <v>10286</v>
      </c>
      <c r="AB1512" s="36">
        <v>41354</v>
      </c>
    </row>
    <row r="1513" spans="2:28" x14ac:dyDescent="0.25">
      <c r="B1513" s="24" t="s">
        <v>30</v>
      </c>
      <c r="C1513" s="24" t="s">
        <v>17</v>
      </c>
      <c r="D1513" s="24" t="s">
        <v>2190</v>
      </c>
      <c r="E1513" s="24" t="s">
        <v>11774</v>
      </c>
      <c r="F1513" s="24" t="s">
        <v>11775</v>
      </c>
      <c r="G1513" s="36">
        <v>41418</v>
      </c>
      <c r="H1513" s="36">
        <v>41418</v>
      </c>
      <c r="I1513" s="12">
        <v>3</v>
      </c>
      <c r="J1513" s="12">
        <v>3</v>
      </c>
      <c r="K1513" s="12">
        <v>3</v>
      </c>
      <c r="L1513" s="24" t="s">
        <v>10602</v>
      </c>
      <c r="M1513" t="str">
        <f>VLOOKUP(LEFT(Incoming_Data[[#This Row],[Object ID]],1),Lookup[#All],2,FALSE)</f>
        <v>Service Request</v>
      </c>
      <c r="N1513" s="36" t="str">
        <f>IFERROR(VLOOKUP(Incoming_Data[[#This Row],[Object ID]],SP_Data[#All],2,FALSE),"")</f>
        <v/>
      </c>
      <c r="O1513" s="36" t="str">
        <f>IFERROR(VLOOKUP(Incoming_Data[[#This Row],[Object ID]],Finalized_Data[#All],2,FALSE),"")</f>
        <v/>
      </c>
      <c r="P15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3" s="6">
        <f>IFERROR(DATE(YEAR(Incoming_Data[[#This Row],[Incoming Day]]),MONTH(Incoming_Data[[#This Row],[Incoming Day]]),1),"")</f>
        <v>41395</v>
      </c>
      <c r="R1513" s="3">
        <f>DATE(YEAR(Incoming_Data[[#This Row],[Incoming Day]]),1,1)</f>
        <v>41275</v>
      </c>
      <c r="S1513" s="6" t="str">
        <f>IFERROR(DATE(YEAR(Incoming_Data[[#This Row],[Completed Day]]),MONTH(Incoming_Data[[#This Row],[Completed Day]]),1),"")</f>
        <v/>
      </c>
      <c r="T1513" s="6" t="str">
        <f>IFERROR(DATE(YEAR(Incoming_Data[[#This Row],[Confirmed Day]]),MONTH(Incoming_Data[[#This Row],[Confirmed Day]]),1),"")</f>
        <v/>
      </c>
      <c r="U1513" s="12">
        <f>IF(ISNUMBER(Incoming_Data[[#This Row],[Completed Day]]),1,0)</f>
        <v>0</v>
      </c>
      <c r="V1513" s="12">
        <f>IF(ISNUMBER(Incoming_Data[[#This Row],[Confirmed Day]]),1,0)</f>
        <v>0</v>
      </c>
      <c r="X1513" t="s">
        <v>941</v>
      </c>
      <c r="Y1513" s="36">
        <v>41403</v>
      </c>
      <c r="AA1513" t="s">
        <v>10276</v>
      </c>
      <c r="AB1513" s="36">
        <v>41354</v>
      </c>
    </row>
    <row r="1514" spans="2:28" x14ac:dyDescent="0.25">
      <c r="B1514" s="24" t="s">
        <v>30</v>
      </c>
      <c r="C1514" s="24" t="s">
        <v>17</v>
      </c>
      <c r="D1514" s="24" t="s">
        <v>2190</v>
      </c>
      <c r="E1514" s="24" t="s">
        <v>11776</v>
      </c>
      <c r="F1514" s="24" t="s">
        <v>11186</v>
      </c>
      <c r="G1514" s="36">
        <v>41422</v>
      </c>
      <c r="H1514" s="36">
        <v>41422</v>
      </c>
      <c r="I1514" s="12">
        <v>3</v>
      </c>
      <c r="J1514" s="12">
        <v>3</v>
      </c>
      <c r="K1514" s="12">
        <v>3</v>
      </c>
      <c r="L1514" s="24" t="s">
        <v>10602</v>
      </c>
      <c r="M1514" t="str">
        <f>VLOOKUP(LEFT(Incoming_Data[[#This Row],[Object ID]],1),Lookup[#All],2,FALSE)</f>
        <v>Service Request</v>
      </c>
      <c r="N1514" s="36">
        <f>IFERROR(VLOOKUP(Incoming_Data[[#This Row],[Object ID]],SP_Data[#All],2,FALSE),"")</f>
        <v>41428</v>
      </c>
      <c r="O1514" s="36" t="str">
        <f>IFERROR(VLOOKUP(Incoming_Data[[#This Row],[Object ID]],Finalized_Data[#All],2,FALSE),"")</f>
        <v/>
      </c>
      <c r="P15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4" s="6">
        <f>IFERROR(DATE(YEAR(Incoming_Data[[#This Row],[Incoming Day]]),MONTH(Incoming_Data[[#This Row],[Incoming Day]]),1),"")</f>
        <v>41395</v>
      </c>
      <c r="R1514" s="3">
        <f>DATE(YEAR(Incoming_Data[[#This Row],[Incoming Day]]),1,1)</f>
        <v>41275</v>
      </c>
      <c r="S1514" s="6">
        <f>IFERROR(DATE(YEAR(Incoming_Data[[#This Row],[Completed Day]]),MONTH(Incoming_Data[[#This Row],[Completed Day]]),1),"")</f>
        <v>41426</v>
      </c>
      <c r="T1514" s="6" t="str">
        <f>IFERROR(DATE(YEAR(Incoming_Data[[#This Row],[Confirmed Day]]),MONTH(Incoming_Data[[#This Row],[Confirmed Day]]),1),"")</f>
        <v/>
      </c>
      <c r="U1514" s="12">
        <f>IF(ISNUMBER(Incoming_Data[[#This Row],[Completed Day]]),1,0)</f>
        <v>1</v>
      </c>
      <c r="V1514" s="12">
        <f>IF(ISNUMBER(Incoming_Data[[#This Row],[Confirmed Day]]),1,0)</f>
        <v>0</v>
      </c>
      <c r="X1514" t="s">
        <v>11999</v>
      </c>
      <c r="Y1514" s="36">
        <v>41402</v>
      </c>
      <c r="AA1514" t="s">
        <v>10249</v>
      </c>
      <c r="AB1514" s="36">
        <v>41355</v>
      </c>
    </row>
    <row r="1515" spans="2:28" x14ac:dyDescent="0.25">
      <c r="B1515" s="24" t="s">
        <v>30</v>
      </c>
      <c r="C1515" s="24" t="s">
        <v>17</v>
      </c>
      <c r="D1515" s="24" t="s">
        <v>2190</v>
      </c>
      <c r="E1515" s="24" t="s">
        <v>11777</v>
      </c>
      <c r="F1515" s="24" t="s">
        <v>11778</v>
      </c>
      <c r="G1515" s="36">
        <v>41422</v>
      </c>
      <c r="H1515" s="36">
        <v>41422</v>
      </c>
      <c r="I1515" s="12">
        <v>3</v>
      </c>
      <c r="J1515" s="12">
        <v>3</v>
      </c>
      <c r="K1515" s="12">
        <v>3</v>
      </c>
      <c r="L1515" s="24" t="s">
        <v>10602</v>
      </c>
      <c r="M1515" t="str">
        <f>VLOOKUP(LEFT(Incoming_Data[[#This Row],[Object ID]],1),Lookup[#All],2,FALSE)</f>
        <v>Service Request</v>
      </c>
      <c r="N1515" s="36" t="str">
        <f>IFERROR(VLOOKUP(Incoming_Data[[#This Row],[Object ID]],SP_Data[#All],2,FALSE),"")</f>
        <v/>
      </c>
      <c r="O1515" s="36" t="str">
        <f>IFERROR(VLOOKUP(Incoming_Data[[#This Row],[Object ID]],Finalized_Data[#All],2,FALSE),"")</f>
        <v/>
      </c>
      <c r="P15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5" s="6">
        <f>IFERROR(DATE(YEAR(Incoming_Data[[#This Row],[Incoming Day]]),MONTH(Incoming_Data[[#This Row],[Incoming Day]]),1),"")</f>
        <v>41395</v>
      </c>
      <c r="R1515" s="3">
        <f>DATE(YEAR(Incoming_Data[[#This Row],[Incoming Day]]),1,1)</f>
        <v>41275</v>
      </c>
      <c r="S1515" s="6" t="str">
        <f>IFERROR(DATE(YEAR(Incoming_Data[[#This Row],[Completed Day]]),MONTH(Incoming_Data[[#This Row],[Completed Day]]),1),"")</f>
        <v/>
      </c>
      <c r="T1515" s="6" t="str">
        <f>IFERROR(DATE(YEAR(Incoming_Data[[#This Row],[Confirmed Day]]),MONTH(Incoming_Data[[#This Row],[Confirmed Day]]),1),"")</f>
        <v/>
      </c>
      <c r="U1515" s="12">
        <f>IF(ISNUMBER(Incoming_Data[[#This Row],[Completed Day]]),1,0)</f>
        <v>0</v>
      </c>
      <c r="V1515" s="12">
        <f>IF(ISNUMBER(Incoming_Data[[#This Row],[Confirmed Day]]),1,0)</f>
        <v>0</v>
      </c>
      <c r="X1515" t="s">
        <v>1832</v>
      </c>
      <c r="Y1515" s="36">
        <v>41404</v>
      </c>
      <c r="AA1515" t="s">
        <v>10230</v>
      </c>
      <c r="AB1515" s="36">
        <v>41425</v>
      </c>
    </row>
    <row r="1516" spans="2:28" x14ac:dyDescent="0.25">
      <c r="B1516" s="24" t="s">
        <v>30</v>
      </c>
      <c r="C1516" s="24" t="s">
        <v>17</v>
      </c>
      <c r="D1516" s="24" t="s">
        <v>2190</v>
      </c>
      <c r="E1516" s="24" t="s">
        <v>11779</v>
      </c>
      <c r="F1516" s="24" t="s">
        <v>11775</v>
      </c>
      <c r="G1516" s="36">
        <v>41422</v>
      </c>
      <c r="H1516" s="36">
        <v>41422</v>
      </c>
      <c r="I1516" s="12">
        <v>3</v>
      </c>
      <c r="J1516" s="12">
        <v>3</v>
      </c>
      <c r="K1516" s="12">
        <v>3</v>
      </c>
      <c r="L1516" s="24" t="s">
        <v>10602</v>
      </c>
      <c r="M1516" t="str">
        <f>VLOOKUP(LEFT(Incoming_Data[[#This Row],[Object ID]],1),Lookup[#All],2,FALSE)</f>
        <v>Service Request</v>
      </c>
      <c r="N1516" s="36" t="str">
        <f>IFERROR(VLOOKUP(Incoming_Data[[#This Row],[Object ID]],SP_Data[#All],2,FALSE),"")</f>
        <v/>
      </c>
      <c r="O1516" s="36" t="str">
        <f>IFERROR(VLOOKUP(Incoming_Data[[#This Row],[Object ID]],Finalized_Data[#All],2,FALSE),"")</f>
        <v/>
      </c>
      <c r="P15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6" s="6">
        <f>IFERROR(DATE(YEAR(Incoming_Data[[#This Row],[Incoming Day]]),MONTH(Incoming_Data[[#This Row],[Incoming Day]]),1),"")</f>
        <v>41395</v>
      </c>
      <c r="R1516" s="3">
        <f>DATE(YEAR(Incoming_Data[[#This Row],[Incoming Day]]),1,1)</f>
        <v>41275</v>
      </c>
      <c r="S1516" s="6" t="str">
        <f>IFERROR(DATE(YEAR(Incoming_Data[[#This Row],[Completed Day]]),MONTH(Incoming_Data[[#This Row],[Completed Day]]),1),"")</f>
        <v/>
      </c>
      <c r="T1516" s="6" t="str">
        <f>IFERROR(DATE(YEAR(Incoming_Data[[#This Row],[Confirmed Day]]),MONTH(Incoming_Data[[#This Row],[Confirmed Day]]),1),"")</f>
        <v/>
      </c>
      <c r="U1516" s="12">
        <f>IF(ISNUMBER(Incoming_Data[[#This Row],[Completed Day]]),1,0)</f>
        <v>0</v>
      </c>
      <c r="V1516" s="12">
        <f>IF(ISNUMBER(Incoming_Data[[#This Row],[Confirmed Day]]),1,0)</f>
        <v>0</v>
      </c>
      <c r="X1516" t="s">
        <v>11389</v>
      </c>
      <c r="Y1516" s="36">
        <v>41403</v>
      </c>
      <c r="AA1516" t="s">
        <v>10225</v>
      </c>
      <c r="AB1516" s="36">
        <v>41355</v>
      </c>
    </row>
    <row r="1517" spans="2:28" x14ac:dyDescent="0.25">
      <c r="B1517" s="24" t="s">
        <v>30</v>
      </c>
      <c r="C1517" s="24" t="s">
        <v>17</v>
      </c>
      <c r="D1517" s="24" t="s">
        <v>2190</v>
      </c>
      <c r="E1517" s="24" t="s">
        <v>11780</v>
      </c>
      <c r="F1517" s="24" t="s">
        <v>11775</v>
      </c>
      <c r="G1517" s="36">
        <v>41422</v>
      </c>
      <c r="H1517" s="36">
        <v>41422</v>
      </c>
      <c r="I1517" s="12">
        <v>3</v>
      </c>
      <c r="J1517" s="12">
        <v>3</v>
      </c>
      <c r="K1517" s="12">
        <v>3</v>
      </c>
      <c r="L1517" s="24" t="s">
        <v>10602</v>
      </c>
      <c r="M1517" t="str">
        <f>VLOOKUP(LEFT(Incoming_Data[[#This Row],[Object ID]],1),Lookup[#All],2,FALSE)</f>
        <v>Service Request</v>
      </c>
      <c r="N1517" s="36" t="str">
        <f>IFERROR(VLOOKUP(Incoming_Data[[#This Row],[Object ID]],SP_Data[#All],2,FALSE),"")</f>
        <v/>
      </c>
      <c r="O1517" s="36" t="str">
        <f>IFERROR(VLOOKUP(Incoming_Data[[#This Row],[Object ID]],Finalized_Data[#All],2,FALSE),"")</f>
        <v/>
      </c>
      <c r="P15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7" s="6">
        <f>IFERROR(DATE(YEAR(Incoming_Data[[#This Row],[Incoming Day]]),MONTH(Incoming_Data[[#This Row],[Incoming Day]]),1),"")</f>
        <v>41395</v>
      </c>
      <c r="R1517" s="3">
        <f>DATE(YEAR(Incoming_Data[[#This Row],[Incoming Day]]),1,1)</f>
        <v>41275</v>
      </c>
      <c r="S1517" s="6" t="str">
        <f>IFERROR(DATE(YEAR(Incoming_Data[[#This Row],[Completed Day]]),MONTH(Incoming_Data[[#This Row],[Completed Day]]),1),"")</f>
        <v/>
      </c>
      <c r="T1517" s="6" t="str">
        <f>IFERROR(DATE(YEAR(Incoming_Data[[#This Row],[Confirmed Day]]),MONTH(Incoming_Data[[#This Row],[Confirmed Day]]),1),"")</f>
        <v/>
      </c>
      <c r="U1517" s="12">
        <f>IF(ISNUMBER(Incoming_Data[[#This Row],[Completed Day]]),1,0)</f>
        <v>0</v>
      </c>
      <c r="V1517" s="12">
        <f>IF(ISNUMBER(Incoming_Data[[#This Row],[Confirmed Day]]),1,0)</f>
        <v>0</v>
      </c>
      <c r="X1517" t="s">
        <v>12576</v>
      </c>
      <c r="Y1517" s="36">
        <v>41425</v>
      </c>
      <c r="AA1517" t="s">
        <v>10209</v>
      </c>
      <c r="AB1517" s="36">
        <v>41384</v>
      </c>
    </row>
    <row r="1518" spans="2:28" x14ac:dyDescent="0.25">
      <c r="B1518" s="24" t="s">
        <v>30</v>
      </c>
      <c r="C1518" s="24" t="s">
        <v>17</v>
      </c>
      <c r="D1518" s="24" t="s">
        <v>2190</v>
      </c>
      <c r="E1518" s="24" t="s">
        <v>11781</v>
      </c>
      <c r="F1518" s="24" t="s">
        <v>11782</v>
      </c>
      <c r="G1518" s="36">
        <v>41422</v>
      </c>
      <c r="H1518" s="36">
        <v>41422</v>
      </c>
      <c r="I1518" s="12">
        <v>3</v>
      </c>
      <c r="J1518" s="12">
        <v>3</v>
      </c>
      <c r="K1518" s="12">
        <v>3</v>
      </c>
      <c r="L1518" s="24" t="s">
        <v>10602</v>
      </c>
      <c r="M1518" t="str">
        <f>VLOOKUP(LEFT(Incoming_Data[[#This Row],[Object ID]],1),Lookup[#All],2,FALSE)</f>
        <v>Service Request</v>
      </c>
      <c r="N1518" s="36" t="str">
        <f>IFERROR(VLOOKUP(Incoming_Data[[#This Row],[Object ID]],SP_Data[#All],2,FALSE),"")</f>
        <v/>
      </c>
      <c r="O1518" s="36" t="str">
        <f>IFERROR(VLOOKUP(Incoming_Data[[#This Row],[Object ID]],Finalized_Data[#All],2,FALSE),"")</f>
        <v/>
      </c>
      <c r="P15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8" s="6">
        <f>IFERROR(DATE(YEAR(Incoming_Data[[#This Row],[Incoming Day]]),MONTH(Incoming_Data[[#This Row],[Incoming Day]]),1),"")</f>
        <v>41395</v>
      </c>
      <c r="R1518" s="3">
        <f>DATE(YEAR(Incoming_Data[[#This Row],[Incoming Day]]),1,1)</f>
        <v>41275</v>
      </c>
      <c r="S1518" s="6" t="str">
        <f>IFERROR(DATE(YEAR(Incoming_Data[[#This Row],[Completed Day]]),MONTH(Incoming_Data[[#This Row],[Completed Day]]),1),"")</f>
        <v/>
      </c>
      <c r="T1518" s="6" t="str">
        <f>IFERROR(DATE(YEAR(Incoming_Data[[#This Row],[Confirmed Day]]),MONTH(Incoming_Data[[#This Row],[Confirmed Day]]),1),"")</f>
        <v/>
      </c>
      <c r="U1518" s="12">
        <f>IF(ISNUMBER(Incoming_Data[[#This Row],[Completed Day]]),1,0)</f>
        <v>0</v>
      </c>
      <c r="V1518" s="12">
        <f>IF(ISNUMBER(Incoming_Data[[#This Row],[Confirmed Day]]),1,0)</f>
        <v>0</v>
      </c>
      <c r="X1518" t="s">
        <v>1395</v>
      </c>
      <c r="Y1518" s="36">
        <v>41409</v>
      </c>
      <c r="AA1518" t="s">
        <v>10197</v>
      </c>
      <c r="AB1518" s="36">
        <v>41355</v>
      </c>
    </row>
    <row r="1519" spans="2:28" x14ac:dyDescent="0.25">
      <c r="B1519" s="24" t="s">
        <v>30</v>
      </c>
      <c r="C1519" s="24" t="s">
        <v>17</v>
      </c>
      <c r="D1519" s="24" t="s">
        <v>2190</v>
      </c>
      <c r="E1519" s="24" t="s">
        <v>11783</v>
      </c>
      <c r="F1519" s="24" t="s">
        <v>11775</v>
      </c>
      <c r="G1519" s="36">
        <v>41422</v>
      </c>
      <c r="H1519" s="36">
        <v>41422</v>
      </c>
      <c r="I1519" s="12">
        <v>3</v>
      </c>
      <c r="J1519" s="12">
        <v>3</v>
      </c>
      <c r="K1519" s="12">
        <v>3</v>
      </c>
      <c r="L1519" s="24" t="s">
        <v>10602</v>
      </c>
      <c r="M1519" t="str">
        <f>VLOOKUP(LEFT(Incoming_Data[[#This Row],[Object ID]],1),Lookup[#All],2,FALSE)</f>
        <v>Service Request</v>
      </c>
      <c r="N1519" s="36" t="str">
        <f>IFERROR(VLOOKUP(Incoming_Data[[#This Row],[Object ID]],SP_Data[#All],2,FALSE),"")</f>
        <v/>
      </c>
      <c r="O1519" s="36" t="str">
        <f>IFERROR(VLOOKUP(Incoming_Data[[#This Row],[Object ID]],Finalized_Data[#All],2,FALSE),"")</f>
        <v/>
      </c>
      <c r="P15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19" s="6">
        <f>IFERROR(DATE(YEAR(Incoming_Data[[#This Row],[Incoming Day]]),MONTH(Incoming_Data[[#This Row],[Incoming Day]]),1),"")</f>
        <v>41395</v>
      </c>
      <c r="R1519" s="3">
        <f>DATE(YEAR(Incoming_Data[[#This Row],[Incoming Day]]),1,1)</f>
        <v>41275</v>
      </c>
      <c r="S1519" s="6" t="str">
        <f>IFERROR(DATE(YEAR(Incoming_Data[[#This Row],[Completed Day]]),MONTH(Incoming_Data[[#This Row],[Completed Day]]),1),"")</f>
        <v/>
      </c>
      <c r="T1519" s="6" t="str">
        <f>IFERROR(DATE(YEAR(Incoming_Data[[#This Row],[Confirmed Day]]),MONTH(Incoming_Data[[#This Row],[Confirmed Day]]),1),"")</f>
        <v/>
      </c>
      <c r="U1519" s="12">
        <f>IF(ISNUMBER(Incoming_Data[[#This Row],[Completed Day]]),1,0)</f>
        <v>0</v>
      </c>
      <c r="V1519" s="12">
        <f>IF(ISNUMBER(Incoming_Data[[#This Row],[Confirmed Day]]),1,0)</f>
        <v>0</v>
      </c>
      <c r="X1519" t="s">
        <v>12424</v>
      </c>
      <c r="Y1519" s="36">
        <v>41403</v>
      </c>
      <c r="AA1519" t="s">
        <v>10220</v>
      </c>
      <c r="AB1519" s="36">
        <v>41355</v>
      </c>
    </row>
    <row r="1520" spans="2:28" x14ac:dyDescent="0.25">
      <c r="B1520" s="24" t="s">
        <v>30</v>
      </c>
      <c r="C1520" s="24" t="s">
        <v>17</v>
      </c>
      <c r="D1520" s="24" t="s">
        <v>2190</v>
      </c>
      <c r="E1520" s="24" t="s">
        <v>11784</v>
      </c>
      <c r="F1520" s="24" t="s">
        <v>11186</v>
      </c>
      <c r="G1520" s="36">
        <v>41422</v>
      </c>
      <c r="H1520" s="36">
        <v>41422</v>
      </c>
      <c r="I1520" s="12">
        <v>3</v>
      </c>
      <c r="J1520" s="12">
        <v>3</v>
      </c>
      <c r="K1520" s="12">
        <v>3</v>
      </c>
      <c r="L1520" s="24" t="s">
        <v>10602</v>
      </c>
      <c r="M1520" t="str">
        <f>VLOOKUP(LEFT(Incoming_Data[[#This Row],[Object ID]],1),Lookup[#All],2,FALSE)</f>
        <v>Service Request</v>
      </c>
      <c r="N1520" s="36" t="str">
        <f>IFERROR(VLOOKUP(Incoming_Data[[#This Row],[Object ID]],SP_Data[#All],2,FALSE),"")</f>
        <v/>
      </c>
      <c r="O1520" s="36" t="str">
        <f>IFERROR(VLOOKUP(Incoming_Data[[#This Row],[Object ID]],Finalized_Data[#All],2,FALSE),"")</f>
        <v/>
      </c>
      <c r="P15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0" s="6">
        <f>IFERROR(DATE(YEAR(Incoming_Data[[#This Row],[Incoming Day]]),MONTH(Incoming_Data[[#This Row],[Incoming Day]]),1),"")</f>
        <v>41395</v>
      </c>
      <c r="R1520" s="3">
        <f>DATE(YEAR(Incoming_Data[[#This Row],[Incoming Day]]),1,1)</f>
        <v>41275</v>
      </c>
      <c r="S1520" s="6" t="str">
        <f>IFERROR(DATE(YEAR(Incoming_Data[[#This Row],[Completed Day]]),MONTH(Incoming_Data[[#This Row],[Completed Day]]),1),"")</f>
        <v/>
      </c>
      <c r="T1520" s="6" t="str">
        <f>IFERROR(DATE(YEAR(Incoming_Data[[#This Row],[Confirmed Day]]),MONTH(Incoming_Data[[#This Row],[Confirmed Day]]),1),"")</f>
        <v/>
      </c>
      <c r="U1520" s="12">
        <f>IF(ISNUMBER(Incoming_Data[[#This Row],[Completed Day]]),1,0)</f>
        <v>0</v>
      </c>
      <c r="V1520" s="12">
        <f>IF(ISNUMBER(Incoming_Data[[#This Row],[Confirmed Day]]),1,0)</f>
        <v>0</v>
      </c>
      <c r="X1520" t="s">
        <v>11829</v>
      </c>
      <c r="Y1520" s="36">
        <v>41402</v>
      </c>
      <c r="AA1520" t="s">
        <v>10186</v>
      </c>
      <c r="AB1520" s="36">
        <v>41355</v>
      </c>
    </row>
    <row r="1521" spans="2:28" x14ac:dyDescent="0.25">
      <c r="B1521" s="24" t="s">
        <v>30</v>
      </c>
      <c r="C1521" s="24" t="s">
        <v>17</v>
      </c>
      <c r="D1521" s="24" t="s">
        <v>2190</v>
      </c>
      <c r="E1521" s="24" t="s">
        <v>11785</v>
      </c>
      <c r="F1521" s="24" t="s">
        <v>11782</v>
      </c>
      <c r="G1521" s="36">
        <v>41423</v>
      </c>
      <c r="H1521" s="36">
        <v>41423</v>
      </c>
      <c r="I1521" s="12">
        <v>3</v>
      </c>
      <c r="J1521" s="12">
        <v>3</v>
      </c>
      <c r="K1521" s="12">
        <v>3</v>
      </c>
      <c r="L1521" s="24" t="s">
        <v>10602</v>
      </c>
      <c r="M1521" t="str">
        <f>VLOOKUP(LEFT(Incoming_Data[[#This Row],[Object ID]],1),Lookup[#All],2,FALSE)</f>
        <v>Service Request</v>
      </c>
      <c r="N1521" s="36" t="str">
        <f>IFERROR(VLOOKUP(Incoming_Data[[#This Row],[Object ID]],SP_Data[#All],2,FALSE),"")</f>
        <v/>
      </c>
      <c r="O1521" s="36" t="str">
        <f>IFERROR(VLOOKUP(Incoming_Data[[#This Row],[Object ID]],Finalized_Data[#All],2,FALSE),"")</f>
        <v/>
      </c>
      <c r="P15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1" s="6">
        <f>IFERROR(DATE(YEAR(Incoming_Data[[#This Row],[Incoming Day]]),MONTH(Incoming_Data[[#This Row],[Incoming Day]]),1),"")</f>
        <v>41395</v>
      </c>
      <c r="R1521" s="3">
        <f>DATE(YEAR(Incoming_Data[[#This Row],[Incoming Day]]),1,1)</f>
        <v>41275</v>
      </c>
      <c r="S1521" s="6" t="str">
        <f>IFERROR(DATE(YEAR(Incoming_Data[[#This Row],[Completed Day]]),MONTH(Incoming_Data[[#This Row],[Completed Day]]),1),"")</f>
        <v/>
      </c>
      <c r="T1521" s="6" t="str">
        <f>IFERROR(DATE(YEAR(Incoming_Data[[#This Row],[Confirmed Day]]),MONTH(Incoming_Data[[#This Row],[Confirmed Day]]),1),"")</f>
        <v/>
      </c>
      <c r="U1521" s="12">
        <f>IF(ISNUMBER(Incoming_Data[[#This Row],[Completed Day]]),1,0)</f>
        <v>0</v>
      </c>
      <c r="V1521" s="12">
        <f>IF(ISNUMBER(Incoming_Data[[#This Row],[Confirmed Day]]),1,0)</f>
        <v>0</v>
      </c>
      <c r="X1521" t="s">
        <v>11747</v>
      </c>
      <c r="Y1521" s="36">
        <v>41407</v>
      </c>
      <c r="AA1521" t="s">
        <v>10193</v>
      </c>
      <c r="AB1521" s="36">
        <v>41355</v>
      </c>
    </row>
    <row r="1522" spans="2:28" x14ac:dyDescent="0.25">
      <c r="B1522" s="24" t="s">
        <v>30</v>
      </c>
      <c r="C1522" s="24" t="s">
        <v>17</v>
      </c>
      <c r="D1522" s="24" t="s">
        <v>2190</v>
      </c>
      <c r="E1522" s="24" t="s">
        <v>11786</v>
      </c>
      <c r="F1522" s="24" t="s">
        <v>11787</v>
      </c>
      <c r="G1522" s="36">
        <v>41424</v>
      </c>
      <c r="H1522" s="36">
        <v>41424</v>
      </c>
      <c r="I1522" s="12">
        <v>3</v>
      </c>
      <c r="J1522" s="12">
        <v>3</v>
      </c>
      <c r="K1522" s="12">
        <v>3</v>
      </c>
      <c r="L1522" s="24" t="s">
        <v>10602</v>
      </c>
      <c r="M1522" t="str">
        <f>VLOOKUP(LEFT(Incoming_Data[[#This Row],[Object ID]],1),Lookup[#All],2,FALSE)</f>
        <v>Service Request</v>
      </c>
      <c r="N1522" s="36" t="str">
        <f>IFERROR(VLOOKUP(Incoming_Data[[#This Row],[Object ID]],SP_Data[#All],2,FALSE),"")</f>
        <v/>
      </c>
      <c r="O1522" s="36" t="str">
        <f>IFERROR(VLOOKUP(Incoming_Data[[#This Row],[Object ID]],Finalized_Data[#All],2,FALSE),"")</f>
        <v/>
      </c>
      <c r="P15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2" s="6">
        <f>IFERROR(DATE(YEAR(Incoming_Data[[#This Row],[Incoming Day]]),MONTH(Incoming_Data[[#This Row],[Incoming Day]]),1),"")</f>
        <v>41395</v>
      </c>
      <c r="R1522" s="3">
        <f>DATE(YEAR(Incoming_Data[[#This Row],[Incoming Day]]),1,1)</f>
        <v>41275</v>
      </c>
      <c r="S1522" s="6" t="str">
        <f>IFERROR(DATE(YEAR(Incoming_Data[[#This Row],[Completed Day]]),MONTH(Incoming_Data[[#This Row],[Completed Day]]),1),"")</f>
        <v/>
      </c>
      <c r="T1522" s="6" t="str">
        <f>IFERROR(DATE(YEAR(Incoming_Data[[#This Row],[Confirmed Day]]),MONTH(Incoming_Data[[#This Row],[Confirmed Day]]),1),"")</f>
        <v/>
      </c>
      <c r="U1522" s="12">
        <f>IF(ISNUMBER(Incoming_Data[[#This Row],[Completed Day]]),1,0)</f>
        <v>0</v>
      </c>
      <c r="V1522" s="12">
        <f>IF(ISNUMBER(Incoming_Data[[#This Row],[Confirmed Day]]),1,0)</f>
        <v>0</v>
      </c>
      <c r="X1522" t="s">
        <v>12001</v>
      </c>
      <c r="Y1522" s="36">
        <v>41402</v>
      </c>
      <c r="AA1522" t="s">
        <v>10173</v>
      </c>
      <c r="AB1522" s="36">
        <v>41355</v>
      </c>
    </row>
    <row r="1523" spans="2:28" x14ac:dyDescent="0.25">
      <c r="B1523" s="24" t="s">
        <v>30</v>
      </c>
      <c r="C1523" s="24" t="s">
        <v>17</v>
      </c>
      <c r="D1523" s="24" t="s">
        <v>2190</v>
      </c>
      <c r="E1523" s="24" t="s">
        <v>11788</v>
      </c>
      <c r="F1523" s="24" t="s">
        <v>11789</v>
      </c>
      <c r="G1523" s="36">
        <v>41424</v>
      </c>
      <c r="H1523" s="36">
        <v>41424</v>
      </c>
      <c r="I1523" s="12">
        <v>3</v>
      </c>
      <c r="J1523" s="12">
        <v>3</v>
      </c>
      <c r="K1523" s="12">
        <v>3</v>
      </c>
      <c r="L1523" s="24" t="s">
        <v>10602</v>
      </c>
      <c r="M1523" t="str">
        <f>VLOOKUP(LEFT(Incoming_Data[[#This Row],[Object ID]],1),Lookup[#All],2,FALSE)</f>
        <v>Service Request</v>
      </c>
      <c r="N1523" s="36" t="str">
        <f>IFERROR(VLOOKUP(Incoming_Data[[#This Row],[Object ID]],SP_Data[#All],2,FALSE),"")</f>
        <v/>
      </c>
      <c r="O1523" s="36" t="str">
        <f>IFERROR(VLOOKUP(Incoming_Data[[#This Row],[Object ID]],Finalized_Data[#All],2,FALSE),"")</f>
        <v/>
      </c>
      <c r="P15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3" s="6">
        <f>IFERROR(DATE(YEAR(Incoming_Data[[#This Row],[Incoming Day]]),MONTH(Incoming_Data[[#This Row],[Incoming Day]]),1),"")</f>
        <v>41395</v>
      </c>
      <c r="R1523" s="3">
        <f>DATE(YEAR(Incoming_Data[[#This Row],[Incoming Day]]),1,1)</f>
        <v>41275</v>
      </c>
      <c r="S1523" s="6" t="str">
        <f>IFERROR(DATE(YEAR(Incoming_Data[[#This Row],[Completed Day]]),MONTH(Incoming_Data[[#This Row],[Completed Day]]),1),"")</f>
        <v/>
      </c>
      <c r="T1523" s="6" t="str">
        <f>IFERROR(DATE(YEAR(Incoming_Data[[#This Row],[Confirmed Day]]),MONTH(Incoming_Data[[#This Row],[Confirmed Day]]),1),"")</f>
        <v/>
      </c>
      <c r="U1523" s="12">
        <f>IF(ISNUMBER(Incoming_Data[[#This Row],[Completed Day]]),1,0)</f>
        <v>0</v>
      </c>
      <c r="V1523" s="12">
        <f>IF(ISNUMBER(Incoming_Data[[#This Row],[Confirmed Day]]),1,0)</f>
        <v>0</v>
      </c>
      <c r="X1523" t="s">
        <v>942</v>
      </c>
      <c r="Y1523" s="36">
        <v>41405</v>
      </c>
      <c r="AA1523" t="s">
        <v>10161</v>
      </c>
      <c r="AB1523" s="36">
        <v>41355</v>
      </c>
    </row>
    <row r="1524" spans="2:28" x14ac:dyDescent="0.25">
      <c r="B1524" s="24" t="s">
        <v>30</v>
      </c>
      <c r="C1524" s="24" t="s">
        <v>17</v>
      </c>
      <c r="D1524" s="24" t="s">
        <v>2190</v>
      </c>
      <c r="E1524" s="24" t="s">
        <v>11790</v>
      </c>
      <c r="F1524" s="24" t="s">
        <v>11341</v>
      </c>
      <c r="G1524" s="36">
        <v>41424</v>
      </c>
      <c r="H1524" s="36">
        <v>41424</v>
      </c>
      <c r="I1524" s="12">
        <v>3</v>
      </c>
      <c r="J1524" s="12">
        <v>3</v>
      </c>
      <c r="K1524" s="12">
        <v>3</v>
      </c>
      <c r="L1524" s="24" t="s">
        <v>10599</v>
      </c>
      <c r="M1524" t="str">
        <f>VLOOKUP(LEFT(Incoming_Data[[#This Row],[Object ID]],1),Lookup[#All],2,FALSE)</f>
        <v>Service Request</v>
      </c>
      <c r="N1524" s="36">
        <f>IFERROR(VLOOKUP(Incoming_Data[[#This Row],[Object ID]],SP_Data[#All],2,FALSE),"")</f>
        <v>41426</v>
      </c>
      <c r="O1524" s="36" t="str">
        <f>IFERROR(VLOOKUP(Incoming_Data[[#This Row],[Object ID]],Finalized_Data[#All],2,FALSE),"")</f>
        <v/>
      </c>
      <c r="P15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4" s="6">
        <f>IFERROR(DATE(YEAR(Incoming_Data[[#This Row],[Incoming Day]]),MONTH(Incoming_Data[[#This Row],[Incoming Day]]),1),"")</f>
        <v>41395</v>
      </c>
      <c r="R1524" s="3">
        <f>DATE(YEAR(Incoming_Data[[#This Row],[Incoming Day]]),1,1)</f>
        <v>41275</v>
      </c>
      <c r="S1524" s="6">
        <f>IFERROR(DATE(YEAR(Incoming_Data[[#This Row],[Completed Day]]),MONTH(Incoming_Data[[#This Row],[Completed Day]]),1),"")</f>
        <v>41426</v>
      </c>
      <c r="T1524" s="6" t="str">
        <f>IFERROR(DATE(YEAR(Incoming_Data[[#This Row],[Confirmed Day]]),MONTH(Incoming_Data[[#This Row],[Confirmed Day]]),1),"")</f>
        <v/>
      </c>
      <c r="U1524" s="12">
        <f>IF(ISNUMBER(Incoming_Data[[#This Row],[Completed Day]]),1,0)</f>
        <v>1</v>
      </c>
      <c r="V1524" s="12">
        <f>IF(ISNUMBER(Incoming_Data[[#This Row],[Confirmed Day]]),1,0)</f>
        <v>0</v>
      </c>
      <c r="X1524" t="s">
        <v>11830</v>
      </c>
      <c r="Y1524" s="36">
        <v>41403</v>
      </c>
      <c r="AA1524" t="s">
        <v>10153</v>
      </c>
      <c r="AB1524" s="36">
        <v>41355</v>
      </c>
    </row>
    <row r="1525" spans="2:28" x14ac:dyDescent="0.25">
      <c r="B1525" s="24" t="s">
        <v>30</v>
      </c>
      <c r="C1525" s="24" t="s">
        <v>17</v>
      </c>
      <c r="D1525" s="24" t="s">
        <v>2190</v>
      </c>
      <c r="E1525" s="24" t="s">
        <v>11791</v>
      </c>
      <c r="F1525" s="24" t="s">
        <v>11775</v>
      </c>
      <c r="G1525" s="36">
        <v>41424</v>
      </c>
      <c r="H1525" s="36">
        <v>41424</v>
      </c>
      <c r="I1525" s="12">
        <v>3</v>
      </c>
      <c r="J1525" s="12">
        <v>3</v>
      </c>
      <c r="K1525" s="12">
        <v>3</v>
      </c>
      <c r="L1525" s="24" t="s">
        <v>10602</v>
      </c>
      <c r="M1525" t="str">
        <f>VLOOKUP(LEFT(Incoming_Data[[#This Row],[Object ID]],1),Lookup[#All],2,FALSE)</f>
        <v>Service Request</v>
      </c>
      <c r="N1525" s="36" t="str">
        <f>IFERROR(VLOOKUP(Incoming_Data[[#This Row],[Object ID]],SP_Data[#All],2,FALSE),"")</f>
        <v/>
      </c>
      <c r="O1525" s="36" t="str">
        <f>IFERROR(VLOOKUP(Incoming_Data[[#This Row],[Object ID]],Finalized_Data[#All],2,FALSE),"")</f>
        <v/>
      </c>
      <c r="P15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5" s="6">
        <f>IFERROR(DATE(YEAR(Incoming_Data[[#This Row],[Incoming Day]]),MONTH(Incoming_Data[[#This Row],[Incoming Day]]),1),"")</f>
        <v>41395</v>
      </c>
      <c r="R1525" s="3">
        <f>DATE(YEAR(Incoming_Data[[#This Row],[Incoming Day]]),1,1)</f>
        <v>41275</v>
      </c>
      <c r="S1525" s="6" t="str">
        <f>IFERROR(DATE(YEAR(Incoming_Data[[#This Row],[Completed Day]]),MONTH(Incoming_Data[[#This Row],[Completed Day]]),1),"")</f>
        <v/>
      </c>
      <c r="T1525" s="6" t="str">
        <f>IFERROR(DATE(YEAR(Incoming_Data[[#This Row],[Confirmed Day]]),MONTH(Incoming_Data[[#This Row],[Confirmed Day]]),1),"")</f>
        <v/>
      </c>
      <c r="U1525" s="12">
        <f>IF(ISNUMBER(Incoming_Data[[#This Row],[Completed Day]]),1,0)</f>
        <v>0</v>
      </c>
      <c r="V1525" s="12">
        <f>IF(ISNUMBER(Incoming_Data[[#This Row],[Confirmed Day]]),1,0)</f>
        <v>0</v>
      </c>
      <c r="X1525" t="s">
        <v>944</v>
      </c>
      <c r="Y1525" s="36">
        <v>41403</v>
      </c>
      <c r="AA1525" t="s">
        <v>10138</v>
      </c>
      <c r="AB1525" s="36">
        <v>41355</v>
      </c>
    </row>
    <row r="1526" spans="2:28" x14ac:dyDescent="0.25">
      <c r="B1526" s="24" t="s">
        <v>30</v>
      </c>
      <c r="C1526" s="24" t="s">
        <v>17</v>
      </c>
      <c r="D1526" s="24" t="s">
        <v>2190</v>
      </c>
      <c r="E1526" s="24" t="s">
        <v>11792</v>
      </c>
      <c r="F1526" s="24" t="s">
        <v>11793</v>
      </c>
      <c r="G1526" s="36">
        <v>41424</v>
      </c>
      <c r="H1526" s="36">
        <v>41424</v>
      </c>
      <c r="I1526" s="12">
        <v>3</v>
      </c>
      <c r="J1526" s="12">
        <v>3</v>
      </c>
      <c r="K1526" s="12">
        <v>3</v>
      </c>
      <c r="L1526" s="24" t="s">
        <v>10602</v>
      </c>
      <c r="M1526" t="str">
        <f>VLOOKUP(LEFT(Incoming_Data[[#This Row],[Object ID]],1),Lookup[#All],2,FALSE)</f>
        <v>Service Request</v>
      </c>
      <c r="N1526" s="36" t="str">
        <f>IFERROR(VLOOKUP(Incoming_Data[[#This Row],[Object ID]],SP_Data[#All],2,FALSE),"")</f>
        <v/>
      </c>
      <c r="O1526" s="36" t="str">
        <f>IFERROR(VLOOKUP(Incoming_Data[[#This Row],[Object ID]],Finalized_Data[#All],2,FALSE),"")</f>
        <v/>
      </c>
      <c r="P15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6" s="6">
        <f>IFERROR(DATE(YEAR(Incoming_Data[[#This Row],[Incoming Day]]),MONTH(Incoming_Data[[#This Row],[Incoming Day]]),1),"")</f>
        <v>41395</v>
      </c>
      <c r="R1526" s="3">
        <f>DATE(YEAR(Incoming_Data[[#This Row],[Incoming Day]]),1,1)</f>
        <v>41275</v>
      </c>
      <c r="S1526" s="6" t="str">
        <f>IFERROR(DATE(YEAR(Incoming_Data[[#This Row],[Completed Day]]),MONTH(Incoming_Data[[#This Row],[Completed Day]]),1),"")</f>
        <v/>
      </c>
      <c r="T1526" s="6" t="str">
        <f>IFERROR(DATE(YEAR(Incoming_Data[[#This Row],[Confirmed Day]]),MONTH(Incoming_Data[[#This Row],[Confirmed Day]]),1),"")</f>
        <v/>
      </c>
      <c r="U1526" s="12">
        <f>IF(ISNUMBER(Incoming_Data[[#This Row],[Completed Day]]),1,0)</f>
        <v>0</v>
      </c>
      <c r="V1526" s="12">
        <f>IF(ISNUMBER(Incoming_Data[[#This Row],[Confirmed Day]]),1,0)</f>
        <v>0</v>
      </c>
      <c r="X1526" t="s">
        <v>10731</v>
      </c>
      <c r="Y1526" s="36">
        <v>41403</v>
      </c>
      <c r="AA1526" t="s">
        <v>10129</v>
      </c>
      <c r="AB1526" s="36">
        <v>41425</v>
      </c>
    </row>
    <row r="1527" spans="2:28" x14ac:dyDescent="0.25">
      <c r="B1527" s="24" t="s">
        <v>30</v>
      </c>
      <c r="C1527" s="24" t="s">
        <v>17</v>
      </c>
      <c r="D1527" s="24" t="s">
        <v>2190</v>
      </c>
      <c r="E1527" s="24" t="s">
        <v>11794</v>
      </c>
      <c r="F1527" s="24" t="s">
        <v>11795</v>
      </c>
      <c r="G1527" s="36">
        <v>41425</v>
      </c>
      <c r="H1527" s="36">
        <v>41425</v>
      </c>
      <c r="I1527" s="12">
        <v>3</v>
      </c>
      <c r="J1527" s="12">
        <v>3</v>
      </c>
      <c r="K1527" s="12">
        <v>3</v>
      </c>
      <c r="L1527" s="24" t="s">
        <v>10602</v>
      </c>
      <c r="M1527" t="str">
        <f>VLOOKUP(LEFT(Incoming_Data[[#This Row],[Object ID]],1),Lookup[#All],2,FALSE)</f>
        <v>Service Request</v>
      </c>
      <c r="N1527" s="36" t="str">
        <f>IFERROR(VLOOKUP(Incoming_Data[[#This Row],[Object ID]],SP_Data[#All],2,FALSE),"")</f>
        <v/>
      </c>
      <c r="O1527" s="36" t="str">
        <f>IFERROR(VLOOKUP(Incoming_Data[[#This Row],[Object ID]],Finalized_Data[#All],2,FALSE),"")</f>
        <v/>
      </c>
      <c r="P15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7" s="6">
        <f>IFERROR(DATE(YEAR(Incoming_Data[[#This Row],[Incoming Day]]),MONTH(Incoming_Data[[#This Row],[Incoming Day]]),1),"")</f>
        <v>41395</v>
      </c>
      <c r="R1527" s="3">
        <f>DATE(YEAR(Incoming_Data[[#This Row],[Incoming Day]]),1,1)</f>
        <v>41275</v>
      </c>
      <c r="S1527" s="6" t="str">
        <f>IFERROR(DATE(YEAR(Incoming_Data[[#This Row],[Completed Day]]),MONTH(Incoming_Data[[#This Row],[Completed Day]]),1),"")</f>
        <v/>
      </c>
      <c r="T1527" s="6" t="str">
        <f>IFERROR(DATE(YEAR(Incoming_Data[[#This Row],[Confirmed Day]]),MONTH(Incoming_Data[[#This Row],[Confirmed Day]]),1),"")</f>
        <v/>
      </c>
      <c r="U1527" s="12">
        <f>IF(ISNUMBER(Incoming_Data[[#This Row],[Completed Day]]),1,0)</f>
        <v>0</v>
      </c>
      <c r="V1527" s="12">
        <f>IF(ISNUMBER(Incoming_Data[[#This Row],[Confirmed Day]]),1,0)</f>
        <v>0</v>
      </c>
      <c r="X1527" t="s">
        <v>10616</v>
      </c>
      <c r="Y1527" s="36">
        <v>41409</v>
      </c>
      <c r="AA1527" t="s">
        <v>10120</v>
      </c>
      <c r="AB1527" s="36">
        <v>41384</v>
      </c>
    </row>
    <row r="1528" spans="2:28" x14ac:dyDescent="0.25">
      <c r="B1528" s="24" t="s">
        <v>30</v>
      </c>
      <c r="C1528" s="24" t="s">
        <v>17</v>
      </c>
      <c r="D1528" s="24" t="s">
        <v>2190</v>
      </c>
      <c r="E1528" s="24" t="s">
        <v>11796</v>
      </c>
      <c r="F1528" s="24" t="s">
        <v>11797</v>
      </c>
      <c r="G1528" s="36">
        <v>41425</v>
      </c>
      <c r="H1528" s="36">
        <v>41425</v>
      </c>
      <c r="I1528" s="12">
        <v>3</v>
      </c>
      <c r="J1528" s="12">
        <v>3</v>
      </c>
      <c r="K1528" s="12">
        <v>3</v>
      </c>
      <c r="L1528" s="24" t="s">
        <v>10602</v>
      </c>
      <c r="M1528" t="str">
        <f>VLOOKUP(LEFT(Incoming_Data[[#This Row],[Object ID]],1),Lookup[#All],2,FALSE)</f>
        <v>Service Request</v>
      </c>
      <c r="N1528" s="36" t="str">
        <f>IFERROR(VLOOKUP(Incoming_Data[[#This Row],[Object ID]],SP_Data[#All],2,FALSE),"")</f>
        <v/>
      </c>
      <c r="O1528" s="36" t="str">
        <f>IFERROR(VLOOKUP(Incoming_Data[[#This Row],[Object ID]],Finalized_Data[#All],2,FALSE),"")</f>
        <v/>
      </c>
      <c r="P15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8" s="6">
        <f>IFERROR(DATE(YEAR(Incoming_Data[[#This Row],[Incoming Day]]),MONTH(Incoming_Data[[#This Row],[Incoming Day]]),1),"")</f>
        <v>41395</v>
      </c>
      <c r="R1528" s="3">
        <f>DATE(YEAR(Incoming_Data[[#This Row],[Incoming Day]]),1,1)</f>
        <v>41275</v>
      </c>
      <c r="S1528" s="6" t="str">
        <f>IFERROR(DATE(YEAR(Incoming_Data[[#This Row],[Completed Day]]),MONTH(Incoming_Data[[#This Row],[Completed Day]]),1),"")</f>
        <v/>
      </c>
      <c r="T1528" s="6" t="str">
        <f>IFERROR(DATE(YEAR(Incoming_Data[[#This Row],[Confirmed Day]]),MONTH(Incoming_Data[[#This Row],[Confirmed Day]]),1),"")</f>
        <v/>
      </c>
      <c r="U1528" s="12">
        <f>IF(ISNUMBER(Incoming_Data[[#This Row],[Completed Day]]),1,0)</f>
        <v>0</v>
      </c>
      <c r="V1528" s="12">
        <f>IF(ISNUMBER(Incoming_Data[[#This Row],[Confirmed Day]]),1,0)</f>
        <v>0</v>
      </c>
      <c r="X1528" t="s">
        <v>11832</v>
      </c>
      <c r="Y1528" s="36">
        <v>41411</v>
      </c>
      <c r="AA1528" t="s">
        <v>10112</v>
      </c>
      <c r="AB1528" s="36">
        <v>41384</v>
      </c>
    </row>
    <row r="1529" spans="2:28" x14ac:dyDescent="0.25">
      <c r="B1529" s="24" t="s">
        <v>30</v>
      </c>
      <c r="C1529" s="24" t="s">
        <v>17</v>
      </c>
      <c r="D1529" s="24" t="s">
        <v>2190</v>
      </c>
      <c r="E1529" s="24" t="s">
        <v>11798</v>
      </c>
      <c r="F1529" s="24" t="s">
        <v>11799</v>
      </c>
      <c r="G1529" s="36">
        <v>41425</v>
      </c>
      <c r="H1529" s="36">
        <v>41425</v>
      </c>
      <c r="I1529" s="12">
        <v>3</v>
      </c>
      <c r="J1529" s="12">
        <v>3</v>
      </c>
      <c r="K1529" s="12">
        <v>3</v>
      </c>
      <c r="L1529" s="24" t="s">
        <v>10602</v>
      </c>
      <c r="M1529" t="str">
        <f>VLOOKUP(LEFT(Incoming_Data[[#This Row],[Object ID]],1),Lookup[#All],2,FALSE)</f>
        <v>Service Request</v>
      </c>
      <c r="N1529" s="36" t="str">
        <f>IFERROR(VLOOKUP(Incoming_Data[[#This Row],[Object ID]],SP_Data[#All],2,FALSE),"")</f>
        <v/>
      </c>
      <c r="O1529" s="36" t="str">
        <f>IFERROR(VLOOKUP(Incoming_Data[[#This Row],[Object ID]],Finalized_Data[#All],2,FALSE),"")</f>
        <v/>
      </c>
      <c r="P15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29" s="6">
        <f>IFERROR(DATE(YEAR(Incoming_Data[[#This Row],[Incoming Day]]),MONTH(Incoming_Data[[#This Row],[Incoming Day]]),1),"")</f>
        <v>41395</v>
      </c>
      <c r="R1529" s="3">
        <f>DATE(YEAR(Incoming_Data[[#This Row],[Incoming Day]]),1,1)</f>
        <v>41275</v>
      </c>
      <c r="S1529" s="6" t="str">
        <f>IFERROR(DATE(YEAR(Incoming_Data[[#This Row],[Completed Day]]),MONTH(Incoming_Data[[#This Row],[Completed Day]]),1),"")</f>
        <v/>
      </c>
      <c r="T1529" s="6" t="str">
        <f>IFERROR(DATE(YEAR(Incoming_Data[[#This Row],[Confirmed Day]]),MONTH(Incoming_Data[[#This Row],[Confirmed Day]]),1),"")</f>
        <v/>
      </c>
      <c r="U1529" s="12">
        <f>IF(ISNUMBER(Incoming_Data[[#This Row],[Completed Day]]),1,0)</f>
        <v>0</v>
      </c>
      <c r="V1529" s="12">
        <f>IF(ISNUMBER(Incoming_Data[[#This Row],[Confirmed Day]]),1,0)</f>
        <v>0</v>
      </c>
      <c r="X1529" t="s">
        <v>946</v>
      </c>
      <c r="Y1529" s="36">
        <v>41403</v>
      </c>
      <c r="AA1529" t="s">
        <v>10107</v>
      </c>
      <c r="AB1529" s="36">
        <v>41425</v>
      </c>
    </row>
    <row r="1530" spans="2:28" x14ac:dyDescent="0.25">
      <c r="B1530" s="24" t="s">
        <v>30</v>
      </c>
      <c r="C1530" s="24" t="s">
        <v>17</v>
      </c>
      <c r="D1530" s="24" t="s">
        <v>2190</v>
      </c>
      <c r="E1530" s="24" t="s">
        <v>11800</v>
      </c>
      <c r="F1530" s="24" t="s">
        <v>11799</v>
      </c>
      <c r="G1530" s="36">
        <v>41425</v>
      </c>
      <c r="H1530" s="36">
        <v>41425</v>
      </c>
      <c r="I1530" s="12">
        <v>3</v>
      </c>
      <c r="J1530" s="12">
        <v>3</v>
      </c>
      <c r="K1530" s="12">
        <v>3</v>
      </c>
      <c r="L1530" s="24" t="s">
        <v>10602</v>
      </c>
      <c r="M1530" t="str">
        <f>VLOOKUP(LEFT(Incoming_Data[[#This Row],[Object ID]],1),Lookup[#All],2,FALSE)</f>
        <v>Service Request</v>
      </c>
      <c r="N1530" s="36" t="str">
        <f>IFERROR(VLOOKUP(Incoming_Data[[#This Row],[Object ID]],SP_Data[#All],2,FALSE),"")</f>
        <v/>
      </c>
      <c r="O1530" s="36" t="str">
        <f>IFERROR(VLOOKUP(Incoming_Data[[#This Row],[Object ID]],Finalized_Data[#All],2,FALSE),"")</f>
        <v/>
      </c>
      <c r="P15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0" s="6">
        <f>IFERROR(DATE(YEAR(Incoming_Data[[#This Row],[Incoming Day]]),MONTH(Incoming_Data[[#This Row],[Incoming Day]]),1),"")</f>
        <v>41395</v>
      </c>
      <c r="R1530" s="3">
        <f>DATE(YEAR(Incoming_Data[[#This Row],[Incoming Day]]),1,1)</f>
        <v>41275</v>
      </c>
      <c r="S1530" s="6" t="str">
        <f>IFERROR(DATE(YEAR(Incoming_Data[[#This Row],[Completed Day]]),MONTH(Incoming_Data[[#This Row],[Completed Day]]),1),"")</f>
        <v/>
      </c>
      <c r="T1530" s="6" t="str">
        <f>IFERROR(DATE(YEAR(Incoming_Data[[#This Row],[Confirmed Day]]),MONTH(Incoming_Data[[#This Row],[Confirmed Day]]),1),"")</f>
        <v/>
      </c>
      <c r="U1530" s="12">
        <f>IF(ISNUMBER(Incoming_Data[[#This Row],[Completed Day]]),1,0)</f>
        <v>0</v>
      </c>
      <c r="V1530" s="12">
        <f>IF(ISNUMBER(Incoming_Data[[#This Row],[Confirmed Day]]),1,0)</f>
        <v>0</v>
      </c>
      <c r="X1530" t="s">
        <v>1397</v>
      </c>
      <c r="Y1530" s="36">
        <v>41403</v>
      </c>
      <c r="AA1530" t="s">
        <v>10102</v>
      </c>
      <c r="AB1530" s="36">
        <v>41384</v>
      </c>
    </row>
    <row r="1531" spans="2:28" x14ac:dyDescent="0.25">
      <c r="B1531" s="24" t="s">
        <v>30</v>
      </c>
      <c r="C1531" s="24" t="s">
        <v>17</v>
      </c>
      <c r="D1531" s="24" t="s">
        <v>2190</v>
      </c>
      <c r="E1531" s="24" t="s">
        <v>10225</v>
      </c>
      <c r="F1531" s="24" t="s">
        <v>11801</v>
      </c>
      <c r="G1531" s="36">
        <v>41319</v>
      </c>
      <c r="H1531" s="36">
        <v>41319</v>
      </c>
      <c r="I1531" s="12">
        <v>3</v>
      </c>
      <c r="J1531" s="12">
        <v>3</v>
      </c>
      <c r="K1531" s="12">
        <v>3</v>
      </c>
      <c r="L1531" s="24" t="s">
        <v>10597</v>
      </c>
      <c r="M1531" t="str">
        <f>VLOOKUP(LEFT(Incoming_Data[[#This Row],[Object ID]],1),Lookup[#All],2,FALSE)</f>
        <v>Incident</v>
      </c>
      <c r="N1531" s="36">
        <f>IFERROR(VLOOKUP(Incoming_Data[[#This Row],[Object ID]],SP_Data[#All],2,FALSE),"")</f>
        <v>41353</v>
      </c>
      <c r="O1531" s="36">
        <f>IFERROR(VLOOKUP(Incoming_Data[[#This Row],[Object ID]],Finalized_Data[#All],2,FALSE),"")</f>
        <v>41355</v>
      </c>
      <c r="P15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1" s="6">
        <f>IFERROR(DATE(YEAR(Incoming_Data[[#This Row],[Incoming Day]]),MONTH(Incoming_Data[[#This Row],[Incoming Day]]),1),"")</f>
        <v>41306</v>
      </c>
      <c r="R1531" s="3">
        <f>DATE(YEAR(Incoming_Data[[#This Row],[Incoming Day]]),1,1)</f>
        <v>41275</v>
      </c>
      <c r="S1531" s="6">
        <f>IFERROR(DATE(YEAR(Incoming_Data[[#This Row],[Completed Day]]),MONTH(Incoming_Data[[#This Row],[Completed Day]]),1),"")</f>
        <v>41334</v>
      </c>
      <c r="T1531" s="6">
        <f>IFERROR(DATE(YEAR(Incoming_Data[[#This Row],[Confirmed Day]]),MONTH(Incoming_Data[[#This Row],[Confirmed Day]]),1),"")</f>
        <v>41334</v>
      </c>
      <c r="U1531" s="12">
        <f>IF(ISNUMBER(Incoming_Data[[#This Row],[Completed Day]]),1,0)</f>
        <v>1</v>
      </c>
      <c r="V1531" s="12">
        <f>IF(ISNUMBER(Incoming_Data[[#This Row],[Confirmed Day]]),1,0)</f>
        <v>1</v>
      </c>
      <c r="X1531" t="s">
        <v>10854</v>
      </c>
      <c r="Y1531" s="36">
        <v>41407</v>
      </c>
      <c r="AA1531" t="s">
        <v>10097</v>
      </c>
      <c r="AB1531" s="36">
        <v>41425</v>
      </c>
    </row>
    <row r="1532" spans="2:28" x14ac:dyDescent="0.25">
      <c r="B1532" s="24" t="s">
        <v>30</v>
      </c>
      <c r="C1532" s="24" t="s">
        <v>17</v>
      </c>
      <c r="D1532" s="24" t="s">
        <v>2190</v>
      </c>
      <c r="E1532" s="24" t="s">
        <v>8080</v>
      </c>
      <c r="F1532" s="24" t="s">
        <v>11802</v>
      </c>
      <c r="G1532" s="36">
        <v>41345</v>
      </c>
      <c r="H1532" s="36">
        <v>41345</v>
      </c>
      <c r="I1532" s="12">
        <v>3</v>
      </c>
      <c r="J1532" s="12">
        <v>3</v>
      </c>
      <c r="K1532" s="12">
        <v>3</v>
      </c>
      <c r="L1532" s="24" t="s">
        <v>10597</v>
      </c>
      <c r="M1532" t="str">
        <f>VLOOKUP(LEFT(Incoming_Data[[#This Row],[Object ID]],1),Lookup[#All],2,FALSE)</f>
        <v>Incident</v>
      </c>
      <c r="N1532" s="36">
        <f>IFERROR(VLOOKUP(Incoming_Data[[#This Row],[Object ID]],SP_Data[#All],2,FALSE),"")</f>
        <v>41353</v>
      </c>
      <c r="O1532" s="36">
        <f>IFERROR(VLOOKUP(Incoming_Data[[#This Row],[Object ID]],Finalized_Data[#All],2,FALSE),"")</f>
        <v>41425</v>
      </c>
      <c r="P15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2" s="6">
        <f>IFERROR(DATE(YEAR(Incoming_Data[[#This Row],[Incoming Day]]),MONTH(Incoming_Data[[#This Row],[Incoming Day]]),1),"")</f>
        <v>41334</v>
      </c>
      <c r="R1532" s="3">
        <f>DATE(YEAR(Incoming_Data[[#This Row],[Incoming Day]]),1,1)</f>
        <v>41275</v>
      </c>
      <c r="S1532" s="6">
        <f>IFERROR(DATE(YEAR(Incoming_Data[[#This Row],[Completed Day]]),MONTH(Incoming_Data[[#This Row],[Completed Day]]),1),"")</f>
        <v>41334</v>
      </c>
      <c r="T1532" s="6">
        <f>IFERROR(DATE(YEAR(Incoming_Data[[#This Row],[Confirmed Day]]),MONTH(Incoming_Data[[#This Row],[Confirmed Day]]),1),"")</f>
        <v>41395</v>
      </c>
      <c r="U1532" s="12">
        <f>IF(ISNUMBER(Incoming_Data[[#This Row],[Completed Day]]),1,0)</f>
        <v>1</v>
      </c>
      <c r="V1532" s="12">
        <f>IF(ISNUMBER(Incoming_Data[[#This Row],[Confirmed Day]]),1,0)</f>
        <v>1</v>
      </c>
      <c r="X1532" t="s">
        <v>1743</v>
      </c>
      <c r="Y1532" s="36">
        <v>41403</v>
      </c>
      <c r="AA1532" t="s">
        <v>10088</v>
      </c>
      <c r="AB1532" s="36">
        <v>41425</v>
      </c>
    </row>
    <row r="1533" spans="2:28" x14ac:dyDescent="0.25">
      <c r="B1533" s="24" t="s">
        <v>30</v>
      </c>
      <c r="C1533" s="24" t="s">
        <v>17</v>
      </c>
      <c r="D1533" s="24" t="s">
        <v>2190</v>
      </c>
      <c r="E1533" s="24" t="s">
        <v>1138</v>
      </c>
      <c r="F1533" s="24" t="s">
        <v>1139</v>
      </c>
      <c r="G1533" s="36">
        <v>41379</v>
      </c>
      <c r="H1533" s="36">
        <v>41379</v>
      </c>
      <c r="I1533" s="12">
        <v>2</v>
      </c>
      <c r="J1533" s="12">
        <v>3</v>
      </c>
      <c r="K1533" s="12">
        <v>4</v>
      </c>
      <c r="L1533" s="24" t="s">
        <v>10597</v>
      </c>
      <c r="M1533" t="str">
        <f>VLOOKUP(LEFT(Incoming_Data[[#This Row],[Object ID]],1),Lookup[#All],2,FALSE)</f>
        <v>Incident</v>
      </c>
      <c r="N1533" s="36">
        <f>IFERROR(VLOOKUP(Incoming_Data[[#This Row],[Object ID]],SP_Data[#All],2,FALSE),"")</f>
        <v>41397</v>
      </c>
      <c r="O1533" s="36">
        <f>IFERROR(VLOOKUP(Incoming_Data[[#This Row],[Object ID]],Finalized_Data[#All],2,FALSE),"")</f>
        <v>41397</v>
      </c>
      <c r="P15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3" s="6">
        <f>IFERROR(DATE(YEAR(Incoming_Data[[#This Row],[Incoming Day]]),MONTH(Incoming_Data[[#This Row],[Incoming Day]]),1),"")</f>
        <v>41365</v>
      </c>
      <c r="R1533" s="3">
        <f>DATE(YEAR(Incoming_Data[[#This Row],[Incoming Day]]),1,1)</f>
        <v>41275</v>
      </c>
      <c r="S1533" s="6">
        <f>IFERROR(DATE(YEAR(Incoming_Data[[#This Row],[Completed Day]]),MONTH(Incoming_Data[[#This Row],[Completed Day]]),1),"")</f>
        <v>41395</v>
      </c>
      <c r="T1533" s="6">
        <f>IFERROR(DATE(YEAR(Incoming_Data[[#This Row],[Confirmed Day]]),MONTH(Incoming_Data[[#This Row],[Confirmed Day]]),1),"")</f>
        <v>41395</v>
      </c>
      <c r="U1533" s="12">
        <f>IF(ISNUMBER(Incoming_Data[[#This Row],[Completed Day]]),1,0)</f>
        <v>1</v>
      </c>
      <c r="V1533" s="12">
        <f>IF(ISNUMBER(Incoming_Data[[#This Row],[Confirmed Day]]),1,0)</f>
        <v>1</v>
      </c>
      <c r="X1533" t="s">
        <v>12388</v>
      </c>
      <c r="Y1533" s="36">
        <v>41403</v>
      </c>
      <c r="AA1533" t="s">
        <v>10092</v>
      </c>
      <c r="AB1533" s="36">
        <v>41425</v>
      </c>
    </row>
    <row r="1534" spans="2:28" x14ac:dyDescent="0.25">
      <c r="B1534" s="24" t="s">
        <v>30</v>
      </c>
      <c r="C1534" s="24" t="s">
        <v>17</v>
      </c>
      <c r="D1534" s="24" t="s">
        <v>2190</v>
      </c>
      <c r="E1534" s="24" t="s">
        <v>1270</v>
      </c>
      <c r="F1534" s="24" t="s">
        <v>1271</v>
      </c>
      <c r="G1534" s="36">
        <v>41404</v>
      </c>
      <c r="H1534" s="36">
        <v>41404</v>
      </c>
      <c r="I1534" s="12">
        <v>2</v>
      </c>
      <c r="J1534" s="12">
        <v>3</v>
      </c>
      <c r="K1534" s="12">
        <v>3</v>
      </c>
      <c r="L1534" s="24" t="s">
        <v>10597</v>
      </c>
      <c r="M1534" t="str">
        <f>VLOOKUP(LEFT(Incoming_Data[[#This Row],[Object ID]],1),Lookup[#All],2,FALSE)</f>
        <v>Incident</v>
      </c>
      <c r="N1534" s="36">
        <f>IFERROR(VLOOKUP(Incoming_Data[[#This Row],[Object ID]],SP_Data[#All],2,FALSE),"")</f>
        <v>41411</v>
      </c>
      <c r="O1534" s="36">
        <f>IFERROR(VLOOKUP(Incoming_Data[[#This Row],[Object ID]],Finalized_Data[#All],2,FALSE),"")</f>
        <v>41411</v>
      </c>
      <c r="P15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4" s="6">
        <f>IFERROR(DATE(YEAR(Incoming_Data[[#This Row],[Incoming Day]]),MONTH(Incoming_Data[[#This Row],[Incoming Day]]),1),"")</f>
        <v>41395</v>
      </c>
      <c r="R1534" s="3">
        <f>DATE(YEAR(Incoming_Data[[#This Row],[Incoming Day]]),1,1)</f>
        <v>41275</v>
      </c>
      <c r="S1534" s="6">
        <f>IFERROR(DATE(YEAR(Incoming_Data[[#This Row],[Completed Day]]),MONTH(Incoming_Data[[#This Row],[Completed Day]]),1),"")</f>
        <v>41395</v>
      </c>
      <c r="T1534" s="6">
        <f>IFERROR(DATE(YEAR(Incoming_Data[[#This Row],[Confirmed Day]]),MONTH(Incoming_Data[[#This Row],[Confirmed Day]]),1),"")</f>
        <v>41395</v>
      </c>
      <c r="U1534" s="12">
        <f>IF(ISNUMBER(Incoming_Data[[#This Row],[Completed Day]]),1,0)</f>
        <v>1</v>
      </c>
      <c r="V1534" s="12">
        <f>IF(ISNUMBER(Incoming_Data[[#This Row],[Confirmed Day]]),1,0)</f>
        <v>1</v>
      </c>
      <c r="X1534" t="s">
        <v>11834</v>
      </c>
      <c r="Y1534" s="36">
        <v>41408</v>
      </c>
      <c r="AA1534" t="s">
        <v>10083</v>
      </c>
      <c r="AB1534" s="36">
        <v>41384</v>
      </c>
    </row>
    <row r="1535" spans="2:28" x14ac:dyDescent="0.25">
      <c r="B1535" s="24" t="s">
        <v>30</v>
      </c>
      <c r="C1535" s="24" t="s">
        <v>17</v>
      </c>
      <c r="D1535" s="24" t="s">
        <v>2190</v>
      </c>
      <c r="E1535" s="24" t="s">
        <v>11803</v>
      </c>
      <c r="F1535" s="24" t="s">
        <v>11804</v>
      </c>
      <c r="G1535" s="36">
        <v>41410</v>
      </c>
      <c r="H1535" s="36">
        <v>41410</v>
      </c>
      <c r="I1535" s="12">
        <v>3</v>
      </c>
      <c r="J1535" s="12">
        <v>3</v>
      </c>
      <c r="K1535" s="12">
        <v>3</v>
      </c>
      <c r="L1535" s="24" t="s">
        <v>10625</v>
      </c>
      <c r="M1535" t="str">
        <f>VLOOKUP(LEFT(Incoming_Data[[#This Row],[Object ID]],1),Lookup[#All],2,FALSE)</f>
        <v>Incident</v>
      </c>
      <c r="N1535" s="36">
        <f>IFERROR(VLOOKUP(Incoming_Data[[#This Row],[Object ID]],SP_Data[#All],2,FALSE),"")</f>
        <v>41414</v>
      </c>
      <c r="O1535" s="36" t="str">
        <f>IFERROR(VLOOKUP(Incoming_Data[[#This Row],[Object ID]],Finalized_Data[#All],2,FALSE),"")</f>
        <v/>
      </c>
      <c r="P15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5" s="6">
        <f>IFERROR(DATE(YEAR(Incoming_Data[[#This Row],[Incoming Day]]),MONTH(Incoming_Data[[#This Row],[Incoming Day]]),1),"")</f>
        <v>41395</v>
      </c>
      <c r="R1535" s="3">
        <f>DATE(YEAR(Incoming_Data[[#This Row],[Incoming Day]]),1,1)</f>
        <v>41275</v>
      </c>
      <c r="S1535" s="6">
        <f>IFERROR(DATE(YEAR(Incoming_Data[[#This Row],[Completed Day]]),MONTH(Incoming_Data[[#This Row],[Completed Day]]),1),"")</f>
        <v>41395</v>
      </c>
      <c r="T1535" s="6" t="str">
        <f>IFERROR(DATE(YEAR(Incoming_Data[[#This Row],[Confirmed Day]]),MONTH(Incoming_Data[[#This Row],[Confirmed Day]]),1),"")</f>
        <v/>
      </c>
      <c r="U1535" s="12">
        <f>IF(ISNUMBER(Incoming_Data[[#This Row],[Completed Day]]),1,0)</f>
        <v>1</v>
      </c>
      <c r="V1535" s="12">
        <f>IF(ISNUMBER(Incoming_Data[[#This Row],[Confirmed Day]]),1,0)</f>
        <v>0</v>
      </c>
      <c r="X1535" t="s">
        <v>948</v>
      </c>
      <c r="Y1535" s="36">
        <v>41403</v>
      </c>
      <c r="AA1535" t="s">
        <v>10071</v>
      </c>
      <c r="AB1535" s="36">
        <v>41425</v>
      </c>
    </row>
    <row r="1536" spans="2:28" x14ac:dyDescent="0.25">
      <c r="B1536" s="24" t="s">
        <v>30</v>
      </c>
      <c r="C1536" s="24" t="s">
        <v>17</v>
      </c>
      <c r="D1536" s="24" t="s">
        <v>2193</v>
      </c>
      <c r="E1536" s="24" t="s">
        <v>7887</v>
      </c>
      <c r="F1536" s="24" t="s">
        <v>11805</v>
      </c>
      <c r="G1536" s="36">
        <v>41284</v>
      </c>
      <c r="H1536" s="36">
        <v>41284</v>
      </c>
      <c r="I1536" s="12">
        <v>3</v>
      </c>
      <c r="J1536" s="12">
        <v>3</v>
      </c>
      <c r="K1536" s="12">
        <v>4</v>
      </c>
      <c r="L1536" s="24" t="s">
        <v>10597</v>
      </c>
      <c r="M1536" t="str">
        <f>VLOOKUP(LEFT(Incoming_Data[[#This Row],[Object ID]],1),Lookup[#All],2,FALSE)</f>
        <v>Service Request</v>
      </c>
      <c r="N1536" s="36" t="str">
        <f>IFERROR(VLOOKUP(Incoming_Data[[#This Row],[Object ID]],SP_Data[#All],2,FALSE),"")</f>
        <v/>
      </c>
      <c r="O1536" s="36">
        <f>IFERROR(VLOOKUP(Incoming_Data[[#This Row],[Object ID]],Finalized_Data[#All],2,FALSE),"")</f>
        <v>41408</v>
      </c>
      <c r="P15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536" s="6">
        <f>IFERROR(DATE(YEAR(Incoming_Data[[#This Row],[Incoming Day]]),MONTH(Incoming_Data[[#This Row],[Incoming Day]]),1),"")</f>
        <v>41275</v>
      </c>
      <c r="R1536" s="3">
        <f>DATE(YEAR(Incoming_Data[[#This Row],[Incoming Day]]),1,1)</f>
        <v>41275</v>
      </c>
      <c r="S1536" s="6" t="str">
        <f>IFERROR(DATE(YEAR(Incoming_Data[[#This Row],[Completed Day]]),MONTH(Incoming_Data[[#This Row],[Completed Day]]),1),"")</f>
        <v/>
      </c>
      <c r="T1536" s="6">
        <f>IFERROR(DATE(YEAR(Incoming_Data[[#This Row],[Confirmed Day]]),MONTH(Incoming_Data[[#This Row],[Confirmed Day]]),1),"")</f>
        <v>41395</v>
      </c>
      <c r="U1536" s="12">
        <f>IF(ISNUMBER(Incoming_Data[[#This Row],[Completed Day]]),1,0)</f>
        <v>0</v>
      </c>
      <c r="V1536" s="12">
        <f>IF(ISNUMBER(Incoming_Data[[#This Row],[Confirmed Day]]),1,0)</f>
        <v>1</v>
      </c>
      <c r="X1536" t="s">
        <v>12077</v>
      </c>
      <c r="Y1536" s="36">
        <v>41403</v>
      </c>
      <c r="AA1536" t="s">
        <v>10061</v>
      </c>
      <c r="AB1536" s="36">
        <v>41384</v>
      </c>
    </row>
    <row r="1537" spans="2:28" x14ac:dyDescent="0.25">
      <c r="B1537" s="24" t="s">
        <v>30</v>
      </c>
      <c r="C1537" s="24" t="s">
        <v>17</v>
      </c>
      <c r="D1537" s="24" t="s">
        <v>2193</v>
      </c>
      <c r="E1537" s="24" t="s">
        <v>98</v>
      </c>
      <c r="F1537" s="24" t="s">
        <v>99</v>
      </c>
      <c r="G1537" s="36">
        <v>41361</v>
      </c>
      <c r="H1537" s="36">
        <v>41361</v>
      </c>
      <c r="I1537" s="12">
        <v>3</v>
      </c>
      <c r="J1537" s="12">
        <v>3</v>
      </c>
      <c r="K1537" s="12">
        <v>3</v>
      </c>
      <c r="L1537" s="24" t="s">
        <v>10597</v>
      </c>
      <c r="M1537" t="str">
        <f>VLOOKUP(LEFT(Incoming_Data[[#This Row],[Object ID]],1),Lookup[#All],2,FALSE)</f>
        <v>Service Request</v>
      </c>
      <c r="N1537" s="36">
        <f>IFERROR(VLOOKUP(Incoming_Data[[#This Row],[Object ID]],SP_Data[#All],2,FALSE),"")</f>
        <v>41362</v>
      </c>
      <c r="O1537" s="36">
        <f>IFERROR(VLOOKUP(Incoming_Data[[#This Row],[Object ID]],Finalized_Data[#All],2,FALSE),"")</f>
        <v>41393</v>
      </c>
      <c r="P15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7" s="6">
        <f>IFERROR(DATE(YEAR(Incoming_Data[[#This Row],[Incoming Day]]),MONTH(Incoming_Data[[#This Row],[Incoming Day]]),1),"")</f>
        <v>41334</v>
      </c>
      <c r="R1537" s="3">
        <f>DATE(YEAR(Incoming_Data[[#This Row],[Incoming Day]]),1,1)</f>
        <v>41275</v>
      </c>
      <c r="S1537" s="6">
        <f>IFERROR(DATE(YEAR(Incoming_Data[[#This Row],[Completed Day]]),MONTH(Incoming_Data[[#This Row],[Completed Day]]),1),"")</f>
        <v>41334</v>
      </c>
      <c r="T1537" s="6">
        <f>IFERROR(DATE(YEAR(Incoming_Data[[#This Row],[Confirmed Day]]),MONTH(Incoming_Data[[#This Row],[Confirmed Day]]),1),"")</f>
        <v>41365</v>
      </c>
      <c r="U1537" s="12">
        <f>IF(ISNUMBER(Incoming_Data[[#This Row],[Completed Day]]),1,0)</f>
        <v>1</v>
      </c>
      <c r="V1537" s="12">
        <f>IF(ISNUMBER(Incoming_Data[[#This Row],[Confirmed Day]]),1,0)</f>
        <v>1</v>
      </c>
      <c r="X1537" t="s">
        <v>1399</v>
      </c>
      <c r="Y1537" s="36">
        <v>41423</v>
      </c>
      <c r="AA1537" t="s">
        <v>10052</v>
      </c>
      <c r="AB1537" s="36">
        <v>41425</v>
      </c>
    </row>
    <row r="1538" spans="2:28" x14ac:dyDescent="0.25">
      <c r="B1538" s="24" t="s">
        <v>30</v>
      </c>
      <c r="C1538" s="24" t="s">
        <v>17</v>
      </c>
      <c r="D1538" s="24" t="s">
        <v>2193</v>
      </c>
      <c r="E1538" s="24" t="s">
        <v>11806</v>
      </c>
      <c r="F1538" s="24" t="s">
        <v>11807</v>
      </c>
      <c r="G1538" s="36">
        <v>41348</v>
      </c>
      <c r="H1538" s="36">
        <v>41348</v>
      </c>
      <c r="I1538" s="12">
        <v>4</v>
      </c>
      <c r="J1538" s="12">
        <v>4</v>
      </c>
      <c r="K1538" s="12">
        <v>4</v>
      </c>
      <c r="L1538" s="24" t="s">
        <v>10625</v>
      </c>
      <c r="M1538" t="str">
        <f>VLOOKUP(LEFT(Incoming_Data[[#This Row],[Object ID]],1),Lookup[#All],2,FALSE)</f>
        <v>Incident</v>
      </c>
      <c r="N1538" s="36">
        <f>IFERROR(VLOOKUP(Incoming_Data[[#This Row],[Object ID]],SP_Data[#All],2,FALSE),"")</f>
        <v>41414</v>
      </c>
      <c r="O1538" s="36" t="str">
        <f>IFERROR(VLOOKUP(Incoming_Data[[#This Row],[Object ID]],Finalized_Data[#All],2,FALSE),"")</f>
        <v/>
      </c>
      <c r="P15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38" s="6">
        <f>IFERROR(DATE(YEAR(Incoming_Data[[#This Row],[Incoming Day]]),MONTH(Incoming_Data[[#This Row],[Incoming Day]]),1),"")</f>
        <v>41334</v>
      </c>
      <c r="R1538" s="3">
        <f>DATE(YEAR(Incoming_Data[[#This Row],[Incoming Day]]),1,1)</f>
        <v>41275</v>
      </c>
      <c r="S1538" s="6">
        <f>IFERROR(DATE(YEAR(Incoming_Data[[#This Row],[Completed Day]]),MONTH(Incoming_Data[[#This Row],[Completed Day]]),1),"")</f>
        <v>41395</v>
      </c>
      <c r="T1538" s="6" t="str">
        <f>IFERROR(DATE(YEAR(Incoming_Data[[#This Row],[Confirmed Day]]),MONTH(Incoming_Data[[#This Row],[Confirmed Day]]),1),"")</f>
        <v/>
      </c>
      <c r="U1538" s="12">
        <f>IF(ISNUMBER(Incoming_Data[[#This Row],[Completed Day]]),1,0)</f>
        <v>1</v>
      </c>
      <c r="V1538" s="12">
        <f>IF(ISNUMBER(Incoming_Data[[#This Row],[Confirmed Day]]),1,0)</f>
        <v>0</v>
      </c>
      <c r="X1538" t="s">
        <v>11391</v>
      </c>
      <c r="Y1538" s="36">
        <v>41404</v>
      </c>
      <c r="AA1538" t="s">
        <v>10014</v>
      </c>
      <c r="AB1538" s="36">
        <v>41425</v>
      </c>
    </row>
    <row r="1539" spans="2:28" x14ac:dyDescent="0.25">
      <c r="B1539" s="24" t="s">
        <v>30</v>
      </c>
      <c r="C1539" s="24" t="s">
        <v>17</v>
      </c>
      <c r="D1539" s="24" t="s">
        <v>2193</v>
      </c>
      <c r="E1539" s="24" t="s">
        <v>7319</v>
      </c>
      <c r="F1539" s="24" t="s">
        <v>11808</v>
      </c>
      <c r="G1539" s="36">
        <v>41348</v>
      </c>
      <c r="H1539" s="36">
        <v>41348</v>
      </c>
      <c r="I1539" s="12">
        <v>3</v>
      </c>
      <c r="J1539" s="12">
        <v>3</v>
      </c>
      <c r="K1539" s="12">
        <v>3</v>
      </c>
      <c r="L1539" s="24" t="s">
        <v>10597</v>
      </c>
      <c r="M1539" t="str">
        <f>VLOOKUP(LEFT(Incoming_Data[[#This Row],[Object ID]],1),Lookup[#All],2,FALSE)</f>
        <v>Incident</v>
      </c>
      <c r="N1539" s="36" t="str">
        <f>IFERROR(VLOOKUP(Incoming_Data[[#This Row],[Object ID]],SP_Data[#All],2,FALSE),"")</f>
        <v/>
      </c>
      <c r="O1539" s="36">
        <f>IFERROR(VLOOKUP(Incoming_Data[[#This Row],[Object ID]],Finalized_Data[#All],2,FALSE),"")</f>
        <v>41383</v>
      </c>
      <c r="P15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1539" s="6">
        <f>IFERROR(DATE(YEAR(Incoming_Data[[#This Row],[Incoming Day]]),MONTH(Incoming_Data[[#This Row],[Incoming Day]]),1),"")</f>
        <v>41334</v>
      </c>
      <c r="R1539" s="3">
        <f>DATE(YEAR(Incoming_Data[[#This Row],[Incoming Day]]),1,1)</f>
        <v>41275</v>
      </c>
      <c r="S1539" s="6" t="str">
        <f>IFERROR(DATE(YEAR(Incoming_Data[[#This Row],[Completed Day]]),MONTH(Incoming_Data[[#This Row],[Completed Day]]),1),"")</f>
        <v/>
      </c>
      <c r="T1539" s="6">
        <f>IFERROR(DATE(YEAR(Incoming_Data[[#This Row],[Confirmed Day]]),MONTH(Incoming_Data[[#This Row],[Confirmed Day]]),1),"")</f>
        <v>41365</v>
      </c>
      <c r="U1539" s="12">
        <f>IF(ISNUMBER(Incoming_Data[[#This Row],[Completed Day]]),1,0)</f>
        <v>0</v>
      </c>
      <c r="V1539" s="12">
        <f>IF(ISNUMBER(Incoming_Data[[#This Row],[Confirmed Day]]),1,0)</f>
        <v>1</v>
      </c>
      <c r="X1539" t="s">
        <v>11835</v>
      </c>
      <c r="Y1539" s="36">
        <v>41403</v>
      </c>
      <c r="AA1539" t="s">
        <v>10009</v>
      </c>
      <c r="AB1539" s="36">
        <v>41425</v>
      </c>
    </row>
    <row r="1540" spans="2:28" x14ac:dyDescent="0.25">
      <c r="B1540" s="24" t="s">
        <v>30</v>
      </c>
      <c r="C1540" s="24" t="s">
        <v>17</v>
      </c>
      <c r="D1540" s="24" t="s">
        <v>2193</v>
      </c>
      <c r="E1540" s="24" t="s">
        <v>11809</v>
      </c>
      <c r="F1540" s="24" t="s">
        <v>11810</v>
      </c>
      <c r="G1540" s="36">
        <v>41351</v>
      </c>
      <c r="H1540" s="36">
        <v>41351</v>
      </c>
      <c r="I1540" s="12">
        <v>3</v>
      </c>
      <c r="J1540" s="12">
        <v>3</v>
      </c>
      <c r="K1540" s="12">
        <v>3</v>
      </c>
      <c r="L1540" s="24" t="s">
        <v>10625</v>
      </c>
      <c r="M1540" t="str">
        <f>VLOOKUP(LEFT(Incoming_Data[[#This Row],[Object ID]],1),Lookup[#All],2,FALSE)</f>
        <v>Incident</v>
      </c>
      <c r="N1540" s="36">
        <f>IFERROR(VLOOKUP(Incoming_Data[[#This Row],[Object ID]],SP_Data[#All],2,FALSE),"")</f>
        <v>41414</v>
      </c>
      <c r="O1540" s="36" t="str">
        <f>IFERROR(VLOOKUP(Incoming_Data[[#This Row],[Object ID]],Finalized_Data[#All],2,FALSE),"")</f>
        <v/>
      </c>
      <c r="P15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0" s="6">
        <f>IFERROR(DATE(YEAR(Incoming_Data[[#This Row],[Incoming Day]]),MONTH(Incoming_Data[[#This Row],[Incoming Day]]),1),"")</f>
        <v>41334</v>
      </c>
      <c r="R1540" s="3">
        <f>DATE(YEAR(Incoming_Data[[#This Row],[Incoming Day]]),1,1)</f>
        <v>41275</v>
      </c>
      <c r="S1540" s="6">
        <f>IFERROR(DATE(YEAR(Incoming_Data[[#This Row],[Completed Day]]),MONTH(Incoming_Data[[#This Row],[Completed Day]]),1),"")</f>
        <v>41395</v>
      </c>
      <c r="T1540" s="6" t="str">
        <f>IFERROR(DATE(YEAR(Incoming_Data[[#This Row],[Confirmed Day]]),MONTH(Incoming_Data[[#This Row],[Confirmed Day]]),1),"")</f>
        <v/>
      </c>
      <c r="U1540" s="12">
        <f>IF(ISNUMBER(Incoming_Data[[#This Row],[Completed Day]]),1,0)</f>
        <v>1</v>
      </c>
      <c r="V1540" s="12">
        <f>IF(ISNUMBER(Incoming_Data[[#This Row],[Confirmed Day]]),1,0)</f>
        <v>0</v>
      </c>
      <c r="X1540" t="s">
        <v>11837</v>
      </c>
      <c r="Y1540" s="36">
        <v>41403</v>
      </c>
      <c r="AA1540" t="s">
        <v>9969</v>
      </c>
      <c r="AB1540" s="36">
        <v>41425</v>
      </c>
    </row>
    <row r="1541" spans="2:28" x14ac:dyDescent="0.25">
      <c r="B1541" s="24" t="s">
        <v>30</v>
      </c>
      <c r="C1541" s="24" t="s">
        <v>17</v>
      </c>
      <c r="D1541" s="24" t="s">
        <v>2193</v>
      </c>
      <c r="E1541" s="24" t="s">
        <v>11811</v>
      </c>
      <c r="F1541" s="24" t="s">
        <v>11812</v>
      </c>
      <c r="G1541" s="36">
        <v>41360</v>
      </c>
      <c r="H1541" s="36">
        <v>41360</v>
      </c>
      <c r="I1541" s="12">
        <v>4</v>
      </c>
      <c r="J1541" s="12">
        <v>4</v>
      </c>
      <c r="K1541" s="12">
        <v>4</v>
      </c>
      <c r="L1541" s="24" t="s">
        <v>10625</v>
      </c>
      <c r="M1541" t="str">
        <f>VLOOKUP(LEFT(Incoming_Data[[#This Row],[Object ID]],1),Lookup[#All],2,FALSE)</f>
        <v>Incident</v>
      </c>
      <c r="N1541" s="36">
        <f>IFERROR(VLOOKUP(Incoming_Data[[#This Row],[Object ID]],SP_Data[#All],2,FALSE),"")</f>
        <v>41417</v>
      </c>
      <c r="O1541" s="36" t="str">
        <f>IFERROR(VLOOKUP(Incoming_Data[[#This Row],[Object ID]],Finalized_Data[#All],2,FALSE),"")</f>
        <v/>
      </c>
      <c r="P15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1" s="6">
        <f>IFERROR(DATE(YEAR(Incoming_Data[[#This Row],[Incoming Day]]),MONTH(Incoming_Data[[#This Row],[Incoming Day]]),1),"")</f>
        <v>41334</v>
      </c>
      <c r="R1541" s="3">
        <f>DATE(YEAR(Incoming_Data[[#This Row],[Incoming Day]]),1,1)</f>
        <v>41275</v>
      </c>
      <c r="S1541" s="6">
        <f>IFERROR(DATE(YEAR(Incoming_Data[[#This Row],[Completed Day]]),MONTH(Incoming_Data[[#This Row],[Completed Day]]),1),"")</f>
        <v>41395</v>
      </c>
      <c r="T1541" s="6" t="str">
        <f>IFERROR(DATE(YEAR(Incoming_Data[[#This Row],[Confirmed Day]]),MONTH(Incoming_Data[[#This Row],[Confirmed Day]]),1),"")</f>
        <v/>
      </c>
      <c r="U1541" s="12">
        <f>IF(ISNUMBER(Incoming_Data[[#This Row],[Completed Day]]),1,0)</f>
        <v>1</v>
      </c>
      <c r="V1541" s="12">
        <f>IF(ISNUMBER(Incoming_Data[[#This Row],[Confirmed Day]]),1,0)</f>
        <v>0</v>
      </c>
      <c r="X1541" t="s">
        <v>12003</v>
      </c>
      <c r="Y1541" s="36">
        <v>41404</v>
      </c>
      <c r="AA1541" t="s">
        <v>9996</v>
      </c>
      <c r="AB1541" s="36">
        <v>41425</v>
      </c>
    </row>
    <row r="1542" spans="2:28" x14ac:dyDescent="0.25">
      <c r="B1542" s="24" t="s">
        <v>30</v>
      </c>
      <c r="C1542" s="24" t="s">
        <v>17</v>
      </c>
      <c r="D1542" s="24" t="s">
        <v>2193</v>
      </c>
      <c r="E1542" s="24" t="s">
        <v>11813</v>
      </c>
      <c r="F1542" s="24" t="s">
        <v>11814</v>
      </c>
      <c r="G1542" s="36">
        <v>41375</v>
      </c>
      <c r="H1542" s="36">
        <v>41375</v>
      </c>
      <c r="I1542" s="12">
        <v>2</v>
      </c>
      <c r="J1542" s="12">
        <v>2</v>
      </c>
      <c r="K1542" s="12">
        <v>2</v>
      </c>
      <c r="L1542" s="24" t="s">
        <v>10625</v>
      </c>
      <c r="M1542" t="str">
        <f>VLOOKUP(LEFT(Incoming_Data[[#This Row],[Object ID]],1),Lookup[#All],2,FALSE)</f>
        <v>Incident</v>
      </c>
      <c r="N1542" s="36">
        <f>IFERROR(VLOOKUP(Incoming_Data[[#This Row],[Object ID]],SP_Data[#All],2,FALSE),"")</f>
        <v>41425</v>
      </c>
      <c r="O1542" s="36" t="str">
        <f>IFERROR(VLOOKUP(Incoming_Data[[#This Row],[Object ID]],Finalized_Data[#All],2,FALSE),"")</f>
        <v/>
      </c>
      <c r="P15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2" s="6">
        <f>IFERROR(DATE(YEAR(Incoming_Data[[#This Row],[Incoming Day]]),MONTH(Incoming_Data[[#This Row],[Incoming Day]]),1),"")</f>
        <v>41365</v>
      </c>
      <c r="R1542" s="3">
        <f>DATE(YEAR(Incoming_Data[[#This Row],[Incoming Day]]),1,1)</f>
        <v>41275</v>
      </c>
      <c r="S1542" s="6">
        <f>IFERROR(DATE(YEAR(Incoming_Data[[#This Row],[Completed Day]]),MONTH(Incoming_Data[[#This Row],[Completed Day]]),1),"")</f>
        <v>41395</v>
      </c>
      <c r="T1542" s="6" t="str">
        <f>IFERROR(DATE(YEAR(Incoming_Data[[#This Row],[Confirmed Day]]),MONTH(Incoming_Data[[#This Row],[Confirmed Day]]),1),"")</f>
        <v/>
      </c>
      <c r="U1542" s="12">
        <f>IF(ISNUMBER(Incoming_Data[[#This Row],[Completed Day]]),1,0)</f>
        <v>1</v>
      </c>
      <c r="V1542" s="12">
        <f>IF(ISNUMBER(Incoming_Data[[#This Row],[Confirmed Day]]),1,0)</f>
        <v>0</v>
      </c>
      <c r="X1542" t="s">
        <v>10733</v>
      </c>
      <c r="Y1542" s="36">
        <v>41404</v>
      </c>
      <c r="AA1542" t="s">
        <v>9984</v>
      </c>
      <c r="AB1542" s="36">
        <v>41425</v>
      </c>
    </row>
    <row r="1543" spans="2:28" x14ac:dyDescent="0.25">
      <c r="B1543" s="24" t="s">
        <v>30</v>
      </c>
      <c r="C1543" s="24" t="s">
        <v>17</v>
      </c>
      <c r="D1543" s="24" t="s">
        <v>2201</v>
      </c>
      <c r="E1543" s="24" t="s">
        <v>510</v>
      </c>
      <c r="F1543" s="24" t="s">
        <v>511</v>
      </c>
      <c r="G1543" s="36">
        <v>41379</v>
      </c>
      <c r="H1543" s="36">
        <v>41379</v>
      </c>
      <c r="I1543" s="12">
        <v>2</v>
      </c>
      <c r="J1543" s="12">
        <v>3</v>
      </c>
      <c r="K1543" s="12">
        <v>3</v>
      </c>
      <c r="L1543" s="24" t="s">
        <v>10597</v>
      </c>
      <c r="M1543" t="str">
        <f>VLOOKUP(LEFT(Incoming_Data[[#This Row],[Object ID]],1),Lookup[#All],2,FALSE)</f>
        <v>Service Request</v>
      </c>
      <c r="N1543" s="36">
        <f>IFERROR(VLOOKUP(Incoming_Data[[#This Row],[Object ID]],SP_Data[#All],2,FALSE),"")</f>
        <v>41388</v>
      </c>
      <c r="O1543" s="36">
        <f>IFERROR(VLOOKUP(Incoming_Data[[#This Row],[Object ID]],Finalized_Data[#All],2,FALSE),"")</f>
        <v>41419</v>
      </c>
      <c r="P15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3" s="6">
        <f>IFERROR(DATE(YEAR(Incoming_Data[[#This Row],[Incoming Day]]),MONTH(Incoming_Data[[#This Row],[Incoming Day]]),1),"")</f>
        <v>41365</v>
      </c>
      <c r="R1543" s="3">
        <f>DATE(YEAR(Incoming_Data[[#This Row],[Incoming Day]]),1,1)</f>
        <v>41275</v>
      </c>
      <c r="S1543" s="6">
        <f>IFERROR(DATE(YEAR(Incoming_Data[[#This Row],[Completed Day]]),MONTH(Incoming_Data[[#This Row],[Completed Day]]),1),"")</f>
        <v>41365</v>
      </c>
      <c r="T1543" s="6">
        <f>IFERROR(DATE(YEAR(Incoming_Data[[#This Row],[Confirmed Day]]),MONTH(Incoming_Data[[#This Row],[Confirmed Day]]),1),"")</f>
        <v>41395</v>
      </c>
      <c r="U1543" s="12">
        <f>IF(ISNUMBER(Incoming_Data[[#This Row],[Completed Day]]),1,0)</f>
        <v>1</v>
      </c>
      <c r="V1543" s="12">
        <f>IF(ISNUMBER(Incoming_Data[[#This Row],[Confirmed Day]]),1,0)</f>
        <v>1</v>
      </c>
      <c r="X1543" t="s">
        <v>12079</v>
      </c>
      <c r="Y1543" s="36">
        <v>41404</v>
      </c>
      <c r="AA1543" t="s">
        <v>9979</v>
      </c>
      <c r="AB1543" s="36">
        <v>41384</v>
      </c>
    </row>
    <row r="1544" spans="2:28" x14ac:dyDescent="0.25">
      <c r="B1544" s="24" t="s">
        <v>30</v>
      </c>
      <c r="C1544" s="24" t="s">
        <v>17</v>
      </c>
      <c r="D1544" s="24" t="s">
        <v>2201</v>
      </c>
      <c r="E1544" s="24" t="s">
        <v>8273</v>
      </c>
      <c r="F1544" s="24" t="s">
        <v>11815</v>
      </c>
      <c r="G1544" s="36">
        <v>41332</v>
      </c>
      <c r="H1544" s="36">
        <v>41332</v>
      </c>
      <c r="I1544" s="12">
        <v>4</v>
      </c>
      <c r="J1544" s="12">
        <v>4</v>
      </c>
      <c r="K1544" s="12">
        <v>4</v>
      </c>
      <c r="L1544" s="24" t="s">
        <v>10597</v>
      </c>
      <c r="M1544" t="str">
        <f>VLOOKUP(LEFT(Incoming_Data[[#This Row],[Object ID]],1),Lookup[#All],2,FALSE)</f>
        <v>Incident</v>
      </c>
      <c r="N1544" s="36">
        <f>IFERROR(VLOOKUP(Incoming_Data[[#This Row],[Object ID]],SP_Data[#All],2,FALSE),"")</f>
        <v>41353</v>
      </c>
      <c r="O1544" s="36">
        <f>IFERROR(VLOOKUP(Incoming_Data[[#This Row],[Object ID]],Finalized_Data[#All],2,FALSE),"")</f>
        <v>41425</v>
      </c>
      <c r="P15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4" s="6">
        <f>IFERROR(DATE(YEAR(Incoming_Data[[#This Row],[Incoming Day]]),MONTH(Incoming_Data[[#This Row],[Incoming Day]]),1),"")</f>
        <v>41306</v>
      </c>
      <c r="R1544" s="3">
        <f>DATE(YEAR(Incoming_Data[[#This Row],[Incoming Day]]),1,1)</f>
        <v>41275</v>
      </c>
      <c r="S1544" s="6">
        <f>IFERROR(DATE(YEAR(Incoming_Data[[#This Row],[Completed Day]]),MONTH(Incoming_Data[[#This Row],[Completed Day]]),1),"")</f>
        <v>41334</v>
      </c>
      <c r="T1544" s="6">
        <f>IFERROR(DATE(YEAR(Incoming_Data[[#This Row],[Confirmed Day]]),MONTH(Incoming_Data[[#This Row],[Confirmed Day]]),1),"")</f>
        <v>41395</v>
      </c>
      <c r="U1544" s="12">
        <f>IF(ISNUMBER(Incoming_Data[[#This Row],[Completed Day]]),1,0)</f>
        <v>1</v>
      </c>
      <c r="V1544" s="12">
        <f>IF(ISNUMBER(Incoming_Data[[#This Row],[Confirmed Day]]),1,0)</f>
        <v>1</v>
      </c>
      <c r="X1544" t="s">
        <v>10855</v>
      </c>
      <c r="Y1544" s="36">
        <v>41407</v>
      </c>
      <c r="AA1544" t="s">
        <v>9947</v>
      </c>
      <c r="AB1544" s="36">
        <v>41384</v>
      </c>
    </row>
    <row r="1545" spans="2:28" x14ac:dyDescent="0.25">
      <c r="B1545" s="24" t="s">
        <v>30</v>
      </c>
      <c r="C1545" s="24" t="s">
        <v>17</v>
      </c>
      <c r="D1545" s="24" t="s">
        <v>2196</v>
      </c>
      <c r="E1545" s="24" t="s">
        <v>10375</v>
      </c>
      <c r="F1545" s="24" t="s">
        <v>731</v>
      </c>
      <c r="G1545" s="36">
        <v>41320</v>
      </c>
      <c r="H1545" s="36">
        <v>41320</v>
      </c>
      <c r="I1545" s="12">
        <v>3</v>
      </c>
      <c r="J1545" s="12">
        <v>3</v>
      </c>
      <c r="K1545" s="12">
        <v>3</v>
      </c>
      <c r="L1545" s="24" t="s">
        <v>10597</v>
      </c>
      <c r="M1545" t="str">
        <f>VLOOKUP(LEFT(Incoming_Data[[#This Row],[Object ID]],1),Lookup[#All],2,FALSE)</f>
        <v>Service Request</v>
      </c>
      <c r="N1545" s="36">
        <f>IFERROR(VLOOKUP(Incoming_Data[[#This Row],[Object ID]],SP_Data[#All],2,FALSE),"")</f>
        <v>41352</v>
      </c>
      <c r="O1545" s="36">
        <f>IFERROR(VLOOKUP(Incoming_Data[[#This Row],[Object ID]],Finalized_Data[#All],2,FALSE),"")</f>
        <v>41383</v>
      </c>
      <c r="P15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5" s="6">
        <f>IFERROR(DATE(YEAR(Incoming_Data[[#This Row],[Incoming Day]]),MONTH(Incoming_Data[[#This Row],[Incoming Day]]),1),"")</f>
        <v>41306</v>
      </c>
      <c r="R1545" s="3">
        <f>DATE(YEAR(Incoming_Data[[#This Row],[Incoming Day]]),1,1)</f>
        <v>41275</v>
      </c>
      <c r="S1545" s="6">
        <f>IFERROR(DATE(YEAR(Incoming_Data[[#This Row],[Completed Day]]),MONTH(Incoming_Data[[#This Row],[Completed Day]]),1),"")</f>
        <v>41334</v>
      </c>
      <c r="T1545" s="6">
        <f>IFERROR(DATE(YEAR(Incoming_Data[[#This Row],[Confirmed Day]]),MONTH(Incoming_Data[[#This Row],[Confirmed Day]]),1),"")</f>
        <v>41365</v>
      </c>
      <c r="U1545" s="12">
        <f>IF(ISNUMBER(Incoming_Data[[#This Row],[Completed Day]]),1,0)</f>
        <v>1</v>
      </c>
      <c r="V1545" s="12">
        <f>IF(ISNUMBER(Incoming_Data[[#This Row],[Confirmed Day]]),1,0)</f>
        <v>1</v>
      </c>
      <c r="X1545" t="s">
        <v>950</v>
      </c>
      <c r="Y1545" s="36">
        <v>41424</v>
      </c>
      <c r="AA1545" t="s">
        <v>9940</v>
      </c>
      <c r="AB1545" s="36">
        <v>41384</v>
      </c>
    </row>
    <row r="1546" spans="2:28" x14ac:dyDescent="0.25">
      <c r="B1546" s="24" t="s">
        <v>30</v>
      </c>
      <c r="C1546" s="24" t="s">
        <v>17</v>
      </c>
      <c r="D1546" s="24" t="s">
        <v>2196</v>
      </c>
      <c r="E1546" s="24" t="s">
        <v>10190</v>
      </c>
      <c r="F1546" s="24" t="s">
        <v>558</v>
      </c>
      <c r="G1546" s="36">
        <v>41324</v>
      </c>
      <c r="H1546" s="36">
        <v>41324</v>
      </c>
      <c r="I1546" s="12">
        <v>3</v>
      </c>
      <c r="J1546" s="12">
        <v>3</v>
      </c>
      <c r="K1546" s="12">
        <v>3</v>
      </c>
      <c r="L1546" s="24" t="s">
        <v>10597</v>
      </c>
      <c r="M1546" t="str">
        <f>VLOOKUP(LEFT(Incoming_Data[[#This Row],[Object ID]],1),Lookup[#All],2,FALSE)</f>
        <v>Service Request</v>
      </c>
      <c r="N1546" s="36">
        <f>IFERROR(VLOOKUP(Incoming_Data[[#This Row],[Object ID]],SP_Data[#All],2,FALSE),"")</f>
        <v>41353</v>
      </c>
      <c r="O1546" s="36">
        <f>IFERROR(VLOOKUP(Incoming_Data[[#This Row],[Object ID]],Finalized_Data[#All],2,FALSE),"")</f>
        <v>41384</v>
      </c>
      <c r="P15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6" s="6">
        <f>IFERROR(DATE(YEAR(Incoming_Data[[#This Row],[Incoming Day]]),MONTH(Incoming_Data[[#This Row],[Incoming Day]]),1),"")</f>
        <v>41306</v>
      </c>
      <c r="R1546" s="3">
        <f>DATE(YEAR(Incoming_Data[[#This Row],[Incoming Day]]),1,1)</f>
        <v>41275</v>
      </c>
      <c r="S1546" s="6">
        <f>IFERROR(DATE(YEAR(Incoming_Data[[#This Row],[Completed Day]]),MONTH(Incoming_Data[[#This Row],[Completed Day]]),1),"")</f>
        <v>41334</v>
      </c>
      <c r="T1546" s="6">
        <f>IFERROR(DATE(YEAR(Incoming_Data[[#This Row],[Confirmed Day]]),MONTH(Incoming_Data[[#This Row],[Confirmed Day]]),1),"")</f>
        <v>41365</v>
      </c>
      <c r="U1546" s="12">
        <f>IF(ISNUMBER(Incoming_Data[[#This Row],[Completed Day]]),1,0)</f>
        <v>1</v>
      </c>
      <c r="V1546" s="12">
        <f>IF(ISNUMBER(Incoming_Data[[#This Row],[Confirmed Day]]),1,0)</f>
        <v>1</v>
      </c>
      <c r="X1546" t="s">
        <v>11838</v>
      </c>
      <c r="Y1546" s="36">
        <v>41404</v>
      </c>
      <c r="AA1546" t="s">
        <v>9936</v>
      </c>
      <c r="AB1546" s="36">
        <v>41384</v>
      </c>
    </row>
    <row r="1547" spans="2:28" x14ac:dyDescent="0.25">
      <c r="B1547" s="24" t="s">
        <v>30</v>
      </c>
      <c r="C1547" s="24" t="s">
        <v>17</v>
      </c>
      <c r="D1547" s="24" t="s">
        <v>2196</v>
      </c>
      <c r="E1547" s="24" t="s">
        <v>9944</v>
      </c>
      <c r="F1547" s="24" t="s">
        <v>362</v>
      </c>
      <c r="G1547" s="36">
        <v>41327</v>
      </c>
      <c r="H1547" s="36">
        <v>41326</v>
      </c>
      <c r="I1547" s="12">
        <v>3</v>
      </c>
      <c r="J1547" s="12">
        <v>3</v>
      </c>
      <c r="K1547" s="12">
        <v>3</v>
      </c>
      <c r="L1547" s="24" t="s">
        <v>10597</v>
      </c>
      <c r="M1547" t="str">
        <f>VLOOKUP(LEFT(Incoming_Data[[#This Row],[Object ID]],1),Lookup[#All],2,FALSE)</f>
        <v>Service Request</v>
      </c>
      <c r="N1547" s="36">
        <f>IFERROR(VLOOKUP(Incoming_Data[[#This Row],[Object ID]],SP_Data[#All],2,FALSE),"")</f>
        <v>41353</v>
      </c>
      <c r="O1547" s="36">
        <f>IFERROR(VLOOKUP(Incoming_Data[[#This Row],[Object ID]],Finalized_Data[#All],2,FALSE),"")</f>
        <v>41425</v>
      </c>
      <c r="P15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7" s="6">
        <f>IFERROR(DATE(YEAR(Incoming_Data[[#This Row],[Incoming Day]]),MONTH(Incoming_Data[[#This Row],[Incoming Day]]),1),"")</f>
        <v>41306</v>
      </c>
      <c r="R1547" s="3">
        <f>DATE(YEAR(Incoming_Data[[#This Row],[Incoming Day]]),1,1)</f>
        <v>41275</v>
      </c>
      <c r="S1547" s="6">
        <f>IFERROR(DATE(YEAR(Incoming_Data[[#This Row],[Completed Day]]),MONTH(Incoming_Data[[#This Row],[Completed Day]]),1),"")</f>
        <v>41334</v>
      </c>
      <c r="T1547" s="6">
        <f>IFERROR(DATE(YEAR(Incoming_Data[[#This Row],[Confirmed Day]]),MONTH(Incoming_Data[[#This Row],[Confirmed Day]]),1),"")</f>
        <v>41395</v>
      </c>
      <c r="U1547" s="12">
        <f>IF(ISNUMBER(Incoming_Data[[#This Row],[Completed Day]]),1,0)</f>
        <v>1</v>
      </c>
      <c r="V1547" s="12">
        <f>IF(ISNUMBER(Incoming_Data[[#This Row],[Confirmed Day]]),1,0)</f>
        <v>1</v>
      </c>
      <c r="X1547" t="s">
        <v>11839</v>
      </c>
      <c r="Y1547" s="36">
        <v>41404</v>
      </c>
      <c r="AA1547" t="s">
        <v>9928</v>
      </c>
      <c r="AB1547" s="36">
        <v>41425</v>
      </c>
    </row>
    <row r="1548" spans="2:28" x14ac:dyDescent="0.25">
      <c r="B1548" s="24" t="s">
        <v>30</v>
      </c>
      <c r="C1548" s="24" t="s">
        <v>17</v>
      </c>
      <c r="D1548" s="24" t="s">
        <v>2196</v>
      </c>
      <c r="E1548" s="24" t="s">
        <v>9932</v>
      </c>
      <c r="F1548" s="24" t="s">
        <v>11816</v>
      </c>
      <c r="G1548" s="36">
        <v>41326</v>
      </c>
      <c r="H1548" s="36">
        <v>41326</v>
      </c>
      <c r="I1548" s="12">
        <v>3</v>
      </c>
      <c r="J1548" s="12">
        <v>3</v>
      </c>
      <c r="K1548" s="12">
        <v>3</v>
      </c>
      <c r="L1548" s="24" t="s">
        <v>10597</v>
      </c>
      <c r="M1548" t="str">
        <f>VLOOKUP(LEFT(Incoming_Data[[#This Row],[Object ID]],1),Lookup[#All],2,FALSE)</f>
        <v>Service Request</v>
      </c>
      <c r="N1548" s="36">
        <f>IFERROR(VLOOKUP(Incoming_Data[[#This Row],[Object ID]],SP_Data[#All],2,FALSE),"")</f>
        <v>41353</v>
      </c>
      <c r="O1548" s="36">
        <f>IFERROR(VLOOKUP(Incoming_Data[[#This Row],[Object ID]],Finalized_Data[#All],2,FALSE),"")</f>
        <v>41425</v>
      </c>
      <c r="P15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8" s="6">
        <f>IFERROR(DATE(YEAR(Incoming_Data[[#This Row],[Incoming Day]]),MONTH(Incoming_Data[[#This Row],[Incoming Day]]),1),"")</f>
        <v>41306</v>
      </c>
      <c r="R1548" s="3">
        <f>DATE(YEAR(Incoming_Data[[#This Row],[Incoming Day]]),1,1)</f>
        <v>41275</v>
      </c>
      <c r="S1548" s="6">
        <f>IFERROR(DATE(YEAR(Incoming_Data[[#This Row],[Completed Day]]),MONTH(Incoming_Data[[#This Row],[Completed Day]]),1),"")</f>
        <v>41334</v>
      </c>
      <c r="T1548" s="6">
        <f>IFERROR(DATE(YEAR(Incoming_Data[[#This Row],[Confirmed Day]]),MONTH(Incoming_Data[[#This Row],[Confirmed Day]]),1),"")</f>
        <v>41395</v>
      </c>
      <c r="U1548" s="12">
        <f>IF(ISNUMBER(Incoming_Data[[#This Row],[Completed Day]]),1,0)</f>
        <v>1</v>
      </c>
      <c r="V1548" s="12">
        <f>IF(ISNUMBER(Incoming_Data[[#This Row],[Confirmed Day]]),1,0)</f>
        <v>1</v>
      </c>
      <c r="X1548" t="s">
        <v>11393</v>
      </c>
      <c r="Y1548" s="36">
        <v>41404</v>
      </c>
      <c r="AA1548" t="s">
        <v>9905</v>
      </c>
      <c r="AB1548" s="36">
        <v>41425</v>
      </c>
    </row>
    <row r="1549" spans="2:28" x14ac:dyDescent="0.25">
      <c r="B1549" s="24" t="s">
        <v>30</v>
      </c>
      <c r="C1549" s="24" t="s">
        <v>17</v>
      </c>
      <c r="D1549" s="24" t="s">
        <v>2196</v>
      </c>
      <c r="E1549" s="24" t="s">
        <v>9924</v>
      </c>
      <c r="F1549" s="24" t="s">
        <v>11242</v>
      </c>
      <c r="G1549" s="36">
        <v>41325</v>
      </c>
      <c r="H1549" s="36">
        <v>41325</v>
      </c>
      <c r="I1549" s="12">
        <v>3</v>
      </c>
      <c r="J1549" s="12">
        <v>3</v>
      </c>
      <c r="K1549" s="12">
        <v>3</v>
      </c>
      <c r="L1549" s="24" t="s">
        <v>10597</v>
      </c>
      <c r="M1549" t="str">
        <f>VLOOKUP(LEFT(Incoming_Data[[#This Row],[Object ID]],1),Lookup[#All],2,FALSE)</f>
        <v>Service Request</v>
      </c>
      <c r="N1549" s="36">
        <f>IFERROR(VLOOKUP(Incoming_Data[[#This Row],[Object ID]],SP_Data[#All],2,FALSE),"")</f>
        <v>41353</v>
      </c>
      <c r="O1549" s="36">
        <f>IFERROR(VLOOKUP(Incoming_Data[[#This Row],[Object ID]],Finalized_Data[#All],2,FALSE),"")</f>
        <v>41384</v>
      </c>
      <c r="P15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49" s="6">
        <f>IFERROR(DATE(YEAR(Incoming_Data[[#This Row],[Incoming Day]]),MONTH(Incoming_Data[[#This Row],[Incoming Day]]),1),"")</f>
        <v>41306</v>
      </c>
      <c r="R1549" s="3">
        <f>DATE(YEAR(Incoming_Data[[#This Row],[Incoming Day]]),1,1)</f>
        <v>41275</v>
      </c>
      <c r="S1549" s="6">
        <f>IFERROR(DATE(YEAR(Incoming_Data[[#This Row],[Completed Day]]),MONTH(Incoming_Data[[#This Row],[Completed Day]]),1),"")</f>
        <v>41334</v>
      </c>
      <c r="T1549" s="6">
        <f>IFERROR(DATE(YEAR(Incoming_Data[[#This Row],[Confirmed Day]]),MONTH(Incoming_Data[[#This Row],[Confirmed Day]]),1),"")</f>
        <v>41365</v>
      </c>
      <c r="U1549" s="12">
        <f>IF(ISNUMBER(Incoming_Data[[#This Row],[Completed Day]]),1,0)</f>
        <v>1</v>
      </c>
      <c r="V1549" s="12">
        <f>IF(ISNUMBER(Incoming_Data[[#This Row],[Confirmed Day]]),1,0)</f>
        <v>1</v>
      </c>
      <c r="X1549" t="s">
        <v>10734</v>
      </c>
      <c r="Y1549" s="36">
        <v>41404</v>
      </c>
      <c r="AA1549" t="s">
        <v>9877</v>
      </c>
      <c r="AB1549" s="36">
        <v>41425</v>
      </c>
    </row>
    <row r="1550" spans="2:28" x14ac:dyDescent="0.25">
      <c r="B1550" s="24" t="s">
        <v>30</v>
      </c>
      <c r="C1550" s="24" t="s">
        <v>17</v>
      </c>
      <c r="D1550" s="24" t="s">
        <v>2196</v>
      </c>
      <c r="E1550" s="24" t="s">
        <v>9882</v>
      </c>
      <c r="F1550" s="24" t="s">
        <v>11817</v>
      </c>
      <c r="G1550" s="36">
        <v>41325</v>
      </c>
      <c r="H1550" s="36">
        <v>41325</v>
      </c>
      <c r="I1550" s="12">
        <v>3</v>
      </c>
      <c r="J1550" s="12">
        <v>3</v>
      </c>
      <c r="K1550" s="12">
        <v>3</v>
      </c>
      <c r="L1550" s="24" t="s">
        <v>10597</v>
      </c>
      <c r="M1550" t="str">
        <f>VLOOKUP(LEFT(Incoming_Data[[#This Row],[Object ID]],1),Lookup[#All],2,FALSE)</f>
        <v>Service Request</v>
      </c>
      <c r="N1550" s="36">
        <f>IFERROR(VLOOKUP(Incoming_Data[[#This Row],[Object ID]],SP_Data[#All],2,FALSE),"")</f>
        <v>41353</v>
      </c>
      <c r="O1550" s="36">
        <f>IFERROR(VLOOKUP(Incoming_Data[[#This Row],[Object ID]],Finalized_Data[#All],2,FALSE),"")</f>
        <v>41384</v>
      </c>
      <c r="P15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0" s="6">
        <f>IFERROR(DATE(YEAR(Incoming_Data[[#This Row],[Incoming Day]]),MONTH(Incoming_Data[[#This Row],[Incoming Day]]),1),"")</f>
        <v>41306</v>
      </c>
      <c r="R1550" s="3">
        <f>DATE(YEAR(Incoming_Data[[#This Row],[Incoming Day]]),1,1)</f>
        <v>41275</v>
      </c>
      <c r="S1550" s="6">
        <f>IFERROR(DATE(YEAR(Incoming_Data[[#This Row],[Completed Day]]),MONTH(Incoming_Data[[#This Row],[Completed Day]]),1),"")</f>
        <v>41334</v>
      </c>
      <c r="T1550" s="6">
        <f>IFERROR(DATE(YEAR(Incoming_Data[[#This Row],[Confirmed Day]]),MONTH(Incoming_Data[[#This Row],[Confirmed Day]]),1),"")</f>
        <v>41365</v>
      </c>
      <c r="U1550" s="12">
        <f>IF(ISNUMBER(Incoming_Data[[#This Row],[Completed Day]]),1,0)</f>
        <v>1</v>
      </c>
      <c r="V1550" s="12">
        <f>IF(ISNUMBER(Incoming_Data[[#This Row],[Confirmed Day]]),1,0)</f>
        <v>1</v>
      </c>
      <c r="X1550" t="s">
        <v>10736</v>
      </c>
      <c r="Y1550" s="36">
        <v>41404</v>
      </c>
      <c r="AA1550" t="s">
        <v>9870</v>
      </c>
      <c r="AB1550" s="36">
        <v>41384</v>
      </c>
    </row>
    <row r="1551" spans="2:28" x14ac:dyDescent="0.25">
      <c r="B1551" s="24" t="s">
        <v>30</v>
      </c>
      <c r="C1551" s="24" t="s">
        <v>17</v>
      </c>
      <c r="D1551" s="24" t="s">
        <v>2196</v>
      </c>
      <c r="E1551" s="24" t="s">
        <v>9866</v>
      </c>
      <c r="F1551" s="24" t="s">
        <v>11816</v>
      </c>
      <c r="G1551" s="36">
        <v>41327</v>
      </c>
      <c r="H1551" s="36">
        <v>41327</v>
      </c>
      <c r="I1551" s="12">
        <v>3</v>
      </c>
      <c r="J1551" s="12">
        <v>3</v>
      </c>
      <c r="K1551" s="12">
        <v>3</v>
      </c>
      <c r="L1551" s="24" t="s">
        <v>10597</v>
      </c>
      <c r="M1551" t="str">
        <f>VLOOKUP(LEFT(Incoming_Data[[#This Row],[Object ID]],1),Lookup[#All],2,FALSE)</f>
        <v>Service Request</v>
      </c>
      <c r="N1551" s="36">
        <f>IFERROR(VLOOKUP(Incoming_Data[[#This Row],[Object ID]],SP_Data[#All],2,FALSE),"")</f>
        <v>41353</v>
      </c>
      <c r="O1551" s="36">
        <f>IFERROR(VLOOKUP(Incoming_Data[[#This Row],[Object ID]],Finalized_Data[#All],2,FALSE),"")</f>
        <v>41425</v>
      </c>
      <c r="P15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1" s="6">
        <f>IFERROR(DATE(YEAR(Incoming_Data[[#This Row],[Incoming Day]]),MONTH(Incoming_Data[[#This Row],[Incoming Day]]),1),"")</f>
        <v>41306</v>
      </c>
      <c r="R1551" s="3">
        <f>DATE(YEAR(Incoming_Data[[#This Row],[Incoming Day]]),1,1)</f>
        <v>41275</v>
      </c>
      <c r="S1551" s="6">
        <f>IFERROR(DATE(YEAR(Incoming_Data[[#This Row],[Completed Day]]),MONTH(Incoming_Data[[#This Row],[Completed Day]]),1),"")</f>
        <v>41334</v>
      </c>
      <c r="T1551" s="6">
        <f>IFERROR(DATE(YEAR(Incoming_Data[[#This Row],[Confirmed Day]]),MONTH(Incoming_Data[[#This Row],[Confirmed Day]]),1),"")</f>
        <v>41395</v>
      </c>
      <c r="U1551" s="12">
        <f>IF(ISNUMBER(Incoming_Data[[#This Row],[Completed Day]]),1,0)</f>
        <v>1</v>
      </c>
      <c r="V1551" s="12">
        <f>IF(ISNUMBER(Incoming_Data[[#This Row],[Confirmed Day]]),1,0)</f>
        <v>1</v>
      </c>
      <c r="X1551" t="s">
        <v>952</v>
      </c>
      <c r="Y1551" s="36">
        <v>41409</v>
      </c>
      <c r="AA1551" t="s">
        <v>9859</v>
      </c>
      <c r="AB1551" s="36">
        <v>41425</v>
      </c>
    </row>
    <row r="1552" spans="2:28" x14ac:dyDescent="0.25">
      <c r="B1552" s="24" t="s">
        <v>30</v>
      </c>
      <c r="C1552" s="24" t="s">
        <v>17</v>
      </c>
      <c r="D1552" s="24" t="s">
        <v>2196</v>
      </c>
      <c r="E1552" s="24" t="s">
        <v>9189</v>
      </c>
      <c r="F1552" s="24" t="s">
        <v>11816</v>
      </c>
      <c r="G1552" s="36">
        <v>41333</v>
      </c>
      <c r="H1552" s="36">
        <v>41333</v>
      </c>
      <c r="I1552" s="12">
        <v>3</v>
      </c>
      <c r="J1552" s="12">
        <v>3</v>
      </c>
      <c r="K1552" s="12">
        <v>3</v>
      </c>
      <c r="L1552" s="24" t="s">
        <v>10597</v>
      </c>
      <c r="M1552" t="str">
        <f>VLOOKUP(LEFT(Incoming_Data[[#This Row],[Object ID]],1),Lookup[#All],2,FALSE)</f>
        <v>Service Request</v>
      </c>
      <c r="N1552" s="36">
        <f>IFERROR(VLOOKUP(Incoming_Data[[#This Row],[Object ID]],SP_Data[#All],2,FALSE),"")</f>
        <v>41353</v>
      </c>
      <c r="O1552" s="36">
        <f>IFERROR(VLOOKUP(Incoming_Data[[#This Row],[Object ID]],Finalized_Data[#All],2,FALSE),"")</f>
        <v>41425</v>
      </c>
      <c r="P15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2" s="6">
        <f>IFERROR(DATE(YEAR(Incoming_Data[[#This Row],[Incoming Day]]),MONTH(Incoming_Data[[#This Row],[Incoming Day]]),1),"")</f>
        <v>41306</v>
      </c>
      <c r="R1552" s="3">
        <f>DATE(YEAR(Incoming_Data[[#This Row],[Incoming Day]]),1,1)</f>
        <v>41275</v>
      </c>
      <c r="S1552" s="6">
        <f>IFERROR(DATE(YEAR(Incoming_Data[[#This Row],[Completed Day]]),MONTH(Incoming_Data[[#This Row],[Completed Day]]),1),"")</f>
        <v>41334</v>
      </c>
      <c r="T1552" s="6">
        <f>IFERROR(DATE(YEAR(Incoming_Data[[#This Row],[Confirmed Day]]),MONTH(Incoming_Data[[#This Row],[Confirmed Day]]),1),"")</f>
        <v>41395</v>
      </c>
      <c r="U1552" s="12">
        <f>IF(ISNUMBER(Incoming_Data[[#This Row],[Completed Day]]),1,0)</f>
        <v>1</v>
      </c>
      <c r="V1552" s="12">
        <f>IF(ISNUMBER(Incoming_Data[[#This Row],[Confirmed Day]]),1,0)</f>
        <v>1</v>
      </c>
      <c r="X1552" t="s">
        <v>12004</v>
      </c>
      <c r="Y1552" s="36">
        <v>41404</v>
      </c>
      <c r="AA1552" t="s">
        <v>9848</v>
      </c>
      <c r="AB1552" s="36">
        <v>41384</v>
      </c>
    </row>
    <row r="1553" spans="2:28" x14ac:dyDescent="0.25">
      <c r="B1553" s="24" t="s">
        <v>30</v>
      </c>
      <c r="C1553" s="24" t="s">
        <v>17</v>
      </c>
      <c r="D1553" s="24" t="s">
        <v>2196</v>
      </c>
      <c r="E1553" s="24" t="s">
        <v>9155</v>
      </c>
      <c r="F1553" s="24" t="s">
        <v>11816</v>
      </c>
      <c r="G1553" s="36">
        <v>41333</v>
      </c>
      <c r="H1553" s="36">
        <v>41333</v>
      </c>
      <c r="I1553" s="12">
        <v>3</v>
      </c>
      <c r="J1553" s="12">
        <v>3</v>
      </c>
      <c r="K1553" s="12">
        <v>3</v>
      </c>
      <c r="L1553" s="24" t="s">
        <v>10597</v>
      </c>
      <c r="M1553" t="str">
        <f>VLOOKUP(LEFT(Incoming_Data[[#This Row],[Object ID]],1),Lookup[#All],2,FALSE)</f>
        <v>Service Request</v>
      </c>
      <c r="N1553" s="36">
        <f>IFERROR(VLOOKUP(Incoming_Data[[#This Row],[Object ID]],SP_Data[#All],2,FALSE),"")</f>
        <v>41353</v>
      </c>
      <c r="O1553" s="36">
        <f>IFERROR(VLOOKUP(Incoming_Data[[#This Row],[Object ID]],Finalized_Data[#All],2,FALSE),"")</f>
        <v>41425</v>
      </c>
      <c r="P15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3" s="6">
        <f>IFERROR(DATE(YEAR(Incoming_Data[[#This Row],[Incoming Day]]),MONTH(Incoming_Data[[#This Row],[Incoming Day]]),1),"")</f>
        <v>41306</v>
      </c>
      <c r="R1553" s="3">
        <f>DATE(YEAR(Incoming_Data[[#This Row],[Incoming Day]]),1,1)</f>
        <v>41275</v>
      </c>
      <c r="S1553" s="6">
        <f>IFERROR(DATE(YEAR(Incoming_Data[[#This Row],[Completed Day]]),MONTH(Incoming_Data[[#This Row],[Completed Day]]),1),"")</f>
        <v>41334</v>
      </c>
      <c r="T1553" s="6">
        <f>IFERROR(DATE(YEAR(Incoming_Data[[#This Row],[Confirmed Day]]),MONTH(Incoming_Data[[#This Row],[Confirmed Day]]),1),"")</f>
        <v>41395</v>
      </c>
      <c r="U1553" s="12">
        <f>IF(ISNUMBER(Incoming_Data[[#This Row],[Completed Day]]),1,0)</f>
        <v>1</v>
      </c>
      <c r="V1553" s="12">
        <f>IF(ISNUMBER(Incoming_Data[[#This Row],[Confirmed Day]]),1,0)</f>
        <v>1</v>
      </c>
      <c r="X1553" t="s">
        <v>12006</v>
      </c>
      <c r="Y1553" s="36">
        <v>41404</v>
      </c>
      <c r="AA1553" t="s">
        <v>9830</v>
      </c>
      <c r="AB1553" s="36">
        <v>41384</v>
      </c>
    </row>
    <row r="1554" spans="2:28" x14ac:dyDescent="0.25">
      <c r="B1554" s="24" t="s">
        <v>30</v>
      </c>
      <c r="C1554" s="24" t="s">
        <v>17</v>
      </c>
      <c r="D1554" s="24" t="s">
        <v>2196</v>
      </c>
      <c r="E1554" s="24" t="s">
        <v>9114</v>
      </c>
      <c r="F1554" s="24" t="s">
        <v>122</v>
      </c>
      <c r="G1554" s="36">
        <v>41334</v>
      </c>
      <c r="H1554" s="36">
        <v>41334</v>
      </c>
      <c r="I1554" s="12">
        <v>3</v>
      </c>
      <c r="J1554" s="12">
        <v>3</v>
      </c>
      <c r="K1554" s="12">
        <v>3</v>
      </c>
      <c r="L1554" s="24" t="s">
        <v>10597</v>
      </c>
      <c r="M1554" t="str">
        <f>VLOOKUP(LEFT(Incoming_Data[[#This Row],[Object ID]],1),Lookup[#All],2,FALSE)</f>
        <v>Service Request</v>
      </c>
      <c r="N1554" s="36">
        <f>IFERROR(VLOOKUP(Incoming_Data[[#This Row],[Object ID]],SP_Data[#All],2,FALSE),"")</f>
        <v>41353</v>
      </c>
      <c r="O1554" s="36">
        <f>IFERROR(VLOOKUP(Incoming_Data[[#This Row],[Object ID]],Finalized_Data[#All],2,FALSE),"")</f>
        <v>41425</v>
      </c>
      <c r="P15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4" s="6">
        <f>IFERROR(DATE(YEAR(Incoming_Data[[#This Row],[Incoming Day]]),MONTH(Incoming_Data[[#This Row],[Incoming Day]]),1),"")</f>
        <v>41334</v>
      </c>
      <c r="R1554" s="3">
        <f>DATE(YEAR(Incoming_Data[[#This Row],[Incoming Day]]),1,1)</f>
        <v>41275</v>
      </c>
      <c r="S1554" s="6">
        <f>IFERROR(DATE(YEAR(Incoming_Data[[#This Row],[Completed Day]]),MONTH(Incoming_Data[[#This Row],[Completed Day]]),1),"")</f>
        <v>41334</v>
      </c>
      <c r="T1554" s="6">
        <f>IFERROR(DATE(YEAR(Incoming_Data[[#This Row],[Confirmed Day]]),MONTH(Incoming_Data[[#This Row],[Confirmed Day]]),1),"")</f>
        <v>41395</v>
      </c>
      <c r="U1554" s="12">
        <f>IF(ISNUMBER(Incoming_Data[[#This Row],[Completed Day]]),1,0)</f>
        <v>1</v>
      </c>
      <c r="V1554" s="12">
        <f>IF(ISNUMBER(Incoming_Data[[#This Row],[Confirmed Day]]),1,0)</f>
        <v>1</v>
      </c>
      <c r="X1554" t="s">
        <v>954</v>
      </c>
      <c r="Y1554" s="36">
        <v>41424</v>
      </c>
      <c r="AA1554" t="s">
        <v>9825</v>
      </c>
      <c r="AB1554" s="36">
        <v>41425</v>
      </c>
    </row>
    <row r="1555" spans="2:28" x14ac:dyDescent="0.25">
      <c r="B1555" s="24" t="s">
        <v>30</v>
      </c>
      <c r="C1555" s="24" t="s">
        <v>17</v>
      </c>
      <c r="D1555" s="24" t="s">
        <v>2196</v>
      </c>
      <c r="E1555" s="24" t="s">
        <v>9057</v>
      </c>
      <c r="F1555" s="24" t="s">
        <v>11818</v>
      </c>
      <c r="G1555" s="36">
        <v>41335</v>
      </c>
      <c r="H1555" s="36">
        <v>41335</v>
      </c>
      <c r="I1555" s="12">
        <v>3</v>
      </c>
      <c r="J1555" s="12">
        <v>3</v>
      </c>
      <c r="K1555" s="12">
        <v>3</v>
      </c>
      <c r="L1555" s="24" t="s">
        <v>10597</v>
      </c>
      <c r="M1555" t="str">
        <f>VLOOKUP(LEFT(Incoming_Data[[#This Row],[Object ID]],1),Lookup[#All],2,FALSE)</f>
        <v>Service Request</v>
      </c>
      <c r="N1555" s="36">
        <f>IFERROR(VLOOKUP(Incoming_Data[[#This Row],[Object ID]],SP_Data[#All],2,FALSE),"")</f>
        <v>41353</v>
      </c>
      <c r="O1555" s="36">
        <f>IFERROR(VLOOKUP(Incoming_Data[[#This Row],[Object ID]],Finalized_Data[#All],2,FALSE),"")</f>
        <v>41425</v>
      </c>
      <c r="P15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5" s="6">
        <f>IFERROR(DATE(YEAR(Incoming_Data[[#This Row],[Incoming Day]]),MONTH(Incoming_Data[[#This Row],[Incoming Day]]),1),"")</f>
        <v>41334</v>
      </c>
      <c r="R1555" s="3">
        <f>DATE(YEAR(Incoming_Data[[#This Row],[Incoming Day]]),1,1)</f>
        <v>41275</v>
      </c>
      <c r="S1555" s="6">
        <f>IFERROR(DATE(YEAR(Incoming_Data[[#This Row],[Completed Day]]),MONTH(Incoming_Data[[#This Row],[Completed Day]]),1),"")</f>
        <v>41334</v>
      </c>
      <c r="T1555" s="6">
        <f>IFERROR(DATE(YEAR(Incoming_Data[[#This Row],[Confirmed Day]]),MONTH(Incoming_Data[[#This Row],[Confirmed Day]]),1),"")</f>
        <v>41395</v>
      </c>
      <c r="U1555" s="12">
        <f>IF(ISNUMBER(Incoming_Data[[#This Row],[Completed Day]]),1,0)</f>
        <v>1</v>
      </c>
      <c r="V1555" s="12">
        <f>IF(ISNUMBER(Incoming_Data[[#This Row],[Confirmed Day]]),1,0)</f>
        <v>1</v>
      </c>
      <c r="X1555" t="s">
        <v>10979</v>
      </c>
      <c r="Y1555" s="36">
        <v>41425</v>
      </c>
      <c r="AA1555" t="s">
        <v>9844</v>
      </c>
      <c r="AB1555" s="36">
        <v>41425</v>
      </c>
    </row>
    <row r="1556" spans="2:28" x14ac:dyDescent="0.25">
      <c r="B1556" s="24" t="s">
        <v>30</v>
      </c>
      <c r="C1556" s="24" t="s">
        <v>17</v>
      </c>
      <c r="D1556" s="24" t="s">
        <v>2196</v>
      </c>
      <c r="E1556" s="24" t="s">
        <v>9008</v>
      </c>
      <c r="F1556" s="24" t="s">
        <v>11819</v>
      </c>
      <c r="G1556" s="36">
        <v>41333</v>
      </c>
      <c r="H1556" s="36">
        <v>41333</v>
      </c>
      <c r="I1556" s="12">
        <v>2</v>
      </c>
      <c r="J1556" s="12">
        <v>2</v>
      </c>
      <c r="K1556" s="12">
        <v>2</v>
      </c>
      <c r="L1556" s="24" t="s">
        <v>10597</v>
      </c>
      <c r="M1556" t="str">
        <f>VLOOKUP(LEFT(Incoming_Data[[#This Row],[Object ID]],1),Lookup[#All],2,FALSE)</f>
        <v>Service Request</v>
      </c>
      <c r="N1556" s="36">
        <f>IFERROR(VLOOKUP(Incoming_Data[[#This Row],[Object ID]],SP_Data[#All],2,FALSE),"")</f>
        <v>41386</v>
      </c>
      <c r="O1556" s="36">
        <f>IFERROR(VLOOKUP(Incoming_Data[[#This Row],[Object ID]],Finalized_Data[#All],2,FALSE),"")</f>
        <v>41417</v>
      </c>
      <c r="P15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6" s="6">
        <f>IFERROR(DATE(YEAR(Incoming_Data[[#This Row],[Incoming Day]]),MONTH(Incoming_Data[[#This Row],[Incoming Day]]),1),"")</f>
        <v>41306</v>
      </c>
      <c r="R1556" s="3">
        <f>DATE(YEAR(Incoming_Data[[#This Row],[Incoming Day]]),1,1)</f>
        <v>41275</v>
      </c>
      <c r="S1556" s="6">
        <f>IFERROR(DATE(YEAR(Incoming_Data[[#This Row],[Completed Day]]),MONTH(Incoming_Data[[#This Row],[Completed Day]]),1),"")</f>
        <v>41365</v>
      </c>
      <c r="T1556" s="6">
        <f>IFERROR(DATE(YEAR(Incoming_Data[[#This Row],[Confirmed Day]]),MONTH(Incoming_Data[[#This Row],[Confirmed Day]]),1),"")</f>
        <v>41395</v>
      </c>
      <c r="U1556" s="12">
        <f>IF(ISNUMBER(Incoming_Data[[#This Row],[Completed Day]]),1,0)</f>
        <v>1</v>
      </c>
      <c r="V1556" s="12">
        <f>IF(ISNUMBER(Incoming_Data[[#This Row],[Confirmed Day]]),1,0)</f>
        <v>1</v>
      </c>
      <c r="X1556" t="s">
        <v>12426</v>
      </c>
      <c r="Y1556" s="36">
        <v>41404</v>
      </c>
      <c r="AA1556" t="s">
        <v>9835</v>
      </c>
      <c r="AB1556" s="36">
        <v>41425</v>
      </c>
    </row>
    <row r="1557" spans="2:28" x14ac:dyDescent="0.25">
      <c r="B1557" s="24" t="s">
        <v>30</v>
      </c>
      <c r="C1557" s="24" t="s">
        <v>17</v>
      </c>
      <c r="D1557" s="24" t="s">
        <v>2196</v>
      </c>
      <c r="E1557" s="24" t="s">
        <v>8880</v>
      </c>
      <c r="F1557" s="24" t="s">
        <v>362</v>
      </c>
      <c r="G1557" s="36">
        <v>41338</v>
      </c>
      <c r="H1557" s="36">
        <v>41338</v>
      </c>
      <c r="I1557" s="12">
        <v>3</v>
      </c>
      <c r="J1557" s="12">
        <v>3</v>
      </c>
      <c r="K1557" s="12">
        <v>3</v>
      </c>
      <c r="L1557" s="24" t="s">
        <v>10597</v>
      </c>
      <c r="M1557" t="str">
        <f>VLOOKUP(LEFT(Incoming_Data[[#This Row],[Object ID]],1),Lookup[#All],2,FALSE)</f>
        <v>Service Request</v>
      </c>
      <c r="N1557" s="36">
        <f>IFERROR(VLOOKUP(Incoming_Data[[#This Row],[Object ID]],SP_Data[#All],2,FALSE),"")</f>
        <v>41353</v>
      </c>
      <c r="O1557" s="36">
        <f>IFERROR(VLOOKUP(Incoming_Data[[#This Row],[Object ID]],Finalized_Data[#All],2,FALSE),"")</f>
        <v>41425</v>
      </c>
      <c r="P15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7" s="6">
        <f>IFERROR(DATE(YEAR(Incoming_Data[[#This Row],[Incoming Day]]),MONTH(Incoming_Data[[#This Row],[Incoming Day]]),1),"")</f>
        <v>41334</v>
      </c>
      <c r="R1557" s="3">
        <f>DATE(YEAR(Incoming_Data[[#This Row],[Incoming Day]]),1,1)</f>
        <v>41275</v>
      </c>
      <c r="S1557" s="6">
        <f>IFERROR(DATE(YEAR(Incoming_Data[[#This Row],[Completed Day]]),MONTH(Incoming_Data[[#This Row],[Completed Day]]),1),"")</f>
        <v>41334</v>
      </c>
      <c r="T1557" s="6">
        <f>IFERROR(DATE(YEAR(Incoming_Data[[#This Row],[Confirmed Day]]),MONTH(Incoming_Data[[#This Row],[Confirmed Day]]),1),"")</f>
        <v>41395</v>
      </c>
      <c r="U1557" s="12">
        <f>IF(ISNUMBER(Incoming_Data[[#This Row],[Completed Day]]),1,0)</f>
        <v>1</v>
      </c>
      <c r="V1557" s="12">
        <f>IF(ISNUMBER(Incoming_Data[[#This Row],[Confirmed Day]]),1,0)</f>
        <v>1</v>
      </c>
      <c r="X1557" t="s">
        <v>12427</v>
      </c>
      <c r="Y1557" s="36">
        <v>41404</v>
      </c>
      <c r="AA1557" t="s">
        <v>9807</v>
      </c>
      <c r="AB1557" s="36">
        <v>41425</v>
      </c>
    </row>
    <row r="1558" spans="2:28" x14ac:dyDescent="0.25">
      <c r="B1558" s="24" t="s">
        <v>30</v>
      </c>
      <c r="C1558" s="24" t="s">
        <v>17</v>
      </c>
      <c r="D1558" s="24" t="s">
        <v>2196</v>
      </c>
      <c r="E1558" s="24" t="s">
        <v>8845</v>
      </c>
      <c r="F1558" s="24" t="s">
        <v>122</v>
      </c>
      <c r="G1558" s="36">
        <v>41339</v>
      </c>
      <c r="H1558" s="36">
        <v>41338</v>
      </c>
      <c r="I1558" s="12">
        <v>3</v>
      </c>
      <c r="J1558" s="12">
        <v>3</v>
      </c>
      <c r="K1558" s="12">
        <v>3</v>
      </c>
      <c r="L1558" s="24" t="s">
        <v>10597</v>
      </c>
      <c r="M1558" t="str">
        <f>VLOOKUP(LEFT(Incoming_Data[[#This Row],[Object ID]],1),Lookup[#All],2,FALSE)</f>
        <v>Service Request</v>
      </c>
      <c r="N1558" s="36">
        <f>IFERROR(VLOOKUP(Incoming_Data[[#This Row],[Object ID]],SP_Data[#All],2,FALSE),"")</f>
        <v>41353</v>
      </c>
      <c r="O1558" s="36">
        <f>IFERROR(VLOOKUP(Incoming_Data[[#This Row],[Object ID]],Finalized_Data[#All],2,FALSE),"")</f>
        <v>41425</v>
      </c>
      <c r="P15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8" s="6">
        <f>IFERROR(DATE(YEAR(Incoming_Data[[#This Row],[Incoming Day]]),MONTH(Incoming_Data[[#This Row],[Incoming Day]]),1),"")</f>
        <v>41334</v>
      </c>
      <c r="R1558" s="3">
        <f>DATE(YEAR(Incoming_Data[[#This Row],[Incoming Day]]),1,1)</f>
        <v>41275</v>
      </c>
      <c r="S1558" s="6">
        <f>IFERROR(DATE(YEAR(Incoming_Data[[#This Row],[Completed Day]]),MONTH(Incoming_Data[[#This Row],[Completed Day]]),1),"")</f>
        <v>41334</v>
      </c>
      <c r="T1558" s="6">
        <f>IFERROR(DATE(YEAR(Incoming_Data[[#This Row],[Confirmed Day]]),MONTH(Incoming_Data[[#This Row],[Confirmed Day]]),1),"")</f>
        <v>41395</v>
      </c>
      <c r="U1558" s="12">
        <f>IF(ISNUMBER(Incoming_Data[[#This Row],[Completed Day]]),1,0)</f>
        <v>1</v>
      </c>
      <c r="V1558" s="12">
        <f>IF(ISNUMBER(Incoming_Data[[#This Row],[Confirmed Day]]),1,0)</f>
        <v>1</v>
      </c>
      <c r="X1558" t="s">
        <v>1401</v>
      </c>
      <c r="Y1558" s="36">
        <v>41404</v>
      </c>
      <c r="AA1558" t="s">
        <v>9788</v>
      </c>
      <c r="AB1558" s="36">
        <v>41417</v>
      </c>
    </row>
    <row r="1559" spans="2:28" x14ac:dyDescent="0.25">
      <c r="B1559" s="24" t="s">
        <v>30</v>
      </c>
      <c r="C1559" s="24" t="s">
        <v>17</v>
      </c>
      <c r="D1559" s="24" t="s">
        <v>2196</v>
      </c>
      <c r="E1559" s="24" t="s">
        <v>8828</v>
      </c>
      <c r="F1559" s="24" t="s">
        <v>11816</v>
      </c>
      <c r="G1559" s="36">
        <v>41339</v>
      </c>
      <c r="H1559" s="36">
        <v>41338</v>
      </c>
      <c r="I1559" s="12">
        <v>3</v>
      </c>
      <c r="J1559" s="12">
        <v>3</v>
      </c>
      <c r="K1559" s="12">
        <v>3</v>
      </c>
      <c r="L1559" s="24" t="s">
        <v>10597</v>
      </c>
      <c r="M1559" t="str">
        <f>VLOOKUP(LEFT(Incoming_Data[[#This Row],[Object ID]],1),Lookup[#All],2,FALSE)</f>
        <v>Service Request</v>
      </c>
      <c r="N1559" s="36">
        <f>IFERROR(VLOOKUP(Incoming_Data[[#This Row],[Object ID]],SP_Data[#All],2,FALSE),"")</f>
        <v>41353</v>
      </c>
      <c r="O1559" s="36">
        <f>IFERROR(VLOOKUP(Incoming_Data[[#This Row],[Object ID]],Finalized_Data[#All],2,FALSE),"")</f>
        <v>41425</v>
      </c>
      <c r="P15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59" s="6">
        <f>IFERROR(DATE(YEAR(Incoming_Data[[#This Row],[Incoming Day]]),MONTH(Incoming_Data[[#This Row],[Incoming Day]]),1),"")</f>
        <v>41334</v>
      </c>
      <c r="R1559" s="3">
        <f>DATE(YEAR(Incoming_Data[[#This Row],[Incoming Day]]),1,1)</f>
        <v>41275</v>
      </c>
      <c r="S1559" s="6">
        <f>IFERROR(DATE(YEAR(Incoming_Data[[#This Row],[Completed Day]]),MONTH(Incoming_Data[[#This Row],[Completed Day]]),1),"")</f>
        <v>41334</v>
      </c>
      <c r="T1559" s="6">
        <f>IFERROR(DATE(YEAR(Incoming_Data[[#This Row],[Confirmed Day]]),MONTH(Incoming_Data[[#This Row],[Confirmed Day]]),1),"")</f>
        <v>41395</v>
      </c>
      <c r="U1559" s="12">
        <f>IF(ISNUMBER(Incoming_Data[[#This Row],[Completed Day]]),1,0)</f>
        <v>1</v>
      </c>
      <c r="V1559" s="12">
        <f>IF(ISNUMBER(Incoming_Data[[#This Row],[Confirmed Day]]),1,0)</f>
        <v>1</v>
      </c>
      <c r="X1559" t="s">
        <v>11840</v>
      </c>
      <c r="Y1559" s="36">
        <v>41404</v>
      </c>
      <c r="AA1559" t="s">
        <v>9793</v>
      </c>
      <c r="AB1559" s="36">
        <v>41384</v>
      </c>
    </row>
    <row r="1560" spans="2:28" x14ac:dyDescent="0.25">
      <c r="B1560" s="24" t="s">
        <v>30</v>
      </c>
      <c r="C1560" s="24" t="s">
        <v>17</v>
      </c>
      <c r="D1560" s="24" t="s">
        <v>2196</v>
      </c>
      <c r="E1560" s="24" t="s">
        <v>8816</v>
      </c>
      <c r="F1560" s="24" t="s">
        <v>11816</v>
      </c>
      <c r="G1560" s="36">
        <v>41339</v>
      </c>
      <c r="H1560" s="36">
        <v>41338</v>
      </c>
      <c r="I1560" s="12">
        <v>3</v>
      </c>
      <c r="J1560" s="12">
        <v>3</v>
      </c>
      <c r="K1560" s="12">
        <v>3</v>
      </c>
      <c r="L1560" s="24" t="s">
        <v>10597</v>
      </c>
      <c r="M1560" t="str">
        <f>VLOOKUP(LEFT(Incoming_Data[[#This Row],[Object ID]],1),Lookup[#All],2,FALSE)</f>
        <v>Service Request</v>
      </c>
      <c r="N1560" s="36">
        <f>IFERROR(VLOOKUP(Incoming_Data[[#This Row],[Object ID]],SP_Data[#All],2,FALSE),"")</f>
        <v>41353</v>
      </c>
      <c r="O1560" s="36">
        <f>IFERROR(VLOOKUP(Incoming_Data[[#This Row],[Object ID]],Finalized_Data[#All],2,FALSE),"")</f>
        <v>41425</v>
      </c>
      <c r="P15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0" s="6">
        <f>IFERROR(DATE(YEAR(Incoming_Data[[#This Row],[Incoming Day]]),MONTH(Incoming_Data[[#This Row],[Incoming Day]]),1),"")</f>
        <v>41334</v>
      </c>
      <c r="R1560" s="3">
        <f>DATE(YEAR(Incoming_Data[[#This Row],[Incoming Day]]),1,1)</f>
        <v>41275</v>
      </c>
      <c r="S1560" s="6">
        <f>IFERROR(DATE(YEAR(Incoming_Data[[#This Row],[Completed Day]]),MONTH(Incoming_Data[[#This Row],[Completed Day]]),1),"")</f>
        <v>41334</v>
      </c>
      <c r="T1560" s="6">
        <f>IFERROR(DATE(YEAR(Incoming_Data[[#This Row],[Confirmed Day]]),MONTH(Incoming_Data[[#This Row],[Confirmed Day]]),1),"")</f>
        <v>41395</v>
      </c>
      <c r="U1560" s="12">
        <f>IF(ISNUMBER(Incoming_Data[[#This Row],[Completed Day]]),1,0)</f>
        <v>1</v>
      </c>
      <c r="V1560" s="12">
        <f>IF(ISNUMBER(Incoming_Data[[#This Row],[Confirmed Day]]),1,0)</f>
        <v>1</v>
      </c>
      <c r="X1560" t="s">
        <v>12288</v>
      </c>
      <c r="Y1560" s="36">
        <v>41418</v>
      </c>
      <c r="AA1560" t="s">
        <v>9784</v>
      </c>
      <c r="AB1560" s="36">
        <v>41384</v>
      </c>
    </row>
    <row r="1561" spans="2:28" x14ac:dyDescent="0.25">
      <c r="B1561" s="24" t="s">
        <v>30</v>
      </c>
      <c r="C1561" s="24" t="s">
        <v>17</v>
      </c>
      <c r="D1561" s="24" t="s">
        <v>2196</v>
      </c>
      <c r="E1561" s="24" t="s">
        <v>8776</v>
      </c>
      <c r="F1561" s="24" t="s">
        <v>362</v>
      </c>
      <c r="G1561" s="36">
        <v>41338</v>
      </c>
      <c r="H1561" s="36">
        <v>41338</v>
      </c>
      <c r="I1561" s="12">
        <v>3</v>
      </c>
      <c r="J1561" s="12">
        <v>3</v>
      </c>
      <c r="K1561" s="12">
        <v>3</v>
      </c>
      <c r="L1561" s="24" t="s">
        <v>10597</v>
      </c>
      <c r="M1561" t="str">
        <f>VLOOKUP(LEFT(Incoming_Data[[#This Row],[Object ID]],1),Lookup[#All],2,FALSE)</f>
        <v>Service Request</v>
      </c>
      <c r="N1561" s="36">
        <f>IFERROR(VLOOKUP(Incoming_Data[[#This Row],[Object ID]],SP_Data[#All],2,FALSE),"")</f>
        <v>41353</v>
      </c>
      <c r="O1561" s="36">
        <f>IFERROR(VLOOKUP(Incoming_Data[[#This Row],[Object ID]],Finalized_Data[#All],2,FALSE),"")</f>
        <v>41425</v>
      </c>
      <c r="P15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1" s="6">
        <f>IFERROR(DATE(YEAR(Incoming_Data[[#This Row],[Incoming Day]]),MONTH(Incoming_Data[[#This Row],[Incoming Day]]),1),"")</f>
        <v>41334</v>
      </c>
      <c r="R1561" s="3">
        <f>DATE(YEAR(Incoming_Data[[#This Row],[Incoming Day]]),1,1)</f>
        <v>41275</v>
      </c>
      <c r="S1561" s="6">
        <f>IFERROR(DATE(YEAR(Incoming_Data[[#This Row],[Completed Day]]),MONTH(Incoming_Data[[#This Row],[Completed Day]]),1),"")</f>
        <v>41334</v>
      </c>
      <c r="T1561" s="6">
        <f>IFERROR(DATE(YEAR(Incoming_Data[[#This Row],[Confirmed Day]]),MONTH(Incoming_Data[[#This Row],[Confirmed Day]]),1),"")</f>
        <v>41395</v>
      </c>
      <c r="U1561" s="12">
        <f>IF(ISNUMBER(Incoming_Data[[#This Row],[Completed Day]]),1,0)</f>
        <v>1</v>
      </c>
      <c r="V1561" s="12">
        <f>IF(ISNUMBER(Incoming_Data[[#This Row],[Confirmed Day]]),1,0)</f>
        <v>1</v>
      </c>
      <c r="X1561" t="s">
        <v>12081</v>
      </c>
      <c r="Y1561" s="36">
        <v>41408</v>
      </c>
      <c r="AA1561" t="s">
        <v>9779</v>
      </c>
      <c r="AB1561" s="36">
        <v>41425</v>
      </c>
    </row>
    <row r="1562" spans="2:28" x14ac:dyDescent="0.25">
      <c r="B1562" s="24" t="s">
        <v>30</v>
      </c>
      <c r="C1562" s="24" t="s">
        <v>17</v>
      </c>
      <c r="D1562" s="24" t="s">
        <v>2196</v>
      </c>
      <c r="E1562" s="24" t="s">
        <v>8703</v>
      </c>
      <c r="F1562" s="24" t="s">
        <v>122</v>
      </c>
      <c r="G1562" s="36">
        <v>41339</v>
      </c>
      <c r="H1562" s="36">
        <v>41339</v>
      </c>
      <c r="I1562" s="12">
        <v>3</v>
      </c>
      <c r="J1562" s="12">
        <v>3</v>
      </c>
      <c r="K1562" s="12">
        <v>3</v>
      </c>
      <c r="L1562" s="24" t="s">
        <v>10597</v>
      </c>
      <c r="M1562" t="str">
        <f>VLOOKUP(LEFT(Incoming_Data[[#This Row],[Object ID]],1),Lookup[#All],2,FALSE)</f>
        <v>Service Request</v>
      </c>
      <c r="N1562" s="36">
        <f>IFERROR(VLOOKUP(Incoming_Data[[#This Row],[Object ID]],SP_Data[#All],2,FALSE),"")</f>
        <v>41353</v>
      </c>
      <c r="O1562" s="36">
        <f>IFERROR(VLOOKUP(Incoming_Data[[#This Row],[Object ID]],Finalized_Data[#All],2,FALSE),"")</f>
        <v>41425</v>
      </c>
      <c r="P15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2" s="6">
        <f>IFERROR(DATE(YEAR(Incoming_Data[[#This Row],[Incoming Day]]),MONTH(Incoming_Data[[#This Row],[Incoming Day]]),1),"")</f>
        <v>41334</v>
      </c>
      <c r="R1562" s="3">
        <f>DATE(YEAR(Incoming_Data[[#This Row],[Incoming Day]]),1,1)</f>
        <v>41275</v>
      </c>
      <c r="S1562" s="6">
        <f>IFERROR(DATE(YEAR(Incoming_Data[[#This Row],[Completed Day]]),MONTH(Incoming_Data[[#This Row],[Completed Day]]),1),"")</f>
        <v>41334</v>
      </c>
      <c r="T1562" s="6">
        <f>IFERROR(DATE(YEAR(Incoming_Data[[#This Row],[Confirmed Day]]),MONTH(Incoming_Data[[#This Row],[Confirmed Day]]),1),"")</f>
        <v>41395</v>
      </c>
      <c r="U1562" s="12">
        <f>IF(ISNUMBER(Incoming_Data[[#This Row],[Completed Day]]),1,0)</f>
        <v>1</v>
      </c>
      <c r="V1562" s="12">
        <f>IF(ISNUMBER(Incoming_Data[[#This Row],[Confirmed Day]]),1,0)</f>
        <v>1</v>
      </c>
      <c r="X1562" t="s">
        <v>11748</v>
      </c>
      <c r="Y1562" s="36">
        <v>41407</v>
      </c>
      <c r="AA1562" t="s">
        <v>9775</v>
      </c>
      <c r="AB1562" s="36">
        <v>41425</v>
      </c>
    </row>
    <row r="1563" spans="2:28" x14ac:dyDescent="0.25">
      <c r="B1563" s="24" t="s">
        <v>30</v>
      </c>
      <c r="C1563" s="24" t="s">
        <v>17</v>
      </c>
      <c r="D1563" s="24" t="s">
        <v>2196</v>
      </c>
      <c r="E1563" s="24" t="s">
        <v>8535</v>
      </c>
      <c r="F1563" s="24" t="s">
        <v>122</v>
      </c>
      <c r="G1563" s="36">
        <v>41340</v>
      </c>
      <c r="H1563" s="36">
        <v>41340</v>
      </c>
      <c r="I1563" s="12">
        <v>3</v>
      </c>
      <c r="J1563" s="12">
        <v>3</v>
      </c>
      <c r="K1563" s="12">
        <v>3</v>
      </c>
      <c r="L1563" s="24" t="s">
        <v>10597</v>
      </c>
      <c r="M1563" t="str">
        <f>VLOOKUP(LEFT(Incoming_Data[[#This Row],[Object ID]],1),Lookup[#All],2,FALSE)</f>
        <v>Service Request</v>
      </c>
      <c r="N1563" s="36">
        <f>IFERROR(VLOOKUP(Incoming_Data[[#This Row],[Object ID]],SP_Data[#All],2,FALSE),"")</f>
        <v>41353</v>
      </c>
      <c r="O1563" s="36">
        <f>IFERROR(VLOOKUP(Incoming_Data[[#This Row],[Object ID]],Finalized_Data[#All],2,FALSE),"")</f>
        <v>41425</v>
      </c>
      <c r="P15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3" s="6">
        <f>IFERROR(DATE(YEAR(Incoming_Data[[#This Row],[Incoming Day]]),MONTH(Incoming_Data[[#This Row],[Incoming Day]]),1),"")</f>
        <v>41334</v>
      </c>
      <c r="R1563" s="3">
        <f>DATE(YEAR(Incoming_Data[[#This Row],[Incoming Day]]),1,1)</f>
        <v>41275</v>
      </c>
      <c r="S1563" s="6">
        <f>IFERROR(DATE(YEAR(Incoming_Data[[#This Row],[Completed Day]]),MONTH(Incoming_Data[[#This Row],[Completed Day]]),1),"")</f>
        <v>41334</v>
      </c>
      <c r="T1563" s="6">
        <f>IFERROR(DATE(YEAR(Incoming_Data[[#This Row],[Confirmed Day]]),MONTH(Incoming_Data[[#This Row],[Confirmed Day]]),1),"")</f>
        <v>41395</v>
      </c>
      <c r="U1563" s="12">
        <f>IF(ISNUMBER(Incoming_Data[[#This Row],[Completed Day]]),1,0)</f>
        <v>1</v>
      </c>
      <c r="V1563" s="12">
        <f>IF(ISNUMBER(Incoming_Data[[#This Row],[Confirmed Day]]),1,0)</f>
        <v>1</v>
      </c>
      <c r="X1563" t="s">
        <v>11750</v>
      </c>
      <c r="Y1563" s="36">
        <v>41407</v>
      </c>
      <c r="AA1563" t="s">
        <v>9770</v>
      </c>
      <c r="AB1563" s="36">
        <v>41425</v>
      </c>
    </row>
    <row r="1564" spans="2:28" x14ac:dyDescent="0.25">
      <c r="B1564" s="24" t="s">
        <v>30</v>
      </c>
      <c r="C1564" s="24" t="s">
        <v>17</v>
      </c>
      <c r="D1564" s="24" t="s">
        <v>2196</v>
      </c>
      <c r="E1564" s="24" t="s">
        <v>8522</v>
      </c>
      <c r="F1564" s="24" t="s">
        <v>318</v>
      </c>
      <c r="G1564" s="36">
        <v>41341</v>
      </c>
      <c r="H1564" s="36">
        <v>41341</v>
      </c>
      <c r="I1564" s="12">
        <v>3</v>
      </c>
      <c r="J1564" s="12">
        <v>3</v>
      </c>
      <c r="K1564" s="12">
        <v>3</v>
      </c>
      <c r="L1564" s="24" t="s">
        <v>10597</v>
      </c>
      <c r="M1564" t="str">
        <f>VLOOKUP(LEFT(Incoming_Data[[#This Row],[Object ID]],1),Lookup[#All],2,FALSE)</f>
        <v>Service Request</v>
      </c>
      <c r="N1564" s="36">
        <f>IFERROR(VLOOKUP(Incoming_Data[[#This Row],[Object ID]],SP_Data[#All],2,FALSE),"")</f>
        <v>41353</v>
      </c>
      <c r="O1564" s="36">
        <f>IFERROR(VLOOKUP(Incoming_Data[[#This Row],[Object ID]],Finalized_Data[#All],2,FALSE),"")</f>
        <v>41384</v>
      </c>
      <c r="P15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4" s="6">
        <f>IFERROR(DATE(YEAR(Incoming_Data[[#This Row],[Incoming Day]]),MONTH(Incoming_Data[[#This Row],[Incoming Day]]),1),"")</f>
        <v>41334</v>
      </c>
      <c r="R1564" s="3">
        <f>DATE(YEAR(Incoming_Data[[#This Row],[Incoming Day]]),1,1)</f>
        <v>41275</v>
      </c>
      <c r="S1564" s="6">
        <f>IFERROR(DATE(YEAR(Incoming_Data[[#This Row],[Completed Day]]),MONTH(Incoming_Data[[#This Row],[Completed Day]]),1),"")</f>
        <v>41334</v>
      </c>
      <c r="T1564" s="6">
        <f>IFERROR(DATE(YEAR(Incoming_Data[[#This Row],[Confirmed Day]]),MONTH(Incoming_Data[[#This Row],[Confirmed Day]]),1),"")</f>
        <v>41365</v>
      </c>
      <c r="U1564" s="12">
        <f>IF(ISNUMBER(Incoming_Data[[#This Row],[Completed Day]]),1,0)</f>
        <v>1</v>
      </c>
      <c r="V1564" s="12">
        <f>IF(ISNUMBER(Incoming_Data[[#This Row],[Confirmed Day]]),1,0)</f>
        <v>1</v>
      </c>
      <c r="X1564" t="s">
        <v>11752</v>
      </c>
      <c r="Y1564" s="36">
        <v>41407</v>
      </c>
      <c r="AA1564" t="s">
        <v>9765</v>
      </c>
      <c r="AB1564" s="36">
        <v>41384</v>
      </c>
    </row>
    <row r="1565" spans="2:28" x14ac:dyDescent="0.25">
      <c r="B1565" s="24" t="s">
        <v>30</v>
      </c>
      <c r="C1565" s="24" t="s">
        <v>17</v>
      </c>
      <c r="D1565" s="24" t="s">
        <v>2196</v>
      </c>
      <c r="E1565" s="24" t="s">
        <v>8355</v>
      </c>
      <c r="F1565" s="24" t="s">
        <v>11816</v>
      </c>
      <c r="G1565" s="36">
        <v>41345</v>
      </c>
      <c r="H1565" s="36">
        <v>41344</v>
      </c>
      <c r="I1565" s="12">
        <v>3</v>
      </c>
      <c r="J1565" s="12">
        <v>3</v>
      </c>
      <c r="K1565" s="12">
        <v>3</v>
      </c>
      <c r="L1565" s="24" t="s">
        <v>10597</v>
      </c>
      <c r="M1565" t="str">
        <f>VLOOKUP(LEFT(Incoming_Data[[#This Row],[Object ID]],1),Lookup[#All],2,FALSE)</f>
        <v>Service Request</v>
      </c>
      <c r="N1565" s="36">
        <f>IFERROR(VLOOKUP(Incoming_Data[[#This Row],[Object ID]],SP_Data[#All],2,FALSE),"")</f>
        <v>41353</v>
      </c>
      <c r="O1565" s="36">
        <f>IFERROR(VLOOKUP(Incoming_Data[[#This Row],[Object ID]],Finalized_Data[#All],2,FALSE),"")</f>
        <v>41425</v>
      </c>
      <c r="P15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5" s="6">
        <f>IFERROR(DATE(YEAR(Incoming_Data[[#This Row],[Incoming Day]]),MONTH(Incoming_Data[[#This Row],[Incoming Day]]),1),"")</f>
        <v>41334</v>
      </c>
      <c r="R1565" s="3">
        <f>DATE(YEAR(Incoming_Data[[#This Row],[Incoming Day]]),1,1)</f>
        <v>41275</v>
      </c>
      <c r="S1565" s="6">
        <f>IFERROR(DATE(YEAR(Incoming_Data[[#This Row],[Completed Day]]),MONTH(Incoming_Data[[#This Row],[Completed Day]]),1),"")</f>
        <v>41334</v>
      </c>
      <c r="T1565" s="6">
        <f>IFERROR(DATE(YEAR(Incoming_Data[[#This Row],[Confirmed Day]]),MONTH(Incoming_Data[[#This Row],[Confirmed Day]]),1),"")</f>
        <v>41395</v>
      </c>
      <c r="U1565" s="12">
        <f>IF(ISNUMBER(Incoming_Data[[#This Row],[Completed Day]]),1,0)</f>
        <v>1</v>
      </c>
      <c r="V1565" s="12">
        <f>IF(ISNUMBER(Incoming_Data[[#This Row],[Confirmed Day]]),1,0)</f>
        <v>1</v>
      </c>
      <c r="X1565" t="s">
        <v>11173</v>
      </c>
      <c r="Y1565" s="36">
        <v>41405</v>
      </c>
      <c r="AA1565" t="s">
        <v>9760</v>
      </c>
      <c r="AB1565" s="36">
        <v>41425</v>
      </c>
    </row>
    <row r="1566" spans="2:28" x14ac:dyDescent="0.25">
      <c r="B1566" s="24" t="s">
        <v>30</v>
      </c>
      <c r="C1566" s="24" t="s">
        <v>17</v>
      </c>
      <c r="D1566" s="24" t="s">
        <v>2196</v>
      </c>
      <c r="E1566" s="24" t="s">
        <v>8314</v>
      </c>
      <c r="F1566" s="24" t="s">
        <v>11820</v>
      </c>
      <c r="G1566" s="36">
        <v>41344</v>
      </c>
      <c r="H1566" s="36">
        <v>41344</v>
      </c>
      <c r="I1566" s="12">
        <v>3</v>
      </c>
      <c r="J1566" s="12">
        <v>3</v>
      </c>
      <c r="K1566" s="12">
        <v>3</v>
      </c>
      <c r="L1566" s="24" t="s">
        <v>10597</v>
      </c>
      <c r="M1566" t="str">
        <f>VLOOKUP(LEFT(Incoming_Data[[#This Row],[Object ID]],1),Lookup[#All],2,FALSE)</f>
        <v>Service Request</v>
      </c>
      <c r="N1566" s="36">
        <f>IFERROR(VLOOKUP(Incoming_Data[[#This Row],[Object ID]],SP_Data[#All],2,FALSE),"")</f>
        <v>41353</v>
      </c>
      <c r="O1566" s="36">
        <f>IFERROR(VLOOKUP(Incoming_Data[[#This Row],[Object ID]],Finalized_Data[#All],2,FALSE),"")</f>
        <v>41384</v>
      </c>
      <c r="P15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6" s="6">
        <f>IFERROR(DATE(YEAR(Incoming_Data[[#This Row],[Incoming Day]]),MONTH(Incoming_Data[[#This Row],[Incoming Day]]),1),"")</f>
        <v>41334</v>
      </c>
      <c r="R1566" s="3">
        <f>DATE(YEAR(Incoming_Data[[#This Row],[Incoming Day]]),1,1)</f>
        <v>41275</v>
      </c>
      <c r="S1566" s="6">
        <f>IFERROR(DATE(YEAR(Incoming_Data[[#This Row],[Completed Day]]),MONTH(Incoming_Data[[#This Row],[Completed Day]]),1),"")</f>
        <v>41334</v>
      </c>
      <c r="T1566" s="6">
        <f>IFERROR(DATE(YEAR(Incoming_Data[[#This Row],[Confirmed Day]]),MONTH(Incoming_Data[[#This Row],[Confirmed Day]]),1),"")</f>
        <v>41365</v>
      </c>
      <c r="U1566" s="12">
        <f>IF(ISNUMBER(Incoming_Data[[#This Row],[Completed Day]]),1,0)</f>
        <v>1</v>
      </c>
      <c r="V1566" s="12">
        <f>IF(ISNUMBER(Incoming_Data[[#This Row],[Confirmed Day]]),1,0)</f>
        <v>1</v>
      </c>
      <c r="X1566" t="s">
        <v>12008</v>
      </c>
      <c r="Y1566" s="36">
        <v>41404</v>
      </c>
      <c r="AA1566" t="s">
        <v>9724</v>
      </c>
      <c r="AB1566" s="36">
        <v>41425</v>
      </c>
    </row>
    <row r="1567" spans="2:28" x14ac:dyDescent="0.25">
      <c r="B1567" s="24" t="s">
        <v>30</v>
      </c>
      <c r="C1567" s="24" t="s">
        <v>17</v>
      </c>
      <c r="D1567" s="24" t="s">
        <v>2196</v>
      </c>
      <c r="E1567" s="24" t="s">
        <v>8168</v>
      </c>
      <c r="F1567" s="24" t="s">
        <v>437</v>
      </c>
      <c r="G1567" s="36">
        <v>41345</v>
      </c>
      <c r="H1567" s="36">
        <v>41345</v>
      </c>
      <c r="I1567" s="12">
        <v>3</v>
      </c>
      <c r="J1567" s="12">
        <v>3</v>
      </c>
      <c r="K1567" s="12">
        <v>3</v>
      </c>
      <c r="L1567" s="24" t="s">
        <v>10597</v>
      </c>
      <c r="M1567" t="str">
        <f>VLOOKUP(LEFT(Incoming_Data[[#This Row],[Object ID]],1),Lookup[#All],2,FALSE)</f>
        <v>Service Request</v>
      </c>
      <c r="N1567" s="36">
        <f>IFERROR(VLOOKUP(Incoming_Data[[#This Row],[Object ID]],SP_Data[#All],2,FALSE),"")</f>
        <v>41353</v>
      </c>
      <c r="O1567" s="36">
        <f>IFERROR(VLOOKUP(Incoming_Data[[#This Row],[Object ID]],Finalized_Data[#All],2,FALSE),"")</f>
        <v>41425</v>
      </c>
      <c r="P15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7" s="6">
        <f>IFERROR(DATE(YEAR(Incoming_Data[[#This Row],[Incoming Day]]),MONTH(Incoming_Data[[#This Row],[Incoming Day]]),1),"")</f>
        <v>41334</v>
      </c>
      <c r="R1567" s="3">
        <f>DATE(YEAR(Incoming_Data[[#This Row],[Incoming Day]]),1,1)</f>
        <v>41275</v>
      </c>
      <c r="S1567" s="6">
        <f>IFERROR(DATE(YEAR(Incoming_Data[[#This Row],[Completed Day]]),MONTH(Incoming_Data[[#This Row],[Completed Day]]),1),"")</f>
        <v>41334</v>
      </c>
      <c r="T1567" s="6">
        <f>IFERROR(DATE(YEAR(Incoming_Data[[#This Row],[Confirmed Day]]),MONTH(Incoming_Data[[#This Row],[Confirmed Day]]),1),"")</f>
        <v>41395</v>
      </c>
      <c r="U1567" s="12">
        <f>IF(ISNUMBER(Incoming_Data[[#This Row],[Completed Day]]),1,0)</f>
        <v>1</v>
      </c>
      <c r="V1567" s="12">
        <f>IF(ISNUMBER(Incoming_Data[[#This Row],[Confirmed Day]]),1,0)</f>
        <v>1</v>
      </c>
      <c r="X1567" t="s">
        <v>11754</v>
      </c>
      <c r="Y1567" s="36">
        <v>41404</v>
      </c>
      <c r="AA1567" t="s">
        <v>9719</v>
      </c>
      <c r="AB1567" s="36">
        <v>41410</v>
      </c>
    </row>
    <row r="1568" spans="2:28" x14ac:dyDescent="0.25">
      <c r="B1568" s="24" t="s">
        <v>30</v>
      </c>
      <c r="C1568" s="24" t="s">
        <v>17</v>
      </c>
      <c r="D1568" s="24" t="s">
        <v>2196</v>
      </c>
      <c r="E1568" s="24" t="s">
        <v>8148</v>
      </c>
      <c r="F1568" s="24" t="s">
        <v>122</v>
      </c>
      <c r="G1568" s="36">
        <v>41345</v>
      </c>
      <c r="H1568" s="36">
        <v>41345</v>
      </c>
      <c r="I1568" s="12">
        <v>3</v>
      </c>
      <c r="J1568" s="12">
        <v>3</v>
      </c>
      <c r="K1568" s="12">
        <v>3</v>
      </c>
      <c r="L1568" s="24" t="s">
        <v>10597</v>
      </c>
      <c r="M1568" t="str">
        <f>VLOOKUP(LEFT(Incoming_Data[[#This Row],[Object ID]],1),Lookup[#All],2,FALSE)</f>
        <v>Service Request</v>
      </c>
      <c r="N1568" s="36">
        <f>IFERROR(VLOOKUP(Incoming_Data[[#This Row],[Object ID]],SP_Data[#All],2,FALSE),"")</f>
        <v>41353</v>
      </c>
      <c r="O1568" s="36">
        <f>IFERROR(VLOOKUP(Incoming_Data[[#This Row],[Object ID]],Finalized_Data[#All],2,FALSE),"")</f>
        <v>41425</v>
      </c>
      <c r="P15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8" s="6">
        <f>IFERROR(DATE(YEAR(Incoming_Data[[#This Row],[Incoming Day]]),MONTH(Incoming_Data[[#This Row],[Incoming Day]]),1),"")</f>
        <v>41334</v>
      </c>
      <c r="R1568" s="3">
        <f>DATE(YEAR(Incoming_Data[[#This Row],[Incoming Day]]),1,1)</f>
        <v>41275</v>
      </c>
      <c r="S1568" s="6">
        <f>IFERROR(DATE(YEAR(Incoming_Data[[#This Row],[Completed Day]]),MONTH(Incoming_Data[[#This Row],[Completed Day]]),1),"")</f>
        <v>41334</v>
      </c>
      <c r="T1568" s="6">
        <f>IFERROR(DATE(YEAR(Incoming_Data[[#This Row],[Confirmed Day]]),MONTH(Incoming_Data[[#This Row],[Confirmed Day]]),1),"")</f>
        <v>41395</v>
      </c>
      <c r="U1568" s="12">
        <f>IF(ISNUMBER(Incoming_Data[[#This Row],[Completed Day]]),1,0)</f>
        <v>1</v>
      </c>
      <c r="V1568" s="12">
        <f>IF(ISNUMBER(Incoming_Data[[#This Row],[Confirmed Day]]),1,0)</f>
        <v>1</v>
      </c>
      <c r="X1568" t="s">
        <v>11394</v>
      </c>
      <c r="Y1568" s="36">
        <v>41404</v>
      </c>
      <c r="AA1568" t="s">
        <v>9701</v>
      </c>
      <c r="AB1568" s="36">
        <v>41384</v>
      </c>
    </row>
    <row r="1569" spans="2:28" x14ac:dyDescent="0.25">
      <c r="B1569" s="24" t="s">
        <v>30</v>
      </c>
      <c r="C1569" s="24" t="s">
        <v>17</v>
      </c>
      <c r="D1569" s="24" t="s">
        <v>2196</v>
      </c>
      <c r="E1569" s="24" t="s">
        <v>8160</v>
      </c>
      <c r="F1569" s="24" t="s">
        <v>558</v>
      </c>
      <c r="G1569" s="36">
        <v>41345</v>
      </c>
      <c r="H1569" s="36">
        <v>41345</v>
      </c>
      <c r="I1569" s="12">
        <v>3</v>
      </c>
      <c r="J1569" s="12">
        <v>3</v>
      </c>
      <c r="K1569" s="12">
        <v>3</v>
      </c>
      <c r="L1569" s="24" t="s">
        <v>10597</v>
      </c>
      <c r="M1569" t="str">
        <f>VLOOKUP(LEFT(Incoming_Data[[#This Row],[Object ID]],1),Lookup[#All],2,FALSE)</f>
        <v>Service Request</v>
      </c>
      <c r="N1569" s="36">
        <f>IFERROR(VLOOKUP(Incoming_Data[[#This Row],[Object ID]],SP_Data[#All],2,FALSE),"")</f>
        <v>41353</v>
      </c>
      <c r="O1569" s="36">
        <f>IFERROR(VLOOKUP(Incoming_Data[[#This Row],[Object ID]],Finalized_Data[#All],2,FALSE),"")</f>
        <v>41384</v>
      </c>
      <c r="P15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69" s="6">
        <f>IFERROR(DATE(YEAR(Incoming_Data[[#This Row],[Incoming Day]]),MONTH(Incoming_Data[[#This Row],[Incoming Day]]),1),"")</f>
        <v>41334</v>
      </c>
      <c r="R1569" s="3">
        <f>DATE(YEAR(Incoming_Data[[#This Row],[Incoming Day]]),1,1)</f>
        <v>41275</v>
      </c>
      <c r="S1569" s="6">
        <f>IFERROR(DATE(YEAR(Incoming_Data[[#This Row],[Completed Day]]),MONTH(Incoming_Data[[#This Row],[Completed Day]]),1),"")</f>
        <v>41334</v>
      </c>
      <c r="T1569" s="6">
        <f>IFERROR(DATE(YEAR(Incoming_Data[[#This Row],[Confirmed Day]]),MONTH(Incoming_Data[[#This Row],[Confirmed Day]]),1),"")</f>
        <v>41365</v>
      </c>
      <c r="U1569" s="12">
        <f>IF(ISNUMBER(Incoming_Data[[#This Row],[Completed Day]]),1,0)</f>
        <v>1</v>
      </c>
      <c r="V1569" s="12">
        <f>IF(ISNUMBER(Incoming_Data[[#This Row],[Confirmed Day]]),1,0)</f>
        <v>1</v>
      </c>
      <c r="X1569" t="s">
        <v>12428</v>
      </c>
      <c r="Y1569" s="36">
        <v>41404</v>
      </c>
      <c r="AA1569" t="s">
        <v>9696</v>
      </c>
      <c r="AB1569" s="36">
        <v>41384</v>
      </c>
    </row>
    <row r="1570" spans="2:28" x14ac:dyDescent="0.25">
      <c r="B1570" s="24" t="s">
        <v>30</v>
      </c>
      <c r="C1570" s="24" t="s">
        <v>17</v>
      </c>
      <c r="D1570" s="24" t="s">
        <v>2196</v>
      </c>
      <c r="E1570" s="24" t="s">
        <v>7883</v>
      </c>
      <c r="F1570" s="24" t="s">
        <v>122</v>
      </c>
      <c r="G1570" s="36">
        <v>41347</v>
      </c>
      <c r="H1570" s="36">
        <v>41347</v>
      </c>
      <c r="I1570" s="12">
        <v>3</v>
      </c>
      <c r="J1570" s="12">
        <v>3</v>
      </c>
      <c r="K1570" s="12">
        <v>3</v>
      </c>
      <c r="L1570" s="24" t="s">
        <v>10597</v>
      </c>
      <c r="M1570" t="str">
        <f>VLOOKUP(LEFT(Incoming_Data[[#This Row],[Object ID]],1),Lookup[#All],2,FALSE)</f>
        <v>Service Request</v>
      </c>
      <c r="N1570" s="36">
        <f>IFERROR(VLOOKUP(Incoming_Data[[#This Row],[Object ID]],SP_Data[#All],2,FALSE),"")</f>
        <v>41353</v>
      </c>
      <c r="O1570" s="36">
        <f>IFERROR(VLOOKUP(Incoming_Data[[#This Row],[Object ID]],Finalized_Data[#All],2,FALSE),"")</f>
        <v>41425</v>
      </c>
      <c r="P15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0" s="6">
        <f>IFERROR(DATE(YEAR(Incoming_Data[[#This Row],[Incoming Day]]),MONTH(Incoming_Data[[#This Row],[Incoming Day]]),1),"")</f>
        <v>41334</v>
      </c>
      <c r="R1570" s="3">
        <f>DATE(YEAR(Incoming_Data[[#This Row],[Incoming Day]]),1,1)</f>
        <v>41275</v>
      </c>
      <c r="S1570" s="6">
        <f>IFERROR(DATE(YEAR(Incoming_Data[[#This Row],[Completed Day]]),MONTH(Incoming_Data[[#This Row],[Completed Day]]),1),"")</f>
        <v>41334</v>
      </c>
      <c r="T1570" s="6">
        <f>IFERROR(DATE(YEAR(Incoming_Data[[#This Row],[Confirmed Day]]),MONTH(Incoming_Data[[#This Row],[Confirmed Day]]),1),"")</f>
        <v>41395</v>
      </c>
      <c r="U1570" s="12">
        <f>IF(ISNUMBER(Incoming_Data[[#This Row],[Completed Day]]),1,0)</f>
        <v>1</v>
      </c>
      <c r="V1570" s="12">
        <f>IF(ISNUMBER(Incoming_Data[[#This Row],[Confirmed Day]]),1,0)</f>
        <v>1</v>
      </c>
      <c r="X1570" t="s">
        <v>12083</v>
      </c>
      <c r="Y1570" s="36">
        <v>41404</v>
      </c>
      <c r="AA1570" t="s">
        <v>9684</v>
      </c>
      <c r="AB1570" s="36">
        <v>41425</v>
      </c>
    </row>
    <row r="1571" spans="2:28" x14ac:dyDescent="0.25">
      <c r="B1571" s="24" t="s">
        <v>30</v>
      </c>
      <c r="C1571" s="24" t="s">
        <v>17</v>
      </c>
      <c r="D1571" s="24" t="s">
        <v>2196</v>
      </c>
      <c r="E1571" s="24" t="s">
        <v>7875</v>
      </c>
      <c r="F1571" s="24" t="s">
        <v>437</v>
      </c>
      <c r="G1571" s="36">
        <v>41347</v>
      </c>
      <c r="H1571" s="36">
        <v>41347</v>
      </c>
      <c r="I1571" s="12">
        <v>3</v>
      </c>
      <c r="J1571" s="12">
        <v>3</v>
      </c>
      <c r="K1571" s="12">
        <v>3</v>
      </c>
      <c r="L1571" s="24" t="s">
        <v>10597</v>
      </c>
      <c r="M1571" t="str">
        <f>VLOOKUP(LEFT(Incoming_Data[[#This Row],[Object ID]],1),Lookup[#All],2,FALSE)</f>
        <v>Service Request</v>
      </c>
      <c r="N1571" s="36">
        <f>IFERROR(VLOOKUP(Incoming_Data[[#This Row],[Object ID]],SP_Data[#All],2,FALSE),"")</f>
        <v>41353</v>
      </c>
      <c r="O1571" s="36">
        <f>IFERROR(VLOOKUP(Incoming_Data[[#This Row],[Object ID]],Finalized_Data[#All],2,FALSE),"")</f>
        <v>41425</v>
      </c>
      <c r="P15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1" s="6">
        <f>IFERROR(DATE(YEAR(Incoming_Data[[#This Row],[Incoming Day]]),MONTH(Incoming_Data[[#This Row],[Incoming Day]]),1),"")</f>
        <v>41334</v>
      </c>
      <c r="R1571" s="3">
        <f>DATE(YEAR(Incoming_Data[[#This Row],[Incoming Day]]),1,1)</f>
        <v>41275</v>
      </c>
      <c r="S1571" s="6">
        <f>IFERROR(DATE(YEAR(Incoming_Data[[#This Row],[Completed Day]]),MONTH(Incoming_Data[[#This Row],[Completed Day]]),1),"")</f>
        <v>41334</v>
      </c>
      <c r="T1571" s="6">
        <f>IFERROR(DATE(YEAR(Incoming_Data[[#This Row],[Confirmed Day]]),MONTH(Incoming_Data[[#This Row],[Confirmed Day]]),1),"")</f>
        <v>41395</v>
      </c>
      <c r="U1571" s="12">
        <f>IF(ISNUMBER(Incoming_Data[[#This Row],[Completed Day]]),1,0)</f>
        <v>1</v>
      </c>
      <c r="V1571" s="12">
        <f>IF(ISNUMBER(Incoming_Data[[#This Row],[Confirmed Day]]),1,0)</f>
        <v>1</v>
      </c>
      <c r="X1571" t="s">
        <v>956</v>
      </c>
      <c r="Y1571" s="36">
        <v>41404</v>
      </c>
      <c r="AA1571" t="s">
        <v>9661</v>
      </c>
      <c r="AB1571" s="36">
        <v>41425</v>
      </c>
    </row>
    <row r="1572" spans="2:28" x14ac:dyDescent="0.25">
      <c r="B1572" s="24" t="s">
        <v>30</v>
      </c>
      <c r="C1572" s="24" t="s">
        <v>17</v>
      </c>
      <c r="D1572" s="24" t="s">
        <v>2196</v>
      </c>
      <c r="E1572" s="24" t="s">
        <v>7848</v>
      </c>
      <c r="F1572" s="24" t="s">
        <v>318</v>
      </c>
      <c r="G1572" s="36">
        <v>41340</v>
      </c>
      <c r="H1572" s="36">
        <v>41340</v>
      </c>
      <c r="I1572" s="12">
        <v>3</v>
      </c>
      <c r="J1572" s="12">
        <v>3</v>
      </c>
      <c r="K1572" s="12">
        <v>3</v>
      </c>
      <c r="L1572" s="24" t="s">
        <v>10597</v>
      </c>
      <c r="M1572" t="str">
        <f>VLOOKUP(LEFT(Incoming_Data[[#This Row],[Object ID]],1),Lookup[#All],2,FALSE)</f>
        <v>Service Request</v>
      </c>
      <c r="N1572" s="36">
        <f>IFERROR(VLOOKUP(Incoming_Data[[#This Row],[Object ID]],SP_Data[#All],2,FALSE),"")</f>
        <v>41353</v>
      </c>
      <c r="O1572" s="36">
        <f>IFERROR(VLOOKUP(Incoming_Data[[#This Row],[Object ID]],Finalized_Data[#All],2,FALSE),"")</f>
        <v>41384</v>
      </c>
      <c r="P15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2" s="6">
        <f>IFERROR(DATE(YEAR(Incoming_Data[[#This Row],[Incoming Day]]),MONTH(Incoming_Data[[#This Row],[Incoming Day]]),1),"")</f>
        <v>41334</v>
      </c>
      <c r="R1572" s="3">
        <f>DATE(YEAR(Incoming_Data[[#This Row],[Incoming Day]]),1,1)</f>
        <v>41275</v>
      </c>
      <c r="S1572" s="6">
        <f>IFERROR(DATE(YEAR(Incoming_Data[[#This Row],[Completed Day]]),MONTH(Incoming_Data[[#This Row],[Completed Day]]),1),"")</f>
        <v>41334</v>
      </c>
      <c r="T1572" s="6">
        <f>IFERROR(DATE(YEAR(Incoming_Data[[#This Row],[Confirmed Day]]),MONTH(Incoming_Data[[#This Row],[Confirmed Day]]),1),"")</f>
        <v>41365</v>
      </c>
      <c r="U1572" s="12">
        <f>IF(ISNUMBER(Incoming_Data[[#This Row],[Completed Day]]),1,0)</f>
        <v>1</v>
      </c>
      <c r="V1572" s="12">
        <f>IF(ISNUMBER(Incoming_Data[[#This Row],[Confirmed Day]]),1,0)</f>
        <v>1</v>
      </c>
      <c r="X1572" t="s">
        <v>1403</v>
      </c>
      <c r="Y1572" s="36">
        <v>41407</v>
      </c>
      <c r="AA1572" t="s">
        <v>9647</v>
      </c>
      <c r="AB1572" s="36">
        <v>41384</v>
      </c>
    </row>
    <row r="1573" spans="2:28" x14ac:dyDescent="0.25">
      <c r="B1573" s="24" t="s">
        <v>30</v>
      </c>
      <c r="C1573" s="24" t="s">
        <v>17</v>
      </c>
      <c r="D1573" s="24" t="s">
        <v>2196</v>
      </c>
      <c r="E1573" s="24" t="s">
        <v>7495</v>
      </c>
      <c r="F1573" s="24" t="s">
        <v>437</v>
      </c>
      <c r="G1573" s="36">
        <v>41348</v>
      </c>
      <c r="H1573" s="36">
        <v>41348</v>
      </c>
      <c r="I1573" s="12">
        <v>3</v>
      </c>
      <c r="J1573" s="12">
        <v>3</v>
      </c>
      <c r="K1573" s="12">
        <v>3</v>
      </c>
      <c r="L1573" s="24" t="s">
        <v>10597</v>
      </c>
      <c r="M1573" t="str">
        <f>VLOOKUP(LEFT(Incoming_Data[[#This Row],[Object ID]],1),Lookup[#All],2,FALSE)</f>
        <v>Service Request</v>
      </c>
      <c r="N1573" s="36">
        <f>IFERROR(VLOOKUP(Incoming_Data[[#This Row],[Object ID]],SP_Data[#All],2,FALSE),"")</f>
        <v>41353</v>
      </c>
      <c r="O1573" s="36">
        <f>IFERROR(VLOOKUP(Incoming_Data[[#This Row],[Object ID]],Finalized_Data[#All],2,FALSE),"")</f>
        <v>41425</v>
      </c>
      <c r="P15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3" s="6">
        <f>IFERROR(DATE(YEAR(Incoming_Data[[#This Row],[Incoming Day]]),MONTH(Incoming_Data[[#This Row],[Incoming Day]]),1),"")</f>
        <v>41334</v>
      </c>
      <c r="R1573" s="3">
        <f>DATE(YEAR(Incoming_Data[[#This Row],[Incoming Day]]),1,1)</f>
        <v>41275</v>
      </c>
      <c r="S1573" s="6">
        <f>IFERROR(DATE(YEAR(Incoming_Data[[#This Row],[Completed Day]]),MONTH(Incoming_Data[[#This Row],[Completed Day]]),1),"")</f>
        <v>41334</v>
      </c>
      <c r="T1573" s="6">
        <f>IFERROR(DATE(YEAR(Incoming_Data[[#This Row],[Confirmed Day]]),MONTH(Incoming_Data[[#This Row],[Confirmed Day]]),1),"")</f>
        <v>41395</v>
      </c>
      <c r="U1573" s="12">
        <f>IF(ISNUMBER(Incoming_Data[[#This Row],[Completed Day]]),1,0)</f>
        <v>1</v>
      </c>
      <c r="V1573" s="12">
        <f>IF(ISNUMBER(Incoming_Data[[#This Row],[Confirmed Day]]),1,0)</f>
        <v>1</v>
      </c>
      <c r="X1573" t="s">
        <v>12429</v>
      </c>
      <c r="Y1573" s="36">
        <v>41407</v>
      </c>
      <c r="AA1573" t="s">
        <v>9642</v>
      </c>
      <c r="AB1573" s="36">
        <v>41384</v>
      </c>
    </row>
    <row r="1574" spans="2:28" x14ac:dyDescent="0.25">
      <c r="B1574" s="24" t="s">
        <v>30</v>
      </c>
      <c r="C1574" s="24" t="s">
        <v>17</v>
      </c>
      <c r="D1574" s="24" t="s">
        <v>2196</v>
      </c>
      <c r="E1574" s="24" t="s">
        <v>7364</v>
      </c>
      <c r="F1574" s="24" t="s">
        <v>437</v>
      </c>
      <c r="G1574" s="36">
        <v>41352</v>
      </c>
      <c r="H1574" s="36">
        <v>41352</v>
      </c>
      <c r="I1574" s="12">
        <v>3</v>
      </c>
      <c r="J1574" s="12">
        <v>3</v>
      </c>
      <c r="K1574" s="12">
        <v>3</v>
      </c>
      <c r="L1574" s="24" t="s">
        <v>10597</v>
      </c>
      <c r="M1574" t="str">
        <f>VLOOKUP(LEFT(Incoming_Data[[#This Row],[Object ID]],1),Lookup[#All],2,FALSE)</f>
        <v>Service Request</v>
      </c>
      <c r="N1574" s="36">
        <f>IFERROR(VLOOKUP(Incoming_Data[[#This Row],[Object ID]],SP_Data[#All],2,FALSE),"")</f>
        <v>41353</v>
      </c>
      <c r="O1574" s="36">
        <f>IFERROR(VLOOKUP(Incoming_Data[[#This Row],[Object ID]],Finalized_Data[#All],2,FALSE),"")</f>
        <v>41425</v>
      </c>
      <c r="P15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4" s="6">
        <f>IFERROR(DATE(YEAR(Incoming_Data[[#This Row],[Incoming Day]]),MONTH(Incoming_Data[[#This Row],[Incoming Day]]),1),"")</f>
        <v>41334</v>
      </c>
      <c r="R1574" s="3">
        <f>DATE(YEAR(Incoming_Data[[#This Row],[Incoming Day]]),1,1)</f>
        <v>41275</v>
      </c>
      <c r="S1574" s="6">
        <f>IFERROR(DATE(YEAR(Incoming_Data[[#This Row],[Completed Day]]),MONTH(Incoming_Data[[#This Row],[Completed Day]]),1),"")</f>
        <v>41334</v>
      </c>
      <c r="T1574" s="6">
        <f>IFERROR(DATE(YEAR(Incoming_Data[[#This Row],[Confirmed Day]]),MONTH(Incoming_Data[[#This Row],[Confirmed Day]]),1),"")</f>
        <v>41395</v>
      </c>
      <c r="U1574" s="12">
        <f>IF(ISNUMBER(Incoming_Data[[#This Row],[Completed Day]]),1,0)</f>
        <v>1</v>
      </c>
      <c r="V1574" s="12">
        <f>IF(ISNUMBER(Incoming_Data[[#This Row],[Confirmed Day]]),1,0)</f>
        <v>1</v>
      </c>
      <c r="X1574" t="s">
        <v>12430</v>
      </c>
      <c r="Y1574" s="36">
        <v>41407</v>
      </c>
      <c r="AA1574" t="s">
        <v>9656</v>
      </c>
      <c r="AB1574" s="36">
        <v>41425</v>
      </c>
    </row>
    <row r="1575" spans="2:28" x14ac:dyDescent="0.25">
      <c r="B1575" s="24" t="s">
        <v>30</v>
      </c>
      <c r="C1575" s="24" t="s">
        <v>17</v>
      </c>
      <c r="D1575" s="24" t="s">
        <v>2196</v>
      </c>
      <c r="E1575" s="24" t="s">
        <v>7360</v>
      </c>
      <c r="F1575" s="24" t="s">
        <v>122</v>
      </c>
      <c r="G1575" s="36">
        <v>41352</v>
      </c>
      <c r="H1575" s="36">
        <v>41352</v>
      </c>
      <c r="I1575" s="12">
        <v>3</v>
      </c>
      <c r="J1575" s="12">
        <v>3</v>
      </c>
      <c r="K1575" s="12">
        <v>3</v>
      </c>
      <c r="L1575" s="24" t="s">
        <v>10597</v>
      </c>
      <c r="M1575" t="str">
        <f>VLOOKUP(LEFT(Incoming_Data[[#This Row],[Object ID]],1),Lookup[#All],2,FALSE)</f>
        <v>Service Request</v>
      </c>
      <c r="N1575" s="36">
        <f>IFERROR(VLOOKUP(Incoming_Data[[#This Row],[Object ID]],SP_Data[#All],2,FALSE),"")</f>
        <v>41353</v>
      </c>
      <c r="O1575" s="36">
        <f>IFERROR(VLOOKUP(Incoming_Data[[#This Row],[Object ID]],Finalized_Data[#All],2,FALSE),"")</f>
        <v>41354</v>
      </c>
      <c r="P15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5" s="6">
        <f>IFERROR(DATE(YEAR(Incoming_Data[[#This Row],[Incoming Day]]),MONTH(Incoming_Data[[#This Row],[Incoming Day]]),1),"")</f>
        <v>41334</v>
      </c>
      <c r="R1575" s="3">
        <f>DATE(YEAR(Incoming_Data[[#This Row],[Incoming Day]]),1,1)</f>
        <v>41275</v>
      </c>
      <c r="S1575" s="6">
        <f>IFERROR(DATE(YEAR(Incoming_Data[[#This Row],[Completed Day]]),MONTH(Incoming_Data[[#This Row],[Completed Day]]),1),"")</f>
        <v>41334</v>
      </c>
      <c r="T1575" s="6">
        <f>IFERROR(DATE(YEAR(Incoming_Data[[#This Row],[Confirmed Day]]),MONTH(Incoming_Data[[#This Row],[Confirmed Day]]),1),"")</f>
        <v>41334</v>
      </c>
      <c r="U1575" s="12">
        <f>IF(ISNUMBER(Incoming_Data[[#This Row],[Completed Day]]),1,0)</f>
        <v>1</v>
      </c>
      <c r="V1575" s="12">
        <f>IF(ISNUMBER(Incoming_Data[[#This Row],[Confirmed Day]]),1,0)</f>
        <v>1</v>
      </c>
      <c r="X1575" t="s">
        <v>11396</v>
      </c>
      <c r="Y1575" s="36">
        <v>41404</v>
      </c>
      <c r="AA1575" t="s">
        <v>9624</v>
      </c>
      <c r="AB1575" s="36">
        <v>41384</v>
      </c>
    </row>
    <row r="1576" spans="2:28" x14ac:dyDescent="0.25">
      <c r="B1576" s="24" t="s">
        <v>30</v>
      </c>
      <c r="C1576" s="24" t="s">
        <v>17</v>
      </c>
      <c r="D1576" s="24" t="s">
        <v>2196</v>
      </c>
      <c r="E1576" s="24" t="s">
        <v>7205</v>
      </c>
      <c r="F1576" s="24" t="s">
        <v>437</v>
      </c>
      <c r="G1576" s="36">
        <v>41352</v>
      </c>
      <c r="H1576" s="36">
        <v>41352</v>
      </c>
      <c r="I1576" s="12">
        <v>3</v>
      </c>
      <c r="J1576" s="12">
        <v>3</v>
      </c>
      <c r="K1576" s="12">
        <v>3</v>
      </c>
      <c r="L1576" s="24" t="s">
        <v>10597</v>
      </c>
      <c r="M1576" t="str">
        <f>VLOOKUP(LEFT(Incoming_Data[[#This Row],[Object ID]],1),Lookup[#All],2,FALSE)</f>
        <v>Service Request</v>
      </c>
      <c r="N1576" s="36">
        <f>IFERROR(VLOOKUP(Incoming_Data[[#This Row],[Object ID]],SP_Data[#All],2,FALSE),"")</f>
        <v>41353</v>
      </c>
      <c r="O1576" s="36">
        <f>IFERROR(VLOOKUP(Incoming_Data[[#This Row],[Object ID]],Finalized_Data[#All],2,FALSE),"")</f>
        <v>41425</v>
      </c>
      <c r="P15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6" s="6">
        <f>IFERROR(DATE(YEAR(Incoming_Data[[#This Row],[Incoming Day]]),MONTH(Incoming_Data[[#This Row],[Incoming Day]]),1),"")</f>
        <v>41334</v>
      </c>
      <c r="R1576" s="3">
        <f>DATE(YEAR(Incoming_Data[[#This Row],[Incoming Day]]),1,1)</f>
        <v>41275</v>
      </c>
      <c r="S1576" s="6">
        <f>IFERROR(DATE(YEAR(Incoming_Data[[#This Row],[Completed Day]]),MONTH(Incoming_Data[[#This Row],[Completed Day]]),1),"")</f>
        <v>41334</v>
      </c>
      <c r="T1576" s="6">
        <f>IFERROR(DATE(YEAR(Incoming_Data[[#This Row],[Confirmed Day]]),MONTH(Incoming_Data[[#This Row],[Confirmed Day]]),1),"")</f>
        <v>41395</v>
      </c>
      <c r="U1576" s="12">
        <f>IF(ISNUMBER(Incoming_Data[[#This Row],[Completed Day]]),1,0)</f>
        <v>1</v>
      </c>
      <c r="V1576" s="12">
        <f>IF(ISNUMBER(Incoming_Data[[#This Row],[Confirmed Day]]),1,0)</f>
        <v>1</v>
      </c>
      <c r="X1576" t="s">
        <v>12085</v>
      </c>
      <c r="Y1576" s="36">
        <v>41405</v>
      </c>
      <c r="AA1576" t="s">
        <v>9612</v>
      </c>
      <c r="AB1576" s="36">
        <v>41384</v>
      </c>
    </row>
    <row r="1577" spans="2:28" x14ac:dyDescent="0.25">
      <c r="B1577" s="24" t="s">
        <v>30</v>
      </c>
      <c r="C1577" s="24" t="s">
        <v>17</v>
      </c>
      <c r="D1577" s="24" t="s">
        <v>2196</v>
      </c>
      <c r="E1577" s="24" t="s">
        <v>7008</v>
      </c>
      <c r="F1577" s="24" t="s">
        <v>362</v>
      </c>
      <c r="G1577" s="36">
        <v>41353</v>
      </c>
      <c r="H1577" s="36">
        <v>41353</v>
      </c>
      <c r="I1577" s="12">
        <v>3</v>
      </c>
      <c r="J1577" s="12">
        <v>3</v>
      </c>
      <c r="K1577" s="12">
        <v>3</v>
      </c>
      <c r="L1577" s="24" t="s">
        <v>10597</v>
      </c>
      <c r="M1577" t="str">
        <f>VLOOKUP(LEFT(Incoming_Data[[#This Row],[Object ID]],1),Lookup[#All],2,FALSE)</f>
        <v>Service Request</v>
      </c>
      <c r="N1577" s="36">
        <f>IFERROR(VLOOKUP(Incoming_Data[[#This Row],[Object ID]],SP_Data[#All],2,FALSE),"")</f>
        <v>41354</v>
      </c>
      <c r="O1577" s="36">
        <f>IFERROR(VLOOKUP(Incoming_Data[[#This Row],[Object ID]],Finalized_Data[#All],2,FALSE),"")</f>
        <v>41425</v>
      </c>
      <c r="P15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7" s="6">
        <f>IFERROR(DATE(YEAR(Incoming_Data[[#This Row],[Incoming Day]]),MONTH(Incoming_Data[[#This Row],[Incoming Day]]),1),"")</f>
        <v>41334</v>
      </c>
      <c r="R1577" s="3">
        <f>DATE(YEAR(Incoming_Data[[#This Row],[Incoming Day]]),1,1)</f>
        <v>41275</v>
      </c>
      <c r="S1577" s="6">
        <f>IFERROR(DATE(YEAR(Incoming_Data[[#This Row],[Completed Day]]),MONTH(Incoming_Data[[#This Row],[Completed Day]]),1),"")</f>
        <v>41334</v>
      </c>
      <c r="T1577" s="6">
        <f>IFERROR(DATE(YEAR(Incoming_Data[[#This Row],[Confirmed Day]]),MONTH(Incoming_Data[[#This Row],[Confirmed Day]]),1),"")</f>
        <v>41395</v>
      </c>
      <c r="U1577" s="12">
        <f>IF(ISNUMBER(Incoming_Data[[#This Row],[Completed Day]]),1,0)</f>
        <v>1</v>
      </c>
      <c r="V1577" s="12">
        <f>IF(ISNUMBER(Incoming_Data[[#This Row],[Confirmed Day]]),1,0)</f>
        <v>1</v>
      </c>
      <c r="X1577" t="s">
        <v>12087</v>
      </c>
      <c r="Y1577" s="36">
        <v>41405</v>
      </c>
      <c r="AA1577" t="s">
        <v>9607</v>
      </c>
      <c r="AB1577" s="36">
        <v>41425</v>
      </c>
    </row>
    <row r="1578" spans="2:28" x14ac:dyDescent="0.25">
      <c r="B1578" s="24" t="s">
        <v>30</v>
      </c>
      <c r="C1578" s="24" t="s">
        <v>17</v>
      </c>
      <c r="D1578" s="24" t="s">
        <v>2196</v>
      </c>
      <c r="E1578" s="24" t="s">
        <v>6841</v>
      </c>
      <c r="F1578" s="24" t="s">
        <v>437</v>
      </c>
      <c r="G1578" s="36">
        <v>41354</v>
      </c>
      <c r="H1578" s="36">
        <v>41354</v>
      </c>
      <c r="I1578" s="12">
        <v>3</v>
      </c>
      <c r="J1578" s="12">
        <v>3</v>
      </c>
      <c r="K1578" s="12">
        <v>3</v>
      </c>
      <c r="L1578" s="24" t="s">
        <v>10597</v>
      </c>
      <c r="M1578" t="str">
        <f>VLOOKUP(LEFT(Incoming_Data[[#This Row],[Object ID]],1),Lookup[#All],2,FALSE)</f>
        <v>Service Request</v>
      </c>
      <c r="N1578" s="36">
        <f>IFERROR(VLOOKUP(Incoming_Data[[#This Row],[Object ID]],SP_Data[#All],2,FALSE),"")</f>
        <v>41356</v>
      </c>
      <c r="O1578" s="36">
        <f>IFERROR(VLOOKUP(Incoming_Data[[#This Row],[Object ID]],Finalized_Data[#All],2,FALSE),"")</f>
        <v>41425</v>
      </c>
      <c r="P15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8" s="6">
        <f>IFERROR(DATE(YEAR(Incoming_Data[[#This Row],[Incoming Day]]),MONTH(Incoming_Data[[#This Row],[Incoming Day]]),1),"")</f>
        <v>41334</v>
      </c>
      <c r="R1578" s="3">
        <f>DATE(YEAR(Incoming_Data[[#This Row],[Incoming Day]]),1,1)</f>
        <v>41275</v>
      </c>
      <c r="S1578" s="6">
        <f>IFERROR(DATE(YEAR(Incoming_Data[[#This Row],[Completed Day]]),MONTH(Incoming_Data[[#This Row],[Completed Day]]),1),"")</f>
        <v>41334</v>
      </c>
      <c r="T1578" s="6">
        <f>IFERROR(DATE(YEAR(Incoming_Data[[#This Row],[Confirmed Day]]),MONTH(Incoming_Data[[#This Row],[Confirmed Day]]),1),"")</f>
        <v>41395</v>
      </c>
      <c r="U1578" s="12">
        <f>IF(ISNUMBER(Incoming_Data[[#This Row],[Completed Day]]),1,0)</f>
        <v>1</v>
      </c>
      <c r="V1578" s="12">
        <f>IF(ISNUMBER(Incoming_Data[[#This Row],[Confirmed Day]]),1,0)</f>
        <v>1</v>
      </c>
      <c r="X1578" t="s">
        <v>12250</v>
      </c>
      <c r="Y1578" s="36">
        <v>41408</v>
      </c>
      <c r="AA1578" t="s">
        <v>9593</v>
      </c>
      <c r="AB1578" s="36">
        <v>41384</v>
      </c>
    </row>
    <row r="1579" spans="2:28" x14ac:dyDescent="0.25">
      <c r="B1579" s="24" t="s">
        <v>30</v>
      </c>
      <c r="C1579" s="24" t="s">
        <v>17</v>
      </c>
      <c r="D1579" s="24" t="s">
        <v>2196</v>
      </c>
      <c r="E1579" s="24" t="s">
        <v>6829</v>
      </c>
      <c r="F1579" s="24" t="s">
        <v>437</v>
      </c>
      <c r="G1579" s="36">
        <v>41354</v>
      </c>
      <c r="H1579" s="36">
        <v>41354</v>
      </c>
      <c r="I1579" s="12">
        <v>3</v>
      </c>
      <c r="J1579" s="12">
        <v>3</v>
      </c>
      <c r="K1579" s="12">
        <v>3</v>
      </c>
      <c r="L1579" s="24" t="s">
        <v>10597</v>
      </c>
      <c r="M1579" t="str">
        <f>VLOOKUP(LEFT(Incoming_Data[[#This Row],[Object ID]],1),Lookup[#All],2,FALSE)</f>
        <v>Service Request</v>
      </c>
      <c r="N1579" s="36">
        <f>IFERROR(VLOOKUP(Incoming_Data[[#This Row],[Object ID]],SP_Data[#All],2,FALSE),"")</f>
        <v>41355</v>
      </c>
      <c r="O1579" s="36">
        <f>IFERROR(VLOOKUP(Incoming_Data[[#This Row],[Object ID]],Finalized_Data[#All],2,FALSE),"")</f>
        <v>41425</v>
      </c>
      <c r="P15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79" s="6">
        <f>IFERROR(DATE(YEAR(Incoming_Data[[#This Row],[Incoming Day]]),MONTH(Incoming_Data[[#This Row],[Incoming Day]]),1),"")</f>
        <v>41334</v>
      </c>
      <c r="R1579" s="3">
        <f>DATE(YEAR(Incoming_Data[[#This Row],[Incoming Day]]),1,1)</f>
        <v>41275</v>
      </c>
      <c r="S1579" s="6">
        <f>IFERROR(DATE(YEAR(Incoming_Data[[#This Row],[Completed Day]]),MONTH(Incoming_Data[[#This Row],[Completed Day]]),1),"")</f>
        <v>41334</v>
      </c>
      <c r="T1579" s="6">
        <f>IFERROR(DATE(YEAR(Incoming_Data[[#This Row],[Confirmed Day]]),MONTH(Incoming_Data[[#This Row],[Confirmed Day]]),1),"")</f>
        <v>41395</v>
      </c>
      <c r="U1579" s="12">
        <f>IF(ISNUMBER(Incoming_Data[[#This Row],[Completed Day]]),1,0)</f>
        <v>1</v>
      </c>
      <c r="V1579" s="12">
        <f>IF(ISNUMBER(Incoming_Data[[#This Row],[Confirmed Day]]),1,0)</f>
        <v>1</v>
      </c>
      <c r="X1579" t="s">
        <v>11175</v>
      </c>
      <c r="Y1579" s="36">
        <v>41411</v>
      </c>
      <c r="AA1579" t="s">
        <v>9563</v>
      </c>
      <c r="AB1579" s="36">
        <v>41425</v>
      </c>
    </row>
    <row r="1580" spans="2:28" x14ac:dyDescent="0.25">
      <c r="B1580" s="24" t="s">
        <v>30</v>
      </c>
      <c r="C1580" s="24" t="s">
        <v>17</v>
      </c>
      <c r="D1580" s="24" t="s">
        <v>2196</v>
      </c>
      <c r="E1580" s="24" t="s">
        <v>113</v>
      </c>
      <c r="F1580" s="24" t="s">
        <v>114</v>
      </c>
      <c r="G1580" s="36">
        <v>41362</v>
      </c>
      <c r="H1580" s="36">
        <v>41362</v>
      </c>
      <c r="I1580" s="12">
        <v>4</v>
      </c>
      <c r="J1580" s="12">
        <v>4</v>
      </c>
      <c r="K1580" s="12">
        <v>4</v>
      </c>
      <c r="L1580" s="24" t="s">
        <v>10597</v>
      </c>
      <c r="M1580" t="str">
        <f>VLOOKUP(LEFT(Incoming_Data[[#This Row],[Object ID]],1),Lookup[#All],2,FALSE)</f>
        <v>Service Request</v>
      </c>
      <c r="N1580" s="36">
        <f>IFERROR(VLOOKUP(Incoming_Data[[#This Row],[Object ID]],SP_Data[#All],2,FALSE),"")</f>
        <v>41362</v>
      </c>
      <c r="O1580" s="36">
        <f>IFERROR(VLOOKUP(Incoming_Data[[#This Row],[Object ID]],Finalized_Data[#All],2,FALSE),"")</f>
        <v>41393</v>
      </c>
      <c r="P15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0" s="6">
        <f>IFERROR(DATE(YEAR(Incoming_Data[[#This Row],[Incoming Day]]),MONTH(Incoming_Data[[#This Row],[Incoming Day]]),1),"")</f>
        <v>41334</v>
      </c>
      <c r="R1580" s="3">
        <f>DATE(YEAR(Incoming_Data[[#This Row],[Incoming Day]]),1,1)</f>
        <v>41275</v>
      </c>
      <c r="S1580" s="6">
        <f>IFERROR(DATE(YEAR(Incoming_Data[[#This Row],[Completed Day]]),MONTH(Incoming_Data[[#This Row],[Completed Day]]),1),"")</f>
        <v>41334</v>
      </c>
      <c r="T1580" s="6">
        <f>IFERROR(DATE(YEAR(Incoming_Data[[#This Row],[Confirmed Day]]),MONTH(Incoming_Data[[#This Row],[Confirmed Day]]),1),"")</f>
        <v>41365</v>
      </c>
      <c r="U1580" s="12">
        <f>IF(ISNUMBER(Incoming_Data[[#This Row],[Completed Day]]),1,0)</f>
        <v>1</v>
      </c>
      <c r="V1580" s="12">
        <f>IF(ISNUMBER(Incoming_Data[[#This Row],[Confirmed Day]]),1,0)</f>
        <v>1</v>
      </c>
      <c r="X1580" t="s">
        <v>12525</v>
      </c>
      <c r="Y1580" s="36">
        <v>41407</v>
      </c>
      <c r="AA1580" t="s">
        <v>9558</v>
      </c>
      <c r="AB1580" s="36">
        <v>41384</v>
      </c>
    </row>
    <row r="1581" spans="2:28" x14ac:dyDescent="0.25">
      <c r="B1581" s="24" t="s">
        <v>30</v>
      </c>
      <c r="C1581" s="24" t="s">
        <v>17</v>
      </c>
      <c r="D1581" s="24" t="s">
        <v>2196</v>
      </c>
      <c r="E1581" s="24" t="s">
        <v>115</v>
      </c>
      <c r="F1581" s="24" t="s">
        <v>116</v>
      </c>
      <c r="G1581" s="36">
        <v>41362</v>
      </c>
      <c r="H1581" s="36">
        <v>41362</v>
      </c>
      <c r="I1581" s="12">
        <v>3</v>
      </c>
      <c r="J1581" s="12">
        <v>4</v>
      </c>
      <c r="K1581" s="12">
        <v>3</v>
      </c>
      <c r="L1581" s="24" t="s">
        <v>10597</v>
      </c>
      <c r="M1581" t="str">
        <f>VLOOKUP(LEFT(Incoming_Data[[#This Row],[Object ID]],1),Lookup[#All],2,FALSE)</f>
        <v>Service Request</v>
      </c>
      <c r="N1581" s="36">
        <f>IFERROR(VLOOKUP(Incoming_Data[[#This Row],[Object ID]],SP_Data[#All],2,FALSE),"")</f>
        <v>41362</v>
      </c>
      <c r="O1581" s="36">
        <f>IFERROR(VLOOKUP(Incoming_Data[[#This Row],[Object ID]],Finalized_Data[#All],2,FALSE),"")</f>
        <v>41393</v>
      </c>
      <c r="P15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1" s="6">
        <f>IFERROR(DATE(YEAR(Incoming_Data[[#This Row],[Incoming Day]]),MONTH(Incoming_Data[[#This Row],[Incoming Day]]),1),"")</f>
        <v>41334</v>
      </c>
      <c r="R1581" s="3">
        <f>DATE(YEAR(Incoming_Data[[#This Row],[Incoming Day]]),1,1)</f>
        <v>41275</v>
      </c>
      <c r="S1581" s="6">
        <f>IFERROR(DATE(YEAR(Incoming_Data[[#This Row],[Completed Day]]),MONTH(Incoming_Data[[#This Row],[Completed Day]]),1),"")</f>
        <v>41334</v>
      </c>
      <c r="T1581" s="6">
        <f>IFERROR(DATE(YEAR(Incoming_Data[[#This Row],[Confirmed Day]]),MONTH(Incoming_Data[[#This Row],[Confirmed Day]]),1),"")</f>
        <v>41365</v>
      </c>
      <c r="U1581" s="12">
        <f>IF(ISNUMBER(Incoming_Data[[#This Row],[Completed Day]]),1,0)</f>
        <v>1</v>
      </c>
      <c r="V1581" s="12">
        <f>IF(ISNUMBER(Incoming_Data[[#This Row],[Confirmed Day]]),1,0)</f>
        <v>1</v>
      </c>
      <c r="X1581" t="s">
        <v>11842</v>
      </c>
      <c r="Y1581" s="36">
        <v>41409</v>
      </c>
      <c r="AA1581" t="s">
        <v>9567</v>
      </c>
      <c r="AB1581" s="36">
        <v>41384</v>
      </c>
    </row>
    <row r="1582" spans="2:28" x14ac:dyDescent="0.25">
      <c r="B1582" s="24" t="s">
        <v>30</v>
      </c>
      <c r="C1582" s="24" t="s">
        <v>17</v>
      </c>
      <c r="D1582" s="24" t="s">
        <v>2196</v>
      </c>
      <c r="E1582" s="24" t="s">
        <v>117</v>
      </c>
      <c r="F1582" s="24" t="s">
        <v>118</v>
      </c>
      <c r="G1582" s="36">
        <v>41362</v>
      </c>
      <c r="H1582" s="36">
        <v>41362</v>
      </c>
      <c r="I1582" s="12">
        <v>3</v>
      </c>
      <c r="J1582" s="12">
        <v>4</v>
      </c>
      <c r="K1582" s="12">
        <v>3</v>
      </c>
      <c r="L1582" s="24" t="s">
        <v>10597</v>
      </c>
      <c r="M1582" t="str">
        <f>VLOOKUP(LEFT(Incoming_Data[[#This Row],[Object ID]],1),Lookup[#All],2,FALSE)</f>
        <v>Service Request</v>
      </c>
      <c r="N1582" s="36">
        <f>IFERROR(VLOOKUP(Incoming_Data[[#This Row],[Object ID]],SP_Data[#All],2,FALSE),"")</f>
        <v>41362</v>
      </c>
      <c r="O1582" s="36">
        <f>IFERROR(VLOOKUP(Incoming_Data[[#This Row],[Object ID]],Finalized_Data[#All],2,FALSE),"")</f>
        <v>41393</v>
      </c>
      <c r="P15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2" s="6">
        <f>IFERROR(DATE(YEAR(Incoming_Data[[#This Row],[Incoming Day]]),MONTH(Incoming_Data[[#This Row],[Incoming Day]]),1),"")</f>
        <v>41334</v>
      </c>
      <c r="R1582" s="3">
        <f>DATE(YEAR(Incoming_Data[[#This Row],[Incoming Day]]),1,1)</f>
        <v>41275</v>
      </c>
      <c r="S1582" s="6">
        <f>IFERROR(DATE(YEAR(Incoming_Data[[#This Row],[Completed Day]]),MONTH(Incoming_Data[[#This Row],[Completed Day]]),1),"")</f>
        <v>41334</v>
      </c>
      <c r="T1582" s="6">
        <f>IFERROR(DATE(YEAR(Incoming_Data[[#This Row],[Confirmed Day]]),MONTH(Incoming_Data[[#This Row],[Confirmed Day]]),1),"")</f>
        <v>41365</v>
      </c>
      <c r="U1582" s="12">
        <f>IF(ISNUMBER(Incoming_Data[[#This Row],[Completed Day]]),1,0)</f>
        <v>1</v>
      </c>
      <c r="V1582" s="12">
        <f>IF(ISNUMBER(Incoming_Data[[#This Row],[Confirmed Day]]),1,0)</f>
        <v>1</v>
      </c>
      <c r="X1582" t="s">
        <v>10738</v>
      </c>
      <c r="Y1582" s="36">
        <v>41407</v>
      </c>
      <c r="AA1582" t="s">
        <v>9537</v>
      </c>
      <c r="AB1582" s="36">
        <v>41384</v>
      </c>
    </row>
    <row r="1583" spans="2:28" x14ac:dyDescent="0.25">
      <c r="B1583" s="24" t="s">
        <v>30</v>
      </c>
      <c r="C1583" s="24" t="s">
        <v>17</v>
      </c>
      <c r="D1583" s="24" t="s">
        <v>2196</v>
      </c>
      <c r="E1583" s="24" t="s">
        <v>119</v>
      </c>
      <c r="F1583" s="24" t="s">
        <v>120</v>
      </c>
      <c r="G1583" s="36">
        <v>41362</v>
      </c>
      <c r="H1583" s="36">
        <v>41362</v>
      </c>
      <c r="I1583" s="12">
        <v>3</v>
      </c>
      <c r="J1583" s="12">
        <v>4</v>
      </c>
      <c r="K1583" s="12">
        <v>4</v>
      </c>
      <c r="L1583" s="24" t="s">
        <v>10597</v>
      </c>
      <c r="M1583" t="str">
        <f>VLOOKUP(LEFT(Incoming_Data[[#This Row],[Object ID]],1),Lookup[#All],2,FALSE)</f>
        <v>Service Request</v>
      </c>
      <c r="N1583" s="36">
        <f>IFERROR(VLOOKUP(Incoming_Data[[#This Row],[Object ID]],SP_Data[#All],2,FALSE),"")</f>
        <v>41362</v>
      </c>
      <c r="O1583" s="36">
        <f>IFERROR(VLOOKUP(Incoming_Data[[#This Row],[Object ID]],Finalized_Data[#All],2,FALSE),"")</f>
        <v>41393</v>
      </c>
      <c r="P15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3" s="6">
        <f>IFERROR(DATE(YEAR(Incoming_Data[[#This Row],[Incoming Day]]),MONTH(Incoming_Data[[#This Row],[Incoming Day]]),1),"")</f>
        <v>41334</v>
      </c>
      <c r="R1583" s="3">
        <f>DATE(YEAR(Incoming_Data[[#This Row],[Incoming Day]]),1,1)</f>
        <v>41275</v>
      </c>
      <c r="S1583" s="6">
        <f>IFERROR(DATE(YEAR(Incoming_Data[[#This Row],[Completed Day]]),MONTH(Incoming_Data[[#This Row],[Completed Day]]),1),"")</f>
        <v>41334</v>
      </c>
      <c r="T1583" s="6">
        <f>IFERROR(DATE(YEAR(Incoming_Data[[#This Row],[Confirmed Day]]),MONTH(Incoming_Data[[#This Row],[Confirmed Day]]),1),"")</f>
        <v>41365</v>
      </c>
      <c r="U1583" s="12">
        <f>IF(ISNUMBER(Incoming_Data[[#This Row],[Completed Day]]),1,0)</f>
        <v>1</v>
      </c>
      <c r="V1583" s="12">
        <f>IF(ISNUMBER(Incoming_Data[[#This Row],[Confirmed Day]]),1,0)</f>
        <v>1</v>
      </c>
      <c r="X1583" t="s">
        <v>12490</v>
      </c>
      <c r="Y1583" s="36">
        <v>41409</v>
      </c>
      <c r="AA1583" t="s">
        <v>9528</v>
      </c>
      <c r="AB1583" s="36">
        <v>41384</v>
      </c>
    </row>
    <row r="1584" spans="2:28" x14ac:dyDescent="0.25">
      <c r="B1584" s="24" t="s">
        <v>30</v>
      </c>
      <c r="C1584" s="24" t="s">
        <v>17</v>
      </c>
      <c r="D1584" s="24" t="s">
        <v>2196</v>
      </c>
      <c r="E1584" s="24" t="s">
        <v>121</v>
      </c>
      <c r="F1584" s="24" t="s">
        <v>122</v>
      </c>
      <c r="G1584" s="36">
        <v>41362</v>
      </c>
      <c r="H1584" s="36">
        <v>41362</v>
      </c>
      <c r="I1584" s="12">
        <v>3</v>
      </c>
      <c r="J1584" s="12">
        <v>4</v>
      </c>
      <c r="K1584" s="12">
        <v>3</v>
      </c>
      <c r="L1584" s="24" t="s">
        <v>10597</v>
      </c>
      <c r="M1584" t="str">
        <f>VLOOKUP(LEFT(Incoming_Data[[#This Row],[Object ID]],1),Lookup[#All],2,FALSE)</f>
        <v>Service Request</v>
      </c>
      <c r="N1584" s="36">
        <f>IFERROR(VLOOKUP(Incoming_Data[[#This Row],[Object ID]],SP_Data[#All],2,FALSE),"")</f>
        <v>41362</v>
      </c>
      <c r="O1584" s="36">
        <f>IFERROR(VLOOKUP(Incoming_Data[[#This Row],[Object ID]],Finalized_Data[#All],2,FALSE),"")</f>
        <v>41393</v>
      </c>
      <c r="P15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4" s="6">
        <f>IFERROR(DATE(YEAR(Incoming_Data[[#This Row],[Incoming Day]]),MONTH(Incoming_Data[[#This Row],[Incoming Day]]),1),"")</f>
        <v>41334</v>
      </c>
      <c r="R1584" s="3">
        <f>DATE(YEAR(Incoming_Data[[#This Row],[Incoming Day]]),1,1)</f>
        <v>41275</v>
      </c>
      <c r="S1584" s="6">
        <f>IFERROR(DATE(YEAR(Incoming_Data[[#This Row],[Completed Day]]),MONTH(Incoming_Data[[#This Row],[Completed Day]]),1),"")</f>
        <v>41334</v>
      </c>
      <c r="T1584" s="6">
        <f>IFERROR(DATE(YEAR(Incoming_Data[[#This Row],[Confirmed Day]]),MONTH(Incoming_Data[[#This Row],[Confirmed Day]]),1),"")</f>
        <v>41365</v>
      </c>
      <c r="U1584" s="12">
        <f>IF(ISNUMBER(Incoming_Data[[#This Row],[Completed Day]]),1,0)</f>
        <v>1</v>
      </c>
      <c r="V1584" s="12">
        <f>IF(ISNUMBER(Incoming_Data[[#This Row],[Confirmed Day]]),1,0)</f>
        <v>1</v>
      </c>
      <c r="X1584" t="s">
        <v>1405</v>
      </c>
      <c r="Y1584" s="36">
        <v>41409</v>
      </c>
      <c r="AA1584" t="s">
        <v>9510</v>
      </c>
      <c r="AB1584" s="36">
        <v>41384</v>
      </c>
    </row>
    <row r="1585" spans="2:28" x14ac:dyDescent="0.25">
      <c r="B1585" s="24" t="s">
        <v>30</v>
      </c>
      <c r="C1585" s="24" t="s">
        <v>17</v>
      </c>
      <c r="D1585" s="24" t="s">
        <v>2196</v>
      </c>
      <c r="E1585" s="24" t="s">
        <v>123</v>
      </c>
      <c r="F1585" s="24" t="s">
        <v>124</v>
      </c>
      <c r="G1585" s="36">
        <v>41362</v>
      </c>
      <c r="H1585" s="36">
        <v>41362</v>
      </c>
      <c r="I1585" s="12">
        <v>3</v>
      </c>
      <c r="J1585" s="12">
        <v>3</v>
      </c>
      <c r="K1585" s="12">
        <v>3</v>
      </c>
      <c r="L1585" s="24" t="s">
        <v>10597</v>
      </c>
      <c r="M1585" t="str">
        <f>VLOOKUP(LEFT(Incoming_Data[[#This Row],[Object ID]],1),Lookup[#All],2,FALSE)</f>
        <v>Service Request</v>
      </c>
      <c r="N1585" s="36">
        <f>IFERROR(VLOOKUP(Incoming_Data[[#This Row],[Object ID]],SP_Data[#All],2,FALSE),"")</f>
        <v>41362</v>
      </c>
      <c r="O1585" s="36">
        <f>IFERROR(VLOOKUP(Incoming_Data[[#This Row],[Object ID]],Finalized_Data[#All],2,FALSE),"")</f>
        <v>41393</v>
      </c>
      <c r="P15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5" s="6">
        <f>IFERROR(DATE(YEAR(Incoming_Data[[#This Row],[Incoming Day]]),MONTH(Incoming_Data[[#This Row],[Incoming Day]]),1),"")</f>
        <v>41334</v>
      </c>
      <c r="R1585" s="3">
        <f>DATE(YEAR(Incoming_Data[[#This Row],[Incoming Day]]),1,1)</f>
        <v>41275</v>
      </c>
      <c r="S1585" s="6">
        <f>IFERROR(DATE(YEAR(Incoming_Data[[#This Row],[Completed Day]]),MONTH(Incoming_Data[[#This Row],[Completed Day]]),1),"")</f>
        <v>41334</v>
      </c>
      <c r="T1585" s="6">
        <f>IFERROR(DATE(YEAR(Incoming_Data[[#This Row],[Confirmed Day]]),MONTH(Incoming_Data[[#This Row],[Confirmed Day]]),1),"")</f>
        <v>41365</v>
      </c>
      <c r="U1585" s="12">
        <f>IF(ISNUMBER(Incoming_Data[[#This Row],[Completed Day]]),1,0)</f>
        <v>1</v>
      </c>
      <c r="V1585" s="12">
        <f>IF(ISNUMBER(Incoming_Data[[#This Row],[Confirmed Day]]),1,0)</f>
        <v>1</v>
      </c>
      <c r="X1585" t="s">
        <v>958</v>
      </c>
      <c r="Y1585" s="36">
        <v>41407</v>
      </c>
      <c r="AA1585" t="s">
        <v>9501</v>
      </c>
      <c r="AB1585" s="36">
        <v>41384</v>
      </c>
    </row>
    <row r="1586" spans="2:28" x14ac:dyDescent="0.25">
      <c r="B1586" s="24" t="s">
        <v>30</v>
      </c>
      <c r="C1586" s="24" t="s">
        <v>17</v>
      </c>
      <c r="D1586" s="24" t="s">
        <v>2196</v>
      </c>
      <c r="E1586" s="24" t="s">
        <v>125</v>
      </c>
      <c r="F1586" s="24" t="s">
        <v>126</v>
      </c>
      <c r="G1586" s="36">
        <v>41362</v>
      </c>
      <c r="H1586" s="36">
        <v>41362</v>
      </c>
      <c r="I1586" s="12">
        <v>3</v>
      </c>
      <c r="J1586" s="12">
        <v>3</v>
      </c>
      <c r="K1586" s="12">
        <v>3</v>
      </c>
      <c r="L1586" s="24" t="s">
        <v>10597</v>
      </c>
      <c r="M1586" t="str">
        <f>VLOOKUP(LEFT(Incoming_Data[[#This Row],[Object ID]],1),Lookup[#All],2,FALSE)</f>
        <v>Service Request</v>
      </c>
      <c r="N1586" s="36">
        <f>IFERROR(VLOOKUP(Incoming_Data[[#This Row],[Object ID]],SP_Data[#All],2,FALSE),"")</f>
        <v>41362</v>
      </c>
      <c r="O1586" s="36">
        <f>IFERROR(VLOOKUP(Incoming_Data[[#This Row],[Object ID]],Finalized_Data[#All],2,FALSE),"")</f>
        <v>41393</v>
      </c>
      <c r="P15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6" s="6">
        <f>IFERROR(DATE(YEAR(Incoming_Data[[#This Row],[Incoming Day]]),MONTH(Incoming_Data[[#This Row],[Incoming Day]]),1),"")</f>
        <v>41334</v>
      </c>
      <c r="R1586" s="3">
        <f>DATE(YEAR(Incoming_Data[[#This Row],[Incoming Day]]),1,1)</f>
        <v>41275</v>
      </c>
      <c r="S1586" s="6">
        <f>IFERROR(DATE(YEAR(Incoming_Data[[#This Row],[Completed Day]]),MONTH(Incoming_Data[[#This Row],[Completed Day]]),1),"")</f>
        <v>41334</v>
      </c>
      <c r="T1586" s="6">
        <f>IFERROR(DATE(YEAR(Incoming_Data[[#This Row],[Confirmed Day]]),MONTH(Incoming_Data[[#This Row],[Confirmed Day]]),1),"")</f>
        <v>41365</v>
      </c>
      <c r="U1586" s="12">
        <f>IF(ISNUMBER(Incoming_Data[[#This Row],[Completed Day]]),1,0)</f>
        <v>1</v>
      </c>
      <c r="V1586" s="12">
        <f>IF(ISNUMBER(Incoming_Data[[#This Row],[Confirmed Day]]),1,0)</f>
        <v>1</v>
      </c>
      <c r="X1586" t="s">
        <v>11398</v>
      </c>
      <c r="Y1586" s="36">
        <v>41407</v>
      </c>
      <c r="AA1586" t="s">
        <v>9477</v>
      </c>
      <c r="AB1586" s="36">
        <v>41384</v>
      </c>
    </row>
    <row r="1587" spans="2:28" x14ac:dyDescent="0.25">
      <c r="B1587" s="24" t="s">
        <v>30</v>
      </c>
      <c r="C1587" s="24" t="s">
        <v>17</v>
      </c>
      <c r="D1587" s="24" t="s">
        <v>2196</v>
      </c>
      <c r="E1587" s="24" t="s">
        <v>127</v>
      </c>
      <c r="F1587" s="24" t="s">
        <v>128</v>
      </c>
      <c r="G1587" s="36">
        <v>41362</v>
      </c>
      <c r="H1587" s="36">
        <v>41362</v>
      </c>
      <c r="I1587" s="12">
        <v>3</v>
      </c>
      <c r="J1587" s="12">
        <v>3</v>
      </c>
      <c r="K1587" s="12">
        <v>3</v>
      </c>
      <c r="L1587" s="24" t="s">
        <v>10597</v>
      </c>
      <c r="M1587" t="str">
        <f>VLOOKUP(LEFT(Incoming_Data[[#This Row],[Object ID]],1),Lookup[#All],2,FALSE)</f>
        <v>Service Request</v>
      </c>
      <c r="N1587" s="36">
        <f>IFERROR(VLOOKUP(Incoming_Data[[#This Row],[Object ID]],SP_Data[#All],2,FALSE),"")</f>
        <v>41362</v>
      </c>
      <c r="O1587" s="36">
        <f>IFERROR(VLOOKUP(Incoming_Data[[#This Row],[Object ID]],Finalized_Data[#All],2,FALSE),"")</f>
        <v>41393</v>
      </c>
      <c r="P15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7" s="6">
        <f>IFERROR(DATE(YEAR(Incoming_Data[[#This Row],[Incoming Day]]),MONTH(Incoming_Data[[#This Row],[Incoming Day]]),1),"")</f>
        <v>41334</v>
      </c>
      <c r="R1587" s="3">
        <f>DATE(YEAR(Incoming_Data[[#This Row],[Incoming Day]]),1,1)</f>
        <v>41275</v>
      </c>
      <c r="S1587" s="6">
        <f>IFERROR(DATE(YEAR(Incoming_Data[[#This Row],[Completed Day]]),MONTH(Incoming_Data[[#This Row],[Completed Day]]),1),"")</f>
        <v>41334</v>
      </c>
      <c r="T1587" s="6">
        <f>IFERROR(DATE(YEAR(Incoming_Data[[#This Row],[Confirmed Day]]),MONTH(Incoming_Data[[#This Row],[Confirmed Day]]),1),"")</f>
        <v>41365</v>
      </c>
      <c r="U1587" s="12">
        <f>IF(ISNUMBER(Incoming_Data[[#This Row],[Completed Day]]),1,0)</f>
        <v>1</v>
      </c>
      <c r="V1587" s="12">
        <f>IF(ISNUMBER(Incoming_Data[[#This Row],[Confirmed Day]]),1,0)</f>
        <v>1</v>
      </c>
      <c r="X1587" t="s">
        <v>11682</v>
      </c>
      <c r="Y1587" s="36">
        <v>41409</v>
      </c>
      <c r="AA1587" t="s">
        <v>9462</v>
      </c>
      <c r="AB1587" s="36">
        <v>41425</v>
      </c>
    </row>
    <row r="1588" spans="2:28" x14ac:dyDescent="0.25">
      <c r="B1588" s="24" t="s">
        <v>30</v>
      </c>
      <c r="C1588" s="24" t="s">
        <v>17</v>
      </c>
      <c r="D1588" s="24" t="s">
        <v>2196</v>
      </c>
      <c r="E1588" s="24" t="s">
        <v>129</v>
      </c>
      <c r="F1588" s="24" t="s">
        <v>130</v>
      </c>
      <c r="G1588" s="36">
        <v>41362</v>
      </c>
      <c r="H1588" s="36">
        <v>41362</v>
      </c>
      <c r="I1588" s="12">
        <v>3</v>
      </c>
      <c r="J1588" s="12">
        <v>3</v>
      </c>
      <c r="K1588" s="12">
        <v>3</v>
      </c>
      <c r="L1588" s="24" t="s">
        <v>10597</v>
      </c>
      <c r="M1588" t="str">
        <f>VLOOKUP(LEFT(Incoming_Data[[#This Row],[Object ID]],1),Lookup[#All],2,FALSE)</f>
        <v>Service Request</v>
      </c>
      <c r="N1588" s="36">
        <f>IFERROR(VLOOKUP(Incoming_Data[[#This Row],[Object ID]],SP_Data[#All],2,FALSE),"")</f>
        <v>41362</v>
      </c>
      <c r="O1588" s="36">
        <f>IFERROR(VLOOKUP(Incoming_Data[[#This Row],[Object ID]],Finalized_Data[#All],2,FALSE),"")</f>
        <v>41393</v>
      </c>
      <c r="P15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8" s="6">
        <f>IFERROR(DATE(YEAR(Incoming_Data[[#This Row],[Incoming Day]]),MONTH(Incoming_Data[[#This Row],[Incoming Day]]),1),"")</f>
        <v>41334</v>
      </c>
      <c r="R1588" s="3">
        <f>DATE(YEAR(Incoming_Data[[#This Row],[Incoming Day]]),1,1)</f>
        <v>41275</v>
      </c>
      <c r="S1588" s="6">
        <f>IFERROR(DATE(YEAR(Incoming_Data[[#This Row],[Completed Day]]),MONTH(Incoming_Data[[#This Row],[Completed Day]]),1),"")</f>
        <v>41334</v>
      </c>
      <c r="T1588" s="6">
        <f>IFERROR(DATE(YEAR(Incoming_Data[[#This Row],[Confirmed Day]]),MONTH(Incoming_Data[[#This Row],[Confirmed Day]]),1),"")</f>
        <v>41365</v>
      </c>
      <c r="U1588" s="12">
        <f>IF(ISNUMBER(Incoming_Data[[#This Row],[Completed Day]]),1,0)</f>
        <v>1</v>
      </c>
      <c r="V1588" s="12">
        <f>IF(ISNUMBER(Incoming_Data[[#This Row],[Confirmed Day]]),1,0)</f>
        <v>1</v>
      </c>
      <c r="X1588" t="s">
        <v>10856</v>
      </c>
      <c r="Y1588" s="36">
        <v>41407</v>
      </c>
      <c r="AA1588" t="s">
        <v>9470</v>
      </c>
      <c r="AB1588" s="36">
        <v>41425</v>
      </c>
    </row>
    <row r="1589" spans="2:28" x14ac:dyDescent="0.25">
      <c r="B1589" s="24" t="s">
        <v>30</v>
      </c>
      <c r="C1589" s="24" t="s">
        <v>17</v>
      </c>
      <c r="D1589" s="24" t="s">
        <v>2196</v>
      </c>
      <c r="E1589" s="24" t="s">
        <v>131</v>
      </c>
      <c r="F1589" s="24" t="s">
        <v>130</v>
      </c>
      <c r="G1589" s="36">
        <v>41362</v>
      </c>
      <c r="H1589" s="36">
        <v>41362</v>
      </c>
      <c r="I1589" s="12">
        <v>3</v>
      </c>
      <c r="J1589" s="12">
        <v>3</v>
      </c>
      <c r="K1589" s="12">
        <v>3</v>
      </c>
      <c r="L1589" s="24" t="s">
        <v>10597</v>
      </c>
      <c r="M1589" t="str">
        <f>VLOOKUP(LEFT(Incoming_Data[[#This Row],[Object ID]],1),Lookup[#All],2,FALSE)</f>
        <v>Service Request</v>
      </c>
      <c r="N1589" s="36">
        <f>IFERROR(VLOOKUP(Incoming_Data[[#This Row],[Object ID]],SP_Data[#All],2,FALSE),"")</f>
        <v>41362</v>
      </c>
      <c r="O1589" s="36">
        <f>IFERROR(VLOOKUP(Incoming_Data[[#This Row],[Object ID]],Finalized_Data[#All],2,FALSE),"")</f>
        <v>41393</v>
      </c>
      <c r="P15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89" s="6">
        <f>IFERROR(DATE(YEAR(Incoming_Data[[#This Row],[Incoming Day]]),MONTH(Incoming_Data[[#This Row],[Incoming Day]]),1),"")</f>
        <v>41334</v>
      </c>
      <c r="R1589" s="3">
        <f>DATE(YEAR(Incoming_Data[[#This Row],[Incoming Day]]),1,1)</f>
        <v>41275</v>
      </c>
      <c r="S1589" s="6">
        <f>IFERROR(DATE(YEAR(Incoming_Data[[#This Row],[Completed Day]]),MONTH(Incoming_Data[[#This Row],[Completed Day]]),1),"")</f>
        <v>41334</v>
      </c>
      <c r="T1589" s="6">
        <f>IFERROR(DATE(YEAR(Incoming_Data[[#This Row],[Confirmed Day]]),MONTH(Incoming_Data[[#This Row],[Confirmed Day]]),1),"")</f>
        <v>41365</v>
      </c>
      <c r="U1589" s="12">
        <f>IF(ISNUMBER(Incoming_Data[[#This Row],[Completed Day]]),1,0)</f>
        <v>1</v>
      </c>
      <c r="V1589" s="12">
        <f>IF(ISNUMBER(Incoming_Data[[#This Row],[Confirmed Day]]),1,0)</f>
        <v>1</v>
      </c>
      <c r="X1589" t="s">
        <v>960</v>
      </c>
      <c r="Y1589" s="36">
        <v>41407</v>
      </c>
      <c r="AA1589" t="s">
        <v>9422</v>
      </c>
      <c r="AB1589" s="36">
        <v>41384</v>
      </c>
    </row>
    <row r="1590" spans="2:28" x14ac:dyDescent="0.25">
      <c r="B1590" s="24" t="s">
        <v>30</v>
      </c>
      <c r="C1590" s="24" t="s">
        <v>17</v>
      </c>
      <c r="D1590" s="24" t="s">
        <v>2196</v>
      </c>
      <c r="E1590" s="24" t="s">
        <v>132</v>
      </c>
      <c r="F1590" s="24" t="s">
        <v>133</v>
      </c>
      <c r="G1590" s="36">
        <v>41362</v>
      </c>
      <c r="H1590" s="36">
        <v>41362</v>
      </c>
      <c r="I1590" s="12">
        <v>3</v>
      </c>
      <c r="J1590" s="12">
        <v>3</v>
      </c>
      <c r="K1590" s="12">
        <v>3</v>
      </c>
      <c r="L1590" s="24" t="s">
        <v>10597</v>
      </c>
      <c r="M1590" t="str">
        <f>VLOOKUP(LEFT(Incoming_Data[[#This Row],[Object ID]],1),Lookup[#All],2,FALSE)</f>
        <v>Service Request</v>
      </c>
      <c r="N1590" s="36">
        <f>IFERROR(VLOOKUP(Incoming_Data[[#This Row],[Object ID]],SP_Data[#All],2,FALSE),"")</f>
        <v>41362</v>
      </c>
      <c r="O1590" s="36">
        <f>IFERROR(VLOOKUP(Incoming_Data[[#This Row],[Object ID]],Finalized_Data[#All],2,FALSE),"")</f>
        <v>41393</v>
      </c>
      <c r="P15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0" s="6">
        <f>IFERROR(DATE(YEAR(Incoming_Data[[#This Row],[Incoming Day]]),MONTH(Incoming_Data[[#This Row],[Incoming Day]]),1),"")</f>
        <v>41334</v>
      </c>
      <c r="R1590" s="3">
        <f>DATE(YEAR(Incoming_Data[[#This Row],[Incoming Day]]),1,1)</f>
        <v>41275</v>
      </c>
      <c r="S1590" s="6">
        <f>IFERROR(DATE(YEAR(Incoming_Data[[#This Row],[Completed Day]]),MONTH(Incoming_Data[[#This Row],[Completed Day]]),1),"")</f>
        <v>41334</v>
      </c>
      <c r="T1590" s="6">
        <f>IFERROR(DATE(YEAR(Incoming_Data[[#This Row],[Confirmed Day]]),MONTH(Incoming_Data[[#This Row],[Confirmed Day]]),1),"")</f>
        <v>41365</v>
      </c>
      <c r="U1590" s="12">
        <f>IF(ISNUMBER(Incoming_Data[[#This Row],[Completed Day]]),1,0)</f>
        <v>1</v>
      </c>
      <c r="V1590" s="12">
        <f>IF(ISNUMBER(Incoming_Data[[#This Row],[Confirmed Day]]),1,0)</f>
        <v>1</v>
      </c>
      <c r="X1590" t="s">
        <v>10858</v>
      </c>
      <c r="Y1590" s="36">
        <v>41407</v>
      </c>
      <c r="AA1590" t="s">
        <v>9405</v>
      </c>
      <c r="AB1590" s="36">
        <v>41384</v>
      </c>
    </row>
    <row r="1591" spans="2:28" x14ac:dyDescent="0.25">
      <c r="B1591" s="24" t="s">
        <v>30</v>
      </c>
      <c r="C1591" s="24" t="s">
        <v>17</v>
      </c>
      <c r="D1591" s="24" t="s">
        <v>2196</v>
      </c>
      <c r="E1591" s="24" t="s">
        <v>134</v>
      </c>
      <c r="F1591" s="24" t="s">
        <v>135</v>
      </c>
      <c r="G1591" s="36">
        <v>41362</v>
      </c>
      <c r="H1591" s="36">
        <v>41362</v>
      </c>
      <c r="I1591" s="12">
        <v>3</v>
      </c>
      <c r="J1591" s="12">
        <v>3</v>
      </c>
      <c r="K1591" s="12">
        <v>3</v>
      </c>
      <c r="L1591" s="24" t="s">
        <v>10597</v>
      </c>
      <c r="M1591" t="str">
        <f>VLOOKUP(LEFT(Incoming_Data[[#This Row],[Object ID]],1),Lookup[#All],2,FALSE)</f>
        <v>Service Request</v>
      </c>
      <c r="N1591" s="36">
        <f>IFERROR(VLOOKUP(Incoming_Data[[#This Row],[Object ID]],SP_Data[#All],2,FALSE),"")</f>
        <v>41362</v>
      </c>
      <c r="O1591" s="36">
        <f>IFERROR(VLOOKUP(Incoming_Data[[#This Row],[Object ID]],Finalized_Data[#All],2,FALSE),"")</f>
        <v>41393</v>
      </c>
      <c r="P15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1" s="6">
        <f>IFERROR(DATE(YEAR(Incoming_Data[[#This Row],[Incoming Day]]),MONTH(Incoming_Data[[#This Row],[Incoming Day]]),1),"")</f>
        <v>41334</v>
      </c>
      <c r="R1591" s="3">
        <f>DATE(YEAR(Incoming_Data[[#This Row],[Incoming Day]]),1,1)</f>
        <v>41275</v>
      </c>
      <c r="S1591" s="6">
        <f>IFERROR(DATE(YEAR(Incoming_Data[[#This Row],[Completed Day]]),MONTH(Incoming_Data[[#This Row],[Completed Day]]),1),"")</f>
        <v>41334</v>
      </c>
      <c r="T1591" s="6">
        <f>IFERROR(DATE(YEAR(Incoming_Data[[#This Row],[Confirmed Day]]),MONTH(Incoming_Data[[#This Row],[Confirmed Day]]),1),"")</f>
        <v>41365</v>
      </c>
      <c r="U1591" s="12">
        <f>IF(ISNUMBER(Incoming_Data[[#This Row],[Completed Day]]),1,0)</f>
        <v>1</v>
      </c>
      <c r="V1591" s="12">
        <f>IF(ISNUMBER(Incoming_Data[[#This Row],[Confirmed Day]]),1,0)</f>
        <v>1</v>
      </c>
      <c r="X1591" t="s">
        <v>11298</v>
      </c>
      <c r="Y1591" s="36">
        <v>41411</v>
      </c>
      <c r="AA1591" t="s">
        <v>9385</v>
      </c>
      <c r="AB1591" s="36">
        <v>41384</v>
      </c>
    </row>
    <row r="1592" spans="2:28" x14ac:dyDescent="0.25">
      <c r="B1592" s="24" t="s">
        <v>30</v>
      </c>
      <c r="C1592" s="24" t="s">
        <v>17</v>
      </c>
      <c r="D1592" s="24" t="s">
        <v>2196</v>
      </c>
      <c r="E1592" s="24" t="s">
        <v>136</v>
      </c>
      <c r="F1592" s="24" t="s">
        <v>137</v>
      </c>
      <c r="G1592" s="36">
        <v>41362</v>
      </c>
      <c r="H1592" s="36">
        <v>41362</v>
      </c>
      <c r="I1592" s="12">
        <v>3</v>
      </c>
      <c r="J1592" s="12">
        <v>4</v>
      </c>
      <c r="K1592" s="12">
        <v>4</v>
      </c>
      <c r="L1592" s="24" t="s">
        <v>10597</v>
      </c>
      <c r="M1592" t="str">
        <f>VLOOKUP(LEFT(Incoming_Data[[#This Row],[Object ID]],1),Lookup[#All],2,FALSE)</f>
        <v>Service Request</v>
      </c>
      <c r="N1592" s="36">
        <f>IFERROR(VLOOKUP(Incoming_Data[[#This Row],[Object ID]],SP_Data[#All],2,FALSE),"")</f>
        <v>41362</v>
      </c>
      <c r="O1592" s="36">
        <f>IFERROR(VLOOKUP(Incoming_Data[[#This Row],[Object ID]],Finalized_Data[#All],2,FALSE),"")</f>
        <v>41393</v>
      </c>
      <c r="P15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2" s="6">
        <f>IFERROR(DATE(YEAR(Incoming_Data[[#This Row],[Incoming Day]]),MONTH(Incoming_Data[[#This Row],[Incoming Day]]),1),"")</f>
        <v>41334</v>
      </c>
      <c r="R1592" s="3">
        <f>DATE(YEAR(Incoming_Data[[#This Row],[Incoming Day]]),1,1)</f>
        <v>41275</v>
      </c>
      <c r="S1592" s="6">
        <f>IFERROR(DATE(YEAR(Incoming_Data[[#This Row],[Completed Day]]),MONTH(Incoming_Data[[#This Row],[Completed Day]]),1),"")</f>
        <v>41334</v>
      </c>
      <c r="T1592" s="6">
        <f>IFERROR(DATE(YEAR(Incoming_Data[[#This Row],[Confirmed Day]]),MONTH(Incoming_Data[[#This Row],[Confirmed Day]]),1),"")</f>
        <v>41365</v>
      </c>
      <c r="U1592" s="12">
        <f>IF(ISNUMBER(Incoming_Data[[#This Row],[Completed Day]]),1,0)</f>
        <v>1</v>
      </c>
      <c r="V1592" s="12">
        <f>IF(ISNUMBER(Incoming_Data[[#This Row],[Confirmed Day]]),1,0)</f>
        <v>1</v>
      </c>
      <c r="X1592" t="s">
        <v>962</v>
      </c>
      <c r="Y1592" s="36">
        <v>41409</v>
      </c>
      <c r="AA1592" t="s">
        <v>9381</v>
      </c>
      <c r="AB1592" s="36">
        <v>41416</v>
      </c>
    </row>
    <row r="1593" spans="2:28" x14ac:dyDescent="0.25">
      <c r="B1593" s="24" t="s">
        <v>30</v>
      </c>
      <c r="C1593" s="24" t="s">
        <v>17</v>
      </c>
      <c r="D1593" s="24" t="s">
        <v>2196</v>
      </c>
      <c r="E1593" s="24" t="s">
        <v>138</v>
      </c>
      <c r="F1593" s="24" t="s">
        <v>139</v>
      </c>
      <c r="G1593" s="36">
        <v>41362</v>
      </c>
      <c r="H1593" s="36">
        <v>41362</v>
      </c>
      <c r="I1593" s="12">
        <v>3</v>
      </c>
      <c r="J1593" s="12">
        <v>3</v>
      </c>
      <c r="K1593" s="12">
        <v>3</v>
      </c>
      <c r="L1593" s="24" t="s">
        <v>10597</v>
      </c>
      <c r="M1593" t="str">
        <f>VLOOKUP(LEFT(Incoming_Data[[#This Row],[Object ID]],1),Lookup[#All],2,FALSE)</f>
        <v>Service Request</v>
      </c>
      <c r="N1593" s="36">
        <f>IFERROR(VLOOKUP(Incoming_Data[[#This Row],[Object ID]],SP_Data[#All],2,FALSE),"")</f>
        <v>41362</v>
      </c>
      <c r="O1593" s="36">
        <f>IFERROR(VLOOKUP(Incoming_Data[[#This Row],[Object ID]],Finalized_Data[#All],2,FALSE),"")</f>
        <v>41393</v>
      </c>
      <c r="P15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3" s="6">
        <f>IFERROR(DATE(YEAR(Incoming_Data[[#This Row],[Incoming Day]]),MONTH(Incoming_Data[[#This Row],[Incoming Day]]),1),"")</f>
        <v>41334</v>
      </c>
      <c r="R1593" s="3">
        <f>DATE(YEAR(Incoming_Data[[#This Row],[Incoming Day]]),1,1)</f>
        <v>41275</v>
      </c>
      <c r="S1593" s="6">
        <f>IFERROR(DATE(YEAR(Incoming_Data[[#This Row],[Completed Day]]),MONTH(Incoming_Data[[#This Row],[Completed Day]]),1),"")</f>
        <v>41334</v>
      </c>
      <c r="T1593" s="6">
        <f>IFERROR(DATE(YEAR(Incoming_Data[[#This Row],[Confirmed Day]]),MONTH(Incoming_Data[[#This Row],[Confirmed Day]]),1),"")</f>
        <v>41365</v>
      </c>
      <c r="U1593" s="12">
        <f>IF(ISNUMBER(Incoming_Data[[#This Row],[Completed Day]]),1,0)</f>
        <v>1</v>
      </c>
      <c r="V1593" s="12">
        <f>IF(ISNUMBER(Incoming_Data[[#This Row],[Confirmed Day]]),1,0)</f>
        <v>1</v>
      </c>
      <c r="X1593" t="s">
        <v>11179</v>
      </c>
      <c r="Y1593" s="36">
        <v>41411</v>
      </c>
      <c r="AA1593" t="s">
        <v>9377</v>
      </c>
      <c r="AB1593" s="36">
        <v>41425</v>
      </c>
    </row>
    <row r="1594" spans="2:28" x14ac:dyDescent="0.25">
      <c r="B1594" s="24" t="s">
        <v>30</v>
      </c>
      <c r="C1594" s="24" t="s">
        <v>17</v>
      </c>
      <c r="D1594" s="24" t="s">
        <v>2196</v>
      </c>
      <c r="E1594" s="24" t="s">
        <v>140</v>
      </c>
      <c r="F1594" s="24" t="s">
        <v>141</v>
      </c>
      <c r="G1594" s="36">
        <v>41362</v>
      </c>
      <c r="H1594" s="36">
        <v>41362</v>
      </c>
      <c r="I1594" s="12">
        <v>3</v>
      </c>
      <c r="J1594" s="12">
        <v>3</v>
      </c>
      <c r="K1594" s="12">
        <v>3</v>
      </c>
      <c r="L1594" s="24" t="s">
        <v>10597</v>
      </c>
      <c r="M1594" t="str">
        <f>VLOOKUP(LEFT(Incoming_Data[[#This Row],[Object ID]],1),Lookup[#All],2,FALSE)</f>
        <v>Service Request</v>
      </c>
      <c r="N1594" s="36">
        <f>IFERROR(VLOOKUP(Incoming_Data[[#This Row],[Object ID]],SP_Data[#All],2,FALSE),"")</f>
        <v>41362</v>
      </c>
      <c r="O1594" s="36">
        <f>IFERROR(VLOOKUP(Incoming_Data[[#This Row],[Object ID]],Finalized_Data[#All],2,FALSE),"")</f>
        <v>41393</v>
      </c>
      <c r="P15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4" s="6">
        <f>IFERROR(DATE(YEAR(Incoming_Data[[#This Row],[Incoming Day]]),MONTH(Incoming_Data[[#This Row],[Incoming Day]]),1),"")</f>
        <v>41334</v>
      </c>
      <c r="R1594" s="3">
        <f>DATE(YEAR(Incoming_Data[[#This Row],[Incoming Day]]),1,1)</f>
        <v>41275</v>
      </c>
      <c r="S1594" s="6">
        <f>IFERROR(DATE(YEAR(Incoming_Data[[#This Row],[Completed Day]]),MONTH(Incoming_Data[[#This Row],[Completed Day]]),1),"")</f>
        <v>41334</v>
      </c>
      <c r="T1594" s="6">
        <f>IFERROR(DATE(YEAR(Incoming_Data[[#This Row],[Confirmed Day]]),MONTH(Incoming_Data[[#This Row],[Confirmed Day]]),1),"")</f>
        <v>41365</v>
      </c>
      <c r="U1594" s="12">
        <f>IF(ISNUMBER(Incoming_Data[[#This Row],[Completed Day]]),1,0)</f>
        <v>1</v>
      </c>
      <c r="V1594" s="12">
        <f>IF(ISNUMBER(Incoming_Data[[#This Row],[Confirmed Day]]),1,0)</f>
        <v>1</v>
      </c>
      <c r="X1594" t="s">
        <v>11300</v>
      </c>
      <c r="Y1594" s="36">
        <v>41415</v>
      </c>
      <c r="AA1594" t="s">
        <v>9373</v>
      </c>
      <c r="AB1594" s="36">
        <v>41425</v>
      </c>
    </row>
    <row r="1595" spans="2:28" x14ac:dyDescent="0.25">
      <c r="B1595" s="24" t="s">
        <v>30</v>
      </c>
      <c r="C1595" s="24" t="s">
        <v>17</v>
      </c>
      <c r="D1595" s="24" t="s">
        <v>2196</v>
      </c>
      <c r="E1595" s="24" t="s">
        <v>142</v>
      </c>
      <c r="F1595" s="24" t="s">
        <v>143</v>
      </c>
      <c r="G1595" s="36">
        <v>41362</v>
      </c>
      <c r="H1595" s="36">
        <v>41362</v>
      </c>
      <c r="I1595" s="12">
        <v>3</v>
      </c>
      <c r="J1595" s="12">
        <v>4</v>
      </c>
      <c r="K1595" s="12">
        <v>4</v>
      </c>
      <c r="L1595" s="24" t="s">
        <v>10597</v>
      </c>
      <c r="M1595" t="str">
        <f>VLOOKUP(LEFT(Incoming_Data[[#This Row],[Object ID]],1),Lookup[#All],2,FALSE)</f>
        <v>Service Request</v>
      </c>
      <c r="N1595" s="36">
        <f>IFERROR(VLOOKUP(Incoming_Data[[#This Row],[Object ID]],SP_Data[#All],2,FALSE),"")</f>
        <v>41362</v>
      </c>
      <c r="O1595" s="36">
        <f>IFERROR(VLOOKUP(Incoming_Data[[#This Row],[Object ID]],Finalized_Data[#All],2,FALSE),"")</f>
        <v>41393</v>
      </c>
      <c r="P15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5" s="6">
        <f>IFERROR(DATE(YEAR(Incoming_Data[[#This Row],[Incoming Day]]),MONTH(Incoming_Data[[#This Row],[Incoming Day]]),1),"")</f>
        <v>41334</v>
      </c>
      <c r="R1595" s="3">
        <f>DATE(YEAR(Incoming_Data[[#This Row],[Incoming Day]]),1,1)</f>
        <v>41275</v>
      </c>
      <c r="S1595" s="6">
        <f>IFERROR(DATE(YEAR(Incoming_Data[[#This Row],[Completed Day]]),MONTH(Incoming_Data[[#This Row],[Completed Day]]),1),"")</f>
        <v>41334</v>
      </c>
      <c r="T1595" s="6">
        <f>IFERROR(DATE(YEAR(Incoming_Data[[#This Row],[Confirmed Day]]),MONTH(Incoming_Data[[#This Row],[Confirmed Day]]),1),"")</f>
        <v>41365</v>
      </c>
      <c r="U1595" s="12">
        <f>IF(ISNUMBER(Incoming_Data[[#This Row],[Completed Day]]),1,0)</f>
        <v>1</v>
      </c>
      <c r="V1595" s="12">
        <f>IF(ISNUMBER(Incoming_Data[[#This Row],[Confirmed Day]]),1,0)</f>
        <v>1</v>
      </c>
      <c r="X1595" t="s">
        <v>10598</v>
      </c>
      <c r="Y1595" s="36">
        <v>41408</v>
      </c>
      <c r="AA1595" t="s">
        <v>9365</v>
      </c>
      <c r="AB1595" s="36">
        <v>41425</v>
      </c>
    </row>
    <row r="1596" spans="2:28" x14ac:dyDescent="0.25">
      <c r="B1596" s="24" t="s">
        <v>30</v>
      </c>
      <c r="C1596" s="24" t="s">
        <v>17</v>
      </c>
      <c r="D1596" s="24" t="s">
        <v>2196</v>
      </c>
      <c r="E1596" s="24" t="s">
        <v>144</v>
      </c>
      <c r="F1596" s="24" t="s">
        <v>145</v>
      </c>
      <c r="G1596" s="36">
        <v>41362</v>
      </c>
      <c r="H1596" s="36">
        <v>41362</v>
      </c>
      <c r="I1596" s="12">
        <v>3</v>
      </c>
      <c r="J1596" s="12">
        <v>4</v>
      </c>
      <c r="K1596" s="12">
        <v>4</v>
      </c>
      <c r="L1596" s="24" t="s">
        <v>10597</v>
      </c>
      <c r="M1596" t="str">
        <f>VLOOKUP(LEFT(Incoming_Data[[#This Row],[Object ID]],1),Lookup[#All],2,FALSE)</f>
        <v>Service Request</v>
      </c>
      <c r="N1596" s="36">
        <f>IFERROR(VLOOKUP(Incoming_Data[[#This Row],[Object ID]],SP_Data[#All],2,FALSE),"")</f>
        <v>41362</v>
      </c>
      <c r="O1596" s="36">
        <f>IFERROR(VLOOKUP(Incoming_Data[[#This Row],[Object ID]],Finalized_Data[#All],2,FALSE),"")</f>
        <v>41362</v>
      </c>
      <c r="P15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6" s="6">
        <f>IFERROR(DATE(YEAR(Incoming_Data[[#This Row],[Incoming Day]]),MONTH(Incoming_Data[[#This Row],[Incoming Day]]),1),"")</f>
        <v>41334</v>
      </c>
      <c r="R1596" s="3">
        <f>DATE(YEAR(Incoming_Data[[#This Row],[Incoming Day]]),1,1)</f>
        <v>41275</v>
      </c>
      <c r="S1596" s="6">
        <f>IFERROR(DATE(YEAR(Incoming_Data[[#This Row],[Completed Day]]),MONTH(Incoming_Data[[#This Row],[Completed Day]]),1),"")</f>
        <v>41334</v>
      </c>
      <c r="T1596" s="6">
        <f>IFERROR(DATE(YEAR(Incoming_Data[[#This Row],[Confirmed Day]]),MONTH(Incoming_Data[[#This Row],[Confirmed Day]]),1),"")</f>
        <v>41334</v>
      </c>
      <c r="U1596" s="12">
        <f>IF(ISNUMBER(Incoming_Data[[#This Row],[Completed Day]]),1,0)</f>
        <v>1</v>
      </c>
      <c r="V1596" s="12">
        <f>IF(ISNUMBER(Incoming_Data[[#This Row],[Confirmed Day]]),1,0)</f>
        <v>1</v>
      </c>
      <c r="X1596" t="s">
        <v>10860</v>
      </c>
      <c r="Y1596" s="36">
        <v>41408</v>
      </c>
      <c r="AA1596" t="s">
        <v>9354</v>
      </c>
      <c r="AB1596" s="36">
        <v>41384</v>
      </c>
    </row>
    <row r="1597" spans="2:28" x14ac:dyDescent="0.25">
      <c r="B1597" s="24" t="s">
        <v>30</v>
      </c>
      <c r="C1597" s="24" t="s">
        <v>17</v>
      </c>
      <c r="D1597" s="24" t="s">
        <v>2196</v>
      </c>
      <c r="E1597" s="24" t="s">
        <v>146</v>
      </c>
      <c r="F1597" s="24" t="s">
        <v>147</v>
      </c>
      <c r="G1597" s="36">
        <v>41362</v>
      </c>
      <c r="H1597" s="36">
        <v>41362</v>
      </c>
      <c r="I1597" s="12">
        <v>3</v>
      </c>
      <c r="J1597" s="12">
        <v>3</v>
      </c>
      <c r="K1597" s="12">
        <v>3</v>
      </c>
      <c r="L1597" s="24" t="s">
        <v>10597</v>
      </c>
      <c r="M1597" t="str">
        <f>VLOOKUP(LEFT(Incoming_Data[[#This Row],[Object ID]],1),Lookup[#All],2,FALSE)</f>
        <v>Service Request</v>
      </c>
      <c r="N1597" s="36">
        <f>IFERROR(VLOOKUP(Incoming_Data[[#This Row],[Object ID]],SP_Data[#All],2,FALSE),"")</f>
        <v>41362</v>
      </c>
      <c r="O1597" s="36">
        <f>IFERROR(VLOOKUP(Incoming_Data[[#This Row],[Object ID]],Finalized_Data[#All],2,FALSE),"")</f>
        <v>41393</v>
      </c>
      <c r="P15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7" s="6">
        <f>IFERROR(DATE(YEAR(Incoming_Data[[#This Row],[Incoming Day]]),MONTH(Incoming_Data[[#This Row],[Incoming Day]]),1),"")</f>
        <v>41334</v>
      </c>
      <c r="R1597" s="3">
        <f>DATE(YEAR(Incoming_Data[[#This Row],[Incoming Day]]),1,1)</f>
        <v>41275</v>
      </c>
      <c r="S1597" s="6">
        <f>IFERROR(DATE(YEAR(Incoming_Data[[#This Row],[Completed Day]]),MONTH(Incoming_Data[[#This Row],[Completed Day]]),1),"")</f>
        <v>41334</v>
      </c>
      <c r="T1597" s="6">
        <f>IFERROR(DATE(YEAR(Incoming_Data[[#This Row],[Confirmed Day]]),MONTH(Incoming_Data[[#This Row],[Confirmed Day]]),1),"")</f>
        <v>41365</v>
      </c>
      <c r="U1597" s="12">
        <f>IF(ISNUMBER(Incoming_Data[[#This Row],[Completed Day]]),1,0)</f>
        <v>1</v>
      </c>
      <c r="V1597" s="12">
        <f>IF(ISNUMBER(Incoming_Data[[#This Row],[Confirmed Day]]),1,0)</f>
        <v>1</v>
      </c>
      <c r="X1597" t="s">
        <v>10981</v>
      </c>
      <c r="Y1597" s="36">
        <v>41409</v>
      </c>
      <c r="AA1597" t="s">
        <v>9343</v>
      </c>
      <c r="AB1597" s="36">
        <v>41384</v>
      </c>
    </row>
    <row r="1598" spans="2:28" x14ac:dyDescent="0.25">
      <c r="B1598" s="24" t="s">
        <v>30</v>
      </c>
      <c r="C1598" s="24" t="s">
        <v>17</v>
      </c>
      <c r="D1598" s="24" t="s">
        <v>2196</v>
      </c>
      <c r="E1598" s="24" t="s">
        <v>148</v>
      </c>
      <c r="F1598" s="24" t="s">
        <v>145</v>
      </c>
      <c r="G1598" s="36">
        <v>41362</v>
      </c>
      <c r="H1598" s="36">
        <v>41362</v>
      </c>
      <c r="I1598" s="12">
        <v>3</v>
      </c>
      <c r="J1598" s="12">
        <v>3</v>
      </c>
      <c r="K1598" s="12">
        <v>3</v>
      </c>
      <c r="L1598" s="24" t="s">
        <v>10597</v>
      </c>
      <c r="M1598" t="str">
        <f>VLOOKUP(LEFT(Incoming_Data[[#This Row],[Object ID]],1),Lookup[#All],2,FALSE)</f>
        <v>Service Request</v>
      </c>
      <c r="N1598" s="36">
        <f>IFERROR(VLOOKUP(Incoming_Data[[#This Row],[Object ID]],SP_Data[#All],2,FALSE),"")</f>
        <v>41362</v>
      </c>
      <c r="O1598" s="36">
        <f>IFERROR(VLOOKUP(Incoming_Data[[#This Row],[Object ID]],Finalized_Data[#All],2,FALSE),"")</f>
        <v>41393</v>
      </c>
      <c r="P15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8" s="6">
        <f>IFERROR(DATE(YEAR(Incoming_Data[[#This Row],[Incoming Day]]),MONTH(Incoming_Data[[#This Row],[Incoming Day]]),1),"")</f>
        <v>41334</v>
      </c>
      <c r="R1598" s="3">
        <f>DATE(YEAR(Incoming_Data[[#This Row],[Incoming Day]]),1,1)</f>
        <v>41275</v>
      </c>
      <c r="S1598" s="6">
        <f>IFERROR(DATE(YEAR(Incoming_Data[[#This Row],[Completed Day]]),MONTH(Incoming_Data[[#This Row],[Completed Day]]),1),"")</f>
        <v>41334</v>
      </c>
      <c r="T1598" s="6">
        <f>IFERROR(DATE(YEAR(Incoming_Data[[#This Row],[Confirmed Day]]),MONTH(Incoming_Data[[#This Row],[Confirmed Day]]),1),"")</f>
        <v>41365</v>
      </c>
      <c r="U1598" s="12">
        <f>IF(ISNUMBER(Incoming_Data[[#This Row],[Completed Day]]),1,0)</f>
        <v>1</v>
      </c>
      <c r="V1598" s="12">
        <f>IF(ISNUMBER(Incoming_Data[[#This Row],[Confirmed Day]]),1,0)</f>
        <v>1</v>
      </c>
      <c r="X1598" t="s">
        <v>11301</v>
      </c>
      <c r="Y1598" s="36">
        <v>41409</v>
      </c>
      <c r="AA1598" t="s">
        <v>9304</v>
      </c>
      <c r="AB1598" s="36">
        <v>41425</v>
      </c>
    </row>
    <row r="1599" spans="2:28" x14ac:dyDescent="0.25">
      <c r="B1599" s="24" t="s">
        <v>30</v>
      </c>
      <c r="C1599" s="24" t="s">
        <v>17</v>
      </c>
      <c r="D1599" s="24" t="s">
        <v>2196</v>
      </c>
      <c r="E1599" s="24" t="s">
        <v>149</v>
      </c>
      <c r="F1599" s="24" t="s">
        <v>150</v>
      </c>
      <c r="G1599" s="36">
        <v>41362</v>
      </c>
      <c r="H1599" s="36">
        <v>41362</v>
      </c>
      <c r="I1599" s="12">
        <v>3</v>
      </c>
      <c r="J1599" s="12">
        <v>4</v>
      </c>
      <c r="K1599" s="12">
        <v>4</v>
      </c>
      <c r="L1599" s="24" t="s">
        <v>10597</v>
      </c>
      <c r="M1599" t="str">
        <f>VLOOKUP(LEFT(Incoming_Data[[#This Row],[Object ID]],1),Lookup[#All],2,FALSE)</f>
        <v>Service Request</v>
      </c>
      <c r="N1599" s="36">
        <f>IFERROR(VLOOKUP(Incoming_Data[[#This Row],[Object ID]],SP_Data[#All],2,FALSE),"")</f>
        <v>41362</v>
      </c>
      <c r="O1599" s="36">
        <f>IFERROR(VLOOKUP(Incoming_Data[[#This Row],[Object ID]],Finalized_Data[#All],2,FALSE),"")</f>
        <v>41393</v>
      </c>
      <c r="P15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599" s="6">
        <f>IFERROR(DATE(YEAR(Incoming_Data[[#This Row],[Incoming Day]]),MONTH(Incoming_Data[[#This Row],[Incoming Day]]),1),"")</f>
        <v>41334</v>
      </c>
      <c r="R1599" s="3">
        <f>DATE(YEAR(Incoming_Data[[#This Row],[Incoming Day]]),1,1)</f>
        <v>41275</v>
      </c>
      <c r="S1599" s="6">
        <f>IFERROR(DATE(YEAR(Incoming_Data[[#This Row],[Completed Day]]),MONTH(Incoming_Data[[#This Row],[Completed Day]]),1),"")</f>
        <v>41334</v>
      </c>
      <c r="T1599" s="6">
        <f>IFERROR(DATE(YEAR(Incoming_Data[[#This Row],[Confirmed Day]]),MONTH(Incoming_Data[[#This Row],[Confirmed Day]]),1),"")</f>
        <v>41365</v>
      </c>
      <c r="U1599" s="12">
        <f>IF(ISNUMBER(Incoming_Data[[#This Row],[Completed Day]]),1,0)</f>
        <v>1</v>
      </c>
      <c r="V1599" s="12">
        <f>IF(ISNUMBER(Incoming_Data[[#This Row],[Confirmed Day]]),1,0)</f>
        <v>1</v>
      </c>
      <c r="X1599" t="s">
        <v>10862</v>
      </c>
      <c r="Y1599" s="36">
        <v>41408</v>
      </c>
      <c r="AA1599" t="s">
        <v>9333</v>
      </c>
      <c r="AB1599" s="36">
        <v>41384</v>
      </c>
    </row>
    <row r="1600" spans="2:28" x14ac:dyDescent="0.25">
      <c r="B1600" s="24" t="s">
        <v>30</v>
      </c>
      <c r="C1600" s="24" t="s">
        <v>17</v>
      </c>
      <c r="D1600" s="24" t="s">
        <v>2196</v>
      </c>
      <c r="E1600" s="24" t="s">
        <v>174</v>
      </c>
      <c r="F1600" s="24" t="s">
        <v>175</v>
      </c>
      <c r="G1600" s="36">
        <v>41362</v>
      </c>
      <c r="H1600" s="36">
        <v>41362</v>
      </c>
      <c r="I1600" s="12">
        <v>3</v>
      </c>
      <c r="J1600" s="12">
        <v>4</v>
      </c>
      <c r="K1600" s="12">
        <v>4</v>
      </c>
      <c r="L1600" s="24" t="s">
        <v>10597</v>
      </c>
      <c r="M1600" t="str">
        <f>VLOOKUP(LEFT(Incoming_Data[[#This Row],[Object ID]],1),Lookup[#All],2,FALSE)</f>
        <v>Service Request</v>
      </c>
      <c r="N1600" s="36">
        <f>IFERROR(VLOOKUP(Incoming_Data[[#This Row],[Object ID]],SP_Data[#All],2,FALSE),"")</f>
        <v>41362</v>
      </c>
      <c r="O1600" s="36">
        <f>IFERROR(VLOOKUP(Incoming_Data[[#This Row],[Object ID]],Finalized_Data[#All],2,FALSE),"")</f>
        <v>41393</v>
      </c>
      <c r="P16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0" s="6">
        <f>IFERROR(DATE(YEAR(Incoming_Data[[#This Row],[Incoming Day]]),MONTH(Incoming_Data[[#This Row],[Incoming Day]]),1),"")</f>
        <v>41334</v>
      </c>
      <c r="R1600" s="3">
        <f>DATE(YEAR(Incoming_Data[[#This Row],[Incoming Day]]),1,1)</f>
        <v>41275</v>
      </c>
      <c r="S1600" s="6">
        <f>IFERROR(DATE(YEAR(Incoming_Data[[#This Row],[Completed Day]]),MONTH(Incoming_Data[[#This Row],[Completed Day]]),1),"")</f>
        <v>41334</v>
      </c>
      <c r="T1600" s="6">
        <f>IFERROR(DATE(YEAR(Incoming_Data[[#This Row],[Confirmed Day]]),MONTH(Incoming_Data[[#This Row],[Confirmed Day]]),1),"")</f>
        <v>41365</v>
      </c>
      <c r="U1600" s="12">
        <f>IF(ISNUMBER(Incoming_Data[[#This Row],[Completed Day]]),1,0)</f>
        <v>1</v>
      </c>
      <c r="V1600" s="12">
        <f>IF(ISNUMBER(Incoming_Data[[#This Row],[Confirmed Day]]),1,0)</f>
        <v>1</v>
      </c>
      <c r="X1600" t="s">
        <v>964</v>
      </c>
      <c r="Y1600" s="36">
        <v>41408</v>
      </c>
      <c r="AA1600" t="s">
        <v>9308</v>
      </c>
      <c r="AB1600" s="36">
        <v>41384</v>
      </c>
    </row>
    <row r="1601" spans="2:28" x14ac:dyDescent="0.25">
      <c r="B1601" s="24" t="s">
        <v>30</v>
      </c>
      <c r="C1601" s="24" t="s">
        <v>17</v>
      </c>
      <c r="D1601" s="24" t="s">
        <v>2196</v>
      </c>
      <c r="E1601" s="24" t="s">
        <v>176</v>
      </c>
      <c r="F1601" s="24" t="s">
        <v>177</v>
      </c>
      <c r="G1601" s="36">
        <v>41362</v>
      </c>
      <c r="H1601" s="36">
        <v>41362</v>
      </c>
      <c r="I1601" s="12">
        <v>3</v>
      </c>
      <c r="J1601" s="12">
        <v>4</v>
      </c>
      <c r="K1601" s="12">
        <v>4</v>
      </c>
      <c r="L1601" s="24" t="s">
        <v>10597</v>
      </c>
      <c r="M1601" t="str">
        <f>VLOOKUP(LEFT(Incoming_Data[[#This Row],[Object ID]],1),Lookup[#All],2,FALSE)</f>
        <v>Service Request</v>
      </c>
      <c r="N1601" s="36">
        <f>IFERROR(VLOOKUP(Incoming_Data[[#This Row],[Object ID]],SP_Data[#All],2,FALSE),"")</f>
        <v>41362</v>
      </c>
      <c r="O1601" s="36">
        <f>IFERROR(VLOOKUP(Incoming_Data[[#This Row],[Object ID]],Finalized_Data[#All],2,FALSE),"")</f>
        <v>41365</v>
      </c>
      <c r="P16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1" s="6">
        <f>IFERROR(DATE(YEAR(Incoming_Data[[#This Row],[Incoming Day]]),MONTH(Incoming_Data[[#This Row],[Incoming Day]]),1),"")</f>
        <v>41334</v>
      </c>
      <c r="R1601" s="3">
        <f>DATE(YEAR(Incoming_Data[[#This Row],[Incoming Day]]),1,1)</f>
        <v>41275</v>
      </c>
      <c r="S1601" s="6">
        <f>IFERROR(DATE(YEAR(Incoming_Data[[#This Row],[Completed Day]]),MONTH(Incoming_Data[[#This Row],[Completed Day]]),1),"")</f>
        <v>41334</v>
      </c>
      <c r="T1601" s="6">
        <f>IFERROR(DATE(YEAR(Incoming_Data[[#This Row],[Confirmed Day]]),MONTH(Incoming_Data[[#This Row],[Confirmed Day]]),1),"")</f>
        <v>41365</v>
      </c>
      <c r="U1601" s="12">
        <f>IF(ISNUMBER(Incoming_Data[[#This Row],[Completed Day]]),1,0)</f>
        <v>1</v>
      </c>
      <c r="V1601" s="12">
        <f>IF(ISNUMBER(Incoming_Data[[#This Row],[Confirmed Day]]),1,0)</f>
        <v>1</v>
      </c>
      <c r="X1601" t="s">
        <v>12579</v>
      </c>
      <c r="Y1601" s="36">
        <v>41408</v>
      </c>
      <c r="AA1601" t="s">
        <v>9296</v>
      </c>
      <c r="AB1601" s="36">
        <v>41425</v>
      </c>
    </row>
    <row r="1602" spans="2:28" x14ac:dyDescent="0.25">
      <c r="B1602" s="24" t="s">
        <v>30</v>
      </c>
      <c r="C1602" s="24" t="s">
        <v>17</v>
      </c>
      <c r="D1602" s="24" t="s">
        <v>2196</v>
      </c>
      <c r="E1602" s="24" t="s">
        <v>178</v>
      </c>
      <c r="F1602" s="24" t="s">
        <v>179</v>
      </c>
      <c r="G1602" s="36">
        <v>41362</v>
      </c>
      <c r="H1602" s="36">
        <v>41362</v>
      </c>
      <c r="I1602" s="12">
        <v>3</v>
      </c>
      <c r="J1602" s="12">
        <v>4</v>
      </c>
      <c r="K1602" s="12">
        <v>4</v>
      </c>
      <c r="L1602" s="24" t="s">
        <v>10597</v>
      </c>
      <c r="M1602" t="str">
        <f>VLOOKUP(LEFT(Incoming_Data[[#This Row],[Object ID]],1),Lookup[#All],2,FALSE)</f>
        <v>Service Request</v>
      </c>
      <c r="N1602" s="36">
        <f>IFERROR(VLOOKUP(Incoming_Data[[#This Row],[Object ID]],SP_Data[#All],2,FALSE),"")</f>
        <v>41362</v>
      </c>
      <c r="O1602" s="36">
        <f>IFERROR(VLOOKUP(Incoming_Data[[#This Row],[Object ID]],Finalized_Data[#All],2,FALSE),"")</f>
        <v>41373</v>
      </c>
      <c r="P16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2" s="6">
        <f>IFERROR(DATE(YEAR(Incoming_Data[[#This Row],[Incoming Day]]),MONTH(Incoming_Data[[#This Row],[Incoming Day]]),1),"")</f>
        <v>41334</v>
      </c>
      <c r="R1602" s="3">
        <f>DATE(YEAR(Incoming_Data[[#This Row],[Incoming Day]]),1,1)</f>
        <v>41275</v>
      </c>
      <c r="S1602" s="6">
        <f>IFERROR(DATE(YEAR(Incoming_Data[[#This Row],[Completed Day]]),MONTH(Incoming_Data[[#This Row],[Completed Day]]),1),"")</f>
        <v>41334</v>
      </c>
      <c r="T1602" s="6">
        <f>IFERROR(DATE(YEAR(Incoming_Data[[#This Row],[Confirmed Day]]),MONTH(Incoming_Data[[#This Row],[Confirmed Day]]),1),"")</f>
        <v>41365</v>
      </c>
      <c r="U1602" s="12">
        <f>IF(ISNUMBER(Incoming_Data[[#This Row],[Completed Day]]),1,0)</f>
        <v>1</v>
      </c>
      <c r="V1602" s="12">
        <f>IF(ISNUMBER(Incoming_Data[[#This Row],[Confirmed Day]]),1,0)</f>
        <v>1</v>
      </c>
      <c r="X1602" t="s">
        <v>1407</v>
      </c>
      <c r="Y1602" s="36">
        <v>41409</v>
      </c>
      <c r="AA1602" t="s">
        <v>9291</v>
      </c>
      <c r="AB1602" s="36">
        <v>41384</v>
      </c>
    </row>
    <row r="1603" spans="2:28" x14ac:dyDescent="0.25">
      <c r="B1603" s="24" t="s">
        <v>30</v>
      </c>
      <c r="C1603" s="24" t="s">
        <v>17</v>
      </c>
      <c r="D1603" s="24" t="s">
        <v>2196</v>
      </c>
      <c r="E1603" s="24" t="s">
        <v>188</v>
      </c>
      <c r="F1603" s="24" t="s">
        <v>189</v>
      </c>
      <c r="G1603" s="36">
        <v>41365</v>
      </c>
      <c r="H1603" s="36">
        <v>41365</v>
      </c>
      <c r="I1603" s="12">
        <v>3</v>
      </c>
      <c r="J1603" s="12">
        <v>3</v>
      </c>
      <c r="K1603" s="12">
        <v>3</v>
      </c>
      <c r="L1603" s="24" t="s">
        <v>10597</v>
      </c>
      <c r="M1603" t="str">
        <f>VLOOKUP(LEFT(Incoming_Data[[#This Row],[Object ID]],1),Lookup[#All],2,FALSE)</f>
        <v>Service Request</v>
      </c>
      <c r="N1603" s="36">
        <f>IFERROR(VLOOKUP(Incoming_Data[[#This Row],[Object ID]],SP_Data[#All],2,FALSE),"")</f>
        <v>41365</v>
      </c>
      <c r="O1603" s="36">
        <f>IFERROR(VLOOKUP(Incoming_Data[[#This Row],[Object ID]],Finalized_Data[#All],2,FALSE),"")</f>
        <v>41366</v>
      </c>
      <c r="P16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3" s="6">
        <f>IFERROR(DATE(YEAR(Incoming_Data[[#This Row],[Incoming Day]]),MONTH(Incoming_Data[[#This Row],[Incoming Day]]),1),"")</f>
        <v>41365</v>
      </c>
      <c r="R1603" s="3">
        <f>DATE(YEAR(Incoming_Data[[#This Row],[Incoming Day]]),1,1)</f>
        <v>41275</v>
      </c>
      <c r="S1603" s="6">
        <f>IFERROR(DATE(YEAR(Incoming_Data[[#This Row],[Completed Day]]),MONTH(Incoming_Data[[#This Row],[Completed Day]]),1),"")</f>
        <v>41365</v>
      </c>
      <c r="T1603" s="6">
        <f>IFERROR(DATE(YEAR(Incoming_Data[[#This Row],[Confirmed Day]]),MONTH(Incoming_Data[[#This Row],[Confirmed Day]]),1),"")</f>
        <v>41365</v>
      </c>
      <c r="U1603" s="12">
        <f>IF(ISNUMBER(Incoming_Data[[#This Row],[Completed Day]]),1,0)</f>
        <v>1</v>
      </c>
      <c r="V1603" s="12">
        <f>IF(ISNUMBER(Incoming_Data[[#This Row],[Confirmed Day]]),1,0)</f>
        <v>1</v>
      </c>
      <c r="X1603" t="s">
        <v>1409</v>
      </c>
      <c r="Y1603" s="36">
        <v>41409</v>
      </c>
      <c r="AA1603" t="s">
        <v>9286</v>
      </c>
      <c r="AB1603" s="36">
        <v>41384</v>
      </c>
    </row>
    <row r="1604" spans="2:28" x14ac:dyDescent="0.25">
      <c r="B1604" s="24" t="s">
        <v>30</v>
      </c>
      <c r="C1604" s="24" t="s">
        <v>17</v>
      </c>
      <c r="D1604" s="24" t="s">
        <v>2196</v>
      </c>
      <c r="E1604" s="24" t="s">
        <v>190</v>
      </c>
      <c r="F1604" s="24" t="s">
        <v>135</v>
      </c>
      <c r="G1604" s="36">
        <v>41365</v>
      </c>
      <c r="H1604" s="36">
        <v>41365</v>
      </c>
      <c r="I1604" s="12">
        <v>3</v>
      </c>
      <c r="J1604" s="12">
        <v>3</v>
      </c>
      <c r="K1604" s="12">
        <v>3</v>
      </c>
      <c r="L1604" s="24" t="s">
        <v>10597</v>
      </c>
      <c r="M1604" t="str">
        <f>VLOOKUP(LEFT(Incoming_Data[[#This Row],[Object ID]],1),Lookup[#All],2,FALSE)</f>
        <v>Service Request</v>
      </c>
      <c r="N1604" s="36">
        <f>IFERROR(VLOOKUP(Incoming_Data[[#This Row],[Object ID]],SP_Data[#All],2,FALSE),"")</f>
        <v>41365</v>
      </c>
      <c r="O1604" s="36">
        <f>IFERROR(VLOOKUP(Incoming_Data[[#This Row],[Object ID]],Finalized_Data[#All],2,FALSE),"")</f>
        <v>41414</v>
      </c>
      <c r="P16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4" s="6">
        <f>IFERROR(DATE(YEAR(Incoming_Data[[#This Row],[Incoming Day]]),MONTH(Incoming_Data[[#This Row],[Incoming Day]]),1),"")</f>
        <v>41365</v>
      </c>
      <c r="R1604" s="3">
        <f>DATE(YEAR(Incoming_Data[[#This Row],[Incoming Day]]),1,1)</f>
        <v>41275</v>
      </c>
      <c r="S1604" s="6">
        <f>IFERROR(DATE(YEAR(Incoming_Data[[#This Row],[Completed Day]]),MONTH(Incoming_Data[[#This Row],[Completed Day]]),1),"")</f>
        <v>41365</v>
      </c>
      <c r="T1604" s="6">
        <f>IFERROR(DATE(YEAR(Incoming_Data[[#This Row],[Confirmed Day]]),MONTH(Incoming_Data[[#This Row],[Confirmed Day]]),1),"")</f>
        <v>41395</v>
      </c>
      <c r="U1604" s="12">
        <f>IF(ISNUMBER(Incoming_Data[[#This Row],[Completed Day]]),1,0)</f>
        <v>1</v>
      </c>
      <c r="V1604" s="12">
        <f>IF(ISNUMBER(Incoming_Data[[#This Row],[Confirmed Day]]),1,0)</f>
        <v>1</v>
      </c>
      <c r="X1604" t="s">
        <v>12088</v>
      </c>
      <c r="Y1604" s="36">
        <v>41409</v>
      </c>
      <c r="AA1604" t="s">
        <v>9269</v>
      </c>
      <c r="AB1604" s="36">
        <v>41425</v>
      </c>
    </row>
    <row r="1605" spans="2:28" x14ac:dyDescent="0.25">
      <c r="B1605" s="24" t="s">
        <v>30</v>
      </c>
      <c r="C1605" s="24" t="s">
        <v>17</v>
      </c>
      <c r="D1605" s="24" t="s">
        <v>2196</v>
      </c>
      <c r="E1605" s="24" t="s">
        <v>191</v>
      </c>
      <c r="F1605" s="24" t="s">
        <v>192</v>
      </c>
      <c r="G1605" s="36">
        <v>41365</v>
      </c>
      <c r="H1605" s="36">
        <v>41365</v>
      </c>
      <c r="I1605" s="12">
        <v>3</v>
      </c>
      <c r="J1605" s="12">
        <v>3</v>
      </c>
      <c r="K1605" s="12">
        <v>3</v>
      </c>
      <c r="L1605" s="24" t="s">
        <v>10597</v>
      </c>
      <c r="M1605" t="str">
        <f>VLOOKUP(LEFT(Incoming_Data[[#This Row],[Object ID]],1),Lookup[#All],2,FALSE)</f>
        <v>Service Request</v>
      </c>
      <c r="N1605" s="36">
        <f>IFERROR(VLOOKUP(Incoming_Data[[#This Row],[Object ID]],SP_Data[#All],2,FALSE),"")</f>
        <v>41365</v>
      </c>
      <c r="O1605" s="36">
        <f>IFERROR(VLOOKUP(Incoming_Data[[#This Row],[Object ID]],Finalized_Data[#All],2,FALSE),"")</f>
        <v>41414</v>
      </c>
      <c r="P16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5" s="6">
        <f>IFERROR(DATE(YEAR(Incoming_Data[[#This Row],[Incoming Day]]),MONTH(Incoming_Data[[#This Row],[Incoming Day]]),1),"")</f>
        <v>41365</v>
      </c>
      <c r="R1605" s="3">
        <f>DATE(YEAR(Incoming_Data[[#This Row],[Incoming Day]]),1,1)</f>
        <v>41275</v>
      </c>
      <c r="S1605" s="6">
        <f>IFERROR(DATE(YEAR(Incoming_Data[[#This Row],[Completed Day]]),MONTH(Incoming_Data[[#This Row],[Completed Day]]),1),"")</f>
        <v>41365</v>
      </c>
      <c r="T1605" s="6">
        <f>IFERROR(DATE(YEAR(Incoming_Data[[#This Row],[Confirmed Day]]),MONTH(Incoming_Data[[#This Row],[Confirmed Day]]),1),"")</f>
        <v>41395</v>
      </c>
      <c r="U1605" s="12">
        <f>IF(ISNUMBER(Incoming_Data[[#This Row],[Completed Day]]),1,0)</f>
        <v>1</v>
      </c>
      <c r="V1605" s="12">
        <f>IF(ISNUMBER(Incoming_Data[[#This Row],[Confirmed Day]]),1,0)</f>
        <v>1</v>
      </c>
      <c r="X1605" t="s">
        <v>10864</v>
      </c>
      <c r="Y1605" s="36">
        <v>41409</v>
      </c>
      <c r="AA1605" t="s">
        <v>9248</v>
      </c>
      <c r="AB1605" s="36">
        <v>41425</v>
      </c>
    </row>
    <row r="1606" spans="2:28" x14ac:dyDescent="0.25">
      <c r="B1606" s="24" t="s">
        <v>30</v>
      </c>
      <c r="C1606" s="24" t="s">
        <v>17</v>
      </c>
      <c r="D1606" s="24" t="s">
        <v>2196</v>
      </c>
      <c r="E1606" s="24" t="s">
        <v>306</v>
      </c>
      <c r="F1606" s="24" t="s">
        <v>307</v>
      </c>
      <c r="G1606" s="36">
        <v>41367</v>
      </c>
      <c r="H1606" s="36">
        <v>41367</v>
      </c>
      <c r="I1606" s="12">
        <v>3</v>
      </c>
      <c r="J1606" s="12">
        <v>3</v>
      </c>
      <c r="K1606" s="12">
        <v>3</v>
      </c>
      <c r="L1606" s="24" t="s">
        <v>10597</v>
      </c>
      <c r="M1606" t="str">
        <f>VLOOKUP(LEFT(Incoming_Data[[#This Row],[Object ID]],1),Lookup[#All],2,FALSE)</f>
        <v>Service Request</v>
      </c>
      <c r="N1606" s="36">
        <f>IFERROR(VLOOKUP(Incoming_Data[[#This Row],[Object ID]],SP_Data[#All],2,FALSE),"")</f>
        <v>41372</v>
      </c>
      <c r="O1606" s="36">
        <f>IFERROR(VLOOKUP(Incoming_Data[[#This Row],[Object ID]],Finalized_Data[#All],2,FALSE),"")</f>
        <v>41414</v>
      </c>
      <c r="P16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6" s="6">
        <f>IFERROR(DATE(YEAR(Incoming_Data[[#This Row],[Incoming Day]]),MONTH(Incoming_Data[[#This Row],[Incoming Day]]),1),"")</f>
        <v>41365</v>
      </c>
      <c r="R1606" s="3">
        <f>DATE(YEAR(Incoming_Data[[#This Row],[Incoming Day]]),1,1)</f>
        <v>41275</v>
      </c>
      <c r="S1606" s="6">
        <f>IFERROR(DATE(YEAR(Incoming_Data[[#This Row],[Completed Day]]),MONTH(Incoming_Data[[#This Row],[Completed Day]]),1),"")</f>
        <v>41365</v>
      </c>
      <c r="T1606" s="6">
        <f>IFERROR(DATE(YEAR(Incoming_Data[[#This Row],[Confirmed Day]]),MONTH(Incoming_Data[[#This Row],[Confirmed Day]]),1),"")</f>
        <v>41395</v>
      </c>
      <c r="U1606" s="12">
        <f>IF(ISNUMBER(Incoming_Data[[#This Row],[Completed Day]]),1,0)</f>
        <v>1</v>
      </c>
      <c r="V1606" s="12">
        <f>IF(ISNUMBER(Incoming_Data[[#This Row],[Confirmed Day]]),1,0)</f>
        <v>1</v>
      </c>
      <c r="X1606" t="s">
        <v>12010</v>
      </c>
      <c r="Y1606" s="36">
        <v>41409</v>
      </c>
      <c r="AA1606" t="s">
        <v>9229</v>
      </c>
      <c r="AB1606" s="36">
        <v>41384</v>
      </c>
    </row>
    <row r="1607" spans="2:28" x14ac:dyDescent="0.25">
      <c r="B1607" s="24" t="s">
        <v>30</v>
      </c>
      <c r="C1607" s="24" t="s">
        <v>17</v>
      </c>
      <c r="D1607" s="24" t="s">
        <v>2196</v>
      </c>
      <c r="E1607" s="24" t="s">
        <v>308</v>
      </c>
      <c r="F1607" s="24" t="s">
        <v>309</v>
      </c>
      <c r="G1607" s="36">
        <v>41367</v>
      </c>
      <c r="H1607" s="36">
        <v>41367</v>
      </c>
      <c r="I1607" s="12">
        <v>3</v>
      </c>
      <c r="J1607" s="12">
        <v>4</v>
      </c>
      <c r="K1607" s="12">
        <v>4</v>
      </c>
      <c r="L1607" s="24" t="s">
        <v>10597</v>
      </c>
      <c r="M1607" t="str">
        <f>VLOOKUP(LEFT(Incoming_Data[[#This Row],[Object ID]],1),Lookup[#All],2,FALSE)</f>
        <v>Service Request</v>
      </c>
      <c r="N1607" s="36">
        <f>IFERROR(VLOOKUP(Incoming_Data[[#This Row],[Object ID]],SP_Data[#All],2,FALSE),"")</f>
        <v>41373</v>
      </c>
      <c r="O1607" s="36">
        <f>IFERROR(VLOOKUP(Incoming_Data[[#This Row],[Object ID]],Finalized_Data[#All],2,FALSE),"")</f>
        <v>41373</v>
      </c>
      <c r="P16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7" s="6">
        <f>IFERROR(DATE(YEAR(Incoming_Data[[#This Row],[Incoming Day]]),MONTH(Incoming_Data[[#This Row],[Incoming Day]]),1),"")</f>
        <v>41365</v>
      </c>
      <c r="R1607" s="3">
        <f>DATE(YEAR(Incoming_Data[[#This Row],[Incoming Day]]),1,1)</f>
        <v>41275</v>
      </c>
      <c r="S1607" s="6">
        <f>IFERROR(DATE(YEAR(Incoming_Data[[#This Row],[Completed Day]]),MONTH(Incoming_Data[[#This Row],[Completed Day]]),1),"")</f>
        <v>41365</v>
      </c>
      <c r="T1607" s="6">
        <f>IFERROR(DATE(YEAR(Incoming_Data[[#This Row],[Confirmed Day]]),MONTH(Incoming_Data[[#This Row],[Confirmed Day]]),1),"")</f>
        <v>41365</v>
      </c>
      <c r="U1607" s="12">
        <f>IF(ISNUMBER(Incoming_Data[[#This Row],[Completed Day]]),1,0)</f>
        <v>1</v>
      </c>
      <c r="V1607" s="12">
        <f>IF(ISNUMBER(Incoming_Data[[#This Row],[Confirmed Day]]),1,0)</f>
        <v>1</v>
      </c>
      <c r="X1607" t="s">
        <v>12581</v>
      </c>
      <c r="Y1607" s="36">
        <v>41408</v>
      </c>
      <c r="AA1607" t="s">
        <v>9212</v>
      </c>
      <c r="AB1607" s="36">
        <v>41425</v>
      </c>
    </row>
    <row r="1608" spans="2:28" x14ac:dyDescent="0.25">
      <c r="B1608" s="24" t="s">
        <v>30</v>
      </c>
      <c r="C1608" s="24" t="s">
        <v>17</v>
      </c>
      <c r="D1608" s="24" t="s">
        <v>2196</v>
      </c>
      <c r="E1608" s="24" t="s">
        <v>316</v>
      </c>
      <c r="F1608" s="24" t="s">
        <v>189</v>
      </c>
      <c r="G1608" s="36">
        <v>41368</v>
      </c>
      <c r="H1608" s="36">
        <v>41367</v>
      </c>
      <c r="I1608" s="12">
        <v>3</v>
      </c>
      <c r="J1608" s="12">
        <v>3</v>
      </c>
      <c r="K1608" s="12">
        <v>3</v>
      </c>
      <c r="L1608" s="24" t="s">
        <v>10597</v>
      </c>
      <c r="M1608" t="str">
        <f>VLOOKUP(LEFT(Incoming_Data[[#This Row],[Object ID]],1),Lookup[#All],2,FALSE)</f>
        <v>Service Request</v>
      </c>
      <c r="N1608" s="36">
        <f>IFERROR(VLOOKUP(Incoming_Data[[#This Row],[Object ID]],SP_Data[#All],2,FALSE),"")</f>
        <v>41368</v>
      </c>
      <c r="O1608" s="36">
        <f>IFERROR(VLOOKUP(Incoming_Data[[#This Row],[Object ID]],Finalized_Data[#All],2,FALSE),"")</f>
        <v>41414</v>
      </c>
      <c r="P16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8" s="6">
        <f>IFERROR(DATE(YEAR(Incoming_Data[[#This Row],[Incoming Day]]),MONTH(Incoming_Data[[#This Row],[Incoming Day]]),1),"")</f>
        <v>41365</v>
      </c>
      <c r="R1608" s="3">
        <f>DATE(YEAR(Incoming_Data[[#This Row],[Incoming Day]]),1,1)</f>
        <v>41275</v>
      </c>
      <c r="S1608" s="6">
        <f>IFERROR(DATE(YEAR(Incoming_Data[[#This Row],[Completed Day]]),MONTH(Incoming_Data[[#This Row],[Completed Day]]),1),"")</f>
        <v>41365</v>
      </c>
      <c r="T1608" s="6">
        <f>IFERROR(DATE(YEAR(Incoming_Data[[#This Row],[Confirmed Day]]),MONTH(Incoming_Data[[#This Row],[Confirmed Day]]),1),"")</f>
        <v>41395</v>
      </c>
      <c r="U1608" s="12">
        <f>IF(ISNUMBER(Incoming_Data[[#This Row],[Completed Day]]),1,0)</f>
        <v>1</v>
      </c>
      <c r="V1608" s="12">
        <f>IF(ISNUMBER(Incoming_Data[[#This Row],[Confirmed Day]]),1,0)</f>
        <v>1</v>
      </c>
      <c r="X1608" t="s">
        <v>966</v>
      </c>
      <c r="Y1608" s="36">
        <v>41408</v>
      </c>
      <c r="AA1608" t="s">
        <v>9220</v>
      </c>
      <c r="AB1608" s="36">
        <v>41425</v>
      </c>
    </row>
    <row r="1609" spans="2:28" x14ac:dyDescent="0.25">
      <c r="B1609" s="24" t="s">
        <v>30</v>
      </c>
      <c r="C1609" s="24" t="s">
        <v>17</v>
      </c>
      <c r="D1609" s="24" t="s">
        <v>2196</v>
      </c>
      <c r="E1609" s="24" t="s">
        <v>317</v>
      </c>
      <c r="F1609" s="24" t="s">
        <v>318</v>
      </c>
      <c r="G1609" s="36">
        <v>41368</v>
      </c>
      <c r="H1609" s="36">
        <v>41367</v>
      </c>
      <c r="I1609" s="12">
        <v>4</v>
      </c>
      <c r="J1609" s="12">
        <v>4</v>
      </c>
      <c r="K1609" s="12">
        <v>4</v>
      </c>
      <c r="L1609" s="24" t="s">
        <v>10597</v>
      </c>
      <c r="M1609" t="str">
        <f>VLOOKUP(LEFT(Incoming_Data[[#This Row],[Object ID]],1),Lookup[#All],2,FALSE)</f>
        <v>Service Request</v>
      </c>
      <c r="N1609" s="36">
        <f>IFERROR(VLOOKUP(Incoming_Data[[#This Row],[Object ID]],SP_Data[#All],2,FALSE),"")</f>
        <v>41368</v>
      </c>
      <c r="O1609" s="36">
        <f>IFERROR(VLOOKUP(Incoming_Data[[#This Row],[Object ID]],Finalized_Data[#All],2,FALSE),"")</f>
        <v>41414</v>
      </c>
      <c r="P16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09" s="6">
        <f>IFERROR(DATE(YEAR(Incoming_Data[[#This Row],[Incoming Day]]),MONTH(Incoming_Data[[#This Row],[Incoming Day]]),1),"")</f>
        <v>41365</v>
      </c>
      <c r="R1609" s="3">
        <f>DATE(YEAR(Incoming_Data[[#This Row],[Incoming Day]]),1,1)</f>
        <v>41275</v>
      </c>
      <c r="S1609" s="6">
        <f>IFERROR(DATE(YEAR(Incoming_Data[[#This Row],[Completed Day]]),MONTH(Incoming_Data[[#This Row],[Completed Day]]),1),"")</f>
        <v>41365</v>
      </c>
      <c r="T1609" s="6">
        <f>IFERROR(DATE(YEAR(Incoming_Data[[#This Row],[Confirmed Day]]),MONTH(Incoming_Data[[#This Row],[Confirmed Day]]),1),"")</f>
        <v>41395</v>
      </c>
      <c r="U1609" s="12">
        <f>IF(ISNUMBER(Incoming_Data[[#This Row],[Completed Day]]),1,0)</f>
        <v>1</v>
      </c>
      <c r="V1609" s="12">
        <f>IF(ISNUMBER(Incoming_Data[[#This Row],[Confirmed Day]]),1,0)</f>
        <v>1</v>
      </c>
      <c r="X1609" t="s">
        <v>968</v>
      </c>
      <c r="Y1609" s="36">
        <v>41408</v>
      </c>
      <c r="AA1609" t="s">
        <v>9217</v>
      </c>
      <c r="AB1609" s="36">
        <v>41425</v>
      </c>
    </row>
    <row r="1610" spans="2:28" x14ac:dyDescent="0.25">
      <c r="B1610" s="24" t="s">
        <v>30</v>
      </c>
      <c r="C1610" s="24" t="s">
        <v>17</v>
      </c>
      <c r="D1610" s="24" t="s">
        <v>2196</v>
      </c>
      <c r="E1610" s="24" t="s">
        <v>350</v>
      </c>
      <c r="F1610" s="24" t="s">
        <v>150</v>
      </c>
      <c r="G1610" s="36">
        <v>41369</v>
      </c>
      <c r="H1610" s="36">
        <v>41369</v>
      </c>
      <c r="I1610" s="12">
        <v>3</v>
      </c>
      <c r="J1610" s="12">
        <v>4</v>
      </c>
      <c r="K1610" s="12">
        <v>4</v>
      </c>
      <c r="L1610" s="24" t="s">
        <v>10597</v>
      </c>
      <c r="M1610" t="str">
        <f>VLOOKUP(LEFT(Incoming_Data[[#This Row],[Object ID]],1),Lookup[#All],2,FALSE)</f>
        <v>Service Request</v>
      </c>
      <c r="N1610" s="36">
        <f>IFERROR(VLOOKUP(Incoming_Data[[#This Row],[Object ID]],SP_Data[#All],2,FALSE),"")</f>
        <v>41369</v>
      </c>
      <c r="O1610" s="36">
        <f>IFERROR(VLOOKUP(Incoming_Data[[#This Row],[Object ID]],Finalized_Data[#All],2,FALSE),"")</f>
        <v>41414</v>
      </c>
      <c r="P16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0" s="6">
        <f>IFERROR(DATE(YEAR(Incoming_Data[[#This Row],[Incoming Day]]),MONTH(Incoming_Data[[#This Row],[Incoming Day]]),1),"")</f>
        <v>41365</v>
      </c>
      <c r="R1610" s="3">
        <f>DATE(YEAR(Incoming_Data[[#This Row],[Incoming Day]]),1,1)</f>
        <v>41275</v>
      </c>
      <c r="S1610" s="6">
        <f>IFERROR(DATE(YEAR(Incoming_Data[[#This Row],[Completed Day]]),MONTH(Incoming_Data[[#This Row],[Completed Day]]),1),"")</f>
        <v>41365</v>
      </c>
      <c r="T1610" s="6">
        <f>IFERROR(DATE(YEAR(Incoming_Data[[#This Row],[Confirmed Day]]),MONTH(Incoming_Data[[#This Row],[Confirmed Day]]),1),"")</f>
        <v>41395</v>
      </c>
      <c r="U1610" s="12">
        <f>IF(ISNUMBER(Incoming_Data[[#This Row],[Completed Day]]),1,0)</f>
        <v>1</v>
      </c>
      <c r="V1610" s="12">
        <f>IF(ISNUMBER(Incoming_Data[[#This Row],[Confirmed Day]]),1,0)</f>
        <v>1</v>
      </c>
      <c r="X1610" t="s">
        <v>11303</v>
      </c>
      <c r="Y1610" s="36">
        <v>41411</v>
      </c>
      <c r="AA1610" t="s">
        <v>9193</v>
      </c>
      <c r="AB1610" s="36">
        <v>41384</v>
      </c>
    </row>
    <row r="1611" spans="2:28" x14ac:dyDescent="0.25">
      <c r="B1611" s="24" t="s">
        <v>30</v>
      </c>
      <c r="C1611" s="24" t="s">
        <v>17</v>
      </c>
      <c r="D1611" s="24" t="s">
        <v>2196</v>
      </c>
      <c r="E1611" s="24" t="s">
        <v>351</v>
      </c>
      <c r="F1611" s="24" t="s">
        <v>352</v>
      </c>
      <c r="G1611" s="36">
        <v>41369</v>
      </c>
      <c r="H1611" s="36">
        <v>41369</v>
      </c>
      <c r="I1611" s="12">
        <v>3</v>
      </c>
      <c r="J1611" s="12">
        <v>3</v>
      </c>
      <c r="K1611" s="12">
        <v>3</v>
      </c>
      <c r="L1611" s="24" t="s">
        <v>10597</v>
      </c>
      <c r="M1611" t="str">
        <f>VLOOKUP(LEFT(Incoming_Data[[#This Row],[Object ID]],1),Lookup[#All],2,FALSE)</f>
        <v>Service Request</v>
      </c>
      <c r="N1611" s="36">
        <f>IFERROR(VLOOKUP(Incoming_Data[[#This Row],[Object ID]],SP_Data[#All],2,FALSE),"")</f>
        <v>41369</v>
      </c>
      <c r="O1611" s="36">
        <f>IFERROR(VLOOKUP(Incoming_Data[[#This Row],[Object ID]],Finalized_Data[#All],2,FALSE),"")</f>
        <v>41414</v>
      </c>
      <c r="P16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1" s="6">
        <f>IFERROR(DATE(YEAR(Incoming_Data[[#This Row],[Incoming Day]]),MONTH(Incoming_Data[[#This Row],[Incoming Day]]),1),"")</f>
        <v>41365</v>
      </c>
      <c r="R1611" s="3">
        <f>DATE(YEAR(Incoming_Data[[#This Row],[Incoming Day]]),1,1)</f>
        <v>41275</v>
      </c>
      <c r="S1611" s="6">
        <f>IFERROR(DATE(YEAR(Incoming_Data[[#This Row],[Completed Day]]),MONTH(Incoming_Data[[#This Row],[Completed Day]]),1),"")</f>
        <v>41365</v>
      </c>
      <c r="T1611" s="6">
        <f>IFERROR(DATE(YEAR(Incoming_Data[[#This Row],[Confirmed Day]]),MONTH(Incoming_Data[[#This Row],[Confirmed Day]]),1),"")</f>
        <v>41395</v>
      </c>
      <c r="U1611" s="12">
        <f>IF(ISNUMBER(Incoming_Data[[#This Row],[Completed Day]]),1,0)</f>
        <v>1</v>
      </c>
      <c r="V1611" s="12">
        <f>IF(ISNUMBER(Incoming_Data[[#This Row],[Confirmed Day]]),1,0)</f>
        <v>1</v>
      </c>
      <c r="X1611" t="s">
        <v>10865</v>
      </c>
      <c r="Y1611" s="36">
        <v>41409</v>
      </c>
      <c r="AA1611" t="s">
        <v>9197</v>
      </c>
      <c r="AB1611" s="36">
        <v>41384</v>
      </c>
    </row>
    <row r="1612" spans="2:28" x14ac:dyDescent="0.25">
      <c r="B1612" s="24" t="s">
        <v>30</v>
      </c>
      <c r="C1612" s="24" t="s">
        <v>17</v>
      </c>
      <c r="D1612" s="24" t="s">
        <v>2196</v>
      </c>
      <c r="E1612" s="24" t="s">
        <v>353</v>
      </c>
      <c r="F1612" s="24" t="s">
        <v>354</v>
      </c>
      <c r="G1612" s="36">
        <v>41369</v>
      </c>
      <c r="H1612" s="36">
        <v>41369</v>
      </c>
      <c r="I1612" s="12">
        <v>3</v>
      </c>
      <c r="J1612" s="12">
        <v>3</v>
      </c>
      <c r="K1612" s="12">
        <v>3</v>
      </c>
      <c r="L1612" s="24" t="s">
        <v>10597</v>
      </c>
      <c r="M1612" t="str">
        <f>VLOOKUP(LEFT(Incoming_Data[[#This Row],[Object ID]],1),Lookup[#All],2,FALSE)</f>
        <v>Service Request</v>
      </c>
      <c r="N1612" s="36">
        <f>IFERROR(VLOOKUP(Incoming_Data[[#This Row],[Object ID]],SP_Data[#All],2,FALSE),"")</f>
        <v>41369</v>
      </c>
      <c r="O1612" s="36">
        <f>IFERROR(VLOOKUP(Incoming_Data[[#This Row],[Object ID]],Finalized_Data[#All],2,FALSE),"")</f>
        <v>41373</v>
      </c>
      <c r="P16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2" s="6">
        <f>IFERROR(DATE(YEAR(Incoming_Data[[#This Row],[Incoming Day]]),MONTH(Incoming_Data[[#This Row],[Incoming Day]]),1),"")</f>
        <v>41365</v>
      </c>
      <c r="R1612" s="3">
        <f>DATE(YEAR(Incoming_Data[[#This Row],[Incoming Day]]),1,1)</f>
        <v>41275</v>
      </c>
      <c r="S1612" s="6">
        <f>IFERROR(DATE(YEAR(Incoming_Data[[#This Row],[Completed Day]]),MONTH(Incoming_Data[[#This Row],[Completed Day]]),1),"")</f>
        <v>41365</v>
      </c>
      <c r="T1612" s="6">
        <f>IFERROR(DATE(YEAR(Incoming_Data[[#This Row],[Confirmed Day]]),MONTH(Incoming_Data[[#This Row],[Confirmed Day]]),1),"")</f>
        <v>41365</v>
      </c>
      <c r="U1612" s="12">
        <f>IF(ISNUMBER(Incoming_Data[[#This Row],[Completed Day]]),1,0)</f>
        <v>1</v>
      </c>
      <c r="V1612" s="12">
        <f>IF(ISNUMBER(Incoming_Data[[#This Row],[Confirmed Day]]),1,0)</f>
        <v>1</v>
      </c>
      <c r="X1612" t="s">
        <v>12011</v>
      </c>
      <c r="Y1612" s="36">
        <v>41409</v>
      </c>
      <c r="AA1612" t="s">
        <v>9142</v>
      </c>
      <c r="AB1612" s="36">
        <v>41425</v>
      </c>
    </row>
    <row r="1613" spans="2:28" x14ac:dyDescent="0.25">
      <c r="B1613" s="24" t="s">
        <v>30</v>
      </c>
      <c r="C1613" s="24" t="s">
        <v>17</v>
      </c>
      <c r="D1613" s="24" t="s">
        <v>2196</v>
      </c>
      <c r="E1613" s="24" t="s">
        <v>359</v>
      </c>
      <c r="F1613" s="24" t="s">
        <v>360</v>
      </c>
      <c r="G1613" s="36">
        <v>41370</v>
      </c>
      <c r="H1613" s="36">
        <v>41369</v>
      </c>
      <c r="I1613" s="12">
        <v>3</v>
      </c>
      <c r="J1613" s="12">
        <v>3</v>
      </c>
      <c r="K1613" s="12">
        <v>3</v>
      </c>
      <c r="L1613" s="24" t="s">
        <v>10597</v>
      </c>
      <c r="M1613" t="str">
        <f>VLOOKUP(LEFT(Incoming_Data[[#This Row],[Object ID]],1),Lookup[#All],2,FALSE)</f>
        <v>Service Request</v>
      </c>
      <c r="N1613" s="36">
        <f>IFERROR(VLOOKUP(Incoming_Data[[#This Row],[Object ID]],SP_Data[#All],2,FALSE),"")</f>
        <v>41370</v>
      </c>
      <c r="O1613" s="36">
        <f>IFERROR(VLOOKUP(Incoming_Data[[#This Row],[Object ID]],Finalized_Data[#All],2,FALSE),"")</f>
        <v>41374</v>
      </c>
      <c r="P16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3" s="6">
        <f>IFERROR(DATE(YEAR(Incoming_Data[[#This Row],[Incoming Day]]),MONTH(Incoming_Data[[#This Row],[Incoming Day]]),1),"")</f>
        <v>41365</v>
      </c>
      <c r="R1613" s="3">
        <f>DATE(YEAR(Incoming_Data[[#This Row],[Incoming Day]]),1,1)</f>
        <v>41275</v>
      </c>
      <c r="S1613" s="6">
        <f>IFERROR(DATE(YEAR(Incoming_Data[[#This Row],[Completed Day]]),MONTH(Incoming_Data[[#This Row],[Completed Day]]),1),"")</f>
        <v>41365</v>
      </c>
      <c r="T1613" s="6">
        <f>IFERROR(DATE(YEAR(Incoming_Data[[#This Row],[Confirmed Day]]),MONTH(Incoming_Data[[#This Row],[Confirmed Day]]),1),"")</f>
        <v>41365</v>
      </c>
      <c r="U1613" s="12">
        <f>IF(ISNUMBER(Incoming_Data[[#This Row],[Completed Day]]),1,0)</f>
        <v>1</v>
      </c>
      <c r="V1613" s="12">
        <f>IF(ISNUMBER(Incoming_Data[[#This Row],[Confirmed Day]]),1,0)</f>
        <v>1</v>
      </c>
      <c r="X1613" t="s">
        <v>970</v>
      </c>
      <c r="Y1613" s="36">
        <v>41409</v>
      </c>
      <c r="AA1613" t="s">
        <v>9118</v>
      </c>
      <c r="AB1613" s="36">
        <v>41425</v>
      </c>
    </row>
    <row r="1614" spans="2:28" x14ac:dyDescent="0.25">
      <c r="B1614" s="24" t="s">
        <v>30</v>
      </c>
      <c r="C1614" s="24" t="s">
        <v>17</v>
      </c>
      <c r="D1614" s="24" t="s">
        <v>2196</v>
      </c>
      <c r="E1614" s="24" t="s">
        <v>361</v>
      </c>
      <c r="F1614" s="24" t="s">
        <v>362</v>
      </c>
      <c r="G1614" s="36">
        <v>41370</v>
      </c>
      <c r="H1614" s="36">
        <v>41369</v>
      </c>
      <c r="I1614" s="12">
        <v>3</v>
      </c>
      <c r="J1614" s="12">
        <v>4</v>
      </c>
      <c r="K1614" s="12">
        <v>4</v>
      </c>
      <c r="L1614" s="24" t="s">
        <v>10597</v>
      </c>
      <c r="M1614" t="str">
        <f>VLOOKUP(LEFT(Incoming_Data[[#This Row],[Object ID]],1),Lookup[#All],2,FALSE)</f>
        <v>Service Request</v>
      </c>
      <c r="N1614" s="36">
        <f>IFERROR(VLOOKUP(Incoming_Data[[#This Row],[Object ID]],SP_Data[#All],2,FALSE),"")</f>
        <v>41370</v>
      </c>
      <c r="O1614" s="36">
        <f>IFERROR(VLOOKUP(Incoming_Data[[#This Row],[Object ID]],Finalized_Data[#All],2,FALSE),"")</f>
        <v>41370</v>
      </c>
      <c r="P16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4" s="6">
        <f>IFERROR(DATE(YEAR(Incoming_Data[[#This Row],[Incoming Day]]),MONTH(Incoming_Data[[#This Row],[Incoming Day]]),1),"")</f>
        <v>41365</v>
      </c>
      <c r="R1614" s="3">
        <f>DATE(YEAR(Incoming_Data[[#This Row],[Incoming Day]]),1,1)</f>
        <v>41275</v>
      </c>
      <c r="S1614" s="6">
        <f>IFERROR(DATE(YEAR(Incoming_Data[[#This Row],[Completed Day]]),MONTH(Incoming_Data[[#This Row],[Completed Day]]),1),"")</f>
        <v>41365</v>
      </c>
      <c r="T1614" s="6">
        <f>IFERROR(DATE(YEAR(Incoming_Data[[#This Row],[Confirmed Day]]),MONTH(Incoming_Data[[#This Row],[Confirmed Day]]),1),"")</f>
        <v>41365</v>
      </c>
      <c r="U1614" s="12">
        <f>IF(ISNUMBER(Incoming_Data[[#This Row],[Completed Day]]),1,0)</f>
        <v>1</v>
      </c>
      <c r="V1614" s="12">
        <f>IF(ISNUMBER(Incoming_Data[[#This Row],[Confirmed Day]]),1,0)</f>
        <v>1</v>
      </c>
      <c r="X1614" t="s">
        <v>972</v>
      </c>
      <c r="Y1614" s="36">
        <v>41409</v>
      </c>
      <c r="AA1614" t="s">
        <v>9089</v>
      </c>
      <c r="AB1614" s="36">
        <v>41425</v>
      </c>
    </row>
    <row r="1615" spans="2:28" x14ac:dyDescent="0.25">
      <c r="B1615" s="24" t="s">
        <v>30</v>
      </c>
      <c r="C1615" s="24" t="s">
        <v>17</v>
      </c>
      <c r="D1615" s="24" t="s">
        <v>2196</v>
      </c>
      <c r="E1615" s="24" t="s">
        <v>363</v>
      </c>
      <c r="F1615" s="24" t="s">
        <v>150</v>
      </c>
      <c r="G1615" s="36">
        <v>41370</v>
      </c>
      <c r="H1615" s="36">
        <v>41369</v>
      </c>
      <c r="I1615" s="12">
        <v>3</v>
      </c>
      <c r="J1615" s="12">
        <v>3</v>
      </c>
      <c r="K1615" s="12">
        <v>3</v>
      </c>
      <c r="L1615" s="24" t="s">
        <v>10597</v>
      </c>
      <c r="M1615" t="str">
        <f>VLOOKUP(LEFT(Incoming_Data[[#This Row],[Object ID]],1),Lookup[#All],2,FALSE)</f>
        <v>Service Request</v>
      </c>
      <c r="N1615" s="36">
        <f>IFERROR(VLOOKUP(Incoming_Data[[#This Row],[Object ID]],SP_Data[#All],2,FALSE),"")</f>
        <v>41370</v>
      </c>
      <c r="O1615" s="36">
        <f>IFERROR(VLOOKUP(Incoming_Data[[#This Row],[Object ID]],Finalized_Data[#All],2,FALSE),"")</f>
        <v>41414</v>
      </c>
      <c r="P16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5" s="6">
        <f>IFERROR(DATE(YEAR(Incoming_Data[[#This Row],[Incoming Day]]),MONTH(Incoming_Data[[#This Row],[Incoming Day]]),1),"")</f>
        <v>41365</v>
      </c>
      <c r="R1615" s="3">
        <f>DATE(YEAR(Incoming_Data[[#This Row],[Incoming Day]]),1,1)</f>
        <v>41275</v>
      </c>
      <c r="S1615" s="6">
        <f>IFERROR(DATE(YEAR(Incoming_Data[[#This Row],[Completed Day]]),MONTH(Incoming_Data[[#This Row],[Completed Day]]),1),"")</f>
        <v>41365</v>
      </c>
      <c r="T1615" s="6">
        <f>IFERROR(DATE(YEAR(Incoming_Data[[#This Row],[Confirmed Day]]),MONTH(Incoming_Data[[#This Row],[Confirmed Day]]),1),"")</f>
        <v>41395</v>
      </c>
      <c r="U1615" s="12">
        <f>IF(ISNUMBER(Incoming_Data[[#This Row],[Completed Day]]),1,0)</f>
        <v>1</v>
      </c>
      <c r="V1615" s="12">
        <f>IF(ISNUMBER(Incoming_Data[[#This Row],[Confirmed Day]]),1,0)</f>
        <v>1</v>
      </c>
      <c r="X1615" t="s">
        <v>11305</v>
      </c>
      <c r="Y1615" s="36">
        <v>41410</v>
      </c>
      <c r="AA1615" t="s">
        <v>9085</v>
      </c>
      <c r="AB1615" s="36">
        <v>41384</v>
      </c>
    </row>
    <row r="1616" spans="2:28" x14ac:dyDescent="0.25">
      <c r="B1616" s="24" t="s">
        <v>30</v>
      </c>
      <c r="C1616" s="24" t="s">
        <v>17</v>
      </c>
      <c r="D1616" s="24" t="s">
        <v>2196</v>
      </c>
      <c r="E1616" s="24" t="s">
        <v>364</v>
      </c>
      <c r="F1616" s="24" t="s">
        <v>365</v>
      </c>
      <c r="G1616" s="36">
        <v>41370</v>
      </c>
      <c r="H1616" s="36">
        <v>41369</v>
      </c>
      <c r="I1616" s="12">
        <v>3</v>
      </c>
      <c r="J1616" s="12">
        <v>4</v>
      </c>
      <c r="K1616" s="12">
        <v>4</v>
      </c>
      <c r="L1616" s="24" t="s">
        <v>10597</v>
      </c>
      <c r="M1616" t="str">
        <f>VLOOKUP(LEFT(Incoming_Data[[#This Row],[Object ID]],1),Lookup[#All],2,FALSE)</f>
        <v>Service Request</v>
      </c>
      <c r="N1616" s="36">
        <f>IFERROR(VLOOKUP(Incoming_Data[[#This Row],[Object ID]],SP_Data[#All],2,FALSE),"")</f>
        <v>41370</v>
      </c>
      <c r="O1616" s="36">
        <f>IFERROR(VLOOKUP(Incoming_Data[[#This Row],[Object ID]],Finalized_Data[#All],2,FALSE),"")</f>
        <v>41414</v>
      </c>
      <c r="P16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6" s="6">
        <f>IFERROR(DATE(YEAR(Incoming_Data[[#This Row],[Incoming Day]]),MONTH(Incoming_Data[[#This Row],[Incoming Day]]),1),"")</f>
        <v>41365</v>
      </c>
      <c r="R1616" s="3">
        <f>DATE(YEAR(Incoming_Data[[#This Row],[Incoming Day]]),1,1)</f>
        <v>41275</v>
      </c>
      <c r="S1616" s="6">
        <f>IFERROR(DATE(YEAR(Incoming_Data[[#This Row],[Completed Day]]),MONTH(Incoming_Data[[#This Row],[Completed Day]]),1),"")</f>
        <v>41365</v>
      </c>
      <c r="T1616" s="6">
        <f>IFERROR(DATE(YEAR(Incoming_Data[[#This Row],[Confirmed Day]]),MONTH(Incoming_Data[[#This Row],[Confirmed Day]]),1),"")</f>
        <v>41395</v>
      </c>
      <c r="U1616" s="12">
        <f>IF(ISNUMBER(Incoming_Data[[#This Row],[Completed Day]]),1,0)</f>
        <v>1</v>
      </c>
      <c r="V1616" s="12">
        <f>IF(ISNUMBER(Incoming_Data[[#This Row],[Confirmed Day]]),1,0)</f>
        <v>1</v>
      </c>
      <c r="X1616" t="s">
        <v>11306</v>
      </c>
      <c r="Y1616" s="36">
        <v>41409</v>
      </c>
      <c r="AA1616" t="s">
        <v>9069</v>
      </c>
      <c r="AB1616" s="36">
        <v>41384</v>
      </c>
    </row>
    <row r="1617" spans="2:28" x14ac:dyDescent="0.25">
      <c r="B1617" s="24" t="s">
        <v>30</v>
      </c>
      <c r="C1617" s="24" t="s">
        <v>17</v>
      </c>
      <c r="D1617" s="24" t="s">
        <v>2196</v>
      </c>
      <c r="E1617" s="24" t="s">
        <v>366</v>
      </c>
      <c r="F1617" s="24" t="s">
        <v>367</v>
      </c>
      <c r="G1617" s="36">
        <v>41370</v>
      </c>
      <c r="H1617" s="36">
        <v>41369</v>
      </c>
      <c r="I1617" s="12">
        <v>3</v>
      </c>
      <c r="J1617" s="12">
        <v>3</v>
      </c>
      <c r="K1617" s="12">
        <v>3</v>
      </c>
      <c r="L1617" s="24" t="s">
        <v>10597</v>
      </c>
      <c r="M1617" t="str">
        <f>VLOOKUP(LEFT(Incoming_Data[[#This Row],[Object ID]],1),Lookup[#All],2,FALSE)</f>
        <v>Service Request</v>
      </c>
      <c r="N1617" s="36">
        <f>IFERROR(VLOOKUP(Incoming_Data[[#This Row],[Object ID]],SP_Data[#All],2,FALSE),"")</f>
        <v>41370</v>
      </c>
      <c r="O1617" s="36">
        <f>IFERROR(VLOOKUP(Incoming_Data[[#This Row],[Object ID]],Finalized_Data[#All],2,FALSE),"")</f>
        <v>41414</v>
      </c>
      <c r="P16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7" s="6">
        <f>IFERROR(DATE(YEAR(Incoming_Data[[#This Row],[Incoming Day]]),MONTH(Incoming_Data[[#This Row],[Incoming Day]]),1),"")</f>
        <v>41365</v>
      </c>
      <c r="R1617" s="3">
        <f>DATE(YEAR(Incoming_Data[[#This Row],[Incoming Day]]),1,1)</f>
        <v>41275</v>
      </c>
      <c r="S1617" s="6">
        <f>IFERROR(DATE(YEAR(Incoming_Data[[#This Row],[Completed Day]]),MONTH(Incoming_Data[[#This Row],[Completed Day]]),1),"")</f>
        <v>41365</v>
      </c>
      <c r="T1617" s="6">
        <f>IFERROR(DATE(YEAR(Incoming_Data[[#This Row],[Confirmed Day]]),MONTH(Incoming_Data[[#This Row],[Confirmed Day]]),1),"")</f>
        <v>41395</v>
      </c>
      <c r="U1617" s="12">
        <f>IF(ISNUMBER(Incoming_Data[[#This Row],[Completed Day]]),1,0)</f>
        <v>1</v>
      </c>
      <c r="V1617" s="12">
        <f>IF(ISNUMBER(Incoming_Data[[#This Row],[Confirmed Day]]),1,0)</f>
        <v>1</v>
      </c>
      <c r="X1617" t="s">
        <v>11181</v>
      </c>
      <c r="Y1617" s="36">
        <v>41411</v>
      </c>
      <c r="AA1617" t="s">
        <v>9048</v>
      </c>
      <c r="AB1617" s="36">
        <v>41425</v>
      </c>
    </row>
    <row r="1618" spans="2:28" x14ac:dyDescent="0.25">
      <c r="B1618" s="24" t="s">
        <v>30</v>
      </c>
      <c r="C1618" s="24" t="s">
        <v>17</v>
      </c>
      <c r="D1618" s="24" t="s">
        <v>2196</v>
      </c>
      <c r="E1618" s="24" t="s">
        <v>389</v>
      </c>
      <c r="F1618" s="24" t="s">
        <v>390</v>
      </c>
      <c r="G1618" s="36">
        <v>41372</v>
      </c>
      <c r="H1618" s="36">
        <v>41372</v>
      </c>
      <c r="I1618" s="12">
        <v>2</v>
      </c>
      <c r="J1618" s="12">
        <v>3</v>
      </c>
      <c r="K1618" s="12">
        <v>3</v>
      </c>
      <c r="L1618" s="24" t="s">
        <v>10597</v>
      </c>
      <c r="M1618" t="str">
        <f>VLOOKUP(LEFT(Incoming_Data[[#This Row],[Object ID]],1),Lookup[#All],2,FALSE)</f>
        <v>Service Request</v>
      </c>
      <c r="N1618" s="36">
        <f>IFERROR(VLOOKUP(Incoming_Data[[#This Row],[Object ID]],SP_Data[#All],2,FALSE),"")</f>
        <v>41374</v>
      </c>
      <c r="O1618" s="36">
        <f>IFERROR(VLOOKUP(Incoming_Data[[#This Row],[Object ID]],Finalized_Data[#All],2,FALSE),"")</f>
        <v>41414</v>
      </c>
      <c r="P16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8" s="6">
        <f>IFERROR(DATE(YEAR(Incoming_Data[[#This Row],[Incoming Day]]),MONTH(Incoming_Data[[#This Row],[Incoming Day]]),1),"")</f>
        <v>41365</v>
      </c>
      <c r="R1618" s="3">
        <f>DATE(YEAR(Incoming_Data[[#This Row],[Incoming Day]]),1,1)</f>
        <v>41275</v>
      </c>
      <c r="S1618" s="6">
        <f>IFERROR(DATE(YEAR(Incoming_Data[[#This Row],[Completed Day]]),MONTH(Incoming_Data[[#This Row],[Completed Day]]),1),"")</f>
        <v>41365</v>
      </c>
      <c r="T1618" s="6">
        <f>IFERROR(DATE(YEAR(Incoming_Data[[#This Row],[Confirmed Day]]),MONTH(Incoming_Data[[#This Row],[Confirmed Day]]),1),"")</f>
        <v>41395</v>
      </c>
      <c r="U1618" s="12">
        <f>IF(ISNUMBER(Incoming_Data[[#This Row],[Completed Day]]),1,0)</f>
        <v>1</v>
      </c>
      <c r="V1618" s="12">
        <f>IF(ISNUMBER(Incoming_Data[[#This Row],[Confirmed Day]]),1,0)</f>
        <v>1</v>
      </c>
      <c r="X1618" t="s">
        <v>11307</v>
      </c>
      <c r="Y1618" s="36">
        <v>41409</v>
      </c>
      <c r="AA1618" t="s">
        <v>12484</v>
      </c>
      <c r="AB1618" s="36">
        <v>41425</v>
      </c>
    </row>
    <row r="1619" spans="2:28" x14ac:dyDescent="0.25">
      <c r="B1619" s="24" t="s">
        <v>30</v>
      </c>
      <c r="C1619" s="24" t="s">
        <v>17</v>
      </c>
      <c r="D1619" s="24" t="s">
        <v>2196</v>
      </c>
      <c r="E1619" s="24" t="s">
        <v>396</v>
      </c>
      <c r="F1619" s="24" t="s">
        <v>397</v>
      </c>
      <c r="G1619" s="36">
        <v>41373</v>
      </c>
      <c r="H1619" s="36">
        <v>41372</v>
      </c>
      <c r="I1619" s="12">
        <v>2</v>
      </c>
      <c r="J1619" s="12">
        <v>3</v>
      </c>
      <c r="K1619" s="12">
        <v>3</v>
      </c>
      <c r="L1619" s="24" t="s">
        <v>10597</v>
      </c>
      <c r="M1619" t="str">
        <f>VLOOKUP(LEFT(Incoming_Data[[#This Row],[Object ID]],1),Lookup[#All],2,FALSE)</f>
        <v>Service Request</v>
      </c>
      <c r="N1619" s="36">
        <f>IFERROR(VLOOKUP(Incoming_Data[[#This Row],[Object ID]],SP_Data[#All],2,FALSE),"")</f>
        <v>41373</v>
      </c>
      <c r="O1619" s="36">
        <f>IFERROR(VLOOKUP(Incoming_Data[[#This Row],[Object ID]],Finalized_Data[#All],2,FALSE),"")</f>
        <v>41414</v>
      </c>
      <c r="P16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19" s="6">
        <f>IFERROR(DATE(YEAR(Incoming_Data[[#This Row],[Incoming Day]]),MONTH(Incoming_Data[[#This Row],[Incoming Day]]),1),"")</f>
        <v>41365</v>
      </c>
      <c r="R1619" s="3">
        <f>DATE(YEAR(Incoming_Data[[#This Row],[Incoming Day]]),1,1)</f>
        <v>41275</v>
      </c>
      <c r="S1619" s="6">
        <f>IFERROR(DATE(YEAR(Incoming_Data[[#This Row],[Completed Day]]),MONTH(Incoming_Data[[#This Row],[Completed Day]]),1),"")</f>
        <v>41365</v>
      </c>
      <c r="T1619" s="6">
        <f>IFERROR(DATE(YEAR(Incoming_Data[[#This Row],[Confirmed Day]]),MONTH(Incoming_Data[[#This Row],[Confirmed Day]]),1),"")</f>
        <v>41395</v>
      </c>
      <c r="U1619" s="12">
        <f>IF(ISNUMBER(Incoming_Data[[#This Row],[Completed Day]]),1,0)</f>
        <v>1</v>
      </c>
      <c r="V1619" s="12">
        <f>IF(ISNUMBER(Incoming_Data[[#This Row],[Confirmed Day]]),1,0)</f>
        <v>1</v>
      </c>
      <c r="X1619" t="s">
        <v>12353</v>
      </c>
      <c r="Y1619" s="36">
        <v>41423</v>
      </c>
      <c r="AA1619" t="s">
        <v>12486</v>
      </c>
      <c r="AB1619" s="36">
        <v>41425</v>
      </c>
    </row>
    <row r="1620" spans="2:28" x14ac:dyDescent="0.25">
      <c r="B1620" s="24" t="s">
        <v>30</v>
      </c>
      <c r="C1620" s="24" t="s">
        <v>17</v>
      </c>
      <c r="D1620" s="24" t="s">
        <v>2196</v>
      </c>
      <c r="E1620" s="24" t="s">
        <v>398</v>
      </c>
      <c r="F1620" s="24" t="s">
        <v>399</v>
      </c>
      <c r="G1620" s="36">
        <v>41373</v>
      </c>
      <c r="H1620" s="36">
        <v>41372</v>
      </c>
      <c r="I1620" s="12">
        <v>3</v>
      </c>
      <c r="J1620" s="12">
        <v>3</v>
      </c>
      <c r="K1620" s="12">
        <v>3</v>
      </c>
      <c r="L1620" s="24" t="s">
        <v>10597</v>
      </c>
      <c r="M1620" t="str">
        <f>VLOOKUP(LEFT(Incoming_Data[[#This Row],[Object ID]],1),Lookup[#All],2,FALSE)</f>
        <v>Service Request</v>
      </c>
      <c r="N1620" s="36">
        <f>IFERROR(VLOOKUP(Incoming_Data[[#This Row],[Object ID]],SP_Data[#All],2,FALSE),"")</f>
        <v>41373</v>
      </c>
      <c r="O1620" s="36">
        <f>IFERROR(VLOOKUP(Incoming_Data[[#This Row],[Object ID]],Finalized_Data[#All],2,FALSE),"")</f>
        <v>41414</v>
      </c>
      <c r="P16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0" s="6">
        <f>IFERROR(DATE(YEAR(Incoming_Data[[#This Row],[Incoming Day]]),MONTH(Incoming_Data[[#This Row],[Incoming Day]]),1),"")</f>
        <v>41365</v>
      </c>
      <c r="R1620" s="3">
        <f>DATE(YEAR(Incoming_Data[[#This Row],[Incoming Day]]),1,1)</f>
        <v>41275</v>
      </c>
      <c r="S1620" s="6">
        <f>IFERROR(DATE(YEAR(Incoming_Data[[#This Row],[Completed Day]]),MONTH(Incoming_Data[[#This Row],[Completed Day]]),1),"")</f>
        <v>41365</v>
      </c>
      <c r="T1620" s="6">
        <f>IFERROR(DATE(YEAR(Incoming_Data[[#This Row],[Confirmed Day]]),MONTH(Incoming_Data[[#This Row],[Confirmed Day]]),1),"")</f>
        <v>41395</v>
      </c>
      <c r="U1620" s="12">
        <f>IF(ISNUMBER(Incoming_Data[[#This Row],[Completed Day]]),1,0)</f>
        <v>1</v>
      </c>
      <c r="V1620" s="12">
        <f>IF(ISNUMBER(Incoming_Data[[#This Row],[Confirmed Day]]),1,0)</f>
        <v>1</v>
      </c>
      <c r="X1620" t="s">
        <v>1681</v>
      </c>
      <c r="Y1620" s="36">
        <v>41416</v>
      </c>
      <c r="AA1620" t="s">
        <v>9038</v>
      </c>
      <c r="AB1620" s="36">
        <v>41425</v>
      </c>
    </row>
    <row r="1621" spans="2:28" x14ac:dyDescent="0.25">
      <c r="B1621" s="24" t="s">
        <v>30</v>
      </c>
      <c r="C1621" s="24" t="s">
        <v>17</v>
      </c>
      <c r="D1621" s="24" t="s">
        <v>2196</v>
      </c>
      <c r="E1621" s="24" t="s">
        <v>408</v>
      </c>
      <c r="F1621" s="24" t="s">
        <v>409</v>
      </c>
      <c r="G1621" s="36">
        <v>41373</v>
      </c>
      <c r="H1621" s="36">
        <v>41373</v>
      </c>
      <c r="I1621" s="12">
        <v>3</v>
      </c>
      <c r="J1621" s="12">
        <v>3</v>
      </c>
      <c r="K1621" s="12">
        <v>3</v>
      </c>
      <c r="L1621" s="24" t="s">
        <v>10597</v>
      </c>
      <c r="M1621" t="str">
        <f>VLOOKUP(LEFT(Incoming_Data[[#This Row],[Object ID]],1),Lookup[#All],2,FALSE)</f>
        <v>Service Request</v>
      </c>
      <c r="N1621" s="36">
        <f>IFERROR(VLOOKUP(Incoming_Data[[#This Row],[Object ID]],SP_Data[#All],2,FALSE),"")</f>
        <v>41386</v>
      </c>
      <c r="O1621" s="36">
        <f>IFERROR(VLOOKUP(Incoming_Data[[#This Row],[Object ID]],Finalized_Data[#All],2,FALSE),"")</f>
        <v>41386</v>
      </c>
      <c r="P16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1" s="6">
        <f>IFERROR(DATE(YEAR(Incoming_Data[[#This Row],[Incoming Day]]),MONTH(Incoming_Data[[#This Row],[Incoming Day]]),1),"")</f>
        <v>41365</v>
      </c>
      <c r="R1621" s="3">
        <f>DATE(YEAR(Incoming_Data[[#This Row],[Incoming Day]]),1,1)</f>
        <v>41275</v>
      </c>
      <c r="S1621" s="6">
        <f>IFERROR(DATE(YEAR(Incoming_Data[[#This Row],[Completed Day]]),MONTH(Incoming_Data[[#This Row],[Completed Day]]),1),"")</f>
        <v>41365</v>
      </c>
      <c r="T1621" s="6">
        <f>IFERROR(DATE(YEAR(Incoming_Data[[#This Row],[Confirmed Day]]),MONTH(Incoming_Data[[#This Row],[Confirmed Day]]),1),"")</f>
        <v>41365</v>
      </c>
      <c r="U1621" s="12">
        <f>IF(ISNUMBER(Incoming_Data[[#This Row],[Completed Day]]),1,0)</f>
        <v>1</v>
      </c>
      <c r="V1621" s="12">
        <f>IF(ISNUMBER(Incoming_Data[[#This Row],[Confirmed Day]]),1,0)</f>
        <v>1</v>
      </c>
      <c r="X1621" t="s">
        <v>974</v>
      </c>
      <c r="Y1621" s="36">
        <v>41411</v>
      </c>
      <c r="AA1621" t="s">
        <v>9034</v>
      </c>
      <c r="AB1621" s="36">
        <v>41384</v>
      </c>
    </row>
    <row r="1622" spans="2:28" x14ac:dyDescent="0.25">
      <c r="B1622" s="24" t="s">
        <v>30</v>
      </c>
      <c r="C1622" s="24" t="s">
        <v>17</v>
      </c>
      <c r="D1622" s="24" t="s">
        <v>2196</v>
      </c>
      <c r="E1622" s="24" t="s">
        <v>419</v>
      </c>
      <c r="F1622" s="24" t="s">
        <v>420</v>
      </c>
      <c r="G1622" s="36">
        <v>41373</v>
      </c>
      <c r="H1622" s="36">
        <v>41373</v>
      </c>
      <c r="I1622" s="12">
        <v>3</v>
      </c>
      <c r="J1622" s="12">
        <v>3</v>
      </c>
      <c r="K1622" s="12">
        <v>3</v>
      </c>
      <c r="L1622" s="24" t="s">
        <v>10597</v>
      </c>
      <c r="M1622" t="str">
        <f>VLOOKUP(LEFT(Incoming_Data[[#This Row],[Object ID]],1),Lookup[#All],2,FALSE)</f>
        <v>Service Request</v>
      </c>
      <c r="N1622" s="36">
        <f>IFERROR(VLOOKUP(Incoming_Data[[#This Row],[Object ID]],SP_Data[#All],2,FALSE),"")</f>
        <v>41374</v>
      </c>
      <c r="O1622" s="36">
        <f>IFERROR(VLOOKUP(Incoming_Data[[#This Row],[Object ID]],Finalized_Data[#All],2,FALSE),"")</f>
        <v>41374</v>
      </c>
      <c r="P16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2" s="6">
        <f>IFERROR(DATE(YEAR(Incoming_Data[[#This Row],[Incoming Day]]),MONTH(Incoming_Data[[#This Row],[Incoming Day]]),1),"")</f>
        <v>41365</v>
      </c>
      <c r="R1622" s="3">
        <f>DATE(YEAR(Incoming_Data[[#This Row],[Incoming Day]]),1,1)</f>
        <v>41275</v>
      </c>
      <c r="S1622" s="6">
        <f>IFERROR(DATE(YEAR(Incoming_Data[[#This Row],[Completed Day]]),MONTH(Incoming_Data[[#This Row],[Completed Day]]),1),"")</f>
        <v>41365</v>
      </c>
      <c r="T1622" s="6">
        <f>IFERROR(DATE(YEAR(Incoming_Data[[#This Row],[Confirmed Day]]),MONTH(Incoming_Data[[#This Row],[Confirmed Day]]),1),"")</f>
        <v>41365</v>
      </c>
      <c r="U1622" s="12">
        <f>IF(ISNUMBER(Incoming_Data[[#This Row],[Completed Day]]),1,0)</f>
        <v>1</v>
      </c>
      <c r="V1622" s="12">
        <f>IF(ISNUMBER(Incoming_Data[[#This Row],[Confirmed Day]]),1,0)</f>
        <v>1</v>
      </c>
      <c r="X1622" t="s">
        <v>1411</v>
      </c>
      <c r="Y1622" s="36">
        <v>41409</v>
      </c>
      <c r="AA1622" t="s">
        <v>9003</v>
      </c>
      <c r="AB1622" s="36">
        <v>41384</v>
      </c>
    </row>
    <row r="1623" spans="2:28" x14ac:dyDescent="0.25">
      <c r="B1623" s="24" t="s">
        <v>30</v>
      </c>
      <c r="C1623" s="24" t="s">
        <v>17</v>
      </c>
      <c r="D1623" s="24" t="s">
        <v>2196</v>
      </c>
      <c r="E1623" s="24" t="s">
        <v>421</v>
      </c>
      <c r="F1623" s="24" t="s">
        <v>422</v>
      </c>
      <c r="G1623" s="36">
        <v>41374</v>
      </c>
      <c r="H1623" s="36">
        <v>41373</v>
      </c>
      <c r="I1623" s="12">
        <v>3</v>
      </c>
      <c r="J1623" s="12">
        <v>3</v>
      </c>
      <c r="K1623" s="12">
        <v>3</v>
      </c>
      <c r="L1623" s="24" t="s">
        <v>10597</v>
      </c>
      <c r="M1623" t="str">
        <f>VLOOKUP(LEFT(Incoming_Data[[#This Row],[Object ID]],1),Lookup[#All],2,FALSE)</f>
        <v>Service Request</v>
      </c>
      <c r="N1623" s="36">
        <f>IFERROR(VLOOKUP(Incoming_Data[[#This Row],[Object ID]],SP_Data[#All],2,FALSE),"")</f>
        <v>41374</v>
      </c>
      <c r="O1623" s="36">
        <f>IFERROR(VLOOKUP(Incoming_Data[[#This Row],[Object ID]],Finalized_Data[#All],2,FALSE),"")</f>
        <v>41414</v>
      </c>
      <c r="P16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3" s="6">
        <f>IFERROR(DATE(YEAR(Incoming_Data[[#This Row],[Incoming Day]]),MONTH(Incoming_Data[[#This Row],[Incoming Day]]),1),"")</f>
        <v>41365</v>
      </c>
      <c r="R1623" s="3">
        <f>DATE(YEAR(Incoming_Data[[#This Row],[Incoming Day]]),1,1)</f>
        <v>41275</v>
      </c>
      <c r="S1623" s="6">
        <f>IFERROR(DATE(YEAR(Incoming_Data[[#This Row],[Completed Day]]),MONTH(Incoming_Data[[#This Row],[Completed Day]]),1),"")</f>
        <v>41365</v>
      </c>
      <c r="T1623" s="6">
        <f>IFERROR(DATE(YEAR(Incoming_Data[[#This Row],[Confirmed Day]]),MONTH(Incoming_Data[[#This Row],[Confirmed Day]]),1),"")</f>
        <v>41395</v>
      </c>
      <c r="U1623" s="12">
        <f>IF(ISNUMBER(Incoming_Data[[#This Row],[Completed Day]]),1,0)</f>
        <v>1</v>
      </c>
      <c r="V1623" s="12">
        <f>IF(ISNUMBER(Incoming_Data[[#This Row],[Confirmed Day]]),1,0)</f>
        <v>1</v>
      </c>
      <c r="X1623" t="s">
        <v>976</v>
      </c>
      <c r="Y1623" s="36">
        <v>41409</v>
      </c>
      <c r="AA1623" t="s">
        <v>8998</v>
      </c>
      <c r="AB1623" s="36">
        <v>41384</v>
      </c>
    </row>
    <row r="1624" spans="2:28" x14ac:dyDescent="0.25">
      <c r="B1624" s="24" t="s">
        <v>30</v>
      </c>
      <c r="C1624" s="24" t="s">
        <v>17</v>
      </c>
      <c r="D1624" s="24" t="s">
        <v>2196</v>
      </c>
      <c r="E1624" s="24" t="s">
        <v>436</v>
      </c>
      <c r="F1624" s="24" t="s">
        <v>437</v>
      </c>
      <c r="G1624" s="36">
        <v>41375</v>
      </c>
      <c r="H1624" s="36">
        <v>41374</v>
      </c>
      <c r="I1624" s="12">
        <v>3</v>
      </c>
      <c r="J1624" s="12">
        <v>4</v>
      </c>
      <c r="K1624" s="12">
        <v>4</v>
      </c>
      <c r="L1624" s="24" t="s">
        <v>10597</v>
      </c>
      <c r="M1624" t="str">
        <f>VLOOKUP(LEFT(Incoming_Data[[#This Row],[Object ID]],1),Lookup[#All],2,FALSE)</f>
        <v>Service Request</v>
      </c>
      <c r="N1624" s="36">
        <f>IFERROR(VLOOKUP(Incoming_Data[[#This Row],[Object ID]],SP_Data[#All],2,FALSE),"")</f>
        <v>41375</v>
      </c>
      <c r="O1624" s="36">
        <f>IFERROR(VLOOKUP(Incoming_Data[[#This Row],[Object ID]],Finalized_Data[#All],2,FALSE),"")</f>
        <v>41411</v>
      </c>
      <c r="P16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4" s="6">
        <f>IFERROR(DATE(YEAR(Incoming_Data[[#This Row],[Incoming Day]]),MONTH(Incoming_Data[[#This Row],[Incoming Day]]),1),"")</f>
        <v>41365</v>
      </c>
      <c r="R1624" s="3">
        <f>DATE(YEAR(Incoming_Data[[#This Row],[Incoming Day]]),1,1)</f>
        <v>41275</v>
      </c>
      <c r="S1624" s="6">
        <f>IFERROR(DATE(YEAR(Incoming_Data[[#This Row],[Completed Day]]),MONTH(Incoming_Data[[#This Row],[Completed Day]]),1),"")</f>
        <v>41365</v>
      </c>
      <c r="T1624" s="6">
        <f>IFERROR(DATE(YEAR(Incoming_Data[[#This Row],[Confirmed Day]]),MONTH(Incoming_Data[[#This Row],[Confirmed Day]]),1),"")</f>
        <v>41395</v>
      </c>
      <c r="U1624" s="12">
        <f>IF(ISNUMBER(Incoming_Data[[#This Row],[Completed Day]]),1,0)</f>
        <v>1</v>
      </c>
      <c r="V1624" s="12">
        <f>IF(ISNUMBER(Incoming_Data[[#This Row],[Confirmed Day]]),1,0)</f>
        <v>1</v>
      </c>
      <c r="X1624" t="s">
        <v>11844</v>
      </c>
      <c r="Y1624" s="36">
        <v>41409</v>
      </c>
      <c r="AA1624" t="s">
        <v>8980</v>
      </c>
      <c r="AB1624" s="36">
        <v>41384</v>
      </c>
    </row>
    <row r="1625" spans="2:28" x14ac:dyDescent="0.25">
      <c r="B1625" s="24" t="s">
        <v>30</v>
      </c>
      <c r="C1625" s="24" t="s">
        <v>17</v>
      </c>
      <c r="D1625" s="24" t="s">
        <v>2196</v>
      </c>
      <c r="E1625" s="24" t="s">
        <v>438</v>
      </c>
      <c r="F1625" s="24" t="s">
        <v>439</v>
      </c>
      <c r="G1625" s="36">
        <v>41375</v>
      </c>
      <c r="H1625" s="36">
        <v>41374</v>
      </c>
      <c r="I1625" s="12">
        <v>3</v>
      </c>
      <c r="J1625" s="12">
        <v>3</v>
      </c>
      <c r="K1625" s="12">
        <v>3</v>
      </c>
      <c r="L1625" s="24" t="s">
        <v>10597</v>
      </c>
      <c r="M1625" t="str">
        <f>VLOOKUP(LEFT(Incoming_Data[[#This Row],[Object ID]],1),Lookup[#All],2,FALSE)</f>
        <v>Service Request</v>
      </c>
      <c r="N1625" s="36">
        <f>IFERROR(VLOOKUP(Incoming_Data[[#This Row],[Object ID]],SP_Data[#All],2,FALSE),"")</f>
        <v>41375</v>
      </c>
      <c r="O1625" s="36">
        <f>IFERROR(VLOOKUP(Incoming_Data[[#This Row],[Object ID]],Finalized_Data[#All],2,FALSE),"")</f>
        <v>41414</v>
      </c>
      <c r="P16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5" s="6">
        <f>IFERROR(DATE(YEAR(Incoming_Data[[#This Row],[Incoming Day]]),MONTH(Incoming_Data[[#This Row],[Incoming Day]]),1),"")</f>
        <v>41365</v>
      </c>
      <c r="R1625" s="3">
        <f>DATE(YEAR(Incoming_Data[[#This Row],[Incoming Day]]),1,1)</f>
        <v>41275</v>
      </c>
      <c r="S1625" s="6">
        <f>IFERROR(DATE(YEAR(Incoming_Data[[#This Row],[Completed Day]]),MONTH(Incoming_Data[[#This Row],[Completed Day]]),1),"")</f>
        <v>41365</v>
      </c>
      <c r="T1625" s="6">
        <f>IFERROR(DATE(YEAR(Incoming_Data[[#This Row],[Confirmed Day]]),MONTH(Incoming_Data[[#This Row],[Confirmed Day]]),1),"")</f>
        <v>41395</v>
      </c>
      <c r="U1625" s="12">
        <f>IF(ISNUMBER(Incoming_Data[[#This Row],[Completed Day]]),1,0)</f>
        <v>1</v>
      </c>
      <c r="V1625" s="12">
        <f>IF(ISNUMBER(Incoming_Data[[#This Row],[Confirmed Day]]),1,0)</f>
        <v>1</v>
      </c>
      <c r="X1625" t="s">
        <v>11846</v>
      </c>
      <c r="Y1625" s="36">
        <v>41409</v>
      </c>
      <c r="AA1625" t="s">
        <v>8976</v>
      </c>
      <c r="AB1625" s="36">
        <v>41425</v>
      </c>
    </row>
    <row r="1626" spans="2:28" x14ac:dyDescent="0.25">
      <c r="B1626" s="24" t="s">
        <v>30</v>
      </c>
      <c r="C1626" s="24" t="s">
        <v>17</v>
      </c>
      <c r="D1626" s="24" t="s">
        <v>2196</v>
      </c>
      <c r="E1626" s="24" t="s">
        <v>440</v>
      </c>
      <c r="F1626" s="24" t="s">
        <v>441</v>
      </c>
      <c r="G1626" s="36">
        <v>41375</v>
      </c>
      <c r="H1626" s="36">
        <v>41374</v>
      </c>
      <c r="I1626" s="12">
        <v>3</v>
      </c>
      <c r="J1626" s="12">
        <v>4</v>
      </c>
      <c r="K1626" s="12">
        <v>4</v>
      </c>
      <c r="L1626" s="24" t="s">
        <v>10597</v>
      </c>
      <c r="M1626" t="str">
        <f>VLOOKUP(LEFT(Incoming_Data[[#This Row],[Object ID]],1),Lookup[#All],2,FALSE)</f>
        <v>Service Request</v>
      </c>
      <c r="N1626" s="36">
        <f>IFERROR(VLOOKUP(Incoming_Data[[#This Row],[Object ID]],SP_Data[#All],2,FALSE),"")</f>
        <v>41375</v>
      </c>
      <c r="O1626" s="36">
        <f>IFERROR(VLOOKUP(Incoming_Data[[#This Row],[Object ID]],Finalized_Data[#All],2,FALSE),"")</f>
        <v>41414</v>
      </c>
      <c r="P16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6" s="6">
        <f>IFERROR(DATE(YEAR(Incoming_Data[[#This Row],[Incoming Day]]),MONTH(Incoming_Data[[#This Row],[Incoming Day]]),1),"")</f>
        <v>41365</v>
      </c>
      <c r="R1626" s="3">
        <f>DATE(YEAR(Incoming_Data[[#This Row],[Incoming Day]]),1,1)</f>
        <v>41275</v>
      </c>
      <c r="S1626" s="6">
        <f>IFERROR(DATE(YEAR(Incoming_Data[[#This Row],[Completed Day]]),MONTH(Incoming_Data[[#This Row],[Completed Day]]),1),"")</f>
        <v>41365</v>
      </c>
      <c r="T1626" s="6">
        <f>IFERROR(DATE(YEAR(Incoming_Data[[#This Row],[Confirmed Day]]),MONTH(Incoming_Data[[#This Row],[Confirmed Day]]),1),"")</f>
        <v>41395</v>
      </c>
      <c r="U1626" s="12">
        <f>IF(ISNUMBER(Incoming_Data[[#This Row],[Completed Day]]),1,0)</f>
        <v>1</v>
      </c>
      <c r="V1626" s="12">
        <f>IF(ISNUMBER(Incoming_Data[[#This Row],[Confirmed Day]]),1,0)</f>
        <v>1</v>
      </c>
      <c r="X1626" t="s">
        <v>12146</v>
      </c>
      <c r="Y1626" s="36">
        <v>41409</v>
      </c>
      <c r="AA1626" t="s">
        <v>8968</v>
      </c>
      <c r="AB1626" s="36">
        <v>41425</v>
      </c>
    </row>
    <row r="1627" spans="2:28" x14ac:dyDescent="0.25">
      <c r="B1627" s="24" t="s">
        <v>30</v>
      </c>
      <c r="C1627" s="24" t="s">
        <v>17</v>
      </c>
      <c r="D1627" s="24" t="s">
        <v>2196</v>
      </c>
      <c r="E1627" s="24" t="s">
        <v>442</v>
      </c>
      <c r="F1627" s="24" t="s">
        <v>443</v>
      </c>
      <c r="G1627" s="36">
        <v>41375</v>
      </c>
      <c r="H1627" s="36">
        <v>41374</v>
      </c>
      <c r="I1627" s="12">
        <v>3</v>
      </c>
      <c r="J1627" s="12">
        <v>3</v>
      </c>
      <c r="K1627" s="12">
        <v>3</v>
      </c>
      <c r="L1627" s="24" t="s">
        <v>10597</v>
      </c>
      <c r="M1627" t="str">
        <f>VLOOKUP(LEFT(Incoming_Data[[#This Row],[Object ID]],1),Lookup[#All],2,FALSE)</f>
        <v>Service Request</v>
      </c>
      <c r="N1627" s="36">
        <f>IFERROR(VLOOKUP(Incoming_Data[[#This Row],[Object ID]],SP_Data[#All],2,FALSE),"")</f>
        <v>41375</v>
      </c>
      <c r="O1627" s="36">
        <f>IFERROR(VLOOKUP(Incoming_Data[[#This Row],[Object ID]],Finalized_Data[#All],2,FALSE),"")</f>
        <v>41414</v>
      </c>
      <c r="P16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7" s="6">
        <f>IFERROR(DATE(YEAR(Incoming_Data[[#This Row],[Incoming Day]]),MONTH(Incoming_Data[[#This Row],[Incoming Day]]),1),"")</f>
        <v>41365</v>
      </c>
      <c r="R1627" s="3">
        <f>DATE(YEAR(Incoming_Data[[#This Row],[Incoming Day]]),1,1)</f>
        <v>41275</v>
      </c>
      <c r="S1627" s="6">
        <f>IFERROR(DATE(YEAR(Incoming_Data[[#This Row],[Completed Day]]),MONTH(Incoming_Data[[#This Row],[Completed Day]]),1),"")</f>
        <v>41365</v>
      </c>
      <c r="T1627" s="6">
        <f>IFERROR(DATE(YEAR(Incoming_Data[[#This Row],[Confirmed Day]]),MONTH(Incoming_Data[[#This Row],[Confirmed Day]]),1),"")</f>
        <v>41395</v>
      </c>
      <c r="U1627" s="12">
        <f>IF(ISNUMBER(Incoming_Data[[#This Row],[Completed Day]]),1,0)</f>
        <v>1</v>
      </c>
      <c r="V1627" s="12">
        <f>IF(ISNUMBER(Incoming_Data[[#This Row],[Confirmed Day]]),1,0)</f>
        <v>1</v>
      </c>
      <c r="X1627" t="s">
        <v>978</v>
      </c>
      <c r="Y1627" s="36">
        <v>41410</v>
      </c>
      <c r="AA1627" t="s">
        <v>8949</v>
      </c>
      <c r="AB1627" s="36">
        <v>41384</v>
      </c>
    </row>
    <row r="1628" spans="2:28" x14ac:dyDescent="0.25">
      <c r="B1628" s="24" t="s">
        <v>30</v>
      </c>
      <c r="C1628" s="24" t="s">
        <v>17</v>
      </c>
      <c r="D1628" s="24" t="s">
        <v>2196</v>
      </c>
      <c r="E1628" s="24" t="s">
        <v>11821</v>
      </c>
      <c r="F1628" s="24" t="s">
        <v>11822</v>
      </c>
      <c r="G1628" s="36">
        <v>41375</v>
      </c>
      <c r="H1628" s="36">
        <v>41375</v>
      </c>
      <c r="I1628" s="12">
        <v>4</v>
      </c>
      <c r="J1628" s="12">
        <v>4</v>
      </c>
      <c r="K1628" s="12">
        <v>4</v>
      </c>
      <c r="L1628" s="24" t="s">
        <v>10599</v>
      </c>
      <c r="M1628" t="str">
        <f>VLOOKUP(LEFT(Incoming_Data[[#This Row],[Object ID]],1),Lookup[#All],2,FALSE)</f>
        <v>Service Request</v>
      </c>
      <c r="N1628" s="36">
        <f>IFERROR(VLOOKUP(Incoming_Data[[#This Row],[Object ID]],SP_Data[#All],2,FALSE),"")</f>
        <v>41409</v>
      </c>
      <c r="O1628" s="36" t="str">
        <f>IFERROR(VLOOKUP(Incoming_Data[[#This Row],[Object ID]],Finalized_Data[#All],2,FALSE),"")</f>
        <v/>
      </c>
      <c r="P16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8" s="6">
        <f>IFERROR(DATE(YEAR(Incoming_Data[[#This Row],[Incoming Day]]),MONTH(Incoming_Data[[#This Row],[Incoming Day]]),1),"")</f>
        <v>41365</v>
      </c>
      <c r="R1628" s="3">
        <f>DATE(YEAR(Incoming_Data[[#This Row],[Incoming Day]]),1,1)</f>
        <v>41275</v>
      </c>
      <c r="S1628" s="6">
        <f>IFERROR(DATE(YEAR(Incoming_Data[[#This Row],[Completed Day]]),MONTH(Incoming_Data[[#This Row],[Completed Day]]),1),"")</f>
        <v>41395</v>
      </c>
      <c r="T1628" s="6" t="str">
        <f>IFERROR(DATE(YEAR(Incoming_Data[[#This Row],[Confirmed Day]]),MONTH(Incoming_Data[[#This Row],[Confirmed Day]]),1),"")</f>
        <v/>
      </c>
      <c r="U1628" s="12">
        <f>IF(ISNUMBER(Incoming_Data[[#This Row],[Completed Day]]),1,0)</f>
        <v>1</v>
      </c>
      <c r="V1628" s="12">
        <f>IF(ISNUMBER(Incoming_Data[[#This Row],[Confirmed Day]]),1,0)</f>
        <v>0</v>
      </c>
      <c r="X1628" t="s">
        <v>11571</v>
      </c>
      <c r="Y1628" s="36">
        <v>41410</v>
      </c>
      <c r="AA1628" t="s">
        <v>8938</v>
      </c>
      <c r="AB1628" s="36">
        <v>41425</v>
      </c>
    </row>
    <row r="1629" spans="2:28" x14ac:dyDescent="0.25">
      <c r="B1629" s="24" t="s">
        <v>30</v>
      </c>
      <c r="C1629" s="24" t="s">
        <v>17</v>
      </c>
      <c r="D1629" s="24" t="s">
        <v>2196</v>
      </c>
      <c r="E1629" s="24" t="s">
        <v>477</v>
      </c>
      <c r="F1629" s="24" t="s">
        <v>478</v>
      </c>
      <c r="G1629" s="36">
        <v>41377</v>
      </c>
      <c r="H1629" s="36">
        <v>41376</v>
      </c>
      <c r="I1629" s="12">
        <v>3</v>
      </c>
      <c r="J1629" s="12">
        <v>3</v>
      </c>
      <c r="K1629" s="12">
        <v>3</v>
      </c>
      <c r="L1629" s="24" t="s">
        <v>10597</v>
      </c>
      <c r="M1629" t="str">
        <f>VLOOKUP(LEFT(Incoming_Data[[#This Row],[Object ID]],1),Lookup[#All],2,FALSE)</f>
        <v>Service Request</v>
      </c>
      <c r="N1629" s="36">
        <f>IFERROR(VLOOKUP(Incoming_Data[[#This Row],[Object ID]],SP_Data[#All],2,FALSE),"")</f>
        <v>41377</v>
      </c>
      <c r="O1629" s="36">
        <f>IFERROR(VLOOKUP(Incoming_Data[[#This Row],[Object ID]],Finalized_Data[#All],2,FALSE),"")</f>
        <v>41414</v>
      </c>
      <c r="P16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29" s="6">
        <f>IFERROR(DATE(YEAR(Incoming_Data[[#This Row],[Incoming Day]]),MONTH(Incoming_Data[[#This Row],[Incoming Day]]),1),"")</f>
        <v>41365</v>
      </c>
      <c r="R1629" s="3">
        <f>DATE(YEAR(Incoming_Data[[#This Row],[Incoming Day]]),1,1)</f>
        <v>41275</v>
      </c>
      <c r="S1629" s="6">
        <f>IFERROR(DATE(YEAR(Incoming_Data[[#This Row],[Completed Day]]),MONTH(Incoming_Data[[#This Row],[Completed Day]]),1),"")</f>
        <v>41365</v>
      </c>
      <c r="T1629" s="6">
        <f>IFERROR(DATE(YEAR(Incoming_Data[[#This Row],[Confirmed Day]]),MONTH(Incoming_Data[[#This Row],[Confirmed Day]]),1),"")</f>
        <v>41395</v>
      </c>
      <c r="U1629" s="12">
        <f>IF(ISNUMBER(Incoming_Data[[#This Row],[Completed Day]]),1,0)</f>
        <v>1</v>
      </c>
      <c r="V1629" s="12">
        <f>IF(ISNUMBER(Incoming_Data[[#This Row],[Confirmed Day]]),1,0)</f>
        <v>1</v>
      </c>
      <c r="X1629" t="s">
        <v>11101</v>
      </c>
      <c r="Y1629" s="36">
        <v>41412</v>
      </c>
      <c r="AA1629" t="s">
        <v>8933</v>
      </c>
      <c r="AB1629" s="36">
        <v>41384</v>
      </c>
    </row>
    <row r="1630" spans="2:28" x14ac:dyDescent="0.25">
      <c r="B1630" s="24" t="s">
        <v>30</v>
      </c>
      <c r="C1630" s="24" t="s">
        <v>17</v>
      </c>
      <c r="D1630" s="24" t="s">
        <v>2196</v>
      </c>
      <c r="E1630" s="24" t="s">
        <v>479</v>
      </c>
      <c r="F1630" s="24" t="s">
        <v>480</v>
      </c>
      <c r="G1630" s="36">
        <v>41377</v>
      </c>
      <c r="H1630" s="36">
        <v>41376</v>
      </c>
      <c r="I1630" s="12">
        <v>4</v>
      </c>
      <c r="J1630" s="12">
        <v>4</v>
      </c>
      <c r="K1630" s="12">
        <v>4</v>
      </c>
      <c r="L1630" s="24" t="s">
        <v>10597</v>
      </c>
      <c r="M1630" t="str">
        <f>VLOOKUP(LEFT(Incoming_Data[[#This Row],[Object ID]],1),Lookup[#All],2,FALSE)</f>
        <v>Service Request</v>
      </c>
      <c r="N1630" s="36">
        <f>IFERROR(VLOOKUP(Incoming_Data[[#This Row],[Object ID]],SP_Data[#All],2,FALSE),"")</f>
        <v>41377</v>
      </c>
      <c r="O1630" s="36">
        <f>IFERROR(VLOOKUP(Incoming_Data[[#This Row],[Object ID]],Finalized_Data[#All],2,FALSE),"")</f>
        <v>41414</v>
      </c>
      <c r="P16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0" s="6">
        <f>IFERROR(DATE(YEAR(Incoming_Data[[#This Row],[Incoming Day]]),MONTH(Incoming_Data[[#This Row],[Incoming Day]]),1),"")</f>
        <v>41365</v>
      </c>
      <c r="R1630" s="3">
        <f>DATE(YEAR(Incoming_Data[[#This Row],[Incoming Day]]),1,1)</f>
        <v>41275</v>
      </c>
      <c r="S1630" s="6">
        <f>IFERROR(DATE(YEAR(Incoming_Data[[#This Row],[Completed Day]]),MONTH(Incoming_Data[[#This Row],[Completed Day]]),1),"")</f>
        <v>41365</v>
      </c>
      <c r="T1630" s="6">
        <f>IFERROR(DATE(YEAR(Incoming_Data[[#This Row],[Confirmed Day]]),MONTH(Incoming_Data[[#This Row],[Confirmed Day]]),1),"")</f>
        <v>41395</v>
      </c>
      <c r="U1630" s="12">
        <f>IF(ISNUMBER(Incoming_Data[[#This Row],[Completed Day]]),1,0)</f>
        <v>1</v>
      </c>
      <c r="V1630" s="12">
        <f>IF(ISNUMBER(Incoming_Data[[#This Row],[Confirmed Day]]),1,0)</f>
        <v>1</v>
      </c>
      <c r="X1630" t="s">
        <v>1413</v>
      </c>
      <c r="Y1630" s="36">
        <v>41409</v>
      </c>
      <c r="AA1630" t="s">
        <v>8929</v>
      </c>
      <c r="AB1630" s="36">
        <v>41384</v>
      </c>
    </row>
    <row r="1631" spans="2:28" x14ac:dyDescent="0.25">
      <c r="B1631" s="24" t="s">
        <v>30</v>
      </c>
      <c r="C1631" s="24" t="s">
        <v>17</v>
      </c>
      <c r="D1631" s="24" t="s">
        <v>2196</v>
      </c>
      <c r="E1631" s="24" t="s">
        <v>508</v>
      </c>
      <c r="F1631" s="24" t="s">
        <v>509</v>
      </c>
      <c r="G1631" s="36">
        <v>41379</v>
      </c>
      <c r="H1631" s="36">
        <v>41379</v>
      </c>
      <c r="I1631" s="12">
        <v>3</v>
      </c>
      <c r="J1631" s="12">
        <v>4</v>
      </c>
      <c r="K1631" s="12">
        <v>4</v>
      </c>
      <c r="L1631" s="24" t="s">
        <v>10597</v>
      </c>
      <c r="M1631" t="str">
        <f>VLOOKUP(LEFT(Incoming_Data[[#This Row],[Object ID]],1),Lookup[#All],2,FALSE)</f>
        <v>Service Request</v>
      </c>
      <c r="N1631" s="36">
        <f>IFERROR(VLOOKUP(Incoming_Data[[#This Row],[Object ID]],SP_Data[#All],2,FALSE),"")</f>
        <v>41386</v>
      </c>
      <c r="O1631" s="36">
        <f>IFERROR(VLOOKUP(Incoming_Data[[#This Row],[Object ID]],Finalized_Data[#All],2,FALSE),"")</f>
        <v>41417</v>
      </c>
      <c r="P16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1" s="6">
        <f>IFERROR(DATE(YEAR(Incoming_Data[[#This Row],[Incoming Day]]),MONTH(Incoming_Data[[#This Row],[Incoming Day]]),1),"")</f>
        <v>41365</v>
      </c>
      <c r="R1631" s="3">
        <f>DATE(YEAR(Incoming_Data[[#This Row],[Incoming Day]]),1,1)</f>
        <v>41275</v>
      </c>
      <c r="S1631" s="6">
        <f>IFERROR(DATE(YEAR(Incoming_Data[[#This Row],[Completed Day]]),MONTH(Incoming_Data[[#This Row],[Completed Day]]),1),"")</f>
        <v>41365</v>
      </c>
      <c r="T1631" s="6">
        <f>IFERROR(DATE(YEAR(Incoming_Data[[#This Row],[Confirmed Day]]),MONTH(Incoming_Data[[#This Row],[Confirmed Day]]),1),"")</f>
        <v>41395</v>
      </c>
      <c r="U1631" s="12">
        <f>IF(ISNUMBER(Incoming_Data[[#This Row],[Completed Day]]),1,0)</f>
        <v>1</v>
      </c>
      <c r="V1631" s="12">
        <f>IF(ISNUMBER(Incoming_Data[[#This Row],[Confirmed Day]]),1,0)</f>
        <v>1</v>
      </c>
      <c r="X1631" t="s">
        <v>12583</v>
      </c>
      <c r="Y1631" s="36">
        <v>41409</v>
      </c>
      <c r="AA1631" t="s">
        <v>8900</v>
      </c>
      <c r="AB1631" s="36">
        <v>41384</v>
      </c>
    </row>
    <row r="1632" spans="2:28" x14ac:dyDescent="0.25">
      <c r="B1632" s="24" t="s">
        <v>30</v>
      </c>
      <c r="C1632" s="24" t="s">
        <v>17</v>
      </c>
      <c r="D1632" s="24" t="s">
        <v>2196</v>
      </c>
      <c r="E1632" s="24" t="s">
        <v>514</v>
      </c>
      <c r="F1632" s="24" t="s">
        <v>515</v>
      </c>
      <c r="G1632" s="36">
        <v>41379</v>
      </c>
      <c r="H1632" s="36">
        <v>41379</v>
      </c>
      <c r="I1632" s="12">
        <v>3</v>
      </c>
      <c r="J1632" s="12">
        <v>3</v>
      </c>
      <c r="K1632" s="12">
        <v>3</v>
      </c>
      <c r="L1632" s="24" t="s">
        <v>10597</v>
      </c>
      <c r="M1632" t="str">
        <f>VLOOKUP(LEFT(Incoming_Data[[#This Row],[Object ID]],1),Lookup[#All],2,FALSE)</f>
        <v>Service Request</v>
      </c>
      <c r="N1632" s="36">
        <f>IFERROR(VLOOKUP(Incoming_Data[[#This Row],[Object ID]],SP_Data[#All],2,FALSE),"")</f>
        <v>41379</v>
      </c>
      <c r="O1632" s="36">
        <f>IFERROR(VLOOKUP(Incoming_Data[[#This Row],[Object ID]],Finalized_Data[#All],2,FALSE),"")</f>
        <v>41414</v>
      </c>
      <c r="P16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2" s="6">
        <f>IFERROR(DATE(YEAR(Incoming_Data[[#This Row],[Incoming Day]]),MONTH(Incoming_Data[[#This Row],[Incoming Day]]),1),"")</f>
        <v>41365</v>
      </c>
      <c r="R1632" s="3">
        <f>DATE(YEAR(Incoming_Data[[#This Row],[Incoming Day]]),1,1)</f>
        <v>41275</v>
      </c>
      <c r="S1632" s="6">
        <f>IFERROR(DATE(YEAR(Incoming_Data[[#This Row],[Completed Day]]),MONTH(Incoming_Data[[#This Row],[Completed Day]]),1),"")</f>
        <v>41365</v>
      </c>
      <c r="T1632" s="6">
        <f>IFERROR(DATE(YEAR(Incoming_Data[[#This Row],[Confirmed Day]]),MONTH(Incoming_Data[[#This Row],[Confirmed Day]]),1),"")</f>
        <v>41395</v>
      </c>
      <c r="U1632" s="12">
        <f>IF(ISNUMBER(Incoming_Data[[#This Row],[Completed Day]]),1,0)</f>
        <v>1</v>
      </c>
      <c r="V1632" s="12">
        <f>IF(ISNUMBER(Incoming_Data[[#This Row],[Confirmed Day]]),1,0)</f>
        <v>1</v>
      </c>
      <c r="X1632" t="s">
        <v>980</v>
      </c>
      <c r="Y1632" s="36">
        <v>41409</v>
      </c>
      <c r="AA1632" t="s">
        <v>8908</v>
      </c>
      <c r="AB1632" s="36">
        <v>41384</v>
      </c>
    </row>
    <row r="1633" spans="2:28" x14ac:dyDescent="0.25">
      <c r="B1633" s="24" t="s">
        <v>30</v>
      </c>
      <c r="C1633" s="24" t="s">
        <v>17</v>
      </c>
      <c r="D1633" s="24" t="s">
        <v>2196</v>
      </c>
      <c r="E1633" s="24" t="s">
        <v>516</v>
      </c>
      <c r="F1633" s="24" t="s">
        <v>517</v>
      </c>
      <c r="G1633" s="36">
        <v>41379</v>
      </c>
      <c r="H1633" s="36">
        <v>41379</v>
      </c>
      <c r="I1633" s="12">
        <v>3</v>
      </c>
      <c r="J1633" s="12">
        <v>4</v>
      </c>
      <c r="K1633" s="12">
        <v>4</v>
      </c>
      <c r="L1633" s="24" t="s">
        <v>10597</v>
      </c>
      <c r="M1633" t="str">
        <f>VLOOKUP(LEFT(Incoming_Data[[#This Row],[Object ID]],1),Lookup[#All],2,FALSE)</f>
        <v>Service Request</v>
      </c>
      <c r="N1633" s="36">
        <f>IFERROR(VLOOKUP(Incoming_Data[[#This Row],[Object ID]],SP_Data[#All],2,FALSE),"")</f>
        <v>41379</v>
      </c>
      <c r="O1633" s="36">
        <f>IFERROR(VLOOKUP(Incoming_Data[[#This Row],[Object ID]],Finalized_Data[#All],2,FALSE),"")</f>
        <v>41414</v>
      </c>
      <c r="P16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3" s="6">
        <f>IFERROR(DATE(YEAR(Incoming_Data[[#This Row],[Incoming Day]]),MONTH(Incoming_Data[[#This Row],[Incoming Day]]),1),"")</f>
        <v>41365</v>
      </c>
      <c r="R1633" s="3">
        <f>DATE(YEAR(Incoming_Data[[#This Row],[Incoming Day]]),1,1)</f>
        <v>41275</v>
      </c>
      <c r="S1633" s="6">
        <f>IFERROR(DATE(YEAR(Incoming_Data[[#This Row],[Completed Day]]),MONTH(Incoming_Data[[#This Row],[Completed Day]]),1),"")</f>
        <v>41365</v>
      </c>
      <c r="T1633" s="6">
        <f>IFERROR(DATE(YEAR(Incoming_Data[[#This Row],[Confirmed Day]]),MONTH(Incoming_Data[[#This Row],[Confirmed Day]]),1),"")</f>
        <v>41395</v>
      </c>
      <c r="U1633" s="12">
        <f>IF(ISNUMBER(Incoming_Data[[#This Row],[Completed Day]]),1,0)</f>
        <v>1</v>
      </c>
      <c r="V1633" s="12">
        <f>IF(ISNUMBER(Incoming_Data[[#This Row],[Confirmed Day]]),1,0)</f>
        <v>1</v>
      </c>
      <c r="X1633" t="s">
        <v>11400</v>
      </c>
      <c r="Y1633" s="36">
        <v>41409</v>
      </c>
      <c r="AA1633" t="s">
        <v>8895</v>
      </c>
      <c r="AB1633" s="36">
        <v>41384</v>
      </c>
    </row>
    <row r="1634" spans="2:28" x14ac:dyDescent="0.25">
      <c r="B1634" s="24" t="s">
        <v>30</v>
      </c>
      <c r="C1634" s="24" t="s">
        <v>17</v>
      </c>
      <c r="D1634" s="24" t="s">
        <v>2196</v>
      </c>
      <c r="E1634" s="24" t="s">
        <v>518</v>
      </c>
      <c r="F1634" s="24" t="s">
        <v>519</v>
      </c>
      <c r="G1634" s="36">
        <v>41379</v>
      </c>
      <c r="H1634" s="36">
        <v>41379</v>
      </c>
      <c r="I1634" s="12">
        <v>3</v>
      </c>
      <c r="J1634" s="12">
        <v>4</v>
      </c>
      <c r="K1634" s="12">
        <v>4</v>
      </c>
      <c r="L1634" s="24" t="s">
        <v>10597</v>
      </c>
      <c r="M1634" t="str">
        <f>VLOOKUP(LEFT(Incoming_Data[[#This Row],[Object ID]],1),Lookup[#All],2,FALSE)</f>
        <v>Service Request</v>
      </c>
      <c r="N1634" s="36">
        <f>IFERROR(VLOOKUP(Incoming_Data[[#This Row],[Object ID]],SP_Data[#All],2,FALSE),"")</f>
        <v>41379</v>
      </c>
      <c r="O1634" s="36">
        <f>IFERROR(VLOOKUP(Incoming_Data[[#This Row],[Object ID]],Finalized_Data[#All],2,FALSE),"")</f>
        <v>41414</v>
      </c>
      <c r="P16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4" s="6">
        <f>IFERROR(DATE(YEAR(Incoming_Data[[#This Row],[Incoming Day]]),MONTH(Incoming_Data[[#This Row],[Incoming Day]]),1),"")</f>
        <v>41365</v>
      </c>
      <c r="R1634" s="3">
        <f>DATE(YEAR(Incoming_Data[[#This Row],[Incoming Day]]),1,1)</f>
        <v>41275</v>
      </c>
      <c r="S1634" s="6">
        <f>IFERROR(DATE(YEAR(Incoming_Data[[#This Row],[Completed Day]]),MONTH(Incoming_Data[[#This Row],[Completed Day]]),1),"")</f>
        <v>41365</v>
      </c>
      <c r="T1634" s="6">
        <f>IFERROR(DATE(YEAR(Incoming_Data[[#This Row],[Confirmed Day]]),MONTH(Incoming_Data[[#This Row],[Confirmed Day]]),1),"")</f>
        <v>41395</v>
      </c>
      <c r="U1634" s="12">
        <f>IF(ISNUMBER(Incoming_Data[[#This Row],[Completed Day]]),1,0)</f>
        <v>1</v>
      </c>
      <c r="V1634" s="12">
        <f>IF(ISNUMBER(Incoming_Data[[#This Row],[Confirmed Day]]),1,0)</f>
        <v>1</v>
      </c>
      <c r="X1634" t="s">
        <v>12527</v>
      </c>
      <c r="Y1634" s="36">
        <v>41409</v>
      </c>
      <c r="AA1634" t="s">
        <v>8865</v>
      </c>
      <c r="AB1634" s="36">
        <v>41367</v>
      </c>
    </row>
    <row r="1635" spans="2:28" x14ac:dyDescent="0.25">
      <c r="B1635" s="24" t="s">
        <v>30</v>
      </c>
      <c r="C1635" s="24" t="s">
        <v>17</v>
      </c>
      <c r="D1635" s="24" t="s">
        <v>2196</v>
      </c>
      <c r="E1635" s="24" t="s">
        <v>520</v>
      </c>
      <c r="F1635" s="24" t="s">
        <v>519</v>
      </c>
      <c r="G1635" s="36">
        <v>41379</v>
      </c>
      <c r="H1635" s="36">
        <v>41379</v>
      </c>
      <c r="I1635" s="12">
        <v>3</v>
      </c>
      <c r="J1635" s="12">
        <v>4</v>
      </c>
      <c r="K1635" s="12">
        <v>4</v>
      </c>
      <c r="L1635" s="24" t="s">
        <v>10597</v>
      </c>
      <c r="M1635" t="str">
        <f>VLOOKUP(LEFT(Incoming_Data[[#This Row],[Object ID]],1),Lookup[#All],2,FALSE)</f>
        <v>Service Request</v>
      </c>
      <c r="N1635" s="36">
        <f>IFERROR(VLOOKUP(Incoming_Data[[#This Row],[Object ID]],SP_Data[#All],2,FALSE),"")</f>
        <v>41379</v>
      </c>
      <c r="O1635" s="36">
        <f>IFERROR(VLOOKUP(Incoming_Data[[#This Row],[Object ID]],Finalized_Data[#All],2,FALSE),"")</f>
        <v>41414</v>
      </c>
      <c r="P16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5" s="6">
        <f>IFERROR(DATE(YEAR(Incoming_Data[[#This Row],[Incoming Day]]),MONTH(Incoming_Data[[#This Row],[Incoming Day]]),1),"")</f>
        <v>41365</v>
      </c>
      <c r="R1635" s="3">
        <f>DATE(YEAR(Incoming_Data[[#This Row],[Incoming Day]]),1,1)</f>
        <v>41275</v>
      </c>
      <c r="S1635" s="6">
        <f>IFERROR(DATE(YEAR(Incoming_Data[[#This Row],[Completed Day]]),MONTH(Incoming_Data[[#This Row],[Completed Day]]),1),"")</f>
        <v>41365</v>
      </c>
      <c r="T1635" s="6">
        <f>IFERROR(DATE(YEAR(Incoming_Data[[#This Row],[Confirmed Day]]),MONTH(Incoming_Data[[#This Row],[Confirmed Day]]),1),"")</f>
        <v>41395</v>
      </c>
      <c r="U1635" s="12">
        <f>IF(ISNUMBER(Incoming_Data[[#This Row],[Completed Day]]),1,0)</f>
        <v>1</v>
      </c>
      <c r="V1635" s="12">
        <f>IF(ISNUMBER(Incoming_Data[[#This Row],[Confirmed Day]]),1,0)</f>
        <v>1</v>
      </c>
      <c r="X1635" t="s">
        <v>1931</v>
      </c>
      <c r="Y1635" s="36">
        <v>41409</v>
      </c>
      <c r="AA1635" t="s">
        <v>8852</v>
      </c>
      <c r="AB1635" s="36">
        <v>41425</v>
      </c>
    </row>
    <row r="1636" spans="2:28" x14ac:dyDescent="0.25">
      <c r="B1636" s="24" t="s">
        <v>30</v>
      </c>
      <c r="C1636" s="24" t="s">
        <v>17</v>
      </c>
      <c r="D1636" s="24" t="s">
        <v>2196</v>
      </c>
      <c r="E1636" s="24" t="s">
        <v>530</v>
      </c>
      <c r="F1636" s="24" t="s">
        <v>531</v>
      </c>
      <c r="G1636" s="36">
        <v>41380</v>
      </c>
      <c r="H1636" s="36">
        <v>41380</v>
      </c>
      <c r="I1636" s="12">
        <v>3</v>
      </c>
      <c r="J1636" s="12">
        <v>4</v>
      </c>
      <c r="K1636" s="12">
        <v>4</v>
      </c>
      <c r="L1636" s="24" t="s">
        <v>10597</v>
      </c>
      <c r="M1636" t="str">
        <f>VLOOKUP(LEFT(Incoming_Data[[#This Row],[Object ID]],1),Lookup[#All],2,FALSE)</f>
        <v>Service Request</v>
      </c>
      <c r="N1636" s="36">
        <f>IFERROR(VLOOKUP(Incoming_Data[[#This Row],[Object ID]],SP_Data[#All],2,FALSE),"")</f>
        <v>41380</v>
      </c>
      <c r="O1636" s="36">
        <f>IFERROR(VLOOKUP(Incoming_Data[[#This Row],[Object ID]],Finalized_Data[#All],2,FALSE),"")</f>
        <v>41414</v>
      </c>
      <c r="P16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6" s="6">
        <f>IFERROR(DATE(YEAR(Incoming_Data[[#This Row],[Incoming Day]]),MONTH(Incoming_Data[[#This Row],[Incoming Day]]),1),"")</f>
        <v>41365</v>
      </c>
      <c r="R1636" s="3">
        <f>DATE(YEAR(Incoming_Data[[#This Row],[Incoming Day]]),1,1)</f>
        <v>41275</v>
      </c>
      <c r="S1636" s="6">
        <f>IFERROR(DATE(YEAR(Incoming_Data[[#This Row],[Completed Day]]),MONTH(Incoming_Data[[#This Row],[Completed Day]]),1),"")</f>
        <v>41365</v>
      </c>
      <c r="T1636" s="6">
        <f>IFERROR(DATE(YEAR(Incoming_Data[[#This Row],[Confirmed Day]]),MONTH(Incoming_Data[[#This Row],[Confirmed Day]]),1),"")</f>
        <v>41395</v>
      </c>
      <c r="U1636" s="12">
        <f>IF(ISNUMBER(Incoming_Data[[#This Row],[Completed Day]]),1,0)</f>
        <v>1</v>
      </c>
      <c r="V1636" s="12">
        <f>IF(ISNUMBER(Incoming_Data[[#This Row],[Confirmed Day]]),1,0)</f>
        <v>1</v>
      </c>
      <c r="X1636" t="s">
        <v>1933</v>
      </c>
      <c r="Y1636" s="36">
        <v>41409</v>
      </c>
      <c r="AA1636" t="s">
        <v>8831</v>
      </c>
      <c r="AB1636" s="36">
        <v>41414</v>
      </c>
    </row>
    <row r="1637" spans="2:28" x14ac:dyDescent="0.25">
      <c r="B1637" s="24" t="s">
        <v>30</v>
      </c>
      <c r="C1637" s="24" t="s">
        <v>17</v>
      </c>
      <c r="D1637" s="24" t="s">
        <v>2196</v>
      </c>
      <c r="E1637" s="24" t="s">
        <v>536</v>
      </c>
      <c r="F1637" s="24" t="s">
        <v>537</v>
      </c>
      <c r="G1637" s="36">
        <v>41380</v>
      </c>
      <c r="H1637" s="36">
        <v>41380</v>
      </c>
      <c r="I1637" s="12">
        <v>3</v>
      </c>
      <c r="J1637" s="12">
        <v>3</v>
      </c>
      <c r="K1637" s="12">
        <v>3</v>
      </c>
      <c r="L1637" s="24" t="s">
        <v>10597</v>
      </c>
      <c r="M1637" t="str">
        <f>VLOOKUP(LEFT(Incoming_Data[[#This Row],[Object ID]],1),Lookup[#All],2,FALSE)</f>
        <v>Service Request</v>
      </c>
      <c r="N1637" s="36">
        <f>IFERROR(VLOOKUP(Incoming_Data[[#This Row],[Object ID]],SP_Data[#All],2,FALSE),"")</f>
        <v>41380</v>
      </c>
      <c r="O1637" s="36">
        <f>IFERROR(VLOOKUP(Incoming_Data[[#This Row],[Object ID]],Finalized_Data[#All],2,FALSE),"")</f>
        <v>41414</v>
      </c>
      <c r="P16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7" s="6">
        <f>IFERROR(DATE(YEAR(Incoming_Data[[#This Row],[Incoming Day]]),MONTH(Incoming_Data[[#This Row],[Incoming Day]]),1),"")</f>
        <v>41365</v>
      </c>
      <c r="R1637" s="3">
        <f>DATE(YEAR(Incoming_Data[[#This Row],[Incoming Day]]),1,1)</f>
        <v>41275</v>
      </c>
      <c r="S1637" s="6">
        <f>IFERROR(DATE(YEAR(Incoming_Data[[#This Row],[Completed Day]]),MONTH(Incoming_Data[[#This Row],[Completed Day]]),1),"")</f>
        <v>41365</v>
      </c>
      <c r="T1637" s="6">
        <f>IFERROR(DATE(YEAR(Incoming_Data[[#This Row],[Confirmed Day]]),MONTH(Incoming_Data[[#This Row],[Confirmed Day]]),1),"")</f>
        <v>41395</v>
      </c>
      <c r="U1637" s="12">
        <f>IF(ISNUMBER(Incoming_Data[[#This Row],[Completed Day]]),1,0)</f>
        <v>1</v>
      </c>
      <c r="V1637" s="12">
        <f>IF(ISNUMBER(Incoming_Data[[#This Row],[Confirmed Day]]),1,0)</f>
        <v>1</v>
      </c>
      <c r="X1637" t="s">
        <v>12529</v>
      </c>
      <c r="Y1637" s="36">
        <v>41409</v>
      </c>
      <c r="AA1637" t="s">
        <v>8836</v>
      </c>
      <c r="AB1637" s="36">
        <v>41425</v>
      </c>
    </row>
    <row r="1638" spans="2:28" x14ac:dyDescent="0.25">
      <c r="B1638" s="24" t="s">
        <v>30</v>
      </c>
      <c r="C1638" s="24" t="s">
        <v>17</v>
      </c>
      <c r="D1638" s="24" t="s">
        <v>2196</v>
      </c>
      <c r="E1638" s="24" t="s">
        <v>538</v>
      </c>
      <c r="F1638" s="24" t="s">
        <v>519</v>
      </c>
      <c r="G1638" s="36">
        <v>41380</v>
      </c>
      <c r="H1638" s="36">
        <v>41380</v>
      </c>
      <c r="I1638" s="12">
        <v>3</v>
      </c>
      <c r="J1638" s="12">
        <v>4</v>
      </c>
      <c r="K1638" s="12">
        <v>4</v>
      </c>
      <c r="L1638" s="24" t="s">
        <v>10597</v>
      </c>
      <c r="M1638" t="str">
        <f>VLOOKUP(LEFT(Incoming_Data[[#This Row],[Object ID]],1),Lookup[#All],2,FALSE)</f>
        <v>Service Request</v>
      </c>
      <c r="N1638" s="36">
        <f>IFERROR(VLOOKUP(Incoming_Data[[#This Row],[Object ID]],SP_Data[#All],2,FALSE),"")</f>
        <v>41380</v>
      </c>
      <c r="O1638" s="36">
        <f>IFERROR(VLOOKUP(Incoming_Data[[#This Row],[Object ID]],Finalized_Data[#All],2,FALSE),"")</f>
        <v>41414</v>
      </c>
      <c r="P16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8" s="6">
        <f>IFERROR(DATE(YEAR(Incoming_Data[[#This Row],[Incoming Day]]),MONTH(Incoming_Data[[#This Row],[Incoming Day]]),1),"")</f>
        <v>41365</v>
      </c>
      <c r="R1638" s="3">
        <f>DATE(YEAR(Incoming_Data[[#This Row],[Incoming Day]]),1,1)</f>
        <v>41275</v>
      </c>
      <c r="S1638" s="6">
        <f>IFERROR(DATE(YEAR(Incoming_Data[[#This Row],[Completed Day]]),MONTH(Incoming_Data[[#This Row],[Completed Day]]),1),"")</f>
        <v>41365</v>
      </c>
      <c r="T1638" s="6">
        <f>IFERROR(DATE(YEAR(Incoming_Data[[#This Row],[Confirmed Day]]),MONTH(Incoming_Data[[#This Row],[Confirmed Day]]),1),"")</f>
        <v>41395</v>
      </c>
      <c r="U1638" s="12">
        <f>IF(ISNUMBER(Incoming_Data[[#This Row],[Completed Day]]),1,0)</f>
        <v>1</v>
      </c>
      <c r="V1638" s="12">
        <f>IF(ISNUMBER(Incoming_Data[[#This Row],[Confirmed Day]]),1,0)</f>
        <v>1</v>
      </c>
      <c r="X1638" t="s">
        <v>12531</v>
      </c>
      <c r="Y1638" s="36">
        <v>41409</v>
      </c>
      <c r="AA1638" t="s">
        <v>8799</v>
      </c>
      <c r="AB1638" s="36">
        <v>41384</v>
      </c>
    </row>
    <row r="1639" spans="2:28" x14ac:dyDescent="0.25">
      <c r="B1639" s="24" t="s">
        <v>30</v>
      </c>
      <c r="C1639" s="24" t="s">
        <v>17</v>
      </c>
      <c r="D1639" s="24" t="s">
        <v>2196</v>
      </c>
      <c r="E1639" s="24" t="s">
        <v>557</v>
      </c>
      <c r="F1639" s="24" t="s">
        <v>558</v>
      </c>
      <c r="G1639" s="36">
        <v>41380</v>
      </c>
      <c r="H1639" s="36">
        <v>41380</v>
      </c>
      <c r="I1639" s="12">
        <v>3</v>
      </c>
      <c r="J1639" s="12">
        <v>3</v>
      </c>
      <c r="K1639" s="12">
        <v>3</v>
      </c>
      <c r="L1639" s="24" t="s">
        <v>10597</v>
      </c>
      <c r="M1639" t="str">
        <f>VLOOKUP(LEFT(Incoming_Data[[#This Row],[Object ID]],1),Lookup[#All],2,FALSE)</f>
        <v>Service Request</v>
      </c>
      <c r="N1639" s="36">
        <f>IFERROR(VLOOKUP(Incoming_Data[[#This Row],[Object ID]],SP_Data[#All],2,FALSE),"")</f>
        <v>41380</v>
      </c>
      <c r="O1639" s="36">
        <f>IFERROR(VLOOKUP(Incoming_Data[[#This Row],[Object ID]],Finalized_Data[#All],2,FALSE),"")</f>
        <v>41414</v>
      </c>
      <c r="P16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39" s="6">
        <f>IFERROR(DATE(YEAR(Incoming_Data[[#This Row],[Incoming Day]]),MONTH(Incoming_Data[[#This Row],[Incoming Day]]),1),"")</f>
        <v>41365</v>
      </c>
      <c r="R1639" s="3">
        <f>DATE(YEAR(Incoming_Data[[#This Row],[Incoming Day]]),1,1)</f>
        <v>41275</v>
      </c>
      <c r="S1639" s="6">
        <f>IFERROR(DATE(YEAR(Incoming_Data[[#This Row],[Completed Day]]),MONTH(Incoming_Data[[#This Row],[Completed Day]]),1),"")</f>
        <v>41365</v>
      </c>
      <c r="T1639" s="6">
        <f>IFERROR(DATE(YEAR(Incoming_Data[[#This Row],[Confirmed Day]]),MONTH(Incoming_Data[[#This Row],[Confirmed Day]]),1),"")</f>
        <v>41395</v>
      </c>
      <c r="U1639" s="12">
        <f>IF(ISNUMBER(Incoming_Data[[#This Row],[Completed Day]]),1,0)</f>
        <v>1</v>
      </c>
      <c r="V1639" s="12">
        <f>IF(ISNUMBER(Incoming_Data[[#This Row],[Confirmed Day]]),1,0)</f>
        <v>1</v>
      </c>
      <c r="X1639" t="s">
        <v>981</v>
      </c>
      <c r="Y1639" s="36">
        <v>41409</v>
      </c>
      <c r="AA1639" t="s">
        <v>8812</v>
      </c>
      <c r="AB1639" s="36">
        <v>41384</v>
      </c>
    </row>
    <row r="1640" spans="2:28" x14ac:dyDescent="0.25">
      <c r="B1640" s="24" t="s">
        <v>30</v>
      </c>
      <c r="C1640" s="24" t="s">
        <v>17</v>
      </c>
      <c r="D1640" s="24" t="s">
        <v>2196</v>
      </c>
      <c r="E1640" s="24" t="s">
        <v>592</v>
      </c>
      <c r="F1640" s="24" t="s">
        <v>593</v>
      </c>
      <c r="G1640" s="36">
        <v>41382</v>
      </c>
      <c r="H1640" s="36">
        <v>41382</v>
      </c>
      <c r="I1640" s="12">
        <v>3</v>
      </c>
      <c r="J1640" s="12">
        <v>3</v>
      </c>
      <c r="K1640" s="12">
        <v>3</v>
      </c>
      <c r="L1640" s="24" t="s">
        <v>10597</v>
      </c>
      <c r="M1640" t="str">
        <f>VLOOKUP(LEFT(Incoming_Data[[#This Row],[Object ID]],1),Lookup[#All],2,FALSE)</f>
        <v>Service Request</v>
      </c>
      <c r="N1640" s="36">
        <f>IFERROR(VLOOKUP(Incoming_Data[[#This Row],[Object ID]],SP_Data[#All],2,FALSE),"")</f>
        <v>41382</v>
      </c>
      <c r="O1640" s="36">
        <f>IFERROR(VLOOKUP(Incoming_Data[[#This Row],[Object ID]],Finalized_Data[#All],2,FALSE),"")</f>
        <v>41414</v>
      </c>
      <c r="P16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0" s="6">
        <f>IFERROR(DATE(YEAR(Incoming_Data[[#This Row],[Incoming Day]]),MONTH(Incoming_Data[[#This Row],[Incoming Day]]),1),"")</f>
        <v>41365</v>
      </c>
      <c r="R1640" s="3">
        <f>DATE(YEAR(Incoming_Data[[#This Row],[Incoming Day]]),1,1)</f>
        <v>41275</v>
      </c>
      <c r="S1640" s="6">
        <f>IFERROR(DATE(YEAR(Incoming_Data[[#This Row],[Completed Day]]),MONTH(Incoming_Data[[#This Row],[Completed Day]]),1),"")</f>
        <v>41365</v>
      </c>
      <c r="T1640" s="6">
        <f>IFERROR(DATE(YEAR(Incoming_Data[[#This Row],[Confirmed Day]]),MONTH(Incoming_Data[[#This Row],[Confirmed Day]]),1),"")</f>
        <v>41395</v>
      </c>
      <c r="U1640" s="12">
        <f>IF(ISNUMBER(Incoming_Data[[#This Row],[Completed Day]]),1,0)</f>
        <v>1</v>
      </c>
      <c r="V1640" s="12">
        <f>IF(ISNUMBER(Incoming_Data[[#This Row],[Confirmed Day]]),1,0)</f>
        <v>1</v>
      </c>
      <c r="X1640" t="s">
        <v>12431</v>
      </c>
      <c r="Y1640" s="36">
        <v>41409</v>
      </c>
      <c r="AA1640" t="s">
        <v>8785</v>
      </c>
      <c r="AB1640" s="36">
        <v>41425</v>
      </c>
    </row>
    <row r="1641" spans="2:28" x14ac:dyDescent="0.25">
      <c r="B1641" s="24" t="s">
        <v>30</v>
      </c>
      <c r="C1641" s="24" t="s">
        <v>17</v>
      </c>
      <c r="D1641" s="24" t="s">
        <v>2196</v>
      </c>
      <c r="E1641" s="24" t="s">
        <v>594</v>
      </c>
      <c r="F1641" s="24" t="s">
        <v>595</v>
      </c>
      <c r="G1641" s="36">
        <v>41382</v>
      </c>
      <c r="H1641" s="36">
        <v>41382</v>
      </c>
      <c r="I1641" s="12">
        <v>3</v>
      </c>
      <c r="J1641" s="12">
        <v>3</v>
      </c>
      <c r="K1641" s="12">
        <v>3</v>
      </c>
      <c r="L1641" s="24" t="s">
        <v>10597</v>
      </c>
      <c r="M1641" t="str">
        <f>VLOOKUP(LEFT(Incoming_Data[[#This Row],[Object ID]],1),Lookup[#All],2,FALSE)</f>
        <v>Service Request</v>
      </c>
      <c r="N1641" s="36">
        <f>IFERROR(VLOOKUP(Incoming_Data[[#This Row],[Object ID]],SP_Data[#All],2,FALSE),"")</f>
        <v>41382</v>
      </c>
      <c r="O1641" s="36">
        <f>IFERROR(VLOOKUP(Incoming_Data[[#This Row],[Object ID]],Finalized_Data[#All],2,FALSE),"")</f>
        <v>41414</v>
      </c>
      <c r="P16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1" s="6">
        <f>IFERROR(DATE(YEAR(Incoming_Data[[#This Row],[Incoming Day]]),MONTH(Incoming_Data[[#This Row],[Incoming Day]]),1),"")</f>
        <v>41365</v>
      </c>
      <c r="R1641" s="3">
        <f>DATE(YEAR(Incoming_Data[[#This Row],[Incoming Day]]),1,1)</f>
        <v>41275</v>
      </c>
      <c r="S1641" s="6">
        <f>IFERROR(DATE(YEAR(Incoming_Data[[#This Row],[Completed Day]]),MONTH(Incoming_Data[[#This Row],[Completed Day]]),1),"")</f>
        <v>41365</v>
      </c>
      <c r="T1641" s="6">
        <f>IFERROR(DATE(YEAR(Incoming_Data[[#This Row],[Confirmed Day]]),MONTH(Incoming_Data[[#This Row],[Confirmed Day]]),1),"")</f>
        <v>41395</v>
      </c>
      <c r="U1641" s="12">
        <f>IF(ISNUMBER(Incoming_Data[[#This Row],[Completed Day]]),1,0)</f>
        <v>1</v>
      </c>
      <c r="V1641" s="12">
        <f>IF(ISNUMBER(Incoming_Data[[#This Row],[Confirmed Day]]),1,0)</f>
        <v>1</v>
      </c>
      <c r="X1641" t="s">
        <v>11573</v>
      </c>
      <c r="Y1641" s="36">
        <v>41424</v>
      </c>
      <c r="AA1641" t="s">
        <v>8794</v>
      </c>
      <c r="AB1641" s="36">
        <v>41384</v>
      </c>
    </row>
    <row r="1642" spans="2:28" x14ac:dyDescent="0.25">
      <c r="B1642" s="24" t="s">
        <v>30</v>
      </c>
      <c r="C1642" s="24" t="s">
        <v>17</v>
      </c>
      <c r="D1642" s="24" t="s">
        <v>2196</v>
      </c>
      <c r="E1642" s="24" t="s">
        <v>596</v>
      </c>
      <c r="F1642" s="24" t="s">
        <v>597</v>
      </c>
      <c r="G1642" s="36">
        <v>41382</v>
      </c>
      <c r="H1642" s="36">
        <v>41382</v>
      </c>
      <c r="I1642" s="12">
        <v>3</v>
      </c>
      <c r="J1642" s="12">
        <v>3</v>
      </c>
      <c r="K1642" s="12">
        <v>3</v>
      </c>
      <c r="L1642" s="24" t="s">
        <v>10597</v>
      </c>
      <c r="M1642" t="str">
        <f>VLOOKUP(LEFT(Incoming_Data[[#This Row],[Object ID]],1),Lookup[#All],2,FALSE)</f>
        <v>Service Request</v>
      </c>
      <c r="N1642" s="36">
        <f>IFERROR(VLOOKUP(Incoming_Data[[#This Row],[Object ID]],SP_Data[#All],2,FALSE),"")</f>
        <v>41382</v>
      </c>
      <c r="O1642" s="36">
        <f>IFERROR(VLOOKUP(Incoming_Data[[#This Row],[Object ID]],Finalized_Data[#All],2,FALSE),"")</f>
        <v>41414</v>
      </c>
      <c r="P16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2" s="6">
        <f>IFERROR(DATE(YEAR(Incoming_Data[[#This Row],[Incoming Day]]),MONTH(Incoming_Data[[#This Row],[Incoming Day]]),1),"")</f>
        <v>41365</v>
      </c>
      <c r="R1642" s="3">
        <f>DATE(YEAR(Incoming_Data[[#This Row],[Incoming Day]]),1,1)</f>
        <v>41275</v>
      </c>
      <c r="S1642" s="6">
        <f>IFERROR(DATE(YEAR(Incoming_Data[[#This Row],[Completed Day]]),MONTH(Incoming_Data[[#This Row],[Completed Day]]),1),"")</f>
        <v>41365</v>
      </c>
      <c r="T1642" s="6">
        <f>IFERROR(DATE(YEAR(Incoming_Data[[#This Row],[Confirmed Day]]),MONTH(Incoming_Data[[#This Row],[Confirmed Day]]),1),"")</f>
        <v>41395</v>
      </c>
      <c r="U1642" s="12">
        <f>IF(ISNUMBER(Incoming_Data[[#This Row],[Completed Day]]),1,0)</f>
        <v>1</v>
      </c>
      <c r="V1642" s="12">
        <f>IF(ISNUMBER(Incoming_Data[[#This Row],[Confirmed Day]]),1,0)</f>
        <v>1</v>
      </c>
      <c r="X1642" t="s">
        <v>11848</v>
      </c>
      <c r="Y1642" s="36">
        <v>41416</v>
      </c>
      <c r="AA1642" t="s">
        <v>8780</v>
      </c>
      <c r="AB1642" s="36">
        <v>41384</v>
      </c>
    </row>
    <row r="1643" spans="2:28" x14ac:dyDescent="0.25">
      <c r="B1643" s="24" t="s">
        <v>30</v>
      </c>
      <c r="C1643" s="24" t="s">
        <v>17</v>
      </c>
      <c r="D1643" s="24" t="s">
        <v>2196</v>
      </c>
      <c r="E1643" s="24" t="s">
        <v>598</v>
      </c>
      <c r="F1643" s="24" t="s">
        <v>599</v>
      </c>
      <c r="G1643" s="36">
        <v>41382</v>
      </c>
      <c r="H1643" s="36">
        <v>41382</v>
      </c>
      <c r="I1643" s="12">
        <v>3</v>
      </c>
      <c r="J1643" s="12">
        <v>3</v>
      </c>
      <c r="K1643" s="12">
        <v>3</v>
      </c>
      <c r="L1643" s="24" t="s">
        <v>10597</v>
      </c>
      <c r="M1643" t="str">
        <f>VLOOKUP(LEFT(Incoming_Data[[#This Row],[Object ID]],1),Lookup[#All],2,FALSE)</f>
        <v>Service Request</v>
      </c>
      <c r="N1643" s="36">
        <f>IFERROR(VLOOKUP(Incoming_Data[[#This Row],[Object ID]],SP_Data[#All],2,FALSE),"")</f>
        <v>41382</v>
      </c>
      <c r="O1643" s="36">
        <f>IFERROR(VLOOKUP(Incoming_Data[[#This Row],[Object ID]],Finalized_Data[#All],2,FALSE),"")</f>
        <v>41414</v>
      </c>
      <c r="P16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3" s="6">
        <f>IFERROR(DATE(YEAR(Incoming_Data[[#This Row],[Incoming Day]]),MONTH(Incoming_Data[[#This Row],[Incoming Day]]),1),"")</f>
        <v>41365</v>
      </c>
      <c r="R1643" s="3">
        <f>DATE(YEAR(Incoming_Data[[#This Row],[Incoming Day]]),1,1)</f>
        <v>41275</v>
      </c>
      <c r="S1643" s="6">
        <f>IFERROR(DATE(YEAR(Incoming_Data[[#This Row],[Completed Day]]),MONTH(Incoming_Data[[#This Row],[Completed Day]]),1),"")</f>
        <v>41365</v>
      </c>
      <c r="T1643" s="6">
        <f>IFERROR(DATE(YEAR(Incoming_Data[[#This Row],[Confirmed Day]]),MONTH(Incoming_Data[[#This Row],[Confirmed Day]]),1),"")</f>
        <v>41395</v>
      </c>
      <c r="U1643" s="12">
        <f>IF(ISNUMBER(Incoming_Data[[#This Row],[Completed Day]]),1,0)</f>
        <v>1</v>
      </c>
      <c r="V1643" s="12">
        <f>IF(ISNUMBER(Incoming_Data[[#This Row],[Confirmed Day]]),1,0)</f>
        <v>1</v>
      </c>
      <c r="X1643" t="s">
        <v>11402</v>
      </c>
      <c r="Y1643" s="36">
        <v>41418</v>
      </c>
      <c r="AA1643" t="s">
        <v>8766</v>
      </c>
      <c r="AB1643" s="36">
        <v>41384</v>
      </c>
    </row>
    <row r="1644" spans="2:28" x14ac:dyDescent="0.25">
      <c r="B1644" s="24" t="s">
        <v>30</v>
      </c>
      <c r="C1644" s="24" t="s">
        <v>17</v>
      </c>
      <c r="D1644" s="24" t="s">
        <v>2196</v>
      </c>
      <c r="E1644" s="24" t="s">
        <v>600</v>
      </c>
      <c r="F1644" s="24" t="s">
        <v>601</v>
      </c>
      <c r="G1644" s="36">
        <v>41382</v>
      </c>
      <c r="H1644" s="36">
        <v>41382</v>
      </c>
      <c r="I1644" s="12">
        <v>3</v>
      </c>
      <c r="J1644" s="12">
        <v>3</v>
      </c>
      <c r="K1644" s="12">
        <v>3</v>
      </c>
      <c r="L1644" s="24" t="s">
        <v>10597</v>
      </c>
      <c r="M1644" t="str">
        <f>VLOOKUP(LEFT(Incoming_Data[[#This Row],[Object ID]],1),Lookup[#All],2,FALSE)</f>
        <v>Service Request</v>
      </c>
      <c r="N1644" s="36">
        <f>IFERROR(VLOOKUP(Incoming_Data[[#This Row],[Object ID]],SP_Data[#All],2,FALSE),"")</f>
        <v>41382</v>
      </c>
      <c r="O1644" s="36">
        <f>IFERROR(VLOOKUP(Incoming_Data[[#This Row],[Object ID]],Finalized_Data[#All],2,FALSE),"")</f>
        <v>41414</v>
      </c>
      <c r="P16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4" s="6">
        <f>IFERROR(DATE(YEAR(Incoming_Data[[#This Row],[Incoming Day]]),MONTH(Incoming_Data[[#This Row],[Incoming Day]]),1),"")</f>
        <v>41365</v>
      </c>
      <c r="R1644" s="3">
        <f>DATE(YEAR(Incoming_Data[[#This Row],[Incoming Day]]),1,1)</f>
        <v>41275</v>
      </c>
      <c r="S1644" s="6">
        <f>IFERROR(DATE(YEAR(Incoming_Data[[#This Row],[Completed Day]]),MONTH(Incoming_Data[[#This Row],[Completed Day]]),1),"")</f>
        <v>41365</v>
      </c>
      <c r="T1644" s="6">
        <f>IFERROR(DATE(YEAR(Incoming_Data[[#This Row],[Confirmed Day]]),MONTH(Incoming_Data[[#This Row],[Confirmed Day]]),1),"")</f>
        <v>41395</v>
      </c>
      <c r="U1644" s="12">
        <f>IF(ISNUMBER(Incoming_Data[[#This Row],[Completed Day]]),1,0)</f>
        <v>1</v>
      </c>
      <c r="V1644" s="12">
        <f>IF(ISNUMBER(Incoming_Data[[#This Row],[Confirmed Day]]),1,0)</f>
        <v>1</v>
      </c>
      <c r="X1644" t="s">
        <v>10740</v>
      </c>
      <c r="Y1644" s="36">
        <v>41423</v>
      </c>
      <c r="AA1644" t="s">
        <v>8758</v>
      </c>
      <c r="AB1644" s="36">
        <v>41384</v>
      </c>
    </row>
    <row r="1645" spans="2:28" x14ac:dyDescent="0.25">
      <c r="B1645" s="24" t="s">
        <v>30</v>
      </c>
      <c r="C1645" s="24" t="s">
        <v>17</v>
      </c>
      <c r="D1645" s="24" t="s">
        <v>2196</v>
      </c>
      <c r="E1645" s="24" t="s">
        <v>602</v>
      </c>
      <c r="F1645" s="24" t="s">
        <v>603</v>
      </c>
      <c r="G1645" s="36">
        <v>41382</v>
      </c>
      <c r="H1645" s="36">
        <v>41382</v>
      </c>
      <c r="I1645" s="12">
        <v>3</v>
      </c>
      <c r="J1645" s="12">
        <v>3</v>
      </c>
      <c r="K1645" s="12">
        <v>3</v>
      </c>
      <c r="L1645" s="24" t="s">
        <v>10597</v>
      </c>
      <c r="M1645" t="str">
        <f>VLOOKUP(LEFT(Incoming_Data[[#This Row],[Object ID]],1),Lookup[#All],2,FALSE)</f>
        <v>Service Request</v>
      </c>
      <c r="N1645" s="36">
        <f>IFERROR(VLOOKUP(Incoming_Data[[#This Row],[Object ID]],SP_Data[#All],2,FALSE),"")</f>
        <v>41382</v>
      </c>
      <c r="O1645" s="36">
        <f>IFERROR(VLOOKUP(Incoming_Data[[#This Row],[Object ID]],Finalized_Data[#All],2,FALSE),"")</f>
        <v>41414</v>
      </c>
      <c r="P16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5" s="6">
        <f>IFERROR(DATE(YEAR(Incoming_Data[[#This Row],[Incoming Day]]),MONTH(Incoming_Data[[#This Row],[Incoming Day]]),1),"")</f>
        <v>41365</v>
      </c>
      <c r="R1645" s="3">
        <f>DATE(YEAR(Incoming_Data[[#This Row],[Incoming Day]]),1,1)</f>
        <v>41275</v>
      </c>
      <c r="S1645" s="6">
        <f>IFERROR(DATE(YEAR(Incoming_Data[[#This Row],[Completed Day]]),MONTH(Incoming_Data[[#This Row],[Completed Day]]),1),"")</f>
        <v>41365</v>
      </c>
      <c r="T1645" s="6">
        <f>IFERROR(DATE(YEAR(Incoming_Data[[#This Row],[Confirmed Day]]),MONTH(Incoming_Data[[#This Row],[Confirmed Day]]),1),"")</f>
        <v>41395</v>
      </c>
      <c r="U1645" s="12">
        <f>IF(ISNUMBER(Incoming_Data[[#This Row],[Completed Day]]),1,0)</f>
        <v>1</v>
      </c>
      <c r="V1645" s="12">
        <f>IF(ISNUMBER(Incoming_Data[[#This Row],[Confirmed Day]]),1,0)</f>
        <v>1</v>
      </c>
      <c r="X1645" t="s">
        <v>11684</v>
      </c>
      <c r="Y1645" s="36">
        <v>41411</v>
      </c>
      <c r="AA1645" t="s">
        <v>8754</v>
      </c>
      <c r="AB1645" s="36">
        <v>41384</v>
      </c>
    </row>
    <row r="1646" spans="2:28" x14ac:dyDescent="0.25">
      <c r="B1646" s="24" t="s">
        <v>30</v>
      </c>
      <c r="C1646" s="24" t="s">
        <v>17</v>
      </c>
      <c r="D1646" s="24" t="s">
        <v>2196</v>
      </c>
      <c r="E1646" s="24" t="s">
        <v>604</v>
      </c>
      <c r="F1646" s="24" t="s">
        <v>605</v>
      </c>
      <c r="G1646" s="36">
        <v>41382</v>
      </c>
      <c r="H1646" s="36">
        <v>41382</v>
      </c>
      <c r="I1646" s="12">
        <v>3</v>
      </c>
      <c r="J1646" s="12">
        <v>3</v>
      </c>
      <c r="K1646" s="12">
        <v>3</v>
      </c>
      <c r="L1646" s="24" t="s">
        <v>10597</v>
      </c>
      <c r="M1646" t="str">
        <f>VLOOKUP(LEFT(Incoming_Data[[#This Row],[Object ID]],1),Lookup[#All],2,FALSE)</f>
        <v>Service Request</v>
      </c>
      <c r="N1646" s="36">
        <f>IFERROR(VLOOKUP(Incoming_Data[[#This Row],[Object ID]],SP_Data[#All],2,FALSE),"")</f>
        <v>41382</v>
      </c>
      <c r="O1646" s="36">
        <f>IFERROR(VLOOKUP(Incoming_Data[[#This Row],[Object ID]],Finalized_Data[#All],2,FALSE),"")</f>
        <v>41414</v>
      </c>
      <c r="P16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6" s="6">
        <f>IFERROR(DATE(YEAR(Incoming_Data[[#This Row],[Incoming Day]]),MONTH(Incoming_Data[[#This Row],[Incoming Day]]),1),"")</f>
        <v>41365</v>
      </c>
      <c r="R1646" s="3">
        <f>DATE(YEAR(Incoming_Data[[#This Row],[Incoming Day]]),1,1)</f>
        <v>41275</v>
      </c>
      <c r="S1646" s="6">
        <f>IFERROR(DATE(YEAR(Incoming_Data[[#This Row],[Completed Day]]),MONTH(Incoming_Data[[#This Row],[Completed Day]]),1),"")</f>
        <v>41365</v>
      </c>
      <c r="T1646" s="6">
        <f>IFERROR(DATE(YEAR(Incoming_Data[[#This Row],[Confirmed Day]]),MONTH(Incoming_Data[[#This Row],[Confirmed Day]]),1),"")</f>
        <v>41395</v>
      </c>
      <c r="U1646" s="12">
        <f>IF(ISNUMBER(Incoming_Data[[#This Row],[Completed Day]]),1,0)</f>
        <v>1</v>
      </c>
      <c r="V1646" s="12">
        <f>IF(ISNUMBER(Incoming_Data[[#This Row],[Confirmed Day]]),1,0)</f>
        <v>1</v>
      </c>
      <c r="X1646" t="s">
        <v>12090</v>
      </c>
      <c r="Y1646" s="36">
        <v>41409</v>
      </c>
      <c r="AA1646" t="s">
        <v>8751</v>
      </c>
      <c r="AB1646" s="36">
        <v>41384</v>
      </c>
    </row>
    <row r="1647" spans="2:28" x14ac:dyDescent="0.25">
      <c r="B1647" s="24" t="s">
        <v>30</v>
      </c>
      <c r="C1647" s="24" t="s">
        <v>17</v>
      </c>
      <c r="D1647" s="24" t="s">
        <v>2196</v>
      </c>
      <c r="E1647" s="24" t="s">
        <v>606</v>
      </c>
      <c r="F1647" s="24" t="s">
        <v>607</v>
      </c>
      <c r="G1647" s="36">
        <v>41382</v>
      </c>
      <c r="H1647" s="36">
        <v>41382</v>
      </c>
      <c r="I1647" s="12">
        <v>3</v>
      </c>
      <c r="J1647" s="12">
        <v>3</v>
      </c>
      <c r="K1647" s="12">
        <v>3</v>
      </c>
      <c r="L1647" s="24" t="s">
        <v>10597</v>
      </c>
      <c r="M1647" t="str">
        <f>VLOOKUP(LEFT(Incoming_Data[[#This Row],[Object ID]],1),Lookup[#All],2,FALSE)</f>
        <v>Service Request</v>
      </c>
      <c r="N1647" s="36">
        <f>IFERROR(VLOOKUP(Incoming_Data[[#This Row],[Object ID]],SP_Data[#All],2,FALSE),"")</f>
        <v>41382</v>
      </c>
      <c r="O1647" s="36">
        <f>IFERROR(VLOOKUP(Incoming_Data[[#This Row],[Object ID]],Finalized_Data[#All],2,FALSE),"")</f>
        <v>41414</v>
      </c>
      <c r="P16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7" s="6">
        <f>IFERROR(DATE(YEAR(Incoming_Data[[#This Row],[Incoming Day]]),MONTH(Incoming_Data[[#This Row],[Incoming Day]]),1),"")</f>
        <v>41365</v>
      </c>
      <c r="R1647" s="3">
        <f>DATE(YEAR(Incoming_Data[[#This Row],[Incoming Day]]),1,1)</f>
        <v>41275</v>
      </c>
      <c r="S1647" s="6">
        <f>IFERROR(DATE(YEAR(Incoming_Data[[#This Row],[Completed Day]]),MONTH(Incoming_Data[[#This Row],[Completed Day]]),1),"")</f>
        <v>41365</v>
      </c>
      <c r="T1647" s="6">
        <f>IFERROR(DATE(YEAR(Incoming_Data[[#This Row],[Confirmed Day]]),MONTH(Incoming_Data[[#This Row],[Confirmed Day]]),1),"")</f>
        <v>41395</v>
      </c>
      <c r="U1647" s="12">
        <f>IF(ISNUMBER(Incoming_Data[[#This Row],[Completed Day]]),1,0)</f>
        <v>1</v>
      </c>
      <c r="V1647" s="12">
        <f>IF(ISNUMBER(Incoming_Data[[#This Row],[Confirmed Day]]),1,0)</f>
        <v>1</v>
      </c>
      <c r="X1647" t="s">
        <v>10742</v>
      </c>
      <c r="Y1647" s="36">
        <v>41410</v>
      </c>
      <c r="AA1647" t="s">
        <v>8738</v>
      </c>
      <c r="AB1647" s="36">
        <v>41425</v>
      </c>
    </row>
    <row r="1648" spans="2:28" x14ac:dyDescent="0.25">
      <c r="B1648" s="24" t="s">
        <v>30</v>
      </c>
      <c r="C1648" s="24" t="s">
        <v>17</v>
      </c>
      <c r="D1648" s="24" t="s">
        <v>2196</v>
      </c>
      <c r="E1648" s="24" t="s">
        <v>608</v>
      </c>
      <c r="F1648" s="24" t="s">
        <v>143</v>
      </c>
      <c r="G1648" s="36">
        <v>41383</v>
      </c>
      <c r="H1648" s="36">
        <v>41382</v>
      </c>
      <c r="I1648" s="12">
        <v>3</v>
      </c>
      <c r="J1648" s="12">
        <v>3</v>
      </c>
      <c r="K1648" s="12">
        <v>3</v>
      </c>
      <c r="L1648" s="24" t="s">
        <v>10597</v>
      </c>
      <c r="M1648" t="str">
        <f>VLOOKUP(LEFT(Incoming_Data[[#This Row],[Object ID]],1),Lookup[#All],2,FALSE)</f>
        <v>Service Request</v>
      </c>
      <c r="N1648" s="36">
        <f>IFERROR(VLOOKUP(Incoming_Data[[#This Row],[Object ID]],SP_Data[#All],2,FALSE),"")</f>
        <v>41383</v>
      </c>
      <c r="O1648" s="36">
        <f>IFERROR(VLOOKUP(Incoming_Data[[#This Row],[Object ID]],Finalized_Data[#All],2,FALSE),"")</f>
        <v>41414</v>
      </c>
      <c r="P16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8" s="6">
        <f>IFERROR(DATE(YEAR(Incoming_Data[[#This Row],[Incoming Day]]),MONTH(Incoming_Data[[#This Row],[Incoming Day]]),1),"")</f>
        <v>41365</v>
      </c>
      <c r="R1648" s="3">
        <f>DATE(YEAR(Incoming_Data[[#This Row],[Incoming Day]]),1,1)</f>
        <v>41275</v>
      </c>
      <c r="S1648" s="6">
        <f>IFERROR(DATE(YEAR(Incoming_Data[[#This Row],[Completed Day]]),MONTH(Incoming_Data[[#This Row],[Completed Day]]),1),"")</f>
        <v>41365</v>
      </c>
      <c r="T1648" s="6">
        <f>IFERROR(DATE(YEAR(Incoming_Data[[#This Row],[Confirmed Day]]),MONTH(Incoming_Data[[#This Row],[Confirmed Day]]),1),"")</f>
        <v>41395</v>
      </c>
      <c r="U1648" s="12">
        <f>IF(ISNUMBER(Incoming_Data[[#This Row],[Completed Day]]),1,0)</f>
        <v>1</v>
      </c>
      <c r="V1648" s="12">
        <f>IF(ISNUMBER(Incoming_Data[[#This Row],[Confirmed Day]]),1,0)</f>
        <v>1</v>
      </c>
      <c r="X1648" t="s">
        <v>11183</v>
      </c>
      <c r="Y1648" s="36">
        <v>41414</v>
      </c>
      <c r="AA1648" t="s">
        <v>8729</v>
      </c>
      <c r="AB1648" s="36">
        <v>41384</v>
      </c>
    </row>
    <row r="1649" spans="2:28" x14ac:dyDescent="0.25">
      <c r="B1649" s="24" t="s">
        <v>30</v>
      </c>
      <c r="C1649" s="24" t="s">
        <v>17</v>
      </c>
      <c r="D1649" s="24" t="s">
        <v>2196</v>
      </c>
      <c r="E1649" s="24" t="s">
        <v>609</v>
      </c>
      <c r="F1649" s="24" t="s">
        <v>610</v>
      </c>
      <c r="G1649" s="36">
        <v>41383</v>
      </c>
      <c r="H1649" s="36">
        <v>41382</v>
      </c>
      <c r="I1649" s="12">
        <v>3</v>
      </c>
      <c r="J1649" s="12">
        <v>3</v>
      </c>
      <c r="K1649" s="12">
        <v>3</v>
      </c>
      <c r="L1649" s="24" t="s">
        <v>10597</v>
      </c>
      <c r="M1649" t="str">
        <f>VLOOKUP(LEFT(Incoming_Data[[#This Row],[Object ID]],1),Lookup[#All],2,FALSE)</f>
        <v>Service Request</v>
      </c>
      <c r="N1649" s="36">
        <f>IFERROR(VLOOKUP(Incoming_Data[[#This Row],[Object ID]],SP_Data[#All],2,FALSE),"")</f>
        <v>41383</v>
      </c>
      <c r="O1649" s="36">
        <f>IFERROR(VLOOKUP(Incoming_Data[[#This Row],[Object ID]],Finalized_Data[#All],2,FALSE),"")</f>
        <v>41414</v>
      </c>
      <c r="P16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49" s="6">
        <f>IFERROR(DATE(YEAR(Incoming_Data[[#This Row],[Incoming Day]]),MONTH(Incoming_Data[[#This Row],[Incoming Day]]),1),"")</f>
        <v>41365</v>
      </c>
      <c r="R1649" s="3">
        <f>DATE(YEAR(Incoming_Data[[#This Row],[Incoming Day]]),1,1)</f>
        <v>41275</v>
      </c>
      <c r="S1649" s="6">
        <f>IFERROR(DATE(YEAR(Incoming_Data[[#This Row],[Completed Day]]),MONTH(Incoming_Data[[#This Row],[Completed Day]]),1),"")</f>
        <v>41365</v>
      </c>
      <c r="T1649" s="6">
        <f>IFERROR(DATE(YEAR(Incoming_Data[[#This Row],[Confirmed Day]]),MONTH(Incoming_Data[[#This Row],[Confirmed Day]]),1),"")</f>
        <v>41395</v>
      </c>
      <c r="U1649" s="12">
        <f>IF(ISNUMBER(Incoming_Data[[#This Row],[Completed Day]]),1,0)</f>
        <v>1</v>
      </c>
      <c r="V1649" s="12">
        <f>IF(ISNUMBER(Incoming_Data[[#This Row],[Confirmed Day]]),1,0)</f>
        <v>1</v>
      </c>
      <c r="X1649" t="s">
        <v>11850</v>
      </c>
      <c r="Y1649" s="36">
        <v>41416</v>
      </c>
      <c r="AA1649" t="s">
        <v>8720</v>
      </c>
      <c r="AB1649" s="36">
        <v>41425</v>
      </c>
    </row>
    <row r="1650" spans="2:28" x14ac:dyDescent="0.25">
      <c r="B1650" s="24" t="s">
        <v>30</v>
      </c>
      <c r="C1650" s="24" t="s">
        <v>17</v>
      </c>
      <c r="D1650" s="24" t="s">
        <v>2196</v>
      </c>
      <c r="E1650" s="24" t="s">
        <v>615</v>
      </c>
      <c r="F1650" s="24" t="s">
        <v>122</v>
      </c>
      <c r="G1650" s="36">
        <v>41383</v>
      </c>
      <c r="H1650" s="36">
        <v>41382</v>
      </c>
      <c r="I1650" s="12">
        <v>3</v>
      </c>
      <c r="J1650" s="12">
        <v>3</v>
      </c>
      <c r="K1650" s="12">
        <v>3</v>
      </c>
      <c r="L1650" s="24" t="s">
        <v>10597</v>
      </c>
      <c r="M1650" t="str">
        <f>VLOOKUP(LEFT(Incoming_Data[[#This Row],[Object ID]],1),Lookup[#All],2,FALSE)</f>
        <v>Service Request</v>
      </c>
      <c r="N1650" s="36">
        <f>IFERROR(VLOOKUP(Incoming_Data[[#This Row],[Object ID]],SP_Data[#All],2,FALSE),"")</f>
        <v>41383</v>
      </c>
      <c r="O1650" s="36">
        <f>IFERROR(VLOOKUP(Incoming_Data[[#This Row],[Object ID]],Finalized_Data[#All],2,FALSE),"")</f>
        <v>41383</v>
      </c>
      <c r="P16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0" s="6">
        <f>IFERROR(DATE(YEAR(Incoming_Data[[#This Row],[Incoming Day]]),MONTH(Incoming_Data[[#This Row],[Incoming Day]]),1),"")</f>
        <v>41365</v>
      </c>
      <c r="R1650" s="3">
        <f>DATE(YEAR(Incoming_Data[[#This Row],[Incoming Day]]),1,1)</f>
        <v>41275</v>
      </c>
      <c r="S1650" s="6">
        <f>IFERROR(DATE(YEAR(Incoming_Data[[#This Row],[Completed Day]]),MONTH(Incoming_Data[[#This Row],[Completed Day]]),1),"")</f>
        <v>41365</v>
      </c>
      <c r="T1650" s="6">
        <f>IFERROR(DATE(YEAR(Incoming_Data[[#This Row],[Confirmed Day]]),MONTH(Incoming_Data[[#This Row],[Confirmed Day]]),1),"")</f>
        <v>41365</v>
      </c>
      <c r="U1650" s="12">
        <f>IF(ISNUMBER(Incoming_Data[[#This Row],[Completed Day]]),1,0)</f>
        <v>1</v>
      </c>
      <c r="V1650" s="12">
        <f>IF(ISNUMBER(Incoming_Data[[#This Row],[Confirmed Day]]),1,0)</f>
        <v>1</v>
      </c>
      <c r="X1650" t="s">
        <v>983</v>
      </c>
      <c r="Y1650" s="36">
        <v>41415</v>
      </c>
      <c r="AA1650" t="s">
        <v>8711</v>
      </c>
      <c r="AB1650" s="36">
        <v>41425</v>
      </c>
    </row>
    <row r="1651" spans="2:28" x14ac:dyDescent="0.25">
      <c r="B1651" s="24" t="s">
        <v>30</v>
      </c>
      <c r="C1651" s="24" t="s">
        <v>17</v>
      </c>
      <c r="D1651" s="24" t="s">
        <v>2196</v>
      </c>
      <c r="E1651" s="24" t="s">
        <v>667</v>
      </c>
      <c r="F1651" s="24" t="s">
        <v>668</v>
      </c>
      <c r="G1651" s="36">
        <v>41387</v>
      </c>
      <c r="H1651" s="36">
        <v>41387</v>
      </c>
      <c r="I1651" s="12">
        <v>4</v>
      </c>
      <c r="J1651" s="12">
        <v>4</v>
      </c>
      <c r="K1651" s="12">
        <v>4</v>
      </c>
      <c r="L1651" s="24" t="s">
        <v>10597</v>
      </c>
      <c r="M1651" t="str">
        <f>VLOOKUP(LEFT(Incoming_Data[[#This Row],[Object ID]],1),Lookup[#All],2,FALSE)</f>
        <v>Service Request</v>
      </c>
      <c r="N1651" s="36">
        <f>IFERROR(VLOOKUP(Incoming_Data[[#This Row],[Object ID]],SP_Data[#All],2,FALSE),"")</f>
        <v>41395</v>
      </c>
      <c r="O1651" s="36">
        <f>IFERROR(VLOOKUP(Incoming_Data[[#This Row],[Object ID]],Finalized_Data[#All],2,FALSE),"")</f>
        <v>41426</v>
      </c>
      <c r="P16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1" s="6">
        <f>IFERROR(DATE(YEAR(Incoming_Data[[#This Row],[Incoming Day]]),MONTH(Incoming_Data[[#This Row],[Incoming Day]]),1),"")</f>
        <v>41365</v>
      </c>
      <c r="R1651" s="3">
        <f>DATE(YEAR(Incoming_Data[[#This Row],[Incoming Day]]),1,1)</f>
        <v>41275</v>
      </c>
      <c r="S1651" s="6">
        <f>IFERROR(DATE(YEAR(Incoming_Data[[#This Row],[Completed Day]]),MONTH(Incoming_Data[[#This Row],[Completed Day]]),1),"")</f>
        <v>41395</v>
      </c>
      <c r="T1651" s="6">
        <f>IFERROR(DATE(YEAR(Incoming_Data[[#This Row],[Confirmed Day]]),MONTH(Incoming_Data[[#This Row],[Confirmed Day]]),1),"")</f>
        <v>41426</v>
      </c>
      <c r="U1651" s="12">
        <f>IF(ISNUMBER(Incoming_Data[[#This Row],[Completed Day]]),1,0)</f>
        <v>1</v>
      </c>
      <c r="V1651" s="12">
        <f>IF(ISNUMBER(Incoming_Data[[#This Row],[Confirmed Day]]),1,0)</f>
        <v>1</v>
      </c>
      <c r="X1651" t="s">
        <v>11852</v>
      </c>
      <c r="Y1651" s="36">
        <v>41410</v>
      </c>
      <c r="AA1651" t="s">
        <v>8699</v>
      </c>
      <c r="AB1651" s="36">
        <v>41384</v>
      </c>
    </row>
    <row r="1652" spans="2:28" x14ac:dyDescent="0.25">
      <c r="B1652" s="24" t="s">
        <v>30</v>
      </c>
      <c r="C1652" s="24" t="s">
        <v>17</v>
      </c>
      <c r="D1652" s="24" t="s">
        <v>2196</v>
      </c>
      <c r="E1652" s="24" t="s">
        <v>671</v>
      </c>
      <c r="F1652" s="24" t="s">
        <v>122</v>
      </c>
      <c r="G1652" s="36">
        <v>41387</v>
      </c>
      <c r="H1652" s="36">
        <v>41387</v>
      </c>
      <c r="I1652" s="12">
        <v>3</v>
      </c>
      <c r="J1652" s="12">
        <v>4</v>
      </c>
      <c r="K1652" s="12">
        <v>4</v>
      </c>
      <c r="L1652" s="24" t="s">
        <v>10597</v>
      </c>
      <c r="M1652" t="str">
        <f>VLOOKUP(LEFT(Incoming_Data[[#This Row],[Object ID]],1),Lookup[#All],2,FALSE)</f>
        <v>Service Request</v>
      </c>
      <c r="N1652" s="36">
        <f>IFERROR(VLOOKUP(Incoming_Data[[#This Row],[Object ID]],SP_Data[#All],2,FALSE),"")</f>
        <v>41387</v>
      </c>
      <c r="O1652" s="36">
        <f>IFERROR(VLOOKUP(Incoming_Data[[#This Row],[Object ID]],Finalized_Data[#All],2,FALSE),"")</f>
        <v>41418</v>
      </c>
      <c r="P16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2" s="6">
        <f>IFERROR(DATE(YEAR(Incoming_Data[[#This Row],[Incoming Day]]),MONTH(Incoming_Data[[#This Row],[Incoming Day]]),1),"")</f>
        <v>41365</v>
      </c>
      <c r="R1652" s="3">
        <f>DATE(YEAR(Incoming_Data[[#This Row],[Incoming Day]]),1,1)</f>
        <v>41275</v>
      </c>
      <c r="S1652" s="6">
        <f>IFERROR(DATE(YEAR(Incoming_Data[[#This Row],[Completed Day]]),MONTH(Incoming_Data[[#This Row],[Completed Day]]),1),"")</f>
        <v>41365</v>
      </c>
      <c r="T1652" s="6">
        <f>IFERROR(DATE(YEAR(Incoming_Data[[#This Row],[Confirmed Day]]),MONTH(Incoming_Data[[#This Row],[Confirmed Day]]),1),"")</f>
        <v>41395</v>
      </c>
      <c r="U1652" s="12">
        <f>IF(ISNUMBER(Incoming_Data[[#This Row],[Completed Day]]),1,0)</f>
        <v>1</v>
      </c>
      <c r="V1652" s="12">
        <f>IF(ISNUMBER(Incoming_Data[[#This Row],[Confirmed Day]]),1,0)</f>
        <v>1</v>
      </c>
      <c r="X1652" t="s">
        <v>11404</v>
      </c>
      <c r="Y1652" s="36">
        <v>41410</v>
      </c>
      <c r="AA1652" t="s">
        <v>8707</v>
      </c>
      <c r="AB1652" s="36">
        <v>41425</v>
      </c>
    </row>
    <row r="1653" spans="2:28" x14ac:dyDescent="0.25">
      <c r="B1653" s="24" t="s">
        <v>30</v>
      </c>
      <c r="C1653" s="24" t="s">
        <v>17</v>
      </c>
      <c r="D1653" s="24" t="s">
        <v>2196</v>
      </c>
      <c r="E1653" s="24" t="s">
        <v>672</v>
      </c>
      <c r="F1653" s="24" t="s">
        <v>122</v>
      </c>
      <c r="G1653" s="36">
        <v>41387</v>
      </c>
      <c r="H1653" s="36">
        <v>41387</v>
      </c>
      <c r="I1653" s="12">
        <v>3</v>
      </c>
      <c r="J1653" s="12">
        <v>3</v>
      </c>
      <c r="K1653" s="12">
        <v>3</v>
      </c>
      <c r="L1653" s="24" t="s">
        <v>10597</v>
      </c>
      <c r="M1653" t="str">
        <f>VLOOKUP(LEFT(Incoming_Data[[#This Row],[Object ID]],1),Lookup[#All],2,FALSE)</f>
        <v>Service Request</v>
      </c>
      <c r="N1653" s="36">
        <f>IFERROR(VLOOKUP(Incoming_Data[[#This Row],[Object ID]],SP_Data[#All],2,FALSE),"")</f>
        <v>41387</v>
      </c>
      <c r="O1653" s="36">
        <f>IFERROR(VLOOKUP(Incoming_Data[[#This Row],[Object ID]],Finalized_Data[#All],2,FALSE),"")</f>
        <v>41418</v>
      </c>
      <c r="P16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3" s="6">
        <f>IFERROR(DATE(YEAR(Incoming_Data[[#This Row],[Incoming Day]]),MONTH(Incoming_Data[[#This Row],[Incoming Day]]),1),"")</f>
        <v>41365</v>
      </c>
      <c r="R1653" s="3">
        <f>DATE(YEAR(Incoming_Data[[#This Row],[Incoming Day]]),1,1)</f>
        <v>41275</v>
      </c>
      <c r="S1653" s="6">
        <f>IFERROR(DATE(YEAR(Incoming_Data[[#This Row],[Completed Day]]),MONTH(Incoming_Data[[#This Row],[Completed Day]]),1),"")</f>
        <v>41365</v>
      </c>
      <c r="T1653" s="6">
        <f>IFERROR(DATE(YEAR(Incoming_Data[[#This Row],[Confirmed Day]]),MONTH(Incoming_Data[[#This Row],[Confirmed Day]]),1),"")</f>
        <v>41395</v>
      </c>
      <c r="U1653" s="12">
        <f>IF(ISNUMBER(Incoming_Data[[#This Row],[Completed Day]]),1,0)</f>
        <v>1</v>
      </c>
      <c r="V1653" s="12">
        <f>IF(ISNUMBER(Incoming_Data[[#This Row],[Confirmed Day]]),1,0)</f>
        <v>1</v>
      </c>
      <c r="X1653" t="s">
        <v>10744</v>
      </c>
      <c r="Y1653" s="36">
        <v>41410</v>
      </c>
      <c r="AA1653" t="s">
        <v>8690</v>
      </c>
      <c r="AB1653" s="36">
        <v>41425</v>
      </c>
    </row>
    <row r="1654" spans="2:28" x14ac:dyDescent="0.25">
      <c r="B1654" s="24" t="s">
        <v>30</v>
      </c>
      <c r="C1654" s="24" t="s">
        <v>17</v>
      </c>
      <c r="D1654" s="24" t="s">
        <v>2196</v>
      </c>
      <c r="E1654" s="24" t="s">
        <v>673</v>
      </c>
      <c r="F1654" s="24" t="s">
        <v>189</v>
      </c>
      <c r="G1654" s="36">
        <v>41387</v>
      </c>
      <c r="H1654" s="36">
        <v>41387</v>
      </c>
      <c r="I1654" s="12">
        <v>3</v>
      </c>
      <c r="J1654" s="12">
        <v>3</v>
      </c>
      <c r="K1654" s="12">
        <v>3</v>
      </c>
      <c r="L1654" s="24" t="s">
        <v>10597</v>
      </c>
      <c r="M1654" t="str">
        <f>VLOOKUP(LEFT(Incoming_Data[[#This Row],[Object ID]],1),Lookup[#All],2,FALSE)</f>
        <v>Service Request</v>
      </c>
      <c r="N1654" s="36">
        <f>IFERROR(VLOOKUP(Incoming_Data[[#This Row],[Object ID]],SP_Data[#All],2,FALSE),"")</f>
        <v>41387</v>
      </c>
      <c r="O1654" s="36">
        <f>IFERROR(VLOOKUP(Incoming_Data[[#This Row],[Object ID]],Finalized_Data[#All],2,FALSE),"")</f>
        <v>41418</v>
      </c>
      <c r="P16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4" s="6">
        <f>IFERROR(DATE(YEAR(Incoming_Data[[#This Row],[Incoming Day]]),MONTH(Incoming_Data[[#This Row],[Incoming Day]]),1),"")</f>
        <v>41365</v>
      </c>
      <c r="R1654" s="3">
        <f>DATE(YEAR(Incoming_Data[[#This Row],[Incoming Day]]),1,1)</f>
        <v>41275</v>
      </c>
      <c r="S1654" s="6">
        <f>IFERROR(DATE(YEAR(Incoming_Data[[#This Row],[Completed Day]]),MONTH(Incoming_Data[[#This Row],[Completed Day]]),1),"")</f>
        <v>41365</v>
      </c>
      <c r="T1654" s="6">
        <f>IFERROR(DATE(YEAR(Incoming_Data[[#This Row],[Confirmed Day]]),MONTH(Incoming_Data[[#This Row],[Confirmed Day]]),1),"")</f>
        <v>41395</v>
      </c>
      <c r="U1654" s="12">
        <f>IF(ISNUMBER(Incoming_Data[[#This Row],[Completed Day]]),1,0)</f>
        <v>1</v>
      </c>
      <c r="V1654" s="12">
        <f>IF(ISNUMBER(Incoming_Data[[#This Row],[Confirmed Day]]),1,0)</f>
        <v>1</v>
      </c>
      <c r="X1654" t="s">
        <v>10867</v>
      </c>
      <c r="Y1654" s="36">
        <v>41411</v>
      </c>
      <c r="AA1654" t="s">
        <v>8682</v>
      </c>
      <c r="AB1654" s="36">
        <v>41425</v>
      </c>
    </row>
    <row r="1655" spans="2:28" x14ac:dyDescent="0.25">
      <c r="B1655" s="24" t="s">
        <v>30</v>
      </c>
      <c r="C1655" s="24" t="s">
        <v>17</v>
      </c>
      <c r="D1655" s="24" t="s">
        <v>2196</v>
      </c>
      <c r="E1655" s="24" t="s">
        <v>678</v>
      </c>
      <c r="F1655" s="24" t="s">
        <v>679</v>
      </c>
      <c r="G1655" s="36">
        <v>41387</v>
      </c>
      <c r="H1655" s="36">
        <v>41387</v>
      </c>
      <c r="I1655" s="12">
        <v>3</v>
      </c>
      <c r="J1655" s="12">
        <v>3</v>
      </c>
      <c r="K1655" s="12">
        <v>3</v>
      </c>
      <c r="L1655" s="24" t="s">
        <v>10597</v>
      </c>
      <c r="M1655" t="str">
        <f>VLOOKUP(LEFT(Incoming_Data[[#This Row],[Object ID]],1),Lookup[#All],2,FALSE)</f>
        <v>Service Request</v>
      </c>
      <c r="N1655" s="36">
        <f>IFERROR(VLOOKUP(Incoming_Data[[#This Row],[Object ID]],SP_Data[#All],2,FALSE),"")</f>
        <v>41387</v>
      </c>
      <c r="O1655" s="36">
        <f>IFERROR(VLOOKUP(Incoming_Data[[#This Row],[Object ID]],Finalized_Data[#All],2,FALSE),"")</f>
        <v>41418</v>
      </c>
      <c r="P16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5" s="6">
        <f>IFERROR(DATE(YEAR(Incoming_Data[[#This Row],[Incoming Day]]),MONTH(Incoming_Data[[#This Row],[Incoming Day]]),1),"")</f>
        <v>41365</v>
      </c>
      <c r="R1655" s="3">
        <f>DATE(YEAR(Incoming_Data[[#This Row],[Incoming Day]]),1,1)</f>
        <v>41275</v>
      </c>
      <c r="S1655" s="6">
        <f>IFERROR(DATE(YEAR(Incoming_Data[[#This Row],[Completed Day]]),MONTH(Incoming_Data[[#This Row],[Completed Day]]),1),"")</f>
        <v>41365</v>
      </c>
      <c r="T1655" s="6">
        <f>IFERROR(DATE(YEAR(Incoming_Data[[#This Row],[Confirmed Day]]),MONTH(Incoming_Data[[#This Row],[Confirmed Day]]),1),"")</f>
        <v>41395</v>
      </c>
      <c r="U1655" s="12">
        <f>IF(ISNUMBER(Incoming_Data[[#This Row],[Completed Day]]),1,0)</f>
        <v>1</v>
      </c>
      <c r="V1655" s="12">
        <f>IF(ISNUMBER(Incoming_Data[[#This Row],[Confirmed Day]]),1,0)</f>
        <v>1</v>
      </c>
      <c r="X1655" t="s">
        <v>11309</v>
      </c>
      <c r="Y1655" s="36">
        <v>41411</v>
      </c>
      <c r="AA1655" t="s">
        <v>8663</v>
      </c>
      <c r="AB1655" s="36">
        <v>41384</v>
      </c>
    </row>
    <row r="1656" spans="2:28" x14ac:dyDescent="0.25">
      <c r="B1656" s="24" t="s">
        <v>30</v>
      </c>
      <c r="C1656" s="24" t="s">
        <v>17</v>
      </c>
      <c r="D1656" s="24" t="s">
        <v>2196</v>
      </c>
      <c r="E1656" s="24" t="s">
        <v>680</v>
      </c>
      <c r="F1656" s="24" t="s">
        <v>681</v>
      </c>
      <c r="G1656" s="36">
        <v>41387</v>
      </c>
      <c r="H1656" s="36">
        <v>41387</v>
      </c>
      <c r="I1656" s="12">
        <v>3</v>
      </c>
      <c r="J1656" s="12">
        <v>3</v>
      </c>
      <c r="K1656" s="12">
        <v>3</v>
      </c>
      <c r="L1656" s="24" t="s">
        <v>10597</v>
      </c>
      <c r="M1656" t="str">
        <f>VLOOKUP(LEFT(Incoming_Data[[#This Row],[Object ID]],1),Lookup[#All],2,FALSE)</f>
        <v>Service Request</v>
      </c>
      <c r="N1656" s="36">
        <f>IFERROR(VLOOKUP(Incoming_Data[[#This Row],[Object ID]],SP_Data[#All],2,FALSE),"")</f>
        <v>41387</v>
      </c>
      <c r="O1656" s="36">
        <f>IFERROR(VLOOKUP(Incoming_Data[[#This Row],[Object ID]],Finalized_Data[#All],2,FALSE),"")</f>
        <v>41418</v>
      </c>
      <c r="P16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6" s="6">
        <f>IFERROR(DATE(YEAR(Incoming_Data[[#This Row],[Incoming Day]]),MONTH(Incoming_Data[[#This Row],[Incoming Day]]),1),"")</f>
        <v>41365</v>
      </c>
      <c r="R1656" s="3">
        <f>DATE(YEAR(Incoming_Data[[#This Row],[Incoming Day]]),1,1)</f>
        <v>41275</v>
      </c>
      <c r="S1656" s="6">
        <f>IFERROR(DATE(YEAR(Incoming_Data[[#This Row],[Completed Day]]),MONTH(Incoming_Data[[#This Row],[Completed Day]]),1),"")</f>
        <v>41365</v>
      </c>
      <c r="T1656" s="6">
        <f>IFERROR(DATE(YEAR(Incoming_Data[[#This Row],[Confirmed Day]]),MONTH(Incoming_Data[[#This Row],[Confirmed Day]]),1),"")</f>
        <v>41395</v>
      </c>
      <c r="U1656" s="12">
        <f>IF(ISNUMBER(Incoming_Data[[#This Row],[Completed Day]]),1,0)</f>
        <v>1</v>
      </c>
      <c r="V1656" s="12">
        <f>IF(ISNUMBER(Incoming_Data[[#This Row],[Confirmed Day]]),1,0)</f>
        <v>1</v>
      </c>
      <c r="X1656" t="s">
        <v>12148</v>
      </c>
      <c r="Y1656" s="36">
        <v>41410</v>
      </c>
      <c r="AA1656" t="s">
        <v>8667</v>
      </c>
      <c r="AB1656" s="36">
        <v>41425</v>
      </c>
    </row>
    <row r="1657" spans="2:28" x14ac:dyDescent="0.25">
      <c r="B1657" s="24" t="s">
        <v>30</v>
      </c>
      <c r="C1657" s="24" t="s">
        <v>17</v>
      </c>
      <c r="D1657" s="24" t="s">
        <v>2196</v>
      </c>
      <c r="E1657" s="24" t="s">
        <v>682</v>
      </c>
      <c r="F1657" s="24" t="s">
        <v>556</v>
      </c>
      <c r="G1657" s="36">
        <v>41387</v>
      </c>
      <c r="H1657" s="36">
        <v>41387</v>
      </c>
      <c r="I1657" s="12">
        <v>3</v>
      </c>
      <c r="J1657" s="12">
        <v>3</v>
      </c>
      <c r="K1657" s="12">
        <v>3</v>
      </c>
      <c r="L1657" s="24" t="s">
        <v>10597</v>
      </c>
      <c r="M1657" t="str">
        <f>VLOOKUP(LEFT(Incoming_Data[[#This Row],[Object ID]],1),Lookup[#All],2,FALSE)</f>
        <v>Service Request</v>
      </c>
      <c r="N1657" s="36">
        <f>IFERROR(VLOOKUP(Incoming_Data[[#This Row],[Object ID]],SP_Data[#All],2,FALSE),"")</f>
        <v>41387</v>
      </c>
      <c r="O1657" s="36">
        <f>IFERROR(VLOOKUP(Incoming_Data[[#This Row],[Object ID]],Finalized_Data[#All],2,FALSE),"")</f>
        <v>41418</v>
      </c>
      <c r="P16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7" s="6">
        <f>IFERROR(DATE(YEAR(Incoming_Data[[#This Row],[Incoming Day]]),MONTH(Incoming_Data[[#This Row],[Incoming Day]]),1),"")</f>
        <v>41365</v>
      </c>
      <c r="R1657" s="3">
        <f>DATE(YEAR(Incoming_Data[[#This Row],[Incoming Day]]),1,1)</f>
        <v>41275</v>
      </c>
      <c r="S1657" s="6">
        <f>IFERROR(DATE(YEAR(Incoming_Data[[#This Row],[Completed Day]]),MONTH(Incoming_Data[[#This Row],[Completed Day]]),1),"")</f>
        <v>41365</v>
      </c>
      <c r="T1657" s="6">
        <f>IFERROR(DATE(YEAR(Incoming_Data[[#This Row],[Confirmed Day]]),MONTH(Incoming_Data[[#This Row],[Confirmed Day]]),1),"")</f>
        <v>41395</v>
      </c>
      <c r="U1657" s="12">
        <f>IF(ISNUMBER(Incoming_Data[[#This Row],[Completed Day]]),1,0)</f>
        <v>1</v>
      </c>
      <c r="V1657" s="12">
        <f>IF(ISNUMBER(Incoming_Data[[#This Row],[Confirmed Day]]),1,0)</f>
        <v>1</v>
      </c>
      <c r="X1657" t="s">
        <v>11311</v>
      </c>
      <c r="Y1657" s="36">
        <v>41425</v>
      </c>
      <c r="AA1657" t="s">
        <v>8650</v>
      </c>
      <c r="AB1657" s="36">
        <v>41384</v>
      </c>
    </row>
    <row r="1658" spans="2:28" x14ac:dyDescent="0.25">
      <c r="B1658" s="24" t="s">
        <v>30</v>
      </c>
      <c r="C1658" s="24" t="s">
        <v>17</v>
      </c>
      <c r="D1658" s="24" t="s">
        <v>2196</v>
      </c>
      <c r="E1658" s="24" t="s">
        <v>683</v>
      </c>
      <c r="F1658" s="24" t="s">
        <v>684</v>
      </c>
      <c r="G1658" s="36">
        <v>41387</v>
      </c>
      <c r="H1658" s="36">
        <v>41387</v>
      </c>
      <c r="I1658" s="12">
        <v>3</v>
      </c>
      <c r="J1658" s="12">
        <v>3</v>
      </c>
      <c r="K1658" s="12">
        <v>3</v>
      </c>
      <c r="L1658" s="24" t="s">
        <v>10597</v>
      </c>
      <c r="M1658" t="str">
        <f>VLOOKUP(LEFT(Incoming_Data[[#This Row],[Object ID]],1),Lookup[#All],2,FALSE)</f>
        <v>Service Request</v>
      </c>
      <c r="N1658" s="36">
        <f>IFERROR(VLOOKUP(Incoming_Data[[#This Row],[Object ID]],SP_Data[#All],2,FALSE),"")</f>
        <v>41387</v>
      </c>
      <c r="O1658" s="36">
        <f>IFERROR(VLOOKUP(Incoming_Data[[#This Row],[Object ID]],Finalized_Data[#All],2,FALSE),"")</f>
        <v>41418</v>
      </c>
      <c r="P16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8" s="6">
        <f>IFERROR(DATE(YEAR(Incoming_Data[[#This Row],[Incoming Day]]),MONTH(Incoming_Data[[#This Row],[Incoming Day]]),1),"")</f>
        <v>41365</v>
      </c>
      <c r="R1658" s="3">
        <f>DATE(YEAR(Incoming_Data[[#This Row],[Incoming Day]]),1,1)</f>
        <v>41275</v>
      </c>
      <c r="S1658" s="6">
        <f>IFERROR(DATE(YEAR(Incoming_Data[[#This Row],[Completed Day]]),MONTH(Incoming_Data[[#This Row],[Completed Day]]),1),"")</f>
        <v>41365</v>
      </c>
      <c r="T1658" s="6">
        <f>IFERROR(DATE(YEAR(Incoming_Data[[#This Row],[Confirmed Day]]),MONTH(Incoming_Data[[#This Row],[Confirmed Day]]),1),"")</f>
        <v>41395</v>
      </c>
      <c r="U1658" s="12">
        <f>IF(ISNUMBER(Incoming_Data[[#This Row],[Completed Day]]),1,0)</f>
        <v>1</v>
      </c>
      <c r="V1658" s="12">
        <f>IF(ISNUMBER(Incoming_Data[[#This Row],[Confirmed Day]]),1,0)</f>
        <v>1</v>
      </c>
      <c r="X1658" t="s">
        <v>11853</v>
      </c>
      <c r="Y1658" s="36">
        <v>41410</v>
      </c>
      <c r="AA1658" t="s">
        <v>8635</v>
      </c>
      <c r="AB1658" s="36">
        <v>41384</v>
      </c>
    </row>
    <row r="1659" spans="2:28" x14ac:dyDescent="0.25">
      <c r="B1659" s="24" t="s">
        <v>30</v>
      </c>
      <c r="C1659" s="24" t="s">
        <v>17</v>
      </c>
      <c r="D1659" s="24" t="s">
        <v>2196</v>
      </c>
      <c r="E1659" s="24" t="s">
        <v>685</v>
      </c>
      <c r="F1659" s="24" t="s">
        <v>686</v>
      </c>
      <c r="G1659" s="36">
        <v>41387</v>
      </c>
      <c r="H1659" s="36">
        <v>41387</v>
      </c>
      <c r="I1659" s="12">
        <v>3</v>
      </c>
      <c r="J1659" s="12">
        <v>3</v>
      </c>
      <c r="K1659" s="12">
        <v>3</v>
      </c>
      <c r="L1659" s="24" t="s">
        <v>10597</v>
      </c>
      <c r="M1659" t="str">
        <f>VLOOKUP(LEFT(Incoming_Data[[#This Row],[Object ID]],1),Lookup[#All],2,FALSE)</f>
        <v>Service Request</v>
      </c>
      <c r="N1659" s="36">
        <f>IFERROR(VLOOKUP(Incoming_Data[[#This Row],[Object ID]],SP_Data[#All],2,FALSE),"")</f>
        <v>41387</v>
      </c>
      <c r="O1659" s="36">
        <f>IFERROR(VLOOKUP(Incoming_Data[[#This Row],[Object ID]],Finalized_Data[#All],2,FALSE),"")</f>
        <v>41418</v>
      </c>
      <c r="P16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59" s="6">
        <f>IFERROR(DATE(YEAR(Incoming_Data[[#This Row],[Incoming Day]]),MONTH(Incoming_Data[[#This Row],[Incoming Day]]),1),"")</f>
        <v>41365</v>
      </c>
      <c r="R1659" s="3">
        <f>DATE(YEAR(Incoming_Data[[#This Row],[Incoming Day]]),1,1)</f>
        <v>41275</v>
      </c>
      <c r="S1659" s="6">
        <f>IFERROR(DATE(YEAR(Incoming_Data[[#This Row],[Completed Day]]),MONTH(Incoming_Data[[#This Row],[Completed Day]]),1),"")</f>
        <v>41365</v>
      </c>
      <c r="T1659" s="6">
        <f>IFERROR(DATE(YEAR(Incoming_Data[[#This Row],[Confirmed Day]]),MONTH(Incoming_Data[[#This Row],[Confirmed Day]]),1),"")</f>
        <v>41395</v>
      </c>
      <c r="U1659" s="12">
        <f>IF(ISNUMBER(Incoming_Data[[#This Row],[Completed Day]]),1,0)</f>
        <v>1</v>
      </c>
      <c r="V1659" s="12">
        <f>IF(ISNUMBER(Incoming_Data[[#This Row],[Confirmed Day]]),1,0)</f>
        <v>1</v>
      </c>
      <c r="X1659" t="s">
        <v>11855</v>
      </c>
      <c r="Y1659" s="36">
        <v>41410</v>
      </c>
      <c r="AA1659" t="s">
        <v>8639</v>
      </c>
      <c r="AB1659" s="36">
        <v>41425</v>
      </c>
    </row>
    <row r="1660" spans="2:28" x14ac:dyDescent="0.25">
      <c r="B1660" s="24" t="s">
        <v>30</v>
      </c>
      <c r="C1660" s="24" t="s">
        <v>17</v>
      </c>
      <c r="D1660" s="24" t="s">
        <v>2196</v>
      </c>
      <c r="E1660" s="24" t="s">
        <v>687</v>
      </c>
      <c r="F1660" s="24" t="s">
        <v>688</v>
      </c>
      <c r="G1660" s="36">
        <v>41387</v>
      </c>
      <c r="H1660" s="36">
        <v>41387</v>
      </c>
      <c r="I1660" s="12">
        <v>3</v>
      </c>
      <c r="J1660" s="12">
        <v>3</v>
      </c>
      <c r="K1660" s="12">
        <v>4</v>
      </c>
      <c r="L1660" s="24" t="s">
        <v>10597</v>
      </c>
      <c r="M1660" t="str">
        <f>VLOOKUP(LEFT(Incoming_Data[[#This Row],[Object ID]],1),Lookup[#All],2,FALSE)</f>
        <v>Service Request</v>
      </c>
      <c r="N1660" s="36">
        <f>IFERROR(VLOOKUP(Incoming_Data[[#This Row],[Object ID]],SP_Data[#All],2,FALSE),"")</f>
        <v>41387</v>
      </c>
      <c r="O1660" s="36">
        <f>IFERROR(VLOOKUP(Incoming_Data[[#This Row],[Object ID]],Finalized_Data[#All],2,FALSE),"")</f>
        <v>41418</v>
      </c>
      <c r="P16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0" s="6">
        <f>IFERROR(DATE(YEAR(Incoming_Data[[#This Row],[Incoming Day]]),MONTH(Incoming_Data[[#This Row],[Incoming Day]]),1),"")</f>
        <v>41365</v>
      </c>
      <c r="R1660" s="3">
        <f>DATE(YEAR(Incoming_Data[[#This Row],[Incoming Day]]),1,1)</f>
        <v>41275</v>
      </c>
      <c r="S1660" s="6">
        <f>IFERROR(DATE(YEAR(Incoming_Data[[#This Row],[Completed Day]]),MONTH(Incoming_Data[[#This Row],[Completed Day]]),1),"")</f>
        <v>41365</v>
      </c>
      <c r="T1660" s="6">
        <f>IFERROR(DATE(YEAR(Incoming_Data[[#This Row],[Confirmed Day]]),MONTH(Incoming_Data[[#This Row],[Confirmed Day]]),1),"")</f>
        <v>41395</v>
      </c>
      <c r="U1660" s="12">
        <f>IF(ISNUMBER(Incoming_Data[[#This Row],[Completed Day]]),1,0)</f>
        <v>1</v>
      </c>
      <c r="V1660" s="12">
        <f>IF(ISNUMBER(Incoming_Data[[#This Row],[Confirmed Day]]),1,0)</f>
        <v>1</v>
      </c>
      <c r="X1660" t="s">
        <v>11856</v>
      </c>
      <c r="Y1660" s="36">
        <v>41410</v>
      </c>
      <c r="AA1660" t="s">
        <v>8617</v>
      </c>
      <c r="AB1660" s="36">
        <v>41384</v>
      </c>
    </row>
    <row r="1661" spans="2:28" x14ac:dyDescent="0.25">
      <c r="B1661" s="24" t="s">
        <v>30</v>
      </c>
      <c r="C1661" s="24" t="s">
        <v>17</v>
      </c>
      <c r="D1661" s="24" t="s">
        <v>2196</v>
      </c>
      <c r="E1661" s="24" t="s">
        <v>689</v>
      </c>
      <c r="F1661" s="24" t="s">
        <v>690</v>
      </c>
      <c r="G1661" s="36">
        <v>41387</v>
      </c>
      <c r="H1661" s="36">
        <v>41387</v>
      </c>
      <c r="I1661" s="12">
        <v>3</v>
      </c>
      <c r="J1661" s="12">
        <v>3</v>
      </c>
      <c r="K1661" s="12">
        <v>3</v>
      </c>
      <c r="L1661" s="24" t="s">
        <v>10597</v>
      </c>
      <c r="M1661" t="str">
        <f>VLOOKUP(LEFT(Incoming_Data[[#This Row],[Object ID]],1),Lookup[#All],2,FALSE)</f>
        <v>Service Request</v>
      </c>
      <c r="N1661" s="36">
        <f>IFERROR(VLOOKUP(Incoming_Data[[#This Row],[Object ID]],SP_Data[#All],2,FALSE),"")</f>
        <v>41387</v>
      </c>
      <c r="O1661" s="36">
        <f>IFERROR(VLOOKUP(Incoming_Data[[#This Row],[Object ID]],Finalized_Data[#All],2,FALSE),"")</f>
        <v>41418</v>
      </c>
      <c r="P16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1" s="6">
        <f>IFERROR(DATE(YEAR(Incoming_Data[[#This Row],[Incoming Day]]),MONTH(Incoming_Data[[#This Row],[Incoming Day]]),1),"")</f>
        <v>41365</v>
      </c>
      <c r="R1661" s="3">
        <f>DATE(YEAR(Incoming_Data[[#This Row],[Incoming Day]]),1,1)</f>
        <v>41275</v>
      </c>
      <c r="S1661" s="6">
        <f>IFERROR(DATE(YEAR(Incoming_Data[[#This Row],[Completed Day]]),MONTH(Incoming_Data[[#This Row],[Completed Day]]),1),"")</f>
        <v>41365</v>
      </c>
      <c r="T1661" s="6">
        <f>IFERROR(DATE(YEAR(Incoming_Data[[#This Row],[Confirmed Day]]),MONTH(Incoming_Data[[#This Row],[Confirmed Day]]),1),"")</f>
        <v>41395</v>
      </c>
      <c r="U1661" s="12">
        <f>IF(ISNUMBER(Incoming_Data[[#This Row],[Completed Day]]),1,0)</f>
        <v>1</v>
      </c>
      <c r="V1661" s="12">
        <f>IF(ISNUMBER(Incoming_Data[[#This Row],[Confirmed Day]]),1,0)</f>
        <v>1</v>
      </c>
      <c r="X1661" t="s">
        <v>10746</v>
      </c>
      <c r="Y1661" s="36">
        <v>41410</v>
      </c>
      <c r="AA1661" t="s">
        <v>8608</v>
      </c>
      <c r="AB1661" s="36">
        <v>41425</v>
      </c>
    </row>
    <row r="1662" spans="2:28" x14ac:dyDescent="0.25">
      <c r="B1662" s="24" t="s">
        <v>30</v>
      </c>
      <c r="C1662" s="24" t="s">
        <v>17</v>
      </c>
      <c r="D1662" s="24" t="s">
        <v>2196</v>
      </c>
      <c r="E1662" s="24" t="s">
        <v>692</v>
      </c>
      <c r="F1662" s="24" t="s">
        <v>437</v>
      </c>
      <c r="G1662" s="36">
        <v>41387</v>
      </c>
      <c r="H1662" s="36">
        <v>41387</v>
      </c>
      <c r="I1662" s="12">
        <v>3</v>
      </c>
      <c r="J1662" s="12">
        <v>3</v>
      </c>
      <c r="K1662" s="12">
        <v>3</v>
      </c>
      <c r="L1662" s="24" t="s">
        <v>10597</v>
      </c>
      <c r="M1662" t="str">
        <f>VLOOKUP(LEFT(Incoming_Data[[#This Row],[Object ID]],1),Lookup[#All],2,FALSE)</f>
        <v>Service Request</v>
      </c>
      <c r="N1662" s="36">
        <f>IFERROR(VLOOKUP(Incoming_Data[[#This Row],[Object ID]],SP_Data[#All],2,FALSE),"")</f>
        <v>41387</v>
      </c>
      <c r="O1662" s="36">
        <f>IFERROR(VLOOKUP(Incoming_Data[[#This Row],[Object ID]],Finalized_Data[#All],2,FALSE),"")</f>
        <v>41418</v>
      </c>
      <c r="P16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2" s="6">
        <f>IFERROR(DATE(YEAR(Incoming_Data[[#This Row],[Incoming Day]]),MONTH(Incoming_Data[[#This Row],[Incoming Day]]),1),"")</f>
        <v>41365</v>
      </c>
      <c r="R1662" s="3">
        <f>DATE(YEAR(Incoming_Data[[#This Row],[Incoming Day]]),1,1)</f>
        <v>41275</v>
      </c>
      <c r="S1662" s="6">
        <f>IFERROR(DATE(YEAR(Incoming_Data[[#This Row],[Completed Day]]),MONTH(Incoming_Data[[#This Row],[Completed Day]]),1),"")</f>
        <v>41365</v>
      </c>
      <c r="T1662" s="6">
        <f>IFERROR(DATE(YEAR(Incoming_Data[[#This Row],[Confirmed Day]]),MONTH(Incoming_Data[[#This Row],[Confirmed Day]]),1),"")</f>
        <v>41395</v>
      </c>
      <c r="U1662" s="12">
        <f>IF(ISNUMBER(Incoming_Data[[#This Row],[Completed Day]]),1,0)</f>
        <v>1</v>
      </c>
      <c r="V1662" s="12">
        <f>IF(ISNUMBER(Incoming_Data[[#This Row],[Confirmed Day]]),1,0)</f>
        <v>1</v>
      </c>
      <c r="X1662" t="s">
        <v>11756</v>
      </c>
      <c r="Y1662" s="36">
        <v>41428</v>
      </c>
      <c r="AA1662" t="s">
        <v>8603</v>
      </c>
      <c r="AB1662" s="36">
        <v>41425</v>
      </c>
    </row>
    <row r="1663" spans="2:28" x14ac:dyDescent="0.25">
      <c r="B1663" s="24" t="s">
        <v>30</v>
      </c>
      <c r="C1663" s="24" t="s">
        <v>17</v>
      </c>
      <c r="D1663" s="24" t="s">
        <v>2196</v>
      </c>
      <c r="E1663" s="24" t="s">
        <v>693</v>
      </c>
      <c r="F1663" s="24" t="s">
        <v>694</v>
      </c>
      <c r="G1663" s="36">
        <v>41387</v>
      </c>
      <c r="H1663" s="36">
        <v>41387</v>
      </c>
      <c r="I1663" s="12">
        <v>3</v>
      </c>
      <c r="J1663" s="12">
        <v>3</v>
      </c>
      <c r="K1663" s="12">
        <v>3</v>
      </c>
      <c r="L1663" s="24" t="s">
        <v>10597</v>
      </c>
      <c r="M1663" t="str">
        <f>VLOOKUP(LEFT(Incoming_Data[[#This Row],[Object ID]],1),Lookup[#All],2,FALSE)</f>
        <v>Service Request</v>
      </c>
      <c r="N1663" s="36">
        <f>IFERROR(VLOOKUP(Incoming_Data[[#This Row],[Object ID]],SP_Data[#All],2,FALSE),"")</f>
        <v>41387</v>
      </c>
      <c r="O1663" s="36">
        <f>IFERROR(VLOOKUP(Incoming_Data[[#This Row],[Object ID]],Finalized_Data[#All],2,FALSE),"")</f>
        <v>41418</v>
      </c>
      <c r="P16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3" s="6">
        <f>IFERROR(DATE(YEAR(Incoming_Data[[#This Row],[Incoming Day]]),MONTH(Incoming_Data[[#This Row],[Incoming Day]]),1),"")</f>
        <v>41365</v>
      </c>
      <c r="R1663" s="3">
        <f>DATE(YEAR(Incoming_Data[[#This Row],[Incoming Day]]),1,1)</f>
        <v>41275</v>
      </c>
      <c r="S1663" s="6">
        <f>IFERROR(DATE(YEAR(Incoming_Data[[#This Row],[Completed Day]]),MONTH(Incoming_Data[[#This Row],[Completed Day]]),1),"")</f>
        <v>41365</v>
      </c>
      <c r="T1663" s="6">
        <f>IFERROR(DATE(YEAR(Incoming_Data[[#This Row],[Confirmed Day]]),MONTH(Incoming_Data[[#This Row],[Confirmed Day]]),1),"")</f>
        <v>41395</v>
      </c>
      <c r="U1663" s="12">
        <f>IF(ISNUMBER(Incoming_Data[[#This Row],[Completed Day]]),1,0)</f>
        <v>1</v>
      </c>
      <c r="V1663" s="12">
        <f>IF(ISNUMBER(Incoming_Data[[#This Row],[Confirmed Day]]),1,0)</f>
        <v>1</v>
      </c>
      <c r="X1663" t="s">
        <v>1415</v>
      </c>
      <c r="Y1663" s="36">
        <v>41410</v>
      </c>
      <c r="AA1663" t="s">
        <v>8599</v>
      </c>
      <c r="AB1663" s="36">
        <v>41425</v>
      </c>
    </row>
    <row r="1664" spans="2:28" x14ac:dyDescent="0.25">
      <c r="B1664" s="24" t="s">
        <v>30</v>
      </c>
      <c r="C1664" s="24" t="s">
        <v>17</v>
      </c>
      <c r="D1664" s="24" t="s">
        <v>2196</v>
      </c>
      <c r="E1664" s="24" t="s">
        <v>695</v>
      </c>
      <c r="F1664" s="24" t="s">
        <v>556</v>
      </c>
      <c r="G1664" s="36">
        <v>41387</v>
      </c>
      <c r="H1664" s="36">
        <v>41387</v>
      </c>
      <c r="I1664" s="12">
        <v>3</v>
      </c>
      <c r="J1664" s="12">
        <v>3</v>
      </c>
      <c r="K1664" s="12">
        <v>3</v>
      </c>
      <c r="L1664" s="24" t="s">
        <v>10597</v>
      </c>
      <c r="M1664" t="str">
        <f>VLOOKUP(LEFT(Incoming_Data[[#This Row],[Object ID]],1),Lookup[#All],2,FALSE)</f>
        <v>Service Request</v>
      </c>
      <c r="N1664" s="36">
        <f>IFERROR(VLOOKUP(Incoming_Data[[#This Row],[Object ID]],SP_Data[#All],2,FALSE),"")</f>
        <v>41387</v>
      </c>
      <c r="O1664" s="36">
        <f>IFERROR(VLOOKUP(Incoming_Data[[#This Row],[Object ID]],Finalized_Data[#All],2,FALSE),"")</f>
        <v>41418</v>
      </c>
      <c r="P16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4" s="6">
        <f>IFERROR(DATE(YEAR(Incoming_Data[[#This Row],[Incoming Day]]),MONTH(Incoming_Data[[#This Row],[Incoming Day]]),1),"")</f>
        <v>41365</v>
      </c>
      <c r="R1664" s="3">
        <f>DATE(YEAR(Incoming_Data[[#This Row],[Incoming Day]]),1,1)</f>
        <v>41275</v>
      </c>
      <c r="S1664" s="6">
        <f>IFERROR(DATE(YEAR(Incoming_Data[[#This Row],[Completed Day]]),MONTH(Incoming_Data[[#This Row],[Completed Day]]),1),"")</f>
        <v>41365</v>
      </c>
      <c r="T1664" s="6">
        <f>IFERROR(DATE(YEAR(Incoming_Data[[#This Row],[Confirmed Day]]),MONTH(Incoming_Data[[#This Row],[Confirmed Day]]),1),"")</f>
        <v>41395</v>
      </c>
      <c r="U1664" s="12">
        <f>IF(ISNUMBER(Incoming_Data[[#This Row],[Completed Day]]),1,0)</f>
        <v>1</v>
      </c>
      <c r="V1664" s="12">
        <f>IF(ISNUMBER(Incoming_Data[[#This Row],[Confirmed Day]]),1,0)</f>
        <v>1</v>
      </c>
      <c r="X1664" t="s">
        <v>985</v>
      </c>
      <c r="Y1664" s="36">
        <v>41410</v>
      </c>
      <c r="AA1664" t="s">
        <v>8580</v>
      </c>
      <c r="AB1664" s="36">
        <v>41425</v>
      </c>
    </row>
    <row r="1665" spans="2:28" x14ac:dyDescent="0.25">
      <c r="B1665" s="24" t="s">
        <v>30</v>
      </c>
      <c r="C1665" s="24" t="s">
        <v>17</v>
      </c>
      <c r="D1665" s="24" t="s">
        <v>2196</v>
      </c>
      <c r="E1665" s="24" t="s">
        <v>696</v>
      </c>
      <c r="F1665" s="24" t="s">
        <v>681</v>
      </c>
      <c r="G1665" s="36">
        <v>41387</v>
      </c>
      <c r="H1665" s="36">
        <v>41387</v>
      </c>
      <c r="I1665" s="12">
        <v>3</v>
      </c>
      <c r="J1665" s="12">
        <v>3</v>
      </c>
      <c r="K1665" s="12">
        <v>3</v>
      </c>
      <c r="L1665" s="24" t="s">
        <v>10597</v>
      </c>
      <c r="M1665" t="str">
        <f>VLOOKUP(LEFT(Incoming_Data[[#This Row],[Object ID]],1),Lookup[#All],2,FALSE)</f>
        <v>Service Request</v>
      </c>
      <c r="N1665" s="36">
        <f>IFERROR(VLOOKUP(Incoming_Data[[#This Row],[Object ID]],SP_Data[#All],2,FALSE),"")</f>
        <v>41387</v>
      </c>
      <c r="O1665" s="36">
        <f>IFERROR(VLOOKUP(Incoming_Data[[#This Row],[Object ID]],Finalized_Data[#All],2,FALSE),"")</f>
        <v>41418</v>
      </c>
      <c r="P16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5" s="6">
        <f>IFERROR(DATE(YEAR(Incoming_Data[[#This Row],[Incoming Day]]),MONTH(Incoming_Data[[#This Row],[Incoming Day]]),1),"")</f>
        <v>41365</v>
      </c>
      <c r="R1665" s="3">
        <f>DATE(YEAR(Incoming_Data[[#This Row],[Incoming Day]]),1,1)</f>
        <v>41275</v>
      </c>
      <c r="S1665" s="6">
        <f>IFERROR(DATE(YEAR(Incoming_Data[[#This Row],[Completed Day]]),MONTH(Incoming_Data[[#This Row],[Completed Day]]),1),"")</f>
        <v>41365</v>
      </c>
      <c r="T1665" s="6">
        <f>IFERROR(DATE(YEAR(Incoming_Data[[#This Row],[Confirmed Day]]),MONTH(Incoming_Data[[#This Row],[Confirmed Day]]),1),"")</f>
        <v>41395</v>
      </c>
      <c r="U1665" s="12">
        <f>IF(ISNUMBER(Incoming_Data[[#This Row],[Completed Day]]),1,0)</f>
        <v>1</v>
      </c>
      <c r="V1665" s="12">
        <f>IF(ISNUMBER(Incoming_Data[[#This Row],[Confirmed Day]]),1,0)</f>
        <v>1</v>
      </c>
      <c r="X1665" t="s">
        <v>987</v>
      </c>
      <c r="Y1665" s="36">
        <v>41410</v>
      </c>
      <c r="AA1665" t="s">
        <v>8560</v>
      </c>
      <c r="AB1665" s="36">
        <v>41384</v>
      </c>
    </row>
    <row r="1666" spans="2:28" x14ac:dyDescent="0.25">
      <c r="B1666" s="24" t="s">
        <v>30</v>
      </c>
      <c r="C1666" s="24" t="s">
        <v>17</v>
      </c>
      <c r="D1666" s="24" t="s">
        <v>2196</v>
      </c>
      <c r="E1666" s="24" t="s">
        <v>703</v>
      </c>
      <c r="F1666" s="24" t="s">
        <v>409</v>
      </c>
      <c r="G1666" s="36">
        <v>41388</v>
      </c>
      <c r="H1666" s="36">
        <v>41388</v>
      </c>
      <c r="I1666" s="12">
        <v>3</v>
      </c>
      <c r="J1666" s="12">
        <v>3</v>
      </c>
      <c r="K1666" s="12">
        <v>3</v>
      </c>
      <c r="L1666" s="24" t="s">
        <v>10597</v>
      </c>
      <c r="M1666" t="str">
        <f>VLOOKUP(LEFT(Incoming_Data[[#This Row],[Object ID]],1),Lookup[#All],2,FALSE)</f>
        <v>Service Request</v>
      </c>
      <c r="N1666" s="36">
        <f>IFERROR(VLOOKUP(Incoming_Data[[#This Row],[Object ID]],SP_Data[#All],2,FALSE),"")</f>
        <v>41389</v>
      </c>
      <c r="O1666" s="36">
        <f>IFERROR(VLOOKUP(Incoming_Data[[#This Row],[Object ID]],Finalized_Data[#All],2,FALSE),"")</f>
        <v>41420</v>
      </c>
      <c r="P16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6" s="6">
        <f>IFERROR(DATE(YEAR(Incoming_Data[[#This Row],[Incoming Day]]),MONTH(Incoming_Data[[#This Row],[Incoming Day]]),1),"")</f>
        <v>41365</v>
      </c>
      <c r="R1666" s="3">
        <f>DATE(YEAR(Incoming_Data[[#This Row],[Incoming Day]]),1,1)</f>
        <v>41275</v>
      </c>
      <c r="S1666" s="6">
        <f>IFERROR(DATE(YEAR(Incoming_Data[[#This Row],[Completed Day]]),MONTH(Incoming_Data[[#This Row],[Completed Day]]),1),"")</f>
        <v>41365</v>
      </c>
      <c r="T1666" s="6">
        <f>IFERROR(DATE(YEAR(Incoming_Data[[#This Row],[Confirmed Day]]),MONTH(Incoming_Data[[#This Row],[Confirmed Day]]),1),"")</f>
        <v>41395</v>
      </c>
      <c r="U1666" s="12">
        <f>IF(ISNUMBER(Incoming_Data[[#This Row],[Completed Day]]),1,0)</f>
        <v>1</v>
      </c>
      <c r="V1666" s="12">
        <f>IF(ISNUMBER(Incoming_Data[[#This Row],[Confirmed Day]]),1,0)</f>
        <v>1</v>
      </c>
      <c r="X1666" t="s">
        <v>11858</v>
      </c>
      <c r="Y1666" s="36">
        <v>41411</v>
      </c>
      <c r="AA1666" t="s">
        <v>8557</v>
      </c>
      <c r="AB1666" s="36">
        <v>41355</v>
      </c>
    </row>
    <row r="1667" spans="2:28" x14ac:dyDescent="0.25">
      <c r="B1667" s="24" t="s">
        <v>30</v>
      </c>
      <c r="C1667" s="24" t="s">
        <v>17</v>
      </c>
      <c r="D1667" s="24" t="s">
        <v>2196</v>
      </c>
      <c r="E1667" s="24" t="s">
        <v>720</v>
      </c>
      <c r="F1667" s="24" t="s">
        <v>721</v>
      </c>
      <c r="G1667" s="36">
        <v>41389</v>
      </c>
      <c r="H1667" s="36">
        <v>41389</v>
      </c>
      <c r="I1667" s="12">
        <v>3</v>
      </c>
      <c r="J1667" s="12">
        <v>3</v>
      </c>
      <c r="K1667" s="12">
        <v>3</v>
      </c>
      <c r="L1667" s="24" t="s">
        <v>10597</v>
      </c>
      <c r="M1667" t="str">
        <f>VLOOKUP(LEFT(Incoming_Data[[#This Row],[Object ID]],1),Lookup[#All],2,FALSE)</f>
        <v>Service Request</v>
      </c>
      <c r="N1667" s="36">
        <f>IFERROR(VLOOKUP(Incoming_Data[[#This Row],[Object ID]],SP_Data[#All],2,FALSE),"")</f>
        <v>41389</v>
      </c>
      <c r="O1667" s="36">
        <f>IFERROR(VLOOKUP(Incoming_Data[[#This Row],[Object ID]],Finalized_Data[#All],2,FALSE),"")</f>
        <v>41420</v>
      </c>
      <c r="P16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7" s="6">
        <f>IFERROR(DATE(YEAR(Incoming_Data[[#This Row],[Incoming Day]]),MONTH(Incoming_Data[[#This Row],[Incoming Day]]),1),"")</f>
        <v>41365</v>
      </c>
      <c r="R1667" s="3">
        <f>DATE(YEAR(Incoming_Data[[#This Row],[Incoming Day]]),1,1)</f>
        <v>41275</v>
      </c>
      <c r="S1667" s="6">
        <f>IFERROR(DATE(YEAR(Incoming_Data[[#This Row],[Completed Day]]),MONTH(Incoming_Data[[#This Row],[Completed Day]]),1),"")</f>
        <v>41365</v>
      </c>
      <c r="T1667" s="6">
        <f>IFERROR(DATE(YEAR(Incoming_Data[[#This Row],[Confirmed Day]]),MONTH(Incoming_Data[[#This Row],[Confirmed Day]]),1),"")</f>
        <v>41395</v>
      </c>
      <c r="U1667" s="12">
        <f>IF(ISNUMBER(Incoming_Data[[#This Row],[Completed Day]]),1,0)</f>
        <v>1</v>
      </c>
      <c r="V1667" s="12">
        <f>IF(ISNUMBER(Incoming_Data[[#This Row],[Confirmed Day]]),1,0)</f>
        <v>1</v>
      </c>
      <c r="X1667" t="s">
        <v>988</v>
      </c>
      <c r="Y1667" s="36">
        <v>41411</v>
      </c>
      <c r="AA1667" t="s">
        <v>8517</v>
      </c>
      <c r="AB1667" s="36">
        <v>41425</v>
      </c>
    </row>
    <row r="1668" spans="2:28" x14ac:dyDescent="0.25">
      <c r="B1668" s="24" t="s">
        <v>30</v>
      </c>
      <c r="C1668" s="24" t="s">
        <v>17</v>
      </c>
      <c r="D1668" s="24" t="s">
        <v>2196</v>
      </c>
      <c r="E1668" s="24" t="s">
        <v>728</v>
      </c>
      <c r="F1668" s="24" t="s">
        <v>729</v>
      </c>
      <c r="G1668" s="36">
        <v>41389</v>
      </c>
      <c r="H1668" s="36">
        <v>41389</v>
      </c>
      <c r="I1668" s="12">
        <v>3</v>
      </c>
      <c r="J1668" s="12">
        <v>3</v>
      </c>
      <c r="K1668" s="12">
        <v>3</v>
      </c>
      <c r="L1668" s="24" t="s">
        <v>10597</v>
      </c>
      <c r="M1668" t="str">
        <f>VLOOKUP(LEFT(Incoming_Data[[#This Row],[Object ID]],1),Lookup[#All],2,FALSE)</f>
        <v>Service Request</v>
      </c>
      <c r="N1668" s="36">
        <f>IFERROR(VLOOKUP(Incoming_Data[[#This Row],[Object ID]],SP_Data[#All],2,FALSE),"")</f>
        <v>41389</v>
      </c>
      <c r="O1668" s="36">
        <f>IFERROR(VLOOKUP(Incoming_Data[[#This Row],[Object ID]],Finalized_Data[#All],2,FALSE),"")</f>
        <v>41420</v>
      </c>
      <c r="P16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8" s="6">
        <f>IFERROR(DATE(YEAR(Incoming_Data[[#This Row],[Incoming Day]]),MONTH(Incoming_Data[[#This Row],[Incoming Day]]),1),"")</f>
        <v>41365</v>
      </c>
      <c r="R1668" s="3">
        <f>DATE(YEAR(Incoming_Data[[#This Row],[Incoming Day]]),1,1)</f>
        <v>41275</v>
      </c>
      <c r="S1668" s="6">
        <f>IFERROR(DATE(YEAR(Incoming_Data[[#This Row],[Completed Day]]),MONTH(Incoming_Data[[#This Row],[Completed Day]]),1),"")</f>
        <v>41365</v>
      </c>
      <c r="T1668" s="6">
        <f>IFERROR(DATE(YEAR(Incoming_Data[[#This Row],[Confirmed Day]]),MONTH(Incoming_Data[[#This Row],[Confirmed Day]]),1),"")</f>
        <v>41395</v>
      </c>
      <c r="U1668" s="12">
        <f>IF(ISNUMBER(Incoming_Data[[#This Row],[Completed Day]]),1,0)</f>
        <v>1</v>
      </c>
      <c r="V1668" s="12">
        <f>IF(ISNUMBER(Incoming_Data[[#This Row],[Confirmed Day]]),1,0)</f>
        <v>1</v>
      </c>
      <c r="X1668" t="s">
        <v>11859</v>
      </c>
      <c r="Y1668" s="36">
        <v>41411</v>
      </c>
      <c r="AA1668" t="s">
        <v>8512</v>
      </c>
      <c r="AB1668" s="36">
        <v>41384</v>
      </c>
    </row>
    <row r="1669" spans="2:28" x14ac:dyDescent="0.25">
      <c r="B1669" s="24" t="s">
        <v>30</v>
      </c>
      <c r="C1669" s="24" t="s">
        <v>17</v>
      </c>
      <c r="D1669" s="24" t="s">
        <v>2196</v>
      </c>
      <c r="E1669" s="24" t="s">
        <v>730</v>
      </c>
      <c r="F1669" s="24" t="s">
        <v>731</v>
      </c>
      <c r="G1669" s="36">
        <v>41389</v>
      </c>
      <c r="H1669" s="36">
        <v>41389</v>
      </c>
      <c r="I1669" s="12">
        <v>3</v>
      </c>
      <c r="J1669" s="12">
        <v>3</v>
      </c>
      <c r="K1669" s="12">
        <v>3</v>
      </c>
      <c r="L1669" s="24" t="s">
        <v>10597</v>
      </c>
      <c r="M1669" t="str">
        <f>VLOOKUP(LEFT(Incoming_Data[[#This Row],[Object ID]],1),Lookup[#All],2,FALSE)</f>
        <v>Service Request</v>
      </c>
      <c r="N1669" s="36">
        <f>IFERROR(VLOOKUP(Incoming_Data[[#This Row],[Object ID]],SP_Data[#All],2,FALSE),"")</f>
        <v>41389</v>
      </c>
      <c r="O1669" s="36">
        <f>IFERROR(VLOOKUP(Incoming_Data[[#This Row],[Object ID]],Finalized_Data[#All],2,FALSE),"")</f>
        <v>41420</v>
      </c>
      <c r="P16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69" s="6">
        <f>IFERROR(DATE(YEAR(Incoming_Data[[#This Row],[Incoming Day]]),MONTH(Incoming_Data[[#This Row],[Incoming Day]]),1),"")</f>
        <v>41365</v>
      </c>
      <c r="R1669" s="3">
        <f>DATE(YEAR(Incoming_Data[[#This Row],[Incoming Day]]),1,1)</f>
        <v>41275</v>
      </c>
      <c r="S1669" s="6">
        <f>IFERROR(DATE(YEAR(Incoming_Data[[#This Row],[Completed Day]]),MONTH(Incoming_Data[[#This Row],[Completed Day]]),1),"")</f>
        <v>41365</v>
      </c>
      <c r="T1669" s="6">
        <f>IFERROR(DATE(YEAR(Incoming_Data[[#This Row],[Confirmed Day]]),MONTH(Incoming_Data[[#This Row],[Confirmed Day]]),1),"")</f>
        <v>41395</v>
      </c>
      <c r="U1669" s="12">
        <f>IF(ISNUMBER(Incoming_Data[[#This Row],[Completed Day]]),1,0)</f>
        <v>1</v>
      </c>
      <c r="V1669" s="12">
        <f>IF(ISNUMBER(Incoming_Data[[#This Row],[Confirmed Day]]),1,0)</f>
        <v>1</v>
      </c>
      <c r="X1669" t="s">
        <v>11188</v>
      </c>
      <c r="Y1669" s="36">
        <v>41425</v>
      </c>
      <c r="AA1669" t="s">
        <v>8494</v>
      </c>
      <c r="AB1669" s="36">
        <v>41384</v>
      </c>
    </row>
    <row r="1670" spans="2:28" x14ac:dyDescent="0.25">
      <c r="B1670" s="24" t="s">
        <v>30</v>
      </c>
      <c r="C1670" s="24" t="s">
        <v>17</v>
      </c>
      <c r="D1670" s="24" t="s">
        <v>2196</v>
      </c>
      <c r="E1670" s="24" t="s">
        <v>732</v>
      </c>
      <c r="F1670" s="24" t="s">
        <v>556</v>
      </c>
      <c r="G1670" s="36">
        <v>41389</v>
      </c>
      <c r="H1670" s="36">
        <v>41389</v>
      </c>
      <c r="I1670" s="12">
        <v>3</v>
      </c>
      <c r="J1670" s="12">
        <v>3</v>
      </c>
      <c r="K1670" s="12">
        <v>3</v>
      </c>
      <c r="L1670" s="24" t="s">
        <v>10597</v>
      </c>
      <c r="M1670" t="str">
        <f>VLOOKUP(LEFT(Incoming_Data[[#This Row],[Object ID]],1),Lookup[#All],2,FALSE)</f>
        <v>Service Request</v>
      </c>
      <c r="N1670" s="36">
        <f>IFERROR(VLOOKUP(Incoming_Data[[#This Row],[Object ID]],SP_Data[#All],2,FALSE),"")</f>
        <v>41389</v>
      </c>
      <c r="O1670" s="36">
        <f>IFERROR(VLOOKUP(Incoming_Data[[#This Row],[Object ID]],Finalized_Data[#All],2,FALSE),"")</f>
        <v>41420</v>
      </c>
      <c r="P16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0" s="6">
        <f>IFERROR(DATE(YEAR(Incoming_Data[[#This Row],[Incoming Day]]),MONTH(Incoming_Data[[#This Row],[Incoming Day]]),1),"")</f>
        <v>41365</v>
      </c>
      <c r="R1670" s="3">
        <f>DATE(YEAR(Incoming_Data[[#This Row],[Incoming Day]]),1,1)</f>
        <v>41275</v>
      </c>
      <c r="S1670" s="6">
        <f>IFERROR(DATE(YEAR(Incoming_Data[[#This Row],[Completed Day]]),MONTH(Incoming_Data[[#This Row],[Completed Day]]),1),"")</f>
        <v>41365</v>
      </c>
      <c r="T1670" s="6">
        <f>IFERROR(DATE(YEAR(Incoming_Data[[#This Row],[Confirmed Day]]),MONTH(Incoming_Data[[#This Row],[Confirmed Day]]),1),"")</f>
        <v>41395</v>
      </c>
      <c r="U1670" s="12">
        <f>IF(ISNUMBER(Incoming_Data[[#This Row],[Completed Day]]),1,0)</f>
        <v>1</v>
      </c>
      <c r="V1670" s="12">
        <f>IF(ISNUMBER(Incoming_Data[[#This Row],[Confirmed Day]]),1,0)</f>
        <v>1</v>
      </c>
      <c r="X1670" t="s">
        <v>11757</v>
      </c>
      <c r="Y1670" s="36">
        <v>41428</v>
      </c>
      <c r="AA1670" t="s">
        <v>8473</v>
      </c>
      <c r="AB1670" s="36">
        <v>41425</v>
      </c>
    </row>
    <row r="1671" spans="2:28" x14ac:dyDescent="0.25">
      <c r="B1671" s="24" t="s">
        <v>30</v>
      </c>
      <c r="C1671" s="24" t="s">
        <v>17</v>
      </c>
      <c r="D1671" s="24" t="s">
        <v>2196</v>
      </c>
      <c r="E1671" s="24" t="s">
        <v>733</v>
      </c>
      <c r="F1671" s="24" t="s">
        <v>122</v>
      </c>
      <c r="G1671" s="36">
        <v>41389</v>
      </c>
      <c r="H1671" s="36">
        <v>41389</v>
      </c>
      <c r="I1671" s="12">
        <v>3</v>
      </c>
      <c r="J1671" s="12">
        <v>3</v>
      </c>
      <c r="K1671" s="12">
        <v>3</v>
      </c>
      <c r="L1671" s="24" t="s">
        <v>10597</v>
      </c>
      <c r="M1671" t="str">
        <f>VLOOKUP(LEFT(Incoming_Data[[#This Row],[Object ID]],1),Lookup[#All],2,FALSE)</f>
        <v>Service Request</v>
      </c>
      <c r="N1671" s="36">
        <f>IFERROR(VLOOKUP(Incoming_Data[[#This Row],[Object ID]],SP_Data[#All],2,FALSE),"")</f>
        <v>41389</v>
      </c>
      <c r="O1671" s="36">
        <f>IFERROR(VLOOKUP(Incoming_Data[[#This Row],[Object ID]],Finalized_Data[#All],2,FALSE),"")</f>
        <v>41420</v>
      </c>
      <c r="P16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1" s="6">
        <f>IFERROR(DATE(YEAR(Incoming_Data[[#This Row],[Incoming Day]]),MONTH(Incoming_Data[[#This Row],[Incoming Day]]),1),"")</f>
        <v>41365</v>
      </c>
      <c r="R1671" s="3">
        <f>DATE(YEAR(Incoming_Data[[#This Row],[Incoming Day]]),1,1)</f>
        <v>41275</v>
      </c>
      <c r="S1671" s="6">
        <f>IFERROR(DATE(YEAR(Incoming_Data[[#This Row],[Completed Day]]),MONTH(Incoming_Data[[#This Row],[Completed Day]]),1),"")</f>
        <v>41365</v>
      </c>
      <c r="T1671" s="6">
        <f>IFERROR(DATE(YEAR(Incoming_Data[[#This Row],[Confirmed Day]]),MONTH(Incoming_Data[[#This Row],[Confirmed Day]]),1),"")</f>
        <v>41395</v>
      </c>
      <c r="U1671" s="12">
        <f>IF(ISNUMBER(Incoming_Data[[#This Row],[Completed Day]]),1,0)</f>
        <v>1</v>
      </c>
      <c r="V1671" s="12">
        <f>IF(ISNUMBER(Incoming_Data[[#This Row],[Confirmed Day]]),1,0)</f>
        <v>1</v>
      </c>
      <c r="X1671" t="s">
        <v>12433</v>
      </c>
      <c r="Y1671" s="36">
        <v>41411</v>
      </c>
      <c r="AA1671" t="s">
        <v>8451</v>
      </c>
      <c r="AB1671" s="36">
        <v>41384</v>
      </c>
    </row>
    <row r="1672" spans="2:28" x14ac:dyDescent="0.25">
      <c r="B1672" s="24" t="s">
        <v>30</v>
      </c>
      <c r="C1672" s="24" t="s">
        <v>17</v>
      </c>
      <c r="D1672" s="24" t="s">
        <v>2196</v>
      </c>
      <c r="E1672" s="24" t="s">
        <v>734</v>
      </c>
      <c r="F1672" s="24" t="s">
        <v>735</v>
      </c>
      <c r="G1672" s="36">
        <v>41389</v>
      </c>
      <c r="H1672" s="36">
        <v>41389</v>
      </c>
      <c r="I1672" s="12">
        <v>3</v>
      </c>
      <c r="J1672" s="12">
        <v>3</v>
      </c>
      <c r="K1672" s="12">
        <v>3</v>
      </c>
      <c r="L1672" s="24" t="s">
        <v>10597</v>
      </c>
      <c r="M1672" t="str">
        <f>VLOOKUP(LEFT(Incoming_Data[[#This Row],[Object ID]],1),Lookup[#All],2,FALSE)</f>
        <v>Service Request</v>
      </c>
      <c r="N1672" s="36">
        <f>IFERROR(VLOOKUP(Incoming_Data[[#This Row],[Object ID]],SP_Data[#All],2,FALSE),"")</f>
        <v>41389</v>
      </c>
      <c r="O1672" s="36">
        <f>IFERROR(VLOOKUP(Incoming_Data[[#This Row],[Object ID]],Finalized_Data[#All],2,FALSE),"")</f>
        <v>41420</v>
      </c>
      <c r="P16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2" s="6">
        <f>IFERROR(DATE(YEAR(Incoming_Data[[#This Row],[Incoming Day]]),MONTH(Incoming_Data[[#This Row],[Incoming Day]]),1),"")</f>
        <v>41365</v>
      </c>
      <c r="R1672" s="3">
        <f>DATE(YEAR(Incoming_Data[[#This Row],[Incoming Day]]),1,1)</f>
        <v>41275</v>
      </c>
      <c r="S1672" s="6">
        <f>IFERROR(DATE(YEAR(Incoming_Data[[#This Row],[Completed Day]]),MONTH(Incoming_Data[[#This Row],[Completed Day]]),1),"")</f>
        <v>41365</v>
      </c>
      <c r="T1672" s="6">
        <f>IFERROR(DATE(YEAR(Incoming_Data[[#This Row],[Confirmed Day]]),MONTH(Incoming_Data[[#This Row],[Confirmed Day]]),1),"")</f>
        <v>41395</v>
      </c>
      <c r="U1672" s="12">
        <f>IF(ISNUMBER(Incoming_Data[[#This Row],[Completed Day]]),1,0)</f>
        <v>1</v>
      </c>
      <c r="V1672" s="12">
        <f>IF(ISNUMBER(Incoming_Data[[#This Row],[Confirmed Day]]),1,0)</f>
        <v>1</v>
      </c>
      <c r="X1672" t="s">
        <v>12492</v>
      </c>
      <c r="Y1672" s="36">
        <v>41414</v>
      </c>
      <c r="AA1672" t="s">
        <v>8455</v>
      </c>
      <c r="AB1672" s="36">
        <v>41425</v>
      </c>
    </row>
    <row r="1673" spans="2:28" x14ac:dyDescent="0.25">
      <c r="B1673" s="24" t="s">
        <v>30</v>
      </c>
      <c r="C1673" s="24" t="s">
        <v>17</v>
      </c>
      <c r="D1673" s="24" t="s">
        <v>2196</v>
      </c>
      <c r="E1673" s="24" t="s">
        <v>736</v>
      </c>
      <c r="F1673" s="24" t="s">
        <v>737</v>
      </c>
      <c r="G1673" s="36">
        <v>41389</v>
      </c>
      <c r="H1673" s="36">
        <v>41389</v>
      </c>
      <c r="I1673" s="12">
        <v>3</v>
      </c>
      <c r="J1673" s="12">
        <v>3</v>
      </c>
      <c r="K1673" s="12">
        <v>3</v>
      </c>
      <c r="L1673" s="24" t="s">
        <v>10597</v>
      </c>
      <c r="M1673" t="str">
        <f>VLOOKUP(LEFT(Incoming_Data[[#This Row],[Object ID]],1),Lookup[#All],2,FALSE)</f>
        <v>Service Request</v>
      </c>
      <c r="N1673" s="36">
        <f>IFERROR(VLOOKUP(Incoming_Data[[#This Row],[Object ID]],SP_Data[#All],2,FALSE),"")</f>
        <v>41389</v>
      </c>
      <c r="O1673" s="36">
        <f>IFERROR(VLOOKUP(Incoming_Data[[#This Row],[Object ID]],Finalized_Data[#All],2,FALSE),"")</f>
        <v>41420</v>
      </c>
      <c r="P16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3" s="6">
        <f>IFERROR(DATE(YEAR(Incoming_Data[[#This Row],[Incoming Day]]),MONTH(Incoming_Data[[#This Row],[Incoming Day]]),1),"")</f>
        <v>41365</v>
      </c>
      <c r="R1673" s="3">
        <f>DATE(YEAR(Incoming_Data[[#This Row],[Incoming Day]]),1,1)</f>
        <v>41275</v>
      </c>
      <c r="S1673" s="6">
        <f>IFERROR(DATE(YEAR(Incoming_Data[[#This Row],[Completed Day]]),MONTH(Incoming_Data[[#This Row],[Completed Day]]),1),"")</f>
        <v>41365</v>
      </c>
      <c r="T1673" s="6">
        <f>IFERROR(DATE(YEAR(Incoming_Data[[#This Row],[Confirmed Day]]),MONTH(Incoming_Data[[#This Row],[Confirmed Day]]),1),"")</f>
        <v>41395</v>
      </c>
      <c r="U1673" s="12">
        <f>IF(ISNUMBER(Incoming_Data[[#This Row],[Completed Day]]),1,0)</f>
        <v>1</v>
      </c>
      <c r="V1673" s="12">
        <f>IF(ISNUMBER(Incoming_Data[[#This Row],[Confirmed Day]]),1,0)</f>
        <v>1</v>
      </c>
      <c r="X1673" t="s">
        <v>12434</v>
      </c>
      <c r="Y1673" s="36">
        <v>41414</v>
      </c>
      <c r="AA1673" t="s">
        <v>8447</v>
      </c>
      <c r="AB1673" s="36">
        <v>41384</v>
      </c>
    </row>
    <row r="1674" spans="2:28" x14ac:dyDescent="0.25">
      <c r="B1674" s="24" t="s">
        <v>30</v>
      </c>
      <c r="C1674" s="24" t="s">
        <v>17</v>
      </c>
      <c r="D1674" s="24" t="s">
        <v>2196</v>
      </c>
      <c r="E1674" s="24" t="s">
        <v>767</v>
      </c>
      <c r="F1674" s="24" t="s">
        <v>768</v>
      </c>
      <c r="G1674" s="36">
        <v>41390</v>
      </c>
      <c r="H1674" s="36">
        <v>41390</v>
      </c>
      <c r="I1674" s="12">
        <v>2</v>
      </c>
      <c r="J1674" s="12">
        <v>3</v>
      </c>
      <c r="K1674" s="12">
        <v>3</v>
      </c>
      <c r="L1674" s="24" t="s">
        <v>10597</v>
      </c>
      <c r="M1674" t="str">
        <f>VLOOKUP(LEFT(Incoming_Data[[#This Row],[Object ID]],1),Lookup[#All],2,FALSE)</f>
        <v>Service Request</v>
      </c>
      <c r="N1674" s="36">
        <f>IFERROR(VLOOKUP(Incoming_Data[[#This Row],[Object ID]],SP_Data[#All],2,FALSE),"")</f>
        <v>41395</v>
      </c>
      <c r="O1674" s="36">
        <f>IFERROR(VLOOKUP(Incoming_Data[[#This Row],[Object ID]],Finalized_Data[#All],2,FALSE),"")</f>
        <v>41426</v>
      </c>
      <c r="P16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4" s="6">
        <f>IFERROR(DATE(YEAR(Incoming_Data[[#This Row],[Incoming Day]]),MONTH(Incoming_Data[[#This Row],[Incoming Day]]),1),"")</f>
        <v>41365</v>
      </c>
      <c r="R1674" s="3">
        <f>DATE(YEAR(Incoming_Data[[#This Row],[Incoming Day]]),1,1)</f>
        <v>41275</v>
      </c>
      <c r="S1674" s="6">
        <f>IFERROR(DATE(YEAR(Incoming_Data[[#This Row],[Completed Day]]),MONTH(Incoming_Data[[#This Row],[Completed Day]]),1),"")</f>
        <v>41395</v>
      </c>
      <c r="T1674" s="6">
        <f>IFERROR(DATE(YEAR(Incoming_Data[[#This Row],[Confirmed Day]]),MONTH(Incoming_Data[[#This Row],[Confirmed Day]]),1),"")</f>
        <v>41426</v>
      </c>
      <c r="U1674" s="12">
        <f>IF(ISNUMBER(Incoming_Data[[#This Row],[Completed Day]]),1,0)</f>
        <v>1</v>
      </c>
      <c r="V1674" s="12">
        <f>IF(ISNUMBER(Incoming_Data[[#This Row],[Confirmed Day]]),1,0)</f>
        <v>1</v>
      </c>
      <c r="X1674" t="s">
        <v>10748</v>
      </c>
      <c r="Y1674" s="36">
        <v>41411</v>
      </c>
      <c r="AA1674" t="s">
        <v>8437</v>
      </c>
      <c r="AB1674" s="36">
        <v>41425</v>
      </c>
    </row>
    <row r="1675" spans="2:28" x14ac:dyDescent="0.25">
      <c r="B1675" s="24" t="s">
        <v>30</v>
      </c>
      <c r="C1675" s="24" t="s">
        <v>17</v>
      </c>
      <c r="D1675" s="24" t="s">
        <v>2196</v>
      </c>
      <c r="E1675" s="24" t="s">
        <v>773</v>
      </c>
      <c r="F1675" s="24" t="s">
        <v>774</v>
      </c>
      <c r="G1675" s="36">
        <v>41390</v>
      </c>
      <c r="H1675" s="36">
        <v>41390</v>
      </c>
      <c r="I1675" s="12">
        <v>3</v>
      </c>
      <c r="J1675" s="12">
        <v>3</v>
      </c>
      <c r="K1675" s="12">
        <v>3</v>
      </c>
      <c r="L1675" s="24" t="s">
        <v>10597</v>
      </c>
      <c r="M1675" t="str">
        <f>VLOOKUP(LEFT(Incoming_Data[[#This Row],[Object ID]],1),Lookup[#All],2,FALSE)</f>
        <v>Service Request</v>
      </c>
      <c r="N1675" s="36">
        <f>IFERROR(VLOOKUP(Incoming_Data[[#This Row],[Object ID]],SP_Data[#All],2,FALSE),"")</f>
        <v>41390</v>
      </c>
      <c r="O1675" s="36">
        <f>IFERROR(VLOOKUP(Incoming_Data[[#This Row],[Object ID]],Finalized_Data[#All],2,FALSE),"")</f>
        <v>41421</v>
      </c>
      <c r="P16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5" s="6">
        <f>IFERROR(DATE(YEAR(Incoming_Data[[#This Row],[Incoming Day]]),MONTH(Incoming_Data[[#This Row],[Incoming Day]]),1),"")</f>
        <v>41365</v>
      </c>
      <c r="R1675" s="3">
        <f>DATE(YEAR(Incoming_Data[[#This Row],[Incoming Day]]),1,1)</f>
        <v>41275</v>
      </c>
      <c r="S1675" s="6">
        <f>IFERROR(DATE(YEAR(Incoming_Data[[#This Row],[Completed Day]]),MONTH(Incoming_Data[[#This Row],[Completed Day]]),1),"")</f>
        <v>41365</v>
      </c>
      <c r="T1675" s="6">
        <f>IFERROR(DATE(YEAR(Incoming_Data[[#This Row],[Confirmed Day]]),MONTH(Incoming_Data[[#This Row],[Confirmed Day]]),1),"")</f>
        <v>41395</v>
      </c>
      <c r="U1675" s="12">
        <f>IF(ISNUMBER(Incoming_Data[[#This Row],[Completed Day]]),1,0)</f>
        <v>1</v>
      </c>
      <c r="V1675" s="12">
        <f>IF(ISNUMBER(Incoming_Data[[#This Row],[Confirmed Day]]),1,0)</f>
        <v>1</v>
      </c>
      <c r="X1675" t="s">
        <v>12533</v>
      </c>
      <c r="Y1675" s="36">
        <v>41411</v>
      </c>
      <c r="AA1675" t="s">
        <v>8424</v>
      </c>
      <c r="AB1675" s="36">
        <v>41384</v>
      </c>
    </row>
    <row r="1676" spans="2:28" x14ac:dyDescent="0.25">
      <c r="B1676" s="24" t="s">
        <v>30</v>
      </c>
      <c r="C1676" s="24" t="s">
        <v>17</v>
      </c>
      <c r="D1676" s="24" t="s">
        <v>2196</v>
      </c>
      <c r="E1676" s="24" t="s">
        <v>775</v>
      </c>
      <c r="F1676" s="24" t="s">
        <v>776</v>
      </c>
      <c r="G1676" s="36">
        <v>41390</v>
      </c>
      <c r="H1676" s="36">
        <v>41390</v>
      </c>
      <c r="I1676" s="12">
        <v>3</v>
      </c>
      <c r="J1676" s="12">
        <v>3</v>
      </c>
      <c r="K1676" s="12">
        <v>3</v>
      </c>
      <c r="L1676" s="24" t="s">
        <v>10597</v>
      </c>
      <c r="M1676" t="str">
        <f>VLOOKUP(LEFT(Incoming_Data[[#This Row],[Object ID]],1),Lookup[#All],2,FALSE)</f>
        <v>Service Request</v>
      </c>
      <c r="N1676" s="36">
        <f>IFERROR(VLOOKUP(Incoming_Data[[#This Row],[Object ID]],SP_Data[#All],2,FALSE),"")</f>
        <v>41390</v>
      </c>
      <c r="O1676" s="36">
        <f>IFERROR(VLOOKUP(Incoming_Data[[#This Row],[Object ID]],Finalized_Data[#All],2,FALSE),"")</f>
        <v>41421</v>
      </c>
      <c r="P16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6" s="6">
        <f>IFERROR(DATE(YEAR(Incoming_Data[[#This Row],[Incoming Day]]),MONTH(Incoming_Data[[#This Row],[Incoming Day]]),1),"")</f>
        <v>41365</v>
      </c>
      <c r="R1676" s="3">
        <f>DATE(YEAR(Incoming_Data[[#This Row],[Incoming Day]]),1,1)</f>
        <v>41275</v>
      </c>
      <c r="S1676" s="6">
        <f>IFERROR(DATE(YEAR(Incoming_Data[[#This Row],[Completed Day]]),MONTH(Incoming_Data[[#This Row],[Completed Day]]),1),"")</f>
        <v>41365</v>
      </c>
      <c r="T1676" s="6">
        <f>IFERROR(DATE(YEAR(Incoming_Data[[#This Row],[Confirmed Day]]),MONTH(Incoming_Data[[#This Row],[Confirmed Day]]),1),"")</f>
        <v>41395</v>
      </c>
      <c r="U1676" s="12">
        <f>IF(ISNUMBER(Incoming_Data[[#This Row],[Completed Day]]),1,0)</f>
        <v>1</v>
      </c>
      <c r="V1676" s="12">
        <f>IF(ISNUMBER(Incoming_Data[[#This Row],[Confirmed Day]]),1,0)</f>
        <v>1</v>
      </c>
      <c r="X1676" t="s">
        <v>1935</v>
      </c>
      <c r="Y1676" s="36">
        <v>41411</v>
      </c>
      <c r="AA1676" t="s">
        <v>8410</v>
      </c>
      <c r="AB1676" s="36">
        <v>41425</v>
      </c>
    </row>
    <row r="1677" spans="2:28" x14ac:dyDescent="0.25">
      <c r="B1677" s="24" t="s">
        <v>30</v>
      </c>
      <c r="C1677" s="24" t="s">
        <v>17</v>
      </c>
      <c r="D1677" s="24" t="s">
        <v>2196</v>
      </c>
      <c r="E1677" s="24" t="s">
        <v>789</v>
      </c>
      <c r="F1677" s="24" t="s">
        <v>122</v>
      </c>
      <c r="G1677" s="36">
        <v>41390</v>
      </c>
      <c r="H1677" s="36">
        <v>41390</v>
      </c>
      <c r="I1677" s="12">
        <v>3</v>
      </c>
      <c r="J1677" s="12">
        <v>4</v>
      </c>
      <c r="K1677" s="12">
        <v>4</v>
      </c>
      <c r="L1677" s="24" t="s">
        <v>10597</v>
      </c>
      <c r="M1677" t="str">
        <f>VLOOKUP(LEFT(Incoming_Data[[#This Row],[Object ID]],1),Lookup[#All],2,FALSE)</f>
        <v>Service Request</v>
      </c>
      <c r="N1677" s="36">
        <f>IFERROR(VLOOKUP(Incoming_Data[[#This Row],[Object ID]],SP_Data[#All],2,FALSE),"")</f>
        <v>41390</v>
      </c>
      <c r="O1677" s="36">
        <f>IFERROR(VLOOKUP(Incoming_Data[[#This Row],[Object ID]],Finalized_Data[#All],2,FALSE),"")</f>
        <v>41421</v>
      </c>
      <c r="P16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7" s="6">
        <f>IFERROR(DATE(YEAR(Incoming_Data[[#This Row],[Incoming Day]]),MONTH(Incoming_Data[[#This Row],[Incoming Day]]),1),"")</f>
        <v>41365</v>
      </c>
      <c r="R1677" s="3">
        <f>DATE(YEAR(Incoming_Data[[#This Row],[Incoming Day]]),1,1)</f>
        <v>41275</v>
      </c>
      <c r="S1677" s="6">
        <f>IFERROR(DATE(YEAR(Incoming_Data[[#This Row],[Completed Day]]),MONTH(Incoming_Data[[#This Row],[Completed Day]]),1),"")</f>
        <v>41365</v>
      </c>
      <c r="T1677" s="6">
        <f>IFERROR(DATE(YEAR(Incoming_Data[[#This Row],[Confirmed Day]]),MONTH(Incoming_Data[[#This Row],[Confirmed Day]]),1),"")</f>
        <v>41395</v>
      </c>
      <c r="U1677" s="12">
        <f>IF(ISNUMBER(Incoming_Data[[#This Row],[Completed Day]]),1,0)</f>
        <v>1</v>
      </c>
      <c r="V1677" s="12">
        <f>IF(ISNUMBER(Incoming_Data[[#This Row],[Confirmed Day]]),1,0)</f>
        <v>1</v>
      </c>
      <c r="X1677" t="s">
        <v>12012</v>
      </c>
      <c r="Y1677" s="36">
        <v>41411</v>
      </c>
      <c r="AA1677" t="s">
        <v>8405</v>
      </c>
      <c r="AB1677" s="36">
        <v>41384</v>
      </c>
    </row>
    <row r="1678" spans="2:28" x14ac:dyDescent="0.25">
      <c r="B1678" s="24" t="s">
        <v>30</v>
      </c>
      <c r="C1678" s="24" t="s">
        <v>17</v>
      </c>
      <c r="D1678" s="24" t="s">
        <v>2196</v>
      </c>
      <c r="E1678" s="24" t="s">
        <v>791</v>
      </c>
      <c r="F1678" s="24" t="s">
        <v>792</v>
      </c>
      <c r="G1678" s="36">
        <v>41390</v>
      </c>
      <c r="H1678" s="36">
        <v>41390</v>
      </c>
      <c r="I1678" s="12">
        <v>4</v>
      </c>
      <c r="J1678" s="12">
        <v>4</v>
      </c>
      <c r="K1678" s="12">
        <v>4</v>
      </c>
      <c r="L1678" s="24" t="s">
        <v>10597</v>
      </c>
      <c r="M1678" t="str">
        <f>VLOOKUP(LEFT(Incoming_Data[[#This Row],[Object ID]],1),Lookup[#All],2,FALSE)</f>
        <v>Service Request</v>
      </c>
      <c r="N1678" s="36">
        <f>IFERROR(VLOOKUP(Incoming_Data[[#This Row],[Object ID]],SP_Data[#All],2,FALSE),"")</f>
        <v>41390</v>
      </c>
      <c r="O1678" s="36">
        <f>IFERROR(VLOOKUP(Incoming_Data[[#This Row],[Object ID]],Finalized_Data[#All],2,FALSE),"")</f>
        <v>41421</v>
      </c>
      <c r="P16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8" s="6">
        <f>IFERROR(DATE(YEAR(Incoming_Data[[#This Row],[Incoming Day]]),MONTH(Incoming_Data[[#This Row],[Incoming Day]]),1),"")</f>
        <v>41365</v>
      </c>
      <c r="R1678" s="3">
        <f>DATE(YEAR(Incoming_Data[[#This Row],[Incoming Day]]),1,1)</f>
        <v>41275</v>
      </c>
      <c r="S1678" s="6">
        <f>IFERROR(DATE(YEAR(Incoming_Data[[#This Row],[Completed Day]]),MONTH(Incoming_Data[[#This Row],[Completed Day]]),1),"")</f>
        <v>41365</v>
      </c>
      <c r="T1678" s="6">
        <f>IFERROR(DATE(YEAR(Incoming_Data[[#This Row],[Confirmed Day]]),MONTH(Incoming_Data[[#This Row],[Confirmed Day]]),1),"")</f>
        <v>41395</v>
      </c>
      <c r="U1678" s="12">
        <f>IF(ISNUMBER(Incoming_Data[[#This Row],[Completed Day]]),1,0)</f>
        <v>1</v>
      </c>
      <c r="V1678" s="12">
        <f>IF(ISNUMBER(Incoming_Data[[#This Row],[Confirmed Day]]),1,0)</f>
        <v>1</v>
      </c>
      <c r="X1678" t="s">
        <v>12013</v>
      </c>
      <c r="Y1678" s="36">
        <v>41411</v>
      </c>
      <c r="AA1678" t="s">
        <v>8395</v>
      </c>
      <c r="AB1678" s="36">
        <v>41384</v>
      </c>
    </row>
    <row r="1679" spans="2:28" x14ac:dyDescent="0.25">
      <c r="B1679" s="24" t="s">
        <v>30</v>
      </c>
      <c r="C1679" s="24" t="s">
        <v>17</v>
      </c>
      <c r="D1679" s="24" t="s">
        <v>2196</v>
      </c>
      <c r="E1679" s="24" t="s">
        <v>817</v>
      </c>
      <c r="F1679" s="24" t="s">
        <v>818</v>
      </c>
      <c r="G1679" s="36">
        <v>41394</v>
      </c>
      <c r="H1679" s="36">
        <v>41394</v>
      </c>
      <c r="I1679" s="12">
        <v>3</v>
      </c>
      <c r="J1679" s="12">
        <v>4</v>
      </c>
      <c r="K1679" s="12">
        <v>4</v>
      </c>
      <c r="L1679" s="24" t="s">
        <v>10597</v>
      </c>
      <c r="M1679" t="str">
        <f>VLOOKUP(LEFT(Incoming_Data[[#This Row],[Object ID]],1),Lookup[#All],2,FALSE)</f>
        <v>Service Request</v>
      </c>
      <c r="N1679" s="36">
        <f>IFERROR(VLOOKUP(Incoming_Data[[#This Row],[Object ID]],SP_Data[#All],2,FALSE),"")</f>
        <v>41394</v>
      </c>
      <c r="O1679" s="36">
        <f>IFERROR(VLOOKUP(Incoming_Data[[#This Row],[Object ID]],Finalized_Data[#All],2,FALSE),"")</f>
        <v>41425</v>
      </c>
      <c r="P16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79" s="6">
        <f>IFERROR(DATE(YEAR(Incoming_Data[[#This Row],[Incoming Day]]),MONTH(Incoming_Data[[#This Row],[Incoming Day]]),1),"")</f>
        <v>41365</v>
      </c>
      <c r="R1679" s="3">
        <f>DATE(YEAR(Incoming_Data[[#This Row],[Incoming Day]]),1,1)</f>
        <v>41275</v>
      </c>
      <c r="S1679" s="6">
        <f>IFERROR(DATE(YEAR(Incoming_Data[[#This Row],[Completed Day]]),MONTH(Incoming_Data[[#This Row],[Completed Day]]),1),"")</f>
        <v>41365</v>
      </c>
      <c r="T1679" s="6">
        <f>IFERROR(DATE(YEAR(Incoming_Data[[#This Row],[Confirmed Day]]),MONTH(Incoming_Data[[#This Row],[Confirmed Day]]),1),"")</f>
        <v>41395</v>
      </c>
      <c r="U1679" s="12">
        <f>IF(ISNUMBER(Incoming_Data[[#This Row],[Completed Day]]),1,0)</f>
        <v>1</v>
      </c>
      <c r="V1679" s="12">
        <f>IF(ISNUMBER(Incoming_Data[[#This Row],[Confirmed Day]]),1,0)</f>
        <v>1</v>
      </c>
      <c r="X1679" t="s">
        <v>11861</v>
      </c>
      <c r="Y1679" s="36">
        <v>41411</v>
      </c>
      <c r="AA1679" t="s">
        <v>8390</v>
      </c>
      <c r="AB1679" s="36">
        <v>41425</v>
      </c>
    </row>
    <row r="1680" spans="2:28" x14ac:dyDescent="0.25">
      <c r="B1680" s="24" t="s">
        <v>30</v>
      </c>
      <c r="C1680" s="24" t="s">
        <v>17</v>
      </c>
      <c r="D1680" s="24" t="s">
        <v>2196</v>
      </c>
      <c r="E1680" s="24" t="s">
        <v>11823</v>
      </c>
      <c r="F1680" s="24" t="s">
        <v>818</v>
      </c>
      <c r="G1680" s="36">
        <v>41394</v>
      </c>
      <c r="H1680" s="36">
        <v>41394</v>
      </c>
      <c r="I1680" s="12">
        <v>3</v>
      </c>
      <c r="J1680" s="12">
        <v>4</v>
      </c>
      <c r="K1680" s="12">
        <v>4</v>
      </c>
      <c r="L1680" s="24" t="s">
        <v>10599</v>
      </c>
      <c r="M1680" t="str">
        <f>VLOOKUP(LEFT(Incoming_Data[[#This Row],[Object ID]],1),Lookup[#All],2,FALSE)</f>
        <v>Service Request</v>
      </c>
      <c r="N1680" s="36">
        <f>IFERROR(VLOOKUP(Incoming_Data[[#This Row],[Object ID]],SP_Data[#All],2,FALSE),"")</f>
        <v>41418</v>
      </c>
      <c r="O1680" s="36" t="str">
        <f>IFERROR(VLOOKUP(Incoming_Data[[#This Row],[Object ID]],Finalized_Data[#All],2,FALSE),"")</f>
        <v/>
      </c>
      <c r="P16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0" s="6">
        <f>IFERROR(DATE(YEAR(Incoming_Data[[#This Row],[Incoming Day]]),MONTH(Incoming_Data[[#This Row],[Incoming Day]]),1),"")</f>
        <v>41365</v>
      </c>
      <c r="R1680" s="3">
        <f>DATE(YEAR(Incoming_Data[[#This Row],[Incoming Day]]),1,1)</f>
        <v>41275</v>
      </c>
      <c r="S1680" s="6">
        <f>IFERROR(DATE(YEAR(Incoming_Data[[#This Row],[Completed Day]]),MONTH(Incoming_Data[[#This Row],[Completed Day]]),1),"")</f>
        <v>41395</v>
      </c>
      <c r="T1680" s="6" t="str">
        <f>IFERROR(DATE(YEAR(Incoming_Data[[#This Row],[Confirmed Day]]),MONTH(Incoming_Data[[#This Row],[Confirmed Day]]),1),"")</f>
        <v/>
      </c>
      <c r="U1680" s="12">
        <f>IF(ISNUMBER(Incoming_Data[[#This Row],[Completed Day]]),1,0)</f>
        <v>1</v>
      </c>
      <c r="V1680" s="12">
        <f>IF(ISNUMBER(Incoming_Data[[#This Row],[Confirmed Day]]),1,0)</f>
        <v>0</v>
      </c>
      <c r="X1680" t="s">
        <v>11312</v>
      </c>
      <c r="Y1680" s="36">
        <v>41415</v>
      </c>
      <c r="AA1680" t="s">
        <v>8386</v>
      </c>
      <c r="AB1680" s="36">
        <v>41384</v>
      </c>
    </row>
    <row r="1681" spans="2:28" x14ac:dyDescent="0.25">
      <c r="B1681" s="24" t="s">
        <v>30</v>
      </c>
      <c r="C1681" s="24" t="s">
        <v>17</v>
      </c>
      <c r="D1681" s="24" t="s">
        <v>2196</v>
      </c>
      <c r="E1681" s="24" t="s">
        <v>823</v>
      </c>
      <c r="F1681" s="24" t="s">
        <v>409</v>
      </c>
      <c r="G1681" s="36">
        <v>41394</v>
      </c>
      <c r="H1681" s="36">
        <v>41394</v>
      </c>
      <c r="I1681" s="12">
        <v>3</v>
      </c>
      <c r="J1681" s="12">
        <v>3</v>
      </c>
      <c r="K1681" s="12">
        <v>3</v>
      </c>
      <c r="L1681" s="24" t="s">
        <v>10597</v>
      </c>
      <c r="M1681" t="str">
        <f>VLOOKUP(LEFT(Incoming_Data[[#This Row],[Object ID]],1),Lookup[#All],2,FALSE)</f>
        <v>Service Request</v>
      </c>
      <c r="N1681" s="36">
        <f>IFERROR(VLOOKUP(Incoming_Data[[#This Row],[Object ID]],SP_Data[#All],2,FALSE),"")</f>
        <v>41416</v>
      </c>
      <c r="O1681" s="36">
        <f>IFERROR(VLOOKUP(Incoming_Data[[#This Row],[Object ID]],Finalized_Data[#All],2,FALSE),"")</f>
        <v>41417</v>
      </c>
      <c r="P16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1" s="6">
        <f>IFERROR(DATE(YEAR(Incoming_Data[[#This Row],[Incoming Day]]),MONTH(Incoming_Data[[#This Row],[Incoming Day]]),1),"")</f>
        <v>41365</v>
      </c>
      <c r="R1681" s="3">
        <f>DATE(YEAR(Incoming_Data[[#This Row],[Incoming Day]]),1,1)</f>
        <v>41275</v>
      </c>
      <c r="S1681" s="6">
        <f>IFERROR(DATE(YEAR(Incoming_Data[[#This Row],[Completed Day]]),MONTH(Incoming_Data[[#This Row],[Completed Day]]),1),"")</f>
        <v>41395</v>
      </c>
      <c r="T1681" s="6">
        <f>IFERROR(DATE(YEAR(Incoming_Data[[#This Row],[Confirmed Day]]),MONTH(Incoming_Data[[#This Row],[Confirmed Day]]),1),"")</f>
        <v>41395</v>
      </c>
      <c r="U1681" s="12">
        <f>IF(ISNUMBER(Incoming_Data[[#This Row],[Completed Day]]),1,0)</f>
        <v>1</v>
      </c>
      <c r="V1681" s="12">
        <f>IF(ISNUMBER(Incoming_Data[[#This Row],[Confirmed Day]]),1,0)</f>
        <v>1</v>
      </c>
      <c r="X1681" t="s">
        <v>990</v>
      </c>
      <c r="Y1681" s="36">
        <v>41424</v>
      </c>
      <c r="AA1681" t="s">
        <v>8381</v>
      </c>
      <c r="AB1681" s="36">
        <v>41384</v>
      </c>
    </row>
    <row r="1682" spans="2:28" x14ac:dyDescent="0.25">
      <c r="B1682" s="24" t="s">
        <v>30</v>
      </c>
      <c r="C1682" s="24" t="s">
        <v>17</v>
      </c>
      <c r="D1682" s="24" t="s">
        <v>2196</v>
      </c>
      <c r="E1682" s="24" t="s">
        <v>830</v>
      </c>
      <c r="F1682" s="24" t="s">
        <v>831</v>
      </c>
      <c r="G1682" s="36">
        <v>41394</v>
      </c>
      <c r="H1682" s="36">
        <v>41394</v>
      </c>
      <c r="I1682" s="12">
        <v>3</v>
      </c>
      <c r="J1682" s="12">
        <v>3</v>
      </c>
      <c r="K1682" s="12">
        <v>3</v>
      </c>
      <c r="L1682" s="24" t="s">
        <v>10597</v>
      </c>
      <c r="M1682" t="str">
        <f>VLOOKUP(LEFT(Incoming_Data[[#This Row],[Object ID]],1),Lookup[#All],2,FALSE)</f>
        <v>Service Request</v>
      </c>
      <c r="N1682" s="36">
        <f>IFERROR(VLOOKUP(Incoming_Data[[#This Row],[Object ID]],SP_Data[#All],2,FALSE),"")</f>
        <v>41411</v>
      </c>
      <c r="O1682" s="36">
        <f>IFERROR(VLOOKUP(Incoming_Data[[#This Row],[Object ID]],Finalized_Data[#All],2,FALSE),"")</f>
        <v>41411</v>
      </c>
      <c r="P16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2" s="6">
        <f>IFERROR(DATE(YEAR(Incoming_Data[[#This Row],[Incoming Day]]),MONTH(Incoming_Data[[#This Row],[Incoming Day]]),1),"")</f>
        <v>41365</v>
      </c>
      <c r="R1682" s="3">
        <f>DATE(YEAR(Incoming_Data[[#This Row],[Incoming Day]]),1,1)</f>
        <v>41275</v>
      </c>
      <c r="S1682" s="6">
        <f>IFERROR(DATE(YEAR(Incoming_Data[[#This Row],[Completed Day]]),MONTH(Incoming_Data[[#This Row],[Completed Day]]),1),"")</f>
        <v>41395</v>
      </c>
      <c r="T1682" s="6">
        <f>IFERROR(DATE(YEAR(Incoming_Data[[#This Row],[Confirmed Day]]),MONTH(Incoming_Data[[#This Row],[Confirmed Day]]),1),"")</f>
        <v>41395</v>
      </c>
      <c r="U1682" s="12">
        <f>IF(ISNUMBER(Incoming_Data[[#This Row],[Completed Day]]),1,0)</f>
        <v>1</v>
      </c>
      <c r="V1682" s="12">
        <f>IF(ISNUMBER(Incoming_Data[[#This Row],[Confirmed Day]]),1,0)</f>
        <v>1</v>
      </c>
      <c r="X1682" t="s">
        <v>11512</v>
      </c>
      <c r="Y1682" s="36">
        <v>41417</v>
      </c>
      <c r="AA1682" t="s">
        <v>8372</v>
      </c>
      <c r="AB1682" s="36">
        <v>41384</v>
      </c>
    </row>
    <row r="1683" spans="2:28" x14ac:dyDescent="0.25">
      <c r="B1683" s="24" t="s">
        <v>30</v>
      </c>
      <c r="C1683" s="24" t="s">
        <v>17</v>
      </c>
      <c r="D1683" s="24" t="s">
        <v>2196</v>
      </c>
      <c r="E1683" s="24" t="s">
        <v>840</v>
      </c>
      <c r="F1683" s="24" t="s">
        <v>818</v>
      </c>
      <c r="G1683" s="36">
        <v>41395</v>
      </c>
      <c r="H1683" s="36">
        <v>41394</v>
      </c>
      <c r="I1683" s="12">
        <v>3</v>
      </c>
      <c r="J1683" s="12">
        <v>4</v>
      </c>
      <c r="K1683" s="12">
        <v>4</v>
      </c>
      <c r="L1683" s="24" t="s">
        <v>10597</v>
      </c>
      <c r="M1683" t="str">
        <f>VLOOKUP(LEFT(Incoming_Data[[#This Row],[Object ID]],1),Lookup[#All],2,FALSE)</f>
        <v>Service Request</v>
      </c>
      <c r="N1683" s="36">
        <f>IFERROR(VLOOKUP(Incoming_Data[[#This Row],[Object ID]],SP_Data[#All],2,FALSE),"")</f>
        <v>41395</v>
      </c>
      <c r="O1683" s="36">
        <f>IFERROR(VLOOKUP(Incoming_Data[[#This Row],[Object ID]],Finalized_Data[#All],2,FALSE),"")</f>
        <v>41426</v>
      </c>
      <c r="P16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3" s="6">
        <f>IFERROR(DATE(YEAR(Incoming_Data[[#This Row],[Incoming Day]]),MONTH(Incoming_Data[[#This Row],[Incoming Day]]),1),"")</f>
        <v>41395</v>
      </c>
      <c r="R1683" s="3">
        <f>DATE(YEAR(Incoming_Data[[#This Row],[Incoming Day]]),1,1)</f>
        <v>41275</v>
      </c>
      <c r="S1683" s="6">
        <f>IFERROR(DATE(YEAR(Incoming_Data[[#This Row],[Completed Day]]),MONTH(Incoming_Data[[#This Row],[Completed Day]]),1),"")</f>
        <v>41395</v>
      </c>
      <c r="T1683" s="6">
        <f>IFERROR(DATE(YEAR(Incoming_Data[[#This Row],[Confirmed Day]]),MONTH(Incoming_Data[[#This Row],[Confirmed Day]]),1),"")</f>
        <v>41426</v>
      </c>
      <c r="U1683" s="12">
        <f>IF(ISNUMBER(Incoming_Data[[#This Row],[Completed Day]]),1,0)</f>
        <v>1</v>
      </c>
      <c r="V1683" s="12">
        <f>IF(ISNUMBER(Incoming_Data[[#This Row],[Confirmed Day]]),1,0)</f>
        <v>1</v>
      </c>
      <c r="X1683" t="s">
        <v>11760</v>
      </c>
      <c r="Y1683" s="36">
        <v>41428</v>
      </c>
      <c r="AA1683" t="s">
        <v>8363</v>
      </c>
      <c r="AB1683" s="36">
        <v>41425</v>
      </c>
    </row>
    <row r="1684" spans="2:28" x14ac:dyDescent="0.25">
      <c r="B1684" s="24" t="s">
        <v>30</v>
      </c>
      <c r="C1684" s="24" t="s">
        <v>17</v>
      </c>
      <c r="D1684" s="24" t="s">
        <v>2196</v>
      </c>
      <c r="E1684" s="24" t="s">
        <v>841</v>
      </c>
      <c r="F1684" s="24" t="s">
        <v>818</v>
      </c>
      <c r="G1684" s="36">
        <v>41395</v>
      </c>
      <c r="H1684" s="36">
        <v>41394</v>
      </c>
      <c r="I1684" s="12">
        <v>3</v>
      </c>
      <c r="J1684" s="12">
        <v>4</v>
      </c>
      <c r="K1684" s="12">
        <v>4</v>
      </c>
      <c r="L1684" s="24" t="s">
        <v>10597</v>
      </c>
      <c r="M1684" t="str">
        <f>VLOOKUP(LEFT(Incoming_Data[[#This Row],[Object ID]],1),Lookup[#All],2,FALSE)</f>
        <v>Service Request</v>
      </c>
      <c r="N1684" s="36">
        <f>IFERROR(VLOOKUP(Incoming_Data[[#This Row],[Object ID]],SP_Data[#All],2,FALSE),"")</f>
        <v>41395</v>
      </c>
      <c r="O1684" s="36">
        <f>IFERROR(VLOOKUP(Incoming_Data[[#This Row],[Object ID]],Finalized_Data[#All],2,FALSE),"")</f>
        <v>41426</v>
      </c>
      <c r="P16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4" s="6">
        <f>IFERROR(DATE(YEAR(Incoming_Data[[#This Row],[Incoming Day]]),MONTH(Incoming_Data[[#This Row],[Incoming Day]]),1),"")</f>
        <v>41395</v>
      </c>
      <c r="R1684" s="3">
        <f>DATE(YEAR(Incoming_Data[[#This Row],[Incoming Day]]),1,1)</f>
        <v>41275</v>
      </c>
      <c r="S1684" s="6">
        <f>IFERROR(DATE(YEAR(Incoming_Data[[#This Row],[Completed Day]]),MONTH(Incoming_Data[[#This Row],[Completed Day]]),1),"")</f>
        <v>41395</v>
      </c>
      <c r="T1684" s="6">
        <f>IFERROR(DATE(YEAR(Incoming_Data[[#This Row],[Confirmed Day]]),MONTH(Incoming_Data[[#This Row],[Confirmed Day]]),1),"")</f>
        <v>41426</v>
      </c>
      <c r="U1684" s="12">
        <f>IF(ISNUMBER(Incoming_Data[[#This Row],[Completed Day]]),1,0)</f>
        <v>1</v>
      </c>
      <c r="V1684" s="12">
        <f>IF(ISNUMBER(Incoming_Data[[#This Row],[Confirmed Day]]),1,0)</f>
        <v>1</v>
      </c>
      <c r="X1684" t="s">
        <v>11190</v>
      </c>
      <c r="Y1684" s="36">
        <v>41425</v>
      </c>
      <c r="AA1684" t="s">
        <v>8345</v>
      </c>
      <c r="AB1684" s="36">
        <v>41384</v>
      </c>
    </row>
    <row r="1685" spans="2:28" x14ac:dyDescent="0.25">
      <c r="B1685" s="24" t="s">
        <v>30</v>
      </c>
      <c r="C1685" s="24" t="s">
        <v>17</v>
      </c>
      <c r="D1685" s="24" t="s">
        <v>2196</v>
      </c>
      <c r="E1685" s="24" t="s">
        <v>842</v>
      </c>
      <c r="F1685" s="24" t="s">
        <v>818</v>
      </c>
      <c r="G1685" s="36">
        <v>41395</v>
      </c>
      <c r="H1685" s="36">
        <v>41394</v>
      </c>
      <c r="I1685" s="12">
        <v>3</v>
      </c>
      <c r="J1685" s="12">
        <v>4</v>
      </c>
      <c r="K1685" s="12">
        <v>4</v>
      </c>
      <c r="L1685" s="24" t="s">
        <v>10597</v>
      </c>
      <c r="M1685" t="str">
        <f>VLOOKUP(LEFT(Incoming_Data[[#This Row],[Object ID]],1),Lookup[#All],2,FALSE)</f>
        <v>Service Request</v>
      </c>
      <c r="N1685" s="36">
        <f>IFERROR(VLOOKUP(Incoming_Data[[#This Row],[Object ID]],SP_Data[#All],2,FALSE),"")</f>
        <v>41395</v>
      </c>
      <c r="O1685" s="36">
        <f>IFERROR(VLOOKUP(Incoming_Data[[#This Row],[Object ID]],Finalized_Data[#All],2,FALSE),"")</f>
        <v>41426</v>
      </c>
      <c r="P16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5" s="6">
        <f>IFERROR(DATE(YEAR(Incoming_Data[[#This Row],[Incoming Day]]),MONTH(Incoming_Data[[#This Row],[Incoming Day]]),1),"")</f>
        <v>41395</v>
      </c>
      <c r="R1685" s="3">
        <f>DATE(YEAR(Incoming_Data[[#This Row],[Incoming Day]]),1,1)</f>
        <v>41275</v>
      </c>
      <c r="S1685" s="6">
        <f>IFERROR(DATE(YEAR(Incoming_Data[[#This Row],[Completed Day]]),MONTH(Incoming_Data[[#This Row],[Completed Day]]),1),"")</f>
        <v>41395</v>
      </c>
      <c r="T1685" s="6">
        <f>IFERROR(DATE(YEAR(Incoming_Data[[#This Row],[Confirmed Day]]),MONTH(Incoming_Data[[#This Row],[Confirmed Day]]),1),"")</f>
        <v>41426</v>
      </c>
      <c r="U1685" s="12">
        <f>IF(ISNUMBER(Incoming_Data[[#This Row],[Completed Day]]),1,0)</f>
        <v>1</v>
      </c>
      <c r="V1685" s="12">
        <f>IF(ISNUMBER(Incoming_Data[[#This Row],[Confirmed Day]]),1,0)</f>
        <v>1</v>
      </c>
      <c r="X1685" t="s">
        <v>11761</v>
      </c>
      <c r="Y1685" s="36">
        <v>41428</v>
      </c>
      <c r="AA1685" t="s">
        <v>8328</v>
      </c>
      <c r="AB1685" s="36">
        <v>41425</v>
      </c>
    </row>
    <row r="1686" spans="2:28" x14ac:dyDescent="0.25">
      <c r="B1686" s="24" t="s">
        <v>30</v>
      </c>
      <c r="C1686" s="24" t="s">
        <v>17</v>
      </c>
      <c r="D1686" s="24" t="s">
        <v>2196</v>
      </c>
      <c r="E1686" s="24" t="s">
        <v>843</v>
      </c>
      <c r="F1686" s="24" t="s">
        <v>818</v>
      </c>
      <c r="G1686" s="36">
        <v>41395</v>
      </c>
      <c r="H1686" s="36">
        <v>41394</v>
      </c>
      <c r="I1686" s="12">
        <v>3</v>
      </c>
      <c r="J1686" s="12">
        <v>4</v>
      </c>
      <c r="K1686" s="12">
        <v>4</v>
      </c>
      <c r="L1686" s="24" t="s">
        <v>10597</v>
      </c>
      <c r="M1686" t="str">
        <f>VLOOKUP(LEFT(Incoming_Data[[#This Row],[Object ID]],1),Lookup[#All],2,FALSE)</f>
        <v>Service Request</v>
      </c>
      <c r="N1686" s="36">
        <f>IFERROR(VLOOKUP(Incoming_Data[[#This Row],[Object ID]],SP_Data[#All],2,FALSE),"")</f>
        <v>41395</v>
      </c>
      <c r="O1686" s="36">
        <f>IFERROR(VLOOKUP(Incoming_Data[[#This Row],[Object ID]],Finalized_Data[#All],2,FALSE),"")</f>
        <v>41426</v>
      </c>
      <c r="P16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6" s="6">
        <f>IFERROR(DATE(YEAR(Incoming_Data[[#This Row],[Incoming Day]]),MONTH(Incoming_Data[[#This Row],[Incoming Day]]),1),"")</f>
        <v>41395</v>
      </c>
      <c r="R1686" s="3">
        <f>DATE(YEAR(Incoming_Data[[#This Row],[Incoming Day]]),1,1)</f>
        <v>41275</v>
      </c>
      <c r="S1686" s="6">
        <f>IFERROR(DATE(YEAR(Incoming_Data[[#This Row],[Completed Day]]),MONTH(Incoming_Data[[#This Row],[Completed Day]]),1),"")</f>
        <v>41395</v>
      </c>
      <c r="T1686" s="6">
        <f>IFERROR(DATE(YEAR(Incoming_Data[[#This Row],[Confirmed Day]]),MONTH(Incoming_Data[[#This Row],[Confirmed Day]]),1),"")</f>
        <v>41426</v>
      </c>
      <c r="U1686" s="12">
        <f>IF(ISNUMBER(Incoming_Data[[#This Row],[Completed Day]]),1,0)</f>
        <v>1</v>
      </c>
      <c r="V1686" s="12">
        <f>IF(ISNUMBER(Incoming_Data[[#This Row],[Confirmed Day]]),1,0)</f>
        <v>1</v>
      </c>
      <c r="X1686" t="s">
        <v>992</v>
      </c>
      <c r="Y1686" s="36">
        <v>41414</v>
      </c>
      <c r="AA1686" t="s">
        <v>8332</v>
      </c>
      <c r="AB1686" s="36">
        <v>41384</v>
      </c>
    </row>
    <row r="1687" spans="2:28" x14ac:dyDescent="0.25">
      <c r="B1687" s="24" t="s">
        <v>30</v>
      </c>
      <c r="C1687" s="24" t="s">
        <v>17</v>
      </c>
      <c r="D1687" s="24" t="s">
        <v>2196</v>
      </c>
      <c r="E1687" s="24" t="s">
        <v>844</v>
      </c>
      <c r="F1687" s="24" t="s">
        <v>845</v>
      </c>
      <c r="G1687" s="36">
        <v>41395</v>
      </c>
      <c r="H1687" s="36">
        <v>41394</v>
      </c>
      <c r="I1687" s="12">
        <v>3</v>
      </c>
      <c r="J1687" s="12">
        <v>3</v>
      </c>
      <c r="K1687" s="12">
        <v>3</v>
      </c>
      <c r="L1687" s="24" t="s">
        <v>10597</v>
      </c>
      <c r="M1687" t="str">
        <f>VLOOKUP(LEFT(Incoming_Data[[#This Row],[Object ID]],1),Lookup[#All],2,FALSE)</f>
        <v>Service Request</v>
      </c>
      <c r="N1687" s="36">
        <f>IFERROR(VLOOKUP(Incoming_Data[[#This Row],[Object ID]],SP_Data[#All],2,FALSE),"")</f>
        <v>41395</v>
      </c>
      <c r="O1687" s="36">
        <f>IFERROR(VLOOKUP(Incoming_Data[[#This Row],[Object ID]],Finalized_Data[#All],2,FALSE),"")</f>
        <v>41426</v>
      </c>
      <c r="P16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7" s="6">
        <f>IFERROR(DATE(YEAR(Incoming_Data[[#This Row],[Incoming Day]]),MONTH(Incoming_Data[[#This Row],[Incoming Day]]),1),"")</f>
        <v>41395</v>
      </c>
      <c r="R1687" s="3">
        <f>DATE(YEAR(Incoming_Data[[#This Row],[Incoming Day]]),1,1)</f>
        <v>41275</v>
      </c>
      <c r="S1687" s="6">
        <f>IFERROR(DATE(YEAR(Incoming_Data[[#This Row],[Completed Day]]),MONTH(Incoming_Data[[#This Row],[Completed Day]]),1),"")</f>
        <v>41395</v>
      </c>
      <c r="T1687" s="6">
        <f>IFERROR(DATE(YEAR(Incoming_Data[[#This Row],[Confirmed Day]]),MONTH(Incoming_Data[[#This Row],[Confirmed Day]]),1),"")</f>
        <v>41426</v>
      </c>
      <c r="U1687" s="12">
        <f>IF(ISNUMBER(Incoming_Data[[#This Row],[Completed Day]]),1,0)</f>
        <v>1</v>
      </c>
      <c r="V1687" s="12">
        <f>IF(ISNUMBER(Incoming_Data[[#This Row],[Confirmed Day]]),1,0)</f>
        <v>1</v>
      </c>
      <c r="X1687" t="s">
        <v>11406</v>
      </c>
      <c r="Y1687" s="36">
        <v>41414</v>
      </c>
      <c r="AA1687" t="s">
        <v>8309</v>
      </c>
      <c r="AB1687" s="36">
        <v>41425</v>
      </c>
    </row>
    <row r="1688" spans="2:28" x14ac:dyDescent="0.25">
      <c r="B1688" s="24" t="s">
        <v>30</v>
      </c>
      <c r="C1688" s="24" t="s">
        <v>17</v>
      </c>
      <c r="D1688" s="24" t="s">
        <v>2196</v>
      </c>
      <c r="E1688" s="24" t="s">
        <v>846</v>
      </c>
      <c r="F1688" s="24" t="s">
        <v>847</v>
      </c>
      <c r="G1688" s="36">
        <v>41395</v>
      </c>
      <c r="H1688" s="36">
        <v>41394</v>
      </c>
      <c r="I1688" s="12">
        <v>3</v>
      </c>
      <c r="J1688" s="12">
        <v>3</v>
      </c>
      <c r="K1688" s="12">
        <v>3</v>
      </c>
      <c r="L1688" s="24" t="s">
        <v>10597</v>
      </c>
      <c r="M1688" t="str">
        <f>VLOOKUP(LEFT(Incoming_Data[[#This Row],[Object ID]],1),Lookup[#All],2,FALSE)</f>
        <v>Service Request</v>
      </c>
      <c r="N1688" s="36">
        <f>IFERROR(VLOOKUP(Incoming_Data[[#This Row],[Object ID]],SP_Data[#All],2,FALSE),"")</f>
        <v>41395</v>
      </c>
      <c r="O1688" s="36">
        <f>IFERROR(VLOOKUP(Incoming_Data[[#This Row],[Object ID]],Finalized_Data[#All],2,FALSE),"")</f>
        <v>41426</v>
      </c>
      <c r="P16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8" s="6">
        <f>IFERROR(DATE(YEAR(Incoming_Data[[#This Row],[Incoming Day]]),MONTH(Incoming_Data[[#This Row],[Incoming Day]]),1),"")</f>
        <v>41395</v>
      </c>
      <c r="R1688" s="3">
        <f>DATE(YEAR(Incoming_Data[[#This Row],[Incoming Day]]),1,1)</f>
        <v>41275</v>
      </c>
      <c r="S1688" s="6">
        <f>IFERROR(DATE(YEAR(Incoming_Data[[#This Row],[Completed Day]]),MONTH(Incoming_Data[[#This Row],[Completed Day]]),1),"")</f>
        <v>41395</v>
      </c>
      <c r="T1688" s="6">
        <f>IFERROR(DATE(YEAR(Incoming_Data[[#This Row],[Confirmed Day]]),MONTH(Incoming_Data[[#This Row],[Confirmed Day]]),1),"")</f>
        <v>41426</v>
      </c>
      <c r="U1688" s="12">
        <f>IF(ISNUMBER(Incoming_Data[[#This Row],[Completed Day]]),1,0)</f>
        <v>1</v>
      </c>
      <c r="V1688" s="12">
        <f>IF(ISNUMBER(Incoming_Data[[#This Row],[Confirmed Day]]),1,0)</f>
        <v>1</v>
      </c>
      <c r="X1688" t="s">
        <v>11686</v>
      </c>
      <c r="Y1688" s="36">
        <v>41416</v>
      </c>
      <c r="AA1688" t="s">
        <v>8261</v>
      </c>
      <c r="AB1688" s="36">
        <v>41384</v>
      </c>
    </row>
    <row r="1689" spans="2:28" x14ac:dyDescent="0.25">
      <c r="B1689" s="24" t="s">
        <v>30</v>
      </c>
      <c r="C1689" s="24" t="s">
        <v>17</v>
      </c>
      <c r="D1689" s="24" t="s">
        <v>2196</v>
      </c>
      <c r="E1689" s="24" t="s">
        <v>848</v>
      </c>
      <c r="F1689" s="24" t="s">
        <v>849</v>
      </c>
      <c r="G1689" s="36">
        <v>41395</v>
      </c>
      <c r="H1689" s="36">
        <v>41394</v>
      </c>
      <c r="I1689" s="12">
        <v>3</v>
      </c>
      <c r="J1689" s="12">
        <v>3</v>
      </c>
      <c r="K1689" s="12">
        <v>3</v>
      </c>
      <c r="L1689" s="24" t="s">
        <v>10597</v>
      </c>
      <c r="M1689" t="str">
        <f>VLOOKUP(LEFT(Incoming_Data[[#This Row],[Object ID]],1),Lookup[#All],2,FALSE)</f>
        <v>Service Request</v>
      </c>
      <c r="N1689" s="36">
        <f>IFERROR(VLOOKUP(Incoming_Data[[#This Row],[Object ID]],SP_Data[#All],2,FALSE),"")</f>
        <v>41395</v>
      </c>
      <c r="O1689" s="36">
        <f>IFERROR(VLOOKUP(Incoming_Data[[#This Row],[Object ID]],Finalized_Data[#All],2,FALSE),"")</f>
        <v>41426</v>
      </c>
      <c r="P16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89" s="6">
        <f>IFERROR(DATE(YEAR(Incoming_Data[[#This Row],[Incoming Day]]),MONTH(Incoming_Data[[#This Row],[Incoming Day]]),1),"")</f>
        <v>41395</v>
      </c>
      <c r="R1689" s="3">
        <f>DATE(YEAR(Incoming_Data[[#This Row],[Incoming Day]]),1,1)</f>
        <v>41275</v>
      </c>
      <c r="S1689" s="6">
        <f>IFERROR(DATE(YEAR(Incoming_Data[[#This Row],[Completed Day]]),MONTH(Incoming_Data[[#This Row],[Completed Day]]),1),"")</f>
        <v>41395</v>
      </c>
      <c r="T1689" s="6">
        <f>IFERROR(DATE(YEAR(Incoming_Data[[#This Row],[Confirmed Day]]),MONTH(Incoming_Data[[#This Row],[Confirmed Day]]),1),"")</f>
        <v>41426</v>
      </c>
      <c r="U1689" s="12">
        <f>IF(ISNUMBER(Incoming_Data[[#This Row],[Completed Day]]),1,0)</f>
        <v>1</v>
      </c>
      <c r="V1689" s="12">
        <f>IF(ISNUMBER(Incoming_Data[[#This Row],[Confirmed Day]]),1,0)</f>
        <v>1</v>
      </c>
      <c r="X1689" t="s">
        <v>11192</v>
      </c>
      <c r="Y1689" s="36">
        <v>41424</v>
      </c>
      <c r="AA1689" t="s">
        <v>8295</v>
      </c>
      <c r="AB1689" s="36">
        <v>41424</v>
      </c>
    </row>
    <row r="1690" spans="2:28" x14ac:dyDescent="0.25">
      <c r="B1690" s="24" t="s">
        <v>30</v>
      </c>
      <c r="C1690" s="24" t="s">
        <v>17</v>
      </c>
      <c r="D1690" s="24" t="s">
        <v>2196</v>
      </c>
      <c r="E1690" s="24" t="s">
        <v>850</v>
      </c>
      <c r="F1690" s="24" t="s">
        <v>851</v>
      </c>
      <c r="G1690" s="36">
        <v>41395</v>
      </c>
      <c r="H1690" s="36">
        <v>41394</v>
      </c>
      <c r="I1690" s="12">
        <v>3</v>
      </c>
      <c r="J1690" s="12">
        <v>4</v>
      </c>
      <c r="K1690" s="12">
        <v>4</v>
      </c>
      <c r="L1690" s="24" t="s">
        <v>10597</v>
      </c>
      <c r="M1690" t="str">
        <f>VLOOKUP(LEFT(Incoming_Data[[#This Row],[Object ID]],1),Lookup[#All],2,FALSE)</f>
        <v>Service Request</v>
      </c>
      <c r="N1690" s="36">
        <f>IFERROR(VLOOKUP(Incoming_Data[[#This Row],[Object ID]],SP_Data[#All],2,FALSE),"")</f>
        <v>41395</v>
      </c>
      <c r="O1690" s="36">
        <f>IFERROR(VLOOKUP(Incoming_Data[[#This Row],[Object ID]],Finalized_Data[#All],2,FALSE),"")</f>
        <v>41426</v>
      </c>
      <c r="P16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0" s="6">
        <f>IFERROR(DATE(YEAR(Incoming_Data[[#This Row],[Incoming Day]]),MONTH(Incoming_Data[[#This Row],[Incoming Day]]),1),"")</f>
        <v>41395</v>
      </c>
      <c r="R1690" s="3">
        <f>DATE(YEAR(Incoming_Data[[#This Row],[Incoming Day]]),1,1)</f>
        <v>41275</v>
      </c>
      <c r="S1690" s="6">
        <f>IFERROR(DATE(YEAR(Incoming_Data[[#This Row],[Completed Day]]),MONTH(Incoming_Data[[#This Row],[Completed Day]]),1),"")</f>
        <v>41395</v>
      </c>
      <c r="T1690" s="6">
        <f>IFERROR(DATE(YEAR(Incoming_Data[[#This Row],[Confirmed Day]]),MONTH(Incoming_Data[[#This Row],[Confirmed Day]]),1),"")</f>
        <v>41426</v>
      </c>
      <c r="U1690" s="12">
        <f>IF(ISNUMBER(Incoming_Data[[#This Row],[Completed Day]]),1,0)</f>
        <v>1</v>
      </c>
      <c r="V1690" s="12">
        <f>IF(ISNUMBER(Incoming_Data[[#This Row],[Confirmed Day]]),1,0)</f>
        <v>1</v>
      </c>
      <c r="X1690" t="s">
        <v>11194</v>
      </c>
      <c r="Y1690" s="36">
        <v>41424</v>
      </c>
      <c r="AA1690" t="s">
        <v>8273</v>
      </c>
      <c r="AB1690" s="36">
        <v>41425</v>
      </c>
    </row>
    <row r="1691" spans="2:28" x14ac:dyDescent="0.25">
      <c r="B1691" s="24" t="s">
        <v>30</v>
      </c>
      <c r="C1691" s="24" t="s">
        <v>17</v>
      </c>
      <c r="D1691" s="24" t="s">
        <v>2196</v>
      </c>
      <c r="E1691" s="24" t="s">
        <v>879</v>
      </c>
      <c r="F1691" s="24" t="s">
        <v>880</v>
      </c>
      <c r="G1691" s="36">
        <v>41395</v>
      </c>
      <c r="H1691" s="36">
        <v>41395</v>
      </c>
      <c r="I1691" s="12">
        <v>3</v>
      </c>
      <c r="J1691" s="12">
        <v>3</v>
      </c>
      <c r="K1691" s="12">
        <v>3</v>
      </c>
      <c r="L1691" s="24" t="s">
        <v>10597</v>
      </c>
      <c r="M1691" t="str">
        <f>VLOOKUP(LEFT(Incoming_Data[[#This Row],[Object ID]],1),Lookup[#All],2,FALSE)</f>
        <v>Service Request</v>
      </c>
      <c r="N1691" s="36">
        <f>IFERROR(VLOOKUP(Incoming_Data[[#This Row],[Object ID]],SP_Data[#All],2,FALSE),"")</f>
        <v>41395</v>
      </c>
      <c r="O1691" s="36">
        <f>IFERROR(VLOOKUP(Incoming_Data[[#This Row],[Object ID]],Finalized_Data[#All],2,FALSE),"")</f>
        <v>41426</v>
      </c>
      <c r="P16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1" s="6">
        <f>IFERROR(DATE(YEAR(Incoming_Data[[#This Row],[Incoming Day]]),MONTH(Incoming_Data[[#This Row],[Incoming Day]]),1),"")</f>
        <v>41395</v>
      </c>
      <c r="R1691" s="3">
        <f>DATE(YEAR(Incoming_Data[[#This Row],[Incoming Day]]),1,1)</f>
        <v>41275</v>
      </c>
      <c r="S1691" s="6">
        <f>IFERROR(DATE(YEAR(Incoming_Data[[#This Row],[Completed Day]]),MONTH(Incoming_Data[[#This Row],[Completed Day]]),1),"")</f>
        <v>41395</v>
      </c>
      <c r="T1691" s="6">
        <f>IFERROR(DATE(YEAR(Incoming_Data[[#This Row],[Confirmed Day]]),MONTH(Incoming_Data[[#This Row],[Confirmed Day]]),1),"")</f>
        <v>41426</v>
      </c>
      <c r="U1691" s="12">
        <f>IF(ISNUMBER(Incoming_Data[[#This Row],[Completed Day]]),1,0)</f>
        <v>1</v>
      </c>
      <c r="V1691" s="12">
        <f>IF(ISNUMBER(Incoming_Data[[#This Row],[Confirmed Day]]),1,0)</f>
        <v>1</v>
      </c>
      <c r="X1691" t="s">
        <v>11314</v>
      </c>
      <c r="Y1691" s="36">
        <v>41423</v>
      </c>
      <c r="AA1691" t="s">
        <v>8278</v>
      </c>
      <c r="AB1691" s="36">
        <v>41425</v>
      </c>
    </row>
    <row r="1692" spans="2:28" x14ac:dyDescent="0.25">
      <c r="B1692" s="24" t="s">
        <v>30</v>
      </c>
      <c r="C1692" s="24" t="s">
        <v>17</v>
      </c>
      <c r="D1692" s="24" t="s">
        <v>2196</v>
      </c>
      <c r="E1692" s="24" t="s">
        <v>881</v>
      </c>
      <c r="F1692" s="24" t="s">
        <v>882</v>
      </c>
      <c r="G1692" s="36">
        <v>41395</v>
      </c>
      <c r="H1692" s="36">
        <v>41395</v>
      </c>
      <c r="I1692" s="12">
        <v>3</v>
      </c>
      <c r="J1692" s="12">
        <v>3</v>
      </c>
      <c r="K1692" s="12">
        <v>3</v>
      </c>
      <c r="L1692" s="24" t="s">
        <v>10597</v>
      </c>
      <c r="M1692" t="str">
        <f>VLOOKUP(LEFT(Incoming_Data[[#This Row],[Object ID]],1),Lookup[#All],2,FALSE)</f>
        <v>Service Request</v>
      </c>
      <c r="N1692" s="36">
        <f>IFERROR(VLOOKUP(Incoming_Data[[#This Row],[Object ID]],SP_Data[#All],2,FALSE),"")</f>
        <v>41395</v>
      </c>
      <c r="O1692" s="36">
        <f>IFERROR(VLOOKUP(Incoming_Data[[#This Row],[Object ID]],Finalized_Data[#All],2,FALSE),"")</f>
        <v>41395</v>
      </c>
      <c r="P16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2" s="6">
        <f>IFERROR(DATE(YEAR(Incoming_Data[[#This Row],[Incoming Day]]),MONTH(Incoming_Data[[#This Row],[Incoming Day]]),1),"")</f>
        <v>41395</v>
      </c>
      <c r="R1692" s="3">
        <f>DATE(YEAR(Incoming_Data[[#This Row],[Incoming Day]]),1,1)</f>
        <v>41275</v>
      </c>
      <c r="S1692" s="6">
        <f>IFERROR(DATE(YEAR(Incoming_Data[[#This Row],[Completed Day]]),MONTH(Incoming_Data[[#This Row],[Completed Day]]),1),"")</f>
        <v>41395</v>
      </c>
      <c r="T1692" s="6">
        <f>IFERROR(DATE(YEAR(Incoming_Data[[#This Row],[Confirmed Day]]),MONTH(Incoming_Data[[#This Row],[Confirmed Day]]),1),"")</f>
        <v>41395</v>
      </c>
      <c r="U1692" s="12">
        <f>IF(ISNUMBER(Incoming_Data[[#This Row],[Completed Day]]),1,0)</f>
        <v>1</v>
      </c>
      <c r="V1692" s="12">
        <f>IF(ISNUMBER(Incoming_Data[[#This Row],[Confirmed Day]]),1,0)</f>
        <v>1</v>
      </c>
      <c r="X1692" t="s">
        <v>11315</v>
      </c>
      <c r="Y1692" s="36">
        <v>41423</v>
      </c>
      <c r="AA1692" t="s">
        <v>8228</v>
      </c>
      <c r="AB1692" s="36">
        <v>41425</v>
      </c>
    </row>
    <row r="1693" spans="2:28" x14ac:dyDescent="0.25">
      <c r="B1693" s="24" t="s">
        <v>30</v>
      </c>
      <c r="C1693" s="24" t="s">
        <v>17</v>
      </c>
      <c r="D1693" s="24" t="s">
        <v>2196</v>
      </c>
      <c r="E1693" s="24" t="s">
        <v>883</v>
      </c>
      <c r="F1693" s="24" t="s">
        <v>884</v>
      </c>
      <c r="G1693" s="36">
        <v>41396</v>
      </c>
      <c r="H1693" s="36">
        <v>41395</v>
      </c>
      <c r="I1693" s="12">
        <v>3</v>
      </c>
      <c r="J1693" s="12">
        <v>3</v>
      </c>
      <c r="K1693" s="12">
        <v>3</v>
      </c>
      <c r="L1693" s="24" t="s">
        <v>10597</v>
      </c>
      <c r="M1693" t="str">
        <f>VLOOKUP(LEFT(Incoming_Data[[#This Row],[Object ID]],1),Lookup[#All],2,FALSE)</f>
        <v>Service Request</v>
      </c>
      <c r="N1693" s="36">
        <f>IFERROR(VLOOKUP(Incoming_Data[[#This Row],[Object ID]],SP_Data[#All],2,FALSE),"")</f>
        <v>41396</v>
      </c>
      <c r="O1693" s="36">
        <f>IFERROR(VLOOKUP(Incoming_Data[[#This Row],[Object ID]],Finalized_Data[#All],2,FALSE),"")</f>
        <v>41427</v>
      </c>
      <c r="P16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3" s="6">
        <f>IFERROR(DATE(YEAR(Incoming_Data[[#This Row],[Incoming Day]]),MONTH(Incoming_Data[[#This Row],[Incoming Day]]),1),"")</f>
        <v>41395</v>
      </c>
      <c r="R1693" s="3">
        <f>DATE(YEAR(Incoming_Data[[#This Row],[Incoming Day]]),1,1)</f>
        <v>41275</v>
      </c>
      <c r="S1693" s="6">
        <f>IFERROR(DATE(YEAR(Incoming_Data[[#This Row],[Completed Day]]),MONTH(Incoming_Data[[#This Row],[Completed Day]]),1),"")</f>
        <v>41395</v>
      </c>
      <c r="T1693" s="6">
        <f>IFERROR(DATE(YEAR(Incoming_Data[[#This Row],[Confirmed Day]]),MONTH(Incoming_Data[[#This Row],[Confirmed Day]]),1),"")</f>
        <v>41426</v>
      </c>
      <c r="U1693" s="12">
        <f>IF(ISNUMBER(Incoming_Data[[#This Row],[Completed Day]]),1,0)</f>
        <v>1</v>
      </c>
      <c r="V1693" s="12">
        <f>IF(ISNUMBER(Incoming_Data[[#This Row],[Confirmed Day]]),1,0)</f>
        <v>1</v>
      </c>
      <c r="X1693" t="s">
        <v>11316</v>
      </c>
      <c r="Y1693" s="36">
        <v>41423</v>
      </c>
      <c r="AA1693" t="s">
        <v>8193</v>
      </c>
      <c r="AB1693" s="36">
        <v>41384</v>
      </c>
    </row>
    <row r="1694" spans="2:28" x14ac:dyDescent="0.25">
      <c r="B1694" s="24" t="s">
        <v>30</v>
      </c>
      <c r="C1694" s="24" t="s">
        <v>17</v>
      </c>
      <c r="D1694" s="24" t="s">
        <v>2196</v>
      </c>
      <c r="E1694" s="24" t="s">
        <v>885</v>
      </c>
      <c r="F1694" s="24" t="s">
        <v>189</v>
      </c>
      <c r="G1694" s="36">
        <v>41396</v>
      </c>
      <c r="H1694" s="36">
        <v>41395</v>
      </c>
      <c r="I1694" s="12">
        <v>3</v>
      </c>
      <c r="J1694" s="12">
        <v>3</v>
      </c>
      <c r="K1694" s="12">
        <v>3</v>
      </c>
      <c r="L1694" s="24" t="s">
        <v>10597</v>
      </c>
      <c r="M1694" t="str">
        <f>VLOOKUP(LEFT(Incoming_Data[[#This Row],[Object ID]],1),Lookup[#All],2,FALSE)</f>
        <v>Service Request</v>
      </c>
      <c r="N1694" s="36">
        <f>IFERROR(VLOOKUP(Incoming_Data[[#This Row],[Object ID]],SP_Data[#All],2,FALSE),"")</f>
        <v>41396</v>
      </c>
      <c r="O1694" s="36">
        <f>IFERROR(VLOOKUP(Incoming_Data[[#This Row],[Object ID]],Finalized_Data[#All],2,FALSE),"")</f>
        <v>41427</v>
      </c>
      <c r="P16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4" s="6">
        <f>IFERROR(DATE(YEAR(Incoming_Data[[#This Row],[Incoming Day]]),MONTH(Incoming_Data[[#This Row],[Incoming Day]]),1),"")</f>
        <v>41395</v>
      </c>
      <c r="R1694" s="3">
        <f>DATE(YEAR(Incoming_Data[[#This Row],[Incoming Day]]),1,1)</f>
        <v>41275</v>
      </c>
      <c r="S1694" s="6">
        <f>IFERROR(DATE(YEAR(Incoming_Data[[#This Row],[Completed Day]]),MONTH(Incoming_Data[[#This Row],[Completed Day]]),1),"")</f>
        <v>41395</v>
      </c>
      <c r="T1694" s="6">
        <f>IFERROR(DATE(YEAR(Incoming_Data[[#This Row],[Confirmed Day]]),MONTH(Incoming_Data[[#This Row],[Confirmed Day]]),1),"")</f>
        <v>41426</v>
      </c>
      <c r="U1694" s="12">
        <f>IF(ISNUMBER(Incoming_Data[[#This Row],[Completed Day]]),1,0)</f>
        <v>1</v>
      </c>
      <c r="V1694" s="12">
        <f>IF(ISNUMBER(Incoming_Data[[#This Row],[Confirmed Day]]),1,0)</f>
        <v>1</v>
      </c>
      <c r="X1694" t="s">
        <v>11317</v>
      </c>
      <c r="Y1694" s="36">
        <v>41423</v>
      </c>
      <c r="AA1694" t="s">
        <v>8188</v>
      </c>
      <c r="AB1694" s="36">
        <v>41384</v>
      </c>
    </row>
    <row r="1695" spans="2:28" x14ac:dyDescent="0.25">
      <c r="B1695" s="24" t="s">
        <v>30</v>
      </c>
      <c r="C1695" s="24" t="s">
        <v>17</v>
      </c>
      <c r="D1695" s="24" t="s">
        <v>2196</v>
      </c>
      <c r="E1695" s="24" t="s">
        <v>886</v>
      </c>
      <c r="F1695" s="24" t="s">
        <v>150</v>
      </c>
      <c r="G1695" s="36">
        <v>41396</v>
      </c>
      <c r="H1695" s="36">
        <v>41395</v>
      </c>
      <c r="I1695" s="12">
        <v>3</v>
      </c>
      <c r="J1695" s="12">
        <v>4</v>
      </c>
      <c r="K1695" s="12">
        <v>3</v>
      </c>
      <c r="L1695" s="24" t="s">
        <v>10597</v>
      </c>
      <c r="M1695" t="str">
        <f>VLOOKUP(LEFT(Incoming_Data[[#This Row],[Object ID]],1),Lookup[#All],2,FALSE)</f>
        <v>Service Request</v>
      </c>
      <c r="N1695" s="36">
        <f>IFERROR(VLOOKUP(Incoming_Data[[#This Row],[Object ID]],SP_Data[#All],2,FALSE),"")</f>
        <v>41396</v>
      </c>
      <c r="O1695" s="36">
        <f>IFERROR(VLOOKUP(Incoming_Data[[#This Row],[Object ID]],Finalized_Data[#All],2,FALSE),"")</f>
        <v>41427</v>
      </c>
      <c r="P16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5" s="6">
        <f>IFERROR(DATE(YEAR(Incoming_Data[[#This Row],[Incoming Day]]),MONTH(Incoming_Data[[#This Row],[Incoming Day]]),1),"")</f>
        <v>41395</v>
      </c>
      <c r="R1695" s="3">
        <f>DATE(YEAR(Incoming_Data[[#This Row],[Incoming Day]]),1,1)</f>
        <v>41275</v>
      </c>
      <c r="S1695" s="6">
        <f>IFERROR(DATE(YEAR(Incoming_Data[[#This Row],[Completed Day]]),MONTH(Incoming_Data[[#This Row],[Completed Day]]),1),"")</f>
        <v>41395</v>
      </c>
      <c r="T1695" s="6">
        <f>IFERROR(DATE(YEAR(Incoming_Data[[#This Row],[Confirmed Day]]),MONTH(Incoming_Data[[#This Row],[Confirmed Day]]),1),"")</f>
        <v>41426</v>
      </c>
      <c r="U1695" s="12">
        <f>IF(ISNUMBER(Incoming_Data[[#This Row],[Completed Day]]),1,0)</f>
        <v>1</v>
      </c>
      <c r="V1695" s="12">
        <f>IF(ISNUMBER(Incoming_Data[[#This Row],[Confirmed Day]]),1,0)</f>
        <v>1</v>
      </c>
      <c r="X1695" t="s">
        <v>2582</v>
      </c>
      <c r="Y1695" s="36">
        <v>41424</v>
      </c>
      <c r="AA1695" t="s">
        <v>8177</v>
      </c>
      <c r="AB1695" s="36">
        <v>41425</v>
      </c>
    </row>
    <row r="1696" spans="2:28" x14ac:dyDescent="0.25">
      <c r="B1696" s="24" t="s">
        <v>30</v>
      </c>
      <c r="C1696" s="24" t="s">
        <v>17</v>
      </c>
      <c r="D1696" s="24" t="s">
        <v>2196</v>
      </c>
      <c r="E1696" s="24" t="s">
        <v>891</v>
      </c>
      <c r="F1696" s="24" t="s">
        <v>189</v>
      </c>
      <c r="G1696" s="36">
        <v>41396</v>
      </c>
      <c r="H1696" s="36">
        <v>41396</v>
      </c>
      <c r="I1696" s="12">
        <v>3</v>
      </c>
      <c r="J1696" s="12">
        <v>4</v>
      </c>
      <c r="K1696" s="12">
        <v>4</v>
      </c>
      <c r="L1696" s="24" t="s">
        <v>10597</v>
      </c>
      <c r="M1696" t="str">
        <f>VLOOKUP(LEFT(Incoming_Data[[#This Row],[Object ID]],1),Lookup[#All],2,FALSE)</f>
        <v>Service Request</v>
      </c>
      <c r="N1696" s="36">
        <f>IFERROR(VLOOKUP(Incoming_Data[[#This Row],[Object ID]],SP_Data[#All],2,FALSE),"")</f>
        <v>41396</v>
      </c>
      <c r="O1696" s="36">
        <f>IFERROR(VLOOKUP(Incoming_Data[[#This Row],[Object ID]],Finalized_Data[#All],2,FALSE),"")</f>
        <v>41427</v>
      </c>
      <c r="P16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6" s="6">
        <f>IFERROR(DATE(YEAR(Incoming_Data[[#This Row],[Incoming Day]]),MONTH(Incoming_Data[[#This Row],[Incoming Day]]),1),"")</f>
        <v>41395</v>
      </c>
      <c r="R1696" s="3">
        <f>DATE(YEAR(Incoming_Data[[#This Row],[Incoming Day]]),1,1)</f>
        <v>41275</v>
      </c>
      <c r="S1696" s="6">
        <f>IFERROR(DATE(YEAR(Incoming_Data[[#This Row],[Completed Day]]),MONTH(Incoming_Data[[#This Row],[Completed Day]]),1),"")</f>
        <v>41395</v>
      </c>
      <c r="T1696" s="6">
        <f>IFERROR(DATE(YEAR(Incoming_Data[[#This Row],[Confirmed Day]]),MONTH(Incoming_Data[[#This Row],[Confirmed Day]]),1),"")</f>
        <v>41426</v>
      </c>
      <c r="U1696" s="12">
        <f>IF(ISNUMBER(Incoming_Data[[#This Row],[Completed Day]]),1,0)</f>
        <v>1</v>
      </c>
      <c r="V1696" s="12">
        <f>IF(ISNUMBER(Incoming_Data[[#This Row],[Confirmed Day]]),1,0)</f>
        <v>1</v>
      </c>
      <c r="X1696" t="s">
        <v>11195</v>
      </c>
      <c r="Y1696" s="36">
        <v>41425</v>
      </c>
      <c r="AA1696" t="s">
        <v>8181</v>
      </c>
      <c r="AB1696" s="36">
        <v>41384</v>
      </c>
    </row>
    <row r="1697" spans="2:28" x14ac:dyDescent="0.25">
      <c r="B1697" s="24" t="s">
        <v>30</v>
      </c>
      <c r="C1697" s="24" t="s">
        <v>17</v>
      </c>
      <c r="D1697" s="24" t="s">
        <v>2196</v>
      </c>
      <c r="E1697" s="24" t="s">
        <v>892</v>
      </c>
      <c r="F1697" s="24" t="s">
        <v>558</v>
      </c>
      <c r="G1697" s="36">
        <v>41396</v>
      </c>
      <c r="H1697" s="36">
        <v>41396</v>
      </c>
      <c r="I1697" s="12">
        <v>3</v>
      </c>
      <c r="J1697" s="12">
        <v>3</v>
      </c>
      <c r="K1697" s="12">
        <v>3</v>
      </c>
      <c r="L1697" s="24" t="s">
        <v>10597</v>
      </c>
      <c r="M1697" t="str">
        <f>VLOOKUP(LEFT(Incoming_Data[[#This Row],[Object ID]],1),Lookup[#All],2,FALSE)</f>
        <v>Service Request</v>
      </c>
      <c r="N1697" s="36">
        <f>IFERROR(VLOOKUP(Incoming_Data[[#This Row],[Object ID]],SP_Data[#All],2,FALSE),"")</f>
        <v>41396</v>
      </c>
      <c r="O1697" s="36">
        <f>IFERROR(VLOOKUP(Incoming_Data[[#This Row],[Object ID]],Finalized_Data[#All],2,FALSE),"")</f>
        <v>41427</v>
      </c>
      <c r="P16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7" s="6">
        <f>IFERROR(DATE(YEAR(Incoming_Data[[#This Row],[Incoming Day]]),MONTH(Incoming_Data[[#This Row],[Incoming Day]]),1),"")</f>
        <v>41395</v>
      </c>
      <c r="R1697" s="3">
        <f>DATE(YEAR(Incoming_Data[[#This Row],[Incoming Day]]),1,1)</f>
        <v>41275</v>
      </c>
      <c r="S1697" s="6">
        <f>IFERROR(DATE(YEAR(Incoming_Data[[#This Row],[Completed Day]]),MONTH(Incoming_Data[[#This Row],[Completed Day]]),1),"")</f>
        <v>41395</v>
      </c>
      <c r="T1697" s="6">
        <f>IFERROR(DATE(YEAR(Incoming_Data[[#This Row],[Confirmed Day]]),MONTH(Incoming_Data[[#This Row],[Confirmed Day]]),1),"")</f>
        <v>41426</v>
      </c>
      <c r="U1697" s="12">
        <f>IF(ISNUMBER(Incoming_Data[[#This Row],[Completed Day]]),1,0)</f>
        <v>1</v>
      </c>
      <c r="V1697" s="12">
        <f>IF(ISNUMBER(Incoming_Data[[#This Row],[Confirmed Day]]),1,0)</f>
        <v>1</v>
      </c>
      <c r="X1697" t="s">
        <v>11862</v>
      </c>
      <c r="Y1697" s="36">
        <v>41414</v>
      </c>
      <c r="AA1697" t="s">
        <v>8164</v>
      </c>
      <c r="AB1697" s="36">
        <v>41425</v>
      </c>
    </row>
    <row r="1698" spans="2:28" x14ac:dyDescent="0.25">
      <c r="B1698" s="24" t="s">
        <v>30</v>
      </c>
      <c r="C1698" s="24" t="s">
        <v>17</v>
      </c>
      <c r="D1698" s="24" t="s">
        <v>2196</v>
      </c>
      <c r="E1698" s="24" t="s">
        <v>893</v>
      </c>
      <c r="F1698" s="24" t="s">
        <v>894</v>
      </c>
      <c r="G1698" s="36">
        <v>41396</v>
      </c>
      <c r="H1698" s="36">
        <v>41396</v>
      </c>
      <c r="I1698" s="12">
        <v>3</v>
      </c>
      <c r="J1698" s="12">
        <v>3</v>
      </c>
      <c r="K1698" s="12">
        <v>3</v>
      </c>
      <c r="L1698" s="24" t="s">
        <v>10597</v>
      </c>
      <c r="M1698" t="str">
        <f>VLOOKUP(LEFT(Incoming_Data[[#This Row],[Object ID]],1),Lookup[#All],2,FALSE)</f>
        <v>Service Request</v>
      </c>
      <c r="N1698" s="36">
        <f>IFERROR(VLOOKUP(Incoming_Data[[#This Row],[Object ID]],SP_Data[#All],2,FALSE),"")</f>
        <v>41396</v>
      </c>
      <c r="O1698" s="36">
        <f>IFERROR(VLOOKUP(Incoming_Data[[#This Row],[Object ID]],Finalized_Data[#All],2,FALSE),"")</f>
        <v>41396</v>
      </c>
      <c r="P16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8" s="6">
        <f>IFERROR(DATE(YEAR(Incoming_Data[[#This Row],[Incoming Day]]),MONTH(Incoming_Data[[#This Row],[Incoming Day]]),1),"")</f>
        <v>41395</v>
      </c>
      <c r="R1698" s="3">
        <f>DATE(YEAR(Incoming_Data[[#This Row],[Incoming Day]]),1,1)</f>
        <v>41275</v>
      </c>
      <c r="S1698" s="6">
        <f>IFERROR(DATE(YEAR(Incoming_Data[[#This Row],[Completed Day]]),MONTH(Incoming_Data[[#This Row],[Completed Day]]),1),"")</f>
        <v>41395</v>
      </c>
      <c r="T1698" s="6">
        <f>IFERROR(DATE(YEAR(Incoming_Data[[#This Row],[Confirmed Day]]),MONTH(Incoming_Data[[#This Row],[Confirmed Day]]),1),"")</f>
        <v>41395</v>
      </c>
      <c r="U1698" s="12">
        <f>IF(ISNUMBER(Incoming_Data[[#This Row],[Completed Day]]),1,0)</f>
        <v>1</v>
      </c>
      <c r="V1698" s="12">
        <f>IF(ISNUMBER(Incoming_Data[[#This Row],[Confirmed Day]]),1,0)</f>
        <v>1</v>
      </c>
      <c r="X1698" t="s">
        <v>12014</v>
      </c>
      <c r="Y1698" s="36">
        <v>41414</v>
      </c>
      <c r="AA1698" t="s">
        <v>8151</v>
      </c>
      <c r="AB1698" s="36">
        <v>41425</v>
      </c>
    </row>
    <row r="1699" spans="2:28" x14ac:dyDescent="0.25">
      <c r="B1699" s="24" t="s">
        <v>30</v>
      </c>
      <c r="C1699" s="24" t="s">
        <v>17</v>
      </c>
      <c r="D1699" s="24" t="s">
        <v>2196</v>
      </c>
      <c r="E1699" s="24" t="s">
        <v>895</v>
      </c>
      <c r="F1699" s="24" t="s">
        <v>145</v>
      </c>
      <c r="G1699" s="36">
        <v>41396</v>
      </c>
      <c r="H1699" s="36">
        <v>41396</v>
      </c>
      <c r="I1699" s="12">
        <v>3</v>
      </c>
      <c r="J1699" s="12">
        <v>4</v>
      </c>
      <c r="K1699" s="12">
        <v>4</v>
      </c>
      <c r="L1699" s="24" t="s">
        <v>10597</v>
      </c>
      <c r="M1699" t="str">
        <f>VLOOKUP(LEFT(Incoming_Data[[#This Row],[Object ID]],1),Lookup[#All],2,FALSE)</f>
        <v>Service Request</v>
      </c>
      <c r="N1699" s="36">
        <f>IFERROR(VLOOKUP(Incoming_Data[[#This Row],[Object ID]],SP_Data[#All],2,FALSE),"")</f>
        <v>41396</v>
      </c>
      <c r="O1699" s="36">
        <f>IFERROR(VLOOKUP(Incoming_Data[[#This Row],[Object ID]],Finalized_Data[#All],2,FALSE),"")</f>
        <v>41397</v>
      </c>
      <c r="P16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699" s="6">
        <f>IFERROR(DATE(YEAR(Incoming_Data[[#This Row],[Incoming Day]]),MONTH(Incoming_Data[[#This Row],[Incoming Day]]),1),"")</f>
        <v>41395</v>
      </c>
      <c r="R1699" s="3">
        <f>DATE(YEAR(Incoming_Data[[#This Row],[Incoming Day]]),1,1)</f>
        <v>41275</v>
      </c>
      <c r="S1699" s="6">
        <f>IFERROR(DATE(YEAR(Incoming_Data[[#This Row],[Completed Day]]),MONTH(Incoming_Data[[#This Row],[Completed Day]]),1),"")</f>
        <v>41395</v>
      </c>
      <c r="T1699" s="6">
        <f>IFERROR(DATE(YEAR(Incoming_Data[[#This Row],[Confirmed Day]]),MONTH(Incoming_Data[[#This Row],[Confirmed Day]]),1),"")</f>
        <v>41395</v>
      </c>
      <c r="U1699" s="12">
        <f>IF(ISNUMBER(Incoming_Data[[#This Row],[Completed Day]]),1,0)</f>
        <v>1</v>
      </c>
      <c r="V1699" s="12">
        <f>IF(ISNUMBER(Incoming_Data[[#This Row],[Confirmed Day]]),1,0)</f>
        <v>1</v>
      </c>
      <c r="X1699" t="s">
        <v>11408</v>
      </c>
      <c r="Y1699" s="36">
        <v>41414</v>
      </c>
      <c r="AA1699" t="s">
        <v>8145</v>
      </c>
      <c r="AB1699" s="36">
        <v>41384</v>
      </c>
    </row>
    <row r="1700" spans="2:28" x14ac:dyDescent="0.25">
      <c r="B1700" s="24" t="s">
        <v>30</v>
      </c>
      <c r="C1700" s="24" t="s">
        <v>17</v>
      </c>
      <c r="D1700" s="24" t="s">
        <v>2196</v>
      </c>
      <c r="E1700" s="24" t="s">
        <v>906</v>
      </c>
      <c r="F1700" s="24" t="s">
        <v>907</v>
      </c>
      <c r="G1700" s="36">
        <v>41397</v>
      </c>
      <c r="H1700" s="36">
        <v>41396</v>
      </c>
      <c r="I1700" s="12">
        <v>3</v>
      </c>
      <c r="J1700" s="12">
        <v>3</v>
      </c>
      <c r="K1700" s="12">
        <v>3</v>
      </c>
      <c r="L1700" s="24" t="s">
        <v>10597</v>
      </c>
      <c r="M1700" t="str">
        <f>VLOOKUP(LEFT(Incoming_Data[[#This Row],[Object ID]],1),Lookup[#All],2,FALSE)</f>
        <v>Service Request</v>
      </c>
      <c r="N1700" s="36">
        <f>IFERROR(VLOOKUP(Incoming_Data[[#This Row],[Object ID]],SP_Data[#All],2,FALSE),"")</f>
        <v>41397</v>
      </c>
      <c r="O1700" s="36">
        <f>IFERROR(VLOOKUP(Incoming_Data[[#This Row],[Object ID]],Finalized_Data[#All],2,FALSE),"")</f>
        <v>41397</v>
      </c>
      <c r="P17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0" s="6">
        <f>IFERROR(DATE(YEAR(Incoming_Data[[#This Row],[Incoming Day]]),MONTH(Incoming_Data[[#This Row],[Incoming Day]]),1),"")</f>
        <v>41395</v>
      </c>
      <c r="R1700" s="3">
        <f>DATE(YEAR(Incoming_Data[[#This Row],[Incoming Day]]),1,1)</f>
        <v>41275</v>
      </c>
      <c r="S1700" s="6">
        <f>IFERROR(DATE(YEAR(Incoming_Data[[#This Row],[Completed Day]]),MONTH(Incoming_Data[[#This Row],[Completed Day]]),1),"")</f>
        <v>41395</v>
      </c>
      <c r="T1700" s="6">
        <f>IFERROR(DATE(YEAR(Incoming_Data[[#This Row],[Confirmed Day]]),MONTH(Incoming_Data[[#This Row],[Confirmed Day]]),1),"")</f>
        <v>41395</v>
      </c>
      <c r="U1700" s="12">
        <f>IF(ISNUMBER(Incoming_Data[[#This Row],[Completed Day]]),1,0)</f>
        <v>1</v>
      </c>
      <c r="V1700" s="12">
        <f>IF(ISNUMBER(Incoming_Data[[#This Row],[Confirmed Day]]),1,0)</f>
        <v>1</v>
      </c>
      <c r="X1700" t="s">
        <v>11410</v>
      </c>
      <c r="Y1700" s="36">
        <v>41414</v>
      </c>
      <c r="AA1700" t="s">
        <v>8089</v>
      </c>
      <c r="AB1700" s="36">
        <v>41425</v>
      </c>
    </row>
    <row r="1701" spans="2:28" x14ac:dyDescent="0.25">
      <c r="B1701" s="24" t="s">
        <v>30</v>
      </c>
      <c r="C1701" s="24" t="s">
        <v>17</v>
      </c>
      <c r="D1701" s="24" t="s">
        <v>2196</v>
      </c>
      <c r="E1701" s="24" t="s">
        <v>918</v>
      </c>
      <c r="F1701" s="24" t="s">
        <v>818</v>
      </c>
      <c r="G1701" s="36">
        <v>41397</v>
      </c>
      <c r="H1701" s="36">
        <v>41397</v>
      </c>
      <c r="I1701" s="12">
        <v>3</v>
      </c>
      <c r="J1701" s="12">
        <v>4</v>
      </c>
      <c r="K1701" s="12">
        <v>4</v>
      </c>
      <c r="L1701" s="24" t="s">
        <v>10597</v>
      </c>
      <c r="M1701" t="str">
        <f>VLOOKUP(LEFT(Incoming_Data[[#This Row],[Object ID]],1),Lookup[#All],2,FALSE)</f>
        <v>Service Request</v>
      </c>
      <c r="N1701" s="36">
        <f>IFERROR(VLOOKUP(Incoming_Data[[#This Row],[Object ID]],SP_Data[#All],2,FALSE),"")</f>
        <v>41397</v>
      </c>
      <c r="O1701" s="36">
        <f>IFERROR(VLOOKUP(Incoming_Data[[#This Row],[Object ID]],Finalized_Data[#All],2,FALSE),"")</f>
        <v>41397</v>
      </c>
      <c r="P17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1" s="6">
        <f>IFERROR(DATE(YEAR(Incoming_Data[[#This Row],[Incoming Day]]),MONTH(Incoming_Data[[#This Row],[Incoming Day]]),1),"")</f>
        <v>41395</v>
      </c>
      <c r="R1701" s="3">
        <f>DATE(YEAR(Incoming_Data[[#This Row],[Incoming Day]]),1,1)</f>
        <v>41275</v>
      </c>
      <c r="S1701" s="6">
        <f>IFERROR(DATE(YEAR(Incoming_Data[[#This Row],[Completed Day]]),MONTH(Incoming_Data[[#This Row],[Completed Day]]),1),"")</f>
        <v>41395</v>
      </c>
      <c r="T1701" s="6">
        <f>IFERROR(DATE(YEAR(Incoming_Data[[#This Row],[Confirmed Day]]),MONTH(Incoming_Data[[#This Row],[Confirmed Day]]),1),"")</f>
        <v>41395</v>
      </c>
      <c r="U1701" s="12">
        <f>IF(ISNUMBER(Incoming_Data[[#This Row],[Completed Day]]),1,0)</f>
        <v>1</v>
      </c>
      <c r="V1701" s="12">
        <f>IF(ISNUMBER(Incoming_Data[[#This Row],[Confirmed Day]]),1,0)</f>
        <v>1</v>
      </c>
      <c r="X1701" t="s">
        <v>11411</v>
      </c>
      <c r="Y1701" s="36">
        <v>41414</v>
      </c>
      <c r="AA1701" t="s">
        <v>8100</v>
      </c>
      <c r="AB1701" s="36">
        <v>41425</v>
      </c>
    </row>
    <row r="1702" spans="2:28" x14ac:dyDescent="0.25">
      <c r="B1702" s="24" t="s">
        <v>30</v>
      </c>
      <c r="C1702" s="24" t="s">
        <v>17</v>
      </c>
      <c r="D1702" s="24" t="s">
        <v>2196</v>
      </c>
      <c r="E1702" s="24" t="s">
        <v>919</v>
      </c>
      <c r="F1702" s="24" t="s">
        <v>818</v>
      </c>
      <c r="G1702" s="36">
        <v>41397</v>
      </c>
      <c r="H1702" s="36">
        <v>41397</v>
      </c>
      <c r="I1702" s="12">
        <v>3</v>
      </c>
      <c r="J1702" s="12">
        <v>4</v>
      </c>
      <c r="K1702" s="12">
        <v>4</v>
      </c>
      <c r="L1702" s="24" t="s">
        <v>10597</v>
      </c>
      <c r="M1702" t="str">
        <f>VLOOKUP(LEFT(Incoming_Data[[#This Row],[Object ID]],1),Lookup[#All],2,FALSE)</f>
        <v>Service Request</v>
      </c>
      <c r="N1702" s="36">
        <f>IFERROR(VLOOKUP(Incoming_Data[[#This Row],[Object ID]],SP_Data[#All],2,FALSE),"")</f>
        <v>41397</v>
      </c>
      <c r="O1702" s="36">
        <f>IFERROR(VLOOKUP(Incoming_Data[[#This Row],[Object ID]],Finalized_Data[#All],2,FALSE),"")</f>
        <v>41397</v>
      </c>
      <c r="P17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2" s="6">
        <f>IFERROR(DATE(YEAR(Incoming_Data[[#This Row],[Incoming Day]]),MONTH(Incoming_Data[[#This Row],[Incoming Day]]),1),"")</f>
        <v>41395</v>
      </c>
      <c r="R1702" s="3">
        <f>DATE(YEAR(Incoming_Data[[#This Row],[Incoming Day]]),1,1)</f>
        <v>41275</v>
      </c>
      <c r="S1702" s="6">
        <f>IFERROR(DATE(YEAR(Incoming_Data[[#This Row],[Completed Day]]),MONTH(Incoming_Data[[#This Row],[Completed Day]]),1),"")</f>
        <v>41395</v>
      </c>
      <c r="T1702" s="6">
        <f>IFERROR(DATE(YEAR(Incoming_Data[[#This Row],[Confirmed Day]]),MONTH(Incoming_Data[[#This Row],[Confirmed Day]]),1),"")</f>
        <v>41395</v>
      </c>
      <c r="U1702" s="12">
        <f>IF(ISNUMBER(Incoming_Data[[#This Row],[Completed Day]]),1,0)</f>
        <v>1</v>
      </c>
      <c r="V1702" s="12">
        <f>IF(ISNUMBER(Incoming_Data[[#This Row],[Confirmed Day]]),1,0)</f>
        <v>1</v>
      </c>
      <c r="X1702" t="s">
        <v>994</v>
      </c>
      <c r="Y1702" s="36">
        <v>41414</v>
      </c>
      <c r="AA1702" t="s">
        <v>8095</v>
      </c>
      <c r="AB1702" s="36">
        <v>41384</v>
      </c>
    </row>
    <row r="1703" spans="2:28" x14ac:dyDescent="0.25">
      <c r="B1703" s="24" t="s">
        <v>30</v>
      </c>
      <c r="C1703" s="24" t="s">
        <v>17</v>
      </c>
      <c r="D1703" s="24" t="s">
        <v>2196</v>
      </c>
      <c r="E1703" s="24" t="s">
        <v>920</v>
      </c>
      <c r="F1703" s="24" t="s">
        <v>818</v>
      </c>
      <c r="G1703" s="36">
        <v>41397</v>
      </c>
      <c r="H1703" s="36">
        <v>41397</v>
      </c>
      <c r="I1703" s="12">
        <v>3</v>
      </c>
      <c r="J1703" s="12">
        <v>4</v>
      </c>
      <c r="K1703" s="12">
        <v>4</v>
      </c>
      <c r="L1703" s="24" t="s">
        <v>10597</v>
      </c>
      <c r="M1703" t="str">
        <f>VLOOKUP(LEFT(Incoming_Data[[#This Row],[Object ID]],1),Lookup[#All],2,FALSE)</f>
        <v>Service Request</v>
      </c>
      <c r="N1703" s="36">
        <f>IFERROR(VLOOKUP(Incoming_Data[[#This Row],[Object ID]],SP_Data[#All],2,FALSE),"")</f>
        <v>41397</v>
      </c>
      <c r="O1703" s="36">
        <f>IFERROR(VLOOKUP(Incoming_Data[[#This Row],[Object ID]],Finalized_Data[#All],2,FALSE),"")</f>
        <v>41397</v>
      </c>
      <c r="P17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3" s="6">
        <f>IFERROR(DATE(YEAR(Incoming_Data[[#This Row],[Incoming Day]]),MONTH(Incoming_Data[[#This Row],[Incoming Day]]),1),"")</f>
        <v>41395</v>
      </c>
      <c r="R1703" s="3">
        <f>DATE(YEAR(Incoming_Data[[#This Row],[Incoming Day]]),1,1)</f>
        <v>41275</v>
      </c>
      <c r="S1703" s="6">
        <f>IFERROR(DATE(YEAR(Incoming_Data[[#This Row],[Completed Day]]),MONTH(Incoming_Data[[#This Row],[Completed Day]]),1),"")</f>
        <v>41395</v>
      </c>
      <c r="T1703" s="6">
        <f>IFERROR(DATE(YEAR(Incoming_Data[[#This Row],[Confirmed Day]]),MONTH(Incoming_Data[[#This Row],[Confirmed Day]]),1),"")</f>
        <v>41395</v>
      </c>
      <c r="U1703" s="12">
        <f>IF(ISNUMBER(Incoming_Data[[#This Row],[Completed Day]]),1,0)</f>
        <v>1</v>
      </c>
      <c r="V1703" s="12">
        <f>IF(ISNUMBER(Incoming_Data[[#This Row],[Confirmed Day]]),1,0)</f>
        <v>1</v>
      </c>
      <c r="X1703" t="s">
        <v>12015</v>
      </c>
      <c r="Y1703" s="36">
        <v>41423</v>
      </c>
      <c r="AA1703" t="s">
        <v>8084</v>
      </c>
      <c r="AB1703" s="36">
        <v>41425</v>
      </c>
    </row>
    <row r="1704" spans="2:28" x14ac:dyDescent="0.25">
      <c r="B1704" s="24" t="s">
        <v>30</v>
      </c>
      <c r="C1704" s="24" t="s">
        <v>17</v>
      </c>
      <c r="D1704" s="24" t="s">
        <v>2196</v>
      </c>
      <c r="E1704" s="24" t="s">
        <v>921</v>
      </c>
      <c r="F1704" s="24" t="s">
        <v>818</v>
      </c>
      <c r="G1704" s="36">
        <v>41397</v>
      </c>
      <c r="H1704" s="36">
        <v>41397</v>
      </c>
      <c r="I1704" s="12">
        <v>3</v>
      </c>
      <c r="J1704" s="12">
        <v>4</v>
      </c>
      <c r="K1704" s="12">
        <v>4</v>
      </c>
      <c r="L1704" s="24" t="s">
        <v>10597</v>
      </c>
      <c r="M1704" t="str">
        <f>VLOOKUP(LEFT(Incoming_Data[[#This Row],[Object ID]],1),Lookup[#All],2,FALSE)</f>
        <v>Service Request</v>
      </c>
      <c r="N1704" s="36">
        <f>IFERROR(VLOOKUP(Incoming_Data[[#This Row],[Object ID]],SP_Data[#All],2,FALSE),"")</f>
        <v>41397</v>
      </c>
      <c r="O1704" s="36">
        <f>IFERROR(VLOOKUP(Incoming_Data[[#This Row],[Object ID]],Finalized_Data[#All],2,FALSE),"")</f>
        <v>41428</v>
      </c>
      <c r="P17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4" s="6">
        <f>IFERROR(DATE(YEAR(Incoming_Data[[#This Row],[Incoming Day]]),MONTH(Incoming_Data[[#This Row],[Incoming Day]]),1),"")</f>
        <v>41395</v>
      </c>
      <c r="R1704" s="3">
        <f>DATE(YEAR(Incoming_Data[[#This Row],[Incoming Day]]),1,1)</f>
        <v>41275</v>
      </c>
      <c r="S1704" s="6">
        <f>IFERROR(DATE(YEAR(Incoming_Data[[#This Row],[Completed Day]]),MONTH(Incoming_Data[[#This Row],[Completed Day]]),1),"")</f>
        <v>41395</v>
      </c>
      <c r="T1704" s="6">
        <f>IFERROR(DATE(YEAR(Incoming_Data[[#This Row],[Confirmed Day]]),MONTH(Incoming_Data[[#This Row],[Confirmed Day]]),1),"")</f>
        <v>41426</v>
      </c>
      <c r="U1704" s="12">
        <f>IF(ISNUMBER(Incoming_Data[[#This Row],[Completed Day]]),1,0)</f>
        <v>1</v>
      </c>
      <c r="V1704" s="12">
        <f>IF(ISNUMBER(Incoming_Data[[#This Row],[Confirmed Day]]),1,0)</f>
        <v>1</v>
      </c>
      <c r="X1704" t="s">
        <v>11762</v>
      </c>
      <c r="Y1704" s="36">
        <v>41428</v>
      </c>
      <c r="AA1704" t="s">
        <v>8080</v>
      </c>
      <c r="AB1704" s="36">
        <v>41425</v>
      </c>
    </row>
    <row r="1705" spans="2:28" x14ac:dyDescent="0.25">
      <c r="B1705" s="24" t="s">
        <v>30</v>
      </c>
      <c r="C1705" s="24" t="s">
        <v>17</v>
      </c>
      <c r="D1705" s="24" t="s">
        <v>2196</v>
      </c>
      <c r="E1705" s="24" t="s">
        <v>922</v>
      </c>
      <c r="F1705" s="24" t="s">
        <v>818</v>
      </c>
      <c r="G1705" s="36">
        <v>41397</v>
      </c>
      <c r="H1705" s="36">
        <v>41397</v>
      </c>
      <c r="I1705" s="12">
        <v>3</v>
      </c>
      <c r="J1705" s="12">
        <v>4</v>
      </c>
      <c r="K1705" s="12">
        <v>4</v>
      </c>
      <c r="L1705" s="24" t="s">
        <v>10597</v>
      </c>
      <c r="M1705" t="str">
        <f>VLOOKUP(LEFT(Incoming_Data[[#This Row],[Object ID]],1),Lookup[#All],2,FALSE)</f>
        <v>Service Request</v>
      </c>
      <c r="N1705" s="36">
        <f>IFERROR(VLOOKUP(Incoming_Data[[#This Row],[Object ID]],SP_Data[#All],2,FALSE),"")</f>
        <v>41397</v>
      </c>
      <c r="O1705" s="36">
        <f>IFERROR(VLOOKUP(Incoming_Data[[#This Row],[Object ID]],Finalized_Data[#All],2,FALSE),"")</f>
        <v>41398</v>
      </c>
      <c r="P17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5" s="6">
        <f>IFERROR(DATE(YEAR(Incoming_Data[[#This Row],[Incoming Day]]),MONTH(Incoming_Data[[#This Row],[Incoming Day]]),1),"")</f>
        <v>41395</v>
      </c>
      <c r="R1705" s="3">
        <f>DATE(YEAR(Incoming_Data[[#This Row],[Incoming Day]]),1,1)</f>
        <v>41275</v>
      </c>
      <c r="S1705" s="6">
        <f>IFERROR(DATE(YEAR(Incoming_Data[[#This Row],[Completed Day]]),MONTH(Incoming_Data[[#This Row],[Completed Day]]),1),"")</f>
        <v>41395</v>
      </c>
      <c r="T1705" s="6">
        <f>IFERROR(DATE(YEAR(Incoming_Data[[#This Row],[Confirmed Day]]),MONTH(Incoming_Data[[#This Row],[Confirmed Day]]),1),"")</f>
        <v>41395</v>
      </c>
      <c r="U1705" s="12">
        <f>IF(ISNUMBER(Incoming_Data[[#This Row],[Completed Day]]),1,0)</f>
        <v>1</v>
      </c>
      <c r="V1705" s="12">
        <f>IF(ISNUMBER(Incoming_Data[[#This Row],[Confirmed Day]]),1,0)</f>
        <v>1</v>
      </c>
      <c r="X1705" t="s">
        <v>11764</v>
      </c>
      <c r="Y1705" s="36">
        <v>41428</v>
      </c>
      <c r="AA1705" t="s">
        <v>8076</v>
      </c>
      <c r="AB1705" s="36">
        <v>41384</v>
      </c>
    </row>
    <row r="1706" spans="2:28" x14ac:dyDescent="0.25">
      <c r="B1706" s="24" t="s">
        <v>30</v>
      </c>
      <c r="C1706" s="24" t="s">
        <v>17</v>
      </c>
      <c r="D1706" s="24" t="s">
        <v>2196</v>
      </c>
      <c r="E1706" s="24" t="s">
        <v>923</v>
      </c>
      <c r="F1706" s="24" t="s">
        <v>818</v>
      </c>
      <c r="G1706" s="36">
        <v>41397</v>
      </c>
      <c r="H1706" s="36">
        <v>41397</v>
      </c>
      <c r="I1706" s="12">
        <v>3</v>
      </c>
      <c r="J1706" s="12">
        <v>4</v>
      </c>
      <c r="K1706" s="12">
        <v>4</v>
      </c>
      <c r="L1706" s="24" t="s">
        <v>10597</v>
      </c>
      <c r="M1706" t="str">
        <f>VLOOKUP(LEFT(Incoming_Data[[#This Row],[Object ID]],1),Lookup[#All],2,FALSE)</f>
        <v>Service Request</v>
      </c>
      <c r="N1706" s="36">
        <f>IFERROR(VLOOKUP(Incoming_Data[[#This Row],[Object ID]],SP_Data[#All],2,FALSE),"")</f>
        <v>41397</v>
      </c>
      <c r="O1706" s="36">
        <f>IFERROR(VLOOKUP(Incoming_Data[[#This Row],[Object ID]],Finalized_Data[#All],2,FALSE),"")</f>
        <v>41428</v>
      </c>
      <c r="P17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6" s="6">
        <f>IFERROR(DATE(YEAR(Incoming_Data[[#This Row],[Incoming Day]]),MONTH(Incoming_Data[[#This Row],[Incoming Day]]),1),"")</f>
        <v>41395</v>
      </c>
      <c r="R1706" s="3">
        <f>DATE(YEAR(Incoming_Data[[#This Row],[Incoming Day]]),1,1)</f>
        <v>41275</v>
      </c>
      <c r="S1706" s="6">
        <f>IFERROR(DATE(YEAR(Incoming_Data[[#This Row],[Completed Day]]),MONTH(Incoming_Data[[#This Row],[Completed Day]]),1),"")</f>
        <v>41395</v>
      </c>
      <c r="T1706" s="6">
        <f>IFERROR(DATE(YEAR(Incoming_Data[[#This Row],[Confirmed Day]]),MONTH(Incoming_Data[[#This Row],[Confirmed Day]]),1),"")</f>
        <v>41426</v>
      </c>
      <c r="U1706" s="12">
        <f>IF(ISNUMBER(Incoming_Data[[#This Row],[Completed Day]]),1,0)</f>
        <v>1</v>
      </c>
      <c r="V1706" s="12">
        <f>IF(ISNUMBER(Incoming_Data[[#This Row],[Confirmed Day]]),1,0)</f>
        <v>1</v>
      </c>
      <c r="X1706" t="s">
        <v>11766</v>
      </c>
      <c r="Y1706" s="36">
        <v>41428</v>
      </c>
      <c r="AA1706" t="s">
        <v>8071</v>
      </c>
      <c r="AB1706" s="36">
        <v>41425</v>
      </c>
    </row>
    <row r="1707" spans="2:28" x14ac:dyDescent="0.25">
      <c r="B1707" s="24" t="s">
        <v>30</v>
      </c>
      <c r="C1707" s="24" t="s">
        <v>17</v>
      </c>
      <c r="D1707" s="24" t="s">
        <v>2196</v>
      </c>
      <c r="E1707" s="24" t="s">
        <v>924</v>
      </c>
      <c r="F1707" s="24" t="s">
        <v>818</v>
      </c>
      <c r="G1707" s="36">
        <v>41397</v>
      </c>
      <c r="H1707" s="36">
        <v>41397</v>
      </c>
      <c r="I1707" s="12">
        <v>3</v>
      </c>
      <c r="J1707" s="12">
        <v>4</v>
      </c>
      <c r="K1707" s="12">
        <v>4</v>
      </c>
      <c r="L1707" s="24" t="s">
        <v>10597</v>
      </c>
      <c r="M1707" t="str">
        <f>VLOOKUP(LEFT(Incoming_Data[[#This Row],[Object ID]],1),Lookup[#All],2,FALSE)</f>
        <v>Service Request</v>
      </c>
      <c r="N1707" s="36">
        <f>IFERROR(VLOOKUP(Incoming_Data[[#This Row],[Object ID]],SP_Data[#All],2,FALSE),"")</f>
        <v>41397</v>
      </c>
      <c r="O1707" s="36">
        <f>IFERROR(VLOOKUP(Incoming_Data[[#This Row],[Object ID]],Finalized_Data[#All],2,FALSE),"")</f>
        <v>41428</v>
      </c>
      <c r="P17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7" s="6">
        <f>IFERROR(DATE(YEAR(Incoming_Data[[#This Row],[Incoming Day]]),MONTH(Incoming_Data[[#This Row],[Incoming Day]]),1),"")</f>
        <v>41395</v>
      </c>
      <c r="R1707" s="3">
        <f>DATE(YEAR(Incoming_Data[[#This Row],[Incoming Day]]),1,1)</f>
        <v>41275</v>
      </c>
      <c r="S1707" s="6">
        <f>IFERROR(DATE(YEAR(Incoming_Data[[#This Row],[Completed Day]]),MONTH(Incoming_Data[[#This Row],[Completed Day]]),1),"")</f>
        <v>41395</v>
      </c>
      <c r="T1707" s="6">
        <f>IFERROR(DATE(YEAR(Incoming_Data[[#This Row],[Confirmed Day]]),MONTH(Incoming_Data[[#This Row],[Confirmed Day]]),1),"")</f>
        <v>41426</v>
      </c>
      <c r="U1707" s="12">
        <f>IF(ISNUMBER(Incoming_Data[[#This Row],[Completed Day]]),1,0)</f>
        <v>1</v>
      </c>
      <c r="V1707" s="12">
        <f>IF(ISNUMBER(Incoming_Data[[#This Row],[Confirmed Day]]),1,0)</f>
        <v>1</v>
      </c>
      <c r="X1707" t="s">
        <v>11197</v>
      </c>
      <c r="Y1707" s="36">
        <v>41416</v>
      </c>
      <c r="AA1707" t="s">
        <v>8059</v>
      </c>
      <c r="AB1707" s="36">
        <v>41385</v>
      </c>
    </row>
    <row r="1708" spans="2:28" x14ac:dyDescent="0.25">
      <c r="B1708" s="24" t="s">
        <v>30</v>
      </c>
      <c r="C1708" s="24" t="s">
        <v>17</v>
      </c>
      <c r="D1708" s="24" t="s">
        <v>2196</v>
      </c>
      <c r="E1708" s="24" t="s">
        <v>925</v>
      </c>
      <c r="F1708" s="24" t="s">
        <v>818</v>
      </c>
      <c r="G1708" s="36">
        <v>41397</v>
      </c>
      <c r="H1708" s="36">
        <v>41397</v>
      </c>
      <c r="I1708" s="12">
        <v>3</v>
      </c>
      <c r="J1708" s="12">
        <v>4</v>
      </c>
      <c r="K1708" s="12">
        <v>4</v>
      </c>
      <c r="L1708" s="24" t="s">
        <v>10597</v>
      </c>
      <c r="M1708" t="str">
        <f>VLOOKUP(LEFT(Incoming_Data[[#This Row],[Object ID]],1),Lookup[#All],2,FALSE)</f>
        <v>Service Request</v>
      </c>
      <c r="N1708" s="36">
        <f>IFERROR(VLOOKUP(Incoming_Data[[#This Row],[Object ID]],SP_Data[#All],2,FALSE),"")</f>
        <v>41397</v>
      </c>
      <c r="O1708" s="36">
        <f>IFERROR(VLOOKUP(Incoming_Data[[#This Row],[Object ID]],Finalized_Data[#All],2,FALSE),"")</f>
        <v>41428</v>
      </c>
      <c r="P17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8" s="6">
        <f>IFERROR(DATE(YEAR(Incoming_Data[[#This Row],[Incoming Day]]),MONTH(Incoming_Data[[#This Row],[Incoming Day]]),1),"")</f>
        <v>41395</v>
      </c>
      <c r="R1708" s="3">
        <f>DATE(YEAR(Incoming_Data[[#This Row],[Incoming Day]]),1,1)</f>
        <v>41275</v>
      </c>
      <c r="S1708" s="6">
        <f>IFERROR(DATE(YEAR(Incoming_Data[[#This Row],[Completed Day]]),MONTH(Incoming_Data[[#This Row],[Completed Day]]),1),"")</f>
        <v>41395</v>
      </c>
      <c r="T1708" s="6">
        <f>IFERROR(DATE(YEAR(Incoming_Data[[#This Row],[Confirmed Day]]),MONTH(Incoming_Data[[#This Row],[Confirmed Day]]),1),"")</f>
        <v>41426</v>
      </c>
      <c r="U1708" s="12">
        <f>IF(ISNUMBER(Incoming_Data[[#This Row],[Completed Day]]),1,0)</f>
        <v>1</v>
      </c>
      <c r="V1708" s="12">
        <f>IF(ISNUMBER(Incoming_Data[[#This Row],[Confirmed Day]]),1,0)</f>
        <v>1</v>
      </c>
      <c r="X1708" t="s">
        <v>1834</v>
      </c>
      <c r="Y1708" s="36">
        <v>41422</v>
      </c>
      <c r="AA1708" t="s">
        <v>8042</v>
      </c>
      <c r="AB1708" s="36">
        <v>41425</v>
      </c>
    </row>
    <row r="1709" spans="2:28" x14ac:dyDescent="0.25">
      <c r="B1709" s="24" t="s">
        <v>30</v>
      </c>
      <c r="C1709" s="24" t="s">
        <v>17</v>
      </c>
      <c r="D1709" s="24" t="s">
        <v>2196</v>
      </c>
      <c r="E1709" s="24" t="s">
        <v>926</v>
      </c>
      <c r="F1709" s="24" t="s">
        <v>927</v>
      </c>
      <c r="G1709" s="36">
        <v>41397</v>
      </c>
      <c r="H1709" s="36">
        <v>41397</v>
      </c>
      <c r="I1709" s="12">
        <v>3</v>
      </c>
      <c r="J1709" s="12">
        <v>3</v>
      </c>
      <c r="K1709" s="12">
        <v>3</v>
      </c>
      <c r="L1709" s="24" t="s">
        <v>10597</v>
      </c>
      <c r="M1709" t="str">
        <f>VLOOKUP(LEFT(Incoming_Data[[#This Row],[Object ID]],1),Lookup[#All],2,FALSE)</f>
        <v>Service Request</v>
      </c>
      <c r="N1709" s="36">
        <f>IFERROR(VLOOKUP(Incoming_Data[[#This Row],[Object ID]],SP_Data[#All],2,FALSE),"")</f>
        <v>41397</v>
      </c>
      <c r="O1709" s="36">
        <f>IFERROR(VLOOKUP(Incoming_Data[[#This Row],[Object ID]],Finalized_Data[#All],2,FALSE),"")</f>
        <v>41397</v>
      </c>
      <c r="P17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09" s="6">
        <f>IFERROR(DATE(YEAR(Incoming_Data[[#This Row],[Incoming Day]]),MONTH(Incoming_Data[[#This Row],[Incoming Day]]),1),"")</f>
        <v>41395</v>
      </c>
      <c r="R1709" s="3">
        <f>DATE(YEAR(Incoming_Data[[#This Row],[Incoming Day]]),1,1)</f>
        <v>41275</v>
      </c>
      <c r="S1709" s="6">
        <f>IFERROR(DATE(YEAR(Incoming_Data[[#This Row],[Completed Day]]),MONTH(Incoming_Data[[#This Row],[Completed Day]]),1),"")</f>
        <v>41395</v>
      </c>
      <c r="T1709" s="6">
        <f>IFERROR(DATE(YEAR(Incoming_Data[[#This Row],[Confirmed Day]]),MONTH(Incoming_Data[[#This Row],[Confirmed Day]]),1),"")</f>
        <v>41395</v>
      </c>
      <c r="U1709" s="12">
        <f>IF(ISNUMBER(Incoming_Data[[#This Row],[Completed Day]]),1,0)</f>
        <v>1</v>
      </c>
      <c r="V1709" s="12">
        <f>IF(ISNUMBER(Incoming_Data[[#This Row],[Confirmed Day]]),1,0)</f>
        <v>1</v>
      </c>
      <c r="X1709" t="s">
        <v>1835</v>
      </c>
      <c r="Y1709" s="36">
        <v>41425</v>
      </c>
      <c r="AA1709" t="s">
        <v>8020</v>
      </c>
      <c r="AB1709" s="36">
        <v>41384</v>
      </c>
    </row>
    <row r="1710" spans="2:28" x14ac:dyDescent="0.25">
      <c r="B1710" s="24" t="s">
        <v>30</v>
      </c>
      <c r="C1710" s="24" t="s">
        <v>17</v>
      </c>
      <c r="D1710" s="24" t="s">
        <v>2196</v>
      </c>
      <c r="E1710" s="24" t="s">
        <v>11824</v>
      </c>
      <c r="F1710" s="24" t="s">
        <v>11825</v>
      </c>
      <c r="G1710" s="36">
        <v>41402</v>
      </c>
      <c r="H1710" s="36">
        <v>41402</v>
      </c>
      <c r="I1710" s="12">
        <v>3</v>
      </c>
      <c r="J1710" s="12">
        <v>3</v>
      </c>
      <c r="K1710" s="12">
        <v>3</v>
      </c>
      <c r="L1710" s="24" t="s">
        <v>10599</v>
      </c>
      <c r="M1710" t="str">
        <f>VLOOKUP(LEFT(Incoming_Data[[#This Row],[Object ID]],1),Lookup[#All],2,FALSE)</f>
        <v>Service Request</v>
      </c>
      <c r="N1710" s="36">
        <f>IFERROR(VLOOKUP(Incoming_Data[[#This Row],[Object ID]],SP_Data[#All],2,FALSE),"")</f>
        <v>41402</v>
      </c>
      <c r="O1710" s="36" t="str">
        <f>IFERROR(VLOOKUP(Incoming_Data[[#This Row],[Object ID]],Finalized_Data[#All],2,FALSE),"")</f>
        <v/>
      </c>
      <c r="P17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0" s="6">
        <f>IFERROR(DATE(YEAR(Incoming_Data[[#This Row],[Incoming Day]]),MONTH(Incoming_Data[[#This Row],[Incoming Day]]),1),"")</f>
        <v>41395</v>
      </c>
      <c r="R1710" s="3">
        <f>DATE(YEAR(Incoming_Data[[#This Row],[Incoming Day]]),1,1)</f>
        <v>41275</v>
      </c>
      <c r="S1710" s="6">
        <f>IFERROR(DATE(YEAR(Incoming_Data[[#This Row],[Completed Day]]),MONTH(Incoming_Data[[#This Row],[Completed Day]]),1),"")</f>
        <v>41395</v>
      </c>
      <c r="T1710" s="6" t="str">
        <f>IFERROR(DATE(YEAR(Incoming_Data[[#This Row],[Confirmed Day]]),MONTH(Incoming_Data[[#This Row],[Confirmed Day]]),1),"")</f>
        <v/>
      </c>
      <c r="U1710" s="12">
        <f>IF(ISNUMBER(Incoming_Data[[#This Row],[Completed Day]]),1,0)</f>
        <v>1</v>
      </c>
      <c r="V1710" s="12">
        <f>IF(ISNUMBER(Incoming_Data[[#This Row],[Confirmed Day]]),1,0)</f>
        <v>0</v>
      </c>
      <c r="X1710" t="s">
        <v>11687</v>
      </c>
      <c r="Y1710" s="36">
        <v>41418</v>
      </c>
      <c r="AA1710" t="s">
        <v>8015</v>
      </c>
      <c r="AB1710" s="36">
        <v>41384</v>
      </c>
    </row>
    <row r="1711" spans="2:28" x14ac:dyDescent="0.25">
      <c r="B1711" s="24" t="s">
        <v>30</v>
      </c>
      <c r="C1711" s="24" t="s">
        <v>17</v>
      </c>
      <c r="D1711" s="24" t="s">
        <v>2196</v>
      </c>
      <c r="E1711" s="24" t="s">
        <v>11826</v>
      </c>
      <c r="F1711" s="24" t="s">
        <v>122</v>
      </c>
      <c r="G1711" s="36">
        <v>41402</v>
      </c>
      <c r="H1711" s="36">
        <v>41402</v>
      </c>
      <c r="I1711" s="12">
        <v>3</v>
      </c>
      <c r="J1711" s="12">
        <v>4</v>
      </c>
      <c r="K1711" s="12">
        <v>4</v>
      </c>
      <c r="L1711" s="24" t="s">
        <v>10599</v>
      </c>
      <c r="M1711" t="str">
        <f>VLOOKUP(LEFT(Incoming_Data[[#This Row],[Object ID]],1),Lookup[#All],2,FALSE)</f>
        <v>Service Request</v>
      </c>
      <c r="N1711" s="36">
        <f>IFERROR(VLOOKUP(Incoming_Data[[#This Row],[Object ID]],SP_Data[#All],2,FALSE),"")</f>
        <v>41402</v>
      </c>
      <c r="O1711" s="36" t="str">
        <f>IFERROR(VLOOKUP(Incoming_Data[[#This Row],[Object ID]],Finalized_Data[#All],2,FALSE),"")</f>
        <v/>
      </c>
      <c r="P17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1" s="6">
        <f>IFERROR(DATE(YEAR(Incoming_Data[[#This Row],[Incoming Day]]),MONTH(Incoming_Data[[#This Row],[Incoming Day]]),1),"")</f>
        <v>41395</v>
      </c>
      <c r="R1711" s="3">
        <f>DATE(YEAR(Incoming_Data[[#This Row],[Incoming Day]]),1,1)</f>
        <v>41275</v>
      </c>
      <c r="S1711" s="6">
        <f>IFERROR(DATE(YEAR(Incoming_Data[[#This Row],[Completed Day]]),MONTH(Incoming_Data[[#This Row],[Completed Day]]),1),"")</f>
        <v>41395</v>
      </c>
      <c r="T1711" s="6" t="str">
        <f>IFERROR(DATE(YEAR(Incoming_Data[[#This Row],[Confirmed Day]]),MONTH(Incoming_Data[[#This Row],[Confirmed Day]]),1),"")</f>
        <v/>
      </c>
      <c r="U1711" s="12">
        <f>IF(ISNUMBER(Incoming_Data[[#This Row],[Completed Day]]),1,0)</f>
        <v>1</v>
      </c>
      <c r="V1711" s="12">
        <f>IF(ISNUMBER(Incoming_Data[[#This Row],[Confirmed Day]]),1,0)</f>
        <v>0</v>
      </c>
      <c r="X1711" t="s">
        <v>12639</v>
      </c>
      <c r="Y1711" s="36">
        <v>41428</v>
      </c>
      <c r="AA1711" t="s">
        <v>7983</v>
      </c>
      <c r="AB1711" s="36">
        <v>41384</v>
      </c>
    </row>
    <row r="1712" spans="2:28" x14ac:dyDescent="0.25">
      <c r="B1712" s="24" t="s">
        <v>30</v>
      </c>
      <c r="C1712" s="24" t="s">
        <v>17</v>
      </c>
      <c r="D1712" s="24" t="s">
        <v>2196</v>
      </c>
      <c r="E1712" s="24" t="s">
        <v>11827</v>
      </c>
      <c r="F1712" s="24" t="s">
        <v>11828</v>
      </c>
      <c r="G1712" s="36">
        <v>41402</v>
      </c>
      <c r="H1712" s="36">
        <v>41402</v>
      </c>
      <c r="I1712" s="12">
        <v>3</v>
      </c>
      <c r="J1712" s="12">
        <v>4</v>
      </c>
      <c r="K1712" s="12">
        <v>4</v>
      </c>
      <c r="L1712" s="24" t="s">
        <v>10599</v>
      </c>
      <c r="M1712" t="str">
        <f>VLOOKUP(LEFT(Incoming_Data[[#This Row],[Object ID]],1),Lookup[#All],2,FALSE)</f>
        <v>Service Request</v>
      </c>
      <c r="N1712" s="36">
        <f>IFERROR(VLOOKUP(Incoming_Data[[#This Row],[Object ID]],SP_Data[#All],2,FALSE),"")</f>
        <v>41402</v>
      </c>
      <c r="O1712" s="36" t="str">
        <f>IFERROR(VLOOKUP(Incoming_Data[[#This Row],[Object ID]],Finalized_Data[#All],2,FALSE),"")</f>
        <v/>
      </c>
      <c r="P17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2" s="6">
        <f>IFERROR(DATE(YEAR(Incoming_Data[[#This Row],[Incoming Day]]),MONTH(Incoming_Data[[#This Row],[Incoming Day]]),1),"")</f>
        <v>41395</v>
      </c>
      <c r="R1712" s="3">
        <f>DATE(YEAR(Incoming_Data[[#This Row],[Incoming Day]]),1,1)</f>
        <v>41275</v>
      </c>
      <c r="S1712" s="6">
        <f>IFERROR(DATE(YEAR(Incoming_Data[[#This Row],[Completed Day]]),MONTH(Incoming_Data[[#This Row],[Completed Day]]),1),"")</f>
        <v>41395</v>
      </c>
      <c r="T1712" s="6" t="str">
        <f>IFERROR(DATE(YEAR(Incoming_Data[[#This Row],[Confirmed Day]]),MONTH(Incoming_Data[[#This Row],[Confirmed Day]]),1),"")</f>
        <v/>
      </c>
      <c r="U1712" s="12">
        <f>IF(ISNUMBER(Incoming_Data[[#This Row],[Completed Day]]),1,0)</f>
        <v>1</v>
      </c>
      <c r="V1712" s="12">
        <f>IF(ISNUMBER(Incoming_Data[[#This Row],[Confirmed Day]]),1,0)</f>
        <v>0</v>
      </c>
      <c r="X1712" t="s">
        <v>12092</v>
      </c>
      <c r="Y1712" s="36">
        <v>41415</v>
      </c>
      <c r="AA1712" t="s">
        <v>7978</v>
      </c>
      <c r="AB1712" s="36">
        <v>41425</v>
      </c>
    </row>
    <row r="1713" spans="2:28" x14ac:dyDescent="0.25">
      <c r="B1713" s="24" t="s">
        <v>30</v>
      </c>
      <c r="C1713" s="24" t="s">
        <v>17</v>
      </c>
      <c r="D1713" s="24" t="s">
        <v>2196</v>
      </c>
      <c r="E1713" s="24" t="s">
        <v>11829</v>
      </c>
      <c r="F1713" s="24" t="s">
        <v>122</v>
      </c>
      <c r="G1713" s="36">
        <v>41402</v>
      </c>
      <c r="H1713" s="36">
        <v>41402</v>
      </c>
      <c r="I1713" s="12">
        <v>3</v>
      </c>
      <c r="J1713" s="12">
        <v>3</v>
      </c>
      <c r="K1713" s="12">
        <v>3</v>
      </c>
      <c r="L1713" s="24" t="s">
        <v>10599</v>
      </c>
      <c r="M1713" t="str">
        <f>VLOOKUP(LEFT(Incoming_Data[[#This Row],[Object ID]],1),Lookup[#All],2,FALSE)</f>
        <v>Service Request</v>
      </c>
      <c r="N1713" s="36">
        <f>IFERROR(VLOOKUP(Incoming_Data[[#This Row],[Object ID]],SP_Data[#All],2,FALSE),"")</f>
        <v>41402</v>
      </c>
      <c r="O1713" s="36" t="str">
        <f>IFERROR(VLOOKUP(Incoming_Data[[#This Row],[Object ID]],Finalized_Data[#All],2,FALSE),"")</f>
        <v/>
      </c>
      <c r="P17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3" s="6">
        <f>IFERROR(DATE(YEAR(Incoming_Data[[#This Row],[Incoming Day]]),MONTH(Incoming_Data[[#This Row],[Incoming Day]]),1),"")</f>
        <v>41395</v>
      </c>
      <c r="R1713" s="3">
        <f>DATE(YEAR(Incoming_Data[[#This Row],[Incoming Day]]),1,1)</f>
        <v>41275</v>
      </c>
      <c r="S1713" s="6">
        <f>IFERROR(DATE(YEAR(Incoming_Data[[#This Row],[Completed Day]]),MONTH(Incoming_Data[[#This Row],[Completed Day]]),1),"")</f>
        <v>41395</v>
      </c>
      <c r="T1713" s="6" t="str">
        <f>IFERROR(DATE(YEAR(Incoming_Data[[#This Row],[Confirmed Day]]),MONTH(Incoming_Data[[#This Row],[Confirmed Day]]),1),"")</f>
        <v/>
      </c>
      <c r="U1713" s="12">
        <f>IF(ISNUMBER(Incoming_Data[[#This Row],[Completed Day]]),1,0)</f>
        <v>1</v>
      </c>
      <c r="V1713" s="12">
        <f>IF(ISNUMBER(Incoming_Data[[#This Row],[Confirmed Day]]),1,0)</f>
        <v>0</v>
      </c>
      <c r="X1713" t="s">
        <v>12149</v>
      </c>
      <c r="Y1713" s="36">
        <v>41423</v>
      </c>
      <c r="AA1713" t="s">
        <v>7973</v>
      </c>
      <c r="AB1713" s="36">
        <v>41384</v>
      </c>
    </row>
    <row r="1714" spans="2:28" x14ac:dyDescent="0.25">
      <c r="B1714" s="24" t="s">
        <v>30</v>
      </c>
      <c r="C1714" s="24" t="s">
        <v>17</v>
      </c>
      <c r="D1714" s="24" t="s">
        <v>2196</v>
      </c>
      <c r="E1714" s="24" t="s">
        <v>11830</v>
      </c>
      <c r="F1714" s="24" t="s">
        <v>11831</v>
      </c>
      <c r="G1714" s="36">
        <v>41403</v>
      </c>
      <c r="H1714" s="36">
        <v>41402</v>
      </c>
      <c r="I1714" s="12">
        <v>3</v>
      </c>
      <c r="J1714" s="12">
        <v>3</v>
      </c>
      <c r="K1714" s="12">
        <v>3</v>
      </c>
      <c r="L1714" s="24" t="s">
        <v>10599</v>
      </c>
      <c r="M1714" t="str">
        <f>VLOOKUP(LEFT(Incoming_Data[[#This Row],[Object ID]],1),Lookup[#All],2,FALSE)</f>
        <v>Service Request</v>
      </c>
      <c r="N1714" s="36">
        <f>IFERROR(VLOOKUP(Incoming_Data[[#This Row],[Object ID]],SP_Data[#All],2,FALSE),"")</f>
        <v>41403</v>
      </c>
      <c r="O1714" s="36" t="str">
        <f>IFERROR(VLOOKUP(Incoming_Data[[#This Row],[Object ID]],Finalized_Data[#All],2,FALSE),"")</f>
        <v/>
      </c>
      <c r="P17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4" s="6">
        <f>IFERROR(DATE(YEAR(Incoming_Data[[#This Row],[Incoming Day]]),MONTH(Incoming_Data[[#This Row],[Incoming Day]]),1),"")</f>
        <v>41395</v>
      </c>
      <c r="R1714" s="3">
        <f>DATE(YEAR(Incoming_Data[[#This Row],[Incoming Day]]),1,1)</f>
        <v>41275</v>
      </c>
      <c r="S1714" s="6">
        <f>IFERROR(DATE(YEAR(Incoming_Data[[#This Row],[Completed Day]]),MONTH(Incoming_Data[[#This Row],[Completed Day]]),1),"")</f>
        <v>41395</v>
      </c>
      <c r="T1714" s="6" t="str">
        <f>IFERROR(DATE(YEAR(Incoming_Data[[#This Row],[Confirmed Day]]),MONTH(Incoming_Data[[#This Row],[Confirmed Day]]),1),"")</f>
        <v/>
      </c>
      <c r="U1714" s="12">
        <f>IF(ISNUMBER(Incoming_Data[[#This Row],[Completed Day]]),1,0)</f>
        <v>1</v>
      </c>
      <c r="V1714" s="12">
        <f>IF(ISNUMBER(Incoming_Data[[#This Row],[Confirmed Day]]),1,0)</f>
        <v>0</v>
      </c>
      <c r="X1714" t="s">
        <v>1683</v>
      </c>
      <c r="Y1714" s="36">
        <v>41415</v>
      </c>
      <c r="AA1714" t="s">
        <v>7960</v>
      </c>
      <c r="AB1714" s="36">
        <v>41425</v>
      </c>
    </row>
    <row r="1715" spans="2:28" x14ac:dyDescent="0.25">
      <c r="B1715" s="24" t="s">
        <v>30</v>
      </c>
      <c r="C1715" s="24" t="s">
        <v>17</v>
      </c>
      <c r="D1715" s="24" t="s">
        <v>2196</v>
      </c>
      <c r="E1715" s="24" t="s">
        <v>11832</v>
      </c>
      <c r="F1715" s="24" t="s">
        <v>11833</v>
      </c>
      <c r="G1715" s="36">
        <v>41403</v>
      </c>
      <c r="H1715" s="36">
        <v>41402</v>
      </c>
      <c r="I1715" s="12">
        <v>3</v>
      </c>
      <c r="J1715" s="12">
        <v>3</v>
      </c>
      <c r="K1715" s="12">
        <v>3</v>
      </c>
      <c r="L1715" s="24" t="s">
        <v>10599</v>
      </c>
      <c r="M1715" t="str">
        <f>VLOOKUP(LEFT(Incoming_Data[[#This Row],[Object ID]],1),Lookup[#All],2,FALSE)</f>
        <v>Service Request</v>
      </c>
      <c r="N1715" s="36">
        <f>IFERROR(VLOOKUP(Incoming_Data[[#This Row],[Object ID]],SP_Data[#All],2,FALSE),"")</f>
        <v>41411</v>
      </c>
      <c r="O1715" s="36" t="str">
        <f>IFERROR(VLOOKUP(Incoming_Data[[#This Row],[Object ID]],Finalized_Data[#All],2,FALSE),"")</f>
        <v/>
      </c>
      <c r="P17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5" s="6">
        <f>IFERROR(DATE(YEAR(Incoming_Data[[#This Row],[Incoming Day]]),MONTH(Incoming_Data[[#This Row],[Incoming Day]]),1),"")</f>
        <v>41395</v>
      </c>
      <c r="R1715" s="3">
        <f>DATE(YEAR(Incoming_Data[[#This Row],[Incoming Day]]),1,1)</f>
        <v>41275</v>
      </c>
      <c r="S1715" s="6">
        <f>IFERROR(DATE(YEAR(Incoming_Data[[#This Row],[Completed Day]]),MONTH(Incoming_Data[[#This Row],[Completed Day]]),1),"")</f>
        <v>41395</v>
      </c>
      <c r="T1715" s="6" t="str">
        <f>IFERROR(DATE(YEAR(Incoming_Data[[#This Row],[Confirmed Day]]),MONTH(Incoming_Data[[#This Row],[Confirmed Day]]),1),"")</f>
        <v/>
      </c>
      <c r="U1715" s="12">
        <f>IF(ISNUMBER(Incoming_Data[[#This Row],[Completed Day]]),1,0)</f>
        <v>1</v>
      </c>
      <c r="V1715" s="12">
        <f>IF(ISNUMBER(Incoming_Data[[#This Row],[Confirmed Day]]),1,0)</f>
        <v>0</v>
      </c>
      <c r="X1715" t="s">
        <v>12290</v>
      </c>
      <c r="Y1715" s="36">
        <v>41415</v>
      </c>
      <c r="AA1715" t="s">
        <v>7956</v>
      </c>
      <c r="AB1715" s="36">
        <v>41384</v>
      </c>
    </row>
    <row r="1716" spans="2:28" x14ac:dyDescent="0.25">
      <c r="B1716" s="24" t="s">
        <v>30</v>
      </c>
      <c r="C1716" s="24" t="s">
        <v>17</v>
      </c>
      <c r="D1716" s="24" t="s">
        <v>2196</v>
      </c>
      <c r="E1716" s="24" t="s">
        <v>11834</v>
      </c>
      <c r="F1716" s="24" t="s">
        <v>409</v>
      </c>
      <c r="G1716" s="36">
        <v>41403</v>
      </c>
      <c r="H1716" s="36">
        <v>41403</v>
      </c>
      <c r="I1716" s="12">
        <v>3</v>
      </c>
      <c r="J1716" s="12">
        <v>3</v>
      </c>
      <c r="K1716" s="12">
        <v>3</v>
      </c>
      <c r="L1716" s="24" t="s">
        <v>10599</v>
      </c>
      <c r="M1716" t="str">
        <f>VLOOKUP(LEFT(Incoming_Data[[#This Row],[Object ID]],1),Lookup[#All],2,FALSE)</f>
        <v>Service Request</v>
      </c>
      <c r="N1716" s="36">
        <f>IFERROR(VLOOKUP(Incoming_Data[[#This Row],[Object ID]],SP_Data[#All],2,FALSE),"")</f>
        <v>41408</v>
      </c>
      <c r="O1716" s="36" t="str">
        <f>IFERROR(VLOOKUP(Incoming_Data[[#This Row],[Object ID]],Finalized_Data[#All],2,FALSE),"")</f>
        <v/>
      </c>
      <c r="P17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6" s="6">
        <f>IFERROR(DATE(YEAR(Incoming_Data[[#This Row],[Incoming Day]]),MONTH(Incoming_Data[[#This Row],[Incoming Day]]),1),"")</f>
        <v>41395</v>
      </c>
      <c r="R1716" s="3">
        <f>DATE(YEAR(Incoming_Data[[#This Row],[Incoming Day]]),1,1)</f>
        <v>41275</v>
      </c>
      <c r="S1716" s="6">
        <f>IFERROR(DATE(YEAR(Incoming_Data[[#This Row],[Completed Day]]),MONTH(Incoming_Data[[#This Row],[Completed Day]]),1),"")</f>
        <v>41395</v>
      </c>
      <c r="T1716" s="6" t="str">
        <f>IFERROR(DATE(YEAR(Incoming_Data[[#This Row],[Confirmed Day]]),MONTH(Incoming_Data[[#This Row],[Confirmed Day]]),1),"")</f>
        <v/>
      </c>
      <c r="U1716" s="12">
        <f>IF(ISNUMBER(Incoming_Data[[#This Row],[Completed Day]]),1,0)</f>
        <v>1</v>
      </c>
      <c r="V1716" s="12">
        <f>IF(ISNUMBER(Incoming_Data[[#This Row],[Confirmed Day]]),1,0)</f>
        <v>0</v>
      </c>
      <c r="X1716" t="s">
        <v>11200</v>
      </c>
      <c r="Y1716" s="36">
        <v>41418</v>
      </c>
      <c r="AA1716" t="s">
        <v>7951</v>
      </c>
      <c r="AB1716" s="36">
        <v>41384</v>
      </c>
    </row>
    <row r="1717" spans="2:28" x14ac:dyDescent="0.25">
      <c r="B1717" s="24" t="s">
        <v>30</v>
      </c>
      <c r="C1717" s="24" t="s">
        <v>17</v>
      </c>
      <c r="D1717" s="24" t="s">
        <v>2196</v>
      </c>
      <c r="E1717" s="24" t="s">
        <v>11835</v>
      </c>
      <c r="F1717" s="24" t="s">
        <v>11836</v>
      </c>
      <c r="G1717" s="36">
        <v>41403</v>
      </c>
      <c r="H1717" s="36">
        <v>41403</v>
      </c>
      <c r="I1717" s="12">
        <v>3</v>
      </c>
      <c r="J1717" s="12">
        <v>3</v>
      </c>
      <c r="K1717" s="12">
        <v>3</v>
      </c>
      <c r="L1717" s="24" t="s">
        <v>10599</v>
      </c>
      <c r="M1717" t="str">
        <f>VLOOKUP(LEFT(Incoming_Data[[#This Row],[Object ID]],1),Lookup[#All],2,FALSE)</f>
        <v>Service Request</v>
      </c>
      <c r="N1717" s="36">
        <f>IFERROR(VLOOKUP(Incoming_Data[[#This Row],[Object ID]],SP_Data[#All],2,FALSE),"")</f>
        <v>41403</v>
      </c>
      <c r="O1717" s="36" t="str">
        <f>IFERROR(VLOOKUP(Incoming_Data[[#This Row],[Object ID]],Finalized_Data[#All],2,FALSE),"")</f>
        <v/>
      </c>
      <c r="P17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7" s="6">
        <f>IFERROR(DATE(YEAR(Incoming_Data[[#This Row],[Incoming Day]]),MONTH(Incoming_Data[[#This Row],[Incoming Day]]),1),"")</f>
        <v>41395</v>
      </c>
      <c r="R1717" s="3">
        <f>DATE(YEAR(Incoming_Data[[#This Row],[Incoming Day]]),1,1)</f>
        <v>41275</v>
      </c>
      <c r="S1717" s="6">
        <f>IFERROR(DATE(YEAR(Incoming_Data[[#This Row],[Completed Day]]),MONTH(Incoming_Data[[#This Row],[Completed Day]]),1),"")</f>
        <v>41395</v>
      </c>
      <c r="T1717" s="6" t="str">
        <f>IFERROR(DATE(YEAR(Incoming_Data[[#This Row],[Confirmed Day]]),MONTH(Incoming_Data[[#This Row],[Confirmed Day]]),1),"")</f>
        <v/>
      </c>
      <c r="U1717" s="12">
        <f>IF(ISNUMBER(Incoming_Data[[#This Row],[Completed Day]]),1,0)</f>
        <v>1</v>
      </c>
      <c r="V1717" s="12">
        <f>IF(ISNUMBER(Incoming_Data[[#This Row],[Confirmed Day]]),1,0)</f>
        <v>0</v>
      </c>
      <c r="X1717" t="s">
        <v>12641</v>
      </c>
      <c r="Y1717" s="36">
        <v>41424</v>
      </c>
      <c r="AA1717" t="s">
        <v>7947</v>
      </c>
      <c r="AB1717" s="36">
        <v>41425</v>
      </c>
    </row>
    <row r="1718" spans="2:28" x14ac:dyDescent="0.25">
      <c r="B1718" s="24" t="s">
        <v>30</v>
      </c>
      <c r="C1718" s="24" t="s">
        <v>17</v>
      </c>
      <c r="D1718" s="24" t="s">
        <v>2196</v>
      </c>
      <c r="E1718" s="24" t="s">
        <v>11837</v>
      </c>
      <c r="F1718" s="24" t="s">
        <v>362</v>
      </c>
      <c r="G1718" s="36">
        <v>41403</v>
      </c>
      <c r="H1718" s="36">
        <v>41403</v>
      </c>
      <c r="I1718" s="12">
        <v>3</v>
      </c>
      <c r="J1718" s="12">
        <v>3</v>
      </c>
      <c r="K1718" s="12">
        <v>3</v>
      </c>
      <c r="L1718" s="24" t="s">
        <v>10599</v>
      </c>
      <c r="M1718" t="str">
        <f>VLOOKUP(LEFT(Incoming_Data[[#This Row],[Object ID]],1),Lookup[#All],2,FALSE)</f>
        <v>Service Request</v>
      </c>
      <c r="N1718" s="36">
        <f>IFERROR(VLOOKUP(Incoming_Data[[#This Row],[Object ID]],SP_Data[#All],2,FALSE),"")</f>
        <v>41403</v>
      </c>
      <c r="O1718" s="36" t="str">
        <f>IFERROR(VLOOKUP(Incoming_Data[[#This Row],[Object ID]],Finalized_Data[#All],2,FALSE),"")</f>
        <v/>
      </c>
      <c r="P17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8" s="6">
        <f>IFERROR(DATE(YEAR(Incoming_Data[[#This Row],[Incoming Day]]),MONTH(Incoming_Data[[#This Row],[Incoming Day]]),1),"")</f>
        <v>41395</v>
      </c>
      <c r="R1718" s="3">
        <f>DATE(YEAR(Incoming_Data[[#This Row],[Incoming Day]]),1,1)</f>
        <v>41275</v>
      </c>
      <c r="S1718" s="6">
        <f>IFERROR(DATE(YEAR(Incoming_Data[[#This Row],[Completed Day]]),MONTH(Incoming_Data[[#This Row],[Completed Day]]),1),"")</f>
        <v>41395</v>
      </c>
      <c r="T1718" s="6" t="str">
        <f>IFERROR(DATE(YEAR(Incoming_Data[[#This Row],[Confirmed Day]]),MONTH(Incoming_Data[[#This Row],[Confirmed Day]]),1),"")</f>
        <v/>
      </c>
      <c r="U1718" s="12">
        <f>IF(ISNUMBER(Incoming_Data[[#This Row],[Completed Day]]),1,0)</f>
        <v>1</v>
      </c>
      <c r="V1718" s="12">
        <f>IF(ISNUMBER(Incoming_Data[[#This Row],[Confirmed Day]]),1,0)</f>
        <v>0</v>
      </c>
      <c r="X1718" t="s">
        <v>11318</v>
      </c>
      <c r="Y1718" s="36">
        <v>41425</v>
      </c>
      <c r="AA1718" t="s">
        <v>7943</v>
      </c>
      <c r="AB1718" s="36">
        <v>41384</v>
      </c>
    </row>
    <row r="1719" spans="2:28" x14ac:dyDescent="0.25">
      <c r="B1719" s="24" t="s">
        <v>30</v>
      </c>
      <c r="C1719" s="24" t="s">
        <v>17</v>
      </c>
      <c r="D1719" s="24" t="s">
        <v>2196</v>
      </c>
      <c r="E1719" s="24" t="s">
        <v>11838</v>
      </c>
      <c r="F1719" s="24" t="s">
        <v>189</v>
      </c>
      <c r="G1719" s="36">
        <v>41404</v>
      </c>
      <c r="H1719" s="36">
        <v>41403</v>
      </c>
      <c r="I1719" s="12">
        <v>3</v>
      </c>
      <c r="J1719" s="12">
        <v>3</v>
      </c>
      <c r="K1719" s="12">
        <v>3</v>
      </c>
      <c r="L1719" s="24" t="s">
        <v>10599</v>
      </c>
      <c r="M1719" t="str">
        <f>VLOOKUP(LEFT(Incoming_Data[[#This Row],[Object ID]],1),Lookup[#All],2,FALSE)</f>
        <v>Service Request</v>
      </c>
      <c r="N1719" s="36">
        <f>IFERROR(VLOOKUP(Incoming_Data[[#This Row],[Object ID]],SP_Data[#All],2,FALSE),"")</f>
        <v>41404</v>
      </c>
      <c r="O1719" s="36" t="str">
        <f>IFERROR(VLOOKUP(Incoming_Data[[#This Row],[Object ID]],Finalized_Data[#All],2,FALSE),"")</f>
        <v/>
      </c>
      <c r="P17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19" s="6">
        <f>IFERROR(DATE(YEAR(Incoming_Data[[#This Row],[Incoming Day]]),MONTH(Incoming_Data[[#This Row],[Incoming Day]]),1),"")</f>
        <v>41395</v>
      </c>
      <c r="R1719" s="3">
        <f>DATE(YEAR(Incoming_Data[[#This Row],[Incoming Day]]),1,1)</f>
        <v>41275</v>
      </c>
      <c r="S1719" s="6">
        <f>IFERROR(DATE(YEAR(Incoming_Data[[#This Row],[Completed Day]]),MONTH(Incoming_Data[[#This Row],[Completed Day]]),1),"")</f>
        <v>41395</v>
      </c>
      <c r="T1719" s="6" t="str">
        <f>IFERROR(DATE(YEAR(Incoming_Data[[#This Row],[Confirmed Day]]),MONTH(Incoming_Data[[#This Row],[Confirmed Day]]),1),"")</f>
        <v/>
      </c>
      <c r="U1719" s="12">
        <f>IF(ISNUMBER(Incoming_Data[[#This Row],[Completed Day]]),1,0)</f>
        <v>1</v>
      </c>
      <c r="V1719" s="12">
        <f>IF(ISNUMBER(Incoming_Data[[#This Row],[Confirmed Day]]),1,0)</f>
        <v>0</v>
      </c>
      <c r="X1719" t="s">
        <v>12151</v>
      </c>
      <c r="Y1719" s="36">
        <v>41415</v>
      </c>
      <c r="AA1719" t="s">
        <v>7934</v>
      </c>
      <c r="AB1719" s="36">
        <v>41425</v>
      </c>
    </row>
    <row r="1720" spans="2:28" x14ac:dyDescent="0.25">
      <c r="B1720" s="24" t="s">
        <v>30</v>
      </c>
      <c r="C1720" s="24" t="s">
        <v>17</v>
      </c>
      <c r="D1720" s="24" t="s">
        <v>2196</v>
      </c>
      <c r="E1720" s="24" t="s">
        <v>11839</v>
      </c>
      <c r="F1720" s="24" t="s">
        <v>122</v>
      </c>
      <c r="G1720" s="36">
        <v>41404</v>
      </c>
      <c r="H1720" s="36">
        <v>41403</v>
      </c>
      <c r="I1720" s="12">
        <v>3</v>
      </c>
      <c r="J1720" s="12">
        <v>3</v>
      </c>
      <c r="K1720" s="12">
        <v>3</v>
      </c>
      <c r="L1720" s="24" t="s">
        <v>10599</v>
      </c>
      <c r="M1720" t="str">
        <f>VLOOKUP(LEFT(Incoming_Data[[#This Row],[Object ID]],1),Lookup[#All],2,FALSE)</f>
        <v>Service Request</v>
      </c>
      <c r="N1720" s="36">
        <f>IFERROR(VLOOKUP(Incoming_Data[[#This Row],[Object ID]],SP_Data[#All],2,FALSE),"")</f>
        <v>41404</v>
      </c>
      <c r="O1720" s="36" t="str">
        <f>IFERROR(VLOOKUP(Incoming_Data[[#This Row],[Object ID]],Finalized_Data[#All],2,FALSE),"")</f>
        <v/>
      </c>
      <c r="P17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0" s="6">
        <f>IFERROR(DATE(YEAR(Incoming_Data[[#This Row],[Incoming Day]]),MONTH(Incoming_Data[[#This Row],[Incoming Day]]),1),"")</f>
        <v>41395</v>
      </c>
      <c r="R1720" s="3">
        <f>DATE(YEAR(Incoming_Data[[#This Row],[Incoming Day]]),1,1)</f>
        <v>41275</v>
      </c>
      <c r="S1720" s="6">
        <f>IFERROR(DATE(YEAR(Incoming_Data[[#This Row],[Completed Day]]),MONTH(Incoming_Data[[#This Row],[Completed Day]]),1),"")</f>
        <v>41395</v>
      </c>
      <c r="T1720" s="6" t="str">
        <f>IFERROR(DATE(YEAR(Incoming_Data[[#This Row],[Confirmed Day]]),MONTH(Incoming_Data[[#This Row],[Confirmed Day]]),1),"")</f>
        <v/>
      </c>
      <c r="U1720" s="12">
        <f>IF(ISNUMBER(Incoming_Data[[#This Row],[Completed Day]]),1,0)</f>
        <v>1</v>
      </c>
      <c r="V1720" s="12">
        <f>IF(ISNUMBER(Incoming_Data[[#This Row],[Confirmed Day]]),1,0)</f>
        <v>0</v>
      </c>
      <c r="X1720" t="s">
        <v>12390</v>
      </c>
      <c r="Y1720" s="36">
        <v>41415</v>
      </c>
      <c r="AA1720" t="s">
        <v>7939</v>
      </c>
      <c r="AB1720" s="36">
        <v>41384</v>
      </c>
    </row>
    <row r="1721" spans="2:28" x14ac:dyDescent="0.25">
      <c r="B1721" s="24" t="s">
        <v>30</v>
      </c>
      <c r="C1721" s="24" t="s">
        <v>17</v>
      </c>
      <c r="D1721" s="24" t="s">
        <v>2196</v>
      </c>
      <c r="E1721" s="24" t="s">
        <v>11840</v>
      </c>
      <c r="F1721" s="24" t="s">
        <v>11841</v>
      </c>
      <c r="G1721" s="36">
        <v>41404</v>
      </c>
      <c r="H1721" s="36">
        <v>41404</v>
      </c>
      <c r="I1721" s="12">
        <v>3</v>
      </c>
      <c r="J1721" s="12">
        <v>3</v>
      </c>
      <c r="K1721" s="12">
        <v>3</v>
      </c>
      <c r="L1721" s="24" t="s">
        <v>10599</v>
      </c>
      <c r="M1721" t="str">
        <f>VLOOKUP(LEFT(Incoming_Data[[#This Row],[Object ID]],1),Lookup[#All],2,FALSE)</f>
        <v>Service Request</v>
      </c>
      <c r="N1721" s="36">
        <f>IFERROR(VLOOKUP(Incoming_Data[[#This Row],[Object ID]],SP_Data[#All],2,FALSE),"")</f>
        <v>41404</v>
      </c>
      <c r="O1721" s="36" t="str">
        <f>IFERROR(VLOOKUP(Incoming_Data[[#This Row],[Object ID]],Finalized_Data[#All],2,FALSE),"")</f>
        <v/>
      </c>
      <c r="P17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1" s="6">
        <f>IFERROR(DATE(YEAR(Incoming_Data[[#This Row],[Incoming Day]]),MONTH(Incoming_Data[[#This Row],[Incoming Day]]),1),"")</f>
        <v>41395</v>
      </c>
      <c r="R1721" s="3">
        <f>DATE(YEAR(Incoming_Data[[#This Row],[Incoming Day]]),1,1)</f>
        <v>41275</v>
      </c>
      <c r="S1721" s="6">
        <f>IFERROR(DATE(YEAR(Incoming_Data[[#This Row],[Completed Day]]),MONTH(Incoming_Data[[#This Row],[Completed Day]]),1),"")</f>
        <v>41395</v>
      </c>
      <c r="T1721" s="6" t="str">
        <f>IFERROR(DATE(YEAR(Incoming_Data[[#This Row],[Confirmed Day]]),MONTH(Incoming_Data[[#This Row],[Confirmed Day]]),1),"")</f>
        <v/>
      </c>
      <c r="U1721" s="12">
        <f>IF(ISNUMBER(Incoming_Data[[#This Row],[Completed Day]]),1,0)</f>
        <v>1</v>
      </c>
      <c r="V1721" s="12">
        <f>IF(ISNUMBER(Incoming_Data[[#This Row],[Confirmed Day]]),1,0)</f>
        <v>0</v>
      </c>
      <c r="X1721" t="s">
        <v>11863</v>
      </c>
      <c r="Y1721" s="36">
        <v>41415</v>
      </c>
      <c r="AA1721" t="s">
        <v>7926</v>
      </c>
      <c r="AB1721" s="36">
        <v>41425</v>
      </c>
    </row>
    <row r="1722" spans="2:28" x14ac:dyDescent="0.25">
      <c r="B1722" s="24" t="s">
        <v>30</v>
      </c>
      <c r="C1722" s="24" t="s">
        <v>17</v>
      </c>
      <c r="D1722" s="24" t="s">
        <v>2196</v>
      </c>
      <c r="E1722" s="24" t="s">
        <v>11842</v>
      </c>
      <c r="F1722" s="24" t="s">
        <v>11843</v>
      </c>
      <c r="G1722" s="36">
        <v>41407</v>
      </c>
      <c r="H1722" s="36">
        <v>41407</v>
      </c>
      <c r="I1722" s="12">
        <v>2</v>
      </c>
      <c r="J1722" s="12">
        <v>3</v>
      </c>
      <c r="K1722" s="12">
        <v>3</v>
      </c>
      <c r="L1722" s="24" t="s">
        <v>10599</v>
      </c>
      <c r="M1722" t="str">
        <f>VLOOKUP(LEFT(Incoming_Data[[#This Row],[Object ID]],1),Lookup[#All],2,FALSE)</f>
        <v>Service Request</v>
      </c>
      <c r="N1722" s="36">
        <f>IFERROR(VLOOKUP(Incoming_Data[[#This Row],[Object ID]],SP_Data[#All],2,FALSE),"")</f>
        <v>41409</v>
      </c>
      <c r="O1722" s="36" t="str">
        <f>IFERROR(VLOOKUP(Incoming_Data[[#This Row],[Object ID]],Finalized_Data[#All],2,FALSE),"")</f>
        <v/>
      </c>
      <c r="P17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2" s="6">
        <f>IFERROR(DATE(YEAR(Incoming_Data[[#This Row],[Incoming Day]]),MONTH(Incoming_Data[[#This Row],[Incoming Day]]),1),"")</f>
        <v>41395</v>
      </c>
      <c r="R1722" s="3">
        <f>DATE(YEAR(Incoming_Data[[#This Row],[Incoming Day]]),1,1)</f>
        <v>41275</v>
      </c>
      <c r="S1722" s="6">
        <f>IFERROR(DATE(YEAR(Incoming_Data[[#This Row],[Completed Day]]),MONTH(Incoming_Data[[#This Row],[Completed Day]]),1),"")</f>
        <v>41395</v>
      </c>
      <c r="T1722" s="6" t="str">
        <f>IFERROR(DATE(YEAR(Incoming_Data[[#This Row],[Confirmed Day]]),MONTH(Incoming_Data[[#This Row],[Confirmed Day]]),1),"")</f>
        <v/>
      </c>
      <c r="U1722" s="12">
        <f>IF(ISNUMBER(Incoming_Data[[#This Row],[Completed Day]]),1,0)</f>
        <v>1</v>
      </c>
      <c r="V1722" s="12">
        <f>IF(ISNUMBER(Incoming_Data[[#This Row],[Confirmed Day]]),1,0)</f>
        <v>0</v>
      </c>
      <c r="X1722" t="s">
        <v>11864</v>
      </c>
      <c r="Y1722" s="36">
        <v>41415</v>
      </c>
      <c r="AA1722" t="s">
        <v>7921</v>
      </c>
      <c r="AB1722" s="36">
        <v>41425</v>
      </c>
    </row>
    <row r="1723" spans="2:28" x14ac:dyDescent="0.25">
      <c r="B1723" s="24" t="s">
        <v>30</v>
      </c>
      <c r="C1723" s="24" t="s">
        <v>17</v>
      </c>
      <c r="D1723" s="24" t="s">
        <v>2196</v>
      </c>
      <c r="E1723" s="24" t="s">
        <v>976</v>
      </c>
      <c r="F1723" s="24" t="s">
        <v>977</v>
      </c>
      <c r="G1723" s="36">
        <v>41409</v>
      </c>
      <c r="H1723" s="36">
        <v>41409</v>
      </c>
      <c r="I1723" s="12">
        <v>3</v>
      </c>
      <c r="J1723" s="12">
        <v>3</v>
      </c>
      <c r="K1723" s="12">
        <v>3</v>
      </c>
      <c r="L1723" s="24" t="s">
        <v>10597</v>
      </c>
      <c r="M1723" t="str">
        <f>VLOOKUP(LEFT(Incoming_Data[[#This Row],[Object ID]],1),Lookup[#All],2,FALSE)</f>
        <v>Service Request</v>
      </c>
      <c r="N1723" s="36">
        <f>IFERROR(VLOOKUP(Incoming_Data[[#This Row],[Object ID]],SP_Data[#All],2,FALSE),"")</f>
        <v>41409</v>
      </c>
      <c r="O1723" s="36">
        <f>IFERROR(VLOOKUP(Incoming_Data[[#This Row],[Object ID]],Finalized_Data[#All],2,FALSE),"")</f>
        <v>41409</v>
      </c>
      <c r="P17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3" s="6">
        <f>IFERROR(DATE(YEAR(Incoming_Data[[#This Row],[Incoming Day]]),MONTH(Incoming_Data[[#This Row],[Incoming Day]]),1),"")</f>
        <v>41395</v>
      </c>
      <c r="R1723" s="3">
        <f>DATE(YEAR(Incoming_Data[[#This Row],[Incoming Day]]),1,1)</f>
        <v>41275</v>
      </c>
      <c r="S1723" s="6">
        <f>IFERROR(DATE(YEAR(Incoming_Data[[#This Row],[Completed Day]]),MONTH(Incoming_Data[[#This Row],[Completed Day]]),1),"")</f>
        <v>41395</v>
      </c>
      <c r="T1723" s="6">
        <f>IFERROR(DATE(YEAR(Incoming_Data[[#This Row],[Confirmed Day]]),MONTH(Incoming_Data[[#This Row],[Confirmed Day]]),1),"")</f>
        <v>41395</v>
      </c>
      <c r="U1723" s="12">
        <f>IF(ISNUMBER(Incoming_Data[[#This Row],[Completed Day]]),1,0)</f>
        <v>1</v>
      </c>
      <c r="V1723" s="12">
        <f>IF(ISNUMBER(Incoming_Data[[#This Row],[Confirmed Day]]),1,0)</f>
        <v>1</v>
      </c>
      <c r="X1723" t="s">
        <v>11865</v>
      </c>
      <c r="Y1723" s="36">
        <v>41415</v>
      </c>
      <c r="AA1723" t="s">
        <v>7917</v>
      </c>
      <c r="AB1723" s="36">
        <v>41384</v>
      </c>
    </row>
    <row r="1724" spans="2:28" x14ac:dyDescent="0.25">
      <c r="B1724" s="24" t="s">
        <v>30</v>
      </c>
      <c r="C1724" s="24" t="s">
        <v>17</v>
      </c>
      <c r="D1724" s="24" t="s">
        <v>2196</v>
      </c>
      <c r="E1724" s="24" t="s">
        <v>11844</v>
      </c>
      <c r="F1724" s="24" t="s">
        <v>11845</v>
      </c>
      <c r="G1724" s="36">
        <v>41409</v>
      </c>
      <c r="H1724" s="36">
        <v>41409</v>
      </c>
      <c r="I1724" s="12">
        <v>3</v>
      </c>
      <c r="J1724" s="12">
        <v>4</v>
      </c>
      <c r="K1724" s="12">
        <v>4</v>
      </c>
      <c r="L1724" s="24" t="s">
        <v>10599</v>
      </c>
      <c r="M1724" t="str">
        <f>VLOOKUP(LEFT(Incoming_Data[[#This Row],[Object ID]],1),Lookup[#All],2,FALSE)</f>
        <v>Service Request</v>
      </c>
      <c r="N1724" s="36">
        <f>IFERROR(VLOOKUP(Incoming_Data[[#This Row],[Object ID]],SP_Data[#All],2,FALSE),"")</f>
        <v>41409</v>
      </c>
      <c r="O1724" s="36" t="str">
        <f>IFERROR(VLOOKUP(Incoming_Data[[#This Row],[Object ID]],Finalized_Data[#All],2,FALSE),"")</f>
        <v/>
      </c>
      <c r="P17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4" s="6">
        <f>IFERROR(DATE(YEAR(Incoming_Data[[#This Row],[Incoming Day]]),MONTH(Incoming_Data[[#This Row],[Incoming Day]]),1),"")</f>
        <v>41395</v>
      </c>
      <c r="R1724" s="3">
        <f>DATE(YEAR(Incoming_Data[[#This Row],[Incoming Day]]),1,1)</f>
        <v>41275</v>
      </c>
      <c r="S1724" s="6">
        <f>IFERROR(DATE(YEAR(Incoming_Data[[#This Row],[Completed Day]]),MONTH(Incoming_Data[[#This Row],[Completed Day]]),1),"")</f>
        <v>41395</v>
      </c>
      <c r="T1724" s="6" t="str">
        <f>IFERROR(DATE(YEAR(Incoming_Data[[#This Row],[Confirmed Day]]),MONTH(Incoming_Data[[#This Row],[Confirmed Day]]),1),"")</f>
        <v/>
      </c>
      <c r="U1724" s="12">
        <f>IF(ISNUMBER(Incoming_Data[[#This Row],[Completed Day]]),1,0)</f>
        <v>1</v>
      </c>
      <c r="V1724" s="12">
        <f>IF(ISNUMBER(Incoming_Data[[#This Row],[Confirmed Day]]),1,0)</f>
        <v>0</v>
      </c>
      <c r="X1724" t="s">
        <v>995</v>
      </c>
      <c r="Y1724" s="36">
        <v>41415</v>
      </c>
      <c r="AA1724" t="s">
        <v>7904</v>
      </c>
      <c r="AB1724" s="36">
        <v>41425</v>
      </c>
    </row>
    <row r="1725" spans="2:28" x14ac:dyDescent="0.25">
      <c r="B1725" s="24" t="s">
        <v>30</v>
      </c>
      <c r="C1725" s="24" t="s">
        <v>17</v>
      </c>
      <c r="D1725" s="24" t="s">
        <v>2196</v>
      </c>
      <c r="E1725" s="24" t="s">
        <v>11846</v>
      </c>
      <c r="F1725" s="24" t="s">
        <v>11847</v>
      </c>
      <c r="G1725" s="36">
        <v>41409</v>
      </c>
      <c r="H1725" s="36">
        <v>41409</v>
      </c>
      <c r="I1725" s="12">
        <v>3</v>
      </c>
      <c r="J1725" s="12">
        <v>3</v>
      </c>
      <c r="K1725" s="12">
        <v>3</v>
      </c>
      <c r="L1725" s="24" t="s">
        <v>10599</v>
      </c>
      <c r="M1725" t="str">
        <f>VLOOKUP(LEFT(Incoming_Data[[#This Row],[Object ID]],1),Lookup[#All],2,FALSE)</f>
        <v>Service Request</v>
      </c>
      <c r="N1725" s="36">
        <f>IFERROR(VLOOKUP(Incoming_Data[[#This Row],[Object ID]],SP_Data[#All],2,FALSE),"")</f>
        <v>41409</v>
      </c>
      <c r="O1725" s="36" t="str">
        <f>IFERROR(VLOOKUP(Incoming_Data[[#This Row],[Object ID]],Finalized_Data[#All],2,FALSE),"")</f>
        <v/>
      </c>
      <c r="P17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5" s="6">
        <f>IFERROR(DATE(YEAR(Incoming_Data[[#This Row],[Incoming Day]]),MONTH(Incoming_Data[[#This Row],[Incoming Day]]),1),"")</f>
        <v>41395</v>
      </c>
      <c r="R1725" s="3">
        <f>DATE(YEAR(Incoming_Data[[#This Row],[Incoming Day]]),1,1)</f>
        <v>41275</v>
      </c>
      <c r="S1725" s="6">
        <f>IFERROR(DATE(YEAR(Incoming_Data[[#This Row],[Completed Day]]),MONTH(Incoming_Data[[#This Row],[Completed Day]]),1),"")</f>
        <v>41395</v>
      </c>
      <c r="T1725" s="6" t="str">
        <f>IFERROR(DATE(YEAR(Incoming_Data[[#This Row],[Confirmed Day]]),MONTH(Incoming_Data[[#This Row],[Confirmed Day]]),1),"")</f>
        <v/>
      </c>
      <c r="U1725" s="12">
        <f>IF(ISNUMBER(Incoming_Data[[#This Row],[Completed Day]]),1,0)</f>
        <v>1</v>
      </c>
      <c r="V1725" s="12">
        <f>IF(ISNUMBER(Incoming_Data[[#This Row],[Confirmed Day]]),1,0)</f>
        <v>0</v>
      </c>
      <c r="X1725" t="s">
        <v>997</v>
      </c>
      <c r="Y1725" s="36">
        <v>41415</v>
      </c>
      <c r="AA1725" t="s">
        <v>7900</v>
      </c>
      <c r="AB1725" s="36">
        <v>41425</v>
      </c>
    </row>
    <row r="1726" spans="2:28" x14ac:dyDescent="0.25">
      <c r="B1726" s="24" t="s">
        <v>30</v>
      </c>
      <c r="C1726" s="24" t="s">
        <v>17</v>
      </c>
      <c r="D1726" s="24" t="s">
        <v>2196</v>
      </c>
      <c r="E1726" s="24" t="s">
        <v>980</v>
      </c>
      <c r="F1726" s="24" t="s">
        <v>150</v>
      </c>
      <c r="G1726" s="36">
        <v>41409</v>
      </c>
      <c r="H1726" s="36">
        <v>41409</v>
      </c>
      <c r="I1726" s="12">
        <v>3</v>
      </c>
      <c r="J1726" s="12">
        <v>4</v>
      </c>
      <c r="K1726" s="12">
        <v>4</v>
      </c>
      <c r="L1726" s="24" t="s">
        <v>10597</v>
      </c>
      <c r="M1726" t="str">
        <f>VLOOKUP(LEFT(Incoming_Data[[#This Row],[Object ID]],1),Lookup[#All],2,FALSE)</f>
        <v>Service Request</v>
      </c>
      <c r="N1726" s="36">
        <f>IFERROR(VLOOKUP(Incoming_Data[[#This Row],[Object ID]],SP_Data[#All],2,FALSE),"")</f>
        <v>41409</v>
      </c>
      <c r="O1726" s="36">
        <f>IFERROR(VLOOKUP(Incoming_Data[[#This Row],[Object ID]],Finalized_Data[#All],2,FALSE),"")</f>
        <v>41409</v>
      </c>
      <c r="P17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6" s="6">
        <f>IFERROR(DATE(YEAR(Incoming_Data[[#This Row],[Incoming Day]]),MONTH(Incoming_Data[[#This Row],[Incoming Day]]),1),"")</f>
        <v>41395</v>
      </c>
      <c r="R1726" s="3">
        <f>DATE(YEAR(Incoming_Data[[#This Row],[Incoming Day]]),1,1)</f>
        <v>41275</v>
      </c>
      <c r="S1726" s="6">
        <f>IFERROR(DATE(YEAR(Incoming_Data[[#This Row],[Completed Day]]),MONTH(Incoming_Data[[#This Row],[Completed Day]]),1),"")</f>
        <v>41395</v>
      </c>
      <c r="T1726" s="6">
        <f>IFERROR(DATE(YEAR(Incoming_Data[[#This Row],[Confirmed Day]]),MONTH(Incoming_Data[[#This Row],[Confirmed Day]]),1),"")</f>
        <v>41395</v>
      </c>
      <c r="U1726" s="12">
        <f>IF(ISNUMBER(Incoming_Data[[#This Row],[Completed Day]]),1,0)</f>
        <v>1</v>
      </c>
      <c r="V1726" s="12">
        <f>IF(ISNUMBER(Incoming_Data[[#This Row],[Confirmed Day]]),1,0)</f>
        <v>1</v>
      </c>
      <c r="X1726" t="s">
        <v>11767</v>
      </c>
      <c r="Y1726" s="36">
        <v>41424</v>
      </c>
      <c r="AA1726" t="s">
        <v>7909</v>
      </c>
      <c r="AB1726" s="36">
        <v>41384</v>
      </c>
    </row>
    <row r="1727" spans="2:28" x14ac:dyDescent="0.25">
      <c r="B1727" s="24" t="s">
        <v>30</v>
      </c>
      <c r="C1727" s="24" t="s">
        <v>17</v>
      </c>
      <c r="D1727" s="24" t="s">
        <v>2196</v>
      </c>
      <c r="E1727" s="24" t="s">
        <v>11848</v>
      </c>
      <c r="F1727" s="24" t="s">
        <v>11849</v>
      </c>
      <c r="G1727" s="36">
        <v>41409</v>
      </c>
      <c r="H1727" s="36">
        <v>41409</v>
      </c>
      <c r="I1727" s="12">
        <v>3</v>
      </c>
      <c r="J1727" s="12">
        <v>3</v>
      </c>
      <c r="K1727" s="12">
        <v>3</v>
      </c>
      <c r="L1727" s="24" t="s">
        <v>10599</v>
      </c>
      <c r="M1727" t="str">
        <f>VLOOKUP(LEFT(Incoming_Data[[#This Row],[Object ID]],1),Lookup[#All],2,FALSE)</f>
        <v>Service Request</v>
      </c>
      <c r="N1727" s="36">
        <f>IFERROR(VLOOKUP(Incoming_Data[[#This Row],[Object ID]],SP_Data[#All],2,FALSE),"")</f>
        <v>41416</v>
      </c>
      <c r="O1727" s="36" t="str">
        <f>IFERROR(VLOOKUP(Incoming_Data[[#This Row],[Object ID]],Finalized_Data[#All],2,FALSE),"")</f>
        <v/>
      </c>
      <c r="P17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7" s="6">
        <f>IFERROR(DATE(YEAR(Incoming_Data[[#This Row],[Incoming Day]]),MONTH(Incoming_Data[[#This Row],[Incoming Day]]),1),"")</f>
        <v>41395</v>
      </c>
      <c r="R1727" s="3">
        <f>DATE(YEAR(Incoming_Data[[#This Row],[Incoming Day]]),1,1)</f>
        <v>41275</v>
      </c>
      <c r="S1727" s="6">
        <f>IFERROR(DATE(YEAR(Incoming_Data[[#This Row],[Completed Day]]),MONTH(Incoming_Data[[#This Row],[Completed Day]]),1),"")</f>
        <v>41395</v>
      </c>
      <c r="T1727" s="6" t="str">
        <f>IFERROR(DATE(YEAR(Incoming_Data[[#This Row],[Confirmed Day]]),MONTH(Incoming_Data[[#This Row],[Confirmed Day]]),1),"")</f>
        <v/>
      </c>
      <c r="U1727" s="12">
        <f>IF(ISNUMBER(Incoming_Data[[#This Row],[Completed Day]]),1,0)</f>
        <v>1</v>
      </c>
      <c r="V1727" s="12">
        <f>IF(ISNUMBER(Incoming_Data[[#This Row],[Confirmed Day]]),1,0)</f>
        <v>0</v>
      </c>
      <c r="X1727" t="s">
        <v>12153</v>
      </c>
      <c r="Y1727" s="36">
        <v>41416</v>
      </c>
      <c r="AA1727" t="s">
        <v>7895</v>
      </c>
      <c r="AB1727" s="36">
        <v>41384</v>
      </c>
    </row>
    <row r="1728" spans="2:28" x14ac:dyDescent="0.25">
      <c r="B1728" s="24" t="s">
        <v>30</v>
      </c>
      <c r="C1728" s="24" t="s">
        <v>17</v>
      </c>
      <c r="D1728" s="24" t="s">
        <v>2196</v>
      </c>
      <c r="E1728" s="24" t="s">
        <v>11850</v>
      </c>
      <c r="F1728" s="24" t="s">
        <v>11851</v>
      </c>
      <c r="G1728" s="36">
        <v>41409</v>
      </c>
      <c r="H1728" s="36">
        <v>41409</v>
      </c>
      <c r="I1728" s="12">
        <v>3</v>
      </c>
      <c r="J1728" s="12">
        <v>3</v>
      </c>
      <c r="K1728" s="12">
        <v>3</v>
      </c>
      <c r="L1728" s="24" t="s">
        <v>10599</v>
      </c>
      <c r="M1728" t="str">
        <f>VLOOKUP(LEFT(Incoming_Data[[#This Row],[Object ID]],1),Lookup[#All],2,FALSE)</f>
        <v>Service Request</v>
      </c>
      <c r="N1728" s="36">
        <f>IFERROR(VLOOKUP(Incoming_Data[[#This Row],[Object ID]],SP_Data[#All],2,FALSE),"")</f>
        <v>41416</v>
      </c>
      <c r="O1728" s="36" t="str">
        <f>IFERROR(VLOOKUP(Incoming_Data[[#This Row],[Object ID]],Finalized_Data[#All],2,FALSE),"")</f>
        <v/>
      </c>
      <c r="P17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8" s="6">
        <f>IFERROR(DATE(YEAR(Incoming_Data[[#This Row],[Incoming Day]]),MONTH(Incoming_Data[[#This Row],[Incoming Day]]),1),"")</f>
        <v>41395</v>
      </c>
      <c r="R1728" s="3">
        <f>DATE(YEAR(Incoming_Data[[#This Row],[Incoming Day]]),1,1)</f>
        <v>41275</v>
      </c>
      <c r="S1728" s="6">
        <f>IFERROR(DATE(YEAR(Incoming_Data[[#This Row],[Completed Day]]),MONTH(Incoming_Data[[#This Row],[Completed Day]]),1),"")</f>
        <v>41395</v>
      </c>
      <c r="T1728" s="6" t="str">
        <f>IFERROR(DATE(YEAR(Incoming_Data[[#This Row],[Confirmed Day]]),MONTH(Incoming_Data[[#This Row],[Confirmed Day]]),1),"")</f>
        <v/>
      </c>
      <c r="U1728" s="12">
        <f>IF(ISNUMBER(Incoming_Data[[#This Row],[Completed Day]]),1,0)</f>
        <v>1</v>
      </c>
      <c r="V1728" s="12">
        <f>IF(ISNUMBER(Incoming_Data[[#This Row],[Confirmed Day]]),1,0)</f>
        <v>0</v>
      </c>
      <c r="X1728" t="s">
        <v>10750</v>
      </c>
      <c r="Y1728" s="36">
        <v>41415</v>
      </c>
      <c r="AA1728" t="s">
        <v>7891</v>
      </c>
      <c r="AB1728" s="36">
        <v>41384</v>
      </c>
    </row>
    <row r="1729" spans="2:28" x14ac:dyDescent="0.25">
      <c r="B1729" s="24" t="s">
        <v>30</v>
      </c>
      <c r="C1729" s="24" t="s">
        <v>17</v>
      </c>
      <c r="D1729" s="24" t="s">
        <v>2196</v>
      </c>
      <c r="E1729" s="24" t="s">
        <v>11852</v>
      </c>
      <c r="F1729" s="24" t="s">
        <v>362</v>
      </c>
      <c r="G1729" s="36">
        <v>41410</v>
      </c>
      <c r="H1729" s="36">
        <v>41409</v>
      </c>
      <c r="I1729" s="12">
        <v>3</v>
      </c>
      <c r="J1729" s="12">
        <v>4</v>
      </c>
      <c r="K1729" s="12">
        <v>4</v>
      </c>
      <c r="L1729" s="24" t="s">
        <v>10599</v>
      </c>
      <c r="M1729" t="str">
        <f>VLOOKUP(LEFT(Incoming_Data[[#This Row],[Object ID]],1),Lookup[#All],2,FALSE)</f>
        <v>Service Request</v>
      </c>
      <c r="N1729" s="36">
        <f>IFERROR(VLOOKUP(Incoming_Data[[#This Row],[Object ID]],SP_Data[#All],2,FALSE),"")</f>
        <v>41410</v>
      </c>
      <c r="O1729" s="36" t="str">
        <f>IFERROR(VLOOKUP(Incoming_Data[[#This Row],[Object ID]],Finalized_Data[#All],2,FALSE),"")</f>
        <v/>
      </c>
      <c r="P17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29" s="6">
        <f>IFERROR(DATE(YEAR(Incoming_Data[[#This Row],[Incoming Day]]),MONTH(Incoming_Data[[#This Row],[Incoming Day]]),1),"")</f>
        <v>41395</v>
      </c>
      <c r="R1729" s="3">
        <f>DATE(YEAR(Incoming_Data[[#This Row],[Incoming Day]]),1,1)</f>
        <v>41275</v>
      </c>
      <c r="S1729" s="6">
        <f>IFERROR(DATE(YEAR(Incoming_Data[[#This Row],[Completed Day]]),MONTH(Incoming_Data[[#This Row],[Completed Day]]),1),"")</f>
        <v>41395</v>
      </c>
      <c r="T1729" s="6" t="str">
        <f>IFERROR(DATE(YEAR(Incoming_Data[[#This Row],[Confirmed Day]]),MONTH(Incoming_Data[[#This Row],[Confirmed Day]]),1),"")</f>
        <v/>
      </c>
      <c r="U1729" s="12">
        <f>IF(ISNUMBER(Incoming_Data[[#This Row],[Completed Day]]),1,0)</f>
        <v>1</v>
      </c>
      <c r="V1729" s="12">
        <f>IF(ISNUMBER(Incoming_Data[[#This Row],[Confirmed Day]]),1,0)</f>
        <v>0</v>
      </c>
      <c r="X1729" t="s">
        <v>10752</v>
      </c>
      <c r="Y1729" s="36">
        <v>41415</v>
      </c>
      <c r="AA1729" t="s">
        <v>7861</v>
      </c>
      <c r="AB1729" s="36">
        <v>41384</v>
      </c>
    </row>
    <row r="1730" spans="2:28" x14ac:dyDescent="0.25">
      <c r="B1730" s="24" t="s">
        <v>30</v>
      </c>
      <c r="C1730" s="24" t="s">
        <v>17</v>
      </c>
      <c r="D1730" s="24" t="s">
        <v>2196</v>
      </c>
      <c r="E1730" s="24" t="s">
        <v>11853</v>
      </c>
      <c r="F1730" s="24" t="s">
        <v>11854</v>
      </c>
      <c r="G1730" s="36">
        <v>41410</v>
      </c>
      <c r="H1730" s="36">
        <v>41410</v>
      </c>
      <c r="I1730" s="12">
        <v>3</v>
      </c>
      <c r="J1730" s="12">
        <v>3</v>
      </c>
      <c r="K1730" s="12">
        <v>3</v>
      </c>
      <c r="L1730" s="24" t="s">
        <v>10599</v>
      </c>
      <c r="M1730" t="str">
        <f>VLOOKUP(LEFT(Incoming_Data[[#This Row],[Object ID]],1),Lookup[#All],2,FALSE)</f>
        <v>Service Request</v>
      </c>
      <c r="N1730" s="36">
        <f>IFERROR(VLOOKUP(Incoming_Data[[#This Row],[Object ID]],SP_Data[#All],2,FALSE),"")</f>
        <v>41410</v>
      </c>
      <c r="O1730" s="36" t="str">
        <f>IFERROR(VLOOKUP(Incoming_Data[[#This Row],[Object ID]],Finalized_Data[#All],2,FALSE),"")</f>
        <v/>
      </c>
      <c r="P17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0" s="6">
        <f>IFERROR(DATE(YEAR(Incoming_Data[[#This Row],[Incoming Day]]),MONTH(Incoming_Data[[#This Row],[Incoming Day]]),1),"")</f>
        <v>41395</v>
      </c>
      <c r="R1730" s="3">
        <f>DATE(YEAR(Incoming_Data[[#This Row],[Incoming Day]]),1,1)</f>
        <v>41275</v>
      </c>
      <c r="S1730" s="6">
        <f>IFERROR(DATE(YEAR(Incoming_Data[[#This Row],[Completed Day]]),MONTH(Incoming_Data[[#This Row],[Completed Day]]),1),"")</f>
        <v>41395</v>
      </c>
      <c r="T1730" s="6" t="str">
        <f>IFERROR(DATE(YEAR(Incoming_Data[[#This Row],[Confirmed Day]]),MONTH(Incoming_Data[[#This Row],[Confirmed Day]]),1),"")</f>
        <v/>
      </c>
      <c r="U1730" s="12">
        <f>IF(ISNUMBER(Incoming_Data[[#This Row],[Completed Day]]),1,0)</f>
        <v>1</v>
      </c>
      <c r="V1730" s="12">
        <f>IF(ISNUMBER(Incoming_Data[[#This Row],[Confirmed Day]]),1,0)</f>
        <v>0</v>
      </c>
      <c r="X1730" t="s">
        <v>11867</v>
      </c>
      <c r="Y1730" s="36">
        <v>41415</v>
      </c>
      <c r="AA1730" t="s">
        <v>7866</v>
      </c>
      <c r="AB1730" s="36">
        <v>41425</v>
      </c>
    </row>
    <row r="1731" spans="2:28" x14ac:dyDescent="0.25">
      <c r="B1731" s="24" t="s">
        <v>30</v>
      </c>
      <c r="C1731" s="24" t="s">
        <v>17</v>
      </c>
      <c r="D1731" s="24" t="s">
        <v>2196</v>
      </c>
      <c r="E1731" s="24" t="s">
        <v>11855</v>
      </c>
      <c r="F1731" s="24" t="s">
        <v>189</v>
      </c>
      <c r="G1731" s="36">
        <v>41410</v>
      </c>
      <c r="H1731" s="36">
        <v>41410</v>
      </c>
      <c r="I1731" s="12">
        <v>3</v>
      </c>
      <c r="J1731" s="12">
        <v>3</v>
      </c>
      <c r="K1731" s="12">
        <v>3</v>
      </c>
      <c r="L1731" s="24" t="s">
        <v>10599</v>
      </c>
      <c r="M1731" t="str">
        <f>VLOOKUP(LEFT(Incoming_Data[[#This Row],[Object ID]],1),Lookup[#All],2,FALSE)</f>
        <v>Service Request</v>
      </c>
      <c r="N1731" s="36">
        <f>IFERROR(VLOOKUP(Incoming_Data[[#This Row],[Object ID]],SP_Data[#All],2,FALSE),"")</f>
        <v>41410</v>
      </c>
      <c r="O1731" s="36" t="str">
        <f>IFERROR(VLOOKUP(Incoming_Data[[#This Row],[Object ID]],Finalized_Data[#All],2,FALSE),"")</f>
        <v/>
      </c>
      <c r="P17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1" s="6">
        <f>IFERROR(DATE(YEAR(Incoming_Data[[#This Row],[Incoming Day]]),MONTH(Incoming_Data[[#This Row],[Incoming Day]]),1),"")</f>
        <v>41395</v>
      </c>
      <c r="R1731" s="3">
        <f>DATE(YEAR(Incoming_Data[[#This Row],[Incoming Day]]),1,1)</f>
        <v>41275</v>
      </c>
      <c r="S1731" s="6">
        <f>IFERROR(DATE(YEAR(Incoming_Data[[#This Row],[Completed Day]]),MONTH(Incoming_Data[[#This Row],[Completed Day]]),1),"")</f>
        <v>41395</v>
      </c>
      <c r="T1731" s="6" t="str">
        <f>IFERROR(DATE(YEAR(Incoming_Data[[#This Row],[Confirmed Day]]),MONTH(Incoming_Data[[#This Row],[Confirmed Day]]),1),"")</f>
        <v/>
      </c>
      <c r="U1731" s="12">
        <f>IF(ISNUMBER(Incoming_Data[[#This Row],[Completed Day]]),1,0)</f>
        <v>1</v>
      </c>
      <c r="V1731" s="12">
        <f>IF(ISNUMBER(Incoming_Data[[#This Row],[Confirmed Day]]),1,0)</f>
        <v>0</v>
      </c>
      <c r="X1731" t="s">
        <v>11868</v>
      </c>
      <c r="Y1731" s="36">
        <v>41415</v>
      </c>
      <c r="AA1731" t="s">
        <v>7871</v>
      </c>
      <c r="AB1731" s="36">
        <v>41384</v>
      </c>
    </row>
    <row r="1732" spans="2:28" x14ac:dyDescent="0.25">
      <c r="B1732" s="24" t="s">
        <v>30</v>
      </c>
      <c r="C1732" s="24" t="s">
        <v>17</v>
      </c>
      <c r="D1732" s="24" t="s">
        <v>2196</v>
      </c>
      <c r="E1732" s="24" t="s">
        <v>11856</v>
      </c>
      <c r="F1732" s="24" t="s">
        <v>11857</v>
      </c>
      <c r="G1732" s="36">
        <v>41410</v>
      </c>
      <c r="H1732" s="36">
        <v>41410</v>
      </c>
      <c r="I1732" s="12">
        <v>3</v>
      </c>
      <c r="J1732" s="12">
        <v>4</v>
      </c>
      <c r="K1732" s="12">
        <v>4</v>
      </c>
      <c r="L1732" s="24" t="s">
        <v>10599</v>
      </c>
      <c r="M1732" t="str">
        <f>VLOOKUP(LEFT(Incoming_Data[[#This Row],[Object ID]],1),Lookup[#All],2,FALSE)</f>
        <v>Service Request</v>
      </c>
      <c r="N1732" s="36">
        <f>IFERROR(VLOOKUP(Incoming_Data[[#This Row],[Object ID]],SP_Data[#All],2,FALSE),"")</f>
        <v>41410</v>
      </c>
      <c r="O1732" s="36" t="str">
        <f>IFERROR(VLOOKUP(Incoming_Data[[#This Row],[Object ID]],Finalized_Data[#All],2,FALSE),"")</f>
        <v/>
      </c>
      <c r="P17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2" s="6">
        <f>IFERROR(DATE(YEAR(Incoming_Data[[#This Row],[Incoming Day]]),MONTH(Incoming_Data[[#This Row],[Incoming Day]]),1),"")</f>
        <v>41395</v>
      </c>
      <c r="R1732" s="3">
        <f>DATE(YEAR(Incoming_Data[[#This Row],[Incoming Day]]),1,1)</f>
        <v>41275</v>
      </c>
      <c r="S1732" s="6">
        <f>IFERROR(DATE(YEAR(Incoming_Data[[#This Row],[Completed Day]]),MONTH(Incoming_Data[[#This Row],[Completed Day]]),1),"")</f>
        <v>41395</v>
      </c>
      <c r="T1732" s="6" t="str">
        <f>IFERROR(DATE(YEAR(Incoming_Data[[#This Row],[Confirmed Day]]),MONTH(Incoming_Data[[#This Row],[Confirmed Day]]),1),"")</f>
        <v/>
      </c>
      <c r="U1732" s="12">
        <f>IF(ISNUMBER(Incoming_Data[[#This Row],[Completed Day]]),1,0)</f>
        <v>1</v>
      </c>
      <c r="V1732" s="12">
        <f>IF(ISNUMBER(Incoming_Data[[#This Row],[Confirmed Day]]),1,0)</f>
        <v>0</v>
      </c>
      <c r="X1732" t="s">
        <v>999</v>
      </c>
      <c r="Y1732" s="36">
        <v>41415</v>
      </c>
      <c r="AA1732" t="s">
        <v>7856</v>
      </c>
      <c r="AB1732" s="36">
        <v>41425</v>
      </c>
    </row>
    <row r="1733" spans="2:28" x14ac:dyDescent="0.25">
      <c r="B1733" s="24" t="s">
        <v>30</v>
      </c>
      <c r="C1733" s="24" t="s">
        <v>17</v>
      </c>
      <c r="D1733" s="24" t="s">
        <v>2196</v>
      </c>
      <c r="E1733" s="24" t="s">
        <v>987</v>
      </c>
      <c r="F1733" s="24" t="s">
        <v>122</v>
      </c>
      <c r="G1733" s="36">
        <v>41410</v>
      </c>
      <c r="H1733" s="36">
        <v>41410</v>
      </c>
      <c r="I1733" s="12">
        <v>3</v>
      </c>
      <c r="J1733" s="12">
        <v>3</v>
      </c>
      <c r="K1733" s="12">
        <v>3</v>
      </c>
      <c r="L1733" s="24" t="s">
        <v>10597</v>
      </c>
      <c r="M1733" t="str">
        <f>VLOOKUP(LEFT(Incoming_Data[[#This Row],[Object ID]],1),Lookup[#All],2,FALSE)</f>
        <v>Service Request</v>
      </c>
      <c r="N1733" s="36">
        <f>IFERROR(VLOOKUP(Incoming_Data[[#This Row],[Object ID]],SP_Data[#All],2,FALSE),"")</f>
        <v>41410</v>
      </c>
      <c r="O1733" s="36">
        <f>IFERROR(VLOOKUP(Incoming_Data[[#This Row],[Object ID]],Finalized_Data[#All],2,FALSE),"")</f>
        <v>41418</v>
      </c>
      <c r="P17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3" s="6">
        <f>IFERROR(DATE(YEAR(Incoming_Data[[#This Row],[Incoming Day]]),MONTH(Incoming_Data[[#This Row],[Incoming Day]]),1),"")</f>
        <v>41395</v>
      </c>
      <c r="R1733" s="3">
        <f>DATE(YEAR(Incoming_Data[[#This Row],[Incoming Day]]),1,1)</f>
        <v>41275</v>
      </c>
      <c r="S1733" s="6">
        <f>IFERROR(DATE(YEAR(Incoming_Data[[#This Row],[Completed Day]]),MONTH(Incoming_Data[[#This Row],[Completed Day]]),1),"")</f>
        <v>41395</v>
      </c>
      <c r="T1733" s="6">
        <f>IFERROR(DATE(YEAR(Incoming_Data[[#This Row],[Confirmed Day]]),MONTH(Incoming_Data[[#This Row],[Confirmed Day]]),1),"")</f>
        <v>41395</v>
      </c>
      <c r="U1733" s="12">
        <f>IF(ISNUMBER(Incoming_Data[[#This Row],[Completed Day]]),1,0)</f>
        <v>1</v>
      </c>
      <c r="V1733" s="12">
        <f>IF(ISNUMBER(Incoming_Data[[#This Row],[Confirmed Day]]),1,0)</f>
        <v>1</v>
      </c>
      <c r="X1733" t="s">
        <v>11870</v>
      </c>
      <c r="Y1733" s="36">
        <v>41415</v>
      </c>
      <c r="AA1733" t="s">
        <v>7851</v>
      </c>
      <c r="AB1733" s="36">
        <v>41409</v>
      </c>
    </row>
    <row r="1734" spans="2:28" x14ac:dyDescent="0.25">
      <c r="B1734" s="24" t="s">
        <v>30</v>
      </c>
      <c r="C1734" s="24" t="s">
        <v>17</v>
      </c>
      <c r="D1734" s="24" t="s">
        <v>2196</v>
      </c>
      <c r="E1734" s="24" t="s">
        <v>11858</v>
      </c>
      <c r="F1734" s="24" t="s">
        <v>145</v>
      </c>
      <c r="G1734" s="36">
        <v>41411</v>
      </c>
      <c r="H1734" s="36">
        <v>41410</v>
      </c>
      <c r="I1734" s="12">
        <v>3</v>
      </c>
      <c r="J1734" s="12">
        <v>3</v>
      </c>
      <c r="K1734" s="12">
        <v>3</v>
      </c>
      <c r="L1734" s="24" t="s">
        <v>10599</v>
      </c>
      <c r="M1734" t="str">
        <f>VLOOKUP(LEFT(Incoming_Data[[#This Row],[Object ID]],1),Lookup[#All],2,FALSE)</f>
        <v>Service Request</v>
      </c>
      <c r="N1734" s="36">
        <f>IFERROR(VLOOKUP(Incoming_Data[[#This Row],[Object ID]],SP_Data[#All],2,FALSE),"")</f>
        <v>41411</v>
      </c>
      <c r="O1734" s="36" t="str">
        <f>IFERROR(VLOOKUP(Incoming_Data[[#This Row],[Object ID]],Finalized_Data[#All],2,FALSE),"")</f>
        <v/>
      </c>
      <c r="P17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4" s="6">
        <f>IFERROR(DATE(YEAR(Incoming_Data[[#This Row],[Incoming Day]]),MONTH(Incoming_Data[[#This Row],[Incoming Day]]),1),"")</f>
        <v>41395</v>
      </c>
      <c r="R1734" s="3">
        <f>DATE(YEAR(Incoming_Data[[#This Row],[Incoming Day]]),1,1)</f>
        <v>41275</v>
      </c>
      <c r="S1734" s="6">
        <f>IFERROR(DATE(YEAR(Incoming_Data[[#This Row],[Completed Day]]),MONTH(Incoming_Data[[#This Row],[Completed Day]]),1),"")</f>
        <v>41395</v>
      </c>
      <c r="T1734" s="6" t="str">
        <f>IFERROR(DATE(YEAR(Incoming_Data[[#This Row],[Confirmed Day]]),MONTH(Incoming_Data[[#This Row],[Confirmed Day]]),1),"")</f>
        <v/>
      </c>
      <c r="U1734" s="12">
        <f>IF(ISNUMBER(Incoming_Data[[#This Row],[Completed Day]]),1,0)</f>
        <v>1</v>
      </c>
      <c r="V1734" s="12">
        <f>IF(ISNUMBER(Incoming_Data[[#This Row],[Confirmed Day]]),1,0)</f>
        <v>0</v>
      </c>
      <c r="X1734" t="s">
        <v>11872</v>
      </c>
      <c r="Y1734" s="36">
        <v>41415</v>
      </c>
      <c r="AA1734" t="s">
        <v>7839</v>
      </c>
      <c r="AB1734" s="36">
        <v>41425</v>
      </c>
    </row>
    <row r="1735" spans="2:28" x14ac:dyDescent="0.25">
      <c r="B1735" s="24" t="s">
        <v>30</v>
      </c>
      <c r="C1735" s="24" t="s">
        <v>17</v>
      </c>
      <c r="D1735" s="24" t="s">
        <v>2196</v>
      </c>
      <c r="E1735" s="24" t="s">
        <v>988</v>
      </c>
      <c r="F1735" s="24" t="s">
        <v>989</v>
      </c>
      <c r="G1735" s="36">
        <v>41411</v>
      </c>
      <c r="H1735" s="36">
        <v>41410</v>
      </c>
      <c r="I1735" s="12">
        <v>3</v>
      </c>
      <c r="J1735" s="12">
        <v>3</v>
      </c>
      <c r="K1735" s="12">
        <v>3</v>
      </c>
      <c r="L1735" s="24" t="s">
        <v>10597</v>
      </c>
      <c r="M1735" t="str">
        <f>VLOOKUP(LEFT(Incoming_Data[[#This Row],[Object ID]],1),Lookup[#All],2,FALSE)</f>
        <v>Service Request</v>
      </c>
      <c r="N1735" s="36">
        <f>IFERROR(VLOOKUP(Incoming_Data[[#This Row],[Object ID]],SP_Data[#All],2,FALSE),"")</f>
        <v>41411</v>
      </c>
      <c r="O1735" s="36">
        <f>IFERROR(VLOOKUP(Incoming_Data[[#This Row],[Object ID]],Finalized_Data[#All],2,FALSE),"")</f>
        <v>41414</v>
      </c>
      <c r="P17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5" s="6">
        <f>IFERROR(DATE(YEAR(Incoming_Data[[#This Row],[Incoming Day]]),MONTH(Incoming_Data[[#This Row],[Incoming Day]]),1),"")</f>
        <v>41395</v>
      </c>
      <c r="R1735" s="3">
        <f>DATE(YEAR(Incoming_Data[[#This Row],[Incoming Day]]),1,1)</f>
        <v>41275</v>
      </c>
      <c r="S1735" s="6">
        <f>IFERROR(DATE(YEAR(Incoming_Data[[#This Row],[Completed Day]]),MONTH(Incoming_Data[[#This Row],[Completed Day]]),1),"")</f>
        <v>41395</v>
      </c>
      <c r="T1735" s="6">
        <f>IFERROR(DATE(YEAR(Incoming_Data[[#This Row],[Confirmed Day]]),MONTH(Incoming_Data[[#This Row],[Confirmed Day]]),1),"")</f>
        <v>41395</v>
      </c>
      <c r="U1735" s="12">
        <f>IF(ISNUMBER(Incoming_Data[[#This Row],[Completed Day]]),1,0)</f>
        <v>1</v>
      </c>
      <c r="V1735" s="12">
        <f>IF(ISNUMBER(Incoming_Data[[#This Row],[Confirmed Day]]),1,0)</f>
        <v>1</v>
      </c>
      <c r="X1735" t="s">
        <v>1001</v>
      </c>
      <c r="Y1735" s="36">
        <v>41415</v>
      </c>
      <c r="AA1735" t="s">
        <v>7843</v>
      </c>
      <c r="AB1735" s="36">
        <v>41384</v>
      </c>
    </row>
    <row r="1736" spans="2:28" x14ac:dyDescent="0.25">
      <c r="B1736" s="24" t="s">
        <v>30</v>
      </c>
      <c r="C1736" s="24" t="s">
        <v>17</v>
      </c>
      <c r="D1736" s="24" t="s">
        <v>2196</v>
      </c>
      <c r="E1736" s="24" t="s">
        <v>11859</v>
      </c>
      <c r="F1736" s="24" t="s">
        <v>11860</v>
      </c>
      <c r="G1736" s="36">
        <v>41411</v>
      </c>
      <c r="H1736" s="36">
        <v>41410</v>
      </c>
      <c r="I1736" s="12">
        <v>3</v>
      </c>
      <c r="J1736" s="12">
        <v>3</v>
      </c>
      <c r="K1736" s="12">
        <v>3</v>
      </c>
      <c r="L1736" s="24" t="s">
        <v>10599</v>
      </c>
      <c r="M1736" t="str">
        <f>VLOOKUP(LEFT(Incoming_Data[[#This Row],[Object ID]],1),Lookup[#All],2,FALSE)</f>
        <v>Service Request</v>
      </c>
      <c r="N1736" s="36">
        <f>IFERROR(VLOOKUP(Incoming_Data[[#This Row],[Object ID]],SP_Data[#All],2,FALSE),"")</f>
        <v>41411</v>
      </c>
      <c r="O1736" s="36" t="str">
        <f>IFERROR(VLOOKUP(Incoming_Data[[#This Row],[Object ID]],Finalized_Data[#All],2,FALSE),"")</f>
        <v/>
      </c>
      <c r="P17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6" s="6">
        <f>IFERROR(DATE(YEAR(Incoming_Data[[#This Row],[Incoming Day]]),MONTH(Incoming_Data[[#This Row],[Incoming Day]]),1),"")</f>
        <v>41395</v>
      </c>
      <c r="R1736" s="3">
        <f>DATE(YEAR(Incoming_Data[[#This Row],[Incoming Day]]),1,1)</f>
        <v>41275</v>
      </c>
      <c r="S1736" s="6">
        <f>IFERROR(DATE(YEAR(Incoming_Data[[#This Row],[Completed Day]]),MONTH(Incoming_Data[[#This Row],[Completed Day]]),1),"")</f>
        <v>41395</v>
      </c>
      <c r="T1736" s="6" t="str">
        <f>IFERROR(DATE(YEAR(Incoming_Data[[#This Row],[Confirmed Day]]),MONTH(Incoming_Data[[#This Row],[Confirmed Day]]),1),"")</f>
        <v/>
      </c>
      <c r="U1736" s="12">
        <f>IF(ISNUMBER(Incoming_Data[[#This Row],[Completed Day]]),1,0)</f>
        <v>1</v>
      </c>
      <c r="V1736" s="12">
        <f>IF(ISNUMBER(Incoming_Data[[#This Row],[Confirmed Day]]),1,0)</f>
        <v>0</v>
      </c>
      <c r="X1736" t="s">
        <v>11412</v>
      </c>
      <c r="Y1736" s="36">
        <v>41418</v>
      </c>
      <c r="AA1736" t="s">
        <v>7812</v>
      </c>
      <c r="AB1736" s="36">
        <v>41354</v>
      </c>
    </row>
    <row r="1737" spans="2:28" x14ac:dyDescent="0.25">
      <c r="B1737" s="24" t="s">
        <v>30</v>
      </c>
      <c r="C1737" s="24" t="s">
        <v>17</v>
      </c>
      <c r="D1737" s="24" t="s">
        <v>2196</v>
      </c>
      <c r="E1737" s="24" t="s">
        <v>11861</v>
      </c>
      <c r="F1737" s="24" t="s">
        <v>189</v>
      </c>
      <c r="G1737" s="36">
        <v>41411</v>
      </c>
      <c r="H1737" s="36">
        <v>41411</v>
      </c>
      <c r="I1737" s="12">
        <v>3</v>
      </c>
      <c r="J1737" s="12">
        <v>3</v>
      </c>
      <c r="K1737" s="12">
        <v>3</v>
      </c>
      <c r="L1737" s="24" t="s">
        <v>10599</v>
      </c>
      <c r="M1737" t="str">
        <f>VLOOKUP(LEFT(Incoming_Data[[#This Row],[Object ID]],1),Lookup[#All],2,FALSE)</f>
        <v>Service Request</v>
      </c>
      <c r="N1737" s="36">
        <f>IFERROR(VLOOKUP(Incoming_Data[[#This Row],[Object ID]],SP_Data[#All],2,FALSE),"")</f>
        <v>41411</v>
      </c>
      <c r="O1737" s="36" t="str">
        <f>IFERROR(VLOOKUP(Incoming_Data[[#This Row],[Object ID]],Finalized_Data[#All],2,FALSE),"")</f>
        <v/>
      </c>
      <c r="P17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7" s="6">
        <f>IFERROR(DATE(YEAR(Incoming_Data[[#This Row],[Incoming Day]]),MONTH(Incoming_Data[[#This Row],[Incoming Day]]),1),"")</f>
        <v>41395</v>
      </c>
      <c r="R1737" s="3">
        <f>DATE(YEAR(Incoming_Data[[#This Row],[Incoming Day]]),1,1)</f>
        <v>41275</v>
      </c>
      <c r="S1737" s="6">
        <f>IFERROR(DATE(YEAR(Incoming_Data[[#This Row],[Completed Day]]),MONTH(Incoming_Data[[#This Row],[Completed Day]]),1),"")</f>
        <v>41395</v>
      </c>
      <c r="T1737" s="6" t="str">
        <f>IFERROR(DATE(YEAR(Incoming_Data[[#This Row],[Confirmed Day]]),MONTH(Incoming_Data[[#This Row],[Confirmed Day]]),1),"")</f>
        <v/>
      </c>
      <c r="U1737" s="12">
        <f>IF(ISNUMBER(Incoming_Data[[#This Row],[Completed Day]]),1,0)</f>
        <v>1</v>
      </c>
      <c r="V1737" s="12">
        <f>IF(ISNUMBER(Incoming_Data[[#This Row],[Confirmed Day]]),1,0)</f>
        <v>0</v>
      </c>
      <c r="X1737" t="s">
        <v>10754</v>
      </c>
      <c r="Y1737" s="36">
        <v>41416</v>
      </c>
      <c r="AA1737" t="s">
        <v>7816</v>
      </c>
      <c r="AB1737" s="36">
        <v>41425</v>
      </c>
    </row>
    <row r="1738" spans="2:28" x14ac:dyDescent="0.25">
      <c r="B1738" s="24" t="s">
        <v>30</v>
      </c>
      <c r="C1738" s="24" t="s">
        <v>17</v>
      </c>
      <c r="D1738" s="24" t="s">
        <v>2196</v>
      </c>
      <c r="E1738" s="24" t="s">
        <v>11862</v>
      </c>
      <c r="F1738" s="24" t="s">
        <v>362</v>
      </c>
      <c r="G1738" s="36">
        <v>41414</v>
      </c>
      <c r="H1738" s="36">
        <v>41414</v>
      </c>
      <c r="I1738" s="12">
        <v>3</v>
      </c>
      <c r="J1738" s="12">
        <v>3</v>
      </c>
      <c r="K1738" s="12">
        <v>3</v>
      </c>
      <c r="L1738" s="24" t="s">
        <v>10599</v>
      </c>
      <c r="M1738" t="str">
        <f>VLOOKUP(LEFT(Incoming_Data[[#This Row],[Object ID]],1),Lookup[#All],2,FALSE)</f>
        <v>Service Request</v>
      </c>
      <c r="N1738" s="36">
        <f>IFERROR(VLOOKUP(Incoming_Data[[#This Row],[Object ID]],SP_Data[#All],2,FALSE),"")</f>
        <v>41414</v>
      </c>
      <c r="O1738" s="36" t="str">
        <f>IFERROR(VLOOKUP(Incoming_Data[[#This Row],[Object ID]],Finalized_Data[#All],2,FALSE),"")</f>
        <v/>
      </c>
      <c r="P17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8" s="6">
        <f>IFERROR(DATE(YEAR(Incoming_Data[[#This Row],[Incoming Day]]),MONTH(Incoming_Data[[#This Row],[Incoming Day]]),1),"")</f>
        <v>41395</v>
      </c>
      <c r="R1738" s="3">
        <f>DATE(YEAR(Incoming_Data[[#This Row],[Incoming Day]]),1,1)</f>
        <v>41275</v>
      </c>
      <c r="S1738" s="6">
        <f>IFERROR(DATE(YEAR(Incoming_Data[[#This Row],[Completed Day]]),MONTH(Incoming_Data[[#This Row],[Completed Day]]),1),"")</f>
        <v>41395</v>
      </c>
      <c r="T1738" s="6" t="str">
        <f>IFERROR(DATE(YEAR(Incoming_Data[[#This Row],[Confirmed Day]]),MONTH(Incoming_Data[[#This Row],[Confirmed Day]]),1),"")</f>
        <v/>
      </c>
      <c r="U1738" s="12">
        <f>IF(ISNUMBER(Incoming_Data[[#This Row],[Completed Day]]),1,0)</f>
        <v>1</v>
      </c>
      <c r="V1738" s="12">
        <f>IF(ISNUMBER(Incoming_Data[[#This Row],[Confirmed Day]]),1,0)</f>
        <v>0</v>
      </c>
      <c r="X1738" t="s">
        <v>10868</v>
      </c>
      <c r="Y1738" s="36">
        <v>41417</v>
      </c>
      <c r="AA1738" t="s">
        <v>7821</v>
      </c>
      <c r="AB1738" s="36">
        <v>41384</v>
      </c>
    </row>
    <row r="1739" spans="2:28" x14ac:dyDescent="0.25">
      <c r="B1739" s="24" t="s">
        <v>30</v>
      </c>
      <c r="C1739" s="24" t="s">
        <v>17</v>
      </c>
      <c r="D1739" s="24" t="s">
        <v>2196</v>
      </c>
      <c r="E1739" s="24" t="s">
        <v>11863</v>
      </c>
      <c r="F1739" s="24" t="s">
        <v>189</v>
      </c>
      <c r="G1739" s="36">
        <v>41415</v>
      </c>
      <c r="H1739" s="36">
        <v>41415</v>
      </c>
      <c r="I1739" s="12">
        <v>3</v>
      </c>
      <c r="J1739" s="12">
        <v>4</v>
      </c>
      <c r="K1739" s="12">
        <v>4</v>
      </c>
      <c r="L1739" s="24" t="s">
        <v>10599</v>
      </c>
      <c r="M1739" t="str">
        <f>VLOOKUP(LEFT(Incoming_Data[[#This Row],[Object ID]],1),Lookup[#All],2,FALSE)</f>
        <v>Service Request</v>
      </c>
      <c r="N1739" s="36">
        <f>IFERROR(VLOOKUP(Incoming_Data[[#This Row],[Object ID]],SP_Data[#All],2,FALSE),"")</f>
        <v>41415</v>
      </c>
      <c r="O1739" s="36" t="str">
        <f>IFERROR(VLOOKUP(Incoming_Data[[#This Row],[Object ID]],Finalized_Data[#All],2,FALSE),"")</f>
        <v/>
      </c>
      <c r="P17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39" s="6">
        <f>IFERROR(DATE(YEAR(Incoming_Data[[#This Row],[Incoming Day]]),MONTH(Incoming_Data[[#This Row],[Incoming Day]]),1),"")</f>
        <v>41395</v>
      </c>
      <c r="R1739" s="3">
        <f>DATE(YEAR(Incoming_Data[[#This Row],[Incoming Day]]),1,1)</f>
        <v>41275</v>
      </c>
      <c r="S1739" s="6">
        <f>IFERROR(DATE(YEAR(Incoming_Data[[#This Row],[Completed Day]]),MONTH(Incoming_Data[[#This Row],[Completed Day]]),1),"")</f>
        <v>41395</v>
      </c>
      <c r="T1739" s="6" t="str">
        <f>IFERROR(DATE(YEAR(Incoming_Data[[#This Row],[Confirmed Day]]),MONTH(Incoming_Data[[#This Row],[Confirmed Day]]),1),"")</f>
        <v/>
      </c>
      <c r="U1739" s="12">
        <f>IF(ISNUMBER(Incoming_Data[[#This Row],[Completed Day]]),1,0)</f>
        <v>1</v>
      </c>
      <c r="V1739" s="12">
        <f>IF(ISNUMBER(Incoming_Data[[#This Row],[Confirmed Day]]),1,0)</f>
        <v>0</v>
      </c>
      <c r="X1739" t="s">
        <v>11874</v>
      </c>
      <c r="Y1739" s="36">
        <v>41416</v>
      </c>
      <c r="AA1739" t="s">
        <v>7807</v>
      </c>
      <c r="AB1739" s="36">
        <v>41425</v>
      </c>
    </row>
    <row r="1740" spans="2:28" x14ac:dyDescent="0.25">
      <c r="B1740" s="24" t="s">
        <v>30</v>
      </c>
      <c r="C1740" s="24" t="s">
        <v>17</v>
      </c>
      <c r="D1740" s="24" t="s">
        <v>2196</v>
      </c>
      <c r="E1740" s="24" t="s">
        <v>11864</v>
      </c>
      <c r="F1740" s="24" t="s">
        <v>122</v>
      </c>
      <c r="G1740" s="36">
        <v>41415</v>
      </c>
      <c r="H1740" s="36">
        <v>41415</v>
      </c>
      <c r="I1740" s="12">
        <v>3</v>
      </c>
      <c r="J1740" s="12">
        <v>3</v>
      </c>
      <c r="K1740" s="12">
        <v>3</v>
      </c>
      <c r="L1740" s="24" t="s">
        <v>10599</v>
      </c>
      <c r="M1740" t="str">
        <f>VLOOKUP(LEFT(Incoming_Data[[#This Row],[Object ID]],1),Lookup[#All],2,FALSE)</f>
        <v>Service Request</v>
      </c>
      <c r="N1740" s="36">
        <f>IFERROR(VLOOKUP(Incoming_Data[[#This Row],[Object ID]],SP_Data[#All],2,FALSE),"")</f>
        <v>41415</v>
      </c>
      <c r="O1740" s="36" t="str">
        <f>IFERROR(VLOOKUP(Incoming_Data[[#This Row],[Object ID]],Finalized_Data[#All],2,FALSE),"")</f>
        <v/>
      </c>
      <c r="P17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0" s="6">
        <f>IFERROR(DATE(YEAR(Incoming_Data[[#This Row],[Incoming Day]]),MONTH(Incoming_Data[[#This Row],[Incoming Day]]),1),"")</f>
        <v>41395</v>
      </c>
      <c r="R1740" s="3">
        <f>DATE(YEAR(Incoming_Data[[#This Row],[Incoming Day]]),1,1)</f>
        <v>41275</v>
      </c>
      <c r="S1740" s="6">
        <f>IFERROR(DATE(YEAR(Incoming_Data[[#This Row],[Completed Day]]),MONTH(Incoming_Data[[#This Row],[Completed Day]]),1),"")</f>
        <v>41395</v>
      </c>
      <c r="T1740" s="6" t="str">
        <f>IFERROR(DATE(YEAR(Incoming_Data[[#This Row],[Confirmed Day]]),MONTH(Incoming_Data[[#This Row],[Confirmed Day]]),1),"")</f>
        <v/>
      </c>
      <c r="U1740" s="12">
        <f>IF(ISNUMBER(Incoming_Data[[#This Row],[Completed Day]]),1,0)</f>
        <v>1</v>
      </c>
      <c r="V1740" s="12">
        <f>IF(ISNUMBER(Incoming_Data[[#This Row],[Confirmed Day]]),1,0)</f>
        <v>0</v>
      </c>
      <c r="X1740" t="s">
        <v>12155</v>
      </c>
      <c r="Y1740" s="36">
        <v>41416</v>
      </c>
      <c r="AA1740" t="s">
        <v>7802</v>
      </c>
      <c r="AB1740" s="36">
        <v>41384</v>
      </c>
    </row>
    <row r="1741" spans="2:28" x14ac:dyDescent="0.25">
      <c r="B1741" s="24" t="s">
        <v>30</v>
      </c>
      <c r="C1741" s="24" t="s">
        <v>17</v>
      </c>
      <c r="D1741" s="24" t="s">
        <v>2196</v>
      </c>
      <c r="E1741" s="24" t="s">
        <v>11865</v>
      </c>
      <c r="F1741" s="24" t="s">
        <v>11866</v>
      </c>
      <c r="G1741" s="36">
        <v>41415</v>
      </c>
      <c r="H1741" s="36">
        <v>41415</v>
      </c>
      <c r="I1741" s="12">
        <v>3</v>
      </c>
      <c r="J1741" s="12">
        <v>3</v>
      </c>
      <c r="K1741" s="12">
        <v>3</v>
      </c>
      <c r="L1741" s="24" t="s">
        <v>10599</v>
      </c>
      <c r="M1741" t="str">
        <f>VLOOKUP(LEFT(Incoming_Data[[#This Row],[Object ID]],1),Lookup[#All],2,FALSE)</f>
        <v>Service Request</v>
      </c>
      <c r="N1741" s="36">
        <f>IFERROR(VLOOKUP(Incoming_Data[[#This Row],[Object ID]],SP_Data[#All],2,FALSE),"")</f>
        <v>41415</v>
      </c>
      <c r="O1741" s="36" t="str">
        <f>IFERROR(VLOOKUP(Incoming_Data[[#This Row],[Object ID]],Finalized_Data[#All],2,FALSE),"")</f>
        <v/>
      </c>
      <c r="P17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1" s="6">
        <f>IFERROR(DATE(YEAR(Incoming_Data[[#This Row],[Incoming Day]]),MONTH(Incoming_Data[[#This Row],[Incoming Day]]),1),"")</f>
        <v>41395</v>
      </c>
      <c r="R1741" s="3">
        <f>DATE(YEAR(Incoming_Data[[#This Row],[Incoming Day]]),1,1)</f>
        <v>41275</v>
      </c>
      <c r="S1741" s="6">
        <f>IFERROR(DATE(YEAR(Incoming_Data[[#This Row],[Completed Day]]),MONTH(Incoming_Data[[#This Row],[Completed Day]]),1),"")</f>
        <v>41395</v>
      </c>
      <c r="T1741" s="6" t="str">
        <f>IFERROR(DATE(YEAR(Incoming_Data[[#This Row],[Confirmed Day]]),MONTH(Incoming_Data[[#This Row],[Confirmed Day]]),1),"")</f>
        <v/>
      </c>
      <c r="U1741" s="12">
        <f>IF(ISNUMBER(Incoming_Data[[#This Row],[Completed Day]]),1,0)</f>
        <v>1</v>
      </c>
      <c r="V1741" s="12">
        <f>IF(ISNUMBER(Incoming_Data[[#This Row],[Confirmed Day]]),1,0)</f>
        <v>0</v>
      </c>
      <c r="X1741" t="s">
        <v>12157</v>
      </c>
      <c r="Y1741" s="36">
        <v>41418</v>
      </c>
      <c r="AA1741" t="s">
        <v>7798</v>
      </c>
      <c r="AB1741" s="36">
        <v>41387</v>
      </c>
    </row>
    <row r="1742" spans="2:28" x14ac:dyDescent="0.25">
      <c r="B1742" s="24" t="s">
        <v>30</v>
      </c>
      <c r="C1742" s="24" t="s">
        <v>17</v>
      </c>
      <c r="D1742" s="24" t="s">
        <v>2196</v>
      </c>
      <c r="E1742" s="24" t="s">
        <v>11867</v>
      </c>
      <c r="F1742" s="24" t="s">
        <v>11866</v>
      </c>
      <c r="G1742" s="36">
        <v>41415</v>
      </c>
      <c r="H1742" s="36">
        <v>41415</v>
      </c>
      <c r="I1742" s="12">
        <v>3</v>
      </c>
      <c r="J1742" s="12">
        <v>3</v>
      </c>
      <c r="K1742" s="12">
        <v>3</v>
      </c>
      <c r="L1742" s="24" t="s">
        <v>10599</v>
      </c>
      <c r="M1742" t="str">
        <f>VLOOKUP(LEFT(Incoming_Data[[#This Row],[Object ID]],1),Lookup[#All],2,FALSE)</f>
        <v>Service Request</v>
      </c>
      <c r="N1742" s="36">
        <f>IFERROR(VLOOKUP(Incoming_Data[[#This Row],[Object ID]],SP_Data[#All],2,FALSE),"")</f>
        <v>41415</v>
      </c>
      <c r="O1742" s="36" t="str">
        <f>IFERROR(VLOOKUP(Incoming_Data[[#This Row],[Object ID]],Finalized_Data[#All],2,FALSE),"")</f>
        <v/>
      </c>
      <c r="P17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2" s="6">
        <f>IFERROR(DATE(YEAR(Incoming_Data[[#This Row],[Incoming Day]]),MONTH(Incoming_Data[[#This Row],[Incoming Day]]),1),"")</f>
        <v>41395</v>
      </c>
      <c r="R1742" s="3">
        <f>DATE(YEAR(Incoming_Data[[#This Row],[Incoming Day]]),1,1)</f>
        <v>41275</v>
      </c>
      <c r="S1742" s="6">
        <f>IFERROR(DATE(YEAR(Incoming_Data[[#This Row],[Completed Day]]),MONTH(Incoming_Data[[#This Row],[Completed Day]]),1),"")</f>
        <v>41395</v>
      </c>
      <c r="T1742" s="6" t="str">
        <f>IFERROR(DATE(YEAR(Incoming_Data[[#This Row],[Confirmed Day]]),MONTH(Incoming_Data[[#This Row],[Confirmed Day]]),1),"")</f>
        <v/>
      </c>
      <c r="U1742" s="12">
        <f>IF(ISNUMBER(Incoming_Data[[#This Row],[Completed Day]]),1,0)</f>
        <v>1</v>
      </c>
      <c r="V1742" s="12">
        <f>IF(ISNUMBER(Incoming_Data[[#This Row],[Confirmed Day]]),1,0)</f>
        <v>0</v>
      </c>
      <c r="X1742" t="s">
        <v>11201</v>
      </c>
      <c r="Y1742" s="36">
        <v>41425</v>
      </c>
      <c r="AA1742" t="s">
        <v>7793</v>
      </c>
      <c r="AB1742" s="36">
        <v>41386</v>
      </c>
    </row>
    <row r="1743" spans="2:28" x14ac:dyDescent="0.25">
      <c r="B1743" s="24" t="s">
        <v>30</v>
      </c>
      <c r="C1743" s="24" t="s">
        <v>17</v>
      </c>
      <c r="D1743" s="24" t="s">
        <v>2196</v>
      </c>
      <c r="E1743" s="24" t="s">
        <v>11868</v>
      </c>
      <c r="F1743" s="24" t="s">
        <v>11869</v>
      </c>
      <c r="G1743" s="36">
        <v>41415</v>
      </c>
      <c r="H1743" s="36">
        <v>41415</v>
      </c>
      <c r="I1743" s="12">
        <v>3</v>
      </c>
      <c r="J1743" s="12">
        <v>4</v>
      </c>
      <c r="K1743" s="12">
        <v>4</v>
      </c>
      <c r="L1743" s="24" t="s">
        <v>10599</v>
      </c>
      <c r="M1743" t="str">
        <f>VLOOKUP(LEFT(Incoming_Data[[#This Row],[Object ID]],1),Lookup[#All],2,FALSE)</f>
        <v>Service Request</v>
      </c>
      <c r="N1743" s="36">
        <f>IFERROR(VLOOKUP(Incoming_Data[[#This Row],[Object ID]],SP_Data[#All],2,FALSE),"")</f>
        <v>41415</v>
      </c>
      <c r="O1743" s="36" t="str">
        <f>IFERROR(VLOOKUP(Incoming_Data[[#This Row],[Object ID]],Finalized_Data[#All],2,FALSE),"")</f>
        <v/>
      </c>
      <c r="P17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3" s="6">
        <f>IFERROR(DATE(YEAR(Incoming_Data[[#This Row],[Incoming Day]]),MONTH(Incoming_Data[[#This Row],[Incoming Day]]),1),"")</f>
        <v>41395</v>
      </c>
      <c r="R1743" s="3">
        <f>DATE(YEAR(Incoming_Data[[#This Row],[Incoming Day]]),1,1)</f>
        <v>41275</v>
      </c>
      <c r="S1743" s="6">
        <f>IFERROR(DATE(YEAR(Incoming_Data[[#This Row],[Completed Day]]),MONTH(Incoming_Data[[#This Row],[Completed Day]]),1),"")</f>
        <v>41395</v>
      </c>
      <c r="T1743" s="6" t="str">
        <f>IFERROR(DATE(YEAR(Incoming_Data[[#This Row],[Confirmed Day]]),MONTH(Incoming_Data[[#This Row],[Confirmed Day]]),1),"")</f>
        <v/>
      </c>
      <c r="U1743" s="12">
        <f>IF(ISNUMBER(Incoming_Data[[#This Row],[Completed Day]]),1,0)</f>
        <v>1</v>
      </c>
      <c r="V1743" s="12">
        <f>IF(ISNUMBER(Incoming_Data[[#This Row],[Confirmed Day]]),1,0)</f>
        <v>0</v>
      </c>
      <c r="X1743" t="s">
        <v>12016</v>
      </c>
      <c r="Y1743" s="36">
        <v>41416</v>
      </c>
      <c r="AA1743" t="s">
        <v>7773</v>
      </c>
      <c r="AB1743" s="36">
        <v>41425</v>
      </c>
    </row>
    <row r="1744" spans="2:28" x14ac:dyDescent="0.25">
      <c r="B1744" s="24" t="s">
        <v>30</v>
      </c>
      <c r="C1744" s="24" t="s">
        <v>17</v>
      </c>
      <c r="D1744" s="24" t="s">
        <v>2196</v>
      </c>
      <c r="E1744" s="24" t="s">
        <v>999</v>
      </c>
      <c r="F1744" s="24" t="s">
        <v>1000</v>
      </c>
      <c r="G1744" s="36">
        <v>41415</v>
      </c>
      <c r="H1744" s="36">
        <v>41415</v>
      </c>
      <c r="I1744" s="12">
        <v>3</v>
      </c>
      <c r="J1744" s="12">
        <v>3</v>
      </c>
      <c r="K1744" s="12">
        <v>3</v>
      </c>
      <c r="L1744" s="24" t="s">
        <v>10597</v>
      </c>
      <c r="M1744" t="str">
        <f>VLOOKUP(LEFT(Incoming_Data[[#This Row],[Object ID]],1),Lookup[#All],2,FALSE)</f>
        <v>Service Request</v>
      </c>
      <c r="N1744" s="36">
        <f>IFERROR(VLOOKUP(Incoming_Data[[#This Row],[Object ID]],SP_Data[#All],2,FALSE),"")</f>
        <v>41415</v>
      </c>
      <c r="O1744" s="36">
        <f>IFERROR(VLOOKUP(Incoming_Data[[#This Row],[Object ID]],Finalized_Data[#All],2,FALSE),"")</f>
        <v>41415</v>
      </c>
      <c r="P17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4" s="6">
        <f>IFERROR(DATE(YEAR(Incoming_Data[[#This Row],[Incoming Day]]),MONTH(Incoming_Data[[#This Row],[Incoming Day]]),1),"")</f>
        <v>41395</v>
      </c>
      <c r="R1744" s="3">
        <f>DATE(YEAR(Incoming_Data[[#This Row],[Incoming Day]]),1,1)</f>
        <v>41275</v>
      </c>
      <c r="S1744" s="6">
        <f>IFERROR(DATE(YEAR(Incoming_Data[[#This Row],[Completed Day]]),MONTH(Incoming_Data[[#This Row],[Completed Day]]),1),"")</f>
        <v>41395</v>
      </c>
      <c r="T1744" s="6">
        <f>IFERROR(DATE(YEAR(Incoming_Data[[#This Row],[Confirmed Day]]),MONTH(Incoming_Data[[#This Row],[Confirmed Day]]),1),"")</f>
        <v>41395</v>
      </c>
      <c r="U1744" s="12">
        <f>IF(ISNUMBER(Incoming_Data[[#This Row],[Completed Day]]),1,0)</f>
        <v>1</v>
      </c>
      <c r="V1744" s="12">
        <f>IF(ISNUMBER(Incoming_Data[[#This Row],[Confirmed Day]]),1,0)</f>
        <v>1</v>
      </c>
      <c r="X1744" t="s">
        <v>1002</v>
      </c>
      <c r="Y1744" s="36">
        <v>41416</v>
      </c>
      <c r="AA1744" t="s">
        <v>7746</v>
      </c>
      <c r="AB1744" s="36">
        <v>41384</v>
      </c>
    </row>
    <row r="1745" spans="2:28" x14ac:dyDescent="0.25">
      <c r="B1745" s="24" t="s">
        <v>30</v>
      </c>
      <c r="C1745" s="24" t="s">
        <v>17</v>
      </c>
      <c r="D1745" s="24" t="s">
        <v>2196</v>
      </c>
      <c r="E1745" s="24" t="s">
        <v>11870</v>
      </c>
      <c r="F1745" s="24" t="s">
        <v>11871</v>
      </c>
      <c r="G1745" s="36">
        <v>41415</v>
      </c>
      <c r="H1745" s="36">
        <v>41415</v>
      </c>
      <c r="I1745" s="12">
        <v>3</v>
      </c>
      <c r="J1745" s="12">
        <v>3</v>
      </c>
      <c r="K1745" s="12">
        <v>3</v>
      </c>
      <c r="L1745" s="24" t="s">
        <v>10599</v>
      </c>
      <c r="M1745" t="str">
        <f>VLOOKUP(LEFT(Incoming_Data[[#This Row],[Object ID]],1),Lookup[#All],2,FALSE)</f>
        <v>Service Request</v>
      </c>
      <c r="N1745" s="36">
        <f>IFERROR(VLOOKUP(Incoming_Data[[#This Row],[Object ID]],SP_Data[#All],2,FALSE),"")</f>
        <v>41415</v>
      </c>
      <c r="O1745" s="36" t="str">
        <f>IFERROR(VLOOKUP(Incoming_Data[[#This Row],[Object ID]],Finalized_Data[#All],2,FALSE),"")</f>
        <v/>
      </c>
      <c r="P17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5" s="6">
        <f>IFERROR(DATE(YEAR(Incoming_Data[[#This Row],[Incoming Day]]),MONTH(Incoming_Data[[#This Row],[Incoming Day]]),1),"")</f>
        <v>41395</v>
      </c>
      <c r="R1745" s="3">
        <f>DATE(YEAR(Incoming_Data[[#This Row],[Incoming Day]]),1,1)</f>
        <v>41275</v>
      </c>
      <c r="S1745" s="6">
        <f>IFERROR(DATE(YEAR(Incoming_Data[[#This Row],[Completed Day]]),MONTH(Incoming_Data[[#This Row],[Completed Day]]),1),"")</f>
        <v>41395</v>
      </c>
      <c r="T1745" s="6" t="str">
        <f>IFERROR(DATE(YEAR(Incoming_Data[[#This Row],[Confirmed Day]]),MONTH(Incoming_Data[[#This Row],[Confirmed Day]]),1),"")</f>
        <v/>
      </c>
      <c r="U1745" s="12">
        <f>IF(ISNUMBER(Incoming_Data[[#This Row],[Completed Day]]),1,0)</f>
        <v>1</v>
      </c>
      <c r="V1745" s="12">
        <f>IF(ISNUMBER(Incoming_Data[[#This Row],[Confirmed Day]]),1,0)</f>
        <v>0</v>
      </c>
      <c r="X1745" t="s">
        <v>12018</v>
      </c>
      <c r="Y1745" s="36">
        <v>41416</v>
      </c>
      <c r="AA1745" t="s">
        <v>7756</v>
      </c>
      <c r="AB1745" s="36">
        <v>41425</v>
      </c>
    </row>
    <row r="1746" spans="2:28" x14ac:dyDescent="0.25">
      <c r="B1746" s="24" t="s">
        <v>30</v>
      </c>
      <c r="C1746" s="24" t="s">
        <v>17</v>
      </c>
      <c r="D1746" s="24" t="s">
        <v>2196</v>
      </c>
      <c r="E1746" s="24" t="s">
        <v>11872</v>
      </c>
      <c r="F1746" s="24" t="s">
        <v>11873</v>
      </c>
      <c r="G1746" s="36">
        <v>41415</v>
      </c>
      <c r="H1746" s="36">
        <v>41415</v>
      </c>
      <c r="I1746" s="12">
        <v>3</v>
      </c>
      <c r="J1746" s="12">
        <v>3</v>
      </c>
      <c r="K1746" s="12">
        <v>3</v>
      </c>
      <c r="L1746" s="24" t="s">
        <v>10599</v>
      </c>
      <c r="M1746" t="str">
        <f>VLOOKUP(LEFT(Incoming_Data[[#This Row],[Object ID]],1),Lookup[#All],2,FALSE)</f>
        <v>Service Request</v>
      </c>
      <c r="N1746" s="36">
        <f>IFERROR(VLOOKUP(Incoming_Data[[#This Row],[Object ID]],SP_Data[#All],2,FALSE),"")</f>
        <v>41415</v>
      </c>
      <c r="O1746" s="36" t="str">
        <f>IFERROR(VLOOKUP(Incoming_Data[[#This Row],[Object ID]],Finalized_Data[#All],2,FALSE),"")</f>
        <v/>
      </c>
      <c r="P17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6" s="6">
        <f>IFERROR(DATE(YEAR(Incoming_Data[[#This Row],[Incoming Day]]),MONTH(Incoming_Data[[#This Row],[Incoming Day]]),1),"")</f>
        <v>41395</v>
      </c>
      <c r="R1746" s="3">
        <f>DATE(YEAR(Incoming_Data[[#This Row],[Incoming Day]]),1,1)</f>
        <v>41275</v>
      </c>
      <c r="S1746" s="6">
        <f>IFERROR(DATE(YEAR(Incoming_Data[[#This Row],[Completed Day]]),MONTH(Incoming_Data[[#This Row],[Completed Day]]),1),"")</f>
        <v>41395</v>
      </c>
      <c r="T1746" s="6" t="str">
        <f>IFERROR(DATE(YEAR(Incoming_Data[[#This Row],[Confirmed Day]]),MONTH(Incoming_Data[[#This Row],[Confirmed Day]]),1),"")</f>
        <v/>
      </c>
      <c r="U1746" s="12">
        <f>IF(ISNUMBER(Incoming_Data[[#This Row],[Completed Day]]),1,0)</f>
        <v>1</v>
      </c>
      <c r="V1746" s="12">
        <f>IF(ISNUMBER(Incoming_Data[[#This Row],[Confirmed Day]]),1,0)</f>
        <v>0</v>
      </c>
      <c r="X1746" t="s">
        <v>11202</v>
      </c>
      <c r="Y1746" s="36">
        <v>41418</v>
      </c>
      <c r="AA1746" t="s">
        <v>7731</v>
      </c>
      <c r="AB1746" s="36">
        <v>41384</v>
      </c>
    </row>
    <row r="1747" spans="2:28" x14ac:dyDescent="0.25">
      <c r="B1747" s="24" t="s">
        <v>30</v>
      </c>
      <c r="C1747" s="24" t="s">
        <v>17</v>
      </c>
      <c r="D1747" s="24" t="s">
        <v>2196</v>
      </c>
      <c r="E1747" s="24" t="s">
        <v>1001</v>
      </c>
      <c r="F1747" s="24" t="s">
        <v>605</v>
      </c>
      <c r="G1747" s="36">
        <v>41415</v>
      </c>
      <c r="H1747" s="36">
        <v>41415</v>
      </c>
      <c r="I1747" s="12">
        <v>3</v>
      </c>
      <c r="J1747" s="12">
        <v>4</v>
      </c>
      <c r="K1747" s="12">
        <v>4</v>
      </c>
      <c r="L1747" s="24" t="s">
        <v>10597</v>
      </c>
      <c r="M1747" t="str">
        <f>VLOOKUP(LEFT(Incoming_Data[[#This Row],[Object ID]],1),Lookup[#All],2,FALSE)</f>
        <v>Service Request</v>
      </c>
      <c r="N1747" s="36">
        <f>IFERROR(VLOOKUP(Incoming_Data[[#This Row],[Object ID]],SP_Data[#All],2,FALSE),"")</f>
        <v>41415</v>
      </c>
      <c r="O1747" s="36">
        <f>IFERROR(VLOOKUP(Incoming_Data[[#This Row],[Object ID]],Finalized_Data[#All],2,FALSE),"")</f>
        <v>41416</v>
      </c>
      <c r="P17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7" s="6">
        <f>IFERROR(DATE(YEAR(Incoming_Data[[#This Row],[Incoming Day]]),MONTH(Incoming_Data[[#This Row],[Incoming Day]]),1),"")</f>
        <v>41395</v>
      </c>
      <c r="R1747" s="3">
        <f>DATE(YEAR(Incoming_Data[[#This Row],[Incoming Day]]),1,1)</f>
        <v>41275</v>
      </c>
      <c r="S1747" s="6">
        <f>IFERROR(DATE(YEAR(Incoming_Data[[#This Row],[Completed Day]]),MONTH(Incoming_Data[[#This Row],[Completed Day]]),1),"")</f>
        <v>41395</v>
      </c>
      <c r="T1747" s="6">
        <f>IFERROR(DATE(YEAR(Incoming_Data[[#This Row],[Confirmed Day]]),MONTH(Incoming_Data[[#This Row],[Confirmed Day]]),1),"")</f>
        <v>41395</v>
      </c>
      <c r="U1747" s="12">
        <f>IF(ISNUMBER(Incoming_Data[[#This Row],[Completed Day]]),1,0)</f>
        <v>1</v>
      </c>
      <c r="V1747" s="12">
        <f>IF(ISNUMBER(Incoming_Data[[#This Row],[Confirmed Day]]),1,0)</f>
        <v>1</v>
      </c>
      <c r="X1747" t="s">
        <v>11319</v>
      </c>
      <c r="Y1747" s="36">
        <v>41418</v>
      </c>
      <c r="AA1747" t="s">
        <v>7735</v>
      </c>
      <c r="AB1747" s="36">
        <v>41384</v>
      </c>
    </row>
    <row r="1748" spans="2:28" x14ac:dyDescent="0.25">
      <c r="B1748" s="24" t="s">
        <v>30</v>
      </c>
      <c r="C1748" s="24" t="s">
        <v>17</v>
      </c>
      <c r="D1748" s="24" t="s">
        <v>2196</v>
      </c>
      <c r="E1748" s="24" t="s">
        <v>11874</v>
      </c>
      <c r="F1748" s="24" t="s">
        <v>11875</v>
      </c>
      <c r="G1748" s="36">
        <v>41416</v>
      </c>
      <c r="H1748" s="36">
        <v>41415</v>
      </c>
      <c r="I1748" s="12">
        <v>3</v>
      </c>
      <c r="J1748" s="12">
        <v>3</v>
      </c>
      <c r="K1748" s="12">
        <v>3</v>
      </c>
      <c r="L1748" s="24" t="s">
        <v>10599</v>
      </c>
      <c r="M1748" t="str">
        <f>VLOOKUP(LEFT(Incoming_Data[[#This Row],[Object ID]],1),Lookup[#All],2,FALSE)</f>
        <v>Service Request</v>
      </c>
      <c r="N1748" s="36">
        <f>IFERROR(VLOOKUP(Incoming_Data[[#This Row],[Object ID]],SP_Data[#All],2,FALSE),"")</f>
        <v>41416</v>
      </c>
      <c r="O1748" s="36" t="str">
        <f>IFERROR(VLOOKUP(Incoming_Data[[#This Row],[Object ID]],Finalized_Data[#All],2,FALSE),"")</f>
        <v/>
      </c>
      <c r="P17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8" s="6">
        <f>IFERROR(DATE(YEAR(Incoming_Data[[#This Row],[Incoming Day]]),MONTH(Incoming_Data[[#This Row],[Incoming Day]]),1),"")</f>
        <v>41395</v>
      </c>
      <c r="R1748" s="3">
        <f>DATE(YEAR(Incoming_Data[[#This Row],[Incoming Day]]),1,1)</f>
        <v>41275</v>
      </c>
      <c r="S1748" s="6">
        <f>IFERROR(DATE(YEAR(Incoming_Data[[#This Row],[Completed Day]]),MONTH(Incoming_Data[[#This Row],[Completed Day]]),1),"")</f>
        <v>41395</v>
      </c>
      <c r="T1748" s="6" t="str">
        <f>IFERROR(DATE(YEAR(Incoming_Data[[#This Row],[Confirmed Day]]),MONTH(Incoming_Data[[#This Row],[Confirmed Day]]),1),"")</f>
        <v/>
      </c>
      <c r="U1748" s="12">
        <f>IF(ISNUMBER(Incoming_Data[[#This Row],[Completed Day]]),1,0)</f>
        <v>1</v>
      </c>
      <c r="V1748" s="12">
        <f>IF(ISNUMBER(Incoming_Data[[#This Row],[Confirmed Day]]),1,0)</f>
        <v>0</v>
      </c>
      <c r="X1748" t="s">
        <v>11876</v>
      </c>
      <c r="Y1748" s="36">
        <v>41424</v>
      </c>
      <c r="AA1748" t="s">
        <v>7717</v>
      </c>
      <c r="AB1748" s="36">
        <v>41414</v>
      </c>
    </row>
    <row r="1749" spans="2:28" x14ac:dyDescent="0.25">
      <c r="B1749" s="24" t="s">
        <v>30</v>
      </c>
      <c r="C1749" s="24" t="s">
        <v>17</v>
      </c>
      <c r="D1749" s="24" t="s">
        <v>2196</v>
      </c>
      <c r="E1749" s="24" t="s">
        <v>11876</v>
      </c>
      <c r="F1749" s="24" t="s">
        <v>409</v>
      </c>
      <c r="G1749" s="36">
        <v>41416</v>
      </c>
      <c r="H1749" s="36">
        <v>41416</v>
      </c>
      <c r="I1749" s="12">
        <v>3</v>
      </c>
      <c r="J1749" s="12">
        <v>3</v>
      </c>
      <c r="K1749" s="12">
        <v>3</v>
      </c>
      <c r="L1749" s="24" t="s">
        <v>10599</v>
      </c>
      <c r="M1749" t="str">
        <f>VLOOKUP(LEFT(Incoming_Data[[#This Row],[Object ID]],1),Lookup[#All],2,FALSE)</f>
        <v>Service Request</v>
      </c>
      <c r="N1749" s="36">
        <f>IFERROR(VLOOKUP(Incoming_Data[[#This Row],[Object ID]],SP_Data[#All],2,FALSE),"")</f>
        <v>41424</v>
      </c>
      <c r="O1749" s="36" t="str">
        <f>IFERROR(VLOOKUP(Incoming_Data[[#This Row],[Object ID]],Finalized_Data[#All],2,FALSE),"")</f>
        <v/>
      </c>
      <c r="P17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49" s="6">
        <f>IFERROR(DATE(YEAR(Incoming_Data[[#This Row],[Incoming Day]]),MONTH(Incoming_Data[[#This Row],[Incoming Day]]),1),"")</f>
        <v>41395</v>
      </c>
      <c r="R1749" s="3">
        <f>DATE(YEAR(Incoming_Data[[#This Row],[Incoming Day]]),1,1)</f>
        <v>41275</v>
      </c>
      <c r="S1749" s="6">
        <f>IFERROR(DATE(YEAR(Incoming_Data[[#This Row],[Completed Day]]),MONTH(Incoming_Data[[#This Row],[Completed Day]]),1),"")</f>
        <v>41395</v>
      </c>
      <c r="T1749" s="6" t="str">
        <f>IFERROR(DATE(YEAR(Incoming_Data[[#This Row],[Confirmed Day]]),MONTH(Incoming_Data[[#This Row],[Confirmed Day]]),1),"")</f>
        <v/>
      </c>
      <c r="U1749" s="12">
        <f>IF(ISNUMBER(Incoming_Data[[#This Row],[Completed Day]]),1,0)</f>
        <v>1</v>
      </c>
      <c r="V1749" s="12">
        <f>IF(ISNUMBER(Incoming_Data[[#This Row],[Confirmed Day]]),1,0)</f>
        <v>0</v>
      </c>
      <c r="X1749" t="s">
        <v>11204</v>
      </c>
      <c r="Y1749" s="36">
        <v>41418</v>
      </c>
      <c r="AA1749" t="s">
        <v>7694</v>
      </c>
      <c r="AB1749" s="36">
        <v>41414</v>
      </c>
    </row>
    <row r="1750" spans="2:28" x14ac:dyDescent="0.25">
      <c r="B1750" s="24" t="s">
        <v>30</v>
      </c>
      <c r="C1750" s="24" t="s">
        <v>17</v>
      </c>
      <c r="D1750" s="24" t="s">
        <v>2196</v>
      </c>
      <c r="E1750" s="24" t="s">
        <v>11877</v>
      </c>
      <c r="F1750" s="24" t="s">
        <v>11878</v>
      </c>
      <c r="G1750" s="36">
        <v>41416</v>
      </c>
      <c r="H1750" s="36">
        <v>41416</v>
      </c>
      <c r="I1750" s="12">
        <v>3</v>
      </c>
      <c r="J1750" s="12">
        <v>4</v>
      </c>
      <c r="K1750" s="12">
        <v>4</v>
      </c>
      <c r="L1750" s="24" t="s">
        <v>10599</v>
      </c>
      <c r="M1750" t="str">
        <f>VLOOKUP(LEFT(Incoming_Data[[#This Row],[Object ID]],1),Lookup[#All],2,FALSE)</f>
        <v>Service Request</v>
      </c>
      <c r="N1750" s="36">
        <f>IFERROR(VLOOKUP(Incoming_Data[[#This Row],[Object ID]],SP_Data[#All],2,FALSE),"")</f>
        <v>41416</v>
      </c>
      <c r="O1750" s="36" t="str">
        <f>IFERROR(VLOOKUP(Incoming_Data[[#This Row],[Object ID]],Finalized_Data[#All],2,FALSE),"")</f>
        <v/>
      </c>
      <c r="P17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0" s="6">
        <f>IFERROR(DATE(YEAR(Incoming_Data[[#This Row],[Incoming Day]]),MONTH(Incoming_Data[[#This Row],[Incoming Day]]),1),"")</f>
        <v>41395</v>
      </c>
      <c r="R1750" s="3">
        <f>DATE(YEAR(Incoming_Data[[#This Row],[Incoming Day]]),1,1)</f>
        <v>41275</v>
      </c>
      <c r="S1750" s="6">
        <f>IFERROR(DATE(YEAR(Incoming_Data[[#This Row],[Completed Day]]),MONTH(Incoming_Data[[#This Row],[Completed Day]]),1),"")</f>
        <v>41395</v>
      </c>
      <c r="T1750" s="6" t="str">
        <f>IFERROR(DATE(YEAR(Incoming_Data[[#This Row],[Confirmed Day]]),MONTH(Incoming_Data[[#This Row],[Confirmed Day]]),1),"")</f>
        <v/>
      </c>
      <c r="U1750" s="12">
        <f>IF(ISNUMBER(Incoming_Data[[#This Row],[Completed Day]]),1,0)</f>
        <v>1</v>
      </c>
      <c r="V1750" s="12">
        <f>IF(ISNUMBER(Incoming_Data[[#This Row],[Confirmed Day]]),1,0)</f>
        <v>0</v>
      </c>
      <c r="X1750" t="s">
        <v>11320</v>
      </c>
      <c r="Y1750" s="36">
        <v>41416</v>
      </c>
      <c r="AA1750" t="s">
        <v>7646</v>
      </c>
      <c r="AB1750" s="36">
        <v>41384</v>
      </c>
    </row>
    <row r="1751" spans="2:28" x14ac:dyDescent="0.25">
      <c r="B1751" s="24" t="s">
        <v>30</v>
      </c>
      <c r="C1751" s="24" t="s">
        <v>17</v>
      </c>
      <c r="D1751" s="24" t="s">
        <v>2196</v>
      </c>
      <c r="E1751" s="24" t="s">
        <v>11879</v>
      </c>
      <c r="F1751" s="24" t="s">
        <v>11828</v>
      </c>
      <c r="G1751" s="36">
        <v>41416</v>
      </c>
      <c r="H1751" s="36">
        <v>41416</v>
      </c>
      <c r="I1751" s="12">
        <v>3</v>
      </c>
      <c r="J1751" s="12">
        <v>4</v>
      </c>
      <c r="K1751" s="12">
        <v>4</v>
      </c>
      <c r="L1751" s="24" t="s">
        <v>10599</v>
      </c>
      <c r="M1751" t="str">
        <f>VLOOKUP(LEFT(Incoming_Data[[#This Row],[Object ID]],1),Lookup[#All],2,FALSE)</f>
        <v>Service Request</v>
      </c>
      <c r="N1751" s="36">
        <f>IFERROR(VLOOKUP(Incoming_Data[[#This Row],[Object ID]],SP_Data[#All],2,FALSE),"")</f>
        <v>41416</v>
      </c>
      <c r="O1751" s="36" t="str">
        <f>IFERROR(VLOOKUP(Incoming_Data[[#This Row],[Object ID]],Finalized_Data[#All],2,FALSE),"")</f>
        <v/>
      </c>
      <c r="P17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1" s="6">
        <f>IFERROR(DATE(YEAR(Incoming_Data[[#This Row],[Incoming Day]]),MONTH(Incoming_Data[[#This Row],[Incoming Day]]),1),"")</f>
        <v>41395</v>
      </c>
      <c r="R1751" s="3">
        <f>DATE(YEAR(Incoming_Data[[#This Row],[Incoming Day]]),1,1)</f>
        <v>41275</v>
      </c>
      <c r="S1751" s="6">
        <f>IFERROR(DATE(YEAR(Incoming_Data[[#This Row],[Completed Day]]),MONTH(Incoming_Data[[#This Row],[Completed Day]]),1),"")</f>
        <v>41395</v>
      </c>
      <c r="T1751" s="6" t="str">
        <f>IFERROR(DATE(YEAR(Incoming_Data[[#This Row],[Confirmed Day]]),MONTH(Incoming_Data[[#This Row],[Confirmed Day]]),1),"")</f>
        <v/>
      </c>
      <c r="U1751" s="12">
        <f>IF(ISNUMBER(Incoming_Data[[#This Row],[Completed Day]]),1,0)</f>
        <v>1</v>
      </c>
      <c r="V1751" s="12">
        <f>IF(ISNUMBER(Incoming_Data[[#This Row],[Confirmed Day]]),1,0)</f>
        <v>0</v>
      </c>
      <c r="X1751" t="s">
        <v>11206</v>
      </c>
      <c r="Y1751" s="36">
        <v>41418</v>
      </c>
      <c r="AA1751" t="s">
        <v>7595</v>
      </c>
      <c r="AB1751" s="36">
        <v>41384</v>
      </c>
    </row>
    <row r="1752" spans="2:28" x14ac:dyDescent="0.25">
      <c r="B1752" s="24" t="s">
        <v>30</v>
      </c>
      <c r="C1752" s="24" t="s">
        <v>17</v>
      </c>
      <c r="D1752" s="24" t="s">
        <v>2196</v>
      </c>
      <c r="E1752" s="24" t="s">
        <v>11880</v>
      </c>
      <c r="F1752" s="24" t="s">
        <v>11881</v>
      </c>
      <c r="G1752" s="36">
        <v>41423</v>
      </c>
      <c r="H1752" s="36">
        <v>41423</v>
      </c>
      <c r="I1752" s="12">
        <v>3</v>
      </c>
      <c r="J1752" s="12">
        <v>3</v>
      </c>
      <c r="K1752" s="12">
        <v>3</v>
      </c>
      <c r="L1752" s="24" t="s">
        <v>10599</v>
      </c>
      <c r="M1752" t="str">
        <f>VLOOKUP(LEFT(Incoming_Data[[#This Row],[Object ID]],1),Lookup[#All],2,FALSE)</f>
        <v>Service Request</v>
      </c>
      <c r="N1752" s="36">
        <f>IFERROR(VLOOKUP(Incoming_Data[[#This Row],[Object ID]],SP_Data[#All],2,FALSE),"")</f>
        <v>41425</v>
      </c>
      <c r="O1752" s="36" t="str">
        <f>IFERROR(VLOOKUP(Incoming_Data[[#This Row],[Object ID]],Finalized_Data[#All],2,FALSE),"")</f>
        <v/>
      </c>
      <c r="P17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2" s="6">
        <f>IFERROR(DATE(YEAR(Incoming_Data[[#This Row],[Incoming Day]]),MONTH(Incoming_Data[[#This Row],[Incoming Day]]),1),"")</f>
        <v>41395</v>
      </c>
      <c r="R1752" s="3">
        <f>DATE(YEAR(Incoming_Data[[#This Row],[Incoming Day]]),1,1)</f>
        <v>41275</v>
      </c>
      <c r="S1752" s="6">
        <f>IFERROR(DATE(YEAR(Incoming_Data[[#This Row],[Completed Day]]),MONTH(Incoming_Data[[#This Row],[Completed Day]]),1),"")</f>
        <v>41395</v>
      </c>
      <c r="T1752" s="6" t="str">
        <f>IFERROR(DATE(YEAR(Incoming_Data[[#This Row],[Confirmed Day]]),MONTH(Incoming_Data[[#This Row],[Confirmed Day]]),1),"")</f>
        <v/>
      </c>
      <c r="U1752" s="12">
        <f>IF(ISNUMBER(Incoming_Data[[#This Row],[Completed Day]]),1,0)</f>
        <v>1</v>
      </c>
      <c r="V1752" s="12">
        <f>IF(ISNUMBER(Incoming_Data[[#This Row],[Confirmed Day]]),1,0)</f>
        <v>0</v>
      </c>
      <c r="X1752" t="s">
        <v>11321</v>
      </c>
      <c r="Y1752" s="36">
        <v>41418</v>
      </c>
      <c r="AA1752" t="s">
        <v>7585</v>
      </c>
      <c r="AB1752" s="36">
        <v>41425</v>
      </c>
    </row>
    <row r="1753" spans="2:28" x14ac:dyDescent="0.25">
      <c r="B1753" s="24" t="s">
        <v>30</v>
      </c>
      <c r="C1753" s="24" t="s">
        <v>17</v>
      </c>
      <c r="D1753" s="24" t="s">
        <v>2196</v>
      </c>
      <c r="E1753" s="24" t="s">
        <v>11882</v>
      </c>
      <c r="F1753" s="24" t="s">
        <v>11883</v>
      </c>
      <c r="G1753" s="36">
        <v>41423</v>
      </c>
      <c r="H1753" s="36">
        <v>41423</v>
      </c>
      <c r="I1753" s="12">
        <v>3</v>
      </c>
      <c r="J1753" s="12">
        <v>3</v>
      </c>
      <c r="K1753" s="12">
        <v>3</v>
      </c>
      <c r="L1753" s="24" t="s">
        <v>10599</v>
      </c>
      <c r="M1753" t="str">
        <f>VLOOKUP(LEFT(Incoming_Data[[#This Row],[Object ID]],1),Lookup[#All],2,FALSE)</f>
        <v>Service Request</v>
      </c>
      <c r="N1753" s="36">
        <f>IFERROR(VLOOKUP(Incoming_Data[[#This Row],[Object ID]],SP_Data[#All],2,FALSE),"")</f>
        <v>41424</v>
      </c>
      <c r="O1753" s="36" t="str">
        <f>IFERROR(VLOOKUP(Incoming_Data[[#This Row],[Object ID]],Finalized_Data[#All],2,FALSE),"")</f>
        <v/>
      </c>
      <c r="P17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3" s="6">
        <f>IFERROR(DATE(YEAR(Incoming_Data[[#This Row],[Incoming Day]]),MONTH(Incoming_Data[[#This Row],[Incoming Day]]),1),"")</f>
        <v>41395</v>
      </c>
      <c r="R1753" s="3">
        <f>DATE(YEAR(Incoming_Data[[#This Row],[Incoming Day]]),1,1)</f>
        <v>41275</v>
      </c>
      <c r="S1753" s="6">
        <f>IFERROR(DATE(YEAR(Incoming_Data[[#This Row],[Completed Day]]),MONTH(Incoming_Data[[#This Row],[Completed Day]]),1),"")</f>
        <v>41395</v>
      </c>
      <c r="T1753" s="6" t="str">
        <f>IFERROR(DATE(YEAR(Incoming_Data[[#This Row],[Confirmed Day]]),MONTH(Incoming_Data[[#This Row],[Confirmed Day]]),1),"")</f>
        <v/>
      </c>
      <c r="U1753" s="12">
        <f>IF(ISNUMBER(Incoming_Data[[#This Row],[Completed Day]]),1,0)</f>
        <v>1</v>
      </c>
      <c r="V1753" s="12">
        <f>IF(ISNUMBER(Incoming_Data[[#This Row],[Confirmed Day]]),1,0)</f>
        <v>0</v>
      </c>
      <c r="X1753" t="s">
        <v>1937</v>
      </c>
      <c r="Y1753" s="36">
        <v>41416</v>
      </c>
      <c r="AA1753" t="s">
        <v>7577</v>
      </c>
      <c r="AB1753" s="36">
        <v>41384</v>
      </c>
    </row>
    <row r="1754" spans="2:28" x14ac:dyDescent="0.25">
      <c r="B1754" s="24" t="s">
        <v>30</v>
      </c>
      <c r="C1754" s="24" t="s">
        <v>17</v>
      </c>
      <c r="D1754" s="24" t="s">
        <v>2196</v>
      </c>
      <c r="E1754" s="24" t="s">
        <v>11884</v>
      </c>
      <c r="F1754" s="24" t="s">
        <v>11885</v>
      </c>
      <c r="G1754" s="36">
        <v>41423</v>
      </c>
      <c r="H1754" s="36">
        <v>41423</v>
      </c>
      <c r="I1754" s="12">
        <v>3</v>
      </c>
      <c r="J1754" s="12">
        <v>3</v>
      </c>
      <c r="K1754" s="12">
        <v>3</v>
      </c>
      <c r="L1754" s="24" t="s">
        <v>10599</v>
      </c>
      <c r="M1754" t="str">
        <f>VLOOKUP(LEFT(Incoming_Data[[#This Row],[Object ID]],1),Lookup[#All],2,FALSE)</f>
        <v>Service Request</v>
      </c>
      <c r="N1754" s="36">
        <f>IFERROR(VLOOKUP(Incoming_Data[[#This Row],[Object ID]],SP_Data[#All],2,FALSE),"")</f>
        <v>41423</v>
      </c>
      <c r="O1754" s="36" t="str">
        <f>IFERROR(VLOOKUP(Incoming_Data[[#This Row],[Object ID]],Finalized_Data[#All],2,FALSE),"")</f>
        <v/>
      </c>
      <c r="P17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4" s="6">
        <f>IFERROR(DATE(YEAR(Incoming_Data[[#This Row],[Incoming Day]]),MONTH(Incoming_Data[[#This Row],[Incoming Day]]),1),"")</f>
        <v>41395</v>
      </c>
      <c r="R1754" s="3">
        <f>DATE(YEAR(Incoming_Data[[#This Row],[Incoming Day]]),1,1)</f>
        <v>41275</v>
      </c>
      <c r="S1754" s="6">
        <f>IFERROR(DATE(YEAR(Incoming_Data[[#This Row],[Completed Day]]),MONTH(Incoming_Data[[#This Row],[Completed Day]]),1),"")</f>
        <v>41395</v>
      </c>
      <c r="T1754" s="6" t="str">
        <f>IFERROR(DATE(YEAR(Incoming_Data[[#This Row],[Confirmed Day]]),MONTH(Incoming_Data[[#This Row],[Confirmed Day]]),1),"")</f>
        <v/>
      </c>
      <c r="U1754" s="12">
        <f>IF(ISNUMBER(Incoming_Data[[#This Row],[Completed Day]]),1,0)</f>
        <v>1</v>
      </c>
      <c r="V1754" s="12">
        <f>IF(ISNUMBER(Incoming_Data[[#This Row],[Confirmed Day]]),1,0)</f>
        <v>0</v>
      </c>
      <c r="X1754" t="s">
        <v>11322</v>
      </c>
      <c r="Y1754" s="36">
        <v>41416</v>
      </c>
      <c r="AA1754" t="s">
        <v>7581</v>
      </c>
      <c r="AB1754" s="36">
        <v>41414</v>
      </c>
    </row>
    <row r="1755" spans="2:28" x14ac:dyDescent="0.25">
      <c r="B1755" s="24" t="s">
        <v>30</v>
      </c>
      <c r="C1755" s="24" t="s">
        <v>17</v>
      </c>
      <c r="D1755" s="24" t="s">
        <v>2196</v>
      </c>
      <c r="E1755" s="24" t="s">
        <v>11886</v>
      </c>
      <c r="F1755" s="24" t="s">
        <v>11887</v>
      </c>
      <c r="G1755" s="36">
        <v>41423</v>
      </c>
      <c r="H1755" s="36">
        <v>41423</v>
      </c>
      <c r="I1755" s="12">
        <v>3</v>
      </c>
      <c r="J1755" s="12">
        <v>3</v>
      </c>
      <c r="K1755" s="12">
        <v>3</v>
      </c>
      <c r="L1755" s="24" t="s">
        <v>10599</v>
      </c>
      <c r="M1755" t="str">
        <f>VLOOKUP(LEFT(Incoming_Data[[#This Row],[Object ID]],1),Lookup[#All],2,FALSE)</f>
        <v>Service Request</v>
      </c>
      <c r="N1755" s="36">
        <f>IFERROR(VLOOKUP(Incoming_Data[[#This Row],[Object ID]],SP_Data[#All],2,FALSE),"")</f>
        <v>41423</v>
      </c>
      <c r="O1755" s="36" t="str">
        <f>IFERROR(VLOOKUP(Incoming_Data[[#This Row],[Object ID]],Finalized_Data[#All],2,FALSE),"")</f>
        <v/>
      </c>
      <c r="P17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5" s="6">
        <f>IFERROR(DATE(YEAR(Incoming_Data[[#This Row],[Incoming Day]]),MONTH(Incoming_Data[[#This Row],[Incoming Day]]),1),"")</f>
        <v>41395</v>
      </c>
      <c r="R1755" s="3">
        <f>DATE(YEAR(Incoming_Data[[#This Row],[Incoming Day]]),1,1)</f>
        <v>41275</v>
      </c>
      <c r="S1755" s="6">
        <f>IFERROR(DATE(YEAR(Incoming_Data[[#This Row],[Completed Day]]),MONTH(Incoming_Data[[#This Row],[Completed Day]]),1),"")</f>
        <v>41395</v>
      </c>
      <c r="T1755" s="6" t="str">
        <f>IFERROR(DATE(YEAR(Incoming_Data[[#This Row],[Confirmed Day]]),MONTH(Incoming_Data[[#This Row],[Confirmed Day]]),1),"")</f>
        <v/>
      </c>
      <c r="U1755" s="12">
        <f>IF(ISNUMBER(Incoming_Data[[#This Row],[Completed Day]]),1,0)</f>
        <v>1</v>
      </c>
      <c r="V1755" s="12">
        <f>IF(ISNUMBER(Incoming_Data[[#This Row],[Confirmed Day]]),1,0)</f>
        <v>0</v>
      </c>
      <c r="X1755" t="s">
        <v>11323</v>
      </c>
      <c r="Y1755" s="36">
        <v>41423</v>
      </c>
      <c r="AA1755" t="s">
        <v>7573</v>
      </c>
      <c r="AB1755" s="36">
        <v>41384</v>
      </c>
    </row>
    <row r="1756" spans="2:28" x14ac:dyDescent="0.25">
      <c r="B1756" s="24" t="s">
        <v>30</v>
      </c>
      <c r="C1756" s="24" t="s">
        <v>17</v>
      </c>
      <c r="D1756" s="24" t="s">
        <v>2196</v>
      </c>
      <c r="E1756" s="24" t="s">
        <v>11888</v>
      </c>
      <c r="F1756" s="24" t="s">
        <v>118</v>
      </c>
      <c r="G1756" s="36">
        <v>41423</v>
      </c>
      <c r="H1756" s="36">
        <v>41423</v>
      </c>
      <c r="I1756" s="12">
        <v>3</v>
      </c>
      <c r="J1756" s="12">
        <v>3</v>
      </c>
      <c r="K1756" s="12">
        <v>3</v>
      </c>
      <c r="L1756" s="24" t="s">
        <v>10599</v>
      </c>
      <c r="M1756" t="str">
        <f>VLOOKUP(LEFT(Incoming_Data[[#This Row],[Object ID]],1),Lookup[#All],2,FALSE)</f>
        <v>Service Request</v>
      </c>
      <c r="N1756" s="36">
        <f>IFERROR(VLOOKUP(Incoming_Data[[#This Row],[Object ID]],SP_Data[#All],2,FALSE),"")</f>
        <v>41423</v>
      </c>
      <c r="O1756" s="36" t="str">
        <f>IFERROR(VLOOKUP(Incoming_Data[[#This Row],[Object ID]],Finalized_Data[#All],2,FALSE),"")</f>
        <v/>
      </c>
      <c r="P17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6" s="6">
        <f>IFERROR(DATE(YEAR(Incoming_Data[[#This Row],[Incoming Day]]),MONTH(Incoming_Data[[#This Row],[Incoming Day]]),1),"")</f>
        <v>41395</v>
      </c>
      <c r="R1756" s="3">
        <f>DATE(YEAR(Incoming_Data[[#This Row],[Incoming Day]]),1,1)</f>
        <v>41275</v>
      </c>
      <c r="S1756" s="6">
        <f>IFERROR(DATE(YEAR(Incoming_Data[[#This Row],[Completed Day]]),MONTH(Incoming_Data[[#This Row],[Completed Day]]),1),"")</f>
        <v>41395</v>
      </c>
      <c r="T1756" s="6" t="str">
        <f>IFERROR(DATE(YEAR(Incoming_Data[[#This Row],[Confirmed Day]]),MONTH(Incoming_Data[[#This Row],[Confirmed Day]]),1),"")</f>
        <v/>
      </c>
      <c r="U1756" s="12">
        <f>IF(ISNUMBER(Incoming_Data[[#This Row],[Completed Day]]),1,0)</f>
        <v>1</v>
      </c>
      <c r="V1756" s="12">
        <f>IF(ISNUMBER(Incoming_Data[[#This Row],[Confirmed Day]]),1,0)</f>
        <v>0</v>
      </c>
      <c r="X1756" t="s">
        <v>11769</v>
      </c>
      <c r="Y1756" s="36">
        <v>41423</v>
      </c>
      <c r="AA1756" t="s">
        <v>7569</v>
      </c>
      <c r="AB1756" s="36">
        <v>41414</v>
      </c>
    </row>
    <row r="1757" spans="2:28" x14ac:dyDescent="0.25">
      <c r="B1757" s="24" t="s">
        <v>30</v>
      </c>
      <c r="C1757" s="24" t="s">
        <v>17</v>
      </c>
      <c r="D1757" s="24" t="s">
        <v>2196</v>
      </c>
      <c r="E1757" s="24" t="s">
        <v>1023</v>
      </c>
      <c r="F1757" s="24" t="s">
        <v>1024</v>
      </c>
      <c r="G1757" s="36">
        <v>41423</v>
      </c>
      <c r="H1757" s="36">
        <v>41423</v>
      </c>
      <c r="I1757" s="12">
        <v>3</v>
      </c>
      <c r="J1757" s="12">
        <v>3</v>
      </c>
      <c r="K1757" s="12">
        <v>3</v>
      </c>
      <c r="L1757" s="24" t="s">
        <v>10597</v>
      </c>
      <c r="M1757" t="str">
        <f>VLOOKUP(LEFT(Incoming_Data[[#This Row],[Object ID]],1),Lookup[#All],2,FALSE)</f>
        <v>Service Request</v>
      </c>
      <c r="N1757" s="36">
        <f>IFERROR(VLOOKUP(Incoming_Data[[#This Row],[Object ID]],SP_Data[#All],2,FALSE),"")</f>
        <v>41424</v>
      </c>
      <c r="O1757" s="36">
        <f>IFERROR(VLOOKUP(Incoming_Data[[#This Row],[Object ID]],Finalized_Data[#All],2,FALSE),"")</f>
        <v>41424</v>
      </c>
      <c r="P17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7" s="6">
        <f>IFERROR(DATE(YEAR(Incoming_Data[[#This Row],[Incoming Day]]),MONTH(Incoming_Data[[#This Row],[Incoming Day]]),1),"")</f>
        <v>41395</v>
      </c>
      <c r="R1757" s="3">
        <f>DATE(YEAR(Incoming_Data[[#This Row],[Incoming Day]]),1,1)</f>
        <v>41275</v>
      </c>
      <c r="S1757" s="6">
        <f>IFERROR(DATE(YEAR(Incoming_Data[[#This Row],[Completed Day]]),MONTH(Incoming_Data[[#This Row],[Completed Day]]),1),"")</f>
        <v>41395</v>
      </c>
      <c r="T1757" s="6">
        <f>IFERROR(DATE(YEAR(Incoming_Data[[#This Row],[Confirmed Day]]),MONTH(Incoming_Data[[#This Row],[Confirmed Day]]),1),"")</f>
        <v>41395</v>
      </c>
      <c r="U1757" s="12">
        <f>IF(ISNUMBER(Incoming_Data[[#This Row],[Completed Day]]),1,0)</f>
        <v>1</v>
      </c>
      <c r="V1757" s="12">
        <f>IF(ISNUMBER(Incoming_Data[[#This Row],[Confirmed Day]]),1,0)</f>
        <v>1</v>
      </c>
      <c r="X1757" t="s">
        <v>12493</v>
      </c>
      <c r="Y1757" s="36">
        <v>41416</v>
      </c>
      <c r="AA1757" t="s">
        <v>7555</v>
      </c>
      <c r="AB1757" s="36">
        <v>41384</v>
      </c>
    </row>
    <row r="1758" spans="2:28" x14ac:dyDescent="0.25">
      <c r="B1758" s="24" t="s">
        <v>30</v>
      </c>
      <c r="C1758" s="24" t="s">
        <v>17</v>
      </c>
      <c r="D1758" s="24" t="s">
        <v>2196</v>
      </c>
      <c r="E1758" s="24" t="s">
        <v>11889</v>
      </c>
      <c r="F1758" s="24" t="s">
        <v>189</v>
      </c>
      <c r="G1758" s="36">
        <v>41424</v>
      </c>
      <c r="H1758" s="36">
        <v>41423</v>
      </c>
      <c r="I1758" s="12">
        <v>3</v>
      </c>
      <c r="J1758" s="12">
        <v>3</v>
      </c>
      <c r="K1758" s="12">
        <v>3</v>
      </c>
      <c r="L1758" s="24" t="s">
        <v>10599</v>
      </c>
      <c r="M1758" t="str">
        <f>VLOOKUP(LEFT(Incoming_Data[[#This Row],[Object ID]],1),Lookup[#All],2,FALSE)</f>
        <v>Service Request</v>
      </c>
      <c r="N1758" s="36">
        <f>IFERROR(VLOOKUP(Incoming_Data[[#This Row],[Object ID]],SP_Data[#All],2,FALSE),"")</f>
        <v>41424</v>
      </c>
      <c r="O1758" s="36" t="str">
        <f>IFERROR(VLOOKUP(Incoming_Data[[#This Row],[Object ID]],Finalized_Data[#All],2,FALSE),"")</f>
        <v/>
      </c>
      <c r="P17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8" s="6">
        <f>IFERROR(DATE(YEAR(Incoming_Data[[#This Row],[Incoming Day]]),MONTH(Incoming_Data[[#This Row],[Incoming Day]]),1),"")</f>
        <v>41395</v>
      </c>
      <c r="R1758" s="3">
        <f>DATE(YEAR(Incoming_Data[[#This Row],[Incoming Day]]),1,1)</f>
        <v>41275</v>
      </c>
      <c r="S1758" s="6">
        <f>IFERROR(DATE(YEAR(Incoming_Data[[#This Row],[Completed Day]]),MONTH(Incoming_Data[[#This Row],[Completed Day]]),1),"")</f>
        <v>41395</v>
      </c>
      <c r="T1758" s="6" t="str">
        <f>IFERROR(DATE(YEAR(Incoming_Data[[#This Row],[Confirmed Day]]),MONTH(Incoming_Data[[#This Row],[Confirmed Day]]),1),"")</f>
        <v/>
      </c>
      <c r="U1758" s="12">
        <f>IF(ISNUMBER(Incoming_Data[[#This Row],[Completed Day]]),1,0)</f>
        <v>1</v>
      </c>
      <c r="V1758" s="12">
        <f>IF(ISNUMBER(Incoming_Data[[#This Row],[Confirmed Day]]),1,0)</f>
        <v>0</v>
      </c>
      <c r="X1758" t="s">
        <v>11207</v>
      </c>
      <c r="Y1758" s="36">
        <v>41418</v>
      </c>
      <c r="AA1758" t="s">
        <v>7560</v>
      </c>
      <c r="AB1758" s="36">
        <v>41425</v>
      </c>
    </row>
    <row r="1759" spans="2:28" x14ac:dyDescent="0.25">
      <c r="B1759" s="24" t="s">
        <v>30</v>
      </c>
      <c r="C1759" s="24" t="s">
        <v>17</v>
      </c>
      <c r="D1759" s="24" t="s">
        <v>2196</v>
      </c>
      <c r="E1759" s="24" t="s">
        <v>11890</v>
      </c>
      <c r="F1759" s="24" t="s">
        <v>558</v>
      </c>
      <c r="G1759" s="36">
        <v>41424</v>
      </c>
      <c r="H1759" s="36">
        <v>41424</v>
      </c>
      <c r="I1759" s="12">
        <v>3</v>
      </c>
      <c r="J1759" s="12">
        <v>3</v>
      </c>
      <c r="K1759" s="12">
        <v>3</v>
      </c>
      <c r="L1759" s="24" t="s">
        <v>10599</v>
      </c>
      <c r="M1759" t="str">
        <f>VLOOKUP(LEFT(Incoming_Data[[#This Row],[Object ID]],1),Lookup[#All],2,FALSE)</f>
        <v>Service Request</v>
      </c>
      <c r="N1759" s="36">
        <f>IFERROR(VLOOKUP(Incoming_Data[[#This Row],[Object ID]],SP_Data[#All],2,FALSE),"")</f>
        <v>41424</v>
      </c>
      <c r="O1759" s="36" t="str">
        <f>IFERROR(VLOOKUP(Incoming_Data[[#This Row],[Object ID]],Finalized_Data[#All],2,FALSE),"")</f>
        <v/>
      </c>
      <c r="P17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59" s="6">
        <f>IFERROR(DATE(YEAR(Incoming_Data[[#This Row],[Incoming Day]]),MONTH(Incoming_Data[[#This Row],[Incoming Day]]),1),"")</f>
        <v>41395</v>
      </c>
      <c r="R1759" s="3">
        <f>DATE(YEAR(Incoming_Data[[#This Row],[Incoming Day]]),1,1)</f>
        <v>41275</v>
      </c>
      <c r="S1759" s="6">
        <f>IFERROR(DATE(YEAR(Incoming_Data[[#This Row],[Completed Day]]),MONTH(Incoming_Data[[#This Row],[Completed Day]]),1),"")</f>
        <v>41395</v>
      </c>
      <c r="T1759" s="6" t="str">
        <f>IFERROR(DATE(YEAR(Incoming_Data[[#This Row],[Confirmed Day]]),MONTH(Incoming_Data[[#This Row],[Confirmed Day]]),1),"")</f>
        <v/>
      </c>
      <c r="U1759" s="12">
        <f>IF(ISNUMBER(Incoming_Data[[#This Row],[Completed Day]]),1,0)</f>
        <v>1</v>
      </c>
      <c r="V1759" s="12">
        <f>IF(ISNUMBER(Incoming_Data[[#This Row],[Confirmed Day]]),1,0)</f>
        <v>0</v>
      </c>
      <c r="X1759" t="s">
        <v>1939</v>
      </c>
      <c r="Y1759" s="36">
        <v>41416</v>
      </c>
      <c r="AA1759" t="s">
        <v>7546</v>
      </c>
      <c r="AB1759" s="36">
        <v>41425</v>
      </c>
    </row>
    <row r="1760" spans="2:28" x14ac:dyDescent="0.25">
      <c r="B1760" s="24" t="s">
        <v>30</v>
      </c>
      <c r="C1760" s="24" t="s">
        <v>17</v>
      </c>
      <c r="D1760" s="24" t="s">
        <v>2196</v>
      </c>
      <c r="E1760" s="24" t="s">
        <v>11891</v>
      </c>
      <c r="F1760" s="24" t="s">
        <v>11892</v>
      </c>
      <c r="G1760" s="36">
        <v>41425</v>
      </c>
      <c r="H1760" s="36">
        <v>41424</v>
      </c>
      <c r="I1760" s="12">
        <v>3</v>
      </c>
      <c r="J1760" s="12">
        <v>3</v>
      </c>
      <c r="K1760" s="12">
        <v>3</v>
      </c>
      <c r="L1760" s="24" t="s">
        <v>10599</v>
      </c>
      <c r="M1760" t="str">
        <f>VLOOKUP(LEFT(Incoming_Data[[#This Row],[Object ID]],1),Lookup[#All],2,FALSE)</f>
        <v>Service Request</v>
      </c>
      <c r="N1760" s="36">
        <f>IFERROR(VLOOKUP(Incoming_Data[[#This Row],[Object ID]],SP_Data[#All],2,FALSE),"")</f>
        <v>41425</v>
      </c>
      <c r="O1760" s="36" t="str">
        <f>IFERROR(VLOOKUP(Incoming_Data[[#This Row],[Object ID]],Finalized_Data[#All],2,FALSE),"")</f>
        <v/>
      </c>
      <c r="P17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0" s="6">
        <f>IFERROR(DATE(YEAR(Incoming_Data[[#This Row],[Incoming Day]]),MONTH(Incoming_Data[[#This Row],[Incoming Day]]),1),"")</f>
        <v>41395</v>
      </c>
      <c r="R1760" s="3">
        <f>DATE(YEAR(Incoming_Data[[#This Row],[Incoming Day]]),1,1)</f>
        <v>41275</v>
      </c>
      <c r="S1760" s="6">
        <f>IFERROR(DATE(YEAR(Incoming_Data[[#This Row],[Completed Day]]),MONTH(Incoming_Data[[#This Row],[Completed Day]]),1),"")</f>
        <v>41395</v>
      </c>
      <c r="T1760" s="6" t="str">
        <f>IFERROR(DATE(YEAR(Incoming_Data[[#This Row],[Confirmed Day]]),MONTH(Incoming_Data[[#This Row],[Confirmed Day]]),1),"")</f>
        <v/>
      </c>
      <c r="U1760" s="12">
        <f>IF(ISNUMBER(Incoming_Data[[#This Row],[Completed Day]]),1,0)</f>
        <v>1</v>
      </c>
      <c r="V1760" s="12">
        <f>IF(ISNUMBER(Incoming_Data[[#This Row],[Confirmed Day]]),1,0)</f>
        <v>0</v>
      </c>
      <c r="X1760" t="s">
        <v>1941</v>
      </c>
      <c r="Y1760" s="36">
        <v>41416</v>
      </c>
      <c r="AA1760" t="s">
        <v>7537</v>
      </c>
      <c r="AB1760" s="36">
        <v>41353</v>
      </c>
    </row>
    <row r="1761" spans="2:28" x14ac:dyDescent="0.25">
      <c r="B1761" s="24" t="s">
        <v>30</v>
      </c>
      <c r="C1761" s="24" t="s">
        <v>17</v>
      </c>
      <c r="D1761" s="24" t="s">
        <v>2196</v>
      </c>
      <c r="E1761" s="24" t="s">
        <v>11893</v>
      </c>
      <c r="F1761" s="24" t="s">
        <v>437</v>
      </c>
      <c r="G1761" s="36">
        <v>41425</v>
      </c>
      <c r="H1761" s="36">
        <v>41424</v>
      </c>
      <c r="I1761" s="12">
        <v>3</v>
      </c>
      <c r="J1761" s="12">
        <v>3</v>
      </c>
      <c r="K1761" s="12">
        <v>3</v>
      </c>
      <c r="L1761" s="24" t="s">
        <v>10599</v>
      </c>
      <c r="M1761" t="str">
        <f>VLOOKUP(LEFT(Incoming_Data[[#This Row],[Object ID]],1),Lookup[#All],2,FALSE)</f>
        <v>Service Request</v>
      </c>
      <c r="N1761" s="36">
        <f>IFERROR(VLOOKUP(Incoming_Data[[#This Row],[Object ID]],SP_Data[#All],2,FALSE),"")</f>
        <v>41425</v>
      </c>
      <c r="O1761" s="36" t="str">
        <f>IFERROR(VLOOKUP(Incoming_Data[[#This Row],[Object ID]],Finalized_Data[#All],2,FALSE),"")</f>
        <v/>
      </c>
      <c r="P17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1" s="6">
        <f>IFERROR(DATE(YEAR(Incoming_Data[[#This Row],[Incoming Day]]),MONTH(Incoming_Data[[#This Row],[Incoming Day]]),1),"")</f>
        <v>41395</v>
      </c>
      <c r="R1761" s="3">
        <f>DATE(YEAR(Incoming_Data[[#This Row],[Incoming Day]]),1,1)</f>
        <v>41275</v>
      </c>
      <c r="S1761" s="6">
        <f>IFERROR(DATE(YEAR(Incoming_Data[[#This Row],[Completed Day]]),MONTH(Incoming_Data[[#This Row],[Completed Day]]),1),"")</f>
        <v>41395</v>
      </c>
      <c r="T1761" s="6" t="str">
        <f>IFERROR(DATE(YEAR(Incoming_Data[[#This Row],[Confirmed Day]]),MONTH(Incoming_Data[[#This Row],[Confirmed Day]]),1),"")</f>
        <v/>
      </c>
      <c r="U1761" s="12">
        <f>IF(ISNUMBER(Incoming_Data[[#This Row],[Completed Day]]),1,0)</f>
        <v>1</v>
      </c>
      <c r="V1761" s="12">
        <f>IF(ISNUMBER(Incoming_Data[[#This Row],[Confirmed Day]]),1,0)</f>
        <v>0</v>
      </c>
      <c r="X1761" t="s">
        <v>11209</v>
      </c>
      <c r="Y1761" s="36">
        <v>41418</v>
      </c>
      <c r="AA1761" t="s">
        <v>7532</v>
      </c>
      <c r="AB1761" s="36">
        <v>41374</v>
      </c>
    </row>
    <row r="1762" spans="2:28" x14ac:dyDescent="0.25">
      <c r="B1762" s="24" t="s">
        <v>30</v>
      </c>
      <c r="C1762" s="24" t="s">
        <v>17</v>
      </c>
      <c r="D1762" s="24" t="s">
        <v>2196</v>
      </c>
      <c r="E1762" s="24" t="s">
        <v>11894</v>
      </c>
      <c r="F1762" s="24" t="s">
        <v>150</v>
      </c>
      <c r="G1762" s="36">
        <v>41425</v>
      </c>
      <c r="H1762" s="36">
        <v>41424</v>
      </c>
      <c r="I1762" s="12">
        <v>3</v>
      </c>
      <c r="J1762" s="12">
        <v>3</v>
      </c>
      <c r="K1762" s="12">
        <v>3</v>
      </c>
      <c r="L1762" s="24" t="s">
        <v>10599</v>
      </c>
      <c r="M1762" t="str">
        <f>VLOOKUP(LEFT(Incoming_Data[[#This Row],[Object ID]],1),Lookup[#All],2,FALSE)</f>
        <v>Service Request</v>
      </c>
      <c r="N1762" s="36">
        <f>IFERROR(VLOOKUP(Incoming_Data[[#This Row],[Object ID]],SP_Data[#All],2,FALSE),"")</f>
        <v>41425</v>
      </c>
      <c r="O1762" s="36" t="str">
        <f>IFERROR(VLOOKUP(Incoming_Data[[#This Row],[Object ID]],Finalized_Data[#All],2,FALSE),"")</f>
        <v/>
      </c>
      <c r="P17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2" s="6">
        <f>IFERROR(DATE(YEAR(Incoming_Data[[#This Row],[Incoming Day]]),MONTH(Incoming_Data[[#This Row],[Incoming Day]]),1),"")</f>
        <v>41395</v>
      </c>
      <c r="R1762" s="3">
        <f>DATE(YEAR(Incoming_Data[[#This Row],[Incoming Day]]),1,1)</f>
        <v>41275</v>
      </c>
      <c r="S1762" s="6">
        <f>IFERROR(DATE(YEAR(Incoming_Data[[#This Row],[Completed Day]]),MONTH(Incoming_Data[[#This Row],[Completed Day]]),1),"")</f>
        <v>41395</v>
      </c>
      <c r="T1762" s="6" t="str">
        <f>IFERROR(DATE(YEAR(Incoming_Data[[#This Row],[Confirmed Day]]),MONTH(Incoming_Data[[#This Row],[Confirmed Day]]),1),"")</f>
        <v/>
      </c>
      <c r="U1762" s="12">
        <f>IF(ISNUMBER(Incoming_Data[[#This Row],[Completed Day]]),1,0)</f>
        <v>1</v>
      </c>
      <c r="V1762" s="12">
        <f>IF(ISNUMBER(Incoming_Data[[#This Row],[Confirmed Day]]),1,0)</f>
        <v>0</v>
      </c>
      <c r="X1762" t="s">
        <v>11325</v>
      </c>
      <c r="Y1762" s="36">
        <v>41416</v>
      </c>
      <c r="AA1762" t="s">
        <v>7522</v>
      </c>
      <c r="AB1762" s="36">
        <v>41355</v>
      </c>
    </row>
    <row r="1763" spans="2:28" x14ac:dyDescent="0.25">
      <c r="B1763" s="24" t="s">
        <v>30</v>
      </c>
      <c r="C1763" s="24" t="s">
        <v>17</v>
      </c>
      <c r="D1763" s="24" t="s">
        <v>2196</v>
      </c>
      <c r="E1763" s="24" t="s">
        <v>11895</v>
      </c>
      <c r="F1763" s="24" t="s">
        <v>189</v>
      </c>
      <c r="G1763" s="36">
        <v>41425</v>
      </c>
      <c r="H1763" s="36">
        <v>41424</v>
      </c>
      <c r="I1763" s="12">
        <v>3</v>
      </c>
      <c r="J1763" s="12">
        <v>3</v>
      </c>
      <c r="K1763" s="12">
        <v>3</v>
      </c>
      <c r="L1763" s="24" t="s">
        <v>10599</v>
      </c>
      <c r="M1763" t="str">
        <f>VLOOKUP(LEFT(Incoming_Data[[#This Row],[Object ID]],1),Lookup[#All],2,FALSE)</f>
        <v>Service Request</v>
      </c>
      <c r="N1763" s="36">
        <f>IFERROR(VLOOKUP(Incoming_Data[[#This Row],[Object ID]],SP_Data[#All],2,FALSE),"")</f>
        <v>41425</v>
      </c>
      <c r="O1763" s="36" t="str">
        <f>IFERROR(VLOOKUP(Incoming_Data[[#This Row],[Object ID]],Finalized_Data[#All],2,FALSE),"")</f>
        <v/>
      </c>
      <c r="P17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3" s="6">
        <f>IFERROR(DATE(YEAR(Incoming_Data[[#This Row],[Incoming Day]]),MONTH(Incoming_Data[[#This Row],[Incoming Day]]),1),"")</f>
        <v>41395</v>
      </c>
      <c r="R1763" s="3">
        <f>DATE(YEAR(Incoming_Data[[#This Row],[Incoming Day]]),1,1)</f>
        <v>41275</v>
      </c>
      <c r="S1763" s="6">
        <f>IFERROR(DATE(YEAR(Incoming_Data[[#This Row],[Completed Day]]),MONTH(Incoming_Data[[#This Row],[Completed Day]]),1),"")</f>
        <v>41395</v>
      </c>
      <c r="T1763" s="6" t="str">
        <f>IFERROR(DATE(YEAR(Incoming_Data[[#This Row],[Confirmed Day]]),MONTH(Incoming_Data[[#This Row],[Confirmed Day]]),1),"")</f>
        <v/>
      </c>
      <c r="U1763" s="12">
        <f>IF(ISNUMBER(Incoming_Data[[#This Row],[Completed Day]]),1,0)</f>
        <v>1</v>
      </c>
      <c r="V1763" s="12">
        <f>IF(ISNUMBER(Incoming_Data[[#This Row],[Confirmed Day]]),1,0)</f>
        <v>0</v>
      </c>
      <c r="X1763" t="s">
        <v>11211</v>
      </c>
      <c r="Y1763" s="36">
        <v>41423</v>
      </c>
      <c r="AA1763" t="s">
        <v>7512</v>
      </c>
      <c r="AB1763" s="36">
        <v>41384</v>
      </c>
    </row>
    <row r="1764" spans="2:28" x14ac:dyDescent="0.25">
      <c r="B1764" s="24" t="s">
        <v>30</v>
      </c>
      <c r="C1764" s="24" t="s">
        <v>17</v>
      </c>
      <c r="D1764" s="24" t="s">
        <v>2196</v>
      </c>
      <c r="E1764" s="24" t="s">
        <v>11896</v>
      </c>
      <c r="F1764" s="24" t="s">
        <v>11897</v>
      </c>
      <c r="G1764" s="36">
        <v>41425</v>
      </c>
      <c r="H1764" s="36">
        <v>41425</v>
      </c>
      <c r="I1764" s="12">
        <v>3</v>
      </c>
      <c r="J1764" s="12">
        <v>3</v>
      </c>
      <c r="K1764" s="12">
        <v>3</v>
      </c>
      <c r="L1764" s="24" t="s">
        <v>10599</v>
      </c>
      <c r="M1764" t="str">
        <f>VLOOKUP(LEFT(Incoming_Data[[#This Row],[Object ID]],1),Lookup[#All],2,FALSE)</f>
        <v>Service Request</v>
      </c>
      <c r="N1764" s="36">
        <f>IFERROR(VLOOKUP(Incoming_Data[[#This Row],[Object ID]],SP_Data[#All],2,FALSE),"")</f>
        <v>41425</v>
      </c>
      <c r="O1764" s="36" t="str">
        <f>IFERROR(VLOOKUP(Incoming_Data[[#This Row],[Object ID]],Finalized_Data[#All],2,FALSE),"")</f>
        <v/>
      </c>
      <c r="P17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4" s="6">
        <f>IFERROR(DATE(YEAR(Incoming_Data[[#This Row],[Incoming Day]]),MONTH(Incoming_Data[[#This Row],[Incoming Day]]),1),"")</f>
        <v>41395</v>
      </c>
      <c r="R1764" s="3">
        <f>DATE(YEAR(Incoming_Data[[#This Row],[Incoming Day]]),1,1)</f>
        <v>41275</v>
      </c>
      <c r="S1764" s="6">
        <f>IFERROR(DATE(YEAR(Incoming_Data[[#This Row],[Completed Day]]),MONTH(Incoming_Data[[#This Row],[Completed Day]]),1),"")</f>
        <v>41395</v>
      </c>
      <c r="T1764" s="6" t="str">
        <f>IFERROR(DATE(YEAR(Incoming_Data[[#This Row],[Confirmed Day]]),MONTH(Incoming_Data[[#This Row],[Confirmed Day]]),1),"")</f>
        <v/>
      </c>
      <c r="U1764" s="12">
        <f>IF(ISNUMBER(Incoming_Data[[#This Row],[Completed Day]]),1,0)</f>
        <v>1</v>
      </c>
      <c r="V1764" s="12">
        <f>IF(ISNUMBER(Incoming_Data[[#This Row],[Confirmed Day]]),1,0)</f>
        <v>0</v>
      </c>
      <c r="X1764" t="s">
        <v>11326</v>
      </c>
      <c r="Y1764" s="36">
        <v>41418</v>
      </c>
      <c r="AA1764" t="s">
        <v>7508</v>
      </c>
      <c r="AB1764" s="36">
        <v>41384</v>
      </c>
    </row>
    <row r="1765" spans="2:28" x14ac:dyDescent="0.25">
      <c r="B1765" s="24" t="s">
        <v>30</v>
      </c>
      <c r="C1765" s="24" t="s">
        <v>17</v>
      </c>
      <c r="D1765" s="24" t="s">
        <v>2196</v>
      </c>
      <c r="E1765" s="24" t="s">
        <v>10513</v>
      </c>
      <c r="F1765" s="24" t="s">
        <v>11898</v>
      </c>
      <c r="G1765" s="36">
        <v>41178</v>
      </c>
      <c r="H1765" s="36">
        <v>41178</v>
      </c>
      <c r="I1765" s="12">
        <v>3</v>
      </c>
      <c r="J1765" s="12">
        <v>3</v>
      </c>
      <c r="K1765" s="12">
        <v>3</v>
      </c>
      <c r="L1765" s="24" t="s">
        <v>10597</v>
      </c>
      <c r="M1765" t="str">
        <f>VLOOKUP(LEFT(Incoming_Data[[#This Row],[Object ID]],1),Lookup[#All],2,FALSE)</f>
        <v>Incident</v>
      </c>
      <c r="N1765" s="36">
        <f>IFERROR(VLOOKUP(Incoming_Data[[#This Row],[Object ID]],SP_Data[#All],2,FALSE),"")</f>
        <v>41372</v>
      </c>
      <c r="O1765" s="36">
        <f>IFERROR(VLOOKUP(Incoming_Data[[#This Row],[Object ID]],Finalized_Data[#All],2,FALSE),"")</f>
        <v>41372</v>
      </c>
      <c r="P17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5" s="6">
        <f>IFERROR(DATE(YEAR(Incoming_Data[[#This Row],[Incoming Day]]),MONTH(Incoming_Data[[#This Row],[Incoming Day]]),1),"")</f>
        <v>41153</v>
      </c>
      <c r="R1765" s="3">
        <f>DATE(YEAR(Incoming_Data[[#This Row],[Incoming Day]]),1,1)</f>
        <v>40909</v>
      </c>
      <c r="S1765" s="6">
        <f>IFERROR(DATE(YEAR(Incoming_Data[[#This Row],[Completed Day]]),MONTH(Incoming_Data[[#This Row],[Completed Day]]),1),"")</f>
        <v>41365</v>
      </c>
      <c r="T1765" s="6">
        <f>IFERROR(DATE(YEAR(Incoming_Data[[#This Row],[Confirmed Day]]),MONTH(Incoming_Data[[#This Row],[Confirmed Day]]),1),"")</f>
        <v>41365</v>
      </c>
      <c r="U1765" s="12">
        <f>IF(ISNUMBER(Incoming_Data[[#This Row],[Completed Day]]),1,0)</f>
        <v>1</v>
      </c>
      <c r="V1765" s="12">
        <f>IF(ISNUMBER(Incoming_Data[[#This Row],[Confirmed Day]]),1,0)</f>
        <v>1</v>
      </c>
      <c r="X1765" t="s">
        <v>12094</v>
      </c>
      <c r="Y1765" s="36">
        <v>41425</v>
      </c>
      <c r="AA1765" t="s">
        <v>7477</v>
      </c>
      <c r="AB1765" s="36">
        <v>41384</v>
      </c>
    </row>
    <row r="1766" spans="2:28" x14ac:dyDescent="0.25">
      <c r="B1766" s="24" t="s">
        <v>30</v>
      </c>
      <c r="C1766" s="24" t="s">
        <v>17</v>
      </c>
      <c r="D1766" s="24" t="s">
        <v>2196</v>
      </c>
      <c r="E1766" s="24" t="s">
        <v>10193</v>
      </c>
      <c r="F1766" s="24" t="s">
        <v>11899</v>
      </c>
      <c r="G1766" s="36">
        <v>41324</v>
      </c>
      <c r="H1766" s="36">
        <v>41324</v>
      </c>
      <c r="I1766" s="12">
        <v>3</v>
      </c>
      <c r="J1766" s="12">
        <v>3</v>
      </c>
      <c r="K1766" s="12">
        <v>3</v>
      </c>
      <c r="L1766" s="24" t="s">
        <v>10597</v>
      </c>
      <c r="M1766" t="str">
        <f>VLOOKUP(LEFT(Incoming_Data[[#This Row],[Object ID]],1),Lookup[#All],2,FALSE)</f>
        <v>Incident</v>
      </c>
      <c r="N1766" s="36">
        <f>IFERROR(VLOOKUP(Incoming_Data[[#This Row],[Object ID]],SP_Data[#All],2,FALSE),"")</f>
        <v>41353</v>
      </c>
      <c r="O1766" s="36">
        <f>IFERROR(VLOOKUP(Incoming_Data[[#This Row],[Object ID]],Finalized_Data[#All],2,FALSE),"")</f>
        <v>41355</v>
      </c>
      <c r="P17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6" s="6">
        <f>IFERROR(DATE(YEAR(Incoming_Data[[#This Row],[Incoming Day]]),MONTH(Incoming_Data[[#This Row],[Incoming Day]]),1),"")</f>
        <v>41306</v>
      </c>
      <c r="R1766" s="3">
        <f>DATE(YEAR(Incoming_Data[[#This Row],[Incoming Day]]),1,1)</f>
        <v>41275</v>
      </c>
      <c r="S1766" s="6">
        <f>IFERROR(DATE(YEAR(Incoming_Data[[#This Row],[Completed Day]]),MONTH(Incoming_Data[[#This Row],[Completed Day]]),1),"")</f>
        <v>41334</v>
      </c>
      <c r="T1766" s="6">
        <f>IFERROR(DATE(YEAR(Incoming_Data[[#This Row],[Confirmed Day]]),MONTH(Incoming_Data[[#This Row],[Confirmed Day]]),1),"")</f>
        <v>41334</v>
      </c>
      <c r="U1766" s="12">
        <f>IF(ISNUMBER(Incoming_Data[[#This Row],[Completed Day]]),1,0)</f>
        <v>1</v>
      </c>
      <c r="V1766" s="12">
        <f>IF(ISNUMBER(Incoming_Data[[#This Row],[Confirmed Day]]),1,0)</f>
        <v>1</v>
      </c>
      <c r="X1766" t="s">
        <v>12096</v>
      </c>
      <c r="Y1766" s="36">
        <v>41416</v>
      </c>
      <c r="AA1766" t="s">
        <v>7464</v>
      </c>
      <c r="AB1766" s="36">
        <v>41389</v>
      </c>
    </row>
    <row r="1767" spans="2:28" x14ac:dyDescent="0.25">
      <c r="B1767" s="24" t="s">
        <v>30</v>
      </c>
      <c r="C1767" s="24" t="s">
        <v>17</v>
      </c>
      <c r="D1767" s="24" t="s">
        <v>2196</v>
      </c>
      <c r="E1767" s="24" t="s">
        <v>9984</v>
      </c>
      <c r="F1767" s="24" t="s">
        <v>11900</v>
      </c>
      <c r="G1767" s="36">
        <v>41325</v>
      </c>
      <c r="H1767" s="36">
        <v>41325</v>
      </c>
      <c r="I1767" s="12">
        <v>3</v>
      </c>
      <c r="J1767" s="12">
        <v>3</v>
      </c>
      <c r="K1767" s="12">
        <v>3</v>
      </c>
      <c r="L1767" s="24" t="s">
        <v>10597</v>
      </c>
      <c r="M1767" t="str">
        <f>VLOOKUP(LEFT(Incoming_Data[[#This Row],[Object ID]],1),Lookup[#All],2,FALSE)</f>
        <v>Incident</v>
      </c>
      <c r="N1767" s="36">
        <f>IFERROR(VLOOKUP(Incoming_Data[[#This Row],[Object ID]],SP_Data[#All],2,FALSE),"")</f>
        <v>41353</v>
      </c>
      <c r="O1767" s="36">
        <f>IFERROR(VLOOKUP(Incoming_Data[[#This Row],[Object ID]],Finalized_Data[#All],2,FALSE),"")</f>
        <v>41425</v>
      </c>
      <c r="P17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7" s="6">
        <f>IFERROR(DATE(YEAR(Incoming_Data[[#This Row],[Incoming Day]]),MONTH(Incoming_Data[[#This Row],[Incoming Day]]),1),"")</f>
        <v>41306</v>
      </c>
      <c r="R1767" s="3">
        <f>DATE(YEAR(Incoming_Data[[#This Row],[Incoming Day]]),1,1)</f>
        <v>41275</v>
      </c>
      <c r="S1767" s="6">
        <f>IFERROR(DATE(YEAR(Incoming_Data[[#This Row],[Completed Day]]),MONTH(Incoming_Data[[#This Row],[Completed Day]]),1),"")</f>
        <v>41334</v>
      </c>
      <c r="T1767" s="6">
        <f>IFERROR(DATE(YEAR(Incoming_Data[[#This Row],[Confirmed Day]]),MONTH(Incoming_Data[[#This Row],[Confirmed Day]]),1),"")</f>
        <v>41395</v>
      </c>
      <c r="U1767" s="12">
        <f>IF(ISNUMBER(Incoming_Data[[#This Row],[Completed Day]]),1,0)</f>
        <v>1</v>
      </c>
      <c r="V1767" s="12">
        <f>IF(ISNUMBER(Incoming_Data[[#This Row],[Confirmed Day]]),1,0)</f>
        <v>1</v>
      </c>
      <c r="X1767" t="s">
        <v>11413</v>
      </c>
      <c r="Y1767" s="36">
        <v>41418</v>
      </c>
      <c r="AA1767" t="s">
        <v>7459</v>
      </c>
      <c r="AB1767" s="36">
        <v>41384</v>
      </c>
    </row>
    <row r="1768" spans="2:28" x14ac:dyDescent="0.25">
      <c r="B1768" s="24" t="s">
        <v>30</v>
      </c>
      <c r="C1768" s="24" t="s">
        <v>17</v>
      </c>
      <c r="D1768" s="24" t="s">
        <v>2196</v>
      </c>
      <c r="E1768" s="24" t="s">
        <v>9870</v>
      </c>
      <c r="F1768" s="24" t="s">
        <v>11019</v>
      </c>
      <c r="G1768" s="36">
        <v>41305</v>
      </c>
      <c r="H1768" s="36">
        <v>41305</v>
      </c>
      <c r="I1768" s="12">
        <v>4</v>
      </c>
      <c r="J1768" s="12">
        <v>4</v>
      </c>
      <c r="K1768" s="12">
        <v>4</v>
      </c>
      <c r="L1768" s="24" t="s">
        <v>10597</v>
      </c>
      <c r="M1768" t="str">
        <f>VLOOKUP(LEFT(Incoming_Data[[#This Row],[Object ID]],1),Lookup[#All],2,FALSE)</f>
        <v>Incident</v>
      </c>
      <c r="N1768" s="36">
        <f>IFERROR(VLOOKUP(Incoming_Data[[#This Row],[Object ID]],SP_Data[#All],2,FALSE),"")</f>
        <v>41353</v>
      </c>
      <c r="O1768" s="36">
        <f>IFERROR(VLOOKUP(Incoming_Data[[#This Row],[Object ID]],Finalized_Data[#All],2,FALSE),"")</f>
        <v>41384</v>
      </c>
      <c r="P17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8" s="6">
        <f>IFERROR(DATE(YEAR(Incoming_Data[[#This Row],[Incoming Day]]),MONTH(Incoming_Data[[#This Row],[Incoming Day]]),1),"")</f>
        <v>41275</v>
      </c>
      <c r="R1768" s="3">
        <f>DATE(YEAR(Incoming_Data[[#This Row],[Incoming Day]]),1,1)</f>
        <v>41275</v>
      </c>
      <c r="S1768" s="6">
        <f>IFERROR(DATE(YEAR(Incoming_Data[[#This Row],[Completed Day]]),MONTH(Incoming_Data[[#This Row],[Completed Day]]),1),"")</f>
        <v>41334</v>
      </c>
      <c r="T1768" s="6">
        <f>IFERROR(DATE(YEAR(Incoming_Data[[#This Row],[Confirmed Day]]),MONTH(Incoming_Data[[#This Row],[Confirmed Day]]),1),"")</f>
        <v>41365</v>
      </c>
      <c r="U1768" s="12">
        <f>IF(ISNUMBER(Incoming_Data[[#This Row],[Completed Day]]),1,0)</f>
        <v>1</v>
      </c>
      <c r="V1768" s="12">
        <f>IF(ISNUMBER(Incoming_Data[[#This Row],[Confirmed Day]]),1,0)</f>
        <v>1</v>
      </c>
      <c r="X1768" t="s">
        <v>11213</v>
      </c>
      <c r="Y1768" s="36">
        <v>41418</v>
      </c>
      <c r="AA1768" t="s">
        <v>7491</v>
      </c>
      <c r="AB1768" s="36">
        <v>41353</v>
      </c>
    </row>
    <row r="1769" spans="2:28" x14ac:dyDescent="0.25">
      <c r="B1769" s="24" t="s">
        <v>30</v>
      </c>
      <c r="C1769" s="24" t="s">
        <v>17</v>
      </c>
      <c r="D1769" s="24" t="s">
        <v>2196</v>
      </c>
      <c r="E1769" s="24" t="s">
        <v>9377</v>
      </c>
      <c r="F1769" s="24" t="s">
        <v>847</v>
      </c>
      <c r="G1769" s="36">
        <v>41332</v>
      </c>
      <c r="H1769" s="36">
        <v>41332</v>
      </c>
      <c r="I1769" s="12">
        <v>3</v>
      </c>
      <c r="J1769" s="12">
        <v>3</v>
      </c>
      <c r="K1769" s="12">
        <v>3</v>
      </c>
      <c r="L1769" s="24" t="s">
        <v>10597</v>
      </c>
      <c r="M1769" t="str">
        <f>VLOOKUP(LEFT(Incoming_Data[[#This Row],[Object ID]],1),Lookup[#All],2,FALSE)</f>
        <v>Incident</v>
      </c>
      <c r="N1769" s="36">
        <f>IFERROR(VLOOKUP(Incoming_Data[[#This Row],[Object ID]],SP_Data[#All],2,FALSE),"")</f>
        <v>41353</v>
      </c>
      <c r="O1769" s="36">
        <f>IFERROR(VLOOKUP(Incoming_Data[[#This Row],[Object ID]],Finalized_Data[#All],2,FALSE),"")</f>
        <v>41425</v>
      </c>
      <c r="P17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69" s="6">
        <f>IFERROR(DATE(YEAR(Incoming_Data[[#This Row],[Incoming Day]]),MONTH(Incoming_Data[[#This Row],[Incoming Day]]),1),"")</f>
        <v>41306</v>
      </c>
      <c r="R1769" s="3">
        <f>DATE(YEAR(Incoming_Data[[#This Row],[Incoming Day]]),1,1)</f>
        <v>41275</v>
      </c>
      <c r="S1769" s="6">
        <f>IFERROR(DATE(YEAR(Incoming_Data[[#This Row],[Completed Day]]),MONTH(Incoming_Data[[#This Row],[Completed Day]]),1),"")</f>
        <v>41334</v>
      </c>
      <c r="T1769" s="6">
        <f>IFERROR(DATE(YEAR(Incoming_Data[[#This Row],[Confirmed Day]]),MONTH(Incoming_Data[[#This Row],[Confirmed Day]]),1),"")</f>
        <v>41395</v>
      </c>
      <c r="U1769" s="12">
        <f>IF(ISNUMBER(Incoming_Data[[#This Row],[Completed Day]]),1,0)</f>
        <v>1</v>
      </c>
      <c r="V1769" s="12">
        <f>IF(ISNUMBER(Incoming_Data[[#This Row],[Confirmed Day]]),1,0)</f>
        <v>1</v>
      </c>
      <c r="X1769" t="s">
        <v>11214</v>
      </c>
      <c r="Y1769" s="36">
        <v>41423</v>
      </c>
      <c r="AA1769" t="s">
        <v>7482</v>
      </c>
      <c r="AB1769" s="36">
        <v>41384</v>
      </c>
    </row>
    <row r="1770" spans="2:28" x14ac:dyDescent="0.25">
      <c r="B1770" s="24" t="s">
        <v>30</v>
      </c>
      <c r="C1770" s="24" t="s">
        <v>17</v>
      </c>
      <c r="D1770" s="24" t="s">
        <v>2196</v>
      </c>
      <c r="E1770" s="24" t="s">
        <v>9373</v>
      </c>
      <c r="F1770" s="24" t="s">
        <v>847</v>
      </c>
      <c r="G1770" s="36">
        <v>41332</v>
      </c>
      <c r="H1770" s="36">
        <v>41332</v>
      </c>
      <c r="I1770" s="12">
        <v>3</v>
      </c>
      <c r="J1770" s="12">
        <v>3</v>
      </c>
      <c r="K1770" s="12">
        <v>3</v>
      </c>
      <c r="L1770" s="24" t="s">
        <v>10597</v>
      </c>
      <c r="M1770" t="str">
        <f>VLOOKUP(LEFT(Incoming_Data[[#This Row],[Object ID]],1),Lookup[#All],2,FALSE)</f>
        <v>Incident</v>
      </c>
      <c r="N1770" s="36">
        <f>IFERROR(VLOOKUP(Incoming_Data[[#This Row],[Object ID]],SP_Data[#All],2,FALSE),"")</f>
        <v>41353</v>
      </c>
      <c r="O1770" s="36">
        <f>IFERROR(VLOOKUP(Incoming_Data[[#This Row],[Object ID]],Finalized_Data[#All],2,FALSE),"")</f>
        <v>41425</v>
      </c>
      <c r="P17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0" s="6">
        <f>IFERROR(DATE(YEAR(Incoming_Data[[#This Row],[Incoming Day]]),MONTH(Incoming_Data[[#This Row],[Incoming Day]]),1),"")</f>
        <v>41306</v>
      </c>
      <c r="R1770" s="3">
        <f>DATE(YEAR(Incoming_Data[[#This Row],[Incoming Day]]),1,1)</f>
        <v>41275</v>
      </c>
      <c r="S1770" s="6">
        <f>IFERROR(DATE(YEAR(Incoming_Data[[#This Row],[Completed Day]]),MONTH(Incoming_Data[[#This Row],[Completed Day]]),1),"")</f>
        <v>41334</v>
      </c>
      <c r="T1770" s="6">
        <f>IFERROR(DATE(YEAR(Incoming_Data[[#This Row],[Confirmed Day]]),MONTH(Incoming_Data[[#This Row],[Confirmed Day]]),1),"")</f>
        <v>41395</v>
      </c>
      <c r="U1770" s="12">
        <f>IF(ISNUMBER(Incoming_Data[[#This Row],[Completed Day]]),1,0)</f>
        <v>1</v>
      </c>
      <c r="V1770" s="12">
        <f>IF(ISNUMBER(Incoming_Data[[#This Row],[Confirmed Day]]),1,0)</f>
        <v>1</v>
      </c>
      <c r="X1770" t="s">
        <v>12159</v>
      </c>
      <c r="Y1770" s="36">
        <v>41417</v>
      </c>
      <c r="AA1770" t="s">
        <v>7468</v>
      </c>
      <c r="AB1770" s="36">
        <v>41384</v>
      </c>
    </row>
    <row r="1771" spans="2:28" x14ac:dyDescent="0.25">
      <c r="B1771" s="24" t="s">
        <v>30</v>
      </c>
      <c r="C1771" s="24" t="s">
        <v>17</v>
      </c>
      <c r="D1771" s="24" t="s">
        <v>2196</v>
      </c>
      <c r="E1771" s="24" t="s">
        <v>9304</v>
      </c>
      <c r="F1771" s="24" t="s">
        <v>11901</v>
      </c>
      <c r="G1771" s="36">
        <v>41332</v>
      </c>
      <c r="H1771" s="36">
        <v>41332</v>
      </c>
      <c r="I1771" s="12">
        <v>3</v>
      </c>
      <c r="J1771" s="12">
        <v>3</v>
      </c>
      <c r="K1771" s="12">
        <v>3</v>
      </c>
      <c r="L1771" s="24" t="s">
        <v>10597</v>
      </c>
      <c r="M1771" t="str">
        <f>VLOOKUP(LEFT(Incoming_Data[[#This Row],[Object ID]],1),Lookup[#All],2,FALSE)</f>
        <v>Incident</v>
      </c>
      <c r="N1771" s="36">
        <f>IFERROR(VLOOKUP(Incoming_Data[[#This Row],[Object ID]],SP_Data[#All],2,FALSE),"")</f>
        <v>41353</v>
      </c>
      <c r="O1771" s="36">
        <f>IFERROR(VLOOKUP(Incoming_Data[[#This Row],[Object ID]],Finalized_Data[#All],2,FALSE),"")</f>
        <v>41425</v>
      </c>
      <c r="P17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1" s="6">
        <f>IFERROR(DATE(YEAR(Incoming_Data[[#This Row],[Incoming Day]]),MONTH(Incoming_Data[[#This Row],[Incoming Day]]),1),"")</f>
        <v>41306</v>
      </c>
      <c r="R1771" s="3">
        <f>DATE(YEAR(Incoming_Data[[#This Row],[Incoming Day]]),1,1)</f>
        <v>41275</v>
      </c>
      <c r="S1771" s="6">
        <f>IFERROR(DATE(YEAR(Incoming_Data[[#This Row],[Completed Day]]),MONTH(Incoming_Data[[#This Row],[Completed Day]]),1),"")</f>
        <v>41334</v>
      </c>
      <c r="T1771" s="6">
        <f>IFERROR(DATE(YEAR(Incoming_Data[[#This Row],[Confirmed Day]]),MONTH(Incoming_Data[[#This Row],[Confirmed Day]]),1),"")</f>
        <v>41395</v>
      </c>
      <c r="U1771" s="12">
        <f>IF(ISNUMBER(Incoming_Data[[#This Row],[Completed Day]]),1,0)</f>
        <v>1</v>
      </c>
      <c r="V1771" s="12">
        <f>IF(ISNUMBER(Incoming_Data[[#This Row],[Confirmed Day]]),1,0)</f>
        <v>1</v>
      </c>
      <c r="X1771" t="s">
        <v>11877</v>
      </c>
      <c r="Y1771" s="36">
        <v>41416</v>
      </c>
      <c r="AA1771" t="s">
        <v>7455</v>
      </c>
      <c r="AB1771" s="36">
        <v>41384</v>
      </c>
    </row>
    <row r="1772" spans="2:28" x14ac:dyDescent="0.25">
      <c r="B1772" s="24" t="s">
        <v>30</v>
      </c>
      <c r="C1772" s="24" t="s">
        <v>17</v>
      </c>
      <c r="D1772" s="24" t="s">
        <v>2196</v>
      </c>
      <c r="E1772" s="24" t="s">
        <v>9286</v>
      </c>
      <c r="F1772" s="24" t="s">
        <v>9287</v>
      </c>
      <c r="G1772" s="36">
        <v>41331</v>
      </c>
      <c r="H1772" s="36">
        <v>41331</v>
      </c>
      <c r="I1772" s="12">
        <v>3</v>
      </c>
      <c r="J1772" s="12">
        <v>3</v>
      </c>
      <c r="K1772" s="12">
        <v>3</v>
      </c>
      <c r="L1772" s="24" t="s">
        <v>10597</v>
      </c>
      <c r="M1772" t="str">
        <f>VLOOKUP(LEFT(Incoming_Data[[#This Row],[Object ID]],1),Lookup[#All],2,FALSE)</f>
        <v>Incident</v>
      </c>
      <c r="N1772" s="36">
        <f>IFERROR(VLOOKUP(Incoming_Data[[#This Row],[Object ID]],SP_Data[#All],2,FALSE),"")</f>
        <v>41353</v>
      </c>
      <c r="O1772" s="36">
        <f>IFERROR(VLOOKUP(Incoming_Data[[#This Row],[Object ID]],Finalized_Data[#All],2,FALSE),"")</f>
        <v>41384</v>
      </c>
      <c r="P17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2" s="6">
        <f>IFERROR(DATE(YEAR(Incoming_Data[[#This Row],[Incoming Day]]),MONTH(Incoming_Data[[#This Row],[Incoming Day]]),1),"")</f>
        <v>41306</v>
      </c>
      <c r="R1772" s="3">
        <f>DATE(YEAR(Incoming_Data[[#This Row],[Incoming Day]]),1,1)</f>
        <v>41275</v>
      </c>
      <c r="S1772" s="6">
        <f>IFERROR(DATE(YEAR(Incoming_Data[[#This Row],[Completed Day]]),MONTH(Incoming_Data[[#This Row],[Completed Day]]),1),"")</f>
        <v>41334</v>
      </c>
      <c r="T1772" s="6">
        <f>IFERROR(DATE(YEAR(Incoming_Data[[#This Row],[Confirmed Day]]),MONTH(Incoming_Data[[#This Row],[Confirmed Day]]),1),"")</f>
        <v>41365</v>
      </c>
      <c r="U1772" s="12">
        <f>IF(ISNUMBER(Incoming_Data[[#This Row],[Completed Day]]),1,0)</f>
        <v>1</v>
      </c>
      <c r="V1772" s="12">
        <f>IF(ISNUMBER(Incoming_Data[[#This Row],[Confirmed Day]]),1,0)</f>
        <v>1</v>
      </c>
      <c r="X1772" t="s">
        <v>11327</v>
      </c>
      <c r="Y1772" s="36">
        <v>41423</v>
      </c>
      <c r="AA1772" t="s">
        <v>7450</v>
      </c>
      <c r="AB1772" s="36">
        <v>41384</v>
      </c>
    </row>
    <row r="1773" spans="2:28" x14ac:dyDescent="0.25">
      <c r="B1773" s="24" t="s">
        <v>30</v>
      </c>
      <c r="C1773" s="24" t="s">
        <v>17</v>
      </c>
      <c r="D1773" s="24" t="s">
        <v>2196</v>
      </c>
      <c r="E1773" s="24" t="s">
        <v>9217</v>
      </c>
      <c r="F1773" s="24" t="s">
        <v>519</v>
      </c>
      <c r="G1773" s="36">
        <v>41333</v>
      </c>
      <c r="H1773" s="36">
        <v>41333</v>
      </c>
      <c r="I1773" s="12">
        <v>3</v>
      </c>
      <c r="J1773" s="12">
        <v>3</v>
      </c>
      <c r="K1773" s="12">
        <v>3</v>
      </c>
      <c r="L1773" s="24" t="s">
        <v>10597</v>
      </c>
      <c r="M1773" t="str">
        <f>VLOOKUP(LEFT(Incoming_Data[[#This Row],[Object ID]],1),Lookup[#All],2,FALSE)</f>
        <v>Incident</v>
      </c>
      <c r="N1773" s="36">
        <f>IFERROR(VLOOKUP(Incoming_Data[[#This Row],[Object ID]],SP_Data[#All],2,FALSE),"")</f>
        <v>41353</v>
      </c>
      <c r="O1773" s="36">
        <f>IFERROR(VLOOKUP(Incoming_Data[[#This Row],[Object ID]],Finalized_Data[#All],2,FALSE),"")</f>
        <v>41425</v>
      </c>
      <c r="P17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3" s="6">
        <f>IFERROR(DATE(YEAR(Incoming_Data[[#This Row],[Incoming Day]]),MONTH(Incoming_Data[[#This Row],[Incoming Day]]),1),"")</f>
        <v>41306</v>
      </c>
      <c r="R1773" s="3">
        <f>DATE(YEAR(Incoming_Data[[#This Row],[Incoming Day]]),1,1)</f>
        <v>41275</v>
      </c>
      <c r="S1773" s="6">
        <f>IFERROR(DATE(YEAR(Incoming_Data[[#This Row],[Completed Day]]),MONTH(Incoming_Data[[#This Row],[Completed Day]]),1),"")</f>
        <v>41334</v>
      </c>
      <c r="T1773" s="6">
        <f>IFERROR(DATE(YEAR(Incoming_Data[[#This Row],[Confirmed Day]]),MONTH(Incoming_Data[[#This Row],[Confirmed Day]]),1),"")</f>
        <v>41395</v>
      </c>
      <c r="U1773" s="12">
        <f>IF(ISNUMBER(Incoming_Data[[#This Row],[Completed Day]]),1,0)</f>
        <v>1</v>
      </c>
      <c r="V1773" s="12">
        <f>IF(ISNUMBER(Incoming_Data[[#This Row],[Confirmed Day]]),1,0)</f>
        <v>1</v>
      </c>
      <c r="X1773" t="s">
        <v>12020</v>
      </c>
      <c r="Y1773" s="36">
        <v>41416</v>
      </c>
      <c r="AA1773" t="s">
        <v>7446</v>
      </c>
      <c r="AB1773" s="36">
        <v>41414</v>
      </c>
    </row>
    <row r="1774" spans="2:28" x14ac:dyDescent="0.25">
      <c r="B1774" s="24" t="s">
        <v>30</v>
      </c>
      <c r="C1774" s="24" t="s">
        <v>17</v>
      </c>
      <c r="D1774" s="24" t="s">
        <v>2196</v>
      </c>
      <c r="E1774" s="24" t="s">
        <v>9048</v>
      </c>
      <c r="F1774" s="24" t="s">
        <v>11902</v>
      </c>
      <c r="G1774" s="36">
        <v>41335</v>
      </c>
      <c r="H1774" s="36">
        <v>41335</v>
      </c>
      <c r="I1774" s="12">
        <v>3</v>
      </c>
      <c r="J1774" s="12">
        <v>3</v>
      </c>
      <c r="K1774" s="12">
        <v>3</v>
      </c>
      <c r="L1774" s="24" t="s">
        <v>10597</v>
      </c>
      <c r="M1774" t="str">
        <f>VLOOKUP(LEFT(Incoming_Data[[#This Row],[Object ID]],1),Lookup[#All],2,FALSE)</f>
        <v>Incident</v>
      </c>
      <c r="N1774" s="36">
        <f>IFERROR(VLOOKUP(Incoming_Data[[#This Row],[Object ID]],SP_Data[#All],2,FALSE),"")</f>
        <v>41353</v>
      </c>
      <c r="O1774" s="36">
        <f>IFERROR(VLOOKUP(Incoming_Data[[#This Row],[Object ID]],Finalized_Data[#All],2,FALSE),"")</f>
        <v>41425</v>
      </c>
      <c r="P17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4" s="6">
        <f>IFERROR(DATE(YEAR(Incoming_Data[[#This Row],[Incoming Day]]),MONTH(Incoming_Data[[#This Row],[Incoming Day]]),1),"")</f>
        <v>41334</v>
      </c>
      <c r="R1774" s="3">
        <f>DATE(YEAR(Incoming_Data[[#This Row],[Incoming Day]]),1,1)</f>
        <v>41275</v>
      </c>
      <c r="S1774" s="6">
        <f>IFERROR(DATE(YEAR(Incoming_Data[[#This Row],[Completed Day]]),MONTH(Incoming_Data[[#This Row],[Completed Day]]),1),"")</f>
        <v>41334</v>
      </c>
      <c r="T1774" s="6">
        <f>IFERROR(DATE(YEAR(Incoming_Data[[#This Row],[Confirmed Day]]),MONTH(Incoming_Data[[#This Row],[Confirmed Day]]),1),"")</f>
        <v>41395</v>
      </c>
      <c r="U1774" s="12">
        <f>IF(ISNUMBER(Incoming_Data[[#This Row],[Completed Day]]),1,0)</f>
        <v>1</v>
      </c>
      <c r="V1774" s="12">
        <f>IF(ISNUMBER(Incoming_Data[[#This Row],[Confirmed Day]]),1,0)</f>
        <v>1</v>
      </c>
      <c r="X1774" t="s">
        <v>11879</v>
      </c>
      <c r="Y1774" s="36">
        <v>41416</v>
      </c>
      <c r="AA1774" t="s">
        <v>7421</v>
      </c>
      <c r="AB1774" s="36">
        <v>41384</v>
      </c>
    </row>
    <row r="1775" spans="2:28" x14ac:dyDescent="0.25">
      <c r="B1775" s="24" t="s">
        <v>30</v>
      </c>
      <c r="C1775" s="24" t="s">
        <v>17</v>
      </c>
      <c r="D1775" s="24" t="s">
        <v>2196</v>
      </c>
      <c r="E1775" s="24" t="s">
        <v>9038</v>
      </c>
      <c r="F1775" s="24" t="s">
        <v>11903</v>
      </c>
      <c r="G1775" s="36">
        <v>41312</v>
      </c>
      <c r="H1775" s="36">
        <v>41312</v>
      </c>
      <c r="I1775" s="12">
        <v>3</v>
      </c>
      <c r="J1775" s="12">
        <v>3</v>
      </c>
      <c r="K1775" s="12">
        <v>3</v>
      </c>
      <c r="L1775" s="24" t="s">
        <v>10597</v>
      </c>
      <c r="M1775" t="str">
        <f>VLOOKUP(LEFT(Incoming_Data[[#This Row],[Object ID]],1),Lookup[#All],2,FALSE)</f>
        <v>Incident</v>
      </c>
      <c r="N1775" s="36">
        <f>IFERROR(VLOOKUP(Incoming_Data[[#This Row],[Object ID]],SP_Data[#All],2,FALSE),"")</f>
        <v>41353</v>
      </c>
      <c r="O1775" s="36">
        <f>IFERROR(VLOOKUP(Incoming_Data[[#This Row],[Object ID]],Finalized_Data[#All],2,FALSE),"")</f>
        <v>41425</v>
      </c>
      <c r="P17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5" s="6">
        <f>IFERROR(DATE(YEAR(Incoming_Data[[#This Row],[Incoming Day]]),MONTH(Incoming_Data[[#This Row],[Incoming Day]]),1),"")</f>
        <v>41306</v>
      </c>
      <c r="R1775" s="3">
        <f>DATE(YEAR(Incoming_Data[[#This Row],[Incoming Day]]),1,1)</f>
        <v>41275</v>
      </c>
      <c r="S1775" s="6">
        <f>IFERROR(DATE(YEAR(Incoming_Data[[#This Row],[Completed Day]]),MONTH(Incoming_Data[[#This Row],[Completed Day]]),1),"")</f>
        <v>41334</v>
      </c>
      <c r="T1775" s="6">
        <f>IFERROR(DATE(YEAR(Incoming_Data[[#This Row],[Confirmed Day]]),MONTH(Incoming_Data[[#This Row],[Confirmed Day]]),1),"")</f>
        <v>41395</v>
      </c>
      <c r="U1775" s="12">
        <f>IF(ISNUMBER(Incoming_Data[[#This Row],[Completed Day]]),1,0)</f>
        <v>1</v>
      </c>
      <c r="V1775" s="12">
        <f>IF(ISNUMBER(Incoming_Data[[#This Row],[Confirmed Day]]),1,0)</f>
        <v>1</v>
      </c>
      <c r="X1775" t="s">
        <v>11415</v>
      </c>
      <c r="Y1775" s="36">
        <v>41417</v>
      </c>
      <c r="AA1775" t="s">
        <v>7426</v>
      </c>
      <c r="AB1775" s="36">
        <v>41426</v>
      </c>
    </row>
    <row r="1776" spans="2:28" x14ac:dyDescent="0.25">
      <c r="B1776" s="24" t="s">
        <v>30</v>
      </c>
      <c r="C1776" s="24" t="s">
        <v>17</v>
      </c>
      <c r="D1776" s="24" t="s">
        <v>2196</v>
      </c>
      <c r="E1776" s="24" t="s">
        <v>8690</v>
      </c>
      <c r="F1776" s="24" t="s">
        <v>11904</v>
      </c>
      <c r="G1776" s="36">
        <v>41339</v>
      </c>
      <c r="H1776" s="36">
        <v>41339</v>
      </c>
      <c r="I1776" s="12">
        <v>3</v>
      </c>
      <c r="J1776" s="12">
        <v>3</v>
      </c>
      <c r="K1776" s="12">
        <v>3</v>
      </c>
      <c r="L1776" s="24" t="s">
        <v>10597</v>
      </c>
      <c r="M1776" t="str">
        <f>VLOOKUP(LEFT(Incoming_Data[[#This Row],[Object ID]],1),Lookup[#All],2,FALSE)</f>
        <v>Incident</v>
      </c>
      <c r="N1776" s="36">
        <f>IFERROR(VLOOKUP(Incoming_Data[[#This Row],[Object ID]],SP_Data[#All],2,FALSE),"")</f>
        <v>41353</v>
      </c>
      <c r="O1776" s="36">
        <f>IFERROR(VLOOKUP(Incoming_Data[[#This Row],[Object ID]],Finalized_Data[#All],2,FALSE),"")</f>
        <v>41425</v>
      </c>
      <c r="P17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6" s="6">
        <f>IFERROR(DATE(YEAR(Incoming_Data[[#This Row],[Incoming Day]]),MONTH(Incoming_Data[[#This Row],[Incoming Day]]),1),"")</f>
        <v>41334</v>
      </c>
      <c r="R1776" s="3">
        <f>DATE(YEAR(Incoming_Data[[#This Row],[Incoming Day]]),1,1)</f>
        <v>41275</v>
      </c>
      <c r="S1776" s="6">
        <f>IFERROR(DATE(YEAR(Incoming_Data[[#This Row],[Completed Day]]),MONTH(Incoming_Data[[#This Row],[Completed Day]]),1),"")</f>
        <v>41334</v>
      </c>
      <c r="T1776" s="6">
        <f>IFERROR(DATE(YEAR(Incoming_Data[[#This Row],[Confirmed Day]]),MONTH(Incoming_Data[[#This Row],[Confirmed Day]]),1),"")</f>
        <v>41395</v>
      </c>
      <c r="U1776" s="12">
        <f>IF(ISNUMBER(Incoming_Data[[#This Row],[Completed Day]]),1,0)</f>
        <v>1</v>
      </c>
      <c r="V1776" s="12">
        <f>IF(ISNUMBER(Incoming_Data[[#This Row],[Confirmed Day]]),1,0)</f>
        <v>1</v>
      </c>
      <c r="X1776" t="s">
        <v>11770</v>
      </c>
      <c r="Y1776" s="36">
        <v>41428</v>
      </c>
      <c r="AA1776" t="s">
        <v>7409</v>
      </c>
      <c r="AB1776" s="36">
        <v>41425</v>
      </c>
    </row>
    <row r="1777" spans="2:28" x14ac:dyDescent="0.25">
      <c r="B1777" s="24" t="s">
        <v>30</v>
      </c>
      <c r="C1777" s="24" t="s">
        <v>17</v>
      </c>
      <c r="D1777" s="24" t="s">
        <v>2196</v>
      </c>
      <c r="E1777" s="24" t="s">
        <v>8639</v>
      </c>
      <c r="F1777" s="24" t="s">
        <v>11905</v>
      </c>
      <c r="G1777" s="36">
        <v>41332</v>
      </c>
      <c r="H1777" s="36">
        <v>41332</v>
      </c>
      <c r="I1777" s="12">
        <v>3</v>
      </c>
      <c r="J1777" s="12">
        <v>3</v>
      </c>
      <c r="K1777" s="12">
        <v>3</v>
      </c>
      <c r="L1777" s="24" t="s">
        <v>10597</v>
      </c>
      <c r="M1777" t="str">
        <f>VLOOKUP(LEFT(Incoming_Data[[#This Row],[Object ID]],1),Lookup[#All],2,FALSE)</f>
        <v>Incident</v>
      </c>
      <c r="N1777" s="36">
        <f>IFERROR(VLOOKUP(Incoming_Data[[#This Row],[Object ID]],SP_Data[#All],2,FALSE),"")</f>
        <v>41353</v>
      </c>
      <c r="O1777" s="36">
        <f>IFERROR(VLOOKUP(Incoming_Data[[#This Row],[Object ID]],Finalized_Data[#All],2,FALSE),"")</f>
        <v>41425</v>
      </c>
      <c r="P17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7" s="6">
        <f>IFERROR(DATE(YEAR(Incoming_Data[[#This Row],[Incoming Day]]),MONTH(Incoming_Data[[#This Row],[Incoming Day]]),1),"")</f>
        <v>41306</v>
      </c>
      <c r="R1777" s="3">
        <f>DATE(YEAR(Incoming_Data[[#This Row],[Incoming Day]]),1,1)</f>
        <v>41275</v>
      </c>
      <c r="S1777" s="6">
        <f>IFERROR(DATE(YEAR(Incoming_Data[[#This Row],[Completed Day]]),MONTH(Incoming_Data[[#This Row],[Completed Day]]),1),"")</f>
        <v>41334</v>
      </c>
      <c r="T1777" s="6">
        <f>IFERROR(DATE(YEAR(Incoming_Data[[#This Row],[Confirmed Day]]),MONTH(Incoming_Data[[#This Row],[Confirmed Day]]),1),"")</f>
        <v>41395</v>
      </c>
      <c r="U1777" s="12">
        <f>IF(ISNUMBER(Incoming_Data[[#This Row],[Completed Day]]),1,0)</f>
        <v>1</v>
      </c>
      <c r="V1777" s="12">
        <f>IF(ISNUMBER(Incoming_Data[[#This Row],[Confirmed Day]]),1,0)</f>
        <v>1</v>
      </c>
      <c r="X1777" t="s">
        <v>1004</v>
      </c>
      <c r="Y1777" s="36">
        <v>41418</v>
      </c>
      <c r="AA1777" t="s">
        <v>7400</v>
      </c>
      <c r="AB1777" s="36">
        <v>41374</v>
      </c>
    </row>
    <row r="1778" spans="2:28" x14ac:dyDescent="0.25">
      <c r="B1778" s="24" t="s">
        <v>30</v>
      </c>
      <c r="C1778" s="24" t="s">
        <v>17</v>
      </c>
      <c r="D1778" s="24" t="s">
        <v>2196</v>
      </c>
      <c r="E1778" s="24" t="s">
        <v>8617</v>
      </c>
      <c r="F1778" s="24" t="s">
        <v>11906</v>
      </c>
      <c r="G1778" s="36">
        <v>41339</v>
      </c>
      <c r="H1778" s="36">
        <v>41338</v>
      </c>
      <c r="I1778" s="12">
        <v>2</v>
      </c>
      <c r="J1778" s="12">
        <v>2</v>
      </c>
      <c r="K1778" s="12">
        <v>2</v>
      </c>
      <c r="L1778" s="24" t="s">
        <v>10597</v>
      </c>
      <c r="M1778" t="str">
        <f>VLOOKUP(LEFT(Incoming_Data[[#This Row],[Object ID]],1),Lookup[#All],2,FALSE)</f>
        <v>Incident</v>
      </c>
      <c r="N1778" s="36">
        <f>IFERROR(VLOOKUP(Incoming_Data[[#This Row],[Object ID]],SP_Data[#All],2,FALSE),"")</f>
        <v>41353</v>
      </c>
      <c r="O1778" s="36">
        <f>IFERROR(VLOOKUP(Incoming_Data[[#This Row],[Object ID]],Finalized_Data[#All],2,FALSE),"")</f>
        <v>41384</v>
      </c>
      <c r="P17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8" s="6">
        <f>IFERROR(DATE(YEAR(Incoming_Data[[#This Row],[Incoming Day]]),MONTH(Incoming_Data[[#This Row],[Incoming Day]]),1),"")</f>
        <v>41334</v>
      </c>
      <c r="R1778" s="3">
        <f>DATE(YEAR(Incoming_Data[[#This Row],[Incoming Day]]),1,1)</f>
        <v>41275</v>
      </c>
      <c r="S1778" s="6">
        <f>IFERROR(DATE(YEAR(Incoming_Data[[#This Row],[Completed Day]]),MONTH(Incoming_Data[[#This Row],[Completed Day]]),1),"")</f>
        <v>41334</v>
      </c>
      <c r="T1778" s="6">
        <f>IFERROR(DATE(YEAR(Incoming_Data[[#This Row],[Confirmed Day]]),MONTH(Incoming_Data[[#This Row],[Confirmed Day]]),1),"")</f>
        <v>41365</v>
      </c>
      <c r="U1778" s="12">
        <f>IF(ISNUMBER(Incoming_Data[[#This Row],[Completed Day]]),1,0)</f>
        <v>1</v>
      </c>
      <c r="V1778" s="12">
        <f>IF(ISNUMBER(Incoming_Data[[#This Row],[Confirmed Day]]),1,0)</f>
        <v>1</v>
      </c>
      <c r="X1778" t="s">
        <v>12098</v>
      </c>
      <c r="Y1778" s="36">
        <v>41417</v>
      </c>
      <c r="AA1778" t="s">
        <v>7396</v>
      </c>
      <c r="AB1778" s="36">
        <v>41384</v>
      </c>
    </row>
    <row r="1779" spans="2:28" x14ac:dyDescent="0.25">
      <c r="B1779" s="24" t="s">
        <v>30</v>
      </c>
      <c r="C1779" s="24" t="s">
        <v>17</v>
      </c>
      <c r="D1779" s="24" t="s">
        <v>2196</v>
      </c>
      <c r="E1779" s="24" t="s">
        <v>8599</v>
      </c>
      <c r="F1779" s="24" t="s">
        <v>431</v>
      </c>
      <c r="G1779" s="36">
        <v>41338</v>
      </c>
      <c r="H1779" s="36">
        <v>41338</v>
      </c>
      <c r="I1779" s="12">
        <v>3</v>
      </c>
      <c r="J1779" s="12">
        <v>3</v>
      </c>
      <c r="K1779" s="12">
        <v>3</v>
      </c>
      <c r="L1779" s="24" t="s">
        <v>10597</v>
      </c>
      <c r="M1779" t="str">
        <f>VLOOKUP(LEFT(Incoming_Data[[#This Row],[Object ID]],1),Lookup[#All],2,FALSE)</f>
        <v>Incident</v>
      </c>
      <c r="N1779" s="36">
        <f>IFERROR(VLOOKUP(Incoming_Data[[#This Row],[Object ID]],SP_Data[#All],2,FALSE),"")</f>
        <v>41353</v>
      </c>
      <c r="O1779" s="36">
        <f>IFERROR(VLOOKUP(Incoming_Data[[#This Row],[Object ID]],Finalized_Data[#All],2,FALSE),"")</f>
        <v>41425</v>
      </c>
      <c r="P17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79" s="6">
        <f>IFERROR(DATE(YEAR(Incoming_Data[[#This Row],[Incoming Day]]),MONTH(Incoming_Data[[#This Row],[Incoming Day]]),1),"")</f>
        <v>41334</v>
      </c>
      <c r="R1779" s="3">
        <f>DATE(YEAR(Incoming_Data[[#This Row],[Incoming Day]]),1,1)</f>
        <v>41275</v>
      </c>
      <c r="S1779" s="6">
        <f>IFERROR(DATE(YEAR(Incoming_Data[[#This Row],[Completed Day]]),MONTH(Incoming_Data[[#This Row],[Completed Day]]),1),"")</f>
        <v>41334</v>
      </c>
      <c r="T1779" s="6">
        <f>IFERROR(DATE(YEAR(Incoming_Data[[#This Row],[Confirmed Day]]),MONTH(Incoming_Data[[#This Row],[Confirmed Day]]),1),"")</f>
        <v>41395</v>
      </c>
      <c r="U1779" s="12">
        <f>IF(ISNUMBER(Incoming_Data[[#This Row],[Completed Day]]),1,0)</f>
        <v>1</v>
      </c>
      <c r="V1779" s="12">
        <f>IF(ISNUMBER(Incoming_Data[[#This Row],[Confirmed Day]]),1,0)</f>
        <v>1</v>
      </c>
      <c r="X1779" t="s">
        <v>11417</v>
      </c>
      <c r="Y1779" s="36">
        <v>41417</v>
      </c>
      <c r="AA1779" t="s">
        <v>7392</v>
      </c>
      <c r="AB1779" s="36">
        <v>41384</v>
      </c>
    </row>
    <row r="1780" spans="2:28" x14ac:dyDescent="0.25">
      <c r="B1780" s="24" t="s">
        <v>30</v>
      </c>
      <c r="C1780" s="24" t="s">
        <v>17</v>
      </c>
      <c r="D1780" s="24" t="s">
        <v>2196</v>
      </c>
      <c r="E1780" s="24" t="s">
        <v>8455</v>
      </c>
      <c r="F1780" s="24" t="s">
        <v>11907</v>
      </c>
      <c r="G1780" s="36">
        <v>41342</v>
      </c>
      <c r="H1780" s="36">
        <v>41341</v>
      </c>
      <c r="I1780" s="12">
        <v>3</v>
      </c>
      <c r="J1780" s="12">
        <v>3</v>
      </c>
      <c r="K1780" s="12">
        <v>3</v>
      </c>
      <c r="L1780" s="24" t="s">
        <v>10597</v>
      </c>
      <c r="M1780" t="str">
        <f>VLOOKUP(LEFT(Incoming_Data[[#This Row],[Object ID]],1),Lookup[#All],2,FALSE)</f>
        <v>Incident</v>
      </c>
      <c r="N1780" s="36">
        <f>IFERROR(VLOOKUP(Incoming_Data[[#This Row],[Object ID]],SP_Data[#All],2,FALSE),"")</f>
        <v>41353</v>
      </c>
      <c r="O1780" s="36">
        <f>IFERROR(VLOOKUP(Incoming_Data[[#This Row],[Object ID]],Finalized_Data[#All],2,FALSE),"")</f>
        <v>41425</v>
      </c>
      <c r="P17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0" s="6">
        <f>IFERROR(DATE(YEAR(Incoming_Data[[#This Row],[Incoming Day]]),MONTH(Incoming_Data[[#This Row],[Incoming Day]]),1),"")</f>
        <v>41334</v>
      </c>
      <c r="R1780" s="3">
        <f>DATE(YEAR(Incoming_Data[[#This Row],[Incoming Day]]),1,1)</f>
        <v>41275</v>
      </c>
      <c r="S1780" s="6">
        <f>IFERROR(DATE(YEAR(Incoming_Data[[#This Row],[Completed Day]]),MONTH(Incoming_Data[[#This Row],[Completed Day]]),1),"")</f>
        <v>41334</v>
      </c>
      <c r="T1780" s="6">
        <f>IFERROR(DATE(YEAR(Incoming_Data[[#This Row],[Confirmed Day]]),MONTH(Incoming_Data[[#This Row],[Confirmed Day]]),1),"")</f>
        <v>41395</v>
      </c>
      <c r="U1780" s="12">
        <f>IF(ISNUMBER(Incoming_Data[[#This Row],[Completed Day]]),1,0)</f>
        <v>1</v>
      </c>
      <c r="V1780" s="12">
        <f>IF(ISNUMBER(Incoming_Data[[#This Row],[Confirmed Day]]),1,0)</f>
        <v>1</v>
      </c>
      <c r="X1780" t="s">
        <v>2474</v>
      </c>
      <c r="Y1780" s="36">
        <v>41428</v>
      </c>
      <c r="AA1780" t="s">
        <v>7386</v>
      </c>
      <c r="AB1780" s="36">
        <v>41426</v>
      </c>
    </row>
    <row r="1781" spans="2:28" x14ac:dyDescent="0.25">
      <c r="B1781" s="24" t="s">
        <v>30</v>
      </c>
      <c r="C1781" s="24" t="s">
        <v>17</v>
      </c>
      <c r="D1781" s="24" t="s">
        <v>2196</v>
      </c>
      <c r="E1781" s="24" t="s">
        <v>8181</v>
      </c>
      <c r="F1781" s="24" t="s">
        <v>11908</v>
      </c>
      <c r="G1781" s="36">
        <v>41337</v>
      </c>
      <c r="H1781" s="36">
        <v>41337</v>
      </c>
      <c r="I1781" s="12">
        <v>3</v>
      </c>
      <c r="J1781" s="12">
        <v>3</v>
      </c>
      <c r="K1781" s="12">
        <v>3</v>
      </c>
      <c r="L1781" s="24" t="s">
        <v>10597</v>
      </c>
      <c r="M1781" t="str">
        <f>VLOOKUP(LEFT(Incoming_Data[[#This Row],[Object ID]],1),Lookup[#All],2,FALSE)</f>
        <v>Incident</v>
      </c>
      <c r="N1781" s="36">
        <f>IFERROR(VLOOKUP(Incoming_Data[[#This Row],[Object ID]],SP_Data[#All],2,FALSE),"")</f>
        <v>41353</v>
      </c>
      <c r="O1781" s="36">
        <f>IFERROR(VLOOKUP(Incoming_Data[[#This Row],[Object ID]],Finalized_Data[#All],2,FALSE),"")</f>
        <v>41384</v>
      </c>
      <c r="P17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1" s="6">
        <f>IFERROR(DATE(YEAR(Incoming_Data[[#This Row],[Incoming Day]]),MONTH(Incoming_Data[[#This Row],[Incoming Day]]),1),"")</f>
        <v>41334</v>
      </c>
      <c r="R1781" s="3">
        <f>DATE(YEAR(Incoming_Data[[#This Row],[Incoming Day]]),1,1)</f>
        <v>41275</v>
      </c>
      <c r="S1781" s="6">
        <f>IFERROR(DATE(YEAR(Incoming_Data[[#This Row],[Completed Day]]),MONTH(Incoming_Data[[#This Row],[Completed Day]]),1),"")</f>
        <v>41334</v>
      </c>
      <c r="T1781" s="6">
        <f>IFERROR(DATE(YEAR(Incoming_Data[[#This Row],[Confirmed Day]]),MONTH(Incoming_Data[[#This Row],[Confirmed Day]]),1),"")</f>
        <v>41365</v>
      </c>
      <c r="U1781" s="12">
        <f>IF(ISNUMBER(Incoming_Data[[#This Row],[Completed Day]]),1,0)</f>
        <v>1</v>
      </c>
      <c r="V1781" s="12">
        <f>IF(ISNUMBER(Incoming_Data[[#This Row],[Confirmed Day]]),1,0)</f>
        <v>1</v>
      </c>
      <c r="X1781" t="s">
        <v>11418</v>
      </c>
      <c r="Y1781" s="36">
        <v>41417</v>
      </c>
      <c r="AA1781" t="s">
        <v>7382</v>
      </c>
      <c r="AB1781" s="36">
        <v>41425</v>
      </c>
    </row>
    <row r="1782" spans="2:28" x14ac:dyDescent="0.25">
      <c r="B1782" s="24" t="s">
        <v>30</v>
      </c>
      <c r="C1782" s="24" t="s">
        <v>17</v>
      </c>
      <c r="D1782" s="24" t="s">
        <v>2196</v>
      </c>
      <c r="E1782" s="24" t="s">
        <v>8042</v>
      </c>
      <c r="F1782" s="24" t="s">
        <v>11909</v>
      </c>
      <c r="G1782" s="36">
        <v>41340</v>
      </c>
      <c r="H1782" s="36">
        <v>41339</v>
      </c>
      <c r="I1782" s="12">
        <v>3</v>
      </c>
      <c r="J1782" s="12">
        <v>3</v>
      </c>
      <c r="K1782" s="12">
        <v>3</v>
      </c>
      <c r="L1782" s="24" t="s">
        <v>10597</v>
      </c>
      <c r="M1782" t="str">
        <f>VLOOKUP(LEFT(Incoming_Data[[#This Row],[Object ID]],1),Lookup[#All],2,FALSE)</f>
        <v>Incident</v>
      </c>
      <c r="N1782" s="36">
        <f>IFERROR(VLOOKUP(Incoming_Data[[#This Row],[Object ID]],SP_Data[#All],2,FALSE),"")</f>
        <v>41353</v>
      </c>
      <c r="O1782" s="36">
        <f>IFERROR(VLOOKUP(Incoming_Data[[#This Row],[Object ID]],Finalized_Data[#All],2,FALSE),"")</f>
        <v>41425</v>
      </c>
      <c r="P17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2" s="6">
        <f>IFERROR(DATE(YEAR(Incoming_Data[[#This Row],[Incoming Day]]),MONTH(Incoming_Data[[#This Row],[Incoming Day]]),1),"")</f>
        <v>41334</v>
      </c>
      <c r="R1782" s="3">
        <f>DATE(YEAR(Incoming_Data[[#This Row],[Incoming Day]]),1,1)</f>
        <v>41275</v>
      </c>
      <c r="S1782" s="6">
        <f>IFERROR(DATE(YEAR(Incoming_Data[[#This Row],[Completed Day]]),MONTH(Incoming_Data[[#This Row],[Completed Day]]),1),"")</f>
        <v>41334</v>
      </c>
      <c r="T1782" s="6">
        <f>IFERROR(DATE(YEAR(Incoming_Data[[#This Row],[Confirmed Day]]),MONTH(Incoming_Data[[#This Row],[Confirmed Day]]),1),"")</f>
        <v>41395</v>
      </c>
      <c r="U1782" s="12">
        <f>IF(ISNUMBER(Incoming_Data[[#This Row],[Completed Day]]),1,0)</f>
        <v>1</v>
      </c>
      <c r="V1782" s="12">
        <f>IF(ISNUMBER(Incoming_Data[[#This Row],[Confirmed Day]]),1,0)</f>
        <v>1</v>
      </c>
      <c r="X1782" t="s">
        <v>11420</v>
      </c>
      <c r="Y1782" s="36">
        <v>41417</v>
      </c>
      <c r="AA1782" t="s">
        <v>7377</v>
      </c>
      <c r="AB1782" s="36">
        <v>41354</v>
      </c>
    </row>
    <row r="1783" spans="2:28" x14ac:dyDescent="0.25">
      <c r="B1783" s="24" t="s">
        <v>30</v>
      </c>
      <c r="C1783" s="24" t="s">
        <v>17</v>
      </c>
      <c r="D1783" s="24" t="s">
        <v>2196</v>
      </c>
      <c r="E1783" s="24" t="s">
        <v>7866</v>
      </c>
      <c r="F1783" s="24" t="s">
        <v>11910</v>
      </c>
      <c r="G1783" s="36">
        <v>41347</v>
      </c>
      <c r="H1783" s="36">
        <v>41347</v>
      </c>
      <c r="I1783" s="12">
        <v>3</v>
      </c>
      <c r="J1783" s="12">
        <v>3</v>
      </c>
      <c r="K1783" s="12">
        <v>3</v>
      </c>
      <c r="L1783" s="24" t="s">
        <v>10597</v>
      </c>
      <c r="M1783" t="str">
        <f>VLOOKUP(LEFT(Incoming_Data[[#This Row],[Object ID]],1),Lookup[#All],2,FALSE)</f>
        <v>Incident</v>
      </c>
      <c r="N1783" s="36">
        <f>IFERROR(VLOOKUP(Incoming_Data[[#This Row],[Object ID]],SP_Data[#All],2,FALSE),"")</f>
        <v>41353</v>
      </c>
      <c r="O1783" s="36">
        <f>IFERROR(VLOOKUP(Incoming_Data[[#This Row],[Object ID]],Finalized_Data[#All],2,FALSE),"")</f>
        <v>41425</v>
      </c>
      <c r="P17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3" s="6">
        <f>IFERROR(DATE(YEAR(Incoming_Data[[#This Row],[Incoming Day]]),MONTH(Incoming_Data[[#This Row],[Incoming Day]]),1),"")</f>
        <v>41334</v>
      </c>
      <c r="R1783" s="3">
        <f>DATE(YEAR(Incoming_Data[[#This Row],[Incoming Day]]),1,1)</f>
        <v>41275</v>
      </c>
      <c r="S1783" s="6">
        <f>IFERROR(DATE(YEAR(Incoming_Data[[#This Row],[Completed Day]]),MONTH(Incoming_Data[[#This Row],[Completed Day]]),1),"")</f>
        <v>41334</v>
      </c>
      <c r="T1783" s="6">
        <f>IFERROR(DATE(YEAR(Incoming_Data[[#This Row],[Confirmed Day]]),MONTH(Incoming_Data[[#This Row],[Confirmed Day]]),1),"")</f>
        <v>41395</v>
      </c>
      <c r="U1783" s="12">
        <f>IF(ISNUMBER(Incoming_Data[[#This Row],[Completed Day]]),1,0)</f>
        <v>1</v>
      </c>
      <c r="V1783" s="12">
        <f>IF(ISNUMBER(Incoming_Data[[#This Row],[Confirmed Day]]),1,0)</f>
        <v>1</v>
      </c>
      <c r="X1783" t="s">
        <v>11421</v>
      </c>
      <c r="Y1783" s="36">
        <v>41417</v>
      </c>
      <c r="AA1783" t="s">
        <v>7370</v>
      </c>
      <c r="AB1783" s="36">
        <v>41425</v>
      </c>
    </row>
    <row r="1784" spans="2:28" x14ac:dyDescent="0.25">
      <c r="B1784" s="24" t="s">
        <v>30</v>
      </c>
      <c r="C1784" s="24" t="s">
        <v>17</v>
      </c>
      <c r="D1784" s="24" t="s">
        <v>2196</v>
      </c>
      <c r="E1784" s="24" t="s">
        <v>7839</v>
      </c>
      <c r="F1784" s="24" t="s">
        <v>11911</v>
      </c>
      <c r="G1784" s="36">
        <v>41346</v>
      </c>
      <c r="H1784" s="36">
        <v>41346</v>
      </c>
      <c r="I1784" s="12">
        <v>3</v>
      </c>
      <c r="J1784" s="12">
        <v>3</v>
      </c>
      <c r="K1784" s="12">
        <v>3</v>
      </c>
      <c r="L1784" s="24" t="s">
        <v>10597</v>
      </c>
      <c r="M1784" t="str">
        <f>VLOOKUP(LEFT(Incoming_Data[[#This Row],[Object ID]],1),Lookup[#All],2,FALSE)</f>
        <v>Incident</v>
      </c>
      <c r="N1784" s="36">
        <f>IFERROR(VLOOKUP(Incoming_Data[[#This Row],[Object ID]],SP_Data[#All],2,FALSE),"")</f>
        <v>41353</v>
      </c>
      <c r="O1784" s="36">
        <f>IFERROR(VLOOKUP(Incoming_Data[[#This Row],[Object ID]],Finalized_Data[#All],2,FALSE),"")</f>
        <v>41425</v>
      </c>
      <c r="P17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4" s="6">
        <f>IFERROR(DATE(YEAR(Incoming_Data[[#This Row],[Incoming Day]]),MONTH(Incoming_Data[[#This Row],[Incoming Day]]),1),"")</f>
        <v>41334</v>
      </c>
      <c r="R1784" s="3">
        <f>DATE(YEAR(Incoming_Data[[#This Row],[Incoming Day]]),1,1)</f>
        <v>41275</v>
      </c>
      <c r="S1784" s="6">
        <f>IFERROR(DATE(YEAR(Incoming_Data[[#This Row],[Completed Day]]),MONTH(Incoming_Data[[#This Row],[Completed Day]]),1),"")</f>
        <v>41334</v>
      </c>
      <c r="T1784" s="6">
        <f>IFERROR(DATE(YEAR(Incoming_Data[[#This Row],[Confirmed Day]]),MONTH(Incoming_Data[[#This Row],[Confirmed Day]]),1),"")</f>
        <v>41395</v>
      </c>
      <c r="U1784" s="12">
        <f>IF(ISNUMBER(Incoming_Data[[#This Row],[Completed Day]]),1,0)</f>
        <v>1</v>
      </c>
      <c r="V1784" s="12">
        <f>IF(ISNUMBER(Incoming_Data[[#This Row],[Confirmed Day]]),1,0)</f>
        <v>1</v>
      </c>
      <c r="X1784" t="s">
        <v>11422</v>
      </c>
      <c r="Y1784" s="36">
        <v>41417</v>
      </c>
      <c r="AA1784" t="s">
        <v>7355</v>
      </c>
      <c r="AB1784" s="36">
        <v>41384</v>
      </c>
    </row>
    <row r="1785" spans="2:28" x14ac:dyDescent="0.25">
      <c r="B1785" s="24" t="s">
        <v>30</v>
      </c>
      <c r="C1785" s="24" t="s">
        <v>17</v>
      </c>
      <c r="D1785" s="24" t="s">
        <v>2196</v>
      </c>
      <c r="E1785" s="24" t="s">
        <v>7569</v>
      </c>
      <c r="F1785" s="24" t="s">
        <v>11912</v>
      </c>
      <c r="G1785" s="36">
        <v>41351</v>
      </c>
      <c r="H1785" s="36">
        <v>41351</v>
      </c>
      <c r="I1785" s="12">
        <v>3</v>
      </c>
      <c r="J1785" s="12">
        <v>3</v>
      </c>
      <c r="K1785" s="12">
        <v>3</v>
      </c>
      <c r="L1785" s="24" t="s">
        <v>10597</v>
      </c>
      <c r="M1785" t="str">
        <f>VLOOKUP(LEFT(Incoming_Data[[#This Row],[Object ID]],1),Lookup[#All],2,FALSE)</f>
        <v>Incident</v>
      </c>
      <c r="N1785" s="36">
        <f>IFERROR(VLOOKUP(Incoming_Data[[#This Row],[Object ID]],SP_Data[#All],2,FALSE),"")</f>
        <v>41372</v>
      </c>
      <c r="O1785" s="36">
        <f>IFERROR(VLOOKUP(Incoming_Data[[#This Row],[Object ID]],Finalized_Data[#All],2,FALSE),"")</f>
        <v>41414</v>
      </c>
      <c r="P17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5" s="6">
        <f>IFERROR(DATE(YEAR(Incoming_Data[[#This Row],[Incoming Day]]),MONTH(Incoming_Data[[#This Row],[Incoming Day]]),1),"")</f>
        <v>41334</v>
      </c>
      <c r="R1785" s="3">
        <f>DATE(YEAR(Incoming_Data[[#This Row],[Incoming Day]]),1,1)</f>
        <v>41275</v>
      </c>
      <c r="S1785" s="6">
        <f>IFERROR(DATE(YEAR(Incoming_Data[[#This Row],[Completed Day]]),MONTH(Incoming_Data[[#This Row],[Completed Day]]),1),"")</f>
        <v>41365</v>
      </c>
      <c r="T1785" s="6">
        <f>IFERROR(DATE(YEAR(Incoming_Data[[#This Row],[Confirmed Day]]),MONTH(Incoming_Data[[#This Row],[Confirmed Day]]),1),"")</f>
        <v>41395</v>
      </c>
      <c r="U1785" s="12">
        <f>IF(ISNUMBER(Incoming_Data[[#This Row],[Completed Day]]),1,0)</f>
        <v>1</v>
      </c>
      <c r="V1785" s="12">
        <f>IF(ISNUMBER(Incoming_Data[[#This Row],[Confirmed Day]]),1,0)</f>
        <v>1</v>
      </c>
      <c r="X1785" t="s">
        <v>11423</v>
      </c>
      <c r="Y1785" s="36">
        <v>41418</v>
      </c>
      <c r="AA1785" t="s">
        <v>7346</v>
      </c>
      <c r="AB1785" s="36">
        <v>41425</v>
      </c>
    </row>
    <row r="1786" spans="2:28" x14ac:dyDescent="0.25">
      <c r="B1786" s="24" t="s">
        <v>30</v>
      </c>
      <c r="C1786" s="24" t="s">
        <v>17</v>
      </c>
      <c r="D1786" s="24" t="s">
        <v>2196</v>
      </c>
      <c r="E1786" s="24" t="s">
        <v>7446</v>
      </c>
      <c r="F1786" s="24" t="s">
        <v>11913</v>
      </c>
      <c r="G1786" s="36">
        <v>41351</v>
      </c>
      <c r="H1786" s="36">
        <v>41351</v>
      </c>
      <c r="I1786" s="12">
        <v>3</v>
      </c>
      <c r="J1786" s="12">
        <v>3</v>
      </c>
      <c r="K1786" s="12">
        <v>3</v>
      </c>
      <c r="L1786" s="24" t="s">
        <v>10597</v>
      </c>
      <c r="M1786" t="str">
        <f>VLOOKUP(LEFT(Incoming_Data[[#This Row],[Object ID]],1),Lookup[#All],2,FALSE)</f>
        <v>Incident</v>
      </c>
      <c r="N1786" s="36">
        <f>IFERROR(VLOOKUP(Incoming_Data[[#This Row],[Object ID]],SP_Data[#All],2,FALSE),"")</f>
        <v>41372</v>
      </c>
      <c r="O1786" s="36">
        <f>IFERROR(VLOOKUP(Incoming_Data[[#This Row],[Object ID]],Finalized_Data[#All],2,FALSE),"")</f>
        <v>41414</v>
      </c>
      <c r="P17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6" s="6">
        <f>IFERROR(DATE(YEAR(Incoming_Data[[#This Row],[Incoming Day]]),MONTH(Incoming_Data[[#This Row],[Incoming Day]]),1),"")</f>
        <v>41334</v>
      </c>
      <c r="R1786" s="3">
        <f>DATE(YEAR(Incoming_Data[[#This Row],[Incoming Day]]),1,1)</f>
        <v>41275</v>
      </c>
      <c r="S1786" s="6">
        <f>IFERROR(DATE(YEAR(Incoming_Data[[#This Row],[Completed Day]]),MONTH(Incoming_Data[[#This Row],[Completed Day]]),1),"")</f>
        <v>41365</v>
      </c>
      <c r="T1786" s="6">
        <f>IFERROR(DATE(YEAR(Incoming_Data[[#This Row],[Confirmed Day]]),MONTH(Incoming_Data[[#This Row],[Confirmed Day]]),1),"")</f>
        <v>41395</v>
      </c>
      <c r="U1786" s="12">
        <f>IF(ISNUMBER(Incoming_Data[[#This Row],[Completed Day]]),1,0)</f>
        <v>1</v>
      </c>
      <c r="V1786" s="12">
        <f>IF(ISNUMBER(Incoming_Data[[#This Row],[Confirmed Day]]),1,0)</f>
        <v>1</v>
      </c>
      <c r="X1786" t="s">
        <v>1006</v>
      </c>
      <c r="Y1786" s="36">
        <v>41417</v>
      </c>
      <c r="AA1786" t="s">
        <v>7341</v>
      </c>
      <c r="AB1786" s="36">
        <v>41384</v>
      </c>
    </row>
    <row r="1787" spans="2:28" x14ac:dyDescent="0.25">
      <c r="B1787" s="24" t="s">
        <v>30</v>
      </c>
      <c r="C1787" s="24" t="s">
        <v>17</v>
      </c>
      <c r="D1787" s="24" t="s">
        <v>2196</v>
      </c>
      <c r="E1787" s="24" t="s">
        <v>7334</v>
      </c>
      <c r="F1787" s="24" t="s">
        <v>11914</v>
      </c>
      <c r="G1787" s="36">
        <v>41352</v>
      </c>
      <c r="H1787" s="36">
        <v>41352</v>
      </c>
      <c r="I1787" s="12">
        <v>3</v>
      </c>
      <c r="J1787" s="12">
        <v>3</v>
      </c>
      <c r="K1787" s="12">
        <v>3</v>
      </c>
      <c r="L1787" s="24" t="s">
        <v>10597</v>
      </c>
      <c r="M1787" t="str">
        <f>VLOOKUP(LEFT(Incoming_Data[[#This Row],[Object ID]],1),Lookup[#All],2,FALSE)</f>
        <v>Incident</v>
      </c>
      <c r="N1787" s="36">
        <f>IFERROR(VLOOKUP(Incoming_Data[[#This Row],[Object ID]],SP_Data[#All],2,FALSE),"")</f>
        <v>41353</v>
      </c>
      <c r="O1787" s="36">
        <f>IFERROR(VLOOKUP(Incoming_Data[[#This Row],[Object ID]],Finalized_Data[#All],2,FALSE),"")</f>
        <v>41354</v>
      </c>
      <c r="P17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7" s="6">
        <f>IFERROR(DATE(YEAR(Incoming_Data[[#This Row],[Incoming Day]]),MONTH(Incoming_Data[[#This Row],[Incoming Day]]),1),"")</f>
        <v>41334</v>
      </c>
      <c r="R1787" s="3">
        <f>DATE(YEAR(Incoming_Data[[#This Row],[Incoming Day]]),1,1)</f>
        <v>41275</v>
      </c>
      <c r="S1787" s="6">
        <f>IFERROR(DATE(YEAR(Incoming_Data[[#This Row],[Completed Day]]),MONTH(Incoming_Data[[#This Row],[Completed Day]]),1),"")</f>
        <v>41334</v>
      </c>
      <c r="T1787" s="6">
        <f>IFERROR(DATE(YEAR(Incoming_Data[[#This Row],[Confirmed Day]]),MONTH(Incoming_Data[[#This Row],[Confirmed Day]]),1),"")</f>
        <v>41334</v>
      </c>
      <c r="U1787" s="12">
        <f>IF(ISNUMBER(Incoming_Data[[#This Row],[Completed Day]]),1,0)</f>
        <v>1</v>
      </c>
      <c r="V1787" s="12">
        <f>IF(ISNUMBER(Incoming_Data[[#This Row],[Confirmed Day]]),1,0)</f>
        <v>1</v>
      </c>
      <c r="X1787" t="s">
        <v>1943</v>
      </c>
      <c r="Y1787" s="36">
        <v>41417</v>
      </c>
      <c r="AA1787" t="s">
        <v>7351</v>
      </c>
      <c r="AB1787" s="36">
        <v>41384</v>
      </c>
    </row>
    <row r="1788" spans="2:28" x14ac:dyDescent="0.25">
      <c r="B1788" s="24" t="s">
        <v>30</v>
      </c>
      <c r="C1788" s="24" t="s">
        <v>17</v>
      </c>
      <c r="D1788" s="24" t="s">
        <v>2196</v>
      </c>
      <c r="E1788" s="24" t="s">
        <v>7329</v>
      </c>
      <c r="F1788" s="24" t="s">
        <v>11915</v>
      </c>
      <c r="G1788" s="36">
        <v>41327</v>
      </c>
      <c r="H1788" s="36">
        <v>41327</v>
      </c>
      <c r="I1788" s="12">
        <v>4</v>
      </c>
      <c r="J1788" s="12">
        <v>4</v>
      </c>
      <c r="K1788" s="12">
        <v>4</v>
      </c>
      <c r="L1788" s="24" t="s">
        <v>10597</v>
      </c>
      <c r="M1788" t="str">
        <f>VLOOKUP(LEFT(Incoming_Data[[#This Row],[Object ID]],1),Lookup[#All],2,FALSE)</f>
        <v>Incident</v>
      </c>
      <c r="N1788" s="36">
        <f>IFERROR(VLOOKUP(Incoming_Data[[#This Row],[Object ID]],SP_Data[#All],2,FALSE),"")</f>
        <v>41353</v>
      </c>
      <c r="O1788" s="36">
        <f>IFERROR(VLOOKUP(Incoming_Data[[#This Row],[Object ID]],Finalized_Data[#All],2,FALSE),"")</f>
        <v>41425</v>
      </c>
      <c r="P17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8" s="6">
        <f>IFERROR(DATE(YEAR(Incoming_Data[[#This Row],[Incoming Day]]),MONTH(Incoming_Data[[#This Row],[Incoming Day]]),1),"")</f>
        <v>41306</v>
      </c>
      <c r="R1788" s="3">
        <f>DATE(YEAR(Incoming_Data[[#This Row],[Incoming Day]]),1,1)</f>
        <v>41275</v>
      </c>
      <c r="S1788" s="6">
        <f>IFERROR(DATE(YEAR(Incoming_Data[[#This Row],[Completed Day]]),MONTH(Incoming_Data[[#This Row],[Completed Day]]),1),"")</f>
        <v>41334</v>
      </c>
      <c r="T1788" s="6">
        <f>IFERROR(DATE(YEAR(Incoming_Data[[#This Row],[Confirmed Day]]),MONTH(Incoming_Data[[#This Row],[Confirmed Day]]),1),"")</f>
        <v>41395</v>
      </c>
      <c r="U1788" s="12">
        <f>IF(ISNUMBER(Incoming_Data[[#This Row],[Completed Day]]),1,0)</f>
        <v>1</v>
      </c>
      <c r="V1788" s="12">
        <f>IF(ISNUMBER(Incoming_Data[[#This Row],[Confirmed Day]]),1,0)</f>
        <v>1</v>
      </c>
      <c r="X1788" t="s">
        <v>12536</v>
      </c>
      <c r="Y1788" s="36">
        <v>41417</v>
      </c>
      <c r="AA1788" t="s">
        <v>7334</v>
      </c>
      <c r="AB1788" s="36">
        <v>41354</v>
      </c>
    </row>
    <row r="1789" spans="2:28" x14ac:dyDescent="0.25">
      <c r="B1789" s="24" t="s">
        <v>30</v>
      </c>
      <c r="C1789" s="24" t="s">
        <v>17</v>
      </c>
      <c r="D1789" s="24" t="s">
        <v>2196</v>
      </c>
      <c r="E1789" s="24" t="s">
        <v>7290</v>
      </c>
      <c r="F1789" s="24" t="s">
        <v>11916</v>
      </c>
      <c r="G1789" s="36">
        <v>41345</v>
      </c>
      <c r="H1789" s="36">
        <v>41345</v>
      </c>
      <c r="I1789" s="12">
        <v>3</v>
      </c>
      <c r="J1789" s="12">
        <v>3</v>
      </c>
      <c r="K1789" s="12">
        <v>3</v>
      </c>
      <c r="L1789" s="24" t="s">
        <v>10597</v>
      </c>
      <c r="M1789" t="str">
        <f>VLOOKUP(LEFT(Incoming_Data[[#This Row],[Object ID]],1),Lookup[#All],2,FALSE)</f>
        <v>Incident</v>
      </c>
      <c r="N1789" s="36">
        <f>IFERROR(VLOOKUP(Incoming_Data[[#This Row],[Object ID]],SP_Data[#All],2,FALSE),"")</f>
        <v>41353</v>
      </c>
      <c r="O1789" s="36">
        <f>IFERROR(VLOOKUP(Incoming_Data[[#This Row],[Object ID]],Finalized_Data[#All],2,FALSE),"")</f>
        <v>41425</v>
      </c>
      <c r="P17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89" s="6">
        <f>IFERROR(DATE(YEAR(Incoming_Data[[#This Row],[Incoming Day]]),MONTH(Incoming_Data[[#This Row],[Incoming Day]]),1),"")</f>
        <v>41334</v>
      </c>
      <c r="R1789" s="3">
        <f>DATE(YEAR(Incoming_Data[[#This Row],[Incoming Day]]),1,1)</f>
        <v>41275</v>
      </c>
      <c r="S1789" s="6">
        <f>IFERROR(DATE(YEAR(Incoming_Data[[#This Row],[Completed Day]]),MONTH(Incoming_Data[[#This Row],[Completed Day]]),1),"")</f>
        <v>41334</v>
      </c>
      <c r="T1789" s="6">
        <f>IFERROR(DATE(YEAR(Incoming_Data[[#This Row],[Confirmed Day]]),MONTH(Incoming_Data[[#This Row],[Confirmed Day]]),1),"")</f>
        <v>41395</v>
      </c>
      <c r="U1789" s="12">
        <f>IF(ISNUMBER(Incoming_Data[[#This Row],[Completed Day]]),1,0)</f>
        <v>1</v>
      </c>
      <c r="V1789" s="12">
        <f>IF(ISNUMBER(Incoming_Data[[#This Row],[Confirmed Day]]),1,0)</f>
        <v>1</v>
      </c>
      <c r="X1789" t="s">
        <v>12538</v>
      </c>
      <c r="Y1789" s="36">
        <v>41417</v>
      </c>
      <c r="AA1789" t="s">
        <v>7329</v>
      </c>
      <c r="AB1789" s="36">
        <v>41425</v>
      </c>
    </row>
    <row r="1790" spans="2:28" x14ac:dyDescent="0.25">
      <c r="B1790" s="24" t="s">
        <v>30</v>
      </c>
      <c r="C1790" s="24" t="s">
        <v>17</v>
      </c>
      <c r="D1790" s="24" t="s">
        <v>2196</v>
      </c>
      <c r="E1790" s="24" t="s">
        <v>7228</v>
      </c>
      <c r="F1790" s="24" t="s">
        <v>11904</v>
      </c>
      <c r="G1790" s="36">
        <v>41352</v>
      </c>
      <c r="H1790" s="36">
        <v>41352</v>
      </c>
      <c r="I1790" s="12">
        <v>3</v>
      </c>
      <c r="J1790" s="12">
        <v>3</v>
      </c>
      <c r="K1790" s="12">
        <v>3</v>
      </c>
      <c r="L1790" s="24" t="s">
        <v>10597</v>
      </c>
      <c r="M1790" t="str">
        <f>VLOOKUP(LEFT(Incoming_Data[[#This Row],[Object ID]],1),Lookup[#All],2,FALSE)</f>
        <v>Incident</v>
      </c>
      <c r="N1790" s="36">
        <f>IFERROR(VLOOKUP(Incoming_Data[[#This Row],[Object ID]],SP_Data[#All],2,FALSE),"")</f>
        <v>41353</v>
      </c>
      <c r="O1790" s="36">
        <f>IFERROR(VLOOKUP(Incoming_Data[[#This Row],[Object ID]],Finalized_Data[#All],2,FALSE),"")</f>
        <v>41353</v>
      </c>
      <c r="P17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0" s="6">
        <f>IFERROR(DATE(YEAR(Incoming_Data[[#This Row],[Incoming Day]]),MONTH(Incoming_Data[[#This Row],[Incoming Day]]),1),"")</f>
        <v>41334</v>
      </c>
      <c r="R1790" s="3">
        <f>DATE(YEAR(Incoming_Data[[#This Row],[Incoming Day]]),1,1)</f>
        <v>41275</v>
      </c>
      <c r="S1790" s="6">
        <f>IFERROR(DATE(YEAR(Incoming_Data[[#This Row],[Completed Day]]),MONTH(Incoming_Data[[#This Row],[Completed Day]]),1),"")</f>
        <v>41334</v>
      </c>
      <c r="T1790" s="6">
        <f>IFERROR(DATE(YEAR(Incoming_Data[[#This Row],[Confirmed Day]]),MONTH(Incoming_Data[[#This Row],[Confirmed Day]]),1),"")</f>
        <v>41334</v>
      </c>
      <c r="U1790" s="12">
        <f>IF(ISNUMBER(Incoming_Data[[#This Row],[Completed Day]]),1,0)</f>
        <v>1</v>
      </c>
      <c r="V1790" s="12">
        <f>IF(ISNUMBER(Incoming_Data[[#This Row],[Confirmed Day]]),1,0)</f>
        <v>1</v>
      </c>
      <c r="X1790" t="s">
        <v>11215</v>
      </c>
      <c r="Y1790" s="36">
        <v>41423</v>
      </c>
      <c r="AA1790" t="s">
        <v>7315</v>
      </c>
      <c r="AB1790" s="36">
        <v>41414</v>
      </c>
    </row>
    <row r="1791" spans="2:28" x14ac:dyDescent="0.25">
      <c r="B1791" s="24" t="s">
        <v>30</v>
      </c>
      <c r="C1791" s="24" t="s">
        <v>17</v>
      </c>
      <c r="D1791" s="24" t="s">
        <v>2196</v>
      </c>
      <c r="E1791" s="24" t="s">
        <v>7168</v>
      </c>
      <c r="F1791" s="24" t="s">
        <v>11917</v>
      </c>
      <c r="G1791" s="36">
        <v>41353</v>
      </c>
      <c r="H1791" s="36">
        <v>41352</v>
      </c>
      <c r="I1791" s="12">
        <v>3</v>
      </c>
      <c r="J1791" s="12">
        <v>3</v>
      </c>
      <c r="K1791" s="12">
        <v>3</v>
      </c>
      <c r="L1791" s="24" t="s">
        <v>10597</v>
      </c>
      <c r="M1791" t="str">
        <f>VLOOKUP(LEFT(Incoming_Data[[#This Row],[Object ID]],1),Lookup[#All],2,FALSE)</f>
        <v>Incident</v>
      </c>
      <c r="N1791" s="36">
        <f>IFERROR(VLOOKUP(Incoming_Data[[#This Row],[Object ID]],SP_Data[#All],2,FALSE),"")</f>
        <v>41353</v>
      </c>
      <c r="O1791" s="36">
        <f>IFERROR(VLOOKUP(Incoming_Data[[#This Row],[Object ID]],Finalized_Data[#All],2,FALSE),"")</f>
        <v>41425</v>
      </c>
      <c r="P17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1" s="6">
        <f>IFERROR(DATE(YEAR(Incoming_Data[[#This Row],[Incoming Day]]),MONTH(Incoming_Data[[#This Row],[Incoming Day]]),1),"")</f>
        <v>41334</v>
      </c>
      <c r="R1791" s="3">
        <f>DATE(YEAR(Incoming_Data[[#This Row],[Incoming Day]]),1,1)</f>
        <v>41275</v>
      </c>
      <c r="S1791" s="6">
        <f>IFERROR(DATE(YEAR(Incoming_Data[[#This Row],[Completed Day]]),MONTH(Incoming_Data[[#This Row],[Completed Day]]),1),"")</f>
        <v>41334</v>
      </c>
      <c r="T1791" s="6">
        <f>IFERROR(DATE(YEAR(Incoming_Data[[#This Row],[Confirmed Day]]),MONTH(Incoming_Data[[#This Row],[Confirmed Day]]),1),"")</f>
        <v>41395</v>
      </c>
      <c r="U1791" s="12">
        <f>IF(ISNUMBER(Incoming_Data[[#This Row],[Completed Day]]),1,0)</f>
        <v>1</v>
      </c>
      <c r="V1791" s="12">
        <f>IF(ISNUMBER(Incoming_Data[[#This Row],[Confirmed Day]]),1,0)</f>
        <v>1</v>
      </c>
      <c r="X1791" t="s">
        <v>2458</v>
      </c>
      <c r="Y1791" s="36">
        <v>41428</v>
      </c>
      <c r="AA1791" t="s">
        <v>7319</v>
      </c>
      <c r="AB1791" s="36">
        <v>41383</v>
      </c>
    </row>
    <row r="1792" spans="2:28" x14ac:dyDescent="0.25">
      <c r="B1792" s="24" t="s">
        <v>30</v>
      </c>
      <c r="C1792" s="24" t="s">
        <v>17</v>
      </c>
      <c r="D1792" s="24" t="s">
        <v>2196</v>
      </c>
      <c r="E1792" s="24" t="s">
        <v>6994</v>
      </c>
      <c r="F1792" s="24" t="s">
        <v>11904</v>
      </c>
      <c r="G1792" s="36">
        <v>41353</v>
      </c>
      <c r="H1792" s="36">
        <v>41353</v>
      </c>
      <c r="I1792" s="12">
        <v>3</v>
      </c>
      <c r="J1792" s="12">
        <v>3</v>
      </c>
      <c r="K1792" s="12">
        <v>3</v>
      </c>
      <c r="L1792" s="24" t="s">
        <v>10597</v>
      </c>
      <c r="M1792" t="str">
        <f>VLOOKUP(LEFT(Incoming_Data[[#This Row],[Object ID]],1),Lookup[#All],2,FALSE)</f>
        <v>Incident</v>
      </c>
      <c r="N1792" s="36">
        <f>IFERROR(VLOOKUP(Incoming_Data[[#This Row],[Object ID]],SP_Data[#All],2,FALSE),"")</f>
        <v>41354</v>
      </c>
      <c r="O1792" s="36">
        <f>IFERROR(VLOOKUP(Incoming_Data[[#This Row],[Object ID]],Finalized_Data[#All],2,FALSE),"")</f>
        <v>41425</v>
      </c>
      <c r="P17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2" s="6">
        <f>IFERROR(DATE(YEAR(Incoming_Data[[#This Row],[Incoming Day]]),MONTH(Incoming_Data[[#This Row],[Incoming Day]]),1),"")</f>
        <v>41334</v>
      </c>
      <c r="R1792" s="3">
        <f>DATE(YEAR(Incoming_Data[[#This Row],[Incoming Day]]),1,1)</f>
        <v>41275</v>
      </c>
      <c r="S1792" s="6">
        <f>IFERROR(DATE(YEAR(Incoming_Data[[#This Row],[Completed Day]]),MONTH(Incoming_Data[[#This Row],[Completed Day]]),1),"")</f>
        <v>41334</v>
      </c>
      <c r="T1792" s="6">
        <f>IFERROR(DATE(YEAR(Incoming_Data[[#This Row],[Confirmed Day]]),MONTH(Incoming_Data[[#This Row],[Confirmed Day]]),1),"")</f>
        <v>41395</v>
      </c>
      <c r="U1792" s="12">
        <f>IF(ISNUMBER(Incoming_Data[[#This Row],[Completed Day]]),1,0)</f>
        <v>1</v>
      </c>
      <c r="V1792" s="12">
        <f>IF(ISNUMBER(Incoming_Data[[#This Row],[Confirmed Day]]),1,0)</f>
        <v>1</v>
      </c>
      <c r="X1792" t="s">
        <v>11425</v>
      </c>
      <c r="Y1792" s="36">
        <v>41417</v>
      </c>
      <c r="AA1792" t="s">
        <v>7310</v>
      </c>
      <c r="AB1792" s="36">
        <v>41353</v>
      </c>
    </row>
    <row r="1793" spans="2:28" x14ac:dyDescent="0.25">
      <c r="B1793" s="24" t="s">
        <v>30</v>
      </c>
      <c r="C1793" s="24" t="s">
        <v>17</v>
      </c>
      <c r="D1793" s="24" t="s">
        <v>2196</v>
      </c>
      <c r="E1793" s="24" t="s">
        <v>6968</v>
      </c>
      <c r="F1793" s="24" t="s">
        <v>11918</v>
      </c>
      <c r="G1793" s="36">
        <v>41354</v>
      </c>
      <c r="H1793" s="36">
        <v>41353</v>
      </c>
      <c r="I1793" s="12">
        <v>3</v>
      </c>
      <c r="J1793" s="12">
        <v>3</v>
      </c>
      <c r="K1793" s="12">
        <v>3</v>
      </c>
      <c r="L1793" s="24" t="s">
        <v>10597</v>
      </c>
      <c r="M1793" t="str">
        <f>VLOOKUP(LEFT(Incoming_Data[[#This Row],[Object ID]],1),Lookup[#All],2,FALSE)</f>
        <v>Incident</v>
      </c>
      <c r="N1793" s="36">
        <f>IFERROR(VLOOKUP(Incoming_Data[[#This Row],[Object ID]],SP_Data[#All],2,FALSE),"")</f>
        <v>41372</v>
      </c>
      <c r="O1793" s="36">
        <f>IFERROR(VLOOKUP(Incoming_Data[[#This Row],[Object ID]],Finalized_Data[#All],2,FALSE),"")</f>
        <v>41373</v>
      </c>
      <c r="P17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3" s="6">
        <f>IFERROR(DATE(YEAR(Incoming_Data[[#This Row],[Incoming Day]]),MONTH(Incoming_Data[[#This Row],[Incoming Day]]),1),"")</f>
        <v>41334</v>
      </c>
      <c r="R1793" s="3">
        <f>DATE(YEAR(Incoming_Data[[#This Row],[Incoming Day]]),1,1)</f>
        <v>41275</v>
      </c>
      <c r="S1793" s="6">
        <f>IFERROR(DATE(YEAR(Incoming_Data[[#This Row],[Completed Day]]),MONTH(Incoming_Data[[#This Row],[Completed Day]]),1),"")</f>
        <v>41365</v>
      </c>
      <c r="T1793" s="6">
        <f>IFERROR(DATE(YEAR(Incoming_Data[[#This Row],[Confirmed Day]]),MONTH(Incoming_Data[[#This Row],[Confirmed Day]]),1),"")</f>
        <v>41365</v>
      </c>
      <c r="U1793" s="12">
        <f>IF(ISNUMBER(Incoming_Data[[#This Row],[Completed Day]]),1,0)</f>
        <v>1</v>
      </c>
      <c r="V1793" s="12">
        <f>IF(ISNUMBER(Incoming_Data[[#This Row],[Confirmed Day]]),1,0)</f>
        <v>1</v>
      </c>
      <c r="X1793" t="s">
        <v>11426</v>
      </c>
      <c r="Y1793" s="36">
        <v>41417</v>
      </c>
      <c r="AA1793" t="s">
        <v>7300</v>
      </c>
      <c r="AB1793" s="36">
        <v>41419</v>
      </c>
    </row>
    <row r="1794" spans="2:28" x14ac:dyDescent="0.25">
      <c r="B1794" s="24" t="s">
        <v>30</v>
      </c>
      <c r="C1794" s="24" t="s">
        <v>17</v>
      </c>
      <c r="D1794" s="24" t="s">
        <v>2196</v>
      </c>
      <c r="E1794" s="24" t="s">
        <v>6825</v>
      </c>
      <c r="F1794" s="24" t="s">
        <v>11919</v>
      </c>
      <c r="G1794" s="36">
        <v>41354</v>
      </c>
      <c r="H1794" s="36">
        <v>41354</v>
      </c>
      <c r="I1794" s="12">
        <v>3</v>
      </c>
      <c r="J1794" s="12">
        <v>3</v>
      </c>
      <c r="K1794" s="12">
        <v>3</v>
      </c>
      <c r="L1794" s="24" t="s">
        <v>10597</v>
      </c>
      <c r="M1794" t="str">
        <f>VLOOKUP(LEFT(Incoming_Data[[#This Row],[Object ID]],1),Lookup[#All],2,FALSE)</f>
        <v>Incident</v>
      </c>
      <c r="N1794" s="36">
        <f>IFERROR(VLOOKUP(Incoming_Data[[#This Row],[Object ID]],SP_Data[#All],2,FALSE),"")</f>
        <v>41355</v>
      </c>
      <c r="O1794" s="36">
        <f>IFERROR(VLOOKUP(Incoming_Data[[#This Row],[Object ID]],Finalized_Data[#All],2,FALSE),"")</f>
        <v>41425</v>
      </c>
      <c r="P17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4" s="6">
        <f>IFERROR(DATE(YEAR(Incoming_Data[[#This Row],[Incoming Day]]),MONTH(Incoming_Data[[#This Row],[Incoming Day]]),1),"")</f>
        <v>41334</v>
      </c>
      <c r="R1794" s="3">
        <f>DATE(YEAR(Incoming_Data[[#This Row],[Incoming Day]]),1,1)</f>
        <v>41275</v>
      </c>
      <c r="S1794" s="6">
        <f>IFERROR(DATE(YEAR(Incoming_Data[[#This Row],[Completed Day]]),MONTH(Incoming_Data[[#This Row],[Completed Day]]),1),"")</f>
        <v>41334</v>
      </c>
      <c r="T1794" s="6">
        <f>IFERROR(DATE(YEAR(Incoming_Data[[#This Row],[Confirmed Day]]),MONTH(Incoming_Data[[#This Row],[Confirmed Day]]),1),"")</f>
        <v>41395</v>
      </c>
      <c r="U1794" s="12">
        <f>IF(ISNUMBER(Incoming_Data[[#This Row],[Completed Day]]),1,0)</f>
        <v>1</v>
      </c>
      <c r="V1794" s="12">
        <f>IF(ISNUMBER(Incoming_Data[[#This Row],[Confirmed Day]]),1,0)</f>
        <v>1</v>
      </c>
      <c r="X1794" t="s">
        <v>11427</v>
      </c>
      <c r="Y1794" s="36">
        <v>41417</v>
      </c>
      <c r="AA1794" t="s">
        <v>7290</v>
      </c>
      <c r="AB1794" s="36">
        <v>41425</v>
      </c>
    </row>
    <row r="1795" spans="2:28" x14ac:dyDescent="0.25">
      <c r="B1795" s="24" t="s">
        <v>30</v>
      </c>
      <c r="C1795" s="24" t="s">
        <v>17</v>
      </c>
      <c r="D1795" s="24" t="s">
        <v>2196</v>
      </c>
      <c r="E1795" s="24" t="s">
        <v>6704</v>
      </c>
      <c r="F1795" s="24" t="s">
        <v>11920</v>
      </c>
      <c r="G1795" s="36">
        <v>41355</v>
      </c>
      <c r="H1795" s="36">
        <v>41355</v>
      </c>
      <c r="I1795" s="12">
        <v>3</v>
      </c>
      <c r="J1795" s="12">
        <v>3</v>
      </c>
      <c r="K1795" s="12">
        <v>3</v>
      </c>
      <c r="L1795" s="24" t="s">
        <v>10597</v>
      </c>
      <c r="M1795" t="str">
        <f>VLOOKUP(LEFT(Incoming_Data[[#This Row],[Object ID]],1),Lookup[#All],2,FALSE)</f>
        <v>Incident</v>
      </c>
      <c r="N1795" s="36">
        <f>IFERROR(VLOOKUP(Incoming_Data[[#This Row],[Object ID]],SP_Data[#All],2,FALSE),"")</f>
        <v>41356</v>
      </c>
      <c r="O1795" s="36">
        <f>IFERROR(VLOOKUP(Incoming_Data[[#This Row],[Object ID]],Finalized_Data[#All],2,FALSE),"")</f>
        <v>41425</v>
      </c>
      <c r="P17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5" s="6">
        <f>IFERROR(DATE(YEAR(Incoming_Data[[#This Row],[Incoming Day]]),MONTH(Incoming_Data[[#This Row],[Incoming Day]]),1),"")</f>
        <v>41334</v>
      </c>
      <c r="R1795" s="3">
        <f>DATE(YEAR(Incoming_Data[[#This Row],[Incoming Day]]),1,1)</f>
        <v>41275</v>
      </c>
      <c r="S1795" s="6">
        <f>IFERROR(DATE(YEAR(Incoming_Data[[#This Row],[Completed Day]]),MONTH(Incoming_Data[[#This Row],[Completed Day]]),1),"")</f>
        <v>41334</v>
      </c>
      <c r="T1795" s="6">
        <f>IFERROR(DATE(YEAR(Incoming_Data[[#This Row],[Confirmed Day]]),MONTH(Incoming_Data[[#This Row],[Confirmed Day]]),1),"")</f>
        <v>41395</v>
      </c>
      <c r="U1795" s="12">
        <f>IF(ISNUMBER(Incoming_Data[[#This Row],[Completed Day]]),1,0)</f>
        <v>1</v>
      </c>
      <c r="V1795" s="12">
        <f>IF(ISNUMBER(Incoming_Data[[#This Row],[Confirmed Day]]),1,0)</f>
        <v>1</v>
      </c>
      <c r="X1795" t="s">
        <v>11428</v>
      </c>
      <c r="Y1795" s="36">
        <v>41417</v>
      </c>
      <c r="AA1795" t="s">
        <v>7231</v>
      </c>
      <c r="AB1795" s="36">
        <v>41353</v>
      </c>
    </row>
    <row r="1796" spans="2:28" x14ac:dyDescent="0.25">
      <c r="B1796" s="24" t="s">
        <v>30</v>
      </c>
      <c r="C1796" s="24" t="s">
        <v>17</v>
      </c>
      <c r="D1796" s="24" t="s">
        <v>2196</v>
      </c>
      <c r="E1796" s="24" t="s">
        <v>1037</v>
      </c>
      <c r="F1796" s="24" t="s">
        <v>1038</v>
      </c>
      <c r="G1796" s="36">
        <v>41358</v>
      </c>
      <c r="H1796" s="36">
        <v>41358</v>
      </c>
      <c r="I1796" s="12">
        <v>3</v>
      </c>
      <c r="J1796" s="12">
        <v>4</v>
      </c>
      <c r="K1796" s="12">
        <v>4</v>
      </c>
      <c r="L1796" s="24" t="s">
        <v>10597</v>
      </c>
      <c r="M1796" t="str">
        <f>VLOOKUP(LEFT(Incoming_Data[[#This Row],[Object ID]],1),Lookup[#All],2,FALSE)</f>
        <v>Incident</v>
      </c>
      <c r="N1796" s="36">
        <f>IFERROR(VLOOKUP(Incoming_Data[[#This Row],[Object ID]],SP_Data[#All],2,FALSE),"")</f>
        <v>41372</v>
      </c>
      <c r="O1796" s="36">
        <f>IFERROR(VLOOKUP(Incoming_Data[[#This Row],[Object ID]],Finalized_Data[#All],2,FALSE),"")</f>
        <v>41372</v>
      </c>
      <c r="P17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6" s="6">
        <f>IFERROR(DATE(YEAR(Incoming_Data[[#This Row],[Incoming Day]]),MONTH(Incoming_Data[[#This Row],[Incoming Day]]),1),"")</f>
        <v>41334</v>
      </c>
      <c r="R1796" s="3">
        <f>DATE(YEAR(Incoming_Data[[#This Row],[Incoming Day]]),1,1)</f>
        <v>41275</v>
      </c>
      <c r="S1796" s="6">
        <f>IFERROR(DATE(YEAR(Incoming_Data[[#This Row],[Completed Day]]),MONTH(Incoming_Data[[#This Row],[Completed Day]]),1),"")</f>
        <v>41365</v>
      </c>
      <c r="T1796" s="6">
        <f>IFERROR(DATE(YEAR(Incoming_Data[[#This Row],[Confirmed Day]]),MONTH(Incoming_Data[[#This Row],[Confirmed Day]]),1),"")</f>
        <v>41365</v>
      </c>
      <c r="U1796" s="12">
        <f>IF(ISNUMBER(Incoming_Data[[#This Row],[Completed Day]]),1,0)</f>
        <v>1</v>
      </c>
      <c r="V1796" s="12">
        <f>IF(ISNUMBER(Incoming_Data[[#This Row],[Confirmed Day]]),1,0)</f>
        <v>1</v>
      </c>
      <c r="X1796" t="s">
        <v>11429</v>
      </c>
      <c r="Y1796" s="36">
        <v>41417</v>
      </c>
      <c r="AA1796" t="s">
        <v>7247</v>
      </c>
      <c r="AB1796" s="36">
        <v>41425</v>
      </c>
    </row>
    <row r="1797" spans="2:28" x14ac:dyDescent="0.25">
      <c r="B1797" s="24" t="s">
        <v>30</v>
      </c>
      <c r="C1797" s="24" t="s">
        <v>17</v>
      </c>
      <c r="D1797" s="24" t="s">
        <v>2196</v>
      </c>
      <c r="E1797" s="24" t="s">
        <v>1052</v>
      </c>
      <c r="F1797" s="24" t="s">
        <v>1053</v>
      </c>
      <c r="G1797" s="36">
        <v>41359</v>
      </c>
      <c r="H1797" s="36">
        <v>41359</v>
      </c>
      <c r="I1797" s="12">
        <v>2</v>
      </c>
      <c r="J1797" s="12">
        <v>3</v>
      </c>
      <c r="K1797" s="12">
        <v>2</v>
      </c>
      <c r="L1797" s="24" t="s">
        <v>10597</v>
      </c>
      <c r="M1797" t="str">
        <f>VLOOKUP(LEFT(Incoming_Data[[#This Row],[Object ID]],1),Lookup[#All],2,FALSE)</f>
        <v>Incident</v>
      </c>
      <c r="N1797" s="36">
        <f>IFERROR(VLOOKUP(Incoming_Data[[#This Row],[Object ID]],SP_Data[#All],2,FALSE),"")</f>
        <v>41386</v>
      </c>
      <c r="O1797" s="36">
        <f>IFERROR(VLOOKUP(Incoming_Data[[#This Row],[Object ID]],Finalized_Data[#All],2,FALSE),"")</f>
        <v>41417</v>
      </c>
      <c r="P17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7" s="6">
        <f>IFERROR(DATE(YEAR(Incoming_Data[[#This Row],[Incoming Day]]),MONTH(Incoming_Data[[#This Row],[Incoming Day]]),1),"")</f>
        <v>41334</v>
      </c>
      <c r="R1797" s="3">
        <f>DATE(YEAR(Incoming_Data[[#This Row],[Incoming Day]]),1,1)</f>
        <v>41275</v>
      </c>
      <c r="S1797" s="6">
        <f>IFERROR(DATE(YEAR(Incoming_Data[[#This Row],[Completed Day]]),MONTH(Incoming_Data[[#This Row],[Completed Day]]),1),"")</f>
        <v>41365</v>
      </c>
      <c r="T1797" s="6">
        <f>IFERROR(DATE(YEAR(Incoming_Data[[#This Row],[Confirmed Day]]),MONTH(Incoming_Data[[#This Row],[Confirmed Day]]),1),"")</f>
        <v>41395</v>
      </c>
      <c r="U1797" s="12">
        <f>IF(ISNUMBER(Incoming_Data[[#This Row],[Completed Day]]),1,0)</f>
        <v>1</v>
      </c>
      <c r="V1797" s="12">
        <f>IF(ISNUMBER(Incoming_Data[[#This Row],[Confirmed Day]]),1,0)</f>
        <v>1</v>
      </c>
      <c r="X1797" t="s">
        <v>11430</v>
      </c>
      <c r="Y1797" s="36">
        <v>41417</v>
      </c>
      <c r="AA1797" t="s">
        <v>7285</v>
      </c>
      <c r="AB1797" s="36">
        <v>41384</v>
      </c>
    </row>
    <row r="1798" spans="2:28" x14ac:dyDescent="0.25">
      <c r="B1798" s="24" t="s">
        <v>30</v>
      </c>
      <c r="C1798" s="24" t="s">
        <v>17</v>
      </c>
      <c r="D1798" s="24" t="s">
        <v>2196</v>
      </c>
      <c r="E1798" s="24" t="s">
        <v>1056</v>
      </c>
      <c r="F1798" s="24" t="s">
        <v>1057</v>
      </c>
      <c r="G1798" s="36">
        <v>41360</v>
      </c>
      <c r="H1798" s="36">
        <v>41359</v>
      </c>
      <c r="I1798" s="12">
        <v>3</v>
      </c>
      <c r="J1798" s="12">
        <v>3</v>
      </c>
      <c r="K1798" s="12">
        <v>3</v>
      </c>
      <c r="L1798" s="24" t="s">
        <v>10597</v>
      </c>
      <c r="M1798" t="str">
        <f>VLOOKUP(LEFT(Incoming_Data[[#This Row],[Object ID]],1),Lookup[#All],2,FALSE)</f>
        <v>Incident</v>
      </c>
      <c r="N1798" s="36">
        <f>IFERROR(VLOOKUP(Incoming_Data[[#This Row],[Object ID]],SP_Data[#All],2,FALSE),"")</f>
        <v>41375</v>
      </c>
      <c r="O1798" s="36">
        <f>IFERROR(VLOOKUP(Incoming_Data[[#This Row],[Object ID]],Finalized_Data[#All],2,FALSE),"")</f>
        <v>41414</v>
      </c>
      <c r="P17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8" s="6">
        <f>IFERROR(DATE(YEAR(Incoming_Data[[#This Row],[Incoming Day]]),MONTH(Incoming_Data[[#This Row],[Incoming Day]]),1),"")</f>
        <v>41334</v>
      </c>
      <c r="R1798" s="3">
        <f>DATE(YEAR(Incoming_Data[[#This Row],[Incoming Day]]),1,1)</f>
        <v>41275</v>
      </c>
      <c r="S1798" s="6">
        <f>IFERROR(DATE(YEAR(Incoming_Data[[#This Row],[Completed Day]]),MONTH(Incoming_Data[[#This Row],[Completed Day]]),1),"")</f>
        <v>41365</v>
      </c>
      <c r="T1798" s="6">
        <f>IFERROR(DATE(YEAR(Incoming_Data[[#This Row],[Confirmed Day]]),MONTH(Incoming_Data[[#This Row],[Confirmed Day]]),1),"")</f>
        <v>41395</v>
      </c>
      <c r="U1798" s="12">
        <f>IF(ISNUMBER(Incoming_Data[[#This Row],[Completed Day]]),1,0)</f>
        <v>1</v>
      </c>
      <c r="V1798" s="12">
        <f>IF(ISNUMBER(Incoming_Data[[#This Row],[Confirmed Day]]),1,0)</f>
        <v>1</v>
      </c>
      <c r="X1798" t="s">
        <v>11431</v>
      </c>
      <c r="Y1798" s="36">
        <v>41417</v>
      </c>
      <c r="AA1798" t="s">
        <v>7235</v>
      </c>
      <c r="AB1798" s="36">
        <v>41384</v>
      </c>
    </row>
    <row r="1799" spans="2:28" x14ac:dyDescent="0.25">
      <c r="B1799" s="24" t="s">
        <v>30</v>
      </c>
      <c r="C1799" s="24" t="s">
        <v>17</v>
      </c>
      <c r="D1799" s="24" t="s">
        <v>2196</v>
      </c>
      <c r="E1799" s="24" t="s">
        <v>1076</v>
      </c>
      <c r="F1799" s="24" t="s">
        <v>1077</v>
      </c>
      <c r="G1799" s="36">
        <v>41365</v>
      </c>
      <c r="H1799" s="36">
        <v>41365</v>
      </c>
      <c r="I1799" s="12">
        <v>2</v>
      </c>
      <c r="J1799" s="12">
        <v>3</v>
      </c>
      <c r="K1799" s="12">
        <v>3</v>
      </c>
      <c r="L1799" s="24" t="s">
        <v>10597</v>
      </c>
      <c r="M1799" t="str">
        <f>VLOOKUP(LEFT(Incoming_Data[[#This Row],[Object ID]],1),Lookup[#All],2,FALSE)</f>
        <v>Incident</v>
      </c>
      <c r="N1799" s="36">
        <f>IFERROR(VLOOKUP(Incoming_Data[[#This Row],[Object ID]],SP_Data[#All],2,FALSE),"")</f>
        <v>41368</v>
      </c>
      <c r="O1799" s="36">
        <f>IFERROR(VLOOKUP(Incoming_Data[[#This Row],[Object ID]],Finalized_Data[#All],2,FALSE),"")</f>
        <v>41414</v>
      </c>
      <c r="P17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799" s="6">
        <f>IFERROR(DATE(YEAR(Incoming_Data[[#This Row],[Incoming Day]]),MONTH(Incoming_Data[[#This Row],[Incoming Day]]),1),"")</f>
        <v>41365</v>
      </c>
      <c r="R1799" s="3">
        <f>DATE(YEAR(Incoming_Data[[#This Row],[Incoming Day]]),1,1)</f>
        <v>41275</v>
      </c>
      <c r="S1799" s="6">
        <f>IFERROR(DATE(YEAR(Incoming_Data[[#This Row],[Completed Day]]),MONTH(Incoming_Data[[#This Row],[Completed Day]]),1),"")</f>
        <v>41365</v>
      </c>
      <c r="T1799" s="6">
        <f>IFERROR(DATE(YEAR(Incoming_Data[[#This Row],[Confirmed Day]]),MONTH(Incoming_Data[[#This Row],[Confirmed Day]]),1),"")</f>
        <v>41395</v>
      </c>
      <c r="U1799" s="12">
        <f>IF(ISNUMBER(Incoming_Data[[#This Row],[Completed Day]]),1,0)</f>
        <v>1</v>
      </c>
      <c r="V1799" s="12">
        <f>IF(ISNUMBER(Incoming_Data[[#This Row],[Confirmed Day]]),1,0)</f>
        <v>1</v>
      </c>
      <c r="X1799" t="s">
        <v>1008</v>
      </c>
      <c r="Y1799" s="36">
        <v>41417</v>
      </c>
      <c r="AA1799" t="s">
        <v>7228</v>
      </c>
      <c r="AB1799" s="36">
        <v>41353</v>
      </c>
    </row>
    <row r="1800" spans="2:28" x14ac:dyDescent="0.25">
      <c r="B1800" s="24" t="s">
        <v>30</v>
      </c>
      <c r="C1800" s="24" t="s">
        <v>17</v>
      </c>
      <c r="D1800" s="24" t="s">
        <v>2196</v>
      </c>
      <c r="E1800" s="24" t="s">
        <v>1078</v>
      </c>
      <c r="F1800" s="24" t="s">
        <v>1079</v>
      </c>
      <c r="G1800" s="36">
        <v>41365</v>
      </c>
      <c r="H1800" s="36">
        <v>41365</v>
      </c>
      <c r="I1800" s="12">
        <v>3</v>
      </c>
      <c r="J1800" s="12">
        <v>3</v>
      </c>
      <c r="K1800" s="12">
        <v>3</v>
      </c>
      <c r="L1800" s="24" t="s">
        <v>10597</v>
      </c>
      <c r="M1800" t="str">
        <f>VLOOKUP(LEFT(Incoming_Data[[#This Row],[Object ID]],1),Lookup[#All],2,FALSE)</f>
        <v>Incident</v>
      </c>
      <c r="N1800" s="36">
        <f>IFERROR(VLOOKUP(Incoming_Data[[#This Row],[Object ID]],SP_Data[#All],2,FALSE),"")</f>
        <v>41372</v>
      </c>
      <c r="O1800" s="36">
        <f>IFERROR(VLOOKUP(Incoming_Data[[#This Row],[Object ID]],Finalized_Data[#All],2,FALSE),"")</f>
        <v>41372</v>
      </c>
      <c r="P18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0" s="6">
        <f>IFERROR(DATE(YEAR(Incoming_Data[[#This Row],[Incoming Day]]),MONTH(Incoming_Data[[#This Row],[Incoming Day]]),1),"")</f>
        <v>41365</v>
      </c>
      <c r="R1800" s="3">
        <f>DATE(YEAR(Incoming_Data[[#This Row],[Incoming Day]]),1,1)</f>
        <v>41275</v>
      </c>
      <c r="S1800" s="6">
        <f>IFERROR(DATE(YEAR(Incoming_Data[[#This Row],[Completed Day]]),MONTH(Incoming_Data[[#This Row],[Completed Day]]),1),"")</f>
        <v>41365</v>
      </c>
      <c r="T1800" s="6">
        <f>IFERROR(DATE(YEAR(Incoming_Data[[#This Row],[Confirmed Day]]),MONTH(Incoming_Data[[#This Row],[Confirmed Day]]),1),"")</f>
        <v>41365</v>
      </c>
      <c r="U1800" s="12">
        <f>IF(ISNUMBER(Incoming_Data[[#This Row],[Completed Day]]),1,0)</f>
        <v>1</v>
      </c>
      <c r="V1800" s="12">
        <f>IF(ISNUMBER(Incoming_Data[[#This Row],[Confirmed Day]]),1,0)</f>
        <v>1</v>
      </c>
      <c r="X1800" t="s">
        <v>11432</v>
      </c>
      <c r="Y1800" s="36">
        <v>41417</v>
      </c>
      <c r="AA1800" t="s">
        <v>7218</v>
      </c>
      <c r="AB1800" s="36">
        <v>41386</v>
      </c>
    </row>
    <row r="1801" spans="2:28" x14ac:dyDescent="0.25">
      <c r="B1801" s="24" t="s">
        <v>30</v>
      </c>
      <c r="C1801" s="24" t="s">
        <v>17</v>
      </c>
      <c r="D1801" s="24" t="s">
        <v>2196</v>
      </c>
      <c r="E1801" s="24" t="s">
        <v>1090</v>
      </c>
      <c r="F1801" s="24" t="s">
        <v>1091</v>
      </c>
      <c r="G1801" s="36">
        <v>41366</v>
      </c>
      <c r="H1801" s="36">
        <v>41366</v>
      </c>
      <c r="I1801" s="12">
        <v>3</v>
      </c>
      <c r="J1801" s="12">
        <v>3</v>
      </c>
      <c r="K1801" s="12">
        <v>3</v>
      </c>
      <c r="L1801" s="24" t="s">
        <v>10597</v>
      </c>
      <c r="M1801" t="str">
        <f>VLOOKUP(LEFT(Incoming_Data[[#This Row],[Object ID]],1),Lookup[#All],2,FALSE)</f>
        <v>Incident</v>
      </c>
      <c r="N1801" s="36">
        <f>IFERROR(VLOOKUP(Incoming_Data[[#This Row],[Object ID]],SP_Data[#All],2,FALSE),"")</f>
        <v>41372</v>
      </c>
      <c r="O1801" s="36">
        <f>IFERROR(VLOOKUP(Incoming_Data[[#This Row],[Object ID]],Finalized_Data[#All],2,FALSE),"")</f>
        <v>41414</v>
      </c>
      <c r="P18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1" s="6">
        <f>IFERROR(DATE(YEAR(Incoming_Data[[#This Row],[Incoming Day]]),MONTH(Incoming_Data[[#This Row],[Incoming Day]]),1),"")</f>
        <v>41365</v>
      </c>
      <c r="R1801" s="3">
        <f>DATE(YEAR(Incoming_Data[[#This Row],[Incoming Day]]),1,1)</f>
        <v>41275</v>
      </c>
      <c r="S1801" s="6">
        <f>IFERROR(DATE(YEAR(Incoming_Data[[#This Row],[Completed Day]]),MONTH(Incoming_Data[[#This Row],[Completed Day]]),1),"")</f>
        <v>41365</v>
      </c>
      <c r="T1801" s="6">
        <f>IFERROR(DATE(YEAR(Incoming_Data[[#This Row],[Confirmed Day]]),MONTH(Incoming_Data[[#This Row],[Confirmed Day]]),1),"")</f>
        <v>41395</v>
      </c>
      <c r="U1801" s="12">
        <f>IF(ISNUMBER(Incoming_Data[[#This Row],[Completed Day]]),1,0)</f>
        <v>1</v>
      </c>
      <c r="V1801" s="12">
        <f>IF(ISNUMBER(Incoming_Data[[#This Row],[Confirmed Day]]),1,0)</f>
        <v>1</v>
      </c>
      <c r="X1801" t="s">
        <v>11433</v>
      </c>
      <c r="Y1801" s="36">
        <v>41417</v>
      </c>
      <c r="AA1801" t="s">
        <v>7208</v>
      </c>
      <c r="AB1801" s="36">
        <v>41353</v>
      </c>
    </row>
    <row r="1802" spans="2:28" x14ac:dyDescent="0.25">
      <c r="B1802" s="24" t="s">
        <v>30</v>
      </c>
      <c r="C1802" s="24" t="s">
        <v>17</v>
      </c>
      <c r="D1802" s="24" t="s">
        <v>2196</v>
      </c>
      <c r="E1802" s="24" t="s">
        <v>1096</v>
      </c>
      <c r="F1802" s="24" t="s">
        <v>1097</v>
      </c>
      <c r="G1802" s="36">
        <v>41367</v>
      </c>
      <c r="H1802" s="36">
        <v>41367</v>
      </c>
      <c r="I1802" s="12">
        <v>3</v>
      </c>
      <c r="J1802" s="12">
        <v>2</v>
      </c>
      <c r="K1802" s="12">
        <v>3</v>
      </c>
      <c r="L1802" s="24" t="s">
        <v>10597</v>
      </c>
      <c r="M1802" t="str">
        <f>VLOOKUP(LEFT(Incoming_Data[[#This Row],[Object ID]],1),Lookup[#All],2,FALSE)</f>
        <v>Incident</v>
      </c>
      <c r="N1802" s="36">
        <f>IFERROR(VLOOKUP(Incoming_Data[[#This Row],[Object ID]],SP_Data[#All],2,FALSE),"")</f>
        <v>41386</v>
      </c>
      <c r="O1802" s="36">
        <f>IFERROR(VLOOKUP(Incoming_Data[[#This Row],[Object ID]],Finalized_Data[#All],2,FALSE),"")</f>
        <v>41386</v>
      </c>
      <c r="P18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2" s="6">
        <f>IFERROR(DATE(YEAR(Incoming_Data[[#This Row],[Incoming Day]]),MONTH(Incoming_Data[[#This Row],[Incoming Day]]),1),"")</f>
        <v>41365</v>
      </c>
      <c r="R1802" s="3">
        <f>DATE(YEAR(Incoming_Data[[#This Row],[Incoming Day]]),1,1)</f>
        <v>41275</v>
      </c>
      <c r="S1802" s="6">
        <f>IFERROR(DATE(YEAR(Incoming_Data[[#This Row],[Completed Day]]),MONTH(Incoming_Data[[#This Row],[Completed Day]]),1),"")</f>
        <v>41365</v>
      </c>
      <c r="T1802" s="6">
        <f>IFERROR(DATE(YEAR(Incoming_Data[[#This Row],[Confirmed Day]]),MONTH(Incoming_Data[[#This Row],[Confirmed Day]]),1),"")</f>
        <v>41365</v>
      </c>
      <c r="U1802" s="12">
        <f>IF(ISNUMBER(Incoming_Data[[#This Row],[Completed Day]]),1,0)</f>
        <v>1</v>
      </c>
      <c r="V1802" s="12">
        <f>IF(ISNUMBER(Incoming_Data[[#This Row],[Confirmed Day]]),1,0)</f>
        <v>1</v>
      </c>
      <c r="X1802" t="s">
        <v>11434</v>
      </c>
      <c r="Y1802" s="36">
        <v>41417</v>
      </c>
      <c r="AA1802" t="s">
        <v>7187</v>
      </c>
      <c r="AB1802" s="36">
        <v>41384</v>
      </c>
    </row>
    <row r="1803" spans="2:28" x14ac:dyDescent="0.25">
      <c r="B1803" s="24" t="s">
        <v>30</v>
      </c>
      <c r="C1803" s="24" t="s">
        <v>17</v>
      </c>
      <c r="D1803" s="24" t="s">
        <v>2196</v>
      </c>
      <c r="E1803" s="24" t="s">
        <v>1098</v>
      </c>
      <c r="F1803" s="24" t="s">
        <v>1099</v>
      </c>
      <c r="G1803" s="36">
        <v>41367</v>
      </c>
      <c r="H1803" s="36">
        <v>41367</v>
      </c>
      <c r="I1803" s="12">
        <v>2</v>
      </c>
      <c r="J1803" s="12">
        <v>3</v>
      </c>
      <c r="K1803" s="12">
        <v>3</v>
      </c>
      <c r="L1803" s="24" t="s">
        <v>10597</v>
      </c>
      <c r="M1803" t="str">
        <f>VLOOKUP(LEFT(Incoming_Data[[#This Row],[Object ID]],1),Lookup[#All],2,FALSE)</f>
        <v>Incident</v>
      </c>
      <c r="N1803" s="36">
        <f>IFERROR(VLOOKUP(Incoming_Data[[#This Row],[Object ID]],SP_Data[#All],2,FALSE),"")</f>
        <v>41372</v>
      </c>
      <c r="O1803" s="36">
        <f>IFERROR(VLOOKUP(Incoming_Data[[#This Row],[Object ID]],Finalized_Data[#All],2,FALSE),"")</f>
        <v>41414</v>
      </c>
      <c r="P18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3" s="6">
        <f>IFERROR(DATE(YEAR(Incoming_Data[[#This Row],[Incoming Day]]),MONTH(Incoming_Data[[#This Row],[Incoming Day]]),1),"")</f>
        <v>41365</v>
      </c>
      <c r="R1803" s="3">
        <f>DATE(YEAR(Incoming_Data[[#This Row],[Incoming Day]]),1,1)</f>
        <v>41275</v>
      </c>
      <c r="S1803" s="6">
        <f>IFERROR(DATE(YEAR(Incoming_Data[[#This Row],[Completed Day]]),MONTH(Incoming_Data[[#This Row],[Completed Day]]),1),"")</f>
        <v>41365</v>
      </c>
      <c r="T1803" s="6">
        <f>IFERROR(DATE(YEAR(Incoming_Data[[#This Row],[Confirmed Day]]),MONTH(Incoming_Data[[#This Row],[Confirmed Day]]),1),"")</f>
        <v>41395</v>
      </c>
      <c r="U1803" s="12">
        <f>IF(ISNUMBER(Incoming_Data[[#This Row],[Completed Day]]),1,0)</f>
        <v>1</v>
      </c>
      <c r="V1803" s="12">
        <f>IF(ISNUMBER(Incoming_Data[[#This Row],[Confirmed Day]]),1,0)</f>
        <v>1</v>
      </c>
      <c r="X1803" t="s">
        <v>11435</v>
      </c>
      <c r="Y1803" s="36">
        <v>41417</v>
      </c>
      <c r="AA1803" t="s">
        <v>7200</v>
      </c>
      <c r="AB1803" s="36">
        <v>41386</v>
      </c>
    </row>
    <row r="1804" spans="2:28" x14ac:dyDescent="0.25">
      <c r="B1804" s="24" t="s">
        <v>30</v>
      </c>
      <c r="C1804" s="24" t="s">
        <v>17</v>
      </c>
      <c r="D1804" s="24" t="s">
        <v>2196</v>
      </c>
      <c r="E1804" s="24" t="s">
        <v>11921</v>
      </c>
      <c r="F1804" s="24" t="s">
        <v>11922</v>
      </c>
      <c r="G1804" s="36">
        <v>41380</v>
      </c>
      <c r="H1804" s="36">
        <v>41380</v>
      </c>
      <c r="I1804" s="12">
        <v>2</v>
      </c>
      <c r="J1804" s="12">
        <v>3</v>
      </c>
      <c r="K1804" s="12">
        <v>3</v>
      </c>
      <c r="L1804" s="24" t="s">
        <v>10625</v>
      </c>
      <c r="M1804" t="str">
        <f>VLOOKUP(LEFT(Incoming_Data[[#This Row],[Object ID]],1),Lookup[#All],2,FALSE)</f>
        <v>Incident</v>
      </c>
      <c r="N1804" s="36">
        <f>IFERROR(VLOOKUP(Incoming_Data[[#This Row],[Object ID]],SP_Data[#All],2,FALSE),"")</f>
        <v>41402</v>
      </c>
      <c r="O1804" s="36" t="str">
        <f>IFERROR(VLOOKUP(Incoming_Data[[#This Row],[Object ID]],Finalized_Data[#All],2,FALSE),"")</f>
        <v/>
      </c>
      <c r="P18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4" s="6">
        <f>IFERROR(DATE(YEAR(Incoming_Data[[#This Row],[Incoming Day]]),MONTH(Incoming_Data[[#This Row],[Incoming Day]]),1),"")</f>
        <v>41365</v>
      </c>
      <c r="R1804" s="3">
        <f>DATE(YEAR(Incoming_Data[[#This Row],[Incoming Day]]),1,1)</f>
        <v>41275</v>
      </c>
      <c r="S1804" s="6">
        <f>IFERROR(DATE(YEAR(Incoming_Data[[#This Row],[Completed Day]]),MONTH(Incoming_Data[[#This Row],[Completed Day]]),1),"")</f>
        <v>41395</v>
      </c>
      <c r="T1804" s="6" t="str">
        <f>IFERROR(DATE(YEAR(Incoming_Data[[#This Row],[Confirmed Day]]),MONTH(Incoming_Data[[#This Row],[Confirmed Day]]),1),"")</f>
        <v/>
      </c>
      <c r="U1804" s="12">
        <f>IF(ISNUMBER(Incoming_Data[[#This Row],[Completed Day]]),1,0)</f>
        <v>1</v>
      </c>
      <c r="V1804" s="12">
        <f>IF(ISNUMBER(Incoming_Data[[#This Row],[Confirmed Day]]),1,0)</f>
        <v>0</v>
      </c>
      <c r="X1804" t="s">
        <v>11436</v>
      </c>
      <c r="Y1804" s="36">
        <v>41417</v>
      </c>
      <c r="AA1804" t="s">
        <v>7168</v>
      </c>
      <c r="AB1804" s="36">
        <v>41425</v>
      </c>
    </row>
    <row r="1805" spans="2:28" x14ac:dyDescent="0.25">
      <c r="B1805" s="24" t="s">
        <v>30</v>
      </c>
      <c r="C1805" s="24" t="s">
        <v>17</v>
      </c>
      <c r="D1805" s="24" t="s">
        <v>2196</v>
      </c>
      <c r="E1805" s="24" t="s">
        <v>11923</v>
      </c>
      <c r="F1805" s="24" t="s">
        <v>11924</v>
      </c>
      <c r="G1805" s="36">
        <v>41383</v>
      </c>
      <c r="H1805" s="36">
        <v>41383</v>
      </c>
      <c r="I1805" s="12">
        <v>1</v>
      </c>
      <c r="J1805" s="12">
        <v>3</v>
      </c>
      <c r="K1805" s="12">
        <v>2</v>
      </c>
      <c r="L1805" s="24" t="s">
        <v>11651</v>
      </c>
      <c r="M1805" t="str">
        <f>VLOOKUP(LEFT(Incoming_Data[[#This Row],[Object ID]],1),Lookup[#All],2,FALSE)</f>
        <v>Incident</v>
      </c>
      <c r="N1805" s="36">
        <f>IFERROR(VLOOKUP(Incoming_Data[[#This Row],[Object ID]],SP_Data[#All],2,FALSE),"")</f>
        <v>41428</v>
      </c>
      <c r="O1805" s="36" t="str">
        <f>IFERROR(VLOOKUP(Incoming_Data[[#This Row],[Object ID]],Finalized_Data[#All],2,FALSE),"")</f>
        <v/>
      </c>
      <c r="P18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5" s="6">
        <f>IFERROR(DATE(YEAR(Incoming_Data[[#This Row],[Incoming Day]]),MONTH(Incoming_Data[[#This Row],[Incoming Day]]),1),"")</f>
        <v>41365</v>
      </c>
      <c r="R1805" s="3">
        <f>DATE(YEAR(Incoming_Data[[#This Row],[Incoming Day]]),1,1)</f>
        <v>41275</v>
      </c>
      <c r="S1805" s="6">
        <f>IFERROR(DATE(YEAR(Incoming_Data[[#This Row],[Completed Day]]),MONTH(Incoming_Data[[#This Row],[Completed Day]]),1),"")</f>
        <v>41426</v>
      </c>
      <c r="T1805" s="6" t="str">
        <f>IFERROR(DATE(YEAR(Incoming_Data[[#This Row],[Confirmed Day]]),MONTH(Incoming_Data[[#This Row],[Confirmed Day]]),1),"")</f>
        <v/>
      </c>
      <c r="U1805" s="12">
        <f>IF(ISNUMBER(Incoming_Data[[#This Row],[Completed Day]]),1,0)</f>
        <v>1</v>
      </c>
      <c r="V1805" s="12">
        <f>IF(ISNUMBER(Incoming_Data[[#This Row],[Confirmed Day]]),1,0)</f>
        <v>0</v>
      </c>
      <c r="X1805" t="s">
        <v>11217</v>
      </c>
      <c r="Y1805" s="36">
        <v>41423</v>
      </c>
      <c r="AA1805" t="s">
        <v>7163</v>
      </c>
      <c r="AB1805" s="36">
        <v>41425</v>
      </c>
    </row>
    <row r="1806" spans="2:28" x14ac:dyDescent="0.25">
      <c r="B1806" s="24" t="s">
        <v>30</v>
      </c>
      <c r="C1806" s="24" t="s">
        <v>17</v>
      </c>
      <c r="D1806" s="24" t="s">
        <v>2196</v>
      </c>
      <c r="E1806" s="24" t="s">
        <v>1176</v>
      </c>
      <c r="F1806" s="24" t="s">
        <v>1177</v>
      </c>
      <c r="G1806" s="36">
        <v>41386</v>
      </c>
      <c r="H1806" s="36">
        <v>41386</v>
      </c>
      <c r="I1806" s="12">
        <v>3</v>
      </c>
      <c r="J1806" s="12">
        <v>3</v>
      </c>
      <c r="K1806" s="12">
        <v>3</v>
      </c>
      <c r="L1806" s="24" t="s">
        <v>10597</v>
      </c>
      <c r="M1806" t="str">
        <f>VLOOKUP(LEFT(Incoming_Data[[#This Row],[Object ID]],1),Lookup[#All],2,FALSE)</f>
        <v>Incident</v>
      </c>
      <c r="N1806" s="36">
        <f>IFERROR(VLOOKUP(Incoming_Data[[#This Row],[Object ID]],SP_Data[#All],2,FALSE),"")</f>
        <v>41402</v>
      </c>
      <c r="O1806" s="36">
        <f>IFERROR(VLOOKUP(Incoming_Data[[#This Row],[Object ID]],Finalized_Data[#All],2,FALSE),"")</f>
        <v>41416</v>
      </c>
      <c r="P18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6" s="6">
        <f>IFERROR(DATE(YEAR(Incoming_Data[[#This Row],[Incoming Day]]),MONTH(Incoming_Data[[#This Row],[Incoming Day]]),1),"")</f>
        <v>41365</v>
      </c>
      <c r="R1806" s="3">
        <f>DATE(YEAR(Incoming_Data[[#This Row],[Incoming Day]]),1,1)</f>
        <v>41275</v>
      </c>
      <c r="S1806" s="6">
        <f>IFERROR(DATE(YEAR(Incoming_Data[[#This Row],[Completed Day]]),MONTH(Incoming_Data[[#This Row],[Completed Day]]),1),"")</f>
        <v>41395</v>
      </c>
      <c r="T1806" s="6">
        <f>IFERROR(DATE(YEAR(Incoming_Data[[#This Row],[Confirmed Day]]),MONTH(Incoming_Data[[#This Row],[Confirmed Day]]),1),"")</f>
        <v>41395</v>
      </c>
      <c r="U1806" s="12">
        <f>IF(ISNUMBER(Incoming_Data[[#This Row],[Completed Day]]),1,0)</f>
        <v>1</v>
      </c>
      <c r="V1806" s="12">
        <f>IF(ISNUMBER(Incoming_Data[[#This Row],[Confirmed Day]]),1,0)</f>
        <v>1</v>
      </c>
      <c r="X1806" t="s">
        <v>12161</v>
      </c>
      <c r="Y1806" s="36">
        <v>41417</v>
      </c>
      <c r="AA1806" t="s">
        <v>7140</v>
      </c>
      <c r="AB1806" s="36">
        <v>41380</v>
      </c>
    </row>
    <row r="1807" spans="2:28" x14ac:dyDescent="0.25">
      <c r="B1807" s="24" t="s">
        <v>30</v>
      </c>
      <c r="C1807" s="24" t="s">
        <v>17</v>
      </c>
      <c r="D1807" s="24" t="s">
        <v>2196</v>
      </c>
      <c r="E1807" s="24" t="s">
        <v>11925</v>
      </c>
      <c r="F1807" s="24" t="s">
        <v>11926</v>
      </c>
      <c r="G1807" s="36">
        <v>41387</v>
      </c>
      <c r="H1807" s="36">
        <v>41387</v>
      </c>
      <c r="I1807" s="12">
        <v>3</v>
      </c>
      <c r="J1807" s="12">
        <v>3</v>
      </c>
      <c r="K1807" s="12">
        <v>3</v>
      </c>
      <c r="L1807" s="24" t="s">
        <v>10625</v>
      </c>
      <c r="M1807" t="str">
        <f>VLOOKUP(LEFT(Incoming_Data[[#This Row],[Object ID]],1),Lookup[#All],2,FALSE)</f>
        <v>Incident</v>
      </c>
      <c r="N1807" s="36">
        <f>IFERROR(VLOOKUP(Incoming_Data[[#This Row],[Object ID]],SP_Data[#All],2,FALSE),"")</f>
        <v>41402</v>
      </c>
      <c r="O1807" s="36" t="str">
        <f>IFERROR(VLOOKUP(Incoming_Data[[#This Row],[Object ID]],Finalized_Data[#All],2,FALSE),"")</f>
        <v/>
      </c>
      <c r="P18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7" s="6">
        <f>IFERROR(DATE(YEAR(Incoming_Data[[#This Row],[Incoming Day]]),MONTH(Incoming_Data[[#This Row],[Incoming Day]]),1),"")</f>
        <v>41365</v>
      </c>
      <c r="R1807" s="3">
        <f>DATE(YEAR(Incoming_Data[[#This Row],[Incoming Day]]),1,1)</f>
        <v>41275</v>
      </c>
      <c r="S1807" s="6">
        <f>IFERROR(DATE(YEAR(Incoming_Data[[#This Row],[Completed Day]]),MONTH(Incoming_Data[[#This Row],[Completed Day]]),1),"")</f>
        <v>41395</v>
      </c>
      <c r="T1807" s="6" t="str">
        <f>IFERROR(DATE(YEAR(Incoming_Data[[#This Row],[Confirmed Day]]),MONTH(Incoming_Data[[#This Row],[Confirmed Day]]),1),"")</f>
        <v/>
      </c>
      <c r="U1807" s="12">
        <f>IF(ISNUMBER(Incoming_Data[[#This Row],[Completed Day]]),1,0)</f>
        <v>1</v>
      </c>
      <c r="V1807" s="12">
        <f>IF(ISNUMBER(Incoming_Data[[#This Row],[Confirmed Day]]),1,0)</f>
        <v>0</v>
      </c>
      <c r="X1807" t="s">
        <v>1417</v>
      </c>
      <c r="Y1807" s="36">
        <v>41417</v>
      </c>
      <c r="AA1807" t="s">
        <v>7135</v>
      </c>
      <c r="AB1807" s="36">
        <v>41414</v>
      </c>
    </row>
    <row r="1808" spans="2:28" x14ac:dyDescent="0.25">
      <c r="B1808" s="24" t="s">
        <v>30</v>
      </c>
      <c r="C1808" s="24" t="s">
        <v>17</v>
      </c>
      <c r="D1808" s="24" t="s">
        <v>2196</v>
      </c>
      <c r="E1808" s="24" t="s">
        <v>1188</v>
      </c>
      <c r="F1808" s="24" t="s">
        <v>1189</v>
      </c>
      <c r="G1808" s="36">
        <v>41388</v>
      </c>
      <c r="H1808" s="36">
        <v>41388</v>
      </c>
      <c r="I1808" s="12">
        <v>4</v>
      </c>
      <c r="J1808" s="12">
        <v>4</v>
      </c>
      <c r="K1808" s="12">
        <v>4</v>
      </c>
      <c r="L1808" s="24" t="s">
        <v>10597</v>
      </c>
      <c r="M1808" t="str">
        <f>VLOOKUP(LEFT(Incoming_Data[[#This Row],[Object ID]],1),Lookup[#All],2,FALSE)</f>
        <v>Incident</v>
      </c>
      <c r="N1808" s="36">
        <f>IFERROR(VLOOKUP(Incoming_Data[[#This Row],[Object ID]],SP_Data[#All],2,FALSE),"")</f>
        <v>41395</v>
      </c>
      <c r="O1808" s="36">
        <f>IFERROR(VLOOKUP(Incoming_Data[[#This Row],[Object ID]],Finalized_Data[#All],2,FALSE),"")</f>
        <v>41426</v>
      </c>
      <c r="P18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8" s="6">
        <f>IFERROR(DATE(YEAR(Incoming_Data[[#This Row],[Incoming Day]]),MONTH(Incoming_Data[[#This Row],[Incoming Day]]),1),"")</f>
        <v>41365</v>
      </c>
      <c r="R1808" s="3">
        <f>DATE(YEAR(Incoming_Data[[#This Row],[Incoming Day]]),1,1)</f>
        <v>41275</v>
      </c>
      <c r="S1808" s="6">
        <f>IFERROR(DATE(YEAR(Incoming_Data[[#This Row],[Completed Day]]),MONTH(Incoming_Data[[#This Row],[Completed Day]]),1),"")</f>
        <v>41395</v>
      </c>
      <c r="T1808" s="6">
        <f>IFERROR(DATE(YEAR(Incoming_Data[[#This Row],[Confirmed Day]]),MONTH(Incoming_Data[[#This Row],[Confirmed Day]]),1),"")</f>
        <v>41426</v>
      </c>
      <c r="U1808" s="12">
        <f>IF(ISNUMBER(Incoming_Data[[#This Row],[Completed Day]]),1,0)</f>
        <v>1</v>
      </c>
      <c r="V1808" s="12">
        <f>IF(ISNUMBER(Incoming_Data[[#This Row],[Confirmed Day]]),1,0)</f>
        <v>1</v>
      </c>
      <c r="X1808" t="s">
        <v>12100</v>
      </c>
      <c r="Y1808" s="36">
        <v>41417</v>
      </c>
      <c r="AA1808" t="s">
        <v>7126</v>
      </c>
      <c r="AB1808" s="36">
        <v>41353</v>
      </c>
    </row>
    <row r="1809" spans="2:28" x14ac:dyDescent="0.25">
      <c r="B1809" s="24" t="s">
        <v>30</v>
      </c>
      <c r="C1809" s="24" t="s">
        <v>17</v>
      </c>
      <c r="D1809" s="24" t="s">
        <v>2196</v>
      </c>
      <c r="E1809" s="24" t="s">
        <v>1226</v>
      </c>
      <c r="F1809" s="24" t="s">
        <v>1227</v>
      </c>
      <c r="G1809" s="36">
        <v>41393</v>
      </c>
      <c r="H1809" s="36">
        <v>41393</v>
      </c>
      <c r="I1809" s="12">
        <v>2</v>
      </c>
      <c r="J1809" s="12">
        <v>3</v>
      </c>
      <c r="K1809" s="12">
        <v>2</v>
      </c>
      <c r="L1809" s="24" t="s">
        <v>10597</v>
      </c>
      <c r="M1809" t="str">
        <f>VLOOKUP(LEFT(Incoming_Data[[#This Row],[Object ID]],1),Lookup[#All],2,FALSE)</f>
        <v>Incident</v>
      </c>
      <c r="N1809" s="36">
        <f>IFERROR(VLOOKUP(Incoming_Data[[#This Row],[Object ID]],SP_Data[#All],2,FALSE),"")</f>
        <v>41396</v>
      </c>
      <c r="O1809" s="36">
        <f>IFERROR(VLOOKUP(Incoming_Data[[#This Row],[Object ID]],Finalized_Data[#All],2,FALSE),"")</f>
        <v>41427</v>
      </c>
      <c r="P18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09" s="6">
        <f>IFERROR(DATE(YEAR(Incoming_Data[[#This Row],[Incoming Day]]),MONTH(Incoming_Data[[#This Row],[Incoming Day]]),1),"")</f>
        <v>41365</v>
      </c>
      <c r="R1809" s="3">
        <f>DATE(YEAR(Incoming_Data[[#This Row],[Incoming Day]]),1,1)</f>
        <v>41275</v>
      </c>
      <c r="S1809" s="6">
        <f>IFERROR(DATE(YEAR(Incoming_Data[[#This Row],[Completed Day]]),MONTH(Incoming_Data[[#This Row],[Completed Day]]),1),"")</f>
        <v>41395</v>
      </c>
      <c r="T1809" s="6">
        <f>IFERROR(DATE(YEAR(Incoming_Data[[#This Row],[Confirmed Day]]),MONTH(Incoming_Data[[#This Row],[Confirmed Day]]),1),"")</f>
        <v>41426</v>
      </c>
      <c r="U1809" s="12">
        <f>IF(ISNUMBER(Incoming_Data[[#This Row],[Completed Day]]),1,0)</f>
        <v>1</v>
      </c>
      <c r="V1809" s="12">
        <f>IF(ISNUMBER(Incoming_Data[[#This Row],[Confirmed Day]]),1,0)</f>
        <v>1</v>
      </c>
      <c r="X1809" t="s">
        <v>10869</v>
      </c>
      <c r="Y1809" s="36">
        <v>41422</v>
      </c>
      <c r="AA1809" t="s">
        <v>7122</v>
      </c>
      <c r="AB1809" s="36">
        <v>41425</v>
      </c>
    </row>
    <row r="1810" spans="2:28" x14ac:dyDescent="0.25">
      <c r="B1810" s="24" t="s">
        <v>30</v>
      </c>
      <c r="C1810" s="24" t="s">
        <v>17</v>
      </c>
      <c r="D1810" s="24" t="s">
        <v>2196</v>
      </c>
      <c r="E1810" s="24" t="s">
        <v>11927</v>
      </c>
      <c r="F1810" s="24" t="s">
        <v>11928</v>
      </c>
      <c r="G1810" s="36">
        <v>41394</v>
      </c>
      <c r="H1810" s="36">
        <v>41394</v>
      </c>
      <c r="I1810" s="12">
        <v>3</v>
      </c>
      <c r="J1810" s="12">
        <v>3</v>
      </c>
      <c r="K1810" s="12">
        <v>3</v>
      </c>
      <c r="L1810" s="24" t="s">
        <v>10625</v>
      </c>
      <c r="M1810" t="str">
        <f>VLOOKUP(LEFT(Incoming_Data[[#This Row],[Object ID]],1),Lookup[#All],2,FALSE)</f>
        <v>Incident</v>
      </c>
      <c r="N1810" s="36">
        <f>IFERROR(VLOOKUP(Incoming_Data[[#This Row],[Object ID]],SP_Data[#All],2,FALSE),"")</f>
        <v>41403</v>
      </c>
      <c r="O1810" s="36" t="str">
        <f>IFERROR(VLOOKUP(Incoming_Data[[#This Row],[Object ID]],Finalized_Data[#All],2,FALSE),"")</f>
        <v/>
      </c>
      <c r="P18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0" s="6">
        <f>IFERROR(DATE(YEAR(Incoming_Data[[#This Row],[Incoming Day]]),MONTH(Incoming_Data[[#This Row],[Incoming Day]]),1),"")</f>
        <v>41365</v>
      </c>
      <c r="R1810" s="3">
        <f>DATE(YEAR(Incoming_Data[[#This Row],[Incoming Day]]),1,1)</f>
        <v>41275</v>
      </c>
      <c r="S1810" s="6">
        <f>IFERROR(DATE(YEAR(Incoming_Data[[#This Row],[Completed Day]]),MONTH(Incoming_Data[[#This Row],[Completed Day]]),1),"")</f>
        <v>41395</v>
      </c>
      <c r="T1810" s="6" t="str">
        <f>IFERROR(DATE(YEAR(Incoming_Data[[#This Row],[Confirmed Day]]),MONTH(Incoming_Data[[#This Row],[Confirmed Day]]),1),"")</f>
        <v/>
      </c>
      <c r="U1810" s="12">
        <f>IF(ISNUMBER(Incoming_Data[[#This Row],[Completed Day]]),1,0)</f>
        <v>1</v>
      </c>
      <c r="V1810" s="12">
        <f>IF(ISNUMBER(Incoming_Data[[#This Row],[Confirmed Day]]),1,0)</f>
        <v>0</v>
      </c>
      <c r="X1810" t="s">
        <v>11773</v>
      </c>
      <c r="Y1810" s="36">
        <v>41428</v>
      </c>
      <c r="AA1810" t="s">
        <v>7118</v>
      </c>
      <c r="AB1810" s="36">
        <v>41353</v>
      </c>
    </row>
    <row r="1811" spans="2:28" x14ac:dyDescent="0.25">
      <c r="B1811" s="24" t="s">
        <v>30</v>
      </c>
      <c r="C1811" s="24" t="s">
        <v>17</v>
      </c>
      <c r="D1811" s="24" t="s">
        <v>2196</v>
      </c>
      <c r="E1811" s="24" t="s">
        <v>1236</v>
      </c>
      <c r="F1811" s="24" t="s">
        <v>1237</v>
      </c>
      <c r="G1811" s="36">
        <v>41395</v>
      </c>
      <c r="H1811" s="36">
        <v>41395</v>
      </c>
      <c r="I1811" s="12">
        <v>3</v>
      </c>
      <c r="J1811" s="12">
        <v>3</v>
      </c>
      <c r="K1811" s="12">
        <v>3</v>
      </c>
      <c r="L1811" s="24" t="s">
        <v>10597</v>
      </c>
      <c r="M1811" t="str">
        <f>VLOOKUP(LEFT(Incoming_Data[[#This Row],[Object ID]],1),Lookup[#All],2,FALSE)</f>
        <v>Incident</v>
      </c>
      <c r="N1811" s="36">
        <f>IFERROR(VLOOKUP(Incoming_Data[[#This Row],[Object ID]],SP_Data[#All],2,FALSE),"")</f>
        <v>41402</v>
      </c>
      <c r="O1811" s="36">
        <f>IFERROR(VLOOKUP(Incoming_Data[[#This Row],[Object ID]],Finalized_Data[#All],2,FALSE),"")</f>
        <v>41410</v>
      </c>
      <c r="P18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1" s="6">
        <f>IFERROR(DATE(YEAR(Incoming_Data[[#This Row],[Incoming Day]]),MONTH(Incoming_Data[[#This Row],[Incoming Day]]),1),"")</f>
        <v>41395</v>
      </c>
      <c r="R1811" s="3">
        <f>DATE(YEAR(Incoming_Data[[#This Row],[Incoming Day]]),1,1)</f>
        <v>41275</v>
      </c>
      <c r="S1811" s="6">
        <f>IFERROR(DATE(YEAR(Incoming_Data[[#This Row],[Completed Day]]),MONTH(Incoming_Data[[#This Row],[Completed Day]]),1),"")</f>
        <v>41395</v>
      </c>
      <c r="T1811" s="6">
        <f>IFERROR(DATE(YEAR(Incoming_Data[[#This Row],[Confirmed Day]]),MONTH(Incoming_Data[[#This Row],[Confirmed Day]]),1),"")</f>
        <v>41395</v>
      </c>
      <c r="U1811" s="12">
        <f>IF(ISNUMBER(Incoming_Data[[#This Row],[Completed Day]]),1,0)</f>
        <v>1</v>
      </c>
      <c r="V1811" s="12">
        <f>IF(ISNUMBER(Incoming_Data[[#This Row],[Confirmed Day]]),1,0)</f>
        <v>1</v>
      </c>
      <c r="X1811" t="s">
        <v>12163</v>
      </c>
      <c r="Y1811" s="36">
        <v>41417</v>
      </c>
      <c r="AA1811" t="s">
        <v>7091</v>
      </c>
      <c r="AB1811" s="36">
        <v>41353</v>
      </c>
    </row>
    <row r="1812" spans="2:28" x14ac:dyDescent="0.25">
      <c r="B1812" s="24" t="s">
        <v>30</v>
      </c>
      <c r="C1812" s="24" t="s">
        <v>17</v>
      </c>
      <c r="D1812" s="24" t="s">
        <v>2196</v>
      </c>
      <c r="E1812" s="24" t="s">
        <v>1248</v>
      </c>
      <c r="F1812" s="24" t="s">
        <v>1249</v>
      </c>
      <c r="G1812" s="36">
        <v>41395</v>
      </c>
      <c r="H1812" s="36">
        <v>41395</v>
      </c>
      <c r="I1812" s="12">
        <v>3</v>
      </c>
      <c r="J1812" s="12">
        <v>3</v>
      </c>
      <c r="K1812" s="12">
        <v>3</v>
      </c>
      <c r="L1812" s="24" t="s">
        <v>10597</v>
      </c>
      <c r="M1812" t="str">
        <f>VLOOKUP(LEFT(Incoming_Data[[#This Row],[Object ID]],1),Lookup[#All],2,FALSE)</f>
        <v>Incident</v>
      </c>
      <c r="N1812" s="36">
        <f>IFERROR(VLOOKUP(Incoming_Data[[#This Row],[Object ID]],SP_Data[#All],2,FALSE),"")</f>
        <v>41402</v>
      </c>
      <c r="O1812" s="36">
        <f>IFERROR(VLOOKUP(Incoming_Data[[#This Row],[Object ID]],Finalized_Data[#All],2,FALSE),"")</f>
        <v>41410</v>
      </c>
      <c r="P18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2" s="6">
        <f>IFERROR(DATE(YEAR(Incoming_Data[[#This Row],[Incoming Day]]),MONTH(Incoming_Data[[#This Row],[Incoming Day]]),1),"")</f>
        <v>41395</v>
      </c>
      <c r="R1812" s="3">
        <f>DATE(YEAR(Incoming_Data[[#This Row],[Incoming Day]]),1,1)</f>
        <v>41275</v>
      </c>
      <c r="S1812" s="6">
        <f>IFERROR(DATE(YEAR(Incoming_Data[[#This Row],[Completed Day]]),MONTH(Incoming_Data[[#This Row],[Completed Day]]),1),"")</f>
        <v>41395</v>
      </c>
      <c r="T1812" s="6">
        <f>IFERROR(DATE(YEAR(Incoming_Data[[#This Row],[Confirmed Day]]),MONTH(Incoming_Data[[#This Row],[Confirmed Day]]),1),"")</f>
        <v>41395</v>
      </c>
      <c r="U1812" s="12">
        <f>IF(ISNUMBER(Incoming_Data[[#This Row],[Completed Day]]),1,0)</f>
        <v>1</v>
      </c>
      <c r="V1812" s="12">
        <f>IF(ISNUMBER(Incoming_Data[[#This Row],[Confirmed Day]]),1,0)</f>
        <v>1</v>
      </c>
      <c r="X1812" t="s">
        <v>10871</v>
      </c>
      <c r="Y1812" s="36">
        <v>41423</v>
      </c>
      <c r="AA1812" t="s">
        <v>7096</v>
      </c>
      <c r="AB1812" s="36">
        <v>41425</v>
      </c>
    </row>
    <row r="1813" spans="2:28" x14ac:dyDescent="0.25">
      <c r="B1813" s="24" t="s">
        <v>30</v>
      </c>
      <c r="C1813" s="24" t="s">
        <v>17</v>
      </c>
      <c r="D1813" s="24" t="s">
        <v>2196</v>
      </c>
      <c r="E1813" s="24" t="s">
        <v>11929</v>
      </c>
      <c r="F1813" s="24" t="s">
        <v>11930</v>
      </c>
      <c r="G1813" s="36">
        <v>41400</v>
      </c>
      <c r="H1813" s="36">
        <v>41400</v>
      </c>
      <c r="I1813" s="12">
        <v>3</v>
      </c>
      <c r="J1813" s="12">
        <v>3</v>
      </c>
      <c r="K1813" s="12">
        <v>3</v>
      </c>
      <c r="L1813" s="24" t="s">
        <v>10625</v>
      </c>
      <c r="M1813" t="str">
        <f>VLOOKUP(LEFT(Incoming_Data[[#This Row],[Object ID]],1),Lookup[#All],2,FALSE)</f>
        <v>Incident</v>
      </c>
      <c r="N1813" s="36">
        <f>IFERROR(VLOOKUP(Incoming_Data[[#This Row],[Object ID]],SP_Data[#All],2,FALSE),"")</f>
        <v>41409</v>
      </c>
      <c r="O1813" s="36" t="str">
        <f>IFERROR(VLOOKUP(Incoming_Data[[#This Row],[Object ID]],Finalized_Data[#All],2,FALSE),"")</f>
        <v/>
      </c>
      <c r="P18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3" s="6">
        <f>IFERROR(DATE(YEAR(Incoming_Data[[#This Row],[Incoming Day]]),MONTH(Incoming_Data[[#This Row],[Incoming Day]]),1),"")</f>
        <v>41395</v>
      </c>
      <c r="R1813" s="3">
        <f>DATE(YEAR(Incoming_Data[[#This Row],[Incoming Day]]),1,1)</f>
        <v>41275</v>
      </c>
      <c r="S1813" s="6">
        <f>IFERROR(DATE(YEAR(Incoming_Data[[#This Row],[Completed Day]]),MONTH(Incoming_Data[[#This Row],[Completed Day]]),1),"")</f>
        <v>41395</v>
      </c>
      <c r="T1813" s="6" t="str">
        <f>IFERROR(DATE(YEAR(Incoming_Data[[#This Row],[Confirmed Day]]),MONTH(Incoming_Data[[#This Row],[Confirmed Day]]),1),"")</f>
        <v/>
      </c>
      <c r="U1813" s="12">
        <f>IF(ISNUMBER(Incoming_Data[[#This Row],[Completed Day]]),1,0)</f>
        <v>1</v>
      </c>
      <c r="V1813" s="12">
        <f>IF(ISNUMBER(Incoming_Data[[#This Row],[Confirmed Day]]),1,0)</f>
        <v>0</v>
      </c>
      <c r="X1813" t="s">
        <v>12022</v>
      </c>
      <c r="Y1813" s="36">
        <v>41417</v>
      </c>
      <c r="AA1813" t="s">
        <v>7082</v>
      </c>
      <c r="AB1813" s="36">
        <v>41425</v>
      </c>
    </row>
    <row r="1814" spans="2:28" x14ac:dyDescent="0.25">
      <c r="B1814" s="24" t="s">
        <v>30</v>
      </c>
      <c r="C1814" s="24" t="s">
        <v>17</v>
      </c>
      <c r="D1814" s="24" t="s">
        <v>2196</v>
      </c>
      <c r="E1814" s="24" t="s">
        <v>11931</v>
      </c>
      <c r="F1814" s="24" t="s">
        <v>2156</v>
      </c>
      <c r="G1814" s="36">
        <v>41411</v>
      </c>
      <c r="H1814" s="36">
        <v>41411</v>
      </c>
      <c r="I1814" s="12">
        <v>3</v>
      </c>
      <c r="J1814" s="12">
        <v>3</v>
      </c>
      <c r="K1814" s="12">
        <v>3</v>
      </c>
      <c r="L1814" s="24" t="s">
        <v>10602</v>
      </c>
      <c r="M1814" t="str">
        <f>VLOOKUP(LEFT(Incoming_Data[[#This Row],[Object ID]],1),Lookup[#All],2,FALSE)</f>
        <v>Incident</v>
      </c>
      <c r="N1814" s="36" t="str">
        <f>IFERROR(VLOOKUP(Incoming_Data[[#This Row],[Object ID]],SP_Data[#All],2,FALSE),"")</f>
        <v/>
      </c>
      <c r="O1814" s="36" t="str">
        <f>IFERROR(VLOOKUP(Incoming_Data[[#This Row],[Object ID]],Finalized_Data[#All],2,FALSE),"")</f>
        <v/>
      </c>
      <c r="P18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4" s="6">
        <f>IFERROR(DATE(YEAR(Incoming_Data[[#This Row],[Incoming Day]]),MONTH(Incoming_Data[[#This Row],[Incoming Day]]),1),"")</f>
        <v>41395</v>
      </c>
      <c r="R1814" s="3">
        <f>DATE(YEAR(Incoming_Data[[#This Row],[Incoming Day]]),1,1)</f>
        <v>41275</v>
      </c>
      <c r="S1814" s="6" t="str">
        <f>IFERROR(DATE(YEAR(Incoming_Data[[#This Row],[Completed Day]]),MONTH(Incoming_Data[[#This Row],[Completed Day]]),1),"")</f>
        <v/>
      </c>
      <c r="T1814" s="6" t="str">
        <f>IFERROR(DATE(YEAR(Incoming_Data[[#This Row],[Confirmed Day]]),MONTH(Incoming_Data[[#This Row],[Confirmed Day]]),1),"")</f>
        <v/>
      </c>
      <c r="U1814" s="12">
        <f>IF(ISNUMBER(Incoming_Data[[#This Row],[Completed Day]]),1,0)</f>
        <v>0</v>
      </c>
      <c r="V1814" s="12">
        <f>IF(ISNUMBER(Incoming_Data[[#This Row],[Confirmed Day]]),1,0)</f>
        <v>0</v>
      </c>
      <c r="X1814" t="s">
        <v>1419</v>
      </c>
      <c r="Y1814" s="36">
        <v>41417</v>
      </c>
      <c r="AA1814" t="s">
        <v>7077</v>
      </c>
      <c r="AB1814" s="36">
        <v>41354</v>
      </c>
    </row>
    <row r="1815" spans="2:28" x14ac:dyDescent="0.25">
      <c r="B1815" s="24" t="s">
        <v>30</v>
      </c>
      <c r="C1815" s="24" t="s">
        <v>17</v>
      </c>
      <c r="D1815" s="24" t="s">
        <v>2196</v>
      </c>
      <c r="E1815" s="24" t="s">
        <v>11932</v>
      </c>
      <c r="F1815" s="24" t="s">
        <v>11933</v>
      </c>
      <c r="G1815" s="36">
        <v>41417</v>
      </c>
      <c r="H1815" s="36">
        <v>41417</v>
      </c>
      <c r="I1815" s="12">
        <v>3</v>
      </c>
      <c r="J1815" s="12">
        <v>3</v>
      </c>
      <c r="K1815" s="12">
        <v>3</v>
      </c>
      <c r="L1815" s="24" t="s">
        <v>10625</v>
      </c>
      <c r="M1815" t="str">
        <f>VLOOKUP(LEFT(Incoming_Data[[#This Row],[Object ID]],1),Lookup[#All],2,FALSE)</f>
        <v>Incident</v>
      </c>
      <c r="N1815" s="36">
        <f>IFERROR(VLOOKUP(Incoming_Data[[#This Row],[Object ID]],SP_Data[#All],2,FALSE),"")</f>
        <v>41424</v>
      </c>
      <c r="O1815" s="36" t="str">
        <f>IFERROR(VLOOKUP(Incoming_Data[[#This Row],[Object ID]],Finalized_Data[#All],2,FALSE),"")</f>
        <v/>
      </c>
      <c r="P18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5" s="6">
        <f>IFERROR(DATE(YEAR(Incoming_Data[[#This Row],[Incoming Day]]),MONTH(Incoming_Data[[#This Row],[Incoming Day]]),1),"")</f>
        <v>41395</v>
      </c>
      <c r="R1815" s="3">
        <f>DATE(YEAR(Incoming_Data[[#This Row],[Incoming Day]]),1,1)</f>
        <v>41275</v>
      </c>
      <c r="S1815" s="6">
        <f>IFERROR(DATE(YEAR(Incoming_Data[[#This Row],[Completed Day]]),MONTH(Incoming_Data[[#This Row],[Completed Day]]),1),"")</f>
        <v>41395</v>
      </c>
      <c r="T1815" s="6" t="str">
        <f>IFERROR(DATE(YEAR(Incoming_Data[[#This Row],[Confirmed Day]]),MONTH(Incoming_Data[[#This Row],[Confirmed Day]]),1),"")</f>
        <v/>
      </c>
      <c r="U1815" s="12">
        <f>IF(ISNUMBER(Incoming_Data[[#This Row],[Completed Day]]),1,0)</f>
        <v>1</v>
      </c>
      <c r="V1815" s="12">
        <f>IF(ISNUMBER(Incoming_Data[[#This Row],[Confirmed Day]]),1,0)</f>
        <v>0</v>
      </c>
      <c r="X1815" t="s">
        <v>1010</v>
      </c>
      <c r="Y1815" s="36">
        <v>41425</v>
      </c>
      <c r="AA1815" t="s">
        <v>7016</v>
      </c>
      <c r="AB1815" s="36">
        <v>41385</v>
      </c>
    </row>
    <row r="1816" spans="2:28" x14ac:dyDescent="0.25">
      <c r="B1816" s="24" t="s">
        <v>30</v>
      </c>
      <c r="C1816" s="24" t="s">
        <v>17</v>
      </c>
      <c r="D1816" s="24" t="s">
        <v>2196</v>
      </c>
      <c r="E1816" s="24" t="s">
        <v>11934</v>
      </c>
      <c r="F1816" s="24" t="s">
        <v>11935</v>
      </c>
      <c r="G1816" s="36">
        <v>41417</v>
      </c>
      <c r="H1816" s="36">
        <v>41417</v>
      </c>
      <c r="I1816" s="12">
        <v>2</v>
      </c>
      <c r="J1816" s="12">
        <v>3</v>
      </c>
      <c r="K1816" s="12">
        <v>3</v>
      </c>
      <c r="L1816" s="24" t="s">
        <v>10625</v>
      </c>
      <c r="M1816" t="str">
        <f>VLOOKUP(LEFT(Incoming_Data[[#This Row],[Object ID]],1),Lookup[#All],2,FALSE)</f>
        <v>Incident</v>
      </c>
      <c r="N1816" s="36">
        <f>IFERROR(VLOOKUP(Incoming_Data[[#This Row],[Object ID]],SP_Data[#All],2,FALSE),"")</f>
        <v>41425</v>
      </c>
      <c r="O1816" s="36" t="str">
        <f>IFERROR(VLOOKUP(Incoming_Data[[#This Row],[Object ID]],Finalized_Data[#All],2,FALSE),"")</f>
        <v/>
      </c>
      <c r="P18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6" s="6">
        <f>IFERROR(DATE(YEAR(Incoming_Data[[#This Row],[Incoming Day]]),MONTH(Incoming_Data[[#This Row],[Incoming Day]]),1),"")</f>
        <v>41395</v>
      </c>
      <c r="R1816" s="3">
        <f>DATE(YEAR(Incoming_Data[[#This Row],[Incoming Day]]),1,1)</f>
        <v>41275</v>
      </c>
      <c r="S1816" s="6">
        <f>IFERROR(DATE(YEAR(Incoming_Data[[#This Row],[Completed Day]]),MONTH(Incoming_Data[[#This Row],[Completed Day]]),1),"")</f>
        <v>41395</v>
      </c>
      <c r="T1816" s="6" t="str">
        <f>IFERROR(DATE(YEAR(Incoming_Data[[#This Row],[Confirmed Day]]),MONTH(Incoming_Data[[#This Row],[Confirmed Day]]),1),"")</f>
        <v/>
      </c>
      <c r="U1816" s="12">
        <f>IF(ISNUMBER(Incoming_Data[[#This Row],[Completed Day]]),1,0)</f>
        <v>1</v>
      </c>
      <c r="V1816" s="12">
        <f>IF(ISNUMBER(Incoming_Data[[#This Row],[Confirmed Day]]),1,0)</f>
        <v>0</v>
      </c>
      <c r="X1816" t="s">
        <v>12628</v>
      </c>
      <c r="Y1816" s="36">
        <v>41417</v>
      </c>
      <c r="AA1816" t="s">
        <v>6994</v>
      </c>
      <c r="AB1816" s="36">
        <v>41425</v>
      </c>
    </row>
    <row r="1817" spans="2:28" x14ac:dyDescent="0.25">
      <c r="B1817" s="24" t="s">
        <v>30</v>
      </c>
      <c r="C1817" s="24" t="s">
        <v>17</v>
      </c>
      <c r="D1817" s="24" t="s">
        <v>2196</v>
      </c>
      <c r="E1817" s="24" t="s">
        <v>11936</v>
      </c>
      <c r="F1817" s="24" t="s">
        <v>11937</v>
      </c>
      <c r="G1817" s="36">
        <v>41422</v>
      </c>
      <c r="H1817" s="36">
        <v>41422</v>
      </c>
      <c r="I1817" s="12">
        <v>3</v>
      </c>
      <c r="J1817" s="12">
        <v>3</v>
      </c>
      <c r="K1817" s="12">
        <v>3</v>
      </c>
      <c r="L1817" s="24" t="s">
        <v>10602</v>
      </c>
      <c r="M1817" t="str">
        <f>VLOOKUP(LEFT(Incoming_Data[[#This Row],[Object ID]],1),Lookup[#All],2,FALSE)</f>
        <v>Incident</v>
      </c>
      <c r="N1817" s="36" t="str">
        <f>IFERROR(VLOOKUP(Incoming_Data[[#This Row],[Object ID]],SP_Data[#All],2,FALSE),"")</f>
        <v/>
      </c>
      <c r="O1817" s="36" t="str">
        <f>IFERROR(VLOOKUP(Incoming_Data[[#This Row],[Object ID]],Finalized_Data[#All],2,FALSE),"")</f>
        <v/>
      </c>
      <c r="P18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7" s="6">
        <f>IFERROR(DATE(YEAR(Incoming_Data[[#This Row],[Incoming Day]]),MONTH(Incoming_Data[[#This Row],[Incoming Day]]),1),"")</f>
        <v>41395</v>
      </c>
      <c r="R1817" s="3">
        <f>DATE(YEAR(Incoming_Data[[#This Row],[Incoming Day]]),1,1)</f>
        <v>41275</v>
      </c>
      <c r="S1817" s="6" t="str">
        <f>IFERROR(DATE(YEAR(Incoming_Data[[#This Row],[Completed Day]]),MONTH(Incoming_Data[[#This Row],[Completed Day]]),1),"")</f>
        <v/>
      </c>
      <c r="T1817" s="6" t="str">
        <f>IFERROR(DATE(YEAR(Incoming_Data[[#This Row],[Confirmed Day]]),MONTH(Incoming_Data[[#This Row],[Confirmed Day]]),1),"")</f>
        <v/>
      </c>
      <c r="U1817" s="12">
        <f>IF(ISNUMBER(Incoming_Data[[#This Row],[Completed Day]]),1,0)</f>
        <v>0</v>
      </c>
      <c r="V1817" s="12">
        <f>IF(ISNUMBER(Incoming_Data[[#This Row],[Confirmed Day]]),1,0)</f>
        <v>0</v>
      </c>
      <c r="X1817" t="s">
        <v>12585</v>
      </c>
      <c r="Y1817" s="36">
        <v>41417</v>
      </c>
      <c r="AA1817" t="s">
        <v>6999</v>
      </c>
      <c r="AB1817" s="36">
        <v>41354</v>
      </c>
    </row>
    <row r="1818" spans="2:28" x14ac:dyDescent="0.25">
      <c r="B1818" s="24" t="s">
        <v>30</v>
      </c>
      <c r="C1818" s="24" t="s">
        <v>17</v>
      </c>
      <c r="D1818" s="24" t="s">
        <v>2189</v>
      </c>
      <c r="E1818" s="24" t="s">
        <v>10460</v>
      </c>
      <c r="F1818" s="24" t="s">
        <v>490</v>
      </c>
      <c r="G1818" s="36">
        <v>41319</v>
      </c>
      <c r="H1818" s="36">
        <v>41319</v>
      </c>
      <c r="I1818" s="12">
        <v>3</v>
      </c>
      <c r="J1818" s="12">
        <v>3</v>
      </c>
      <c r="K1818" s="12">
        <v>3</v>
      </c>
      <c r="L1818" s="24" t="s">
        <v>10597</v>
      </c>
      <c r="M1818" t="str">
        <f>VLOOKUP(LEFT(Incoming_Data[[#This Row],[Object ID]],1),Lookup[#All],2,FALSE)</f>
        <v>Service Request</v>
      </c>
      <c r="N1818" s="36">
        <f>IFERROR(VLOOKUP(Incoming_Data[[#This Row],[Object ID]],SP_Data[#All],2,FALSE),"")</f>
        <v>41352</v>
      </c>
      <c r="O1818" s="36">
        <f>IFERROR(VLOOKUP(Incoming_Data[[#This Row],[Object ID]],Finalized_Data[#All],2,FALSE),"")</f>
        <v>41383</v>
      </c>
      <c r="P18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8" s="6">
        <f>IFERROR(DATE(YEAR(Incoming_Data[[#This Row],[Incoming Day]]),MONTH(Incoming_Data[[#This Row],[Incoming Day]]),1),"")</f>
        <v>41306</v>
      </c>
      <c r="R1818" s="3">
        <f>DATE(YEAR(Incoming_Data[[#This Row],[Incoming Day]]),1,1)</f>
        <v>41275</v>
      </c>
      <c r="S1818" s="6">
        <f>IFERROR(DATE(YEAR(Incoming_Data[[#This Row],[Completed Day]]),MONTH(Incoming_Data[[#This Row],[Completed Day]]),1),"")</f>
        <v>41334</v>
      </c>
      <c r="T1818" s="6">
        <f>IFERROR(DATE(YEAR(Incoming_Data[[#This Row],[Confirmed Day]]),MONTH(Incoming_Data[[#This Row],[Confirmed Day]]),1),"")</f>
        <v>41365</v>
      </c>
      <c r="U1818" s="12">
        <f>IF(ISNUMBER(Incoming_Data[[#This Row],[Completed Day]]),1,0)</f>
        <v>1</v>
      </c>
      <c r="V1818" s="12">
        <f>IF(ISNUMBER(Incoming_Data[[#This Row],[Confirmed Day]]),1,0)</f>
        <v>1</v>
      </c>
      <c r="X1818" t="s">
        <v>12101</v>
      </c>
      <c r="Y1818" s="36">
        <v>41417</v>
      </c>
      <c r="AA1818" t="s">
        <v>6980</v>
      </c>
      <c r="AB1818" s="36">
        <v>41389</v>
      </c>
    </row>
    <row r="1819" spans="2:28" x14ac:dyDescent="0.25">
      <c r="B1819" s="24" t="s">
        <v>30</v>
      </c>
      <c r="C1819" s="24" t="s">
        <v>17</v>
      </c>
      <c r="D1819" s="24" t="s">
        <v>2189</v>
      </c>
      <c r="E1819" s="24" t="s">
        <v>10444</v>
      </c>
      <c r="F1819" s="24" t="s">
        <v>11938</v>
      </c>
      <c r="G1819" s="36">
        <v>41319</v>
      </c>
      <c r="H1819" s="36">
        <v>41319</v>
      </c>
      <c r="I1819" s="12">
        <v>3</v>
      </c>
      <c r="J1819" s="12">
        <v>3</v>
      </c>
      <c r="K1819" s="12">
        <v>3</v>
      </c>
      <c r="L1819" s="24" t="s">
        <v>10597</v>
      </c>
      <c r="M1819" t="str">
        <f>VLOOKUP(LEFT(Incoming_Data[[#This Row],[Object ID]],1),Lookup[#All],2,FALSE)</f>
        <v>Service Request</v>
      </c>
      <c r="N1819" s="36">
        <f>IFERROR(VLOOKUP(Incoming_Data[[#This Row],[Object ID]],SP_Data[#All],2,FALSE),"")</f>
        <v>41352</v>
      </c>
      <c r="O1819" s="36">
        <f>IFERROR(VLOOKUP(Incoming_Data[[#This Row],[Object ID]],Finalized_Data[#All],2,FALSE),"")</f>
        <v>41383</v>
      </c>
      <c r="P18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19" s="6">
        <f>IFERROR(DATE(YEAR(Incoming_Data[[#This Row],[Incoming Day]]),MONTH(Incoming_Data[[#This Row],[Incoming Day]]),1),"")</f>
        <v>41306</v>
      </c>
      <c r="R1819" s="3">
        <f>DATE(YEAR(Incoming_Data[[#This Row],[Incoming Day]]),1,1)</f>
        <v>41275</v>
      </c>
      <c r="S1819" s="6">
        <f>IFERROR(DATE(YEAR(Incoming_Data[[#This Row],[Completed Day]]),MONTH(Incoming_Data[[#This Row],[Completed Day]]),1),"")</f>
        <v>41334</v>
      </c>
      <c r="T1819" s="6">
        <f>IFERROR(DATE(YEAR(Incoming_Data[[#This Row],[Confirmed Day]]),MONTH(Incoming_Data[[#This Row],[Confirmed Day]]),1),"")</f>
        <v>41365</v>
      </c>
      <c r="U1819" s="12">
        <f>IF(ISNUMBER(Incoming_Data[[#This Row],[Completed Day]]),1,0)</f>
        <v>1</v>
      </c>
      <c r="V1819" s="12">
        <f>IF(ISNUMBER(Incoming_Data[[#This Row],[Confirmed Day]]),1,0)</f>
        <v>1</v>
      </c>
      <c r="X1819" t="s">
        <v>10873</v>
      </c>
      <c r="Y1819" s="36">
        <v>41423</v>
      </c>
      <c r="AA1819" t="s">
        <v>6989</v>
      </c>
      <c r="AB1819" s="36">
        <v>41414</v>
      </c>
    </row>
    <row r="1820" spans="2:28" x14ac:dyDescent="0.25">
      <c r="B1820" s="24" t="s">
        <v>30</v>
      </c>
      <c r="C1820" s="24" t="s">
        <v>17</v>
      </c>
      <c r="D1820" s="24" t="s">
        <v>2189</v>
      </c>
      <c r="E1820" s="24" t="s">
        <v>10427</v>
      </c>
      <c r="F1820" s="24" t="s">
        <v>982</v>
      </c>
      <c r="G1820" s="36">
        <v>41318</v>
      </c>
      <c r="H1820" s="36">
        <v>41318</v>
      </c>
      <c r="I1820" s="12">
        <v>3</v>
      </c>
      <c r="J1820" s="12">
        <v>3</v>
      </c>
      <c r="K1820" s="12">
        <v>3</v>
      </c>
      <c r="L1820" s="24" t="s">
        <v>10597</v>
      </c>
      <c r="M1820" t="str">
        <f>VLOOKUP(LEFT(Incoming_Data[[#This Row],[Object ID]],1),Lookup[#All],2,FALSE)</f>
        <v>Service Request</v>
      </c>
      <c r="N1820" s="36">
        <f>IFERROR(VLOOKUP(Incoming_Data[[#This Row],[Object ID]],SP_Data[#All],2,FALSE),"")</f>
        <v>41352</v>
      </c>
      <c r="O1820" s="36">
        <f>IFERROR(VLOOKUP(Incoming_Data[[#This Row],[Object ID]],Finalized_Data[#All],2,FALSE),"")</f>
        <v>41383</v>
      </c>
      <c r="P18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0" s="6">
        <f>IFERROR(DATE(YEAR(Incoming_Data[[#This Row],[Incoming Day]]),MONTH(Incoming_Data[[#This Row],[Incoming Day]]),1),"")</f>
        <v>41306</v>
      </c>
      <c r="R1820" s="3">
        <f>DATE(YEAR(Incoming_Data[[#This Row],[Incoming Day]]),1,1)</f>
        <v>41275</v>
      </c>
      <c r="S1820" s="6">
        <f>IFERROR(DATE(YEAR(Incoming_Data[[#This Row],[Completed Day]]),MONTH(Incoming_Data[[#This Row],[Completed Day]]),1),"")</f>
        <v>41334</v>
      </c>
      <c r="T1820" s="6">
        <f>IFERROR(DATE(YEAR(Incoming_Data[[#This Row],[Confirmed Day]]),MONTH(Incoming_Data[[#This Row],[Confirmed Day]]),1),"")</f>
        <v>41365</v>
      </c>
      <c r="U1820" s="12">
        <f>IF(ISNUMBER(Incoming_Data[[#This Row],[Completed Day]]),1,0)</f>
        <v>1</v>
      </c>
      <c r="V1820" s="12">
        <f>IF(ISNUMBER(Incoming_Data[[#This Row],[Confirmed Day]]),1,0)</f>
        <v>1</v>
      </c>
      <c r="X1820" t="s">
        <v>1012</v>
      </c>
      <c r="Y1820" s="36">
        <v>41417</v>
      </c>
      <c r="AA1820" t="s">
        <v>6968</v>
      </c>
      <c r="AB1820" s="36">
        <v>41373</v>
      </c>
    </row>
    <row r="1821" spans="2:28" x14ac:dyDescent="0.25">
      <c r="B1821" s="24" t="s">
        <v>30</v>
      </c>
      <c r="C1821" s="24" t="s">
        <v>17</v>
      </c>
      <c r="D1821" s="24" t="s">
        <v>2189</v>
      </c>
      <c r="E1821" s="24" t="s">
        <v>10410</v>
      </c>
      <c r="F1821" s="24" t="s">
        <v>11939</v>
      </c>
      <c r="G1821" s="36">
        <v>41319</v>
      </c>
      <c r="H1821" s="36">
        <v>41319</v>
      </c>
      <c r="I1821" s="12">
        <v>3</v>
      </c>
      <c r="J1821" s="12">
        <v>3</v>
      </c>
      <c r="K1821" s="12">
        <v>3</v>
      </c>
      <c r="L1821" s="24" t="s">
        <v>10597</v>
      </c>
      <c r="M1821" t="str">
        <f>VLOOKUP(LEFT(Incoming_Data[[#This Row],[Object ID]],1),Lookup[#All],2,FALSE)</f>
        <v>Service Request</v>
      </c>
      <c r="N1821" s="36">
        <f>IFERROR(VLOOKUP(Incoming_Data[[#This Row],[Object ID]],SP_Data[#All],2,FALSE),"")</f>
        <v>41352</v>
      </c>
      <c r="O1821" s="36">
        <f>IFERROR(VLOOKUP(Incoming_Data[[#This Row],[Object ID]],Finalized_Data[#All],2,FALSE),"")</f>
        <v>41383</v>
      </c>
      <c r="P18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1" s="6">
        <f>IFERROR(DATE(YEAR(Incoming_Data[[#This Row],[Incoming Day]]),MONTH(Incoming_Data[[#This Row],[Incoming Day]]),1),"")</f>
        <v>41306</v>
      </c>
      <c r="R1821" s="3">
        <f>DATE(YEAR(Incoming_Data[[#This Row],[Incoming Day]]),1,1)</f>
        <v>41275</v>
      </c>
      <c r="S1821" s="6">
        <f>IFERROR(DATE(YEAR(Incoming_Data[[#This Row],[Completed Day]]),MONTH(Incoming_Data[[#This Row],[Completed Day]]),1),"")</f>
        <v>41334</v>
      </c>
      <c r="T1821" s="6">
        <f>IFERROR(DATE(YEAR(Incoming_Data[[#This Row],[Confirmed Day]]),MONTH(Incoming_Data[[#This Row],[Confirmed Day]]),1),"")</f>
        <v>41365</v>
      </c>
      <c r="U1821" s="12">
        <f>IF(ISNUMBER(Incoming_Data[[#This Row],[Completed Day]]),1,0)</f>
        <v>1</v>
      </c>
      <c r="V1821" s="12">
        <f>IF(ISNUMBER(Incoming_Data[[#This Row],[Confirmed Day]]),1,0)</f>
        <v>1</v>
      </c>
      <c r="X1821" t="s">
        <v>10875</v>
      </c>
      <c r="Y1821" s="36">
        <v>41422</v>
      </c>
      <c r="AA1821" t="s">
        <v>6963</v>
      </c>
      <c r="AB1821" s="36">
        <v>41414</v>
      </c>
    </row>
    <row r="1822" spans="2:28" x14ac:dyDescent="0.25">
      <c r="B1822" s="24" t="s">
        <v>30</v>
      </c>
      <c r="C1822" s="24" t="s">
        <v>17</v>
      </c>
      <c r="D1822" s="24" t="s">
        <v>2189</v>
      </c>
      <c r="E1822" s="24" t="s">
        <v>10384</v>
      </c>
      <c r="F1822" s="24" t="s">
        <v>1003</v>
      </c>
      <c r="G1822" s="36">
        <v>41319</v>
      </c>
      <c r="H1822" s="36">
        <v>41319</v>
      </c>
      <c r="I1822" s="12">
        <v>3</v>
      </c>
      <c r="J1822" s="12">
        <v>3</v>
      </c>
      <c r="K1822" s="12">
        <v>3</v>
      </c>
      <c r="L1822" s="24" t="s">
        <v>10597</v>
      </c>
      <c r="M1822" t="str">
        <f>VLOOKUP(LEFT(Incoming_Data[[#This Row],[Object ID]],1),Lookup[#All],2,FALSE)</f>
        <v>Service Request</v>
      </c>
      <c r="N1822" s="36">
        <f>IFERROR(VLOOKUP(Incoming_Data[[#This Row],[Object ID]],SP_Data[#All],2,FALSE),"")</f>
        <v>41352</v>
      </c>
      <c r="O1822" s="36">
        <f>IFERROR(VLOOKUP(Incoming_Data[[#This Row],[Object ID]],Finalized_Data[#All],2,FALSE),"")</f>
        <v>41383</v>
      </c>
      <c r="P18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2" s="6">
        <f>IFERROR(DATE(YEAR(Incoming_Data[[#This Row],[Incoming Day]]),MONTH(Incoming_Data[[#This Row],[Incoming Day]]),1),"")</f>
        <v>41306</v>
      </c>
      <c r="R1822" s="3">
        <f>DATE(YEAR(Incoming_Data[[#This Row],[Incoming Day]]),1,1)</f>
        <v>41275</v>
      </c>
      <c r="S1822" s="6">
        <f>IFERROR(DATE(YEAR(Incoming_Data[[#This Row],[Completed Day]]),MONTH(Incoming_Data[[#This Row],[Completed Day]]),1),"")</f>
        <v>41334</v>
      </c>
      <c r="T1822" s="6">
        <f>IFERROR(DATE(YEAR(Incoming_Data[[#This Row],[Confirmed Day]]),MONTH(Incoming_Data[[#This Row],[Confirmed Day]]),1),"")</f>
        <v>41365</v>
      </c>
      <c r="U1822" s="12">
        <f>IF(ISNUMBER(Incoming_Data[[#This Row],[Completed Day]]),1,0)</f>
        <v>1</v>
      </c>
      <c r="V1822" s="12">
        <f>IF(ISNUMBER(Incoming_Data[[#This Row],[Confirmed Day]]),1,0)</f>
        <v>1</v>
      </c>
      <c r="X1822" t="s">
        <v>12024</v>
      </c>
      <c r="Y1822" s="36">
        <v>41418</v>
      </c>
      <c r="AA1822" t="s">
        <v>6950</v>
      </c>
      <c r="AB1822" s="36">
        <v>41385</v>
      </c>
    </row>
    <row r="1823" spans="2:28" x14ac:dyDescent="0.25">
      <c r="B1823" s="24" t="s">
        <v>30</v>
      </c>
      <c r="C1823" s="24" t="s">
        <v>17</v>
      </c>
      <c r="D1823" s="24" t="s">
        <v>2189</v>
      </c>
      <c r="E1823" s="24" t="s">
        <v>10216</v>
      </c>
      <c r="F1823" s="24" t="s">
        <v>11940</v>
      </c>
      <c r="G1823" s="36">
        <v>41324</v>
      </c>
      <c r="H1823" s="36">
        <v>41324</v>
      </c>
      <c r="I1823" s="12">
        <v>3</v>
      </c>
      <c r="J1823" s="12">
        <v>3</v>
      </c>
      <c r="K1823" s="12">
        <v>3</v>
      </c>
      <c r="L1823" s="24" t="s">
        <v>10597</v>
      </c>
      <c r="M1823" t="str">
        <f>VLOOKUP(LEFT(Incoming_Data[[#This Row],[Object ID]],1),Lookup[#All],2,FALSE)</f>
        <v>Service Request</v>
      </c>
      <c r="N1823" s="36">
        <f>IFERROR(VLOOKUP(Incoming_Data[[#This Row],[Object ID]],SP_Data[#All],2,FALSE),"")</f>
        <v>41353</v>
      </c>
      <c r="O1823" s="36">
        <f>IFERROR(VLOOKUP(Incoming_Data[[#This Row],[Object ID]],Finalized_Data[#All],2,FALSE),"")</f>
        <v>41384</v>
      </c>
      <c r="P18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3" s="6">
        <f>IFERROR(DATE(YEAR(Incoming_Data[[#This Row],[Incoming Day]]),MONTH(Incoming_Data[[#This Row],[Incoming Day]]),1),"")</f>
        <v>41306</v>
      </c>
      <c r="R1823" s="3">
        <f>DATE(YEAR(Incoming_Data[[#This Row],[Incoming Day]]),1,1)</f>
        <v>41275</v>
      </c>
      <c r="S1823" s="6">
        <f>IFERROR(DATE(YEAR(Incoming_Data[[#This Row],[Completed Day]]),MONTH(Incoming_Data[[#This Row],[Completed Day]]),1),"")</f>
        <v>41334</v>
      </c>
      <c r="T1823" s="6">
        <f>IFERROR(DATE(YEAR(Incoming_Data[[#This Row],[Confirmed Day]]),MONTH(Incoming_Data[[#This Row],[Confirmed Day]]),1),"")</f>
        <v>41365</v>
      </c>
      <c r="U1823" s="12">
        <f>IF(ISNUMBER(Incoming_Data[[#This Row],[Completed Day]]),1,0)</f>
        <v>1</v>
      </c>
      <c r="V1823" s="12">
        <f>IF(ISNUMBER(Incoming_Data[[#This Row],[Confirmed Day]]),1,0)</f>
        <v>1</v>
      </c>
      <c r="X1823" t="s">
        <v>12025</v>
      </c>
      <c r="Y1823" s="36">
        <v>41418</v>
      </c>
      <c r="AA1823" t="s">
        <v>6945</v>
      </c>
      <c r="AB1823" s="36">
        <v>41355</v>
      </c>
    </row>
    <row r="1824" spans="2:28" x14ac:dyDescent="0.25">
      <c r="B1824" s="24" t="s">
        <v>30</v>
      </c>
      <c r="C1824" s="24" t="s">
        <v>17</v>
      </c>
      <c r="D1824" s="24" t="s">
        <v>2189</v>
      </c>
      <c r="E1824" s="24" t="s">
        <v>10201</v>
      </c>
      <c r="F1824" s="24" t="s">
        <v>11941</v>
      </c>
      <c r="G1824" s="36">
        <v>41324</v>
      </c>
      <c r="H1824" s="36">
        <v>41323</v>
      </c>
      <c r="I1824" s="12">
        <v>3</v>
      </c>
      <c r="J1824" s="12">
        <v>3</v>
      </c>
      <c r="K1824" s="12">
        <v>3</v>
      </c>
      <c r="L1824" s="24" t="s">
        <v>10597</v>
      </c>
      <c r="M1824" t="str">
        <f>VLOOKUP(LEFT(Incoming_Data[[#This Row],[Object ID]],1),Lookup[#All],2,FALSE)</f>
        <v>Service Request</v>
      </c>
      <c r="N1824" s="36">
        <f>IFERROR(VLOOKUP(Incoming_Data[[#This Row],[Object ID]],SP_Data[#All],2,FALSE),"")</f>
        <v>41353</v>
      </c>
      <c r="O1824" s="36">
        <f>IFERROR(VLOOKUP(Incoming_Data[[#This Row],[Object ID]],Finalized_Data[#All],2,FALSE),"")</f>
        <v>41384</v>
      </c>
      <c r="P18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4" s="6">
        <f>IFERROR(DATE(YEAR(Incoming_Data[[#This Row],[Incoming Day]]),MONTH(Incoming_Data[[#This Row],[Incoming Day]]),1),"")</f>
        <v>41306</v>
      </c>
      <c r="R1824" s="3">
        <f>DATE(YEAR(Incoming_Data[[#This Row],[Incoming Day]]),1,1)</f>
        <v>41275</v>
      </c>
      <c r="S1824" s="6">
        <f>IFERROR(DATE(YEAR(Incoming_Data[[#This Row],[Completed Day]]),MONTH(Incoming_Data[[#This Row],[Completed Day]]),1),"")</f>
        <v>41334</v>
      </c>
      <c r="T1824" s="6">
        <f>IFERROR(DATE(YEAR(Incoming_Data[[#This Row],[Confirmed Day]]),MONTH(Incoming_Data[[#This Row],[Confirmed Day]]),1),"")</f>
        <v>41365</v>
      </c>
      <c r="U1824" s="12">
        <f>IF(ISNUMBER(Incoming_Data[[#This Row],[Completed Day]]),1,0)</f>
        <v>1</v>
      </c>
      <c r="V1824" s="12">
        <f>IF(ISNUMBER(Incoming_Data[[#This Row],[Confirmed Day]]),1,0)</f>
        <v>1</v>
      </c>
      <c r="X1824" t="s">
        <v>10983</v>
      </c>
      <c r="Y1824" s="36">
        <v>41425</v>
      </c>
      <c r="AA1824" t="s">
        <v>6941</v>
      </c>
      <c r="AB1824" s="36">
        <v>41354</v>
      </c>
    </row>
    <row r="1825" spans="2:28" x14ac:dyDescent="0.25">
      <c r="B1825" s="24" t="s">
        <v>30</v>
      </c>
      <c r="C1825" s="24" t="s">
        <v>17</v>
      </c>
      <c r="D1825" s="24" t="s">
        <v>2189</v>
      </c>
      <c r="E1825" s="24" t="s">
        <v>10057</v>
      </c>
      <c r="F1825" s="24" t="s">
        <v>11942</v>
      </c>
      <c r="G1825" s="36">
        <v>41326</v>
      </c>
      <c r="H1825" s="36">
        <v>41326</v>
      </c>
      <c r="I1825" s="12">
        <v>3</v>
      </c>
      <c r="J1825" s="12">
        <v>3</v>
      </c>
      <c r="K1825" s="12">
        <v>3</v>
      </c>
      <c r="L1825" s="24" t="s">
        <v>10597</v>
      </c>
      <c r="M1825" t="str">
        <f>VLOOKUP(LEFT(Incoming_Data[[#This Row],[Object ID]],1),Lookup[#All],2,FALSE)</f>
        <v>Service Request</v>
      </c>
      <c r="N1825" s="36">
        <f>IFERROR(VLOOKUP(Incoming_Data[[#This Row],[Object ID]],SP_Data[#All],2,FALSE),"")</f>
        <v>41353</v>
      </c>
      <c r="O1825" s="36">
        <f>IFERROR(VLOOKUP(Incoming_Data[[#This Row],[Object ID]],Finalized_Data[#All],2,FALSE),"")</f>
        <v>41384</v>
      </c>
      <c r="P18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5" s="6">
        <f>IFERROR(DATE(YEAR(Incoming_Data[[#This Row],[Incoming Day]]),MONTH(Incoming_Data[[#This Row],[Incoming Day]]),1),"")</f>
        <v>41306</v>
      </c>
      <c r="R1825" s="3">
        <f>DATE(YEAR(Incoming_Data[[#This Row],[Incoming Day]]),1,1)</f>
        <v>41275</v>
      </c>
      <c r="S1825" s="6">
        <f>IFERROR(DATE(YEAR(Incoming_Data[[#This Row],[Completed Day]]),MONTH(Incoming_Data[[#This Row],[Completed Day]]),1),"")</f>
        <v>41334</v>
      </c>
      <c r="T1825" s="6">
        <f>IFERROR(DATE(YEAR(Incoming_Data[[#This Row],[Confirmed Day]]),MONTH(Incoming_Data[[#This Row],[Confirmed Day]]),1),"")</f>
        <v>41365</v>
      </c>
      <c r="U1825" s="12">
        <f>IF(ISNUMBER(Incoming_Data[[#This Row],[Completed Day]]),1,0)</f>
        <v>1</v>
      </c>
      <c r="V1825" s="12">
        <f>IF(ISNUMBER(Incoming_Data[[#This Row],[Confirmed Day]]),1,0)</f>
        <v>1</v>
      </c>
      <c r="X1825" t="s">
        <v>11437</v>
      </c>
      <c r="Y1825" s="36">
        <v>41418</v>
      </c>
      <c r="AA1825" t="s">
        <v>6936</v>
      </c>
      <c r="AB1825" s="36">
        <v>41414</v>
      </c>
    </row>
    <row r="1826" spans="2:28" x14ac:dyDescent="0.25">
      <c r="B1826" s="24" t="s">
        <v>30</v>
      </c>
      <c r="C1826" s="24" t="s">
        <v>17</v>
      </c>
      <c r="D1826" s="24" t="s">
        <v>2189</v>
      </c>
      <c r="E1826" s="24" t="s">
        <v>10048</v>
      </c>
      <c r="F1826" s="24" t="s">
        <v>11943</v>
      </c>
      <c r="G1826" s="36">
        <v>41326</v>
      </c>
      <c r="H1826" s="36">
        <v>41326</v>
      </c>
      <c r="I1826" s="12">
        <v>3</v>
      </c>
      <c r="J1826" s="12">
        <v>3</v>
      </c>
      <c r="K1826" s="12">
        <v>3</v>
      </c>
      <c r="L1826" s="24" t="s">
        <v>10597</v>
      </c>
      <c r="M1826" t="str">
        <f>VLOOKUP(LEFT(Incoming_Data[[#This Row],[Object ID]],1),Lookup[#All],2,FALSE)</f>
        <v>Service Request</v>
      </c>
      <c r="N1826" s="36">
        <f>IFERROR(VLOOKUP(Incoming_Data[[#This Row],[Object ID]],SP_Data[#All],2,FALSE),"")</f>
        <v>41353</v>
      </c>
      <c r="O1826" s="36">
        <f>IFERROR(VLOOKUP(Incoming_Data[[#This Row],[Object ID]],Finalized_Data[#All],2,FALSE),"")</f>
        <v>41425</v>
      </c>
      <c r="P18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6" s="6">
        <f>IFERROR(DATE(YEAR(Incoming_Data[[#This Row],[Incoming Day]]),MONTH(Incoming_Data[[#This Row],[Incoming Day]]),1),"")</f>
        <v>41306</v>
      </c>
      <c r="R1826" s="3">
        <f>DATE(YEAR(Incoming_Data[[#This Row],[Incoming Day]]),1,1)</f>
        <v>41275</v>
      </c>
      <c r="S1826" s="6">
        <f>IFERROR(DATE(YEAR(Incoming_Data[[#This Row],[Completed Day]]),MONTH(Incoming_Data[[#This Row],[Completed Day]]),1),"")</f>
        <v>41334</v>
      </c>
      <c r="T1826" s="6">
        <f>IFERROR(DATE(YEAR(Incoming_Data[[#This Row],[Confirmed Day]]),MONTH(Incoming_Data[[#This Row],[Confirmed Day]]),1),"")</f>
        <v>41395</v>
      </c>
      <c r="U1826" s="12">
        <f>IF(ISNUMBER(Incoming_Data[[#This Row],[Completed Day]]),1,0)</f>
        <v>1</v>
      </c>
      <c r="V1826" s="12">
        <f>IF(ISNUMBER(Incoming_Data[[#This Row],[Confirmed Day]]),1,0)</f>
        <v>1</v>
      </c>
      <c r="X1826" t="s">
        <v>11439</v>
      </c>
      <c r="Y1826" s="36">
        <v>41418</v>
      </c>
      <c r="AA1826" t="s">
        <v>6927</v>
      </c>
      <c r="AB1826" s="36">
        <v>41354</v>
      </c>
    </row>
    <row r="1827" spans="2:28" x14ac:dyDescent="0.25">
      <c r="B1827" s="24" t="s">
        <v>30</v>
      </c>
      <c r="C1827" s="24" t="s">
        <v>17</v>
      </c>
      <c r="D1827" s="24" t="s">
        <v>2189</v>
      </c>
      <c r="E1827" s="24" t="s">
        <v>10044</v>
      </c>
      <c r="F1827" s="24" t="s">
        <v>286</v>
      </c>
      <c r="G1827" s="36">
        <v>41326</v>
      </c>
      <c r="H1827" s="36">
        <v>41326</v>
      </c>
      <c r="I1827" s="12">
        <v>3</v>
      </c>
      <c r="J1827" s="12">
        <v>3</v>
      </c>
      <c r="K1827" s="12">
        <v>3</v>
      </c>
      <c r="L1827" s="24" t="s">
        <v>10597</v>
      </c>
      <c r="M1827" t="str">
        <f>VLOOKUP(LEFT(Incoming_Data[[#This Row],[Object ID]],1),Lookup[#All],2,FALSE)</f>
        <v>Service Request</v>
      </c>
      <c r="N1827" s="36">
        <f>IFERROR(VLOOKUP(Incoming_Data[[#This Row],[Object ID]],SP_Data[#All],2,FALSE),"")</f>
        <v>41353</v>
      </c>
      <c r="O1827" s="36">
        <f>IFERROR(VLOOKUP(Incoming_Data[[#This Row],[Object ID]],Finalized_Data[#All],2,FALSE),"")</f>
        <v>41384</v>
      </c>
      <c r="P18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7" s="6">
        <f>IFERROR(DATE(YEAR(Incoming_Data[[#This Row],[Incoming Day]]),MONTH(Incoming_Data[[#This Row],[Incoming Day]]),1),"")</f>
        <v>41306</v>
      </c>
      <c r="R1827" s="3">
        <f>DATE(YEAR(Incoming_Data[[#This Row],[Incoming Day]]),1,1)</f>
        <v>41275</v>
      </c>
      <c r="S1827" s="6">
        <f>IFERROR(DATE(YEAR(Incoming_Data[[#This Row],[Completed Day]]),MONTH(Incoming_Data[[#This Row],[Completed Day]]),1),"")</f>
        <v>41334</v>
      </c>
      <c r="T1827" s="6">
        <f>IFERROR(DATE(YEAR(Incoming_Data[[#This Row],[Confirmed Day]]),MONTH(Incoming_Data[[#This Row],[Confirmed Day]]),1),"")</f>
        <v>41365</v>
      </c>
      <c r="U1827" s="12">
        <f>IF(ISNUMBER(Incoming_Data[[#This Row],[Completed Day]]),1,0)</f>
        <v>1</v>
      </c>
      <c r="V1827" s="12">
        <f>IF(ISNUMBER(Incoming_Data[[#This Row],[Confirmed Day]]),1,0)</f>
        <v>1</v>
      </c>
      <c r="X1827" t="s">
        <v>12435</v>
      </c>
      <c r="Y1827" s="36">
        <v>41421</v>
      </c>
      <c r="AA1827" t="s">
        <v>6932</v>
      </c>
      <c r="AB1827" s="36">
        <v>41354</v>
      </c>
    </row>
    <row r="1828" spans="2:28" x14ac:dyDescent="0.25">
      <c r="B1828" s="24" t="s">
        <v>30</v>
      </c>
      <c r="C1828" s="24" t="s">
        <v>17</v>
      </c>
      <c r="D1828" s="24" t="s">
        <v>2189</v>
      </c>
      <c r="E1828" s="24" t="s">
        <v>10028</v>
      </c>
      <c r="F1828" s="24" t="s">
        <v>286</v>
      </c>
      <c r="G1828" s="36">
        <v>41326</v>
      </c>
      <c r="H1828" s="36">
        <v>41326</v>
      </c>
      <c r="I1828" s="12">
        <v>3</v>
      </c>
      <c r="J1828" s="12">
        <v>3</v>
      </c>
      <c r="K1828" s="12">
        <v>3</v>
      </c>
      <c r="L1828" s="24" t="s">
        <v>10597</v>
      </c>
      <c r="M1828" t="str">
        <f>VLOOKUP(LEFT(Incoming_Data[[#This Row],[Object ID]],1),Lookup[#All],2,FALSE)</f>
        <v>Service Request</v>
      </c>
      <c r="N1828" s="36">
        <f>IFERROR(VLOOKUP(Incoming_Data[[#This Row],[Object ID]],SP_Data[#All],2,FALSE),"")</f>
        <v>41353</v>
      </c>
      <c r="O1828" s="36">
        <f>IFERROR(VLOOKUP(Incoming_Data[[#This Row],[Object ID]],Finalized_Data[#All],2,FALSE),"")</f>
        <v>41384</v>
      </c>
      <c r="P18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8" s="6">
        <f>IFERROR(DATE(YEAR(Incoming_Data[[#This Row],[Incoming Day]]),MONTH(Incoming_Data[[#This Row],[Incoming Day]]),1),"")</f>
        <v>41306</v>
      </c>
      <c r="R1828" s="3">
        <f>DATE(YEAR(Incoming_Data[[#This Row],[Incoming Day]]),1,1)</f>
        <v>41275</v>
      </c>
      <c r="S1828" s="6">
        <f>IFERROR(DATE(YEAR(Incoming_Data[[#This Row],[Completed Day]]),MONTH(Incoming_Data[[#This Row],[Completed Day]]),1),"")</f>
        <v>41334</v>
      </c>
      <c r="T1828" s="6">
        <f>IFERROR(DATE(YEAR(Incoming_Data[[#This Row],[Confirmed Day]]),MONTH(Incoming_Data[[#This Row],[Confirmed Day]]),1),"")</f>
        <v>41365</v>
      </c>
      <c r="U1828" s="12">
        <f>IF(ISNUMBER(Incoming_Data[[#This Row],[Completed Day]]),1,0)</f>
        <v>1</v>
      </c>
      <c r="V1828" s="12">
        <f>IF(ISNUMBER(Incoming_Data[[#This Row],[Confirmed Day]]),1,0)</f>
        <v>1</v>
      </c>
      <c r="X1828" t="s">
        <v>1421</v>
      </c>
      <c r="Y1828" s="36">
        <v>41418</v>
      </c>
      <c r="AA1828" t="s">
        <v>6924</v>
      </c>
      <c r="AB1828" s="36">
        <v>41385</v>
      </c>
    </row>
    <row r="1829" spans="2:28" x14ac:dyDescent="0.25">
      <c r="B1829" s="24" t="s">
        <v>30</v>
      </c>
      <c r="C1829" s="24" t="s">
        <v>17</v>
      </c>
      <c r="D1829" s="24" t="s">
        <v>2189</v>
      </c>
      <c r="E1829" s="24" t="s">
        <v>10037</v>
      </c>
      <c r="F1829" s="24" t="s">
        <v>11944</v>
      </c>
      <c r="G1829" s="36">
        <v>41326</v>
      </c>
      <c r="H1829" s="36">
        <v>41326</v>
      </c>
      <c r="I1829" s="12">
        <v>3</v>
      </c>
      <c r="J1829" s="12">
        <v>3</v>
      </c>
      <c r="K1829" s="12">
        <v>3</v>
      </c>
      <c r="L1829" s="24" t="s">
        <v>10597</v>
      </c>
      <c r="M1829" t="str">
        <f>VLOOKUP(LEFT(Incoming_Data[[#This Row],[Object ID]],1),Lookup[#All],2,FALSE)</f>
        <v>Service Request</v>
      </c>
      <c r="N1829" s="36">
        <f>IFERROR(VLOOKUP(Incoming_Data[[#This Row],[Object ID]],SP_Data[#All],2,FALSE),"")</f>
        <v>41353</v>
      </c>
      <c r="O1829" s="36">
        <f>IFERROR(VLOOKUP(Incoming_Data[[#This Row],[Object ID]],Finalized_Data[#All],2,FALSE),"")</f>
        <v>41425</v>
      </c>
      <c r="P18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29" s="6">
        <f>IFERROR(DATE(YEAR(Incoming_Data[[#This Row],[Incoming Day]]),MONTH(Incoming_Data[[#This Row],[Incoming Day]]),1),"")</f>
        <v>41306</v>
      </c>
      <c r="R1829" s="3">
        <f>DATE(YEAR(Incoming_Data[[#This Row],[Incoming Day]]),1,1)</f>
        <v>41275</v>
      </c>
      <c r="S1829" s="6">
        <f>IFERROR(DATE(YEAR(Incoming_Data[[#This Row],[Completed Day]]),MONTH(Incoming_Data[[#This Row],[Completed Day]]),1),"")</f>
        <v>41334</v>
      </c>
      <c r="T1829" s="6">
        <f>IFERROR(DATE(YEAR(Incoming_Data[[#This Row],[Confirmed Day]]),MONTH(Incoming_Data[[#This Row],[Confirmed Day]]),1),"")</f>
        <v>41395</v>
      </c>
      <c r="U1829" s="12">
        <f>IF(ISNUMBER(Incoming_Data[[#This Row],[Completed Day]]),1,0)</f>
        <v>1</v>
      </c>
      <c r="V1829" s="12">
        <f>IF(ISNUMBER(Incoming_Data[[#This Row],[Confirmed Day]]),1,0)</f>
        <v>1</v>
      </c>
      <c r="X1829" t="s">
        <v>11441</v>
      </c>
      <c r="Y1829" s="36">
        <v>41423</v>
      </c>
      <c r="AA1829" t="s">
        <v>6912</v>
      </c>
      <c r="AB1829" s="36">
        <v>41355</v>
      </c>
    </row>
    <row r="1830" spans="2:28" x14ac:dyDescent="0.25">
      <c r="B1830" s="24" t="s">
        <v>30</v>
      </c>
      <c r="C1830" s="24" t="s">
        <v>17</v>
      </c>
      <c r="D1830" s="24" t="s">
        <v>2189</v>
      </c>
      <c r="E1830" s="24" t="s">
        <v>10024</v>
      </c>
      <c r="F1830" s="24" t="s">
        <v>684</v>
      </c>
      <c r="G1830" s="36">
        <v>41326</v>
      </c>
      <c r="H1830" s="36">
        <v>41326</v>
      </c>
      <c r="I1830" s="12">
        <v>3</v>
      </c>
      <c r="J1830" s="12">
        <v>3</v>
      </c>
      <c r="K1830" s="12">
        <v>3</v>
      </c>
      <c r="L1830" s="24" t="s">
        <v>10597</v>
      </c>
      <c r="M1830" t="str">
        <f>VLOOKUP(LEFT(Incoming_Data[[#This Row],[Object ID]],1),Lookup[#All],2,FALSE)</f>
        <v>Service Request</v>
      </c>
      <c r="N1830" s="36">
        <f>IFERROR(VLOOKUP(Incoming_Data[[#This Row],[Object ID]],SP_Data[#All],2,FALSE),"")</f>
        <v>41353</v>
      </c>
      <c r="O1830" s="36">
        <f>IFERROR(VLOOKUP(Incoming_Data[[#This Row],[Object ID]],Finalized_Data[#All],2,FALSE),"")</f>
        <v>41384</v>
      </c>
      <c r="P18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0" s="6">
        <f>IFERROR(DATE(YEAR(Incoming_Data[[#This Row],[Incoming Day]]),MONTH(Incoming_Data[[#This Row],[Incoming Day]]),1),"")</f>
        <v>41306</v>
      </c>
      <c r="R1830" s="3">
        <f>DATE(YEAR(Incoming_Data[[#This Row],[Incoming Day]]),1,1)</f>
        <v>41275</v>
      </c>
      <c r="S1830" s="6">
        <f>IFERROR(DATE(YEAR(Incoming_Data[[#This Row],[Completed Day]]),MONTH(Incoming_Data[[#This Row],[Completed Day]]),1),"")</f>
        <v>41334</v>
      </c>
      <c r="T1830" s="6">
        <f>IFERROR(DATE(YEAR(Incoming_Data[[#This Row],[Confirmed Day]]),MONTH(Incoming_Data[[#This Row],[Confirmed Day]]),1),"")</f>
        <v>41365</v>
      </c>
      <c r="U1830" s="12">
        <f>IF(ISNUMBER(Incoming_Data[[#This Row],[Completed Day]]),1,0)</f>
        <v>1</v>
      </c>
      <c r="V1830" s="12">
        <f>IF(ISNUMBER(Incoming_Data[[#This Row],[Confirmed Day]]),1,0)</f>
        <v>1</v>
      </c>
      <c r="X1830" t="s">
        <v>11442</v>
      </c>
      <c r="Y1830" s="36">
        <v>41418</v>
      </c>
      <c r="AA1830" t="s">
        <v>6908</v>
      </c>
      <c r="AB1830" s="36">
        <v>41385</v>
      </c>
    </row>
    <row r="1831" spans="2:28" x14ac:dyDescent="0.25">
      <c r="B1831" s="24" t="s">
        <v>30</v>
      </c>
      <c r="C1831" s="24" t="s">
        <v>17</v>
      </c>
      <c r="D1831" s="24" t="s">
        <v>2189</v>
      </c>
      <c r="E1831" s="24" t="s">
        <v>10019</v>
      </c>
      <c r="F1831" s="24" t="s">
        <v>11945</v>
      </c>
      <c r="G1831" s="36">
        <v>41326</v>
      </c>
      <c r="H1831" s="36">
        <v>41326</v>
      </c>
      <c r="I1831" s="12">
        <v>3</v>
      </c>
      <c r="J1831" s="12">
        <v>3</v>
      </c>
      <c r="K1831" s="12">
        <v>3</v>
      </c>
      <c r="L1831" s="24" t="s">
        <v>10597</v>
      </c>
      <c r="M1831" t="str">
        <f>VLOOKUP(LEFT(Incoming_Data[[#This Row],[Object ID]],1),Lookup[#All],2,FALSE)</f>
        <v>Service Request</v>
      </c>
      <c r="N1831" s="36">
        <f>IFERROR(VLOOKUP(Incoming_Data[[#This Row],[Object ID]],SP_Data[#All],2,FALSE),"")</f>
        <v>41353</v>
      </c>
      <c r="O1831" s="36">
        <f>IFERROR(VLOOKUP(Incoming_Data[[#This Row],[Object ID]],Finalized_Data[#All],2,FALSE),"")</f>
        <v>41425</v>
      </c>
      <c r="P18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1" s="6">
        <f>IFERROR(DATE(YEAR(Incoming_Data[[#This Row],[Incoming Day]]),MONTH(Incoming_Data[[#This Row],[Incoming Day]]),1),"")</f>
        <v>41306</v>
      </c>
      <c r="R1831" s="3">
        <f>DATE(YEAR(Incoming_Data[[#This Row],[Incoming Day]]),1,1)</f>
        <v>41275</v>
      </c>
      <c r="S1831" s="6">
        <f>IFERROR(DATE(YEAR(Incoming_Data[[#This Row],[Completed Day]]),MONTH(Incoming_Data[[#This Row],[Completed Day]]),1),"")</f>
        <v>41334</v>
      </c>
      <c r="T1831" s="6">
        <f>IFERROR(DATE(YEAR(Incoming_Data[[#This Row],[Confirmed Day]]),MONTH(Incoming_Data[[#This Row],[Confirmed Day]]),1),"")</f>
        <v>41395</v>
      </c>
      <c r="U1831" s="12">
        <f>IF(ISNUMBER(Incoming_Data[[#This Row],[Completed Day]]),1,0)</f>
        <v>1</v>
      </c>
      <c r="V1831" s="12">
        <f>IF(ISNUMBER(Incoming_Data[[#This Row],[Confirmed Day]]),1,0)</f>
        <v>1</v>
      </c>
      <c r="X1831" t="s">
        <v>12027</v>
      </c>
      <c r="Y1831" s="36">
        <v>41418</v>
      </c>
      <c r="AA1831" t="s">
        <v>6892</v>
      </c>
      <c r="AB1831" s="36">
        <v>41385</v>
      </c>
    </row>
    <row r="1832" spans="2:28" x14ac:dyDescent="0.25">
      <c r="B1832" s="24" t="s">
        <v>30</v>
      </c>
      <c r="C1832" s="24" t="s">
        <v>17</v>
      </c>
      <c r="D1832" s="24" t="s">
        <v>2189</v>
      </c>
      <c r="E1832" s="24" t="s">
        <v>9993</v>
      </c>
      <c r="F1832" s="24" t="s">
        <v>11946</v>
      </c>
      <c r="G1832" s="36">
        <v>41326</v>
      </c>
      <c r="H1832" s="36">
        <v>41326</v>
      </c>
      <c r="I1832" s="12">
        <v>3</v>
      </c>
      <c r="J1832" s="12">
        <v>3</v>
      </c>
      <c r="K1832" s="12">
        <v>3</v>
      </c>
      <c r="L1832" s="24" t="s">
        <v>10597</v>
      </c>
      <c r="M1832" t="str">
        <f>VLOOKUP(LEFT(Incoming_Data[[#This Row],[Object ID]],1),Lookup[#All],2,FALSE)</f>
        <v>Service Request</v>
      </c>
      <c r="N1832" s="36">
        <f>IFERROR(VLOOKUP(Incoming_Data[[#This Row],[Object ID]],SP_Data[#All],2,FALSE),"")</f>
        <v>41353</v>
      </c>
      <c r="O1832" s="36">
        <f>IFERROR(VLOOKUP(Incoming_Data[[#This Row],[Object ID]],Finalized_Data[#All],2,FALSE),"")</f>
        <v>41384</v>
      </c>
      <c r="P18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2" s="6">
        <f>IFERROR(DATE(YEAR(Incoming_Data[[#This Row],[Incoming Day]]),MONTH(Incoming_Data[[#This Row],[Incoming Day]]),1),"")</f>
        <v>41306</v>
      </c>
      <c r="R1832" s="3">
        <f>DATE(YEAR(Incoming_Data[[#This Row],[Incoming Day]]),1,1)</f>
        <v>41275</v>
      </c>
      <c r="S1832" s="6">
        <f>IFERROR(DATE(YEAR(Incoming_Data[[#This Row],[Completed Day]]),MONTH(Incoming_Data[[#This Row],[Completed Day]]),1),"")</f>
        <v>41334</v>
      </c>
      <c r="T1832" s="6">
        <f>IFERROR(DATE(YEAR(Incoming_Data[[#This Row],[Confirmed Day]]),MONTH(Incoming_Data[[#This Row],[Confirmed Day]]),1),"")</f>
        <v>41365</v>
      </c>
      <c r="U1832" s="12">
        <f>IF(ISNUMBER(Incoming_Data[[#This Row],[Completed Day]]),1,0)</f>
        <v>1</v>
      </c>
      <c r="V1832" s="12">
        <f>IF(ISNUMBER(Incoming_Data[[#This Row],[Confirmed Day]]),1,0)</f>
        <v>1</v>
      </c>
      <c r="X1832" t="s">
        <v>12103</v>
      </c>
      <c r="Y1832" s="36">
        <v>41429</v>
      </c>
      <c r="AA1832" t="s">
        <v>6879</v>
      </c>
      <c r="AB1832" s="36">
        <v>41387</v>
      </c>
    </row>
    <row r="1833" spans="2:28" x14ac:dyDescent="0.25">
      <c r="B1833" s="24" t="s">
        <v>30</v>
      </c>
      <c r="C1833" s="24" t="s">
        <v>17</v>
      </c>
      <c r="D1833" s="24" t="s">
        <v>2189</v>
      </c>
      <c r="E1833" s="24" t="s">
        <v>10006</v>
      </c>
      <c r="F1833" s="24" t="s">
        <v>10826</v>
      </c>
      <c r="G1833" s="36">
        <v>41325</v>
      </c>
      <c r="H1833" s="36">
        <v>41324</v>
      </c>
      <c r="I1833" s="12">
        <v>3</v>
      </c>
      <c r="J1833" s="12">
        <v>3</v>
      </c>
      <c r="K1833" s="12">
        <v>3</v>
      </c>
      <c r="L1833" s="24" t="s">
        <v>10597</v>
      </c>
      <c r="M1833" t="str">
        <f>VLOOKUP(LEFT(Incoming_Data[[#This Row],[Object ID]],1),Lookup[#All],2,FALSE)</f>
        <v>Service Request</v>
      </c>
      <c r="N1833" s="36">
        <f>IFERROR(VLOOKUP(Incoming_Data[[#This Row],[Object ID]],SP_Data[#All],2,FALSE),"")</f>
        <v>41353</v>
      </c>
      <c r="O1833" s="36">
        <f>IFERROR(VLOOKUP(Incoming_Data[[#This Row],[Object ID]],Finalized_Data[#All],2,FALSE),"")</f>
        <v>41384</v>
      </c>
      <c r="P18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3" s="6">
        <f>IFERROR(DATE(YEAR(Incoming_Data[[#This Row],[Incoming Day]]),MONTH(Incoming_Data[[#This Row],[Incoming Day]]),1),"")</f>
        <v>41306</v>
      </c>
      <c r="R1833" s="3">
        <f>DATE(YEAR(Incoming_Data[[#This Row],[Incoming Day]]),1,1)</f>
        <v>41275</v>
      </c>
      <c r="S1833" s="6">
        <f>IFERROR(DATE(YEAR(Incoming_Data[[#This Row],[Completed Day]]),MONTH(Incoming_Data[[#This Row],[Completed Day]]),1),"")</f>
        <v>41334</v>
      </c>
      <c r="T1833" s="6">
        <f>IFERROR(DATE(YEAR(Incoming_Data[[#This Row],[Confirmed Day]]),MONTH(Incoming_Data[[#This Row],[Confirmed Day]]),1),"")</f>
        <v>41365</v>
      </c>
      <c r="U1833" s="12">
        <f>IF(ISNUMBER(Incoming_Data[[#This Row],[Completed Day]]),1,0)</f>
        <v>1</v>
      </c>
      <c r="V1833" s="12">
        <f>IF(ISNUMBER(Incoming_Data[[#This Row],[Confirmed Day]]),1,0)</f>
        <v>1</v>
      </c>
      <c r="X1833" t="s">
        <v>11444</v>
      </c>
      <c r="Y1833" s="36">
        <v>41418</v>
      </c>
      <c r="AA1833" t="s">
        <v>6888</v>
      </c>
      <c r="AB1833" s="36">
        <v>41385</v>
      </c>
    </row>
    <row r="1834" spans="2:28" x14ac:dyDescent="0.25">
      <c r="B1834" s="24" t="s">
        <v>30</v>
      </c>
      <c r="C1834" s="24" t="s">
        <v>17</v>
      </c>
      <c r="D1834" s="24" t="s">
        <v>2189</v>
      </c>
      <c r="E1834" s="24" t="s">
        <v>9974</v>
      </c>
      <c r="F1834" s="24" t="s">
        <v>11947</v>
      </c>
      <c r="G1834" s="36">
        <v>41326</v>
      </c>
      <c r="H1834" s="36">
        <v>41326</v>
      </c>
      <c r="I1834" s="12">
        <v>3</v>
      </c>
      <c r="J1834" s="12">
        <v>3</v>
      </c>
      <c r="K1834" s="12">
        <v>3</v>
      </c>
      <c r="L1834" s="24" t="s">
        <v>10597</v>
      </c>
      <c r="M1834" t="str">
        <f>VLOOKUP(LEFT(Incoming_Data[[#This Row],[Object ID]],1),Lookup[#All],2,FALSE)</f>
        <v>Service Request</v>
      </c>
      <c r="N1834" s="36">
        <f>IFERROR(VLOOKUP(Incoming_Data[[#This Row],[Object ID]],SP_Data[#All],2,FALSE),"")</f>
        <v>41353</v>
      </c>
      <c r="O1834" s="36">
        <f>IFERROR(VLOOKUP(Incoming_Data[[#This Row],[Object ID]],Finalized_Data[#All],2,FALSE),"")</f>
        <v>41384</v>
      </c>
      <c r="P18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4" s="6">
        <f>IFERROR(DATE(YEAR(Incoming_Data[[#This Row],[Incoming Day]]),MONTH(Incoming_Data[[#This Row],[Incoming Day]]),1),"")</f>
        <v>41306</v>
      </c>
      <c r="R1834" s="3">
        <f>DATE(YEAR(Incoming_Data[[#This Row],[Incoming Day]]),1,1)</f>
        <v>41275</v>
      </c>
      <c r="S1834" s="6">
        <f>IFERROR(DATE(YEAR(Incoming_Data[[#This Row],[Completed Day]]),MONTH(Incoming_Data[[#This Row],[Completed Day]]),1),"")</f>
        <v>41334</v>
      </c>
      <c r="T1834" s="6">
        <f>IFERROR(DATE(YEAR(Incoming_Data[[#This Row],[Confirmed Day]]),MONTH(Incoming_Data[[#This Row],[Confirmed Day]]),1),"")</f>
        <v>41365</v>
      </c>
      <c r="U1834" s="12">
        <f>IF(ISNUMBER(Incoming_Data[[#This Row],[Completed Day]]),1,0)</f>
        <v>1</v>
      </c>
      <c r="V1834" s="12">
        <f>IF(ISNUMBER(Incoming_Data[[#This Row],[Confirmed Day]]),1,0)</f>
        <v>1</v>
      </c>
      <c r="X1834" t="s">
        <v>11329</v>
      </c>
      <c r="Y1834" s="36">
        <v>41426</v>
      </c>
      <c r="AA1834" t="s">
        <v>6867</v>
      </c>
      <c r="AB1834" s="36">
        <v>41386</v>
      </c>
    </row>
    <row r="1835" spans="2:28" x14ac:dyDescent="0.25">
      <c r="B1835" s="24" t="s">
        <v>30</v>
      </c>
      <c r="C1835" s="24" t="s">
        <v>17</v>
      </c>
      <c r="D1835" s="24" t="s">
        <v>2189</v>
      </c>
      <c r="E1835" s="24" t="s">
        <v>9966</v>
      </c>
      <c r="F1835" s="24" t="s">
        <v>11946</v>
      </c>
      <c r="G1835" s="36">
        <v>41326</v>
      </c>
      <c r="H1835" s="36">
        <v>41326</v>
      </c>
      <c r="I1835" s="12">
        <v>3</v>
      </c>
      <c r="J1835" s="12">
        <v>3</v>
      </c>
      <c r="K1835" s="12">
        <v>3</v>
      </c>
      <c r="L1835" s="24" t="s">
        <v>10597</v>
      </c>
      <c r="M1835" t="str">
        <f>VLOOKUP(LEFT(Incoming_Data[[#This Row],[Object ID]],1),Lookup[#All],2,FALSE)</f>
        <v>Service Request</v>
      </c>
      <c r="N1835" s="36">
        <f>IFERROR(VLOOKUP(Incoming_Data[[#This Row],[Object ID]],SP_Data[#All],2,FALSE),"")</f>
        <v>41353</v>
      </c>
      <c r="O1835" s="36">
        <f>IFERROR(VLOOKUP(Incoming_Data[[#This Row],[Object ID]],Finalized_Data[#All],2,FALSE),"")</f>
        <v>41384</v>
      </c>
      <c r="P18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5" s="6">
        <f>IFERROR(DATE(YEAR(Incoming_Data[[#This Row],[Incoming Day]]),MONTH(Incoming_Data[[#This Row],[Incoming Day]]),1),"")</f>
        <v>41306</v>
      </c>
      <c r="R1835" s="3">
        <f>DATE(YEAR(Incoming_Data[[#This Row],[Incoming Day]]),1,1)</f>
        <v>41275</v>
      </c>
      <c r="S1835" s="6">
        <f>IFERROR(DATE(YEAR(Incoming_Data[[#This Row],[Completed Day]]),MONTH(Incoming_Data[[#This Row],[Completed Day]]),1),"")</f>
        <v>41334</v>
      </c>
      <c r="T1835" s="6">
        <f>IFERROR(DATE(YEAR(Incoming_Data[[#This Row],[Confirmed Day]]),MONTH(Incoming_Data[[#This Row],[Confirmed Day]]),1),"")</f>
        <v>41365</v>
      </c>
      <c r="U1835" s="12">
        <f>IF(ISNUMBER(Incoming_Data[[#This Row],[Completed Day]]),1,0)</f>
        <v>1</v>
      </c>
      <c r="V1835" s="12">
        <f>IF(ISNUMBER(Incoming_Data[[#This Row],[Confirmed Day]]),1,0)</f>
        <v>1</v>
      </c>
      <c r="X1835" t="s">
        <v>12359</v>
      </c>
      <c r="Y1835" s="36">
        <v>41428</v>
      </c>
      <c r="AA1835" t="s">
        <v>6876</v>
      </c>
      <c r="AB1835" s="36">
        <v>41385</v>
      </c>
    </row>
    <row r="1836" spans="2:28" x14ac:dyDescent="0.25">
      <c r="B1836" s="24" t="s">
        <v>30</v>
      </c>
      <c r="C1836" s="24" t="s">
        <v>17</v>
      </c>
      <c r="D1836" s="24" t="s">
        <v>2189</v>
      </c>
      <c r="E1836" s="24" t="s">
        <v>9874</v>
      </c>
      <c r="F1836" s="24" t="s">
        <v>286</v>
      </c>
      <c r="G1836" s="36">
        <v>41327</v>
      </c>
      <c r="H1836" s="36">
        <v>41327</v>
      </c>
      <c r="I1836" s="12">
        <v>3</v>
      </c>
      <c r="J1836" s="12">
        <v>3</v>
      </c>
      <c r="K1836" s="12">
        <v>3</v>
      </c>
      <c r="L1836" s="24" t="s">
        <v>10597</v>
      </c>
      <c r="M1836" t="str">
        <f>VLOOKUP(LEFT(Incoming_Data[[#This Row],[Object ID]],1),Lookup[#All],2,FALSE)</f>
        <v>Service Request</v>
      </c>
      <c r="N1836" s="36">
        <f>IFERROR(VLOOKUP(Incoming_Data[[#This Row],[Object ID]],SP_Data[#All],2,FALSE),"")</f>
        <v>41353</v>
      </c>
      <c r="O1836" s="36">
        <f>IFERROR(VLOOKUP(Incoming_Data[[#This Row],[Object ID]],Finalized_Data[#All],2,FALSE),"")</f>
        <v>41384</v>
      </c>
      <c r="P18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6" s="6">
        <f>IFERROR(DATE(YEAR(Incoming_Data[[#This Row],[Incoming Day]]),MONTH(Incoming_Data[[#This Row],[Incoming Day]]),1),"")</f>
        <v>41306</v>
      </c>
      <c r="R1836" s="3">
        <f>DATE(YEAR(Incoming_Data[[#This Row],[Incoming Day]]),1,1)</f>
        <v>41275</v>
      </c>
      <c r="S1836" s="6">
        <f>IFERROR(DATE(YEAR(Incoming_Data[[#This Row],[Completed Day]]),MONTH(Incoming_Data[[#This Row],[Completed Day]]),1),"")</f>
        <v>41334</v>
      </c>
      <c r="T1836" s="6">
        <f>IFERROR(DATE(YEAR(Incoming_Data[[#This Row],[Confirmed Day]]),MONTH(Incoming_Data[[#This Row],[Confirmed Day]]),1),"")</f>
        <v>41365</v>
      </c>
      <c r="U1836" s="12">
        <f>IF(ISNUMBER(Incoming_Data[[#This Row],[Completed Day]]),1,0)</f>
        <v>1</v>
      </c>
      <c r="V1836" s="12">
        <f>IF(ISNUMBER(Incoming_Data[[#This Row],[Confirmed Day]]),1,0)</f>
        <v>1</v>
      </c>
      <c r="X1836" t="s">
        <v>12361</v>
      </c>
      <c r="Y1836" s="36">
        <v>41428</v>
      </c>
      <c r="AA1836" t="s">
        <v>6864</v>
      </c>
      <c r="AB1836" s="36">
        <v>41385</v>
      </c>
    </row>
    <row r="1837" spans="2:28" x14ac:dyDescent="0.25">
      <c r="B1837" s="24" t="s">
        <v>30</v>
      </c>
      <c r="C1837" s="24" t="s">
        <v>17</v>
      </c>
      <c r="D1837" s="24" t="s">
        <v>2189</v>
      </c>
      <c r="E1837" s="24" t="s">
        <v>9603</v>
      </c>
      <c r="F1837" s="24" t="s">
        <v>11948</v>
      </c>
      <c r="G1837" s="36">
        <v>41324</v>
      </c>
      <c r="H1837" s="36">
        <v>41324</v>
      </c>
      <c r="I1837" s="12">
        <v>3</v>
      </c>
      <c r="J1837" s="12">
        <v>3</v>
      </c>
      <c r="K1837" s="12">
        <v>3</v>
      </c>
      <c r="L1837" s="24" t="s">
        <v>10597</v>
      </c>
      <c r="M1837" t="str">
        <f>VLOOKUP(LEFT(Incoming_Data[[#This Row],[Object ID]],1),Lookup[#All],2,FALSE)</f>
        <v>Service Request</v>
      </c>
      <c r="N1837" s="36">
        <f>IFERROR(VLOOKUP(Incoming_Data[[#This Row],[Object ID]],SP_Data[#All],2,FALSE),"")</f>
        <v>41353</v>
      </c>
      <c r="O1837" s="36">
        <f>IFERROR(VLOOKUP(Incoming_Data[[#This Row],[Object ID]],Finalized_Data[#All],2,FALSE),"")</f>
        <v>41384</v>
      </c>
      <c r="P18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7" s="6">
        <f>IFERROR(DATE(YEAR(Incoming_Data[[#This Row],[Incoming Day]]),MONTH(Incoming_Data[[#This Row],[Incoming Day]]),1),"")</f>
        <v>41306</v>
      </c>
      <c r="R1837" s="3">
        <f>DATE(YEAR(Incoming_Data[[#This Row],[Incoming Day]]),1,1)</f>
        <v>41275</v>
      </c>
      <c r="S1837" s="6">
        <f>IFERROR(DATE(YEAR(Incoming_Data[[#This Row],[Completed Day]]),MONTH(Incoming_Data[[#This Row],[Completed Day]]),1),"")</f>
        <v>41334</v>
      </c>
      <c r="T1837" s="6">
        <f>IFERROR(DATE(YEAR(Incoming_Data[[#This Row],[Confirmed Day]]),MONTH(Incoming_Data[[#This Row],[Confirmed Day]]),1),"")</f>
        <v>41365</v>
      </c>
      <c r="U1837" s="12">
        <f>IF(ISNUMBER(Incoming_Data[[#This Row],[Completed Day]]),1,0)</f>
        <v>1</v>
      </c>
      <c r="V1837" s="12">
        <f>IF(ISNUMBER(Incoming_Data[[#This Row],[Confirmed Day]]),1,0)</f>
        <v>1</v>
      </c>
      <c r="X1837" t="s">
        <v>11776</v>
      </c>
      <c r="Y1837" s="36">
        <v>41428</v>
      </c>
      <c r="AA1837" t="s">
        <v>6845</v>
      </c>
      <c r="AB1837" s="36">
        <v>41385</v>
      </c>
    </row>
    <row r="1838" spans="2:28" x14ac:dyDescent="0.25">
      <c r="B1838" s="24" t="s">
        <v>30</v>
      </c>
      <c r="C1838" s="24" t="s">
        <v>17</v>
      </c>
      <c r="D1838" s="24" t="s">
        <v>2189</v>
      </c>
      <c r="E1838" s="24" t="s">
        <v>9598</v>
      </c>
      <c r="F1838" s="24" t="s">
        <v>11949</v>
      </c>
      <c r="G1838" s="36">
        <v>41325</v>
      </c>
      <c r="H1838" s="36">
        <v>41325</v>
      </c>
      <c r="I1838" s="12">
        <v>3</v>
      </c>
      <c r="J1838" s="12">
        <v>3</v>
      </c>
      <c r="K1838" s="12">
        <v>3</v>
      </c>
      <c r="L1838" s="24" t="s">
        <v>10597</v>
      </c>
      <c r="M1838" t="str">
        <f>VLOOKUP(LEFT(Incoming_Data[[#This Row],[Object ID]],1),Lookup[#All],2,FALSE)</f>
        <v>Service Request</v>
      </c>
      <c r="N1838" s="36">
        <f>IFERROR(VLOOKUP(Incoming_Data[[#This Row],[Object ID]],SP_Data[#All],2,FALSE),"")</f>
        <v>41353</v>
      </c>
      <c r="O1838" s="36">
        <f>IFERROR(VLOOKUP(Incoming_Data[[#This Row],[Object ID]],Finalized_Data[#All],2,FALSE),"")</f>
        <v>41384</v>
      </c>
      <c r="P18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8" s="6">
        <f>IFERROR(DATE(YEAR(Incoming_Data[[#This Row],[Incoming Day]]),MONTH(Incoming_Data[[#This Row],[Incoming Day]]),1),"")</f>
        <v>41306</v>
      </c>
      <c r="R1838" s="3">
        <f>DATE(YEAR(Incoming_Data[[#This Row],[Incoming Day]]),1,1)</f>
        <v>41275</v>
      </c>
      <c r="S1838" s="6">
        <f>IFERROR(DATE(YEAR(Incoming_Data[[#This Row],[Completed Day]]),MONTH(Incoming_Data[[#This Row],[Completed Day]]),1),"")</f>
        <v>41334</v>
      </c>
      <c r="T1838" s="6">
        <f>IFERROR(DATE(YEAR(Incoming_Data[[#This Row],[Confirmed Day]]),MONTH(Incoming_Data[[#This Row],[Confirmed Day]]),1),"")</f>
        <v>41365</v>
      </c>
      <c r="U1838" s="12">
        <f>IF(ISNUMBER(Incoming_Data[[#This Row],[Completed Day]]),1,0)</f>
        <v>1</v>
      </c>
      <c r="V1838" s="12">
        <f>IF(ISNUMBER(Incoming_Data[[#This Row],[Confirmed Day]]),1,0)</f>
        <v>1</v>
      </c>
      <c r="X1838" t="s">
        <v>11103</v>
      </c>
      <c r="Y1838" s="36">
        <v>41423</v>
      </c>
      <c r="AA1838" t="s">
        <v>6860</v>
      </c>
      <c r="AB1838" s="36">
        <v>41385</v>
      </c>
    </row>
    <row r="1839" spans="2:28" x14ac:dyDescent="0.25">
      <c r="B1839" s="24" t="s">
        <v>30</v>
      </c>
      <c r="C1839" s="24" t="s">
        <v>17</v>
      </c>
      <c r="D1839" s="24" t="s">
        <v>2189</v>
      </c>
      <c r="E1839" s="24" t="s">
        <v>9362</v>
      </c>
      <c r="F1839" s="24" t="s">
        <v>11950</v>
      </c>
      <c r="G1839" s="36">
        <v>41333</v>
      </c>
      <c r="H1839" s="36">
        <v>41333</v>
      </c>
      <c r="I1839" s="12">
        <v>3</v>
      </c>
      <c r="J1839" s="12">
        <v>3</v>
      </c>
      <c r="K1839" s="12">
        <v>3</v>
      </c>
      <c r="L1839" s="24" t="s">
        <v>10597</v>
      </c>
      <c r="M1839" t="str">
        <f>VLOOKUP(LEFT(Incoming_Data[[#This Row],[Object ID]],1),Lookup[#All],2,FALSE)</f>
        <v>Service Request</v>
      </c>
      <c r="N1839" s="36">
        <f>IFERROR(VLOOKUP(Incoming_Data[[#This Row],[Object ID]],SP_Data[#All],2,FALSE),"")</f>
        <v>41353</v>
      </c>
      <c r="O1839" s="36">
        <f>IFERROR(VLOOKUP(Incoming_Data[[#This Row],[Object ID]],Finalized_Data[#All],2,FALSE),"")</f>
        <v>41384</v>
      </c>
      <c r="P18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39" s="6">
        <f>IFERROR(DATE(YEAR(Incoming_Data[[#This Row],[Incoming Day]]),MONTH(Incoming_Data[[#This Row],[Incoming Day]]),1),"")</f>
        <v>41306</v>
      </c>
      <c r="R1839" s="3">
        <f>DATE(YEAR(Incoming_Data[[#This Row],[Incoming Day]]),1,1)</f>
        <v>41275</v>
      </c>
      <c r="S1839" s="6">
        <f>IFERROR(DATE(YEAR(Incoming_Data[[#This Row],[Completed Day]]),MONTH(Incoming_Data[[#This Row],[Completed Day]]),1),"")</f>
        <v>41334</v>
      </c>
      <c r="T1839" s="6">
        <f>IFERROR(DATE(YEAR(Incoming_Data[[#This Row],[Confirmed Day]]),MONTH(Incoming_Data[[#This Row],[Confirmed Day]]),1),"")</f>
        <v>41365</v>
      </c>
      <c r="U1839" s="12">
        <f>IF(ISNUMBER(Incoming_Data[[#This Row],[Completed Day]]),1,0)</f>
        <v>1</v>
      </c>
      <c r="V1839" s="12">
        <f>IF(ISNUMBER(Incoming_Data[[#This Row],[Confirmed Day]]),1,0)</f>
        <v>1</v>
      </c>
      <c r="X1839" t="s">
        <v>11220</v>
      </c>
      <c r="Y1839" s="36">
        <v>41423</v>
      </c>
      <c r="AA1839" t="s">
        <v>6854</v>
      </c>
      <c r="AB1839" s="36">
        <v>41425</v>
      </c>
    </row>
    <row r="1840" spans="2:28" x14ac:dyDescent="0.25">
      <c r="B1840" s="24" t="s">
        <v>30</v>
      </c>
      <c r="C1840" s="24" t="s">
        <v>17</v>
      </c>
      <c r="D1840" s="24" t="s">
        <v>2189</v>
      </c>
      <c r="E1840" s="24" t="s">
        <v>9359</v>
      </c>
      <c r="F1840" s="24" t="s">
        <v>286</v>
      </c>
      <c r="G1840" s="36">
        <v>41333</v>
      </c>
      <c r="H1840" s="36">
        <v>41333</v>
      </c>
      <c r="I1840" s="12">
        <v>3</v>
      </c>
      <c r="J1840" s="12">
        <v>3</v>
      </c>
      <c r="K1840" s="12">
        <v>3</v>
      </c>
      <c r="L1840" s="24" t="s">
        <v>10597</v>
      </c>
      <c r="M1840" t="str">
        <f>VLOOKUP(LEFT(Incoming_Data[[#This Row],[Object ID]],1),Lookup[#All],2,FALSE)</f>
        <v>Service Request</v>
      </c>
      <c r="N1840" s="36">
        <f>IFERROR(VLOOKUP(Incoming_Data[[#This Row],[Object ID]],SP_Data[#All],2,FALSE),"")</f>
        <v>41353</v>
      </c>
      <c r="O1840" s="36">
        <f>IFERROR(VLOOKUP(Incoming_Data[[#This Row],[Object ID]],Finalized_Data[#All],2,FALSE),"")</f>
        <v>41384</v>
      </c>
      <c r="P18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0" s="6">
        <f>IFERROR(DATE(YEAR(Incoming_Data[[#This Row],[Incoming Day]]),MONTH(Incoming_Data[[#This Row],[Incoming Day]]),1),"")</f>
        <v>41306</v>
      </c>
      <c r="R1840" s="3">
        <f>DATE(YEAR(Incoming_Data[[#This Row],[Incoming Day]]),1,1)</f>
        <v>41275</v>
      </c>
      <c r="S1840" s="6">
        <f>IFERROR(DATE(YEAR(Incoming_Data[[#This Row],[Completed Day]]),MONTH(Incoming_Data[[#This Row],[Completed Day]]),1),"")</f>
        <v>41334</v>
      </c>
      <c r="T1840" s="6">
        <f>IFERROR(DATE(YEAR(Incoming_Data[[#This Row],[Confirmed Day]]),MONTH(Incoming_Data[[#This Row],[Confirmed Day]]),1),"")</f>
        <v>41365</v>
      </c>
      <c r="U1840" s="12">
        <f>IF(ISNUMBER(Incoming_Data[[#This Row],[Completed Day]]),1,0)</f>
        <v>1</v>
      </c>
      <c r="V1840" s="12">
        <f>IF(ISNUMBER(Incoming_Data[[#This Row],[Confirmed Day]]),1,0)</f>
        <v>1</v>
      </c>
      <c r="X1840" t="s">
        <v>11331</v>
      </c>
      <c r="Y1840" s="36">
        <v>41423</v>
      </c>
      <c r="AA1840" t="s">
        <v>6836</v>
      </c>
      <c r="AB1840" s="36">
        <v>41385</v>
      </c>
    </row>
    <row r="1841" spans="2:28" x14ac:dyDescent="0.25">
      <c r="B1841" s="24" t="s">
        <v>30</v>
      </c>
      <c r="C1841" s="24" t="s">
        <v>17</v>
      </c>
      <c r="D1841" s="24" t="s">
        <v>2189</v>
      </c>
      <c r="E1841" s="24" t="s">
        <v>9328</v>
      </c>
      <c r="F1841" s="24" t="s">
        <v>11946</v>
      </c>
      <c r="G1841" s="36">
        <v>41333</v>
      </c>
      <c r="H1841" s="36">
        <v>41333</v>
      </c>
      <c r="I1841" s="12">
        <v>3</v>
      </c>
      <c r="J1841" s="12">
        <v>3</v>
      </c>
      <c r="K1841" s="12">
        <v>3</v>
      </c>
      <c r="L1841" s="24" t="s">
        <v>10597</v>
      </c>
      <c r="M1841" t="str">
        <f>VLOOKUP(LEFT(Incoming_Data[[#This Row],[Object ID]],1),Lookup[#All],2,FALSE)</f>
        <v>Service Request</v>
      </c>
      <c r="N1841" s="36">
        <f>IFERROR(VLOOKUP(Incoming_Data[[#This Row],[Object ID]],SP_Data[#All],2,FALSE),"")</f>
        <v>41353</v>
      </c>
      <c r="O1841" s="36">
        <f>IFERROR(VLOOKUP(Incoming_Data[[#This Row],[Object ID]],Finalized_Data[#All],2,FALSE),"")</f>
        <v>41384</v>
      </c>
      <c r="P18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1" s="6">
        <f>IFERROR(DATE(YEAR(Incoming_Data[[#This Row],[Incoming Day]]),MONTH(Incoming_Data[[#This Row],[Incoming Day]]),1),"")</f>
        <v>41306</v>
      </c>
      <c r="R1841" s="3">
        <f>DATE(YEAR(Incoming_Data[[#This Row],[Incoming Day]]),1,1)</f>
        <v>41275</v>
      </c>
      <c r="S1841" s="6">
        <f>IFERROR(DATE(YEAR(Incoming_Data[[#This Row],[Completed Day]]),MONTH(Incoming_Data[[#This Row],[Completed Day]]),1),"")</f>
        <v>41334</v>
      </c>
      <c r="T1841" s="6">
        <f>IFERROR(DATE(YEAR(Incoming_Data[[#This Row],[Confirmed Day]]),MONTH(Incoming_Data[[#This Row],[Confirmed Day]]),1),"")</f>
        <v>41365</v>
      </c>
      <c r="U1841" s="12">
        <f>IF(ISNUMBER(Incoming_Data[[#This Row],[Completed Day]]),1,0)</f>
        <v>1</v>
      </c>
      <c r="V1841" s="12">
        <f>IF(ISNUMBER(Incoming_Data[[#This Row],[Confirmed Day]]),1,0)</f>
        <v>1</v>
      </c>
      <c r="X1841" t="s">
        <v>11333</v>
      </c>
      <c r="Y1841" s="36">
        <v>41423</v>
      </c>
      <c r="AA1841" t="s">
        <v>6832</v>
      </c>
      <c r="AB1841" s="36">
        <v>41386</v>
      </c>
    </row>
    <row r="1842" spans="2:28" x14ac:dyDescent="0.25">
      <c r="B1842" s="24" t="s">
        <v>30</v>
      </c>
      <c r="C1842" s="24" t="s">
        <v>17</v>
      </c>
      <c r="D1842" s="24" t="s">
        <v>2189</v>
      </c>
      <c r="E1842" s="24" t="s">
        <v>9320</v>
      </c>
      <c r="F1842" s="24" t="s">
        <v>11946</v>
      </c>
      <c r="G1842" s="36">
        <v>41333</v>
      </c>
      <c r="H1842" s="36">
        <v>41333</v>
      </c>
      <c r="I1842" s="12">
        <v>3</v>
      </c>
      <c r="J1842" s="12">
        <v>3</v>
      </c>
      <c r="K1842" s="12">
        <v>3</v>
      </c>
      <c r="L1842" s="24" t="s">
        <v>10597</v>
      </c>
      <c r="M1842" t="str">
        <f>VLOOKUP(LEFT(Incoming_Data[[#This Row],[Object ID]],1),Lookup[#All],2,FALSE)</f>
        <v>Service Request</v>
      </c>
      <c r="N1842" s="36">
        <f>IFERROR(VLOOKUP(Incoming_Data[[#This Row],[Object ID]],SP_Data[#All],2,FALSE),"")</f>
        <v>41353</v>
      </c>
      <c r="O1842" s="36">
        <f>IFERROR(VLOOKUP(Incoming_Data[[#This Row],[Object ID]],Finalized_Data[#All],2,FALSE),"")</f>
        <v>41384</v>
      </c>
      <c r="P18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2" s="6">
        <f>IFERROR(DATE(YEAR(Incoming_Data[[#This Row],[Incoming Day]]),MONTH(Incoming_Data[[#This Row],[Incoming Day]]),1),"")</f>
        <v>41306</v>
      </c>
      <c r="R1842" s="3">
        <f>DATE(YEAR(Incoming_Data[[#This Row],[Incoming Day]]),1,1)</f>
        <v>41275</v>
      </c>
      <c r="S1842" s="6">
        <f>IFERROR(DATE(YEAR(Incoming_Data[[#This Row],[Completed Day]]),MONTH(Incoming_Data[[#This Row],[Completed Day]]),1),"")</f>
        <v>41334</v>
      </c>
      <c r="T1842" s="6">
        <f>IFERROR(DATE(YEAR(Incoming_Data[[#This Row],[Confirmed Day]]),MONTH(Incoming_Data[[#This Row],[Confirmed Day]]),1),"")</f>
        <v>41365</v>
      </c>
      <c r="U1842" s="12">
        <f>IF(ISNUMBER(Incoming_Data[[#This Row],[Completed Day]]),1,0)</f>
        <v>1</v>
      </c>
      <c r="V1842" s="12">
        <f>IF(ISNUMBER(Incoming_Data[[#This Row],[Confirmed Day]]),1,0)</f>
        <v>1</v>
      </c>
      <c r="X1842" t="s">
        <v>11334</v>
      </c>
      <c r="Y1842" s="36">
        <v>41423</v>
      </c>
      <c r="AA1842" t="s">
        <v>6801</v>
      </c>
      <c r="AB1842" s="36">
        <v>41355</v>
      </c>
    </row>
    <row r="1843" spans="2:28" x14ac:dyDescent="0.25">
      <c r="B1843" s="24" t="s">
        <v>30</v>
      </c>
      <c r="C1843" s="24" t="s">
        <v>17</v>
      </c>
      <c r="D1843" s="24" t="s">
        <v>2189</v>
      </c>
      <c r="E1843" s="24" t="s">
        <v>9301</v>
      </c>
      <c r="F1843" s="24" t="s">
        <v>286</v>
      </c>
      <c r="G1843" s="36">
        <v>41333</v>
      </c>
      <c r="H1843" s="36">
        <v>41333</v>
      </c>
      <c r="I1843" s="12">
        <v>3</v>
      </c>
      <c r="J1843" s="12">
        <v>3</v>
      </c>
      <c r="K1843" s="12">
        <v>3</v>
      </c>
      <c r="L1843" s="24" t="s">
        <v>10597</v>
      </c>
      <c r="M1843" t="str">
        <f>VLOOKUP(LEFT(Incoming_Data[[#This Row],[Object ID]],1),Lookup[#All],2,FALSE)</f>
        <v>Service Request</v>
      </c>
      <c r="N1843" s="36">
        <f>IFERROR(VLOOKUP(Incoming_Data[[#This Row],[Object ID]],SP_Data[#All],2,FALSE),"")</f>
        <v>41353</v>
      </c>
      <c r="O1843" s="36">
        <f>IFERROR(VLOOKUP(Incoming_Data[[#This Row],[Object ID]],Finalized_Data[#All],2,FALSE),"")</f>
        <v>41384</v>
      </c>
      <c r="P18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3" s="6">
        <f>IFERROR(DATE(YEAR(Incoming_Data[[#This Row],[Incoming Day]]),MONTH(Incoming_Data[[#This Row],[Incoming Day]]),1),"")</f>
        <v>41306</v>
      </c>
      <c r="R1843" s="3">
        <f>DATE(YEAR(Incoming_Data[[#This Row],[Incoming Day]]),1,1)</f>
        <v>41275</v>
      </c>
      <c r="S1843" s="6">
        <f>IFERROR(DATE(YEAR(Incoming_Data[[#This Row],[Completed Day]]),MONTH(Incoming_Data[[#This Row],[Completed Day]]),1),"")</f>
        <v>41334</v>
      </c>
      <c r="T1843" s="6">
        <f>IFERROR(DATE(YEAR(Incoming_Data[[#This Row],[Confirmed Day]]),MONTH(Incoming_Data[[#This Row],[Confirmed Day]]),1),"")</f>
        <v>41365</v>
      </c>
      <c r="U1843" s="12">
        <f>IF(ISNUMBER(Incoming_Data[[#This Row],[Completed Day]]),1,0)</f>
        <v>1</v>
      </c>
      <c r="V1843" s="12">
        <f>IF(ISNUMBER(Incoming_Data[[#This Row],[Confirmed Day]]),1,0)</f>
        <v>1</v>
      </c>
      <c r="X1843" t="s">
        <v>11222</v>
      </c>
      <c r="Y1843" s="36">
        <v>41423</v>
      </c>
      <c r="AA1843" t="s">
        <v>6825</v>
      </c>
      <c r="AB1843" s="36">
        <v>41425</v>
      </c>
    </row>
    <row r="1844" spans="2:28" x14ac:dyDescent="0.25">
      <c r="B1844" s="24" t="s">
        <v>30</v>
      </c>
      <c r="C1844" s="24" t="s">
        <v>17</v>
      </c>
      <c r="D1844" s="24" t="s">
        <v>2189</v>
      </c>
      <c r="E1844" s="24" t="s">
        <v>9278</v>
      </c>
      <c r="F1844" s="24" t="s">
        <v>11950</v>
      </c>
      <c r="G1844" s="36">
        <v>41333</v>
      </c>
      <c r="H1844" s="36">
        <v>41333</v>
      </c>
      <c r="I1844" s="12">
        <v>3</v>
      </c>
      <c r="J1844" s="12">
        <v>3</v>
      </c>
      <c r="K1844" s="12">
        <v>3</v>
      </c>
      <c r="L1844" s="24" t="s">
        <v>10597</v>
      </c>
      <c r="M1844" t="str">
        <f>VLOOKUP(LEFT(Incoming_Data[[#This Row],[Object ID]],1),Lookup[#All],2,FALSE)</f>
        <v>Service Request</v>
      </c>
      <c r="N1844" s="36">
        <f>IFERROR(VLOOKUP(Incoming_Data[[#This Row],[Object ID]],SP_Data[#All],2,FALSE),"")</f>
        <v>41353</v>
      </c>
      <c r="O1844" s="36">
        <f>IFERROR(VLOOKUP(Incoming_Data[[#This Row],[Object ID]],Finalized_Data[#All],2,FALSE),"")</f>
        <v>41384</v>
      </c>
      <c r="P18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4" s="6">
        <f>IFERROR(DATE(YEAR(Incoming_Data[[#This Row],[Incoming Day]]),MONTH(Incoming_Data[[#This Row],[Incoming Day]]),1),"")</f>
        <v>41306</v>
      </c>
      <c r="R1844" s="3">
        <f>DATE(YEAR(Incoming_Data[[#This Row],[Incoming Day]]),1,1)</f>
        <v>41275</v>
      </c>
      <c r="S1844" s="6">
        <f>IFERROR(DATE(YEAR(Incoming_Data[[#This Row],[Completed Day]]),MONTH(Incoming_Data[[#This Row],[Completed Day]]),1),"")</f>
        <v>41334</v>
      </c>
      <c r="T1844" s="6">
        <f>IFERROR(DATE(YEAR(Incoming_Data[[#This Row],[Confirmed Day]]),MONTH(Incoming_Data[[#This Row],[Confirmed Day]]),1),"")</f>
        <v>41365</v>
      </c>
      <c r="U1844" s="12">
        <f>IF(ISNUMBER(Incoming_Data[[#This Row],[Completed Day]]),1,0)</f>
        <v>1</v>
      </c>
      <c r="V1844" s="12">
        <f>IF(ISNUMBER(Incoming_Data[[#This Row],[Confirmed Day]]),1,0)</f>
        <v>1</v>
      </c>
      <c r="X1844" t="s">
        <v>11224</v>
      </c>
      <c r="Y1844" s="36">
        <v>41423</v>
      </c>
      <c r="AA1844" t="s">
        <v>6806</v>
      </c>
      <c r="AB1844" s="36">
        <v>41425</v>
      </c>
    </row>
    <row r="1845" spans="2:28" x14ac:dyDescent="0.25">
      <c r="B1845" s="24" t="s">
        <v>30</v>
      </c>
      <c r="C1845" s="24" t="s">
        <v>17</v>
      </c>
      <c r="D1845" s="24" t="s">
        <v>2189</v>
      </c>
      <c r="E1845" s="24" t="s">
        <v>9245</v>
      </c>
      <c r="F1845" s="24" t="s">
        <v>10826</v>
      </c>
      <c r="G1845" s="36">
        <v>41331</v>
      </c>
      <c r="H1845" s="36">
        <v>41331</v>
      </c>
      <c r="I1845" s="12">
        <v>3</v>
      </c>
      <c r="J1845" s="12">
        <v>3</v>
      </c>
      <c r="K1845" s="12">
        <v>3</v>
      </c>
      <c r="L1845" s="24" t="s">
        <v>10597</v>
      </c>
      <c r="M1845" t="str">
        <f>VLOOKUP(LEFT(Incoming_Data[[#This Row],[Object ID]],1),Lookup[#All],2,FALSE)</f>
        <v>Service Request</v>
      </c>
      <c r="N1845" s="36">
        <f>IFERROR(VLOOKUP(Incoming_Data[[#This Row],[Object ID]],SP_Data[#All],2,FALSE),"")</f>
        <v>41353</v>
      </c>
      <c r="O1845" s="36">
        <f>IFERROR(VLOOKUP(Incoming_Data[[#This Row],[Object ID]],Finalized_Data[#All],2,FALSE),"")</f>
        <v>41384</v>
      </c>
      <c r="P18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5" s="6">
        <f>IFERROR(DATE(YEAR(Incoming_Data[[#This Row],[Incoming Day]]),MONTH(Incoming_Data[[#This Row],[Incoming Day]]),1),"")</f>
        <v>41306</v>
      </c>
      <c r="R1845" s="3">
        <f>DATE(YEAR(Incoming_Data[[#This Row],[Incoming Day]]),1,1)</f>
        <v>41275</v>
      </c>
      <c r="S1845" s="6">
        <f>IFERROR(DATE(YEAR(Incoming_Data[[#This Row],[Completed Day]]),MONTH(Incoming_Data[[#This Row],[Completed Day]]),1),"")</f>
        <v>41334</v>
      </c>
      <c r="T1845" s="6">
        <f>IFERROR(DATE(YEAR(Incoming_Data[[#This Row],[Confirmed Day]]),MONTH(Incoming_Data[[#This Row],[Confirmed Day]]),1),"")</f>
        <v>41365</v>
      </c>
      <c r="U1845" s="12">
        <f>IF(ISNUMBER(Incoming_Data[[#This Row],[Completed Day]]),1,0)</f>
        <v>1</v>
      </c>
      <c r="V1845" s="12">
        <f>IF(ISNUMBER(Incoming_Data[[#This Row],[Confirmed Day]]),1,0)</f>
        <v>1</v>
      </c>
      <c r="X1845" t="s">
        <v>11226</v>
      </c>
      <c r="Y1845" s="36">
        <v>41423</v>
      </c>
      <c r="AA1845" t="s">
        <v>6796</v>
      </c>
      <c r="AB1845" s="36">
        <v>41355</v>
      </c>
    </row>
    <row r="1846" spans="2:28" x14ac:dyDescent="0.25">
      <c r="B1846" s="24" t="s">
        <v>30</v>
      </c>
      <c r="C1846" s="24" t="s">
        <v>17</v>
      </c>
      <c r="D1846" s="24" t="s">
        <v>2189</v>
      </c>
      <c r="E1846" s="24" t="s">
        <v>9253</v>
      </c>
      <c r="F1846" s="24" t="s">
        <v>10826</v>
      </c>
      <c r="G1846" s="36">
        <v>41331</v>
      </c>
      <c r="H1846" s="36">
        <v>41331</v>
      </c>
      <c r="I1846" s="12">
        <v>3</v>
      </c>
      <c r="J1846" s="12">
        <v>3</v>
      </c>
      <c r="K1846" s="12">
        <v>3</v>
      </c>
      <c r="L1846" s="24" t="s">
        <v>10597</v>
      </c>
      <c r="M1846" t="str">
        <f>VLOOKUP(LEFT(Incoming_Data[[#This Row],[Object ID]],1),Lookup[#All],2,FALSE)</f>
        <v>Service Request</v>
      </c>
      <c r="N1846" s="36">
        <f>IFERROR(VLOOKUP(Incoming_Data[[#This Row],[Object ID]],SP_Data[#All],2,FALSE),"")</f>
        <v>41353</v>
      </c>
      <c r="O1846" s="36">
        <f>IFERROR(VLOOKUP(Incoming_Data[[#This Row],[Object ID]],Finalized_Data[#All],2,FALSE),"")</f>
        <v>41384</v>
      </c>
      <c r="P18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6" s="6">
        <f>IFERROR(DATE(YEAR(Incoming_Data[[#This Row],[Incoming Day]]),MONTH(Incoming_Data[[#This Row],[Incoming Day]]),1),"")</f>
        <v>41306</v>
      </c>
      <c r="R1846" s="3">
        <f>DATE(YEAR(Incoming_Data[[#This Row],[Incoming Day]]),1,1)</f>
        <v>41275</v>
      </c>
      <c r="S1846" s="6">
        <f>IFERROR(DATE(YEAR(Incoming_Data[[#This Row],[Completed Day]]),MONTH(Incoming_Data[[#This Row],[Completed Day]]),1),"")</f>
        <v>41334</v>
      </c>
      <c r="T1846" s="6">
        <f>IFERROR(DATE(YEAR(Incoming_Data[[#This Row],[Confirmed Day]]),MONTH(Incoming_Data[[#This Row],[Confirmed Day]]),1),"")</f>
        <v>41365</v>
      </c>
      <c r="U1846" s="12">
        <f>IF(ISNUMBER(Incoming_Data[[#This Row],[Completed Day]]),1,0)</f>
        <v>1</v>
      </c>
      <c r="V1846" s="12">
        <f>IF(ISNUMBER(Incoming_Data[[#This Row],[Confirmed Day]]),1,0)</f>
        <v>1</v>
      </c>
      <c r="X1846" t="s">
        <v>11335</v>
      </c>
      <c r="Y1846" s="36">
        <v>41426</v>
      </c>
      <c r="AA1846" t="s">
        <v>6791</v>
      </c>
      <c r="AB1846" s="36">
        <v>41414</v>
      </c>
    </row>
    <row r="1847" spans="2:28" x14ac:dyDescent="0.25">
      <c r="B1847" s="24" t="s">
        <v>30</v>
      </c>
      <c r="C1847" s="24" t="s">
        <v>17</v>
      </c>
      <c r="D1847" s="24" t="s">
        <v>2189</v>
      </c>
      <c r="E1847" s="24" t="s">
        <v>9242</v>
      </c>
      <c r="F1847" s="24" t="s">
        <v>10826</v>
      </c>
      <c r="G1847" s="36">
        <v>41331</v>
      </c>
      <c r="H1847" s="36">
        <v>41331</v>
      </c>
      <c r="I1847" s="12">
        <v>3</v>
      </c>
      <c r="J1847" s="12">
        <v>3</v>
      </c>
      <c r="K1847" s="12">
        <v>3</v>
      </c>
      <c r="L1847" s="24" t="s">
        <v>10597</v>
      </c>
      <c r="M1847" t="str">
        <f>VLOOKUP(LEFT(Incoming_Data[[#This Row],[Object ID]],1),Lookup[#All],2,FALSE)</f>
        <v>Service Request</v>
      </c>
      <c r="N1847" s="36">
        <f>IFERROR(VLOOKUP(Incoming_Data[[#This Row],[Object ID]],SP_Data[#All],2,FALSE),"")</f>
        <v>41353</v>
      </c>
      <c r="O1847" s="36">
        <f>IFERROR(VLOOKUP(Incoming_Data[[#This Row],[Object ID]],Finalized_Data[#All],2,FALSE),"")</f>
        <v>41384</v>
      </c>
      <c r="P18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7" s="6">
        <f>IFERROR(DATE(YEAR(Incoming_Data[[#This Row],[Incoming Day]]),MONTH(Incoming_Data[[#This Row],[Incoming Day]]),1),"")</f>
        <v>41306</v>
      </c>
      <c r="R1847" s="3">
        <f>DATE(YEAR(Incoming_Data[[#This Row],[Incoming Day]]),1,1)</f>
        <v>41275</v>
      </c>
      <c r="S1847" s="6">
        <f>IFERROR(DATE(YEAR(Incoming_Data[[#This Row],[Completed Day]]),MONTH(Incoming_Data[[#This Row],[Completed Day]]),1),"")</f>
        <v>41334</v>
      </c>
      <c r="T1847" s="6">
        <f>IFERROR(DATE(YEAR(Incoming_Data[[#This Row],[Confirmed Day]]),MONTH(Incoming_Data[[#This Row],[Confirmed Day]]),1),"")</f>
        <v>41365</v>
      </c>
      <c r="U1847" s="12">
        <f>IF(ISNUMBER(Incoming_Data[[#This Row],[Completed Day]]),1,0)</f>
        <v>1</v>
      </c>
      <c r="V1847" s="12">
        <f>IF(ISNUMBER(Incoming_Data[[#This Row],[Confirmed Day]]),1,0)</f>
        <v>1</v>
      </c>
      <c r="X1847" t="s">
        <v>11337</v>
      </c>
      <c r="Y1847" s="36">
        <v>41426</v>
      </c>
      <c r="AA1847" t="s">
        <v>6780</v>
      </c>
      <c r="AB1847" s="36">
        <v>41366</v>
      </c>
    </row>
    <row r="1848" spans="2:28" x14ac:dyDescent="0.25">
      <c r="B1848" s="24" t="s">
        <v>30</v>
      </c>
      <c r="C1848" s="24" t="s">
        <v>17</v>
      </c>
      <c r="D1848" s="24" t="s">
        <v>2189</v>
      </c>
      <c r="E1848" s="24" t="s">
        <v>9209</v>
      </c>
      <c r="F1848" s="24" t="s">
        <v>10826</v>
      </c>
      <c r="G1848" s="36">
        <v>41331</v>
      </c>
      <c r="H1848" s="36">
        <v>41331</v>
      </c>
      <c r="I1848" s="12">
        <v>3</v>
      </c>
      <c r="J1848" s="12">
        <v>3</v>
      </c>
      <c r="K1848" s="12">
        <v>3</v>
      </c>
      <c r="L1848" s="24" t="s">
        <v>10597</v>
      </c>
      <c r="M1848" t="str">
        <f>VLOOKUP(LEFT(Incoming_Data[[#This Row],[Object ID]],1),Lookup[#All],2,FALSE)</f>
        <v>Service Request</v>
      </c>
      <c r="N1848" s="36">
        <f>IFERROR(VLOOKUP(Incoming_Data[[#This Row],[Object ID]],SP_Data[#All],2,FALSE),"")</f>
        <v>41353</v>
      </c>
      <c r="O1848" s="36">
        <f>IFERROR(VLOOKUP(Incoming_Data[[#This Row],[Object ID]],Finalized_Data[#All],2,FALSE),"")</f>
        <v>41384</v>
      </c>
      <c r="P18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8" s="6">
        <f>IFERROR(DATE(YEAR(Incoming_Data[[#This Row],[Incoming Day]]),MONTH(Incoming_Data[[#This Row],[Incoming Day]]),1),"")</f>
        <v>41306</v>
      </c>
      <c r="R1848" s="3">
        <f>DATE(YEAR(Incoming_Data[[#This Row],[Incoming Day]]),1,1)</f>
        <v>41275</v>
      </c>
      <c r="S1848" s="6">
        <f>IFERROR(DATE(YEAR(Incoming_Data[[#This Row],[Completed Day]]),MONTH(Incoming_Data[[#This Row],[Completed Day]]),1),"")</f>
        <v>41334</v>
      </c>
      <c r="T1848" s="6">
        <f>IFERROR(DATE(YEAR(Incoming_Data[[#This Row],[Confirmed Day]]),MONTH(Incoming_Data[[#This Row],[Confirmed Day]]),1),"")</f>
        <v>41365</v>
      </c>
      <c r="U1848" s="12">
        <f>IF(ISNUMBER(Incoming_Data[[#This Row],[Completed Day]]),1,0)</f>
        <v>1</v>
      </c>
      <c r="V1848" s="12">
        <f>IF(ISNUMBER(Incoming_Data[[#This Row],[Confirmed Day]]),1,0)</f>
        <v>1</v>
      </c>
      <c r="X1848" t="s">
        <v>11227</v>
      </c>
      <c r="Y1848" s="36">
        <v>41424</v>
      </c>
      <c r="AA1848" t="s">
        <v>6754</v>
      </c>
      <c r="AB1848" s="36">
        <v>41355</v>
      </c>
    </row>
    <row r="1849" spans="2:28" x14ac:dyDescent="0.25">
      <c r="B1849" s="24" t="s">
        <v>30</v>
      </c>
      <c r="C1849" s="24" t="s">
        <v>17</v>
      </c>
      <c r="D1849" s="24" t="s">
        <v>2189</v>
      </c>
      <c r="E1849" s="24" t="s">
        <v>9201</v>
      </c>
      <c r="F1849" s="24" t="s">
        <v>10826</v>
      </c>
      <c r="G1849" s="36">
        <v>41332</v>
      </c>
      <c r="H1849" s="36">
        <v>41331</v>
      </c>
      <c r="I1849" s="12">
        <v>3</v>
      </c>
      <c r="J1849" s="12">
        <v>3</v>
      </c>
      <c r="K1849" s="12">
        <v>3</v>
      </c>
      <c r="L1849" s="24" t="s">
        <v>10597</v>
      </c>
      <c r="M1849" t="str">
        <f>VLOOKUP(LEFT(Incoming_Data[[#This Row],[Object ID]],1),Lookup[#All],2,FALSE)</f>
        <v>Service Request</v>
      </c>
      <c r="N1849" s="36">
        <f>IFERROR(VLOOKUP(Incoming_Data[[#This Row],[Object ID]],SP_Data[#All],2,FALSE),"")</f>
        <v>41353</v>
      </c>
      <c r="O1849" s="36">
        <f>IFERROR(VLOOKUP(Incoming_Data[[#This Row],[Object ID]],Finalized_Data[#All],2,FALSE),"")</f>
        <v>41384</v>
      </c>
      <c r="P18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49" s="6">
        <f>IFERROR(DATE(YEAR(Incoming_Data[[#This Row],[Incoming Day]]),MONTH(Incoming_Data[[#This Row],[Incoming Day]]),1),"")</f>
        <v>41306</v>
      </c>
      <c r="R1849" s="3">
        <f>DATE(YEAR(Incoming_Data[[#This Row],[Incoming Day]]),1,1)</f>
        <v>41275</v>
      </c>
      <c r="S1849" s="6">
        <f>IFERROR(DATE(YEAR(Incoming_Data[[#This Row],[Completed Day]]),MONTH(Incoming_Data[[#This Row],[Completed Day]]),1),"")</f>
        <v>41334</v>
      </c>
      <c r="T1849" s="6">
        <f>IFERROR(DATE(YEAR(Incoming_Data[[#This Row],[Confirmed Day]]),MONTH(Incoming_Data[[#This Row],[Confirmed Day]]),1),"")</f>
        <v>41365</v>
      </c>
      <c r="U1849" s="12">
        <f>IF(ISNUMBER(Incoming_Data[[#This Row],[Completed Day]]),1,0)</f>
        <v>1</v>
      </c>
      <c r="V1849" s="12">
        <f>IF(ISNUMBER(Incoming_Data[[#This Row],[Confirmed Day]]),1,0)</f>
        <v>1</v>
      </c>
      <c r="X1849" t="s">
        <v>12292</v>
      </c>
      <c r="Y1849" s="36">
        <v>41422</v>
      </c>
      <c r="AA1849" t="s">
        <v>6759</v>
      </c>
      <c r="AB1849" s="36">
        <v>41386</v>
      </c>
    </row>
    <row r="1850" spans="2:28" x14ac:dyDescent="0.25">
      <c r="B1850" s="24" t="s">
        <v>30</v>
      </c>
      <c r="C1850" s="24" t="s">
        <v>17</v>
      </c>
      <c r="D1850" s="24" t="s">
        <v>2189</v>
      </c>
      <c r="E1850" s="24" t="s">
        <v>9169</v>
      </c>
      <c r="F1850" s="24" t="s">
        <v>10826</v>
      </c>
      <c r="G1850" s="36">
        <v>41333</v>
      </c>
      <c r="H1850" s="36">
        <v>41332</v>
      </c>
      <c r="I1850" s="12">
        <v>3</v>
      </c>
      <c r="J1850" s="12">
        <v>3</v>
      </c>
      <c r="K1850" s="12">
        <v>3</v>
      </c>
      <c r="L1850" s="24" t="s">
        <v>10597</v>
      </c>
      <c r="M1850" t="str">
        <f>VLOOKUP(LEFT(Incoming_Data[[#This Row],[Object ID]],1),Lookup[#All],2,FALSE)</f>
        <v>Service Request</v>
      </c>
      <c r="N1850" s="36">
        <f>IFERROR(VLOOKUP(Incoming_Data[[#This Row],[Object ID]],SP_Data[#All],2,FALSE),"")</f>
        <v>41353</v>
      </c>
      <c r="O1850" s="36">
        <f>IFERROR(VLOOKUP(Incoming_Data[[#This Row],[Object ID]],Finalized_Data[#All],2,FALSE),"")</f>
        <v>41384</v>
      </c>
      <c r="P18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0" s="6">
        <f>IFERROR(DATE(YEAR(Incoming_Data[[#This Row],[Incoming Day]]),MONTH(Incoming_Data[[#This Row],[Incoming Day]]),1),"")</f>
        <v>41306</v>
      </c>
      <c r="R1850" s="3">
        <f>DATE(YEAR(Incoming_Data[[#This Row],[Incoming Day]]),1,1)</f>
        <v>41275</v>
      </c>
      <c r="S1850" s="6">
        <f>IFERROR(DATE(YEAR(Incoming_Data[[#This Row],[Completed Day]]),MONTH(Incoming_Data[[#This Row],[Completed Day]]),1),"")</f>
        <v>41334</v>
      </c>
      <c r="T1850" s="6">
        <f>IFERROR(DATE(YEAR(Incoming_Data[[#This Row],[Confirmed Day]]),MONTH(Incoming_Data[[#This Row],[Confirmed Day]]),1),"")</f>
        <v>41365</v>
      </c>
      <c r="U1850" s="12">
        <f>IF(ISNUMBER(Incoming_Data[[#This Row],[Completed Day]]),1,0)</f>
        <v>1</v>
      </c>
      <c r="V1850" s="12">
        <f>IF(ISNUMBER(Incoming_Data[[#This Row],[Confirmed Day]]),1,0)</f>
        <v>1</v>
      </c>
      <c r="X1850" t="s">
        <v>11104</v>
      </c>
      <c r="Y1850" s="36">
        <v>41423</v>
      </c>
      <c r="AA1850" t="s">
        <v>6713</v>
      </c>
      <c r="AB1850" s="36">
        <v>41360</v>
      </c>
    </row>
    <row r="1851" spans="2:28" x14ac:dyDescent="0.25">
      <c r="B1851" s="24" t="s">
        <v>30</v>
      </c>
      <c r="C1851" s="24" t="s">
        <v>17</v>
      </c>
      <c r="D1851" s="24" t="s">
        <v>2189</v>
      </c>
      <c r="E1851" s="24" t="s">
        <v>9158</v>
      </c>
      <c r="F1851" s="24" t="s">
        <v>11951</v>
      </c>
      <c r="G1851" s="36">
        <v>41333</v>
      </c>
      <c r="H1851" s="36">
        <v>41333</v>
      </c>
      <c r="I1851" s="12">
        <v>3</v>
      </c>
      <c r="J1851" s="12">
        <v>3</v>
      </c>
      <c r="K1851" s="12">
        <v>3</v>
      </c>
      <c r="L1851" s="24" t="s">
        <v>10597</v>
      </c>
      <c r="M1851" t="str">
        <f>VLOOKUP(LEFT(Incoming_Data[[#This Row],[Object ID]],1),Lookup[#All],2,FALSE)</f>
        <v>Service Request</v>
      </c>
      <c r="N1851" s="36">
        <f>IFERROR(VLOOKUP(Incoming_Data[[#This Row],[Object ID]],SP_Data[#All],2,FALSE),"")</f>
        <v>41353</v>
      </c>
      <c r="O1851" s="36">
        <f>IFERROR(VLOOKUP(Incoming_Data[[#This Row],[Object ID]],Finalized_Data[#All],2,FALSE),"")</f>
        <v>41384</v>
      </c>
      <c r="P18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1" s="6">
        <f>IFERROR(DATE(YEAR(Incoming_Data[[#This Row],[Incoming Day]]),MONTH(Incoming_Data[[#This Row],[Incoming Day]]),1),"")</f>
        <v>41306</v>
      </c>
      <c r="R1851" s="3">
        <f>DATE(YEAR(Incoming_Data[[#This Row],[Incoming Day]]),1,1)</f>
        <v>41275</v>
      </c>
      <c r="S1851" s="6">
        <f>IFERROR(DATE(YEAR(Incoming_Data[[#This Row],[Completed Day]]),MONTH(Incoming_Data[[#This Row],[Completed Day]]),1),"")</f>
        <v>41334</v>
      </c>
      <c r="T1851" s="6">
        <f>IFERROR(DATE(YEAR(Incoming_Data[[#This Row],[Confirmed Day]]),MONTH(Incoming_Data[[#This Row],[Confirmed Day]]),1),"")</f>
        <v>41365</v>
      </c>
      <c r="U1851" s="12">
        <f>IF(ISNUMBER(Incoming_Data[[#This Row],[Completed Day]]),1,0)</f>
        <v>1</v>
      </c>
      <c r="V1851" s="12">
        <f>IF(ISNUMBER(Incoming_Data[[#This Row],[Confirmed Day]]),1,0)</f>
        <v>1</v>
      </c>
      <c r="X1851" t="s">
        <v>10756</v>
      </c>
      <c r="Y1851" s="36">
        <v>41422</v>
      </c>
      <c r="AA1851" t="s">
        <v>6704</v>
      </c>
      <c r="AB1851" s="36">
        <v>41425</v>
      </c>
    </row>
    <row r="1852" spans="2:28" x14ac:dyDescent="0.25">
      <c r="B1852" s="24" t="s">
        <v>30</v>
      </c>
      <c r="C1852" s="24" t="s">
        <v>17</v>
      </c>
      <c r="D1852" s="24" t="s">
        <v>2189</v>
      </c>
      <c r="E1852" s="24" t="s">
        <v>9163</v>
      </c>
      <c r="F1852" s="24" t="s">
        <v>10826</v>
      </c>
      <c r="G1852" s="36">
        <v>41333</v>
      </c>
      <c r="H1852" s="36">
        <v>41333</v>
      </c>
      <c r="I1852" s="12">
        <v>3</v>
      </c>
      <c r="J1852" s="12">
        <v>3</v>
      </c>
      <c r="K1852" s="12">
        <v>3</v>
      </c>
      <c r="L1852" s="24" t="s">
        <v>10597</v>
      </c>
      <c r="M1852" t="str">
        <f>VLOOKUP(LEFT(Incoming_Data[[#This Row],[Object ID]],1),Lookup[#All],2,FALSE)</f>
        <v>Service Request</v>
      </c>
      <c r="N1852" s="36">
        <f>IFERROR(VLOOKUP(Incoming_Data[[#This Row],[Object ID]],SP_Data[#All],2,FALSE),"")</f>
        <v>41353</v>
      </c>
      <c r="O1852" s="36">
        <f>IFERROR(VLOOKUP(Incoming_Data[[#This Row],[Object ID]],Finalized_Data[#All],2,FALSE),"")</f>
        <v>41384</v>
      </c>
      <c r="P18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2" s="6">
        <f>IFERROR(DATE(YEAR(Incoming_Data[[#This Row],[Incoming Day]]),MONTH(Incoming_Data[[#This Row],[Incoming Day]]),1),"")</f>
        <v>41306</v>
      </c>
      <c r="R1852" s="3">
        <f>DATE(YEAR(Incoming_Data[[#This Row],[Incoming Day]]),1,1)</f>
        <v>41275</v>
      </c>
      <c r="S1852" s="6">
        <f>IFERROR(DATE(YEAR(Incoming_Data[[#This Row],[Completed Day]]),MONTH(Incoming_Data[[#This Row],[Completed Day]]),1),"")</f>
        <v>41334</v>
      </c>
      <c r="T1852" s="6">
        <f>IFERROR(DATE(YEAR(Incoming_Data[[#This Row],[Confirmed Day]]),MONTH(Incoming_Data[[#This Row],[Confirmed Day]]),1),"")</f>
        <v>41365</v>
      </c>
      <c r="U1852" s="12">
        <f>IF(ISNUMBER(Incoming_Data[[#This Row],[Completed Day]]),1,0)</f>
        <v>1</v>
      </c>
      <c r="V1852" s="12">
        <f>IF(ISNUMBER(Incoming_Data[[#This Row],[Confirmed Day]]),1,0)</f>
        <v>1</v>
      </c>
      <c r="X1852" t="s">
        <v>10758</v>
      </c>
      <c r="Y1852" s="36">
        <v>41422</v>
      </c>
      <c r="AA1852" t="s">
        <v>6699</v>
      </c>
      <c r="AB1852" s="36">
        <v>41414</v>
      </c>
    </row>
    <row r="1853" spans="2:28" x14ac:dyDescent="0.25">
      <c r="B1853" s="24" t="s">
        <v>30</v>
      </c>
      <c r="C1853" s="24" t="s">
        <v>17</v>
      </c>
      <c r="D1853" s="24" t="s">
        <v>2189</v>
      </c>
      <c r="E1853" s="24" t="s">
        <v>9106</v>
      </c>
      <c r="F1853" s="24" t="s">
        <v>10826</v>
      </c>
      <c r="G1853" s="36">
        <v>41332</v>
      </c>
      <c r="H1853" s="36">
        <v>41331</v>
      </c>
      <c r="I1853" s="12">
        <v>3</v>
      </c>
      <c r="J1853" s="12">
        <v>3</v>
      </c>
      <c r="K1853" s="12">
        <v>3</v>
      </c>
      <c r="L1853" s="24" t="s">
        <v>10597</v>
      </c>
      <c r="M1853" t="str">
        <f>VLOOKUP(LEFT(Incoming_Data[[#This Row],[Object ID]],1),Lookup[#All],2,FALSE)</f>
        <v>Service Request</v>
      </c>
      <c r="N1853" s="36">
        <f>IFERROR(VLOOKUP(Incoming_Data[[#This Row],[Object ID]],SP_Data[#All],2,FALSE),"")</f>
        <v>41353</v>
      </c>
      <c r="O1853" s="36">
        <f>IFERROR(VLOOKUP(Incoming_Data[[#This Row],[Object ID]],Finalized_Data[#All],2,FALSE),"")</f>
        <v>41384</v>
      </c>
      <c r="P18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3" s="6">
        <f>IFERROR(DATE(YEAR(Incoming_Data[[#This Row],[Incoming Day]]),MONTH(Incoming_Data[[#This Row],[Incoming Day]]),1),"")</f>
        <v>41306</v>
      </c>
      <c r="R1853" s="3">
        <f>DATE(YEAR(Incoming_Data[[#This Row],[Incoming Day]]),1,1)</f>
        <v>41275</v>
      </c>
      <c r="S1853" s="6">
        <f>IFERROR(DATE(YEAR(Incoming_Data[[#This Row],[Completed Day]]),MONTH(Incoming_Data[[#This Row],[Completed Day]]),1),"")</f>
        <v>41334</v>
      </c>
      <c r="T1853" s="6">
        <f>IFERROR(DATE(YEAR(Incoming_Data[[#This Row],[Confirmed Day]]),MONTH(Incoming_Data[[#This Row],[Confirmed Day]]),1),"")</f>
        <v>41365</v>
      </c>
      <c r="U1853" s="12">
        <f>IF(ISNUMBER(Incoming_Data[[#This Row],[Completed Day]]),1,0)</f>
        <v>1</v>
      </c>
      <c r="V1853" s="12">
        <f>IF(ISNUMBER(Incoming_Data[[#This Row],[Confirmed Day]]),1,0)</f>
        <v>1</v>
      </c>
      <c r="X1853" t="s">
        <v>10760</v>
      </c>
      <c r="Y1853" s="36">
        <v>41422</v>
      </c>
      <c r="AA1853" t="s">
        <v>6684</v>
      </c>
      <c r="AB1853" s="36">
        <v>41425</v>
      </c>
    </row>
    <row r="1854" spans="2:28" x14ac:dyDescent="0.25">
      <c r="B1854" s="24" t="s">
        <v>30</v>
      </c>
      <c r="C1854" s="24" t="s">
        <v>17</v>
      </c>
      <c r="D1854" s="24" t="s">
        <v>2189</v>
      </c>
      <c r="E1854" s="24" t="s">
        <v>8961</v>
      </c>
      <c r="F1854" s="24" t="s">
        <v>10832</v>
      </c>
      <c r="G1854" s="36">
        <v>41334</v>
      </c>
      <c r="H1854" s="36">
        <v>41334</v>
      </c>
      <c r="I1854" s="12">
        <v>3</v>
      </c>
      <c r="J1854" s="12">
        <v>3</v>
      </c>
      <c r="K1854" s="12">
        <v>3</v>
      </c>
      <c r="L1854" s="24" t="s">
        <v>10597</v>
      </c>
      <c r="M1854" t="str">
        <f>VLOOKUP(LEFT(Incoming_Data[[#This Row],[Object ID]],1),Lookup[#All],2,FALSE)</f>
        <v>Service Request</v>
      </c>
      <c r="N1854" s="36">
        <f>IFERROR(VLOOKUP(Incoming_Data[[#This Row],[Object ID]],SP_Data[#All],2,FALSE),"")</f>
        <v>41353</v>
      </c>
      <c r="O1854" s="36">
        <f>IFERROR(VLOOKUP(Incoming_Data[[#This Row],[Object ID]],Finalized_Data[#All],2,FALSE),"")</f>
        <v>41384</v>
      </c>
      <c r="P18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4" s="6">
        <f>IFERROR(DATE(YEAR(Incoming_Data[[#This Row],[Incoming Day]]),MONTH(Incoming_Data[[#This Row],[Incoming Day]]),1),"")</f>
        <v>41334</v>
      </c>
      <c r="R1854" s="3">
        <f>DATE(YEAR(Incoming_Data[[#This Row],[Incoming Day]]),1,1)</f>
        <v>41275</v>
      </c>
      <c r="S1854" s="6">
        <f>IFERROR(DATE(YEAR(Incoming_Data[[#This Row],[Completed Day]]),MONTH(Incoming_Data[[#This Row],[Completed Day]]),1),"")</f>
        <v>41334</v>
      </c>
      <c r="T1854" s="6">
        <f>IFERROR(DATE(YEAR(Incoming_Data[[#This Row],[Confirmed Day]]),MONTH(Incoming_Data[[#This Row],[Confirmed Day]]),1),"")</f>
        <v>41365</v>
      </c>
      <c r="U1854" s="12">
        <f>IF(ISNUMBER(Incoming_Data[[#This Row],[Completed Day]]),1,0)</f>
        <v>1</v>
      </c>
      <c r="V1854" s="12">
        <f>IF(ISNUMBER(Incoming_Data[[#This Row],[Confirmed Day]]),1,0)</f>
        <v>1</v>
      </c>
      <c r="X1854" t="s">
        <v>10761</v>
      </c>
      <c r="Y1854" s="36">
        <v>41422</v>
      </c>
      <c r="AA1854" t="s">
        <v>6669</v>
      </c>
      <c r="AB1854" s="36">
        <v>41387</v>
      </c>
    </row>
    <row r="1855" spans="2:28" x14ac:dyDescent="0.25">
      <c r="B1855" s="24" t="s">
        <v>30</v>
      </c>
      <c r="C1855" s="24" t="s">
        <v>17</v>
      </c>
      <c r="D1855" s="24" t="s">
        <v>2189</v>
      </c>
      <c r="E1855" s="24" t="s">
        <v>8958</v>
      </c>
      <c r="F1855" s="24" t="s">
        <v>10826</v>
      </c>
      <c r="G1855" s="36">
        <v>41333</v>
      </c>
      <c r="H1855" s="36">
        <v>41333</v>
      </c>
      <c r="I1855" s="12">
        <v>3</v>
      </c>
      <c r="J1855" s="12">
        <v>3</v>
      </c>
      <c r="K1855" s="12">
        <v>3</v>
      </c>
      <c r="L1855" s="24" t="s">
        <v>10597</v>
      </c>
      <c r="M1855" t="str">
        <f>VLOOKUP(LEFT(Incoming_Data[[#This Row],[Object ID]],1),Lookup[#All],2,FALSE)</f>
        <v>Service Request</v>
      </c>
      <c r="N1855" s="36">
        <f>IFERROR(VLOOKUP(Incoming_Data[[#This Row],[Object ID]],SP_Data[#All],2,FALSE),"")</f>
        <v>41353</v>
      </c>
      <c r="O1855" s="36">
        <f>IFERROR(VLOOKUP(Incoming_Data[[#This Row],[Object ID]],Finalized_Data[#All],2,FALSE),"")</f>
        <v>41384</v>
      </c>
      <c r="P18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5" s="6">
        <f>IFERROR(DATE(YEAR(Incoming_Data[[#This Row],[Incoming Day]]),MONTH(Incoming_Data[[#This Row],[Incoming Day]]),1),"")</f>
        <v>41306</v>
      </c>
      <c r="R1855" s="3">
        <f>DATE(YEAR(Incoming_Data[[#This Row],[Incoming Day]]),1,1)</f>
        <v>41275</v>
      </c>
      <c r="S1855" s="6">
        <f>IFERROR(DATE(YEAR(Incoming_Data[[#This Row],[Completed Day]]),MONTH(Incoming_Data[[#This Row],[Completed Day]]),1),"")</f>
        <v>41334</v>
      </c>
      <c r="T1855" s="6">
        <f>IFERROR(DATE(YEAR(Incoming_Data[[#This Row],[Confirmed Day]]),MONTH(Incoming_Data[[#This Row],[Confirmed Day]]),1),"")</f>
        <v>41365</v>
      </c>
      <c r="U1855" s="12">
        <f>IF(ISNUMBER(Incoming_Data[[#This Row],[Completed Day]]),1,0)</f>
        <v>1</v>
      </c>
      <c r="V1855" s="12">
        <f>IF(ISNUMBER(Incoming_Data[[#This Row],[Confirmed Day]]),1,0)</f>
        <v>1</v>
      </c>
      <c r="X1855" t="s">
        <v>1014</v>
      </c>
      <c r="Y1855" s="36">
        <v>41422</v>
      </c>
      <c r="AA1855" t="s">
        <v>6634</v>
      </c>
      <c r="AB1855" s="36">
        <v>41387</v>
      </c>
    </row>
    <row r="1856" spans="2:28" x14ac:dyDescent="0.25">
      <c r="B1856" s="24" t="s">
        <v>30</v>
      </c>
      <c r="C1856" s="24" t="s">
        <v>17</v>
      </c>
      <c r="D1856" s="24" t="s">
        <v>2189</v>
      </c>
      <c r="E1856" s="24" t="s">
        <v>8964</v>
      </c>
      <c r="F1856" s="24" t="s">
        <v>10826</v>
      </c>
      <c r="G1856" s="36">
        <v>41331</v>
      </c>
      <c r="H1856" s="36">
        <v>41331</v>
      </c>
      <c r="I1856" s="12">
        <v>3</v>
      </c>
      <c r="J1856" s="12">
        <v>3</v>
      </c>
      <c r="K1856" s="12">
        <v>3</v>
      </c>
      <c r="L1856" s="24" t="s">
        <v>10597</v>
      </c>
      <c r="M1856" t="str">
        <f>VLOOKUP(LEFT(Incoming_Data[[#This Row],[Object ID]],1),Lookup[#All],2,FALSE)</f>
        <v>Service Request</v>
      </c>
      <c r="N1856" s="36">
        <f>IFERROR(VLOOKUP(Incoming_Data[[#This Row],[Object ID]],SP_Data[#All],2,FALSE),"")</f>
        <v>41353</v>
      </c>
      <c r="O1856" s="36">
        <f>IFERROR(VLOOKUP(Incoming_Data[[#This Row],[Object ID]],Finalized_Data[#All],2,FALSE),"")</f>
        <v>41384</v>
      </c>
      <c r="P18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6" s="6">
        <f>IFERROR(DATE(YEAR(Incoming_Data[[#This Row],[Incoming Day]]),MONTH(Incoming_Data[[#This Row],[Incoming Day]]),1),"")</f>
        <v>41306</v>
      </c>
      <c r="R1856" s="3">
        <f>DATE(YEAR(Incoming_Data[[#This Row],[Incoming Day]]),1,1)</f>
        <v>41275</v>
      </c>
      <c r="S1856" s="6">
        <f>IFERROR(DATE(YEAR(Incoming_Data[[#This Row],[Completed Day]]),MONTH(Incoming_Data[[#This Row],[Completed Day]]),1),"")</f>
        <v>41334</v>
      </c>
      <c r="T1856" s="6">
        <f>IFERROR(DATE(YEAR(Incoming_Data[[#This Row],[Confirmed Day]]),MONTH(Incoming_Data[[#This Row],[Confirmed Day]]),1),"")</f>
        <v>41365</v>
      </c>
      <c r="U1856" s="12">
        <f>IF(ISNUMBER(Incoming_Data[[#This Row],[Completed Day]]),1,0)</f>
        <v>1</v>
      </c>
      <c r="V1856" s="12">
        <f>IF(ISNUMBER(Incoming_Data[[#This Row],[Confirmed Day]]),1,0)</f>
        <v>1</v>
      </c>
      <c r="X1856" t="s">
        <v>1423</v>
      </c>
      <c r="Y1856" s="36">
        <v>41424</v>
      </c>
      <c r="AA1856" t="s">
        <v>6649</v>
      </c>
      <c r="AB1856" s="36">
        <v>41387</v>
      </c>
    </row>
    <row r="1857" spans="2:28" x14ac:dyDescent="0.25">
      <c r="B1857" s="24" t="s">
        <v>30</v>
      </c>
      <c r="C1857" s="24" t="s">
        <v>17</v>
      </c>
      <c r="D1857" s="24" t="s">
        <v>2189</v>
      </c>
      <c r="E1857" s="24" t="s">
        <v>8926</v>
      </c>
      <c r="F1857" s="24" t="s">
        <v>11952</v>
      </c>
      <c r="G1857" s="36">
        <v>41338</v>
      </c>
      <c r="H1857" s="36">
        <v>41338</v>
      </c>
      <c r="I1857" s="12">
        <v>3</v>
      </c>
      <c r="J1857" s="12">
        <v>3</v>
      </c>
      <c r="K1857" s="12">
        <v>3</v>
      </c>
      <c r="L1857" s="24" t="s">
        <v>10597</v>
      </c>
      <c r="M1857" t="str">
        <f>VLOOKUP(LEFT(Incoming_Data[[#This Row],[Object ID]],1),Lookup[#All],2,FALSE)</f>
        <v>Service Request</v>
      </c>
      <c r="N1857" s="36">
        <f>IFERROR(VLOOKUP(Incoming_Data[[#This Row],[Object ID]],SP_Data[#All],2,FALSE),"")</f>
        <v>41353</v>
      </c>
      <c r="O1857" s="36">
        <f>IFERROR(VLOOKUP(Incoming_Data[[#This Row],[Object ID]],Finalized_Data[#All],2,FALSE),"")</f>
        <v>41384</v>
      </c>
      <c r="P18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7" s="6">
        <f>IFERROR(DATE(YEAR(Incoming_Data[[#This Row],[Incoming Day]]),MONTH(Incoming_Data[[#This Row],[Incoming Day]]),1),"")</f>
        <v>41334</v>
      </c>
      <c r="R1857" s="3">
        <f>DATE(YEAR(Incoming_Data[[#This Row],[Incoming Day]]),1,1)</f>
        <v>41275</v>
      </c>
      <c r="S1857" s="6">
        <f>IFERROR(DATE(YEAR(Incoming_Data[[#This Row],[Completed Day]]),MONTH(Incoming_Data[[#This Row],[Completed Day]]),1),"")</f>
        <v>41334</v>
      </c>
      <c r="T1857" s="6">
        <f>IFERROR(DATE(YEAR(Incoming_Data[[#This Row],[Confirmed Day]]),MONTH(Incoming_Data[[#This Row],[Confirmed Day]]),1),"")</f>
        <v>41365</v>
      </c>
      <c r="U1857" s="12">
        <f>IF(ISNUMBER(Incoming_Data[[#This Row],[Completed Day]]),1,0)</f>
        <v>1</v>
      </c>
      <c r="V1857" s="12">
        <f>IF(ISNUMBER(Incoming_Data[[#This Row],[Confirmed Day]]),1,0)</f>
        <v>1</v>
      </c>
      <c r="X1857" t="s">
        <v>12164</v>
      </c>
      <c r="Y1857" s="36">
        <v>41423</v>
      </c>
      <c r="AA1857" t="s">
        <v>6644</v>
      </c>
      <c r="AB1857" s="36">
        <v>41414</v>
      </c>
    </row>
    <row r="1858" spans="2:28" x14ac:dyDescent="0.25">
      <c r="B1858" s="24" t="s">
        <v>30</v>
      </c>
      <c r="C1858" s="24" t="s">
        <v>17</v>
      </c>
      <c r="D1858" s="24" t="s">
        <v>2189</v>
      </c>
      <c r="E1858" s="24" t="s">
        <v>8914</v>
      </c>
      <c r="F1858" s="24" t="s">
        <v>11953</v>
      </c>
      <c r="G1858" s="36">
        <v>41338</v>
      </c>
      <c r="H1858" s="36">
        <v>41338</v>
      </c>
      <c r="I1858" s="12">
        <v>3</v>
      </c>
      <c r="J1858" s="12">
        <v>3</v>
      </c>
      <c r="K1858" s="12">
        <v>3</v>
      </c>
      <c r="L1858" s="24" t="s">
        <v>10597</v>
      </c>
      <c r="M1858" t="str">
        <f>VLOOKUP(LEFT(Incoming_Data[[#This Row],[Object ID]],1),Lookup[#All],2,FALSE)</f>
        <v>Service Request</v>
      </c>
      <c r="N1858" s="36">
        <f>IFERROR(VLOOKUP(Incoming_Data[[#This Row],[Object ID]],SP_Data[#All],2,FALSE),"")</f>
        <v>41353</v>
      </c>
      <c r="O1858" s="36">
        <f>IFERROR(VLOOKUP(Incoming_Data[[#This Row],[Object ID]],Finalized_Data[#All],2,FALSE),"")</f>
        <v>41384</v>
      </c>
      <c r="P18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8" s="6">
        <f>IFERROR(DATE(YEAR(Incoming_Data[[#This Row],[Incoming Day]]),MONTH(Incoming_Data[[#This Row],[Incoming Day]]),1),"")</f>
        <v>41334</v>
      </c>
      <c r="R1858" s="3">
        <f>DATE(YEAR(Incoming_Data[[#This Row],[Incoming Day]]),1,1)</f>
        <v>41275</v>
      </c>
      <c r="S1858" s="6">
        <f>IFERROR(DATE(YEAR(Incoming_Data[[#This Row],[Completed Day]]),MONTH(Incoming_Data[[#This Row],[Completed Day]]),1),"")</f>
        <v>41334</v>
      </c>
      <c r="T1858" s="6">
        <f>IFERROR(DATE(YEAR(Incoming_Data[[#This Row],[Confirmed Day]]),MONTH(Incoming_Data[[#This Row],[Confirmed Day]]),1),"")</f>
        <v>41365</v>
      </c>
      <c r="U1858" s="12">
        <f>IF(ISNUMBER(Incoming_Data[[#This Row],[Completed Day]]),1,0)</f>
        <v>1</v>
      </c>
      <c r="V1858" s="12">
        <f>IF(ISNUMBER(Incoming_Data[[#This Row],[Confirmed Day]]),1,0)</f>
        <v>1</v>
      </c>
      <c r="X1858" t="s">
        <v>12495</v>
      </c>
      <c r="Y1858" s="36">
        <v>41423</v>
      </c>
      <c r="AA1858" t="s">
        <v>6616</v>
      </c>
      <c r="AB1858" s="36">
        <v>41358</v>
      </c>
    </row>
    <row r="1859" spans="2:28" x14ac:dyDescent="0.25">
      <c r="B1859" s="24" t="s">
        <v>30</v>
      </c>
      <c r="C1859" s="24" t="s">
        <v>17</v>
      </c>
      <c r="D1859" s="24" t="s">
        <v>2189</v>
      </c>
      <c r="E1859" s="24" t="s">
        <v>8889</v>
      </c>
      <c r="F1859" s="24" t="s">
        <v>1003</v>
      </c>
      <c r="G1859" s="36">
        <v>41338</v>
      </c>
      <c r="H1859" s="36">
        <v>41338</v>
      </c>
      <c r="I1859" s="12">
        <v>3</v>
      </c>
      <c r="J1859" s="12">
        <v>3</v>
      </c>
      <c r="K1859" s="12">
        <v>3</v>
      </c>
      <c r="L1859" s="24" t="s">
        <v>10597</v>
      </c>
      <c r="M1859" t="str">
        <f>VLOOKUP(LEFT(Incoming_Data[[#This Row],[Object ID]],1),Lookup[#All],2,FALSE)</f>
        <v>Service Request</v>
      </c>
      <c r="N1859" s="36">
        <f>IFERROR(VLOOKUP(Incoming_Data[[#This Row],[Object ID]],SP_Data[#All],2,FALSE),"")</f>
        <v>41353</v>
      </c>
      <c r="O1859" s="36">
        <f>IFERROR(VLOOKUP(Incoming_Data[[#This Row],[Object ID]],Finalized_Data[#All],2,FALSE),"")</f>
        <v>41384</v>
      </c>
      <c r="P18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59" s="6">
        <f>IFERROR(DATE(YEAR(Incoming_Data[[#This Row],[Incoming Day]]),MONTH(Incoming_Data[[#This Row],[Incoming Day]]),1),"")</f>
        <v>41334</v>
      </c>
      <c r="R1859" s="3">
        <f>DATE(YEAR(Incoming_Data[[#This Row],[Incoming Day]]),1,1)</f>
        <v>41275</v>
      </c>
      <c r="S1859" s="6">
        <f>IFERROR(DATE(YEAR(Incoming_Data[[#This Row],[Completed Day]]),MONTH(Incoming_Data[[#This Row],[Completed Day]]),1),"")</f>
        <v>41334</v>
      </c>
      <c r="T1859" s="6">
        <f>IFERROR(DATE(YEAR(Incoming_Data[[#This Row],[Confirmed Day]]),MONTH(Incoming_Data[[#This Row],[Confirmed Day]]),1),"")</f>
        <v>41365</v>
      </c>
      <c r="U1859" s="12">
        <f>IF(ISNUMBER(Incoming_Data[[#This Row],[Completed Day]]),1,0)</f>
        <v>1</v>
      </c>
      <c r="V1859" s="12">
        <f>IF(ISNUMBER(Incoming_Data[[#This Row],[Confirmed Day]]),1,0)</f>
        <v>1</v>
      </c>
      <c r="X1859" t="s">
        <v>11231</v>
      </c>
      <c r="Y1859" s="36">
        <v>41425</v>
      </c>
      <c r="AA1859" t="s">
        <v>6611</v>
      </c>
      <c r="AB1859" s="36">
        <v>41387</v>
      </c>
    </row>
    <row r="1860" spans="2:28" x14ac:dyDescent="0.25">
      <c r="B1860" s="24" t="s">
        <v>30</v>
      </c>
      <c r="C1860" s="24" t="s">
        <v>17</v>
      </c>
      <c r="D1860" s="24" t="s">
        <v>2189</v>
      </c>
      <c r="E1860" s="24" t="s">
        <v>8921</v>
      </c>
      <c r="F1860" s="24" t="s">
        <v>11952</v>
      </c>
      <c r="G1860" s="36">
        <v>41338</v>
      </c>
      <c r="H1860" s="36">
        <v>41338</v>
      </c>
      <c r="I1860" s="12">
        <v>3</v>
      </c>
      <c r="J1860" s="12">
        <v>3</v>
      </c>
      <c r="K1860" s="12">
        <v>3</v>
      </c>
      <c r="L1860" s="24" t="s">
        <v>10597</v>
      </c>
      <c r="M1860" t="str">
        <f>VLOOKUP(LEFT(Incoming_Data[[#This Row],[Object ID]],1),Lookup[#All],2,FALSE)</f>
        <v>Service Request</v>
      </c>
      <c r="N1860" s="36">
        <f>IFERROR(VLOOKUP(Incoming_Data[[#This Row],[Object ID]],SP_Data[#All],2,FALSE),"")</f>
        <v>41353</v>
      </c>
      <c r="O1860" s="36">
        <f>IFERROR(VLOOKUP(Incoming_Data[[#This Row],[Object ID]],Finalized_Data[#All],2,FALSE),"")</f>
        <v>41384</v>
      </c>
      <c r="P18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0" s="6">
        <f>IFERROR(DATE(YEAR(Incoming_Data[[#This Row],[Incoming Day]]),MONTH(Incoming_Data[[#This Row],[Incoming Day]]),1),"")</f>
        <v>41334</v>
      </c>
      <c r="R1860" s="3">
        <f>DATE(YEAR(Incoming_Data[[#This Row],[Incoming Day]]),1,1)</f>
        <v>41275</v>
      </c>
      <c r="S1860" s="6">
        <f>IFERROR(DATE(YEAR(Incoming_Data[[#This Row],[Completed Day]]),MONTH(Incoming_Data[[#This Row],[Completed Day]]),1),"")</f>
        <v>41334</v>
      </c>
      <c r="T1860" s="6">
        <f>IFERROR(DATE(YEAR(Incoming_Data[[#This Row],[Confirmed Day]]),MONTH(Incoming_Data[[#This Row],[Confirmed Day]]),1),"")</f>
        <v>41365</v>
      </c>
      <c r="U1860" s="12">
        <f>IF(ISNUMBER(Incoming_Data[[#This Row],[Completed Day]]),1,0)</f>
        <v>1</v>
      </c>
      <c r="V1860" s="12">
        <f>IF(ISNUMBER(Incoming_Data[[#This Row],[Confirmed Day]]),1,0)</f>
        <v>1</v>
      </c>
      <c r="X1860" t="s">
        <v>10877</v>
      </c>
      <c r="Y1860" s="36">
        <v>41422</v>
      </c>
      <c r="AA1860" t="s">
        <v>6607</v>
      </c>
      <c r="AB1860" s="36">
        <v>41360</v>
      </c>
    </row>
    <row r="1861" spans="2:28" x14ac:dyDescent="0.25">
      <c r="B1861" s="24" t="s">
        <v>30</v>
      </c>
      <c r="C1861" s="24" t="s">
        <v>17</v>
      </c>
      <c r="D1861" s="24" t="s">
        <v>2189</v>
      </c>
      <c r="E1861" s="24" t="s">
        <v>8918</v>
      </c>
      <c r="F1861" s="24" t="s">
        <v>753</v>
      </c>
      <c r="G1861" s="36">
        <v>41338</v>
      </c>
      <c r="H1861" s="36">
        <v>41338</v>
      </c>
      <c r="I1861" s="12">
        <v>3</v>
      </c>
      <c r="J1861" s="12">
        <v>3</v>
      </c>
      <c r="K1861" s="12">
        <v>3</v>
      </c>
      <c r="L1861" s="24" t="s">
        <v>10597</v>
      </c>
      <c r="M1861" t="str">
        <f>VLOOKUP(LEFT(Incoming_Data[[#This Row],[Object ID]],1),Lookup[#All],2,FALSE)</f>
        <v>Service Request</v>
      </c>
      <c r="N1861" s="36">
        <f>IFERROR(VLOOKUP(Incoming_Data[[#This Row],[Object ID]],SP_Data[#All],2,FALSE),"")</f>
        <v>41353</v>
      </c>
      <c r="O1861" s="36">
        <f>IFERROR(VLOOKUP(Incoming_Data[[#This Row],[Object ID]],Finalized_Data[#All],2,FALSE),"")</f>
        <v>41384</v>
      </c>
      <c r="P18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1" s="6">
        <f>IFERROR(DATE(YEAR(Incoming_Data[[#This Row],[Incoming Day]]),MONTH(Incoming_Data[[#This Row],[Incoming Day]]),1),"")</f>
        <v>41334</v>
      </c>
      <c r="R1861" s="3">
        <f>DATE(YEAR(Incoming_Data[[#This Row],[Incoming Day]]),1,1)</f>
        <v>41275</v>
      </c>
      <c r="S1861" s="6">
        <f>IFERROR(DATE(YEAR(Incoming_Data[[#This Row],[Completed Day]]),MONTH(Incoming_Data[[#This Row],[Completed Day]]),1),"")</f>
        <v>41334</v>
      </c>
      <c r="T1861" s="6">
        <f>IFERROR(DATE(YEAR(Incoming_Data[[#This Row],[Confirmed Day]]),MONTH(Incoming_Data[[#This Row],[Confirmed Day]]),1),"")</f>
        <v>41365</v>
      </c>
      <c r="U1861" s="12">
        <f>IF(ISNUMBER(Incoming_Data[[#This Row],[Completed Day]]),1,0)</f>
        <v>1</v>
      </c>
      <c r="V1861" s="12">
        <f>IF(ISNUMBER(Incoming_Data[[#This Row],[Confirmed Day]]),1,0)</f>
        <v>1</v>
      </c>
      <c r="X1861" t="s">
        <v>11446</v>
      </c>
      <c r="Y1861" s="36">
        <v>41423</v>
      </c>
      <c r="AA1861" t="s">
        <v>6602</v>
      </c>
      <c r="AB1861" s="36">
        <v>41425</v>
      </c>
    </row>
    <row r="1862" spans="2:28" x14ac:dyDescent="0.25">
      <c r="B1862" s="24" t="s">
        <v>30</v>
      </c>
      <c r="C1862" s="24" t="s">
        <v>17</v>
      </c>
      <c r="D1862" s="24" t="s">
        <v>2189</v>
      </c>
      <c r="E1862" s="24" t="s">
        <v>8892</v>
      </c>
      <c r="F1862" s="24" t="s">
        <v>11953</v>
      </c>
      <c r="G1862" s="36">
        <v>41338</v>
      </c>
      <c r="H1862" s="36">
        <v>41338</v>
      </c>
      <c r="I1862" s="12">
        <v>3</v>
      </c>
      <c r="J1862" s="12">
        <v>3</v>
      </c>
      <c r="K1862" s="12">
        <v>3</v>
      </c>
      <c r="L1862" s="24" t="s">
        <v>10597</v>
      </c>
      <c r="M1862" t="str">
        <f>VLOOKUP(LEFT(Incoming_Data[[#This Row],[Object ID]],1),Lookup[#All],2,FALSE)</f>
        <v>Service Request</v>
      </c>
      <c r="N1862" s="36">
        <f>IFERROR(VLOOKUP(Incoming_Data[[#This Row],[Object ID]],SP_Data[#All],2,FALSE),"")</f>
        <v>41353</v>
      </c>
      <c r="O1862" s="36">
        <f>IFERROR(VLOOKUP(Incoming_Data[[#This Row],[Object ID]],Finalized_Data[#All],2,FALSE),"")</f>
        <v>41384</v>
      </c>
      <c r="P18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2" s="6">
        <f>IFERROR(DATE(YEAR(Incoming_Data[[#This Row],[Incoming Day]]),MONTH(Incoming_Data[[#This Row],[Incoming Day]]),1),"")</f>
        <v>41334</v>
      </c>
      <c r="R1862" s="3">
        <f>DATE(YEAR(Incoming_Data[[#This Row],[Incoming Day]]),1,1)</f>
        <v>41275</v>
      </c>
      <c r="S1862" s="6">
        <f>IFERROR(DATE(YEAR(Incoming_Data[[#This Row],[Completed Day]]),MONTH(Incoming_Data[[#This Row],[Completed Day]]),1),"")</f>
        <v>41334</v>
      </c>
      <c r="T1862" s="6">
        <f>IFERROR(DATE(YEAR(Incoming_Data[[#This Row],[Confirmed Day]]),MONTH(Incoming_Data[[#This Row],[Confirmed Day]]),1),"")</f>
        <v>41365</v>
      </c>
      <c r="U1862" s="12">
        <f>IF(ISNUMBER(Incoming_Data[[#This Row],[Completed Day]]),1,0)</f>
        <v>1</v>
      </c>
      <c r="V1862" s="12">
        <f>IF(ISNUMBER(Incoming_Data[[#This Row],[Confirmed Day]]),1,0)</f>
        <v>1</v>
      </c>
      <c r="X1862" t="s">
        <v>10763</v>
      </c>
      <c r="Y1862" s="36">
        <v>41422</v>
      </c>
      <c r="AA1862" t="s">
        <v>6597</v>
      </c>
      <c r="AB1862" s="36">
        <v>41425</v>
      </c>
    </row>
    <row r="1863" spans="2:28" x14ac:dyDescent="0.25">
      <c r="B1863" s="24" t="s">
        <v>30</v>
      </c>
      <c r="C1863" s="24" t="s">
        <v>17</v>
      </c>
      <c r="D1863" s="24" t="s">
        <v>2189</v>
      </c>
      <c r="E1863" s="24" t="s">
        <v>8862</v>
      </c>
      <c r="F1863" s="24" t="s">
        <v>10826</v>
      </c>
      <c r="G1863" s="36">
        <v>41336</v>
      </c>
      <c r="H1863" s="36">
        <v>41336</v>
      </c>
      <c r="I1863" s="12">
        <v>3</v>
      </c>
      <c r="J1863" s="12">
        <v>3</v>
      </c>
      <c r="K1863" s="12">
        <v>3</v>
      </c>
      <c r="L1863" s="24" t="s">
        <v>10597</v>
      </c>
      <c r="M1863" t="str">
        <f>VLOOKUP(LEFT(Incoming_Data[[#This Row],[Object ID]],1),Lookup[#All],2,FALSE)</f>
        <v>Service Request</v>
      </c>
      <c r="N1863" s="36">
        <f>IFERROR(VLOOKUP(Incoming_Data[[#This Row],[Object ID]],SP_Data[#All],2,FALSE),"")</f>
        <v>41353</v>
      </c>
      <c r="O1863" s="36">
        <f>IFERROR(VLOOKUP(Incoming_Data[[#This Row],[Object ID]],Finalized_Data[#All],2,FALSE),"")</f>
        <v>41384</v>
      </c>
      <c r="P18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3" s="6">
        <f>IFERROR(DATE(YEAR(Incoming_Data[[#This Row],[Incoming Day]]),MONTH(Incoming_Data[[#This Row],[Incoming Day]]),1),"")</f>
        <v>41334</v>
      </c>
      <c r="R1863" s="3">
        <f>DATE(YEAR(Incoming_Data[[#This Row],[Incoming Day]]),1,1)</f>
        <v>41275</v>
      </c>
      <c r="S1863" s="6">
        <f>IFERROR(DATE(YEAR(Incoming_Data[[#This Row],[Completed Day]]),MONTH(Incoming_Data[[#This Row],[Completed Day]]),1),"")</f>
        <v>41334</v>
      </c>
      <c r="T1863" s="6">
        <f>IFERROR(DATE(YEAR(Incoming_Data[[#This Row],[Confirmed Day]]),MONTH(Incoming_Data[[#This Row],[Confirmed Day]]),1),"")</f>
        <v>41365</v>
      </c>
      <c r="U1863" s="12">
        <f>IF(ISNUMBER(Incoming_Data[[#This Row],[Completed Day]]),1,0)</f>
        <v>1</v>
      </c>
      <c r="V1863" s="12">
        <f>IF(ISNUMBER(Incoming_Data[[#This Row],[Confirmed Day]]),1,0)</f>
        <v>1</v>
      </c>
      <c r="X1863" t="s">
        <v>12166</v>
      </c>
      <c r="Y1863" s="36">
        <v>41422</v>
      </c>
      <c r="AA1863" t="s">
        <v>6592</v>
      </c>
      <c r="AB1863" s="36">
        <v>41409</v>
      </c>
    </row>
    <row r="1864" spans="2:28" x14ac:dyDescent="0.25">
      <c r="B1864" s="24" t="s">
        <v>30</v>
      </c>
      <c r="C1864" s="24" t="s">
        <v>17</v>
      </c>
      <c r="D1864" s="24" t="s">
        <v>2189</v>
      </c>
      <c r="E1864" s="24" t="s">
        <v>8849</v>
      </c>
      <c r="F1864" s="24" t="s">
        <v>10826</v>
      </c>
      <c r="G1864" s="36">
        <v>41334</v>
      </c>
      <c r="H1864" s="36">
        <v>41334</v>
      </c>
      <c r="I1864" s="12">
        <v>3</v>
      </c>
      <c r="J1864" s="12">
        <v>3</v>
      </c>
      <c r="K1864" s="12">
        <v>3</v>
      </c>
      <c r="L1864" s="24" t="s">
        <v>10597</v>
      </c>
      <c r="M1864" t="str">
        <f>VLOOKUP(LEFT(Incoming_Data[[#This Row],[Object ID]],1),Lookup[#All],2,FALSE)</f>
        <v>Service Request</v>
      </c>
      <c r="N1864" s="36">
        <f>IFERROR(VLOOKUP(Incoming_Data[[#This Row],[Object ID]],SP_Data[#All],2,FALSE),"")</f>
        <v>41353</v>
      </c>
      <c r="O1864" s="36">
        <f>IFERROR(VLOOKUP(Incoming_Data[[#This Row],[Object ID]],Finalized_Data[#All],2,FALSE),"")</f>
        <v>41384</v>
      </c>
      <c r="P18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4" s="6">
        <f>IFERROR(DATE(YEAR(Incoming_Data[[#This Row],[Incoming Day]]),MONTH(Incoming_Data[[#This Row],[Incoming Day]]),1),"")</f>
        <v>41334</v>
      </c>
      <c r="R1864" s="3">
        <f>DATE(YEAR(Incoming_Data[[#This Row],[Incoming Day]]),1,1)</f>
        <v>41275</v>
      </c>
      <c r="S1864" s="6">
        <f>IFERROR(DATE(YEAR(Incoming_Data[[#This Row],[Completed Day]]),MONTH(Incoming_Data[[#This Row],[Completed Day]]),1),"")</f>
        <v>41334</v>
      </c>
      <c r="T1864" s="6">
        <f>IFERROR(DATE(YEAR(Incoming_Data[[#This Row],[Confirmed Day]]),MONTH(Incoming_Data[[#This Row],[Confirmed Day]]),1),"")</f>
        <v>41365</v>
      </c>
      <c r="U1864" s="12">
        <f>IF(ISNUMBER(Incoming_Data[[#This Row],[Completed Day]]),1,0)</f>
        <v>1</v>
      </c>
      <c r="V1864" s="12">
        <f>IF(ISNUMBER(Incoming_Data[[#This Row],[Confirmed Day]]),1,0)</f>
        <v>1</v>
      </c>
      <c r="X1864" t="s">
        <v>10765</v>
      </c>
      <c r="Y1864" s="36">
        <v>41423</v>
      </c>
      <c r="AA1864" t="s">
        <v>6587</v>
      </c>
      <c r="AB1864" s="36">
        <v>41414</v>
      </c>
    </row>
    <row r="1865" spans="2:28" x14ac:dyDescent="0.25">
      <c r="B1865" s="24" t="s">
        <v>30</v>
      </c>
      <c r="C1865" s="24" t="s">
        <v>17</v>
      </c>
      <c r="D1865" s="24" t="s">
        <v>2189</v>
      </c>
      <c r="E1865" s="24" t="s">
        <v>8824</v>
      </c>
      <c r="F1865" s="24" t="s">
        <v>11954</v>
      </c>
      <c r="G1865" s="36">
        <v>41332</v>
      </c>
      <c r="H1865" s="36">
        <v>41332</v>
      </c>
      <c r="I1865" s="12">
        <v>3</v>
      </c>
      <c r="J1865" s="12">
        <v>3</v>
      </c>
      <c r="K1865" s="12">
        <v>3</v>
      </c>
      <c r="L1865" s="24" t="s">
        <v>10597</v>
      </c>
      <c r="M1865" t="str">
        <f>VLOOKUP(LEFT(Incoming_Data[[#This Row],[Object ID]],1),Lookup[#All],2,FALSE)</f>
        <v>Service Request</v>
      </c>
      <c r="N1865" s="36">
        <f>IFERROR(VLOOKUP(Incoming_Data[[#This Row],[Object ID]],SP_Data[#All],2,FALSE),"")</f>
        <v>41353</v>
      </c>
      <c r="O1865" s="36">
        <f>IFERROR(VLOOKUP(Incoming_Data[[#This Row],[Object ID]],Finalized_Data[#All],2,FALSE),"")</f>
        <v>41384</v>
      </c>
      <c r="P18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5" s="6">
        <f>IFERROR(DATE(YEAR(Incoming_Data[[#This Row],[Incoming Day]]),MONTH(Incoming_Data[[#This Row],[Incoming Day]]),1),"")</f>
        <v>41306</v>
      </c>
      <c r="R1865" s="3">
        <f>DATE(YEAR(Incoming_Data[[#This Row],[Incoming Day]]),1,1)</f>
        <v>41275</v>
      </c>
      <c r="S1865" s="6">
        <f>IFERROR(DATE(YEAR(Incoming_Data[[#This Row],[Completed Day]]),MONTH(Incoming_Data[[#This Row],[Completed Day]]),1),"")</f>
        <v>41334</v>
      </c>
      <c r="T1865" s="6">
        <f>IFERROR(DATE(YEAR(Incoming_Data[[#This Row],[Confirmed Day]]),MONTH(Incoming_Data[[#This Row],[Confirmed Day]]),1),"")</f>
        <v>41365</v>
      </c>
      <c r="U1865" s="12">
        <f>IF(ISNUMBER(Incoming_Data[[#This Row],[Completed Day]]),1,0)</f>
        <v>1</v>
      </c>
      <c r="V1865" s="12">
        <f>IF(ISNUMBER(Incoming_Data[[#This Row],[Confirmed Day]]),1,0)</f>
        <v>1</v>
      </c>
      <c r="X1865" t="s">
        <v>10767</v>
      </c>
      <c r="Y1865" s="36">
        <v>41423</v>
      </c>
      <c r="AA1865" t="s">
        <v>6576</v>
      </c>
      <c r="AB1865" s="36">
        <v>41365</v>
      </c>
    </row>
    <row r="1866" spans="2:28" x14ac:dyDescent="0.25">
      <c r="B1866" s="24" t="s">
        <v>30</v>
      </c>
      <c r="C1866" s="24" t="s">
        <v>17</v>
      </c>
      <c r="D1866" s="24" t="s">
        <v>2189</v>
      </c>
      <c r="E1866" s="24" t="s">
        <v>8655</v>
      </c>
      <c r="F1866" s="24" t="s">
        <v>11955</v>
      </c>
      <c r="G1866" s="36">
        <v>41340</v>
      </c>
      <c r="H1866" s="36">
        <v>41340</v>
      </c>
      <c r="I1866" s="12">
        <v>3</v>
      </c>
      <c r="J1866" s="12">
        <v>3</v>
      </c>
      <c r="K1866" s="12">
        <v>3</v>
      </c>
      <c r="L1866" s="24" t="s">
        <v>10597</v>
      </c>
      <c r="M1866" t="str">
        <f>VLOOKUP(LEFT(Incoming_Data[[#This Row],[Object ID]],1),Lookup[#All],2,FALSE)</f>
        <v>Service Request</v>
      </c>
      <c r="N1866" s="36">
        <f>IFERROR(VLOOKUP(Incoming_Data[[#This Row],[Object ID]],SP_Data[#All],2,FALSE),"")</f>
        <v>41353</v>
      </c>
      <c r="O1866" s="36">
        <f>IFERROR(VLOOKUP(Incoming_Data[[#This Row],[Object ID]],Finalized_Data[#All],2,FALSE),"")</f>
        <v>41425</v>
      </c>
      <c r="P18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6" s="6">
        <f>IFERROR(DATE(YEAR(Incoming_Data[[#This Row],[Incoming Day]]),MONTH(Incoming_Data[[#This Row],[Incoming Day]]),1),"")</f>
        <v>41334</v>
      </c>
      <c r="R1866" s="3">
        <f>DATE(YEAR(Incoming_Data[[#This Row],[Incoming Day]]),1,1)</f>
        <v>41275</v>
      </c>
      <c r="S1866" s="6">
        <f>IFERROR(DATE(YEAR(Incoming_Data[[#This Row],[Completed Day]]),MONTH(Incoming_Data[[#This Row],[Completed Day]]),1),"")</f>
        <v>41334</v>
      </c>
      <c r="T1866" s="6">
        <f>IFERROR(DATE(YEAR(Incoming_Data[[#This Row],[Confirmed Day]]),MONTH(Incoming_Data[[#This Row],[Confirmed Day]]),1),"")</f>
        <v>41395</v>
      </c>
      <c r="U1866" s="12">
        <f>IF(ISNUMBER(Incoming_Data[[#This Row],[Completed Day]]),1,0)</f>
        <v>1</v>
      </c>
      <c r="V1866" s="12">
        <f>IF(ISNUMBER(Incoming_Data[[#This Row],[Confirmed Day]]),1,0)</f>
        <v>1</v>
      </c>
      <c r="X1866" t="s">
        <v>1425</v>
      </c>
      <c r="Y1866" s="36">
        <v>41423</v>
      </c>
      <c r="AA1866" t="s">
        <v>6571</v>
      </c>
      <c r="AB1866" s="36">
        <v>41381</v>
      </c>
    </row>
    <row r="1867" spans="2:28" x14ac:dyDescent="0.25">
      <c r="B1867" s="24" t="s">
        <v>30</v>
      </c>
      <c r="C1867" s="24" t="s">
        <v>17</v>
      </c>
      <c r="D1867" s="24" t="s">
        <v>2189</v>
      </c>
      <c r="E1867" s="24" t="s">
        <v>8584</v>
      </c>
      <c r="F1867" s="24" t="s">
        <v>11956</v>
      </c>
      <c r="G1867" s="36">
        <v>41340</v>
      </c>
      <c r="H1867" s="36">
        <v>41340</v>
      </c>
      <c r="I1867" s="12">
        <v>3</v>
      </c>
      <c r="J1867" s="12">
        <v>3</v>
      </c>
      <c r="K1867" s="12">
        <v>3</v>
      </c>
      <c r="L1867" s="24" t="s">
        <v>10597</v>
      </c>
      <c r="M1867" t="str">
        <f>VLOOKUP(LEFT(Incoming_Data[[#This Row],[Object ID]],1),Lookup[#All],2,FALSE)</f>
        <v>Service Request</v>
      </c>
      <c r="N1867" s="36">
        <f>IFERROR(VLOOKUP(Incoming_Data[[#This Row],[Object ID]],SP_Data[#All],2,FALSE),"")</f>
        <v>41353</v>
      </c>
      <c r="O1867" s="36">
        <f>IFERROR(VLOOKUP(Incoming_Data[[#This Row],[Object ID]],Finalized_Data[#All],2,FALSE),"")</f>
        <v>41384</v>
      </c>
      <c r="P18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7" s="6">
        <f>IFERROR(DATE(YEAR(Incoming_Data[[#This Row],[Incoming Day]]),MONTH(Incoming_Data[[#This Row],[Incoming Day]]),1),"")</f>
        <v>41334</v>
      </c>
      <c r="R1867" s="3">
        <f>DATE(YEAR(Incoming_Data[[#This Row],[Incoming Day]]),1,1)</f>
        <v>41275</v>
      </c>
      <c r="S1867" s="6">
        <f>IFERROR(DATE(YEAR(Incoming_Data[[#This Row],[Completed Day]]),MONTH(Incoming_Data[[#This Row],[Completed Day]]),1),"")</f>
        <v>41334</v>
      </c>
      <c r="T1867" s="6">
        <f>IFERROR(DATE(YEAR(Incoming_Data[[#This Row],[Confirmed Day]]),MONTH(Incoming_Data[[#This Row],[Confirmed Day]]),1),"")</f>
        <v>41365</v>
      </c>
      <c r="U1867" s="12">
        <f>IF(ISNUMBER(Incoming_Data[[#This Row],[Completed Day]]),1,0)</f>
        <v>1</v>
      </c>
      <c r="V1867" s="12">
        <f>IF(ISNUMBER(Incoming_Data[[#This Row],[Confirmed Day]]),1,0)</f>
        <v>1</v>
      </c>
      <c r="X1867" t="s">
        <v>11448</v>
      </c>
      <c r="Y1867" s="36">
        <v>41423</v>
      </c>
      <c r="AA1867" t="s">
        <v>6581</v>
      </c>
      <c r="AB1867" s="36">
        <v>41425</v>
      </c>
    </row>
    <row r="1868" spans="2:28" x14ac:dyDescent="0.25">
      <c r="B1868" s="24" t="s">
        <v>30</v>
      </c>
      <c r="C1868" s="24" t="s">
        <v>17</v>
      </c>
      <c r="D1868" s="24" t="s">
        <v>2189</v>
      </c>
      <c r="E1868" s="24" t="s">
        <v>8576</v>
      </c>
      <c r="F1868" s="24" t="s">
        <v>11957</v>
      </c>
      <c r="G1868" s="36">
        <v>41340</v>
      </c>
      <c r="H1868" s="36">
        <v>41340</v>
      </c>
      <c r="I1868" s="12">
        <v>3</v>
      </c>
      <c r="J1868" s="12">
        <v>3</v>
      </c>
      <c r="K1868" s="12">
        <v>3</v>
      </c>
      <c r="L1868" s="24" t="s">
        <v>10597</v>
      </c>
      <c r="M1868" t="str">
        <f>VLOOKUP(LEFT(Incoming_Data[[#This Row],[Object ID]],1),Lookup[#All],2,FALSE)</f>
        <v>Service Request</v>
      </c>
      <c r="N1868" s="36">
        <f>IFERROR(VLOOKUP(Incoming_Data[[#This Row],[Object ID]],SP_Data[#All],2,FALSE),"")</f>
        <v>41353</v>
      </c>
      <c r="O1868" s="36">
        <f>IFERROR(VLOOKUP(Incoming_Data[[#This Row],[Object ID]],Finalized_Data[#All],2,FALSE),"")</f>
        <v>41384</v>
      </c>
      <c r="P18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8" s="6">
        <f>IFERROR(DATE(YEAR(Incoming_Data[[#This Row],[Incoming Day]]),MONTH(Incoming_Data[[#This Row],[Incoming Day]]),1),"")</f>
        <v>41334</v>
      </c>
      <c r="R1868" s="3">
        <f>DATE(YEAR(Incoming_Data[[#This Row],[Incoming Day]]),1,1)</f>
        <v>41275</v>
      </c>
      <c r="S1868" s="6">
        <f>IFERROR(DATE(YEAR(Incoming_Data[[#This Row],[Completed Day]]),MONTH(Incoming_Data[[#This Row],[Completed Day]]),1),"")</f>
        <v>41334</v>
      </c>
      <c r="T1868" s="6">
        <f>IFERROR(DATE(YEAR(Incoming_Data[[#This Row],[Confirmed Day]]),MONTH(Incoming_Data[[#This Row],[Confirmed Day]]),1),"")</f>
        <v>41365</v>
      </c>
      <c r="U1868" s="12">
        <f>IF(ISNUMBER(Incoming_Data[[#This Row],[Completed Day]]),1,0)</f>
        <v>1</v>
      </c>
      <c r="V1868" s="12">
        <f>IF(ISNUMBER(Incoming_Data[[#This Row],[Confirmed Day]]),1,0)</f>
        <v>1</v>
      </c>
      <c r="X1868" t="s">
        <v>1016</v>
      </c>
      <c r="Y1868" s="36">
        <v>41423</v>
      </c>
      <c r="AA1868" t="s">
        <v>6566</v>
      </c>
      <c r="AB1868" s="36">
        <v>41388</v>
      </c>
    </row>
    <row r="1869" spans="2:28" x14ac:dyDescent="0.25">
      <c r="B1869" s="24" t="s">
        <v>30</v>
      </c>
      <c r="C1869" s="24" t="s">
        <v>17</v>
      </c>
      <c r="D1869" s="24" t="s">
        <v>2189</v>
      </c>
      <c r="E1869" s="24" t="s">
        <v>8509</v>
      </c>
      <c r="F1869" s="24" t="s">
        <v>11955</v>
      </c>
      <c r="G1869" s="36">
        <v>41341</v>
      </c>
      <c r="H1869" s="36">
        <v>41341</v>
      </c>
      <c r="I1869" s="12">
        <v>3</v>
      </c>
      <c r="J1869" s="12">
        <v>3</v>
      </c>
      <c r="K1869" s="12">
        <v>3</v>
      </c>
      <c r="L1869" s="24" t="s">
        <v>10597</v>
      </c>
      <c r="M1869" t="str">
        <f>VLOOKUP(LEFT(Incoming_Data[[#This Row],[Object ID]],1),Lookup[#All],2,FALSE)</f>
        <v>Service Request</v>
      </c>
      <c r="N1869" s="36">
        <f>IFERROR(VLOOKUP(Incoming_Data[[#This Row],[Object ID]],SP_Data[#All],2,FALSE),"")</f>
        <v>41353</v>
      </c>
      <c r="O1869" s="36">
        <f>IFERROR(VLOOKUP(Incoming_Data[[#This Row],[Object ID]],Finalized_Data[#All],2,FALSE),"")</f>
        <v>41384</v>
      </c>
      <c r="P18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69" s="6">
        <f>IFERROR(DATE(YEAR(Incoming_Data[[#This Row],[Incoming Day]]),MONTH(Incoming_Data[[#This Row],[Incoming Day]]),1),"")</f>
        <v>41334</v>
      </c>
      <c r="R1869" s="3">
        <f>DATE(YEAR(Incoming_Data[[#This Row],[Incoming Day]]),1,1)</f>
        <v>41275</v>
      </c>
      <c r="S1869" s="6">
        <f>IFERROR(DATE(YEAR(Incoming_Data[[#This Row],[Completed Day]]),MONTH(Incoming_Data[[#This Row],[Completed Day]]),1),"")</f>
        <v>41334</v>
      </c>
      <c r="T1869" s="6">
        <f>IFERROR(DATE(YEAR(Incoming_Data[[#This Row],[Confirmed Day]]),MONTH(Incoming_Data[[#This Row],[Confirmed Day]]),1),"")</f>
        <v>41365</v>
      </c>
      <c r="U1869" s="12">
        <f>IF(ISNUMBER(Incoming_Data[[#This Row],[Completed Day]]),1,0)</f>
        <v>1</v>
      </c>
      <c r="V1869" s="12">
        <f>IF(ISNUMBER(Incoming_Data[[#This Row],[Confirmed Day]]),1,0)</f>
        <v>1</v>
      </c>
      <c r="X1869" t="s">
        <v>12029</v>
      </c>
      <c r="Y1869" s="36">
        <v>41423</v>
      </c>
      <c r="AA1869" t="s">
        <v>6557</v>
      </c>
      <c r="AB1869" s="36">
        <v>41368</v>
      </c>
    </row>
    <row r="1870" spans="2:28" x14ac:dyDescent="0.25">
      <c r="B1870" s="24" t="s">
        <v>30</v>
      </c>
      <c r="C1870" s="24" t="s">
        <v>17</v>
      </c>
      <c r="D1870" s="24" t="s">
        <v>2189</v>
      </c>
      <c r="E1870" s="24" t="s">
        <v>8498</v>
      </c>
      <c r="F1870" s="24" t="s">
        <v>11953</v>
      </c>
      <c r="G1870" s="36">
        <v>41341</v>
      </c>
      <c r="H1870" s="36">
        <v>41341</v>
      </c>
      <c r="I1870" s="12">
        <v>3</v>
      </c>
      <c r="J1870" s="12">
        <v>3</v>
      </c>
      <c r="K1870" s="12">
        <v>3</v>
      </c>
      <c r="L1870" s="24" t="s">
        <v>10597</v>
      </c>
      <c r="M1870" t="str">
        <f>VLOOKUP(LEFT(Incoming_Data[[#This Row],[Object ID]],1),Lookup[#All],2,FALSE)</f>
        <v>Service Request</v>
      </c>
      <c r="N1870" s="36">
        <f>IFERROR(VLOOKUP(Incoming_Data[[#This Row],[Object ID]],SP_Data[#All],2,FALSE),"")</f>
        <v>41353</v>
      </c>
      <c r="O1870" s="36">
        <f>IFERROR(VLOOKUP(Incoming_Data[[#This Row],[Object ID]],Finalized_Data[#All],2,FALSE),"")</f>
        <v>41384</v>
      </c>
      <c r="P18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0" s="6">
        <f>IFERROR(DATE(YEAR(Incoming_Data[[#This Row],[Incoming Day]]),MONTH(Incoming_Data[[#This Row],[Incoming Day]]),1),"")</f>
        <v>41334</v>
      </c>
      <c r="R1870" s="3">
        <f>DATE(YEAR(Incoming_Data[[#This Row],[Incoming Day]]),1,1)</f>
        <v>41275</v>
      </c>
      <c r="S1870" s="6">
        <f>IFERROR(DATE(YEAR(Incoming_Data[[#This Row],[Completed Day]]),MONTH(Incoming_Data[[#This Row],[Completed Day]]),1),"")</f>
        <v>41334</v>
      </c>
      <c r="T1870" s="6">
        <f>IFERROR(DATE(YEAR(Incoming_Data[[#This Row],[Confirmed Day]]),MONTH(Incoming_Data[[#This Row],[Confirmed Day]]),1),"")</f>
        <v>41365</v>
      </c>
      <c r="U1870" s="12">
        <f>IF(ISNUMBER(Incoming_Data[[#This Row],[Completed Day]]),1,0)</f>
        <v>1</v>
      </c>
      <c r="V1870" s="12">
        <f>IF(ISNUMBER(Incoming_Data[[#This Row],[Confirmed Day]]),1,0)</f>
        <v>1</v>
      </c>
      <c r="X1870" t="s">
        <v>12030</v>
      </c>
      <c r="Y1870" s="36">
        <v>41423</v>
      </c>
      <c r="AA1870" t="s">
        <v>1037</v>
      </c>
      <c r="AB1870" s="36">
        <v>41372</v>
      </c>
    </row>
    <row r="1871" spans="2:28" x14ac:dyDescent="0.25">
      <c r="B1871" s="24" t="s">
        <v>30</v>
      </c>
      <c r="C1871" s="24" t="s">
        <v>17</v>
      </c>
      <c r="D1871" s="24" t="s">
        <v>2189</v>
      </c>
      <c r="E1871" s="24" t="s">
        <v>8217</v>
      </c>
      <c r="F1871" s="24" t="s">
        <v>1003</v>
      </c>
      <c r="G1871" s="36">
        <v>41345</v>
      </c>
      <c r="H1871" s="36">
        <v>41345</v>
      </c>
      <c r="I1871" s="12">
        <v>3</v>
      </c>
      <c r="J1871" s="12">
        <v>3</v>
      </c>
      <c r="K1871" s="12">
        <v>3</v>
      </c>
      <c r="L1871" s="24" t="s">
        <v>10597</v>
      </c>
      <c r="M1871" t="str">
        <f>VLOOKUP(LEFT(Incoming_Data[[#This Row],[Object ID]],1),Lookup[#All],2,FALSE)</f>
        <v>Service Request</v>
      </c>
      <c r="N1871" s="36">
        <f>IFERROR(VLOOKUP(Incoming_Data[[#This Row],[Object ID]],SP_Data[#All],2,FALSE),"")</f>
        <v>41353</v>
      </c>
      <c r="O1871" s="36">
        <f>IFERROR(VLOOKUP(Incoming_Data[[#This Row],[Object ID]],Finalized_Data[#All],2,FALSE),"")</f>
        <v>41384</v>
      </c>
      <c r="P18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1" s="6">
        <f>IFERROR(DATE(YEAR(Incoming_Data[[#This Row],[Incoming Day]]),MONTH(Incoming_Data[[#This Row],[Incoming Day]]),1),"")</f>
        <v>41334</v>
      </c>
      <c r="R1871" s="3">
        <f>DATE(YEAR(Incoming_Data[[#This Row],[Incoming Day]]),1,1)</f>
        <v>41275</v>
      </c>
      <c r="S1871" s="6">
        <f>IFERROR(DATE(YEAR(Incoming_Data[[#This Row],[Completed Day]]),MONTH(Incoming_Data[[#This Row],[Completed Day]]),1),"")</f>
        <v>41334</v>
      </c>
      <c r="T1871" s="6">
        <f>IFERROR(DATE(YEAR(Incoming_Data[[#This Row],[Confirmed Day]]),MONTH(Incoming_Data[[#This Row],[Confirmed Day]]),1),"")</f>
        <v>41365</v>
      </c>
      <c r="U1871" s="12">
        <f>IF(ISNUMBER(Incoming_Data[[#This Row],[Completed Day]]),1,0)</f>
        <v>1</v>
      </c>
      <c r="V1871" s="12">
        <f>IF(ISNUMBER(Incoming_Data[[#This Row],[Confirmed Day]]),1,0)</f>
        <v>1</v>
      </c>
      <c r="X1871" t="s">
        <v>12032</v>
      </c>
      <c r="Y1871" s="36">
        <v>41423</v>
      </c>
      <c r="AA1871" t="s">
        <v>1949</v>
      </c>
      <c r="AB1871" s="36">
        <v>41373</v>
      </c>
    </row>
    <row r="1872" spans="2:28" x14ac:dyDescent="0.25">
      <c r="B1872" s="24" t="s">
        <v>30</v>
      </c>
      <c r="C1872" s="24" t="s">
        <v>17</v>
      </c>
      <c r="D1872" s="24" t="s">
        <v>2189</v>
      </c>
      <c r="E1872" s="24" t="s">
        <v>8205</v>
      </c>
      <c r="F1872" s="24" t="s">
        <v>11953</v>
      </c>
      <c r="G1872" s="36">
        <v>41345</v>
      </c>
      <c r="H1872" s="36">
        <v>41345</v>
      </c>
      <c r="I1872" s="12">
        <v>3</v>
      </c>
      <c r="J1872" s="12">
        <v>3</v>
      </c>
      <c r="K1872" s="12">
        <v>3</v>
      </c>
      <c r="L1872" s="24" t="s">
        <v>10597</v>
      </c>
      <c r="M1872" t="str">
        <f>VLOOKUP(LEFT(Incoming_Data[[#This Row],[Object ID]],1),Lookup[#All],2,FALSE)</f>
        <v>Service Request</v>
      </c>
      <c r="N1872" s="36">
        <f>IFERROR(VLOOKUP(Incoming_Data[[#This Row],[Object ID]],SP_Data[#All],2,FALSE),"")</f>
        <v>41353</v>
      </c>
      <c r="O1872" s="36">
        <f>IFERROR(VLOOKUP(Incoming_Data[[#This Row],[Object ID]],Finalized_Data[#All],2,FALSE),"")</f>
        <v>41384</v>
      </c>
      <c r="P18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2" s="6">
        <f>IFERROR(DATE(YEAR(Incoming_Data[[#This Row],[Incoming Day]]),MONTH(Incoming_Data[[#This Row],[Incoming Day]]),1),"")</f>
        <v>41334</v>
      </c>
      <c r="R1872" s="3">
        <f>DATE(YEAR(Incoming_Data[[#This Row],[Incoming Day]]),1,1)</f>
        <v>41275</v>
      </c>
      <c r="S1872" s="6">
        <f>IFERROR(DATE(YEAR(Incoming_Data[[#This Row],[Completed Day]]),MONTH(Incoming_Data[[#This Row],[Completed Day]]),1),"")</f>
        <v>41334</v>
      </c>
      <c r="T1872" s="6">
        <f>IFERROR(DATE(YEAR(Incoming_Data[[#This Row],[Confirmed Day]]),MONTH(Incoming_Data[[#This Row],[Confirmed Day]]),1),"")</f>
        <v>41365</v>
      </c>
      <c r="U1872" s="12">
        <f>IF(ISNUMBER(Incoming_Data[[#This Row],[Completed Day]]),1,0)</f>
        <v>1</v>
      </c>
      <c r="V1872" s="12">
        <f>IF(ISNUMBER(Incoming_Data[[#This Row],[Confirmed Day]]),1,0)</f>
        <v>1</v>
      </c>
      <c r="X1872" t="s">
        <v>12034</v>
      </c>
      <c r="Y1872" s="36">
        <v>41423</v>
      </c>
      <c r="AA1872" t="s">
        <v>1041</v>
      </c>
      <c r="AB1872" s="36">
        <v>41369</v>
      </c>
    </row>
    <row r="1873" spans="2:28" x14ac:dyDescent="0.25">
      <c r="B1873" s="24" t="s">
        <v>30</v>
      </c>
      <c r="C1873" s="24" t="s">
        <v>17</v>
      </c>
      <c r="D1873" s="24" t="s">
        <v>2189</v>
      </c>
      <c r="E1873" s="24" t="s">
        <v>8213</v>
      </c>
      <c r="F1873" s="24" t="s">
        <v>1003</v>
      </c>
      <c r="G1873" s="36">
        <v>41345</v>
      </c>
      <c r="H1873" s="36">
        <v>41345</v>
      </c>
      <c r="I1873" s="12">
        <v>3</v>
      </c>
      <c r="J1873" s="12">
        <v>3</v>
      </c>
      <c r="K1873" s="12">
        <v>3</v>
      </c>
      <c r="L1873" s="24" t="s">
        <v>10597</v>
      </c>
      <c r="M1873" t="str">
        <f>VLOOKUP(LEFT(Incoming_Data[[#This Row],[Object ID]],1),Lookup[#All],2,FALSE)</f>
        <v>Service Request</v>
      </c>
      <c r="N1873" s="36">
        <f>IFERROR(VLOOKUP(Incoming_Data[[#This Row],[Object ID]],SP_Data[#All],2,FALSE),"")</f>
        <v>41353</v>
      </c>
      <c r="O1873" s="36">
        <f>IFERROR(VLOOKUP(Incoming_Data[[#This Row],[Object ID]],Finalized_Data[#All],2,FALSE),"")</f>
        <v>41384</v>
      </c>
      <c r="P18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3" s="6">
        <f>IFERROR(DATE(YEAR(Incoming_Data[[#This Row],[Incoming Day]]),MONTH(Incoming_Data[[#This Row],[Incoming Day]]),1),"")</f>
        <v>41334</v>
      </c>
      <c r="R1873" s="3">
        <f>DATE(YEAR(Incoming_Data[[#This Row],[Incoming Day]]),1,1)</f>
        <v>41275</v>
      </c>
      <c r="S1873" s="6">
        <f>IFERROR(DATE(YEAR(Incoming_Data[[#This Row],[Completed Day]]),MONTH(Incoming_Data[[#This Row],[Completed Day]]),1),"")</f>
        <v>41334</v>
      </c>
      <c r="T1873" s="6">
        <f>IFERROR(DATE(YEAR(Incoming_Data[[#This Row],[Confirmed Day]]),MONTH(Incoming_Data[[#This Row],[Confirmed Day]]),1),"")</f>
        <v>41365</v>
      </c>
      <c r="U1873" s="12">
        <f>IF(ISNUMBER(Incoming_Data[[#This Row],[Completed Day]]),1,0)</f>
        <v>1</v>
      </c>
      <c r="V1873" s="12">
        <f>IF(ISNUMBER(Incoming_Data[[#This Row],[Confirmed Day]]),1,0)</f>
        <v>1</v>
      </c>
      <c r="X1873" t="s">
        <v>12036</v>
      </c>
      <c r="Y1873" s="36">
        <v>41423</v>
      </c>
      <c r="AA1873" t="s">
        <v>1043</v>
      </c>
      <c r="AB1873" s="36">
        <v>41414</v>
      </c>
    </row>
    <row r="1874" spans="2:28" x14ac:dyDescent="0.25">
      <c r="B1874" s="24" t="s">
        <v>30</v>
      </c>
      <c r="C1874" s="24" t="s">
        <v>17</v>
      </c>
      <c r="D1874" s="24" t="s">
        <v>2189</v>
      </c>
      <c r="E1874" s="24" t="s">
        <v>8208</v>
      </c>
      <c r="F1874" s="24" t="s">
        <v>11958</v>
      </c>
      <c r="G1874" s="36">
        <v>41345</v>
      </c>
      <c r="H1874" s="36">
        <v>41345</v>
      </c>
      <c r="I1874" s="12">
        <v>3</v>
      </c>
      <c r="J1874" s="12">
        <v>3</v>
      </c>
      <c r="K1874" s="12">
        <v>3</v>
      </c>
      <c r="L1874" s="24" t="s">
        <v>10597</v>
      </c>
      <c r="M1874" t="str">
        <f>VLOOKUP(LEFT(Incoming_Data[[#This Row],[Object ID]],1),Lookup[#All],2,FALSE)</f>
        <v>Service Request</v>
      </c>
      <c r="N1874" s="36">
        <f>IFERROR(VLOOKUP(Incoming_Data[[#This Row],[Object ID]],SP_Data[#All],2,FALSE),"")</f>
        <v>41353</v>
      </c>
      <c r="O1874" s="36">
        <f>IFERROR(VLOOKUP(Incoming_Data[[#This Row],[Object ID]],Finalized_Data[#All],2,FALSE),"")</f>
        <v>41384</v>
      </c>
      <c r="P18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4" s="6">
        <f>IFERROR(DATE(YEAR(Incoming_Data[[#This Row],[Incoming Day]]),MONTH(Incoming_Data[[#This Row],[Incoming Day]]),1),"")</f>
        <v>41334</v>
      </c>
      <c r="R1874" s="3">
        <f>DATE(YEAR(Incoming_Data[[#This Row],[Incoming Day]]),1,1)</f>
        <v>41275</v>
      </c>
      <c r="S1874" s="6">
        <f>IFERROR(DATE(YEAR(Incoming_Data[[#This Row],[Completed Day]]),MONTH(Incoming_Data[[#This Row],[Completed Day]]),1),"")</f>
        <v>41334</v>
      </c>
      <c r="T1874" s="6">
        <f>IFERROR(DATE(YEAR(Incoming_Data[[#This Row],[Confirmed Day]]),MONTH(Incoming_Data[[#This Row],[Confirmed Day]]),1),"")</f>
        <v>41365</v>
      </c>
      <c r="U1874" s="12">
        <f>IF(ISNUMBER(Incoming_Data[[#This Row],[Completed Day]]),1,0)</f>
        <v>1</v>
      </c>
      <c r="V1874" s="12">
        <f>IF(ISNUMBER(Incoming_Data[[#This Row],[Confirmed Day]]),1,0)</f>
        <v>1</v>
      </c>
      <c r="X1874" t="s">
        <v>11233</v>
      </c>
      <c r="Y1874" s="36">
        <v>41424</v>
      </c>
      <c r="AA1874" t="s">
        <v>1951</v>
      </c>
      <c r="AB1874" s="36">
        <v>41373</v>
      </c>
    </row>
    <row r="1875" spans="2:28" x14ac:dyDescent="0.25">
      <c r="B1875" s="24" t="s">
        <v>30</v>
      </c>
      <c r="C1875" s="24" t="s">
        <v>17</v>
      </c>
      <c r="D1875" s="24" t="s">
        <v>2189</v>
      </c>
      <c r="E1875" s="24" t="s">
        <v>8201</v>
      </c>
      <c r="F1875" s="24" t="s">
        <v>286</v>
      </c>
      <c r="G1875" s="36">
        <v>41345</v>
      </c>
      <c r="H1875" s="36">
        <v>41345</v>
      </c>
      <c r="I1875" s="12">
        <v>3</v>
      </c>
      <c r="J1875" s="12">
        <v>3</v>
      </c>
      <c r="K1875" s="12">
        <v>3</v>
      </c>
      <c r="L1875" s="24" t="s">
        <v>10597</v>
      </c>
      <c r="M1875" t="str">
        <f>VLOOKUP(LEFT(Incoming_Data[[#This Row],[Object ID]],1),Lookup[#All],2,FALSE)</f>
        <v>Service Request</v>
      </c>
      <c r="N1875" s="36">
        <f>IFERROR(VLOOKUP(Incoming_Data[[#This Row],[Object ID]],SP_Data[#All],2,FALSE),"")</f>
        <v>41353</v>
      </c>
      <c r="O1875" s="36">
        <f>IFERROR(VLOOKUP(Incoming_Data[[#This Row],[Object ID]],Finalized_Data[#All],2,FALSE),"")</f>
        <v>41384</v>
      </c>
      <c r="P18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5" s="6">
        <f>IFERROR(DATE(YEAR(Incoming_Data[[#This Row],[Incoming Day]]),MONTH(Incoming_Data[[#This Row],[Incoming Day]]),1),"")</f>
        <v>41334</v>
      </c>
      <c r="R1875" s="3">
        <f>DATE(YEAR(Incoming_Data[[#This Row],[Incoming Day]]),1,1)</f>
        <v>41275</v>
      </c>
      <c r="S1875" s="6">
        <f>IFERROR(DATE(YEAR(Incoming_Data[[#This Row],[Completed Day]]),MONTH(Incoming_Data[[#This Row],[Completed Day]]),1),"")</f>
        <v>41334</v>
      </c>
      <c r="T1875" s="6">
        <f>IFERROR(DATE(YEAR(Incoming_Data[[#This Row],[Confirmed Day]]),MONTH(Incoming_Data[[#This Row],[Confirmed Day]]),1),"")</f>
        <v>41365</v>
      </c>
      <c r="U1875" s="12">
        <f>IF(ISNUMBER(Incoming_Data[[#This Row],[Completed Day]]),1,0)</f>
        <v>1</v>
      </c>
      <c r="V1875" s="12">
        <f>IF(ISNUMBER(Incoming_Data[[#This Row],[Confirmed Day]]),1,0)</f>
        <v>1</v>
      </c>
      <c r="X1875" t="s">
        <v>1427</v>
      </c>
      <c r="Y1875" s="36">
        <v>41423</v>
      </c>
      <c r="AA1875" t="s">
        <v>1435</v>
      </c>
      <c r="AB1875" s="36">
        <v>41414</v>
      </c>
    </row>
    <row r="1876" spans="2:28" x14ac:dyDescent="0.25">
      <c r="B1876" s="24" t="s">
        <v>30</v>
      </c>
      <c r="C1876" s="24" t="s">
        <v>17</v>
      </c>
      <c r="D1876" s="24" t="s">
        <v>2189</v>
      </c>
      <c r="E1876" s="24" t="s">
        <v>8198</v>
      </c>
      <c r="F1876" s="24" t="s">
        <v>11955</v>
      </c>
      <c r="G1876" s="36">
        <v>41345</v>
      </c>
      <c r="H1876" s="36">
        <v>41345</v>
      </c>
      <c r="I1876" s="12">
        <v>3</v>
      </c>
      <c r="J1876" s="12">
        <v>3</v>
      </c>
      <c r="K1876" s="12">
        <v>3</v>
      </c>
      <c r="L1876" s="24" t="s">
        <v>10597</v>
      </c>
      <c r="M1876" t="str">
        <f>VLOOKUP(LEFT(Incoming_Data[[#This Row],[Object ID]],1),Lookup[#All],2,FALSE)</f>
        <v>Service Request</v>
      </c>
      <c r="N1876" s="36">
        <f>IFERROR(VLOOKUP(Incoming_Data[[#This Row],[Object ID]],SP_Data[#All],2,FALSE),"")</f>
        <v>41353</v>
      </c>
      <c r="O1876" s="36">
        <f>IFERROR(VLOOKUP(Incoming_Data[[#This Row],[Object ID]],Finalized_Data[#All],2,FALSE),"")</f>
        <v>41425</v>
      </c>
      <c r="P18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6" s="6">
        <f>IFERROR(DATE(YEAR(Incoming_Data[[#This Row],[Incoming Day]]),MONTH(Incoming_Data[[#This Row],[Incoming Day]]),1),"")</f>
        <v>41334</v>
      </c>
      <c r="R1876" s="3">
        <f>DATE(YEAR(Incoming_Data[[#This Row],[Incoming Day]]),1,1)</f>
        <v>41275</v>
      </c>
      <c r="S1876" s="6">
        <f>IFERROR(DATE(YEAR(Incoming_Data[[#This Row],[Completed Day]]),MONTH(Incoming_Data[[#This Row],[Completed Day]]),1),"")</f>
        <v>41334</v>
      </c>
      <c r="T1876" s="6">
        <f>IFERROR(DATE(YEAR(Incoming_Data[[#This Row],[Confirmed Day]]),MONTH(Incoming_Data[[#This Row],[Confirmed Day]]),1),"")</f>
        <v>41395</v>
      </c>
      <c r="U1876" s="12">
        <f>IF(ISNUMBER(Incoming_Data[[#This Row],[Completed Day]]),1,0)</f>
        <v>1</v>
      </c>
      <c r="V1876" s="12">
        <f>IF(ISNUMBER(Incoming_Data[[#This Row],[Confirmed Day]]),1,0)</f>
        <v>1</v>
      </c>
      <c r="X1876" t="s">
        <v>11880</v>
      </c>
      <c r="Y1876" s="36">
        <v>41425</v>
      </c>
      <c r="AA1876" t="s">
        <v>1439</v>
      </c>
      <c r="AB1876" s="36">
        <v>41414</v>
      </c>
    </row>
    <row r="1877" spans="2:28" x14ac:dyDescent="0.25">
      <c r="B1877" s="24" t="s">
        <v>30</v>
      </c>
      <c r="C1877" s="24" t="s">
        <v>17</v>
      </c>
      <c r="D1877" s="24" t="s">
        <v>2189</v>
      </c>
      <c r="E1877" s="24" t="s">
        <v>8185</v>
      </c>
      <c r="F1877" s="24" t="s">
        <v>10832</v>
      </c>
      <c r="G1877" s="36">
        <v>41342</v>
      </c>
      <c r="H1877" s="36">
        <v>41342</v>
      </c>
      <c r="I1877" s="12">
        <v>3</v>
      </c>
      <c r="J1877" s="12">
        <v>3</v>
      </c>
      <c r="K1877" s="12">
        <v>3</v>
      </c>
      <c r="L1877" s="24" t="s">
        <v>10597</v>
      </c>
      <c r="M1877" t="str">
        <f>VLOOKUP(LEFT(Incoming_Data[[#This Row],[Object ID]],1),Lookup[#All],2,FALSE)</f>
        <v>Service Request</v>
      </c>
      <c r="N1877" s="36">
        <f>IFERROR(VLOOKUP(Incoming_Data[[#This Row],[Object ID]],SP_Data[#All],2,FALSE),"")</f>
        <v>41353</v>
      </c>
      <c r="O1877" s="36">
        <f>IFERROR(VLOOKUP(Incoming_Data[[#This Row],[Object ID]],Finalized_Data[#All],2,FALSE),"")</f>
        <v>41384</v>
      </c>
      <c r="P18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7" s="6">
        <f>IFERROR(DATE(YEAR(Incoming_Data[[#This Row],[Incoming Day]]),MONTH(Incoming_Data[[#This Row],[Incoming Day]]),1),"")</f>
        <v>41334</v>
      </c>
      <c r="R1877" s="3">
        <f>DATE(YEAR(Incoming_Data[[#This Row],[Incoming Day]]),1,1)</f>
        <v>41275</v>
      </c>
      <c r="S1877" s="6">
        <f>IFERROR(DATE(YEAR(Incoming_Data[[#This Row],[Completed Day]]),MONTH(Incoming_Data[[#This Row],[Completed Day]]),1),"")</f>
        <v>41334</v>
      </c>
      <c r="T1877" s="6">
        <f>IFERROR(DATE(YEAR(Incoming_Data[[#This Row],[Confirmed Day]]),MONTH(Incoming_Data[[#This Row],[Confirmed Day]]),1),"")</f>
        <v>41365</v>
      </c>
      <c r="U1877" s="12">
        <f>IF(ISNUMBER(Incoming_Data[[#This Row],[Completed Day]]),1,0)</f>
        <v>1</v>
      </c>
      <c r="V1877" s="12">
        <f>IF(ISNUMBER(Incoming_Data[[#This Row],[Confirmed Day]]),1,0)</f>
        <v>1</v>
      </c>
      <c r="X1877" t="s">
        <v>11882</v>
      </c>
      <c r="Y1877" s="36">
        <v>41424</v>
      </c>
      <c r="AA1877" t="s">
        <v>1045</v>
      </c>
      <c r="AB1877" s="36">
        <v>41380</v>
      </c>
    </row>
    <row r="1878" spans="2:28" x14ac:dyDescent="0.25">
      <c r="B1878" s="24" t="s">
        <v>30</v>
      </c>
      <c r="C1878" s="24" t="s">
        <v>17</v>
      </c>
      <c r="D1878" s="24" t="s">
        <v>2189</v>
      </c>
      <c r="E1878" s="24" t="s">
        <v>8156</v>
      </c>
      <c r="F1878" s="24" t="s">
        <v>11955</v>
      </c>
      <c r="G1878" s="36">
        <v>41345</v>
      </c>
      <c r="H1878" s="36">
        <v>41345</v>
      </c>
      <c r="I1878" s="12">
        <v>3</v>
      </c>
      <c r="J1878" s="12">
        <v>3</v>
      </c>
      <c r="K1878" s="12">
        <v>3</v>
      </c>
      <c r="L1878" s="24" t="s">
        <v>10597</v>
      </c>
      <c r="M1878" t="str">
        <f>VLOOKUP(LEFT(Incoming_Data[[#This Row],[Object ID]],1),Lookup[#All],2,FALSE)</f>
        <v>Service Request</v>
      </c>
      <c r="N1878" s="36">
        <f>IFERROR(VLOOKUP(Incoming_Data[[#This Row],[Object ID]],SP_Data[#All],2,FALSE),"")</f>
        <v>41353</v>
      </c>
      <c r="O1878" s="36">
        <f>IFERROR(VLOOKUP(Incoming_Data[[#This Row],[Object ID]],Finalized_Data[#All],2,FALSE),"")</f>
        <v>41353</v>
      </c>
      <c r="P18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8" s="6">
        <f>IFERROR(DATE(YEAR(Incoming_Data[[#This Row],[Incoming Day]]),MONTH(Incoming_Data[[#This Row],[Incoming Day]]),1),"")</f>
        <v>41334</v>
      </c>
      <c r="R1878" s="3">
        <f>DATE(YEAR(Incoming_Data[[#This Row],[Incoming Day]]),1,1)</f>
        <v>41275</v>
      </c>
      <c r="S1878" s="6">
        <f>IFERROR(DATE(YEAR(Incoming_Data[[#This Row],[Completed Day]]),MONTH(Incoming_Data[[#This Row],[Completed Day]]),1),"")</f>
        <v>41334</v>
      </c>
      <c r="T1878" s="6">
        <f>IFERROR(DATE(YEAR(Incoming_Data[[#This Row],[Confirmed Day]]),MONTH(Incoming_Data[[#This Row],[Confirmed Day]]),1),"")</f>
        <v>41334</v>
      </c>
      <c r="U1878" s="12">
        <f>IF(ISNUMBER(Incoming_Data[[#This Row],[Completed Day]]),1,0)</f>
        <v>1</v>
      </c>
      <c r="V1878" s="12">
        <f>IF(ISNUMBER(Incoming_Data[[#This Row],[Confirmed Day]]),1,0)</f>
        <v>1</v>
      </c>
      <c r="X1878" t="s">
        <v>11884</v>
      </c>
      <c r="Y1878" s="36">
        <v>41423</v>
      </c>
      <c r="AA1878" t="s">
        <v>1047</v>
      </c>
      <c r="AB1878" s="36">
        <v>41417</v>
      </c>
    </row>
    <row r="1879" spans="2:28" x14ac:dyDescent="0.25">
      <c r="B1879" s="24" t="s">
        <v>30</v>
      </c>
      <c r="C1879" s="24" t="s">
        <v>17</v>
      </c>
      <c r="D1879" s="24" t="s">
        <v>2189</v>
      </c>
      <c r="E1879" s="24" t="s">
        <v>8135</v>
      </c>
      <c r="F1879" s="24" t="s">
        <v>11955</v>
      </c>
      <c r="G1879" s="36">
        <v>41345</v>
      </c>
      <c r="H1879" s="36">
        <v>41345</v>
      </c>
      <c r="I1879" s="12">
        <v>3</v>
      </c>
      <c r="J1879" s="12">
        <v>3</v>
      </c>
      <c r="K1879" s="12">
        <v>3</v>
      </c>
      <c r="L1879" s="24" t="s">
        <v>10597</v>
      </c>
      <c r="M1879" t="str">
        <f>VLOOKUP(LEFT(Incoming_Data[[#This Row],[Object ID]],1),Lookup[#All],2,FALSE)</f>
        <v>Service Request</v>
      </c>
      <c r="N1879" s="36">
        <f>IFERROR(VLOOKUP(Incoming_Data[[#This Row],[Object ID]],SP_Data[#All],2,FALSE),"")</f>
        <v>41353</v>
      </c>
      <c r="O1879" s="36">
        <f>IFERROR(VLOOKUP(Incoming_Data[[#This Row],[Object ID]],Finalized_Data[#All],2,FALSE),"")</f>
        <v>41384</v>
      </c>
      <c r="P18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79" s="6">
        <f>IFERROR(DATE(YEAR(Incoming_Data[[#This Row],[Incoming Day]]),MONTH(Incoming_Data[[#This Row],[Incoming Day]]),1),"")</f>
        <v>41334</v>
      </c>
      <c r="R1879" s="3">
        <f>DATE(YEAR(Incoming_Data[[#This Row],[Incoming Day]]),1,1)</f>
        <v>41275</v>
      </c>
      <c r="S1879" s="6">
        <f>IFERROR(DATE(YEAR(Incoming_Data[[#This Row],[Completed Day]]),MONTH(Incoming_Data[[#This Row],[Completed Day]]),1),"")</f>
        <v>41334</v>
      </c>
      <c r="T1879" s="6">
        <f>IFERROR(DATE(YEAR(Incoming_Data[[#This Row],[Confirmed Day]]),MONTH(Incoming_Data[[#This Row],[Confirmed Day]]),1),"")</f>
        <v>41365</v>
      </c>
      <c r="U1879" s="12">
        <f>IF(ISNUMBER(Incoming_Data[[#This Row],[Completed Day]]),1,0)</f>
        <v>1</v>
      </c>
      <c r="V1879" s="12">
        <f>IF(ISNUMBER(Incoming_Data[[#This Row],[Confirmed Day]]),1,0)</f>
        <v>1</v>
      </c>
      <c r="X1879" t="s">
        <v>11886</v>
      </c>
      <c r="Y1879" s="36">
        <v>41423</v>
      </c>
      <c r="AA1879" t="s">
        <v>1836</v>
      </c>
      <c r="AB1879" s="36">
        <v>41383</v>
      </c>
    </row>
    <row r="1880" spans="2:28" x14ac:dyDescent="0.25">
      <c r="B1880" s="24" t="s">
        <v>30</v>
      </c>
      <c r="C1880" s="24" t="s">
        <v>17</v>
      </c>
      <c r="D1880" s="24" t="s">
        <v>2189</v>
      </c>
      <c r="E1880" s="24" t="s">
        <v>8127</v>
      </c>
      <c r="F1880" s="24" t="s">
        <v>11953</v>
      </c>
      <c r="G1880" s="36">
        <v>41345</v>
      </c>
      <c r="H1880" s="36">
        <v>41345</v>
      </c>
      <c r="I1880" s="12">
        <v>3</v>
      </c>
      <c r="J1880" s="12">
        <v>3</v>
      </c>
      <c r="K1880" s="12">
        <v>3</v>
      </c>
      <c r="L1880" s="24" t="s">
        <v>10597</v>
      </c>
      <c r="M1880" t="str">
        <f>VLOOKUP(LEFT(Incoming_Data[[#This Row],[Object ID]],1),Lookup[#All],2,FALSE)</f>
        <v>Service Request</v>
      </c>
      <c r="N1880" s="36">
        <f>IFERROR(VLOOKUP(Incoming_Data[[#This Row],[Object ID]],SP_Data[#All],2,FALSE),"")</f>
        <v>41353</v>
      </c>
      <c r="O1880" s="36">
        <f>IFERROR(VLOOKUP(Incoming_Data[[#This Row],[Object ID]],Finalized_Data[#All],2,FALSE),"")</f>
        <v>41384</v>
      </c>
      <c r="P18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0" s="6">
        <f>IFERROR(DATE(YEAR(Incoming_Data[[#This Row],[Incoming Day]]),MONTH(Incoming_Data[[#This Row],[Incoming Day]]),1),"")</f>
        <v>41334</v>
      </c>
      <c r="R1880" s="3">
        <f>DATE(YEAR(Incoming_Data[[#This Row],[Incoming Day]]),1,1)</f>
        <v>41275</v>
      </c>
      <c r="S1880" s="6">
        <f>IFERROR(DATE(YEAR(Incoming_Data[[#This Row],[Completed Day]]),MONTH(Incoming_Data[[#This Row],[Completed Day]]),1),"")</f>
        <v>41334</v>
      </c>
      <c r="T1880" s="6">
        <f>IFERROR(DATE(YEAR(Incoming_Data[[#This Row],[Confirmed Day]]),MONTH(Incoming_Data[[#This Row],[Confirmed Day]]),1),"")</f>
        <v>41365</v>
      </c>
      <c r="U1880" s="12">
        <f>IF(ISNUMBER(Incoming_Data[[#This Row],[Completed Day]]),1,0)</f>
        <v>1</v>
      </c>
      <c r="V1880" s="12">
        <f>IF(ISNUMBER(Incoming_Data[[#This Row],[Confirmed Day]]),1,0)</f>
        <v>1</v>
      </c>
      <c r="X1880" t="s">
        <v>1017</v>
      </c>
      <c r="Y1880" s="36">
        <v>41423</v>
      </c>
      <c r="AA1880" t="s">
        <v>1049</v>
      </c>
      <c r="AB1880" s="36">
        <v>41394</v>
      </c>
    </row>
    <row r="1881" spans="2:28" x14ac:dyDescent="0.25">
      <c r="B1881" s="24" t="s">
        <v>30</v>
      </c>
      <c r="C1881" s="24" t="s">
        <v>17</v>
      </c>
      <c r="D1881" s="24" t="s">
        <v>2189</v>
      </c>
      <c r="E1881" s="24" t="s">
        <v>8110</v>
      </c>
      <c r="F1881" s="24" t="s">
        <v>1003</v>
      </c>
      <c r="G1881" s="36">
        <v>41345</v>
      </c>
      <c r="H1881" s="36">
        <v>41345</v>
      </c>
      <c r="I1881" s="12">
        <v>3</v>
      </c>
      <c r="J1881" s="12">
        <v>3</v>
      </c>
      <c r="K1881" s="12">
        <v>3</v>
      </c>
      <c r="L1881" s="24" t="s">
        <v>10597</v>
      </c>
      <c r="M1881" t="str">
        <f>VLOOKUP(LEFT(Incoming_Data[[#This Row],[Object ID]],1),Lookup[#All],2,FALSE)</f>
        <v>Service Request</v>
      </c>
      <c r="N1881" s="36">
        <f>IFERROR(VLOOKUP(Incoming_Data[[#This Row],[Object ID]],SP_Data[#All],2,FALSE),"")</f>
        <v>41353</v>
      </c>
      <c r="O1881" s="36">
        <f>IFERROR(VLOOKUP(Incoming_Data[[#This Row],[Object ID]],Finalized_Data[#All],2,FALSE),"")</f>
        <v>41384</v>
      </c>
      <c r="P18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1" s="6">
        <f>IFERROR(DATE(YEAR(Incoming_Data[[#This Row],[Incoming Day]]),MONTH(Incoming_Data[[#This Row],[Incoming Day]]),1),"")</f>
        <v>41334</v>
      </c>
      <c r="R1881" s="3">
        <f>DATE(YEAR(Incoming_Data[[#This Row],[Incoming Day]]),1,1)</f>
        <v>41275</v>
      </c>
      <c r="S1881" s="6">
        <f>IFERROR(DATE(YEAR(Incoming_Data[[#This Row],[Completed Day]]),MONTH(Incoming_Data[[#This Row],[Completed Day]]),1),"")</f>
        <v>41334</v>
      </c>
      <c r="T1881" s="6">
        <f>IFERROR(DATE(YEAR(Incoming_Data[[#This Row],[Confirmed Day]]),MONTH(Incoming_Data[[#This Row],[Confirmed Day]]),1),"")</f>
        <v>41365</v>
      </c>
      <c r="U1881" s="12">
        <f>IF(ISNUMBER(Incoming_Data[[#This Row],[Completed Day]]),1,0)</f>
        <v>1</v>
      </c>
      <c r="V1881" s="12">
        <f>IF(ISNUMBER(Incoming_Data[[#This Row],[Confirmed Day]]),1,0)</f>
        <v>1</v>
      </c>
      <c r="X1881" t="s">
        <v>11888</v>
      </c>
      <c r="Y1881" s="36">
        <v>41423</v>
      </c>
      <c r="AA1881" t="s">
        <v>1052</v>
      </c>
      <c r="AB1881" s="36">
        <v>41417</v>
      </c>
    </row>
    <row r="1882" spans="2:28" x14ac:dyDescent="0.25">
      <c r="B1882" s="24" t="s">
        <v>30</v>
      </c>
      <c r="C1882" s="24" t="s">
        <v>17</v>
      </c>
      <c r="D1882" s="24" t="s">
        <v>2189</v>
      </c>
      <c r="E1882" s="24" t="s">
        <v>8114</v>
      </c>
      <c r="F1882" s="24" t="s">
        <v>11959</v>
      </c>
      <c r="G1882" s="36">
        <v>41345</v>
      </c>
      <c r="H1882" s="36">
        <v>41345</v>
      </c>
      <c r="I1882" s="12">
        <v>3</v>
      </c>
      <c r="J1882" s="12">
        <v>3</v>
      </c>
      <c r="K1882" s="12">
        <v>3</v>
      </c>
      <c r="L1882" s="24" t="s">
        <v>10597</v>
      </c>
      <c r="M1882" t="str">
        <f>VLOOKUP(LEFT(Incoming_Data[[#This Row],[Object ID]],1),Lookup[#All],2,FALSE)</f>
        <v>Service Request</v>
      </c>
      <c r="N1882" s="36">
        <f>IFERROR(VLOOKUP(Incoming_Data[[#This Row],[Object ID]],SP_Data[#All],2,FALSE),"")</f>
        <v>41353</v>
      </c>
      <c r="O1882" s="36">
        <f>IFERROR(VLOOKUP(Incoming_Data[[#This Row],[Object ID]],Finalized_Data[#All],2,FALSE),"")</f>
        <v>41384</v>
      </c>
      <c r="P18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2" s="6">
        <f>IFERROR(DATE(YEAR(Incoming_Data[[#This Row],[Incoming Day]]),MONTH(Incoming_Data[[#This Row],[Incoming Day]]),1),"")</f>
        <v>41334</v>
      </c>
      <c r="R1882" s="3">
        <f>DATE(YEAR(Incoming_Data[[#This Row],[Incoming Day]]),1,1)</f>
        <v>41275</v>
      </c>
      <c r="S1882" s="6">
        <f>IFERROR(DATE(YEAR(Incoming_Data[[#This Row],[Completed Day]]),MONTH(Incoming_Data[[#This Row],[Completed Day]]),1),"")</f>
        <v>41334</v>
      </c>
      <c r="T1882" s="6">
        <f>IFERROR(DATE(YEAR(Incoming_Data[[#This Row],[Confirmed Day]]),MONTH(Incoming_Data[[#This Row],[Confirmed Day]]),1),"")</f>
        <v>41365</v>
      </c>
      <c r="U1882" s="12">
        <f>IF(ISNUMBER(Incoming_Data[[#This Row],[Completed Day]]),1,0)</f>
        <v>1</v>
      </c>
      <c r="V1882" s="12">
        <f>IF(ISNUMBER(Incoming_Data[[#This Row],[Confirmed Day]]),1,0)</f>
        <v>1</v>
      </c>
      <c r="X1882" t="s">
        <v>12168</v>
      </c>
      <c r="Y1882" s="36">
        <v>41424</v>
      </c>
      <c r="AA1882" t="s">
        <v>1054</v>
      </c>
      <c r="AB1882" s="36">
        <v>41414</v>
      </c>
    </row>
    <row r="1883" spans="2:28" x14ac:dyDescent="0.25">
      <c r="B1883" s="24" t="s">
        <v>30</v>
      </c>
      <c r="C1883" s="24" t="s">
        <v>17</v>
      </c>
      <c r="D1883" s="24" t="s">
        <v>2189</v>
      </c>
      <c r="E1883" s="24" t="s">
        <v>8106</v>
      </c>
      <c r="F1883" s="24" t="s">
        <v>11953</v>
      </c>
      <c r="G1883" s="36">
        <v>41345</v>
      </c>
      <c r="H1883" s="36">
        <v>41345</v>
      </c>
      <c r="I1883" s="12">
        <v>3</v>
      </c>
      <c r="J1883" s="12">
        <v>3</v>
      </c>
      <c r="K1883" s="12">
        <v>3</v>
      </c>
      <c r="L1883" s="24" t="s">
        <v>10597</v>
      </c>
      <c r="M1883" t="str">
        <f>VLOOKUP(LEFT(Incoming_Data[[#This Row],[Object ID]],1),Lookup[#All],2,FALSE)</f>
        <v>Service Request</v>
      </c>
      <c r="N1883" s="36">
        <f>IFERROR(VLOOKUP(Incoming_Data[[#This Row],[Object ID]],SP_Data[#All],2,FALSE),"")</f>
        <v>41353</v>
      </c>
      <c r="O1883" s="36">
        <f>IFERROR(VLOOKUP(Incoming_Data[[#This Row],[Object ID]],Finalized_Data[#All],2,FALSE),"")</f>
        <v>41384</v>
      </c>
      <c r="P18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3" s="6">
        <f>IFERROR(DATE(YEAR(Incoming_Data[[#This Row],[Incoming Day]]),MONTH(Incoming_Data[[#This Row],[Incoming Day]]),1),"")</f>
        <v>41334</v>
      </c>
      <c r="R1883" s="3">
        <f>DATE(YEAR(Incoming_Data[[#This Row],[Incoming Day]]),1,1)</f>
        <v>41275</v>
      </c>
      <c r="S1883" s="6">
        <f>IFERROR(DATE(YEAR(Incoming_Data[[#This Row],[Completed Day]]),MONTH(Incoming_Data[[#This Row],[Completed Day]]),1),"")</f>
        <v>41334</v>
      </c>
      <c r="T1883" s="6">
        <f>IFERROR(DATE(YEAR(Incoming_Data[[#This Row],[Confirmed Day]]),MONTH(Incoming_Data[[#This Row],[Confirmed Day]]),1),"")</f>
        <v>41365</v>
      </c>
      <c r="U1883" s="12">
        <f>IF(ISNUMBER(Incoming_Data[[#This Row],[Completed Day]]),1,0)</f>
        <v>1</v>
      </c>
      <c r="V1883" s="12">
        <f>IF(ISNUMBER(Incoming_Data[[#This Row],[Confirmed Day]]),1,0)</f>
        <v>1</v>
      </c>
      <c r="X1883" t="s">
        <v>1429</v>
      </c>
      <c r="Y1883" s="36">
        <v>41423</v>
      </c>
      <c r="AA1883" t="s">
        <v>1056</v>
      </c>
      <c r="AB1883" s="36">
        <v>41414</v>
      </c>
    </row>
    <row r="1884" spans="2:28" x14ac:dyDescent="0.25">
      <c r="B1884" s="24" t="s">
        <v>30</v>
      </c>
      <c r="C1884" s="24" t="s">
        <v>17</v>
      </c>
      <c r="D1884" s="24" t="s">
        <v>2189</v>
      </c>
      <c r="E1884" s="24" t="s">
        <v>8063</v>
      </c>
      <c r="F1884" s="24" t="s">
        <v>10826</v>
      </c>
      <c r="G1884" s="36">
        <v>41344</v>
      </c>
      <c r="H1884" s="36">
        <v>41344</v>
      </c>
      <c r="I1884" s="12">
        <v>3</v>
      </c>
      <c r="J1884" s="12">
        <v>3</v>
      </c>
      <c r="K1884" s="12">
        <v>3</v>
      </c>
      <c r="L1884" s="24" t="s">
        <v>10597</v>
      </c>
      <c r="M1884" t="str">
        <f>VLOOKUP(LEFT(Incoming_Data[[#This Row],[Object ID]],1),Lookup[#All],2,FALSE)</f>
        <v>Service Request</v>
      </c>
      <c r="N1884" s="36">
        <f>IFERROR(VLOOKUP(Incoming_Data[[#This Row],[Object ID]],SP_Data[#All],2,FALSE),"")</f>
        <v>41353</v>
      </c>
      <c r="O1884" s="36">
        <f>IFERROR(VLOOKUP(Incoming_Data[[#This Row],[Object ID]],Finalized_Data[#All],2,FALSE),"")</f>
        <v>41384</v>
      </c>
      <c r="P18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4" s="6">
        <f>IFERROR(DATE(YEAR(Incoming_Data[[#This Row],[Incoming Day]]),MONTH(Incoming_Data[[#This Row],[Incoming Day]]),1),"")</f>
        <v>41334</v>
      </c>
      <c r="R1884" s="3">
        <f>DATE(YEAR(Incoming_Data[[#This Row],[Incoming Day]]),1,1)</f>
        <v>41275</v>
      </c>
      <c r="S1884" s="6">
        <f>IFERROR(DATE(YEAR(Incoming_Data[[#This Row],[Completed Day]]),MONTH(Incoming_Data[[#This Row],[Completed Day]]),1),"")</f>
        <v>41334</v>
      </c>
      <c r="T1884" s="6">
        <f>IFERROR(DATE(YEAR(Incoming_Data[[#This Row],[Confirmed Day]]),MONTH(Incoming_Data[[#This Row],[Confirmed Day]]),1),"")</f>
        <v>41365</v>
      </c>
      <c r="U1884" s="12">
        <f>IF(ISNUMBER(Incoming_Data[[#This Row],[Completed Day]]),1,0)</f>
        <v>1</v>
      </c>
      <c r="V1884" s="12">
        <f>IF(ISNUMBER(Incoming_Data[[#This Row],[Confirmed Day]]),1,0)</f>
        <v>1</v>
      </c>
      <c r="X1884" t="s">
        <v>12105</v>
      </c>
      <c r="Y1884" s="36">
        <v>41423</v>
      </c>
      <c r="AA1884" t="s">
        <v>1838</v>
      </c>
      <c r="AB1884" s="36">
        <v>41414</v>
      </c>
    </row>
    <row r="1885" spans="2:28" x14ac:dyDescent="0.25">
      <c r="B1885" s="24" t="s">
        <v>30</v>
      </c>
      <c r="C1885" s="24" t="s">
        <v>17</v>
      </c>
      <c r="D1885" s="24" t="s">
        <v>2189</v>
      </c>
      <c r="E1885" s="24" t="s">
        <v>8024</v>
      </c>
      <c r="F1885" s="24" t="s">
        <v>11960</v>
      </c>
      <c r="G1885" s="36">
        <v>41325</v>
      </c>
      <c r="H1885" s="36">
        <v>41325</v>
      </c>
      <c r="I1885" s="12">
        <v>3</v>
      </c>
      <c r="J1885" s="12">
        <v>3</v>
      </c>
      <c r="K1885" s="12">
        <v>3</v>
      </c>
      <c r="L1885" s="24" t="s">
        <v>10597</v>
      </c>
      <c r="M1885" t="str">
        <f>VLOOKUP(LEFT(Incoming_Data[[#This Row],[Object ID]],1),Lookup[#All],2,FALSE)</f>
        <v>Service Request</v>
      </c>
      <c r="N1885" s="36">
        <f>IFERROR(VLOOKUP(Incoming_Data[[#This Row],[Object ID]],SP_Data[#All],2,FALSE),"")</f>
        <v>41353</v>
      </c>
      <c r="O1885" s="36">
        <f>IFERROR(VLOOKUP(Incoming_Data[[#This Row],[Object ID]],Finalized_Data[#All],2,FALSE),"")</f>
        <v>41353</v>
      </c>
      <c r="P18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5" s="6">
        <f>IFERROR(DATE(YEAR(Incoming_Data[[#This Row],[Incoming Day]]),MONTH(Incoming_Data[[#This Row],[Incoming Day]]),1),"")</f>
        <v>41306</v>
      </c>
      <c r="R1885" s="3">
        <f>DATE(YEAR(Incoming_Data[[#This Row],[Incoming Day]]),1,1)</f>
        <v>41275</v>
      </c>
      <c r="S1885" s="6">
        <f>IFERROR(DATE(YEAR(Incoming_Data[[#This Row],[Completed Day]]),MONTH(Incoming_Data[[#This Row],[Completed Day]]),1),"")</f>
        <v>41334</v>
      </c>
      <c r="T1885" s="6">
        <f>IFERROR(DATE(YEAR(Incoming_Data[[#This Row],[Confirmed Day]]),MONTH(Incoming_Data[[#This Row],[Confirmed Day]]),1),"")</f>
        <v>41334</v>
      </c>
      <c r="U1885" s="12">
        <f>IF(ISNUMBER(Incoming_Data[[#This Row],[Completed Day]]),1,0)</f>
        <v>1</v>
      </c>
      <c r="V1885" s="12">
        <f>IF(ISNUMBER(Incoming_Data[[#This Row],[Confirmed Day]]),1,0)</f>
        <v>1</v>
      </c>
      <c r="X1885" t="s">
        <v>12038</v>
      </c>
      <c r="Y1885" s="36">
        <v>41423</v>
      </c>
      <c r="AA1885" t="s">
        <v>1840</v>
      </c>
      <c r="AB1885" s="36">
        <v>41417</v>
      </c>
    </row>
    <row r="1886" spans="2:28" x14ac:dyDescent="0.25">
      <c r="B1886" s="24" t="s">
        <v>30</v>
      </c>
      <c r="C1886" s="24" t="s">
        <v>17</v>
      </c>
      <c r="D1886" s="24" t="s">
        <v>2189</v>
      </c>
      <c r="E1886" s="24" t="s">
        <v>8032</v>
      </c>
      <c r="F1886" s="24" t="s">
        <v>11961</v>
      </c>
      <c r="G1886" s="36">
        <v>41346</v>
      </c>
      <c r="H1886" s="36">
        <v>41346</v>
      </c>
      <c r="I1886" s="12">
        <v>3</v>
      </c>
      <c r="J1886" s="12">
        <v>3</v>
      </c>
      <c r="K1886" s="12">
        <v>3</v>
      </c>
      <c r="L1886" s="24" t="s">
        <v>10597</v>
      </c>
      <c r="M1886" t="str">
        <f>VLOOKUP(LEFT(Incoming_Data[[#This Row],[Object ID]],1),Lookup[#All],2,FALSE)</f>
        <v>Service Request</v>
      </c>
      <c r="N1886" s="36">
        <f>IFERROR(VLOOKUP(Incoming_Data[[#This Row],[Object ID]],SP_Data[#All],2,FALSE),"")</f>
        <v>41353</v>
      </c>
      <c r="O1886" s="36">
        <f>IFERROR(VLOOKUP(Incoming_Data[[#This Row],[Object ID]],Finalized_Data[#All],2,FALSE),"")</f>
        <v>41425</v>
      </c>
      <c r="P18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6" s="6">
        <f>IFERROR(DATE(YEAR(Incoming_Data[[#This Row],[Incoming Day]]),MONTH(Incoming_Data[[#This Row],[Incoming Day]]),1),"")</f>
        <v>41334</v>
      </c>
      <c r="R1886" s="3">
        <f>DATE(YEAR(Incoming_Data[[#This Row],[Incoming Day]]),1,1)</f>
        <v>41275</v>
      </c>
      <c r="S1886" s="6">
        <f>IFERROR(DATE(YEAR(Incoming_Data[[#This Row],[Completed Day]]),MONTH(Incoming_Data[[#This Row],[Completed Day]]),1),"")</f>
        <v>41334</v>
      </c>
      <c r="T1886" s="6">
        <f>IFERROR(DATE(YEAR(Incoming_Data[[#This Row],[Confirmed Day]]),MONTH(Incoming_Data[[#This Row],[Confirmed Day]]),1),"")</f>
        <v>41395</v>
      </c>
      <c r="U1886" s="12">
        <f>IF(ISNUMBER(Incoming_Data[[#This Row],[Completed Day]]),1,0)</f>
        <v>1</v>
      </c>
      <c r="V1886" s="12">
        <f>IF(ISNUMBER(Incoming_Data[[#This Row],[Confirmed Day]]),1,0)</f>
        <v>1</v>
      </c>
      <c r="X1886" t="s">
        <v>12039</v>
      </c>
      <c r="Y1886" s="36">
        <v>41424</v>
      </c>
      <c r="AA1886" t="s">
        <v>1955</v>
      </c>
      <c r="AB1886" s="36">
        <v>41414</v>
      </c>
    </row>
    <row r="1887" spans="2:28" x14ac:dyDescent="0.25">
      <c r="B1887" s="24" t="s">
        <v>30</v>
      </c>
      <c r="C1887" s="24" t="s">
        <v>17</v>
      </c>
      <c r="D1887" s="24" t="s">
        <v>2189</v>
      </c>
      <c r="E1887" s="24" t="s">
        <v>7789</v>
      </c>
      <c r="F1887" s="24" t="s">
        <v>11944</v>
      </c>
      <c r="G1887" s="36">
        <v>41348</v>
      </c>
      <c r="H1887" s="36">
        <v>41348</v>
      </c>
      <c r="I1887" s="12">
        <v>3</v>
      </c>
      <c r="J1887" s="12">
        <v>3</v>
      </c>
      <c r="K1887" s="12">
        <v>3</v>
      </c>
      <c r="L1887" s="24" t="s">
        <v>10597</v>
      </c>
      <c r="M1887" t="str">
        <f>VLOOKUP(LEFT(Incoming_Data[[#This Row],[Object ID]],1),Lookup[#All],2,FALSE)</f>
        <v>Service Request</v>
      </c>
      <c r="N1887" s="36">
        <f>IFERROR(VLOOKUP(Incoming_Data[[#This Row],[Object ID]],SP_Data[#All],2,FALSE),"")</f>
        <v>41353</v>
      </c>
      <c r="O1887" s="36">
        <f>IFERROR(VLOOKUP(Incoming_Data[[#This Row],[Object ID]],Finalized_Data[#All],2,FALSE),"")</f>
        <v>41384</v>
      </c>
      <c r="P18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7" s="6">
        <f>IFERROR(DATE(YEAR(Incoming_Data[[#This Row],[Incoming Day]]),MONTH(Incoming_Data[[#This Row],[Incoming Day]]),1),"")</f>
        <v>41334</v>
      </c>
      <c r="R1887" s="3">
        <f>DATE(YEAR(Incoming_Data[[#This Row],[Incoming Day]]),1,1)</f>
        <v>41275</v>
      </c>
      <c r="S1887" s="6">
        <f>IFERROR(DATE(YEAR(Incoming_Data[[#This Row],[Completed Day]]),MONTH(Incoming_Data[[#This Row],[Completed Day]]),1),"")</f>
        <v>41334</v>
      </c>
      <c r="T1887" s="6">
        <f>IFERROR(DATE(YEAR(Incoming_Data[[#This Row],[Confirmed Day]]),MONTH(Incoming_Data[[#This Row],[Confirmed Day]]),1),"")</f>
        <v>41365</v>
      </c>
      <c r="U1887" s="12">
        <f>IF(ISNUMBER(Incoming_Data[[#This Row],[Completed Day]]),1,0)</f>
        <v>1</v>
      </c>
      <c r="V1887" s="12">
        <f>IF(ISNUMBER(Incoming_Data[[#This Row],[Confirmed Day]]),1,0)</f>
        <v>1</v>
      </c>
      <c r="X1887" t="s">
        <v>1019</v>
      </c>
      <c r="Y1887" s="36">
        <v>41424</v>
      </c>
      <c r="AA1887" t="s">
        <v>1058</v>
      </c>
      <c r="AB1887" s="36">
        <v>41414</v>
      </c>
    </row>
    <row r="1888" spans="2:28" x14ac:dyDescent="0.25">
      <c r="B1888" s="24" t="s">
        <v>30</v>
      </c>
      <c r="C1888" s="24" t="s">
        <v>17</v>
      </c>
      <c r="D1888" s="24" t="s">
        <v>2189</v>
      </c>
      <c r="E1888" s="24" t="s">
        <v>7770</v>
      </c>
      <c r="F1888" s="24" t="s">
        <v>617</v>
      </c>
      <c r="G1888" s="36">
        <v>41348</v>
      </c>
      <c r="H1888" s="36">
        <v>41348</v>
      </c>
      <c r="I1888" s="12">
        <v>3</v>
      </c>
      <c r="J1888" s="12">
        <v>3</v>
      </c>
      <c r="K1888" s="12">
        <v>3</v>
      </c>
      <c r="L1888" s="24" t="s">
        <v>10597</v>
      </c>
      <c r="M1888" t="str">
        <f>VLOOKUP(LEFT(Incoming_Data[[#This Row],[Object ID]],1),Lookup[#All],2,FALSE)</f>
        <v>Service Request</v>
      </c>
      <c r="N1888" s="36">
        <f>IFERROR(VLOOKUP(Incoming_Data[[#This Row],[Object ID]],SP_Data[#All],2,FALSE),"")</f>
        <v>41353</v>
      </c>
      <c r="O1888" s="36">
        <f>IFERROR(VLOOKUP(Incoming_Data[[#This Row],[Object ID]],Finalized_Data[#All],2,FALSE),"")</f>
        <v>41425</v>
      </c>
      <c r="P18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8" s="6">
        <f>IFERROR(DATE(YEAR(Incoming_Data[[#This Row],[Incoming Day]]),MONTH(Incoming_Data[[#This Row],[Incoming Day]]),1),"")</f>
        <v>41334</v>
      </c>
      <c r="R1888" s="3">
        <f>DATE(YEAR(Incoming_Data[[#This Row],[Incoming Day]]),1,1)</f>
        <v>41275</v>
      </c>
      <c r="S1888" s="6">
        <f>IFERROR(DATE(YEAR(Incoming_Data[[#This Row],[Completed Day]]),MONTH(Incoming_Data[[#This Row],[Completed Day]]),1),"")</f>
        <v>41334</v>
      </c>
      <c r="T1888" s="6">
        <f>IFERROR(DATE(YEAR(Incoming_Data[[#This Row],[Confirmed Day]]),MONTH(Incoming_Data[[#This Row],[Confirmed Day]]),1),"")</f>
        <v>41395</v>
      </c>
      <c r="U1888" s="12">
        <f>IF(ISNUMBER(Incoming_Data[[#This Row],[Completed Day]]),1,0)</f>
        <v>1</v>
      </c>
      <c r="V1888" s="12">
        <f>IF(ISNUMBER(Incoming_Data[[#This Row],[Confirmed Day]]),1,0)</f>
        <v>1</v>
      </c>
      <c r="X1888" t="s">
        <v>1021</v>
      </c>
      <c r="Y1888" s="36">
        <v>41423</v>
      </c>
      <c r="AA1888" t="s">
        <v>1060</v>
      </c>
      <c r="AB1888" s="36">
        <v>41427</v>
      </c>
    </row>
    <row r="1889" spans="2:28" x14ac:dyDescent="0.25">
      <c r="B1889" s="24" t="s">
        <v>30</v>
      </c>
      <c r="C1889" s="24" t="s">
        <v>17</v>
      </c>
      <c r="D1889" s="24" t="s">
        <v>2189</v>
      </c>
      <c r="E1889" s="24" t="s">
        <v>7743</v>
      </c>
      <c r="F1889" s="24" t="s">
        <v>617</v>
      </c>
      <c r="G1889" s="36">
        <v>41348</v>
      </c>
      <c r="H1889" s="36">
        <v>41348</v>
      </c>
      <c r="I1889" s="12">
        <v>3</v>
      </c>
      <c r="J1889" s="12">
        <v>3</v>
      </c>
      <c r="K1889" s="12">
        <v>3</v>
      </c>
      <c r="L1889" s="24" t="s">
        <v>10597</v>
      </c>
      <c r="M1889" t="str">
        <f>VLOOKUP(LEFT(Incoming_Data[[#This Row],[Object ID]],1),Lookup[#All],2,FALSE)</f>
        <v>Service Request</v>
      </c>
      <c r="N1889" s="36">
        <f>IFERROR(VLOOKUP(Incoming_Data[[#This Row],[Object ID]],SP_Data[#All],2,FALSE),"")</f>
        <v>41353</v>
      </c>
      <c r="O1889" s="36">
        <f>IFERROR(VLOOKUP(Incoming_Data[[#This Row],[Object ID]],Finalized_Data[#All],2,FALSE),"")</f>
        <v>41425</v>
      </c>
      <c r="P18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89" s="6">
        <f>IFERROR(DATE(YEAR(Incoming_Data[[#This Row],[Incoming Day]]),MONTH(Incoming_Data[[#This Row],[Incoming Day]]),1),"")</f>
        <v>41334</v>
      </c>
      <c r="R1889" s="3">
        <f>DATE(YEAR(Incoming_Data[[#This Row],[Incoming Day]]),1,1)</f>
        <v>41275</v>
      </c>
      <c r="S1889" s="6">
        <f>IFERROR(DATE(YEAR(Incoming_Data[[#This Row],[Completed Day]]),MONTH(Incoming_Data[[#This Row],[Completed Day]]),1),"")</f>
        <v>41334</v>
      </c>
      <c r="T1889" s="6">
        <f>IFERROR(DATE(YEAR(Incoming_Data[[#This Row],[Confirmed Day]]),MONTH(Incoming_Data[[#This Row],[Confirmed Day]]),1),"")</f>
        <v>41395</v>
      </c>
      <c r="U1889" s="12">
        <f>IF(ISNUMBER(Incoming_Data[[#This Row],[Completed Day]]),1,0)</f>
        <v>1</v>
      </c>
      <c r="V1889" s="12">
        <f>IF(ISNUMBER(Incoming_Data[[#This Row],[Confirmed Day]]),1,0)</f>
        <v>1</v>
      </c>
      <c r="X1889" t="s">
        <v>1945</v>
      </c>
      <c r="Y1889" s="36">
        <v>41423</v>
      </c>
      <c r="AA1889" t="s">
        <v>1062</v>
      </c>
      <c r="AB1889" s="36">
        <v>41414</v>
      </c>
    </row>
    <row r="1890" spans="2:28" x14ac:dyDescent="0.25">
      <c r="B1890" s="24" t="s">
        <v>30</v>
      </c>
      <c r="C1890" s="24" t="s">
        <v>17</v>
      </c>
      <c r="D1890" s="24" t="s">
        <v>2189</v>
      </c>
      <c r="E1890" s="24" t="s">
        <v>7709</v>
      </c>
      <c r="F1890" s="24" t="s">
        <v>617</v>
      </c>
      <c r="G1890" s="36">
        <v>41348</v>
      </c>
      <c r="H1890" s="36">
        <v>41348</v>
      </c>
      <c r="I1890" s="12">
        <v>3</v>
      </c>
      <c r="J1890" s="12">
        <v>3</v>
      </c>
      <c r="K1890" s="12">
        <v>3</v>
      </c>
      <c r="L1890" s="24" t="s">
        <v>10597</v>
      </c>
      <c r="M1890" t="str">
        <f>VLOOKUP(LEFT(Incoming_Data[[#This Row],[Object ID]],1),Lookup[#All],2,FALSE)</f>
        <v>Service Request</v>
      </c>
      <c r="N1890" s="36">
        <f>IFERROR(VLOOKUP(Incoming_Data[[#This Row],[Object ID]],SP_Data[#All],2,FALSE),"")</f>
        <v>41353</v>
      </c>
      <c r="O1890" s="36">
        <f>IFERROR(VLOOKUP(Incoming_Data[[#This Row],[Object ID]],Finalized_Data[#All],2,FALSE),"")</f>
        <v>41425</v>
      </c>
      <c r="P18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0" s="6">
        <f>IFERROR(DATE(YEAR(Incoming_Data[[#This Row],[Incoming Day]]),MONTH(Incoming_Data[[#This Row],[Incoming Day]]),1),"")</f>
        <v>41334</v>
      </c>
      <c r="R1890" s="3">
        <f>DATE(YEAR(Incoming_Data[[#This Row],[Incoming Day]]),1,1)</f>
        <v>41275</v>
      </c>
      <c r="S1890" s="6">
        <f>IFERROR(DATE(YEAR(Incoming_Data[[#This Row],[Completed Day]]),MONTH(Incoming_Data[[#This Row],[Completed Day]]),1),"")</f>
        <v>41334</v>
      </c>
      <c r="T1890" s="6">
        <f>IFERROR(DATE(YEAR(Incoming_Data[[#This Row],[Confirmed Day]]),MONTH(Incoming_Data[[#This Row],[Confirmed Day]]),1),"")</f>
        <v>41395</v>
      </c>
      <c r="U1890" s="12">
        <f>IF(ISNUMBER(Incoming_Data[[#This Row],[Completed Day]]),1,0)</f>
        <v>1</v>
      </c>
      <c r="V1890" s="12">
        <f>IF(ISNUMBER(Incoming_Data[[#This Row],[Confirmed Day]]),1,0)</f>
        <v>1</v>
      </c>
      <c r="X1890" t="s">
        <v>12642</v>
      </c>
      <c r="Y1890" s="36">
        <v>41423</v>
      </c>
      <c r="AA1890" t="s">
        <v>1064</v>
      </c>
      <c r="AB1890" s="36">
        <v>41414</v>
      </c>
    </row>
    <row r="1891" spans="2:28" x14ac:dyDescent="0.25">
      <c r="B1891" s="24" t="s">
        <v>30</v>
      </c>
      <c r="C1891" s="24" t="s">
        <v>17</v>
      </c>
      <c r="D1891" s="24" t="s">
        <v>2189</v>
      </c>
      <c r="E1891" s="24" t="s">
        <v>7702</v>
      </c>
      <c r="F1891" s="24" t="s">
        <v>617</v>
      </c>
      <c r="G1891" s="36">
        <v>41348</v>
      </c>
      <c r="H1891" s="36">
        <v>41348</v>
      </c>
      <c r="I1891" s="12">
        <v>3</v>
      </c>
      <c r="J1891" s="12">
        <v>3</v>
      </c>
      <c r="K1891" s="12">
        <v>3</v>
      </c>
      <c r="L1891" s="24" t="s">
        <v>10597</v>
      </c>
      <c r="M1891" t="str">
        <f>VLOOKUP(LEFT(Incoming_Data[[#This Row],[Object ID]],1),Lookup[#All],2,FALSE)</f>
        <v>Service Request</v>
      </c>
      <c r="N1891" s="36">
        <f>IFERROR(VLOOKUP(Incoming_Data[[#This Row],[Object ID]],SP_Data[#All],2,FALSE),"")</f>
        <v>41353</v>
      </c>
      <c r="O1891" s="36">
        <f>IFERROR(VLOOKUP(Incoming_Data[[#This Row],[Object ID]],Finalized_Data[#All],2,FALSE),"")</f>
        <v>41425</v>
      </c>
      <c r="P18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1" s="6">
        <f>IFERROR(DATE(YEAR(Incoming_Data[[#This Row],[Incoming Day]]),MONTH(Incoming_Data[[#This Row],[Incoming Day]]),1),"")</f>
        <v>41334</v>
      </c>
      <c r="R1891" s="3">
        <f>DATE(YEAR(Incoming_Data[[#This Row],[Incoming Day]]),1,1)</f>
        <v>41275</v>
      </c>
      <c r="S1891" s="6">
        <f>IFERROR(DATE(YEAR(Incoming_Data[[#This Row],[Completed Day]]),MONTH(Incoming_Data[[#This Row],[Completed Day]]),1),"")</f>
        <v>41334</v>
      </c>
      <c r="T1891" s="6">
        <f>IFERROR(DATE(YEAR(Incoming_Data[[#This Row],[Confirmed Day]]),MONTH(Incoming_Data[[#This Row],[Confirmed Day]]),1),"")</f>
        <v>41395</v>
      </c>
      <c r="U1891" s="12">
        <f>IF(ISNUMBER(Incoming_Data[[#This Row],[Completed Day]]),1,0)</f>
        <v>1</v>
      </c>
      <c r="V1891" s="12">
        <f>IF(ISNUMBER(Incoming_Data[[#This Row],[Confirmed Day]]),1,0)</f>
        <v>1</v>
      </c>
      <c r="X1891" t="s">
        <v>1947</v>
      </c>
      <c r="Y1891" s="36">
        <v>41423</v>
      </c>
      <c r="AA1891" t="s">
        <v>6380</v>
      </c>
      <c r="AB1891" s="36">
        <v>41407</v>
      </c>
    </row>
    <row r="1892" spans="2:28" x14ac:dyDescent="0.25">
      <c r="B1892" s="24" t="s">
        <v>30</v>
      </c>
      <c r="C1892" s="24" t="s">
        <v>17</v>
      </c>
      <c r="D1892" s="24" t="s">
        <v>2189</v>
      </c>
      <c r="E1892" s="24" t="s">
        <v>7685</v>
      </c>
      <c r="F1892" s="24" t="s">
        <v>617</v>
      </c>
      <c r="G1892" s="36">
        <v>41348</v>
      </c>
      <c r="H1892" s="36">
        <v>41348</v>
      </c>
      <c r="I1892" s="12">
        <v>3</v>
      </c>
      <c r="J1892" s="12">
        <v>3</v>
      </c>
      <c r="K1892" s="12">
        <v>3</v>
      </c>
      <c r="L1892" s="24" t="s">
        <v>10597</v>
      </c>
      <c r="M1892" t="str">
        <f>VLOOKUP(LEFT(Incoming_Data[[#This Row],[Object ID]],1),Lookup[#All],2,FALSE)</f>
        <v>Service Request</v>
      </c>
      <c r="N1892" s="36">
        <f>IFERROR(VLOOKUP(Incoming_Data[[#This Row],[Object ID]],SP_Data[#All],2,FALSE),"")</f>
        <v>41353</v>
      </c>
      <c r="O1892" s="36">
        <f>IFERROR(VLOOKUP(Incoming_Data[[#This Row],[Object ID]],Finalized_Data[#All],2,FALSE),"")</f>
        <v>41425</v>
      </c>
      <c r="P18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2" s="6">
        <f>IFERROR(DATE(YEAR(Incoming_Data[[#This Row],[Incoming Day]]),MONTH(Incoming_Data[[#This Row],[Incoming Day]]),1),"")</f>
        <v>41334</v>
      </c>
      <c r="R1892" s="3">
        <f>DATE(YEAR(Incoming_Data[[#This Row],[Incoming Day]]),1,1)</f>
        <v>41275</v>
      </c>
      <c r="S1892" s="6">
        <f>IFERROR(DATE(YEAR(Incoming_Data[[#This Row],[Completed Day]]),MONTH(Incoming_Data[[#This Row],[Completed Day]]),1),"")</f>
        <v>41334</v>
      </c>
      <c r="T1892" s="6">
        <f>IFERROR(DATE(YEAR(Incoming_Data[[#This Row],[Confirmed Day]]),MONTH(Incoming_Data[[#This Row],[Confirmed Day]]),1),"")</f>
        <v>41395</v>
      </c>
      <c r="U1892" s="12">
        <f>IF(ISNUMBER(Incoming_Data[[#This Row],[Completed Day]]),1,0)</f>
        <v>1</v>
      </c>
      <c r="V1892" s="12">
        <f>IF(ISNUMBER(Incoming_Data[[#This Row],[Confirmed Day]]),1,0)</f>
        <v>1</v>
      </c>
      <c r="X1892" t="s">
        <v>1023</v>
      </c>
      <c r="Y1892" s="36">
        <v>41424</v>
      </c>
      <c r="AA1892" t="s">
        <v>1443</v>
      </c>
      <c r="AB1892" s="36">
        <v>41376</v>
      </c>
    </row>
    <row r="1893" spans="2:28" x14ac:dyDescent="0.25">
      <c r="B1893" s="24" t="s">
        <v>30</v>
      </c>
      <c r="C1893" s="24" t="s">
        <v>17</v>
      </c>
      <c r="D1893" s="24" t="s">
        <v>2189</v>
      </c>
      <c r="E1893" s="24" t="s">
        <v>7635</v>
      </c>
      <c r="F1893" s="24" t="s">
        <v>7636</v>
      </c>
      <c r="G1893" s="36">
        <v>41348</v>
      </c>
      <c r="H1893" s="36">
        <v>41348</v>
      </c>
      <c r="I1893" s="12">
        <v>3</v>
      </c>
      <c r="J1893" s="12">
        <v>3</v>
      </c>
      <c r="K1893" s="12">
        <v>3</v>
      </c>
      <c r="L1893" s="24" t="s">
        <v>10597</v>
      </c>
      <c r="M1893" t="str">
        <f>VLOOKUP(LEFT(Incoming_Data[[#This Row],[Object ID]],1),Lookup[#All],2,FALSE)</f>
        <v>Service Request</v>
      </c>
      <c r="N1893" s="36">
        <f>IFERROR(VLOOKUP(Incoming_Data[[#This Row],[Object ID]],SP_Data[#All],2,FALSE),"")</f>
        <v>41353</v>
      </c>
      <c r="O1893" s="36">
        <f>IFERROR(VLOOKUP(Incoming_Data[[#This Row],[Object ID]],Finalized_Data[#All],2,FALSE),"")</f>
        <v>41425</v>
      </c>
      <c r="P18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3" s="6">
        <f>IFERROR(DATE(YEAR(Incoming_Data[[#This Row],[Incoming Day]]),MONTH(Incoming_Data[[#This Row],[Incoming Day]]),1),"")</f>
        <v>41334</v>
      </c>
      <c r="R1893" s="3">
        <f>DATE(YEAR(Incoming_Data[[#This Row],[Incoming Day]]),1,1)</f>
        <v>41275</v>
      </c>
      <c r="S1893" s="6">
        <f>IFERROR(DATE(YEAR(Incoming_Data[[#This Row],[Completed Day]]),MONTH(Incoming_Data[[#This Row],[Completed Day]]),1),"")</f>
        <v>41334</v>
      </c>
      <c r="T1893" s="6">
        <f>IFERROR(DATE(YEAR(Incoming_Data[[#This Row],[Confirmed Day]]),MONTH(Incoming_Data[[#This Row],[Confirmed Day]]),1),"")</f>
        <v>41395</v>
      </c>
      <c r="U1893" s="12">
        <f>IF(ISNUMBER(Incoming_Data[[#This Row],[Completed Day]]),1,0)</f>
        <v>1</v>
      </c>
      <c r="V1893" s="12">
        <f>IF(ISNUMBER(Incoming_Data[[#This Row],[Confirmed Day]]),1,0)</f>
        <v>1</v>
      </c>
      <c r="X1893" t="s">
        <v>11889</v>
      </c>
      <c r="Y1893" s="36">
        <v>41424</v>
      </c>
      <c r="AA1893" t="s">
        <v>1068</v>
      </c>
      <c r="AB1893" s="36">
        <v>41373</v>
      </c>
    </row>
    <row r="1894" spans="2:28" x14ac:dyDescent="0.25">
      <c r="B1894" s="24" t="s">
        <v>30</v>
      </c>
      <c r="C1894" s="24" t="s">
        <v>17</v>
      </c>
      <c r="D1894" s="24" t="s">
        <v>2189</v>
      </c>
      <c r="E1894" s="24" t="s">
        <v>7374</v>
      </c>
      <c r="F1894" s="24" t="s">
        <v>10826</v>
      </c>
      <c r="G1894" s="36">
        <v>41348</v>
      </c>
      <c r="H1894" s="36">
        <v>41348</v>
      </c>
      <c r="I1894" s="12">
        <v>3</v>
      </c>
      <c r="J1894" s="12">
        <v>3</v>
      </c>
      <c r="K1894" s="12">
        <v>3</v>
      </c>
      <c r="L1894" s="24" t="s">
        <v>10597</v>
      </c>
      <c r="M1894" t="str">
        <f>VLOOKUP(LEFT(Incoming_Data[[#This Row],[Object ID]],1),Lookup[#All],2,FALSE)</f>
        <v>Service Request</v>
      </c>
      <c r="N1894" s="36">
        <f>IFERROR(VLOOKUP(Incoming_Data[[#This Row],[Object ID]],SP_Data[#All],2,FALSE),"")</f>
        <v>41353</v>
      </c>
      <c r="O1894" s="36">
        <f>IFERROR(VLOOKUP(Incoming_Data[[#This Row],[Object ID]],Finalized_Data[#All],2,FALSE),"")</f>
        <v>41384</v>
      </c>
      <c r="P18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4" s="6">
        <f>IFERROR(DATE(YEAR(Incoming_Data[[#This Row],[Incoming Day]]),MONTH(Incoming_Data[[#This Row],[Incoming Day]]),1),"")</f>
        <v>41334</v>
      </c>
      <c r="R1894" s="3">
        <f>DATE(YEAR(Incoming_Data[[#This Row],[Incoming Day]]),1,1)</f>
        <v>41275</v>
      </c>
      <c r="S1894" s="6">
        <f>IFERROR(DATE(YEAR(Incoming_Data[[#This Row],[Completed Day]]),MONTH(Incoming_Data[[#This Row],[Completed Day]]),1),"")</f>
        <v>41334</v>
      </c>
      <c r="T1894" s="6">
        <f>IFERROR(DATE(YEAR(Incoming_Data[[#This Row],[Confirmed Day]]),MONTH(Incoming_Data[[#This Row],[Confirmed Day]]),1),"")</f>
        <v>41365</v>
      </c>
      <c r="U1894" s="12">
        <f>IF(ISNUMBER(Incoming_Data[[#This Row],[Completed Day]]),1,0)</f>
        <v>1</v>
      </c>
      <c r="V1894" s="12">
        <f>IF(ISNUMBER(Incoming_Data[[#This Row],[Confirmed Day]]),1,0)</f>
        <v>1</v>
      </c>
      <c r="X1894" t="s">
        <v>11338</v>
      </c>
      <c r="Y1894" s="36">
        <v>41425</v>
      </c>
      <c r="AA1894" t="s">
        <v>1070</v>
      </c>
      <c r="AB1894" s="36">
        <v>41414</v>
      </c>
    </row>
    <row r="1895" spans="2:28" x14ac:dyDescent="0.25">
      <c r="B1895" s="24" t="s">
        <v>30</v>
      </c>
      <c r="C1895" s="24" t="s">
        <v>17</v>
      </c>
      <c r="D1895" s="24" t="s">
        <v>2189</v>
      </c>
      <c r="E1895" s="24" t="s">
        <v>7338</v>
      </c>
      <c r="F1895" s="24" t="s">
        <v>323</v>
      </c>
      <c r="G1895" s="36">
        <v>41352</v>
      </c>
      <c r="H1895" s="36">
        <v>41352</v>
      </c>
      <c r="I1895" s="12">
        <v>3</v>
      </c>
      <c r="J1895" s="12">
        <v>3</v>
      </c>
      <c r="K1895" s="12">
        <v>3</v>
      </c>
      <c r="L1895" s="24" t="s">
        <v>10597</v>
      </c>
      <c r="M1895" t="str">
        <f>VLOOKUP(LEFT(Incoming_Data[[#This Row],[Object ID]],1),Lookup[#All],2,FALSE)</f>
        <v>Service Request</v>
      </c>
      <c r="N1895" s="36">
        <f>IFERROR(VLOOKUP(Incoming_Data[[#This Row],[Object ID]],SP_Data[#All],2,FALSE),"")</f>
        <v>41353</v>
      </c>
      <c r="O1895" s="36">
        <f>IFERROR(VLOOKUP(Incoming_Data[[#This Row],[Object ID]],Finalized_Data[#All],2,FALSE),"")</f>
        <v>41425</v>
      </c>
      <c r="P18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5" s="6">
        <f>IFERROR(DATE(YEAR(Incoming_Data[[#This Row],[Incoming Day]]),MONTH(Incoming_Data[[#This Row],[Incoming Day]]),1),"")</f>
        <v>41334</v>
      </c>
      <c r="R1895" s="3">
        <f>DATE(YEAR(Incoming_Data[[#This Row],[Incoming Day]]),1,1)</f>
        <v>41275</v>
      </c>
      <c r="S1895" s="6">
        <f>IFERROR(DATE(YEAR(Incoming_Data[[#This Row],[Completed Day]]),MONTH(Incoming_Data[[#This Row],[Completed Day]]),1),"")</f>
        <v>41334</v>
      </c>
      <c r="T1895" s="6">
        <f>IFERROR(DATE(YEAR(Incoming_Data[[#This Row],[Confirmed Day]]),MONTH(Incoming_Data[[#This Row],[Confirmed Day]]),1),"")</f>
        <v>41395</v>
      </c>
      <c r="U1895" s="12">
        <f>IF(ISNUMBER(Incoming_Data[[#This Row],[Completed Day]]),1,0)</f>
        <v>1</v>
      </c>
      <c r="V1895" s="12">
        <f>IF(ISNUMBER(Incoming_Data[[#This Row],[Confirmed Day]]),1,0)</f>
        <v>1</v>
      </c>
      <c r="X1895" t="s">
        <v>12107</v>
      </c>
      <c r="Y1895" s="36">
        <v>41424</v>
      </c>
      <c r="AA1895" t="s">
        <v>1072</v>
      </c>
      <c r="AB1895" s="36">
        <v>41414</v>
      </c>
    </row>
    <row r="1896" spans="2:28" x14ac:dyDescent="0.25">
      <c r="B1896" s="24" t="s">
        <v>30</v>
      </c>
      <c r="C1896" s="24" t="s">
        <v>17</v>
      </c>
      <c r="D1896" s="24" t="s">
        <v>2189</v>
      </c>
      <c r="E1896" s="24" t="s">
        <v>7251</v>
      </c>
      <c r="F1896" s="24" t="s">
        <v>625</v>
      </c>
      <c r="G1896" s="36">
        <v>41352</v>
      </c>
      <c r="H1896" s="36">
        <v>41352</v>
      </c>
      <c r="I1896" s="12">
        <v>3</v>
      </c>
      <c r="J1896" s="12">
        <v>3</v>
      </c>
      <c r="K1896" s="12">
        <v>3</v>
      </c>
      <c r="L1896" s="24" t="s">
        <v>10597</v>
      </c>
      <c r="M1896" t="str">
        <f>VLOOKUP(LEFT(Incoming_Data[[#This Row],[Object ID]],1),Lookup[#All],2,FALSE)</f>
        <v>Service Request</v>
      </c>
      <c r="N1896" s="36">
        <f>IFERROR(VLOOKUP(Incoming_Data[[#This Row],[Object ID]],SP_Data[#All],2,FALSE),"")</f>
        <v>41353</v>
      </c>
      <c r="O1896" s="36">
        <f>IFERROR(VLOOKUP(Incoming_Data[[#This Row],[Object ID]],Finalized_Data[#All],2,FALSE),"")</f>
        <v>41353</v>
      </c>
      <c r="P18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6" s="6">
        <f>IFERROR(DATE(YEAR(Incoming_Data[[#This Row],[Incoming Day]]),MONTH(Incoming_Data[[#This Row],[Incoming Day]]),1),"")</f>
        <v>41334</v>
      </c>
      <c r="R1896" s="3">
        <f>DATE(YEAR(Incoming_Data[[#This Row],[Incoming Day]]),1,1)</f>
        <v>41275</v>
      </c>
      <c r="S1896" s="6">
        <f>IFERROR(DATE(YEAR(Incoming_Data[[#This Row],[Completed Day]]),MONTH(Incoming_Data[[#This Row],[Completed Day]]),1),"")</f>
        <v>41334</v>
      </c>
      <c r="T1896" s="6">
        <f>IFERROR(DATE(YEAR(Incoming_Data[[#This Row],[Confirmed Day]]),MONTH(Incoming_Data[[#This Row],[Confirmed Day]]),1),"")</f>
        <v>41334</v>
      </c>
      <c r="U1896" s="12">
        <f>IF(ISNUMBER(Incoming_Data[[#This Row],[Completed Day]]),1,0)</f>
        <v>1</v>
      </c>
      <c r="V1896" s="12">
        <f>IF(ISNUMBER(Incoming_Data[[#This Row],[Confirmed Day]]),1,0)</f>
        <v>1</v>
      </c>
      <c r="X1896" t="s">
        <v>1431</v>
      </c>
      <c r="Y1896" s="36">
        <v>41424</v>
      </c>
      <c r="AA1896" t="s">
        <v>1447</v>
      </c>
      <c r="AB1896" s="36">
        <v>41414</v>
      </c>
    </row>
    <row r="1897" spans="2:28" x14ac:dyDescent="0.25">
      <c r="B1897" s="24" t="s">
        <v>30</v>
      </c>
      <c r="C1897" s="24" t="s">
        <v>17</v>
      </c>
      <c r="D1897" s="24" t="s">
        <v>2189</v>
      </c>
      <c r="E1897" s="24" t="s">
        <v>7214</v>
      </c>
      <c r="F1897" s="24" t="s">
        <v>11962</v>
      </c>
      <c r="G1897" s="36">
        <v>41352</v>
      </c>
      <c r="H1897" s="36">
        <v>41352</v>
      </c>
      <c r="I1897" s="12">
        <v>3</v>
      </c>
      <c r="J1897" s="12">
        <v>3</v>
      </c>
      <c r="K1897" s="12">
        <v>3</v>
      </c>
      <c r="L1897" s="24" t="s">
        <v>10597</v>
      </c>
      <c r="M1897" t="str">
        <f>VLOOKUP(LEFT(Incoming_Data[[#This Row],[Object ID]],1),Lookup[#All],2,FALSE)</f>
        <v>Service Request</v>
      </c>
      <c r="N1897" s="36">
        <f>IFERROR(VLOOKUP(Incoming_Data[[#This Row],[Object ID]],SP_Data[#All],2,FALSE),"")</f>
        <v>41369</v>
      </c>
      <c r="O1897" s="36">
        <f>IFERROR(VLOOKUP(Incoming_Data[[#This Row],[Object ID]],Finalized_Data[#All],2,FALSE),"")</f>
        <v>41414</v>
      </c>
      <c r="P18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7" s="6">
        <f>IFERROR(DATE(YEAR(Incoming_Data[[#This Row],[Incoming Day]]),MONTH(Incoming_Data[[#This Row],[Incoming Day]]),1),"")</f>
        <v>41334</v>
      </c>
      <c r="R1897" s="3">
        <f>DATE(YEAR(Incoming_Data[[#This Row],[Incoming Day]]),1,1)</f>
        <v>41275</v>
      </c>
      <c r="S1897" s="6">
        <f>IFERROR(DATE(YEAR(Incoming_Data[[#This Row],[Completed Day]]),MONTH(Incoming_Data[[#This Row],[Completed Day]]),1),"")</f>
        <v>41365</v>
      </c>
      <c r="T1897" s="6">
        <f>IFERROR(DATE(YEAR(Incoming_Data[[#This Row],[Confirmed Day]]),MONTH(Incoming_Data[[#This Row],[Confirmed Day]]),1),"")</f>
        <v>41395</v>
      </c>
      <c r="U1897" s="12">
        <f>IF(ISNUMBER(Incoming_Data[[#This Row],[Completed Day]]),1,0)</f>
        <v>1</v>
      </c>
      <c r="V1897" s="12">
        <f>IF(ISNUMBER(Incoming_Data[[#This Row],[Confirmed Day]]),1,0)</f>
        <v>1</v>
      </c>
      <c r="X1897" t="s">
        <v>11452</v>
      </c>
      <c r="Y1897" s="36">
        <v>41424</v>
      </c>
      <c r="AA1897" t="s">
        <v>1074</v>
      </c>
      <c r="AB1897" s="36">
        <v>41414</v>
      </c>
    </row>
    <row r="1898" spans="2:28" x14ac:dyDescent="0.25">
      <c r="B1898" s="24" t="s">
        <v>30</v>
      </c>
      <c r="C1898" s="24" t="s">
        <v>17</v>
      </c>
      <c r="D1898" s="24" t="s">
        <v>2189</v>
      </c>
      <c r="E1898" s="24" t="s">
        <v>7177</v>
      </c>
      <c r="F1898" s="24" t="s">
        <v>10826</v>
      </c>
      <c r="G1898" s="36">
        <v>41352</v>
      </c>
      <c r="H1898" s="36">
        <v>41352</v>
      </c>
      <c r="I1898" s="12">
        <v>3</v>
      </c>
      <c r="J1898" s="12">
        <v>3</v>
      </c>
      <c r="K1898" s="12">
        <v>3</v>
      </c>
      <c r="L1898" s="24" t="s">
        <v>10597</v>
      </c>
      <c r="M1898" t="str">
        <f>VLOOKUP(LEFT(Incoming_Data[[#This Row],[Object ID]],1),Lookup[#All],2,FALSE)</f>
        <v>Service Request</v>
      </c>
      <c r="N1898" s="36">
        <f>IFERROR(VLOOKUP(Incoming_Data[[#This Row],[Object ID]],SP_Data[#All],2,FALSE),"")</f>
        <v>41354</v>
      </c>
      <c r="O1898" s="36">
        <f>IFERROR(VLOOKUP(Incoming_Data[[#This Row],[Object ID]],Finalized_Data[#All],2,FALSE),"")</f>
        <v>41385</v>
      </c>
      <c r="P18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8" s="6">
        <f>IFERROR(DATE(YEAR(Incoming_Data[[#This Row],[Incoming Day]]),MONTH(Incoming_Data[[#This Row],[Incoming Day]]),1),"")</f>
        <v>41334</v>
      </c>
      <c r="R1898" s="3">
        <f>DATE(YEAR(Incoming_Data[[#This Row],[Incoming Day]]),1,1)</f>
        <v>41275</v>
      </c>
      <c r="S1898" s="6">
        <f>IFERROR(DATE(YEAR(Incoming_Data[[#This Row],[Completed Day]]),MONTH(Incoming_Data[[#This Row],[Completed Day]]),1),"")</f>
        <v>41334</v>
      </c>
      <c r="T1898" s="6">
        <f>IFERROR(DATE(YEAR(Incoming_Data[[#This Row],[Confirmed Day]]),MONTH(Incoming_Data[[#This Row],[Confirmed Day]]),1),"")</f>
        <v>41365</v>
      </c>
      <c r="U1898" s="12">
        <f>IF(ISNUMBER(Incoming_Data[[#This Row],[Completed Day]]),1,0)</f>
        <v>1</v>
      </c>
      <c r="V1898" s="12">
        <f>IF(ISNUMBER(Incoming_Data[[#This Row],[Confirmed Day]]),1,0)</f>
        <v>1</v>
      </c>
      <c r="X1898" t="s">
        <v>11235</v>
      </c>
      <c r="Y1898" s="36">
        <v>41428</v>
      </c>
      <c r="AA1898" t="s">
        <v>1076</v>
      </c>
      <c r="AB1898" s="36">
        <v>41414</v>
      </c>
    </row>
    <row r="1899" spans="2:28" x14ac:dyDescent="0.25">
      <c r="B1899" s="24" t="s">
        <v>30</v>
      </c>
      <c r="C1899" s="24" t="s">
        <v>17</v>
      </c>
      <c r="D1899" s="24" t="s">
        <v>2189</v>
      </c>
      <c r="E1899" s="24" t="s">
        <v>11963</v>
      </c>
      <c r="F1899" s="24" t="s">
        <v>10826</v>
      </c>
      <c r="G1899" s="36">
        <v>41353</v>
      </c>
      <c r="H1899" s="36">
        <v>41352</v>
      </c>
      <c r="I1899" s="12">
        <v>3</v>
      </c>
      <c r="J1899" s="12">
        <v>3</v>
      </c>
      <c r="K1899" s="12">
        <v>3</v>
      </c>
      <c r="L1899" s="24" t="s">
        <v>10599</v>
      </c>
      <c r="M1899" t="str">
        <f>VLOOKUP(LEFT(Incoming_Data[[#This Row],[Object ID]],1),Lookup[#All],2,FALSE)</f>
        <v>Service Request</v>
      </c>
      <c r="N1899" s="36">
        <f>IFERROR(VLOOKUP(Incoming_Data[[#This Row],[Object ID]],SP_Data[#All],2,FALSE),"")</f>
        <v>41411</v>
      </c>
      <c r="O1899" s="36" t="str">
        <f>IFERROR(VLOOKUP(Incoming_Data[[#This Row],[Object ID]],Finalized_Data[#All],2,FALSE),"")</f>
        <v/>
      </c>
      <c r="P18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899" s="6">
        <f>IFERROR(DATE(YEAR(Incoming_Data[[#This Row],[Incoming Day]]),MONTH(Incoming_Data[[#This Row],[Incoming Day]]),1),"")</f>
        <v>41334</v>
      </c>
      <c r="R1899" s="3">
        <f>DATE(YEAR(Incoming_Data[[#This Row],[Incoming Day]]),1,1)</f>
        <v>41275</v>
      </c>
      <c r="S1899" s="6">
        <f>IFERROR(DATE(YEAR(Incoming_Data[[#This Row],[Completed Day]]),MONTH(Incoming_Data[[#This Row],[Completed Day]]),1),"")</f>
        <v>41395</v>
      </c>
      <c r="T1899" s="6" t="str">
        <f>IFERROR(DATE(YEAR(Incoming_Data[[#This Row],[Confirmed Day]]),MONTH(Incoming_Data[[#This Row],[Confirmed Day]]),1),"")</f>
        <v/>
      </c>
      <c r="U1899" s="12">
        <f>IF(ISNUMBER(Incoming_Data[[#This Row],[Completed Day]]),1,0)</f>
        <v>1</v>
      </c>
      <c r="V1899" s="12">
        <f>IF(ISNUMBER(Incoming_Data[[#This Row],[Confirmed Day]]),1,0)</f>
        <v>0</v>
      </c>
      <c r="X1899" t="s">
        <v>11340</v>
      </c>
      <c r="Y1899" s="36">
        <v>41426</v>
      </c>
      <c r="AA1899" t="s">
        <v>1449</v>
      </c>
      <c r="AB1899" s="36">
        <v>41366</v>
      </c>
    </row>
    <row r="1900" spans="2:28" x14ac:dyDescent="0.25">
      <c r="B1900" s="24" t="s">
        <v>30</v>
      </c>
      <c r="C1900" s="24" t="s">
        <v>17</v>
      </c>
      <c r="D1900" s="24" t="s">
        <v>2189</v>
      </c>
      <c r="E1900" s="24" t="s">
        <v>6903</v>
      </c>
      <c r="F1900" s="24" t="s">
        <v>11964</v>
      </c>
      <c r="G1900" s="36">
        <v>41354</v>
      </c>
      <c r="H1900" s="36">
        <v>41354</v>
      </c>
      <c r="I1900" s="12">
        <v>3</v>
      </c>
      <c r="J1900" s="12">
        <v>3</v>
      </c>
      <c r="K1900" s="12">
        <v>3</v>
      </c>
      <c r="L1900" s="24" t="s">
        <v>10597</v>
      </c>
      <c r="M1900" t="str">
        <f>VLOOKUP(LEFT(Incoming_Data[[#This Row],[Object ID]],1),Lookup[#All],2,FALSE)</f>
        <v>Service Request</v>
      </c>
      <c r="N1900" s="36">
        <f>IFERROR(VLOOKUP(Incoming_Data[[#This Row],[Object ID]],SP_Data[#All],2,FALSE),"")</f>
        <v>41355</v>
      </c>
      <c r="O1900" s="36">
        <f>IFERROR(VLOOKUP(Incoming_Data[[#This Row],[Object ID]],Finalized_Data[#All],2,FALSE),"")</f>
        <v>41355</v>
      </c>
      <c r="P19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0" s="6">
        <f>IFERROR(DATE(YEAR(Incoming_Data[[#This Row],[Incoming Day]]),MONTH(Incoming_Data[[#This Row],[Incoming Day]]),1),"")</f>
        <v>41334</v>
      </c>
      <c r="R1900" s="3">
        <f>DATE(YEAR(Incoming_Data[[#This Row],[Incoming Day]]),1,1)</f>
        <v>41275</v>
      </c>
      <c r="S1900" s="6">
        <f>IFERROR(DATE(YEAR(Incoming_Data[[#This Row],[Completed Day]]),MONTH(Incoming_Data[[#This Row],[Completed Day]]),1),"")</f>
        <v>41334</v>
      </c>
      <c r="T1900" s="6">
        <f>IFERROR(DATE(YEAR(Incoming_Data[[#This Row],[Confirmed Day]]),MONTH(Incoming_Data[[#This Row],[Confirmed Day]]),1),"")</f>
        <v>41334</v>
      </c>
      <c r="U1900" s="12">
        <f>IF(ISNUMBER(Incoming_Data[[#This Row],[Completed Day]]),1,0)</f>
        <v>1</v>
      </c>
      <c r="V1900" s="12">
        <f>IF(ISNUMBER(Incoming_Data[[#This Row],[Confirmed Day]]),1,0)</f>
        <v>1</v>
      </c>
      <c r="X1900" t="s">
        <v>11790</v>
      </c>
      <c r="Y1900" s="36">
        <v>41426</v>
      </c>
      <c r="AA1900" t="s">
        <v>1078</v>
      </c>
      <c r="AB1900" s="36">
        <v>41372</v>
      </c>
    </row>
    <row r="1901" spans="2:28" x14ac:dyDescent="0.25">
      <c r="B1901" s="24" t="s">
        <v>30</v>
      </c>
      <c r="C1901" s="24" t="s">
        <v>17</v>
      </c>
      <c r="D1901" s="24" t="s">
        <v>2189</v>
      </c>
      <c r="E1901" s="24" t="s">
        <v>6746</v>
      </c>
      <c r="F1901" s="24" t="s">
        <v>11965</v>
      </c>
      <c r="G1901" s="36">
        <v>41355</v>
      </c>
      <c r="H1901" s="36">
        <v>41355</v>
      </c>
      <c r="I1901" s="12">
        <v>3</v>
      </c>
      <c r="J1901" s="12">
        <v>3</v>
      </c>
      <c r="K1901" s="12">
        <v>3</v>
      </c>
      <c r="L1901" s="24" t="s">
        <v>10597</v>
      </c>
      <c r="M1901" t="str">
        <f>VLOOKUP(LEFT(Incoming_Data[[#This Row],[Object ID]],1),Lookup[#All],2,FALSE)</f>
        <v>Service Request</v>
      </c>
      <c r="N1901" s="36">
        <f>IFERROR(VLOOKUP(Incoming_Data[[#This Row],[Object ID]],SP_Data[#All],2,FALSE),"")</f>
        <v>41355</v>
      </c>
      <c r="O1901" s="36">
        <f>IFERROR(VLOOKUP(Incoming_Data[[#This Row],[Object ID]],Finalized_Data[#All],2,FALSE),"")</f>
        <v>41386</v>
      </c>
      <c r="P19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1" s="6">
        <f>IFERROR(DATE(YEAR(Incoming_Data[[#This Row],[Incoming Day]]),MONTH(Incoming_Data[[#This Row],[Incoming Day]]),1),"")</f>
        <v>41334</v>
      </c>
      <c r="R1901" s="3">
        <f>DATE(YEAR(Incoming_Data[[#This Row],[Incoming Day]]),1,1)</f>
        <v>41275</v>
      </c>
      <c r="S1901" s="6">
        <f>IFERROR(DATE(YEAR(Incoming_Data[[#This Row],[Completed Day]]),MONTH(Incoming_Data[[#This Row],[Completed Day]]),1),"")</f>
        <v>41334</v>
      </c>
      <c r="T1901" s="6">
        <f>IFERROR(DATE(YEAR(Incoming_Data[[#This Row],[Confirmed Day]]),MONTH(Incoming_Data[[#This Row],[Confirmed Day]]),1),"")</f>
        <v>41365</v>
      </c>
      <c r="U1901" s="12">
        <f>IF(ISNUMBER(Incoming_Data[[#This Row],[Completed Day]]),1,0)</f>
        <v>1</v>
      </c>
      <c r="V1901" s="12">
        <f>IF(ISNUMBER(Incoming_Data[[#This Row],[Confirmed Day]]),1,0)</f>
        <v>1</v>
      </c>
      <c r="X1901" t="s">
        <v>11237</v>
      </c>
      <c r="Y1901" s="36">
        <v>41428</v>
      </c>
      <c r="AA1901" t="s">
        <v>1957</v>
      </c>
      <c r="AB1901" s="36">
        <v>41369</v>
      </c>
    </row>
    <row r="1902" spans="2:28" x14ac:dyDescent="0.25">
      <c r="B1902" s="24" t="s">
        <v>30</v>
      </c>
      <c r="C1902" s="24" t="s">
        <v>17</v>
      </c>
      <c r="D1902" s="24" t="s">
        <v>2189</v>
      </c>
      <c r="E1902" s="24" t="s">
        <v>6762</v>
      </c>
      <c r="F1902" s="24" t="s">
        <v>11966</v>
      </c>
      <c r="G1902" s="36">
        <v>41355</v>
      </c>
      <c r="H1902" s="36">
        <v>41355</v>
      </c>
      <c r="I1902" s="12">
        <v>3</v>
      </c>
      <c r="J1902" s="12">
        <v>3</v>
      </c>
      <c r="K1902" s="12">
        <v>3</v>
      </c>
      <c r="L1902" s="24" t="s">
        <v>10597</v>
      </c>
      <c r="M1902" t="str">
        <f>VLOOKUP(LEFT(Incoming_Data[[#This Row],[Object ID]],1),Lookup[#All],2,FALSE)</f>
        <v>Service Request</v>
      </c>
      <c r="N1902" s="36">
        <f>IFERROR(VLOOKUP(Incoming_Data[[#This Row],[Object ID]],SP_Data[#All],2,FALSE),"")</f>
        <v>41355</v>
      </c>
      <c r="O1902" s="36">
        <f>IFERROR(VLOOKUP(Incoming_Data[[#This Row],[Object ID]],Finalized_Data[#All],2,FALSE),"")</f>
        <v>41425</v>
      </c>
      <c r="P19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2" s="6">
        <f>IFERROR(DATE(YEAR(Incoming_Data[[#This Row],[Incoming Day]]),MONTH(Incoming_Data[[#This Row],[Incoming Day]]),1),"")</f>
        <v>41334</v>
      </c>
      <c r="R1902" s="3">
        <f>DATE(YEAR(Incoming_Data[[#This Row],[Incoming Day]]),1,1)</f>
        <v>41275</v>
      </c>
      <c r="S1902" s="6">
        <f>IFERROR(DATE(YEAR(Incoming_Data[[#This Row],[Completed Day]]),MONTH(Incoming_Data[[#This Row],[Completed Day]]),1),"")</f>
        <v>41334</v>
      </c>
      <c r="T1902" s="6">
        <f>IFERROR(DATE(YEAR(Incoming_Data[[#This Row],[Confirmed Day]]),MONTH(Incoming_Data[[#This Row],[Confirmed Day]]),1),"")</f>
        <v>41395</v>
      </c>
      <c r="U1902" s="12">
        <f>IF(ISNUMBER(Incoming_Data[[#This Row],[Completed Day]]),1,0)</f>
        <v>1</v>
      </c>
      <c r="V1902" s="12">
        <f>IF(ISNUMBER(Incoming_Data[[#This Row],[Confirmed Day]]),1,0)</f>
        <v>1</v>
      </c>
      <c r="X1902" t="s">
        <v>11454</v>
      </c>
      <c r="Y1902" s="36">
        <v>41424</v>
      </c>
      <c r="AA1902" t="s">
        <v>6072</v>
      </c>
      <c r="AB1902" s="36">
        <v>41383</v>
      </c>
    </row>
    <row r="1903" spans="2:28" x14ac:dyDescent="0.25">
      <c r="B1903" s="24" t="s">
        <v>30</v>
      </c>
      <c r="C1903" s="24" t="s">
        <v>17</v>
      </c>
      <c r="D1903" s="24" t="s">
        <v>2189</v>
      </c>
      <c r="E1903" s="24" t="s">
        <v>6767</v>
      </c>
      <c r="F1903" s="24" t="s">
        <v>11965</v>
      </c>
      <c r="G1903" s="36">
        <v>41355</v>
      </c>
      <c r="H1903" s="36">
        <v>41355</v>
      </c>
      <c r="I1903" s="12">
        <v>3</v>
      </c>
      <c r="J1903" s="12">
        <v>3</v>
      </c>
      <c r="K1903" s="12">
        <v>3</v>
      </c>
      <c r="L1903" s="24" t="s">
        <v>10597</v>
      </c>
      <c r="M1903" t="str">
        <f>VLOOKUP(LEFT(Incoming_Data[[#This Row],[Object ID]],1),Lookup[#All],2,FALSE)</f>
        <v>Service Request</v>
      </c>
      <c r="N1903" s="36">
        <f>IFERROR(VLOOKUP(Incoming_Data[[#This Row],[Object ID]],SP_Data[#All],2,FALSE),"")</f>
        <v>41355</v>
      </c>
      <c r="O1903" s="36">
        <f>IFERROR(VLOOKUP(Incoming_Data[[#This Row],[Object ID]],Finalized_Data[#All],2,FALSE),"")</f>
        <v>41355</v>
      </c>
      <c r="P19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3" s="6">
        <f>IFERROR(DATE(YEAR(Incoming_Data[[#This Row],[Incoming Day]]),MONTH(Incoming_Data[[#This Row],[Incoming Day]]),1),"")</f>
        <v>41334</v>
      </c>
      <c r="R1903" s="3">
        <f>DATE(YEAR(Incoming_Data[[#This Row],[Incoming Day]]),1,1)</f>
        <v>41275</v>
      </c>
      <c r="S1903" s="6">
        <f>IFERROR(DATE(YEAR(Incoming_Data[[#This Row],[Completed Day]]),MONTH(Incoming_Data[[#This Row],[Completed Day]]),1),"")</f>
        <v>41334</v>
      </c>
      <c r="T1903" s="6">
        <f>IFERROR(DATE(YEAR(Incoming_Data[[#This Row],[Confirmed Day]]),MONTH(Incoming_Data[[#This Row],[Confirmed Day]]),1),"")</f>
        <v>41334</v>
      </c>
      <c r="U1903" s="12">
        <f>IF(ISNUMBER(Incoming_Data[[#This Row],[Completed Day]]),1,0)</f>
        <v>1</v>
      </c>
      <c r="V1903" s="12">
        <f>IF(ISNUMBER(Incoming_Data[[#This Row],[Confirmed Day]]),1,0)</f>
        <v>1</v>
      </c>
      <c r="X1903" t="s">
        <v>12109</v>
      </c>
      <c r="Y1903" s="36">
        <v>41425</v>
      </c>
      <c r="AA1903" t="s">
        <v>1451</v>
      </c>
      <c r="AB1903" s="36">
        <v>41365</v>
      </c>
    </row>
    <row r="1904" spans="2:28" x14ac:dyDescent="0.25">
      <c r="B1904" s="24" t="s">
        <v>30</v>
      </c>
      <c r="C1904" s="24" t="s">
        <v>17</v>
      </c>
      <c r="D1904" s="24" t="s">
        <v>2189</v>
      </c>
      <c r="E1904" s="24" t="s">
        <v>6749</v>
      </c>
      <c r="F1904" s="24" t="s">
        <v>11967</v>
      </c>
      <c r="G1904" s="36">
        <v>41355</v>
      </c>
      <c r="H1904" s="36">
        <v>41355</v>
      </c>
      <c r="I1904" s="12">
        <v>3</v>
      </c>
      <c r="J1904" s="12">
        <v>3</v>
      </c>
      <c r="K1904" s="12">
        <v>3</v>
      </c>
      <c r="L1904" s="24" t="s">
        <v>10597</v>
      </c>
      <c r="M1904" t="str">
        <f>VLOOKUP(LEFT(Incoming_Data[[#This Row],[Object ID]],1),Lookup[#All],2,FALSE)</f>
        <v>Service Request</v>
      </c>
      <c r="N1904" s="36">
        <f>IFERROR(VLOOKUP(Incoming_Data[[#This Row],[Object ID]],SP_Data[#All],2,FALSE),"")</f>
        <v>41355</v>
      </c>
      <c r="O1904" s="36">
        <f>IFERROR(VLOOKUP(Incoming_Data[[#This Row],[Object ID]],Finalized_Data[#All],2,FALSE),"")</f>
        <v>41425</v>
      </c>
      <c r="P19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4" s="6">
        <f>IFERROR(DATE(YEAR(Incoming_Data[[#This Row],[Incoming Day]]),MONTH(Incoming_Data[[#This Row],[Incoming Day]]),1),"")</f>
        <v>41334</v>
      </c>
      <c r="R1904" s="3">
        <f>DATE(YEAR(Incoming_Data[[#This Row],[Incoming Day]]),1,1)</f>
        <v>41275</v>
      </c>
      <c r="S1904" s="6">
        <f>IFERROR(DATE(YEAR(Incoming_Data[[#This Row],[Completed Day]]),MONTH(Incoming_Data[[#This Row],[Completed Day]]),1),"")</f>
        <v>41334</v>
      </c>
      <c r="T1904" s="6">
        <f>IFERROR(DATE(YEAR(Incoming_Data[[#This Row],[Confirmed Day]]),MONTH(Incoming_Data[[#This Row],[Confirmed Day]]),1),"")</f>
        <v>41395</v>
      </c>
      <c r="U1904" s="12">
        <f>IF(ISNUMBER(Incoming_Data[[#This Row],[Completed Day]]),1,0)</f>
        <v>1</v>
      </c>
      <c r="V1904" s="12">
        <f>IF(ISNUMBER(Incoming_Data[[#This Row],[Confirmed Day]]),1,0)</f>
        <v>1</v>
      </c>
      <c r="X1904" t="s">
        <v>11890</v>
      </c>
      <c r="Y1904" s="36">
        <v>41424</v>
      </c>
      <c r="AA1904" t="s">
        <v>1453</v>
      </c>
      <c r="AB1904" s="36">
        <v>41414</v>
      </c>
    </row>
    <row r="1905" spans="2:28" x14ac:dyDescent="0.25">
      <c r="B1905" s="24" t="s">
        <v>30</v>
      </c>
      <c r="C1905" s="24" t="s">
        <v>17</v>
      </c>
      <c r="D1905" s="24" t="s">
        <v>2189</v>
      </c>
      <c r="E1905" s="24" t="s">
        <v>6732</v>
      </c>
      <c r="F1905" s="24" t="s">
        <v>11968</v>
      </c>
      <c r="G1905" s="36">
        <v>41355</v>
      </c>
      <c r="H1905" s="36">
        <v>41355</v>
      </c>
      <c r="I1905" s="12">
        <v>3</v>
      </c>
      <c r="J1905" s="12">
        <v>3</v>
      </c>
      <c r="K1905" s="12">
        <v>3</v>
      </c>
      <c r="L1905" s="24" t="s">
        <v>10597</v>
      </c>
      <c r="M1905" t="str">
        <f>VLOOKUP(LEFT(Incoming_Data[[#This Row],[Object ID]],1),Lookup[#All],2,FALSE)</f>
        <v>Service Request</v>
      </c>
      <c r="N1905" s="36">
        <f>IFERROR(VLOOKUP(Incoming_Data[[#This Row],[Object ID]],SP_Data[#All],2,FALSE),"")</f>
        <v>41355</v>
      </c>
      <c r="O1905" s="36">
        <f>IFERROR(VLOOKUP(Incoming_Data[[#This Row],[Object ID]],Finalized_Data[#All],2,FALSE),"")</f>
        <v>41355</v>
      </c>
      <c r="P19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5" s="6">
        <f>IFERROR(DATE(YEAR(Incoming_Data[[#This Row],[Incoming Day]]),MONTH(Incoming_Data[[#This Row],[Incoming Day]]),1),"")</f>
        <v>41334</v>
      </c>
      <c r="R1905" s="3">
        <f>DATE(YEAR(Incoming_Data[[#This Row],[Incoming Day]]),1,1)</f>
        <v>41275</v>
      </c>
      <c r="S1905" s="6">
        <f>IFERROR(DATE(YEAR(Incoming_Data[[#This Row],[Completed Day]]),MONTH(Incoming_Data[[#This Row],[Completed Day]]),1),"")</f>
        <v>41334</v>
      </c>
      <c r="T1905" s="6">
        <f>IFERROR(DATE(YEAR(Incoming_Data[[#This Row],[Confirmed Day]]),MONTH(Incoming_Data[[#This Row],[Confirmed Day]]),1),"")</f>
        <v>41334</v>
      </c>
      <c r="U1905" s="12">
        <f>IF(ISNUMBER(Incoming_Data[[#This Row],[Completed Day]]),1,0)</f>
        <v>1</v>
      </c>
      <c r="V1905" s="12">
        <f>IF(ISNUMBER(Incoming_Data[[#This Row],[Confirmed Day]]),1,0)</f>
        <v>1</v>
      </c>
      <c r="X1905" t="s">
        <v>12644</v>
      </c>
      <c r="Y1905" s="36">
        <v>41424</v>
      </c>
      <c r="AA1905" t="s">
        <v>6063</v>
      </c>
      <c r="AB1905" s="36">
        <v>41380</v>
      </c>
    </row>
    <row r="1906" spans="2:28" x14ac:dyDescent="0.25">
      <c r="B1906" s="24" t="s">
        <v>30</v>
      </c>
      <c r="C1906" s="24" t="s">
        <v>17</v>
      </c>
      <c r="D1906" s="24" t="s">
        <v>2189</v>
      </c>
      <c r="E1906" s="24" t="s">
        <v>6727</v>
      </c>
      <c r="F1906" s="24" t="s">
        <v>11965</v>
      </c>
      <c r="G1906" s="36">
        <v>41355</v>
      </c>
      <c r="H1906" s="36">
        <v>41355</v>
      </c>
      <c r="I1906" s="12">
        <v>3</v>
      </c>
      <c r="J1906" s="12">
        <v>3</v>
      </c>
      <c r="K1906" s="12">
        <v>3</v>
      </c>
      <c r="L1906" s="24" t="s">
        <v>10597</v>
      </c>
      <c r="M1906" t="str">
        <f>VLOOKUP(LEFT(Incoming_Data[[#This Row],[Object ID]],1),Lookup[#All],2,FALSE)</f>
        <v>Service Request</v>
      </c>
      <c r="N1906" s="36">
        <f>IFERROR(VLOOKUP(Incoming_Data[[#This Row],[Object ID]],SP_Data[#All],2,FALSE),"")</f>
        <v>41355</v>
      </c>
      <c r="O1906" s="36">
        <f>IFERROR(VLOOKUP(Incoming_Data[[#This Row],[Object ID]],Finalized_Data[#All],2,FALSE),"")</f>
        <v>41386</v>
      </c>
      <c r="P19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6" s="6">
        <f>IFERROR(DATE(YEAR(Incoming_Data[[#This Row],[Incoming Day]]),MONTH(Incoming_Data[[#This Row],[Incoming Day]]),1),"")</f>
        <v>41334</v>
      </c>
      <c r="R1906" s="3">
        <f>DATE(YEAR(Incoming_Data[[#This Row],[Incoming Day]]),1,1)</f>
        <v>41275</v>
      </c>
      <c r="S1906" s="6">
        <f>IFERROR(DATE(YEAR(Incoming_Data[[#This Row],[Completed Day]]),MONTH(Incoming_Data[[#This Row],[Completed Day]]),1),"")</f>
        <v>41334</v>
      </c>
      <c r="T1906" s="6">
        <f>IFERROR(DATE(YEAR(Incoming_Data[[#This Row],[Confirmed Day]]),MONTH(Incoming_Data[[#This Row],[Confirmed Day]]),1),"")</f>
        <v>41365</v>
      </c>
      <c r="U1906" s="12">
        <f>IF(ISNUMBER(Incoming_Data[[#This Row],[Completed Day]]),1,0)</f>
        <v>1</v>
      </c>
      <c r="V1906" s="12">
        <f>IF(ISNUMBER(Incoming_Data[[#This Row],[Confirmed Day]]),1,0)</f>
        <v>1</v>
      </c>
      <c r="X1906" t="s">
        <v>1025</v>
      </c>
      <c r="Y1906" s="36">
        <v>41424</v>
      </c>
      <c r="AA1906" t="s">
        <v>1455</v>
      </c>
      <c r="AB1906" s="36">
        <v>41414</v>
      </c>
    </row>
    <row r="1907" spans="2:28" x14ac:dyDescent="0.25">
      <c r="B1907" s="24" t="s">
        <v>30</v>
      </c>
      <c r="C1907" s="24" t="s">
        <v>17</v>
      </c>
      <c r="D1907" s="24" t="s">
        <v>2189</v>
      </c>
      <c r="E1907" s="24" t="s">
        <v>6679</v>
      </c>
      <c r="F1907" s="24" t="s">
        <v>286</v>
      </c>
      <c r="G1907" s="36">
        <v>41355</v>
      </c>
      <c r="H1907" s="36">
        <v>41355</v>
      </c>
      <c r="I1907" s="12">
        <v>3</v>
      </c>
      <c r="J1907" s="12">
        <v>3</v>
      </c>
      <c r="K1907" s="12">
        <v>3</v>
      </c>
      <c r="L1907" s="24" t="s">
        <v>10597</v>
      </c>
      <c r="M1907" t="str">
        <f>VLOOKUP(LEFT(Incoming_Data[[#This Row],[Object ID]],1),Lookup[#All],2,FALSE)</f>
        <v>Service Request</v>
      </c>
      <c r="N1907" s="36">
        <f>IFERROR(VLOOKUP(Incoming_Data[[#This Row],[Object ID]],SP_Data[#All],2,FALSE),"")</f>
        <v>41356</v>
      </c>
      <c r="O1907" s="36">
        <f>IFERROR(VLOOKUP(Incoming_Data[[#This Row],[Object ID]],Finalized_Data[#All],2,FALSE),"")</f>
        <v>41387</v>
      </c>
      <c r="P19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7" s="6">
        <f>IFERROR(DATE(YEAR(Incoming_Data[[#This Row],[Incoming Day]]),MONTH(Incoming_Data[[#This Row],[Incoming Day]]),1),"")</f>
        <v>41334</v>
      </c>
      <c r="R1907" s="3">
        <f>DATE(YEAR(Incoming_Data[[#This Row],[Incoming Day]]),1,1)</f>
        <v>41275</v>
      </c>
      <c r="S1907" s="6">
        <f>IFERROR(DATE(YEAR(Incoming_Data[[#This Row],[Completed Day]]),MONTH(Incoming_Data[[#This Row],[Completed Day]]),1),"")</f>
        <v>41334</v>
      </c>
      <c r="T1907" s="6">
        <f>IFERROR(DATE(YEAR(Incoming_Data[[#This Row],[Confirmed Day]]),MONTH(Incoming_Data[[#This Row],[Confirmed Day]]),1),"")</f>
        <v>41365</v>
      </c>
      <c r="U1907" s="12">
        <f>IF(ISNUMBER(Incoming_Data[[#This Row],[Completed Day]]),1,0)</f>
        <v>1</v>
      </c>
      <c r="V1907" s="12">
        <f>IF(ISNUMBER(Incoming_Data[[#This Row],[Confirmed Day]]),1,0)</f>
        <v>1</v>
      </c>
      <c r="X1907" t="s">
        <v>12040</v>
      </c>
      <c r="Y1907" s="36">
        <v>41424</v>
      </c>
      <c r="AA1907" t="s">
        <v>1080</v>
      </c>
      <c r="AB1907" s="36">
        <v>41414</v>
      </c>
    </row>
    <row r="1908" spans="2:28" x14ac:dyDescent="0.25">
      <c r="B1908" s="24" t="s">
        <v>30</v>
      </c>
      <c r="C1908" s="24" t="s">
        <v>17</v>
      </c>
      <c r="D1908" s="24" t="s">
        <v>2189</v>
      </c>
      <c r="E1908" s="24" t="s">
        <v>6689</v>
      </c>
      <c r="F1908" s="24" t="s">
        <v>286</v>
      </c>
      <c r="G1908" s="36">
        <v>41355</v>
      </c>
      <c r="H1908" s="36">
        <v>41355</v>
      </c>
      <c r="I1908" s="12">
        <v>3</v>
      </c>
      <c r="J1908" s="12">
        <v>3</v>
      </c>
      <c r="K1908" s="12">
        <v>3</v>
      </c>
      <c r="L1908" s="24" t="s">
        <v>10597</v>
      </c>
      <c r="M1908" t="str">
        <f>VLOOKUP(LEFT(Incoming_Data[[#This Row],[Object ID]],1),Lookup[#All],2,FALSE)</f>
        <v>Service Request</v>
      </c>
      <c r="N1908" s="36">
        <f>IFERROR(VLOOKUP(Incoming_Data[[#This Row],[Object ID]],SP_Data[#All],2,FALSE),"")</f>
        <v>41356</v>
      </c>
      <c r="O1908" s="36">
        <f>IFERROR(VLOOKUP(Incoming_Data[[#This Row],[Object ID]],Finalized_Data[#All],2,FALSE),"")</f>
        <v>41361</v>
      </c>
      <c r="P19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8" s="6">
        <f>IFERROR(DATE(YEAR(Incoming_Data[[#This Row],[Incoming Day]]),MONTH(Incoming_Data[[#This Row],[Incoming Day]]),1),"")</f>
        <v>41334</v>
      </c>
      <c r="R1908" s="3">
        <f>DATE(YEAR(Incoming_Data[[#This Row],[Incoming Day]]),1,1)</f>
        <v>41275</v>
      </c>
      <c r="S1908" s="6">
        <f>IFERROR(DATE(YEAR(Incoming_Data[[#This Row],[Completed Day]]),MONTH(Incoming_Data[[#This Row],[Completed Day]]),1),"")</f>
        <v>41334</v>
      </c>
      <c r="T1908" s="6">
        <f>IFERROR(DATE(YEAR(Incoming_Data[[#This Row],[Confirmed Day]]),MONTH(Incoming_Data[[#This Row],[Confirmed Day]]),1),"")</f>
        <v>41334</v>
      </c>
      <c r="U1908" s="12">
        <f>IF(ISNUMBER(Incoming_Data[[#This Row],[Completed Day]]),1,0)</f>
        <v>1</v>
      </c>
      <c r="V1908" s="12">
        <f>IF(ISNUMBER(Incoming_Data[[#This Row],[Confirmed Day]]),1,0)</f>
        <v>1</v>
      </c>
      <c r="X1908" t="s">
        <v>1026</v>
      </c>
      <c r="Y1908" s="36">
        <v>41424</v>
      </c>
      <c r="AA1908" t="s">
        <v>1457</v>
      </c>
      <c r="AB1908" s="36">
        <v>41367</v>
      </c>
    </row>
    <row r="1909" spans="2:28" x14ac:dyDescent="0.25">
      <c r="B1909" s="24" t="s">
        <v>30</v>
      </c>
      <c r="C1909" s="24" t="s">
        <v>17</v>
      </c>
      <c r="D1909" s="24" t="s">
        <v>2189</v>
      </c>
      <c r="E1909" s="24" t="s">
        <v>6624</v>
      </c>
      <c r="F1909" s="24" t="s">
        <v>11969</v>
      </c>
      <c r="G1909" s="36">
        <v>41355</v>
      </c>
      <c r="H1909" s="36">
        <v>41355</v>
      </c>
      <c r="I1909" s="12">
        <v>3</v>
      </c>
      <c r="J1909" s="12">
        <v>3</v>
      </c>
      <c r="K1909" s="12">
        <v>3</v>
      </c>
      <c r="L1909" s="24" t="s">
        <v>10597</v>
      </c>
      <c r="M1909" t="str">
        <f>VLOOKUP(LEFT(Incoming_Data[[#This Row],[Object ID]],1),Lookup[#All],2,FALSE)</f>
        <v>Service Request</v>
      </c>
      <c r="N1909" s="36">
        <f>IFERROR(VLOOKUP(Incoming_Data[[#This Row],[Object ID]],SP_Data[#All],2,FALSE),"")</f>
        <v>41356</v>
      </c>
      <c r="O1909" s="36">
        <f>IFERROR(VLOOKUP(Incoming_Data[[#This Row],[Object ID]],Finalized_Data[#All],2,FALSE),"")</f>
        <v>41387</v>
      </c>
      <c r="P19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09" s="6">
        <f>IFERROR(DATE(YEAR(Incoming_Data[[#This Row],[Incoming Day]]),MONTH(Incoming_Data[[#This Row],[Incoming Day]]),1),"")</f>
        <v>41334</v>
      </c>
      <c r="R1909" s="3">
        <f>DATE(YEAR(Incoming_Data[[#This Row],[Incoming Day]]),1,1)</f>
        <v>41275</v>
      </c>
      <c r="S1909" s="6">
        <f>IFERROR(DATE(YEAR(Incoming_Data[[#This Row],[Completed Day]]),MONTH(Incoming_Data[[#This Row],[Completed Day]]),1),"")</f>
        <v>41334</v>
      </c>
      <c r="T1909" s="6">
        <f>IFERROR(DATE(YEAR(Incoming_Data[[#This Row],[Confirmed Day]]),MONTH(Incoming_Data[[#This Row],[Confirmed Day]]),1),"")</f>
        <v>41365</v>
      </c>
      <c r="U1909" s="12">
        <f>IF(ISNUMBER(Incoming_Data[[#This Row],[Completed Day]]),1,0)</f>
        <v>1</v>
      </c>
      <c r="V1909" s="12">
        <f>IF(ISNUMBER(Incoming_Data[[#This Row],[Confirmed Day]]),1,0)</f>
        <v>1</v>
      </c>
      <c r="X1909" t="s">
        <v>12042</v>
      </c>
      <c r="Y1909" s="36">
        <v>41424</v>
      </c>
      <c r="AA1909" t="s">
        <v>1082</v>
      </c>
      <c r="AB1909" s="36">
        <v>41388</v>
      </c>
    </row>
    <row r="1910" spans="2:28" x14ac:dyDescent="0.25">
      <c r="B1910" s="24" t="s">
        <v>30</v>
      </c>
      <c r="C1910" s="24" t="s">
        <v>17</v>
      </c>
      <c r="D1910" s="24" t="s">
        <v>2189</v>
      </c>
      <c r="E1910" s="24" t="s">
        <v>6621</v>
      </c>
      <c r="F1910" s="24" t="s">
        <v>276</v>
      </c>
      <c r="G1910" s="36">
        <v>41355</v>
      </c>
      <c r="H1910" s="36">
        <v>41355</v>
      </c>
      <c r="I1910" s="12">
        <v>3</v>
      </c>
      <c r="J1910" s="12">
        <v>3</v>
      </c>
      <c r="K1910" s="12">
        <v>3</v>
      </c>
      <c r="L1910" s="24" t="s">
        <v>10597</v>
      </c>
      <c r="M1910" t="str">
        <f>VLOOKUP(LEFT(Incoming_Data[[#This Row],[Object ID]],1),Lookup[#All],2,FALSE)</f>
        <v>Service Request</v>
      </c>
      <c r="N1910" s="36">
        <f>IFERROR(VLOOKUP(Incoming_Data[[#This Row],[Object ID]],SP_Data[#All],2,FALSE),"")</f>
        <v>41356</v>
      </c>
      <c r="O1910" s="36">
        <f>IFERROR(VLOOKUP(Incoming_Data[[#This Row],[Object ID]],Finalized_Data[#All],2,FALSE),"")</f>
        <v>41387</v>
      </c>
      <c r="P19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0" s="6">
        <f>IFERROR(DATE(YEAR(Incoming_Data[[#This Row],[Incoming Day]]),MONTH(Incoming_Data[[#This Row],[Incoming Day]]),1),"")</f>
        <v>41334</v>
      </c>
      <c r="R1910" s="3">
        <f>DATE(YEAR(Incoming_Data[[#This Row],[Incoming Day]]),1,1)</f>
        <v>41275</v>
      </c>
      <c r="S1910" s="6">
        <f>IFERROR(DATE(YEAR(Incoming_Data[[#This Row],[Completed Day]]),MONTH(Incoming_Data[[#This Row],[Completed Day]]),1),"")</f>
        <v>41334</v>
      </c>
      <c r="T1910" s="6">
        <f>IFERROR(DATE(YEAR(Incoming_Data[[#This Row],[Confirmed Day]]),MONTH(Incoming_Data[[#This Row],[Confirmed Day]]),1),"")</f>
        <v>41365</v>
      </c>
      <c r="U1910" s="12">
        <f>IF(ISNUMBER(Incoming_Data[[#This Row],[Completed Day]]),1,0)</f>
        <v>1</v>
      </c>
      <c r="V1910" s="12">
        <f>IF(ISNUMBER(Incoming_Data[[#This Row],[Confirmed Day]]),1,0)</f>
        <v>1</v>
      </c>
      <c r="X1910" t="s">
        <v>12044</v>
      </c>
      <c r="Y1910" s="36">
        <v>41424</v>
      </c>
      <c r="AA1910" t="s">
        <v>1084</v>
      </c>
      <c r="AB1910" s="36">
        <v>41414</v>
      </c>
    </row>
    <row r="1911" spans="2:28" x14ac:dyDescent="0.25">
      <c r="B1911" s="24" t="s">
        <v>30</v>
      </c>
      <c r="C1911" s="24" t="s">
        <v>17</v>
      </c>
      <c r="D1911" s="24" t="s">
        <v>2189</v>
      </c>
      <c r="E1911" s="24" t="s">
        <v>54</v>
      </c>
      <c r="F1911" s="24" t="s">
        <v>55</v>
      </c>
      <c r="G1911" s="36">
        <v>41359</v>
      </c>
      <c r="H1911" s="36">
        <v>41359</v>
      </c>
      <c r="I1911" s="12">
        <v>3</v>
      </c>
      <c r="J1911" s="12">
        <v>4</v>
      </c>
      <c r="K1911" s="12">
        <v>4</v>
      </c>
      <c r="L1911" s="24" t="s">
        <v>10597</v>
      </c>
      <c r="M1911" t="str">
        <f>VLOOKUP(LEFT(Incoming_Data[[#This Row],[Object ID]],1),Lookup[#All],2,FALSE)</f>
        <v>Service Request</v>
      </c>
      <c r="N1911" s="36">
        <f>IFERROR(VLOOKUP(Incoming_Data[[#This Row],[Object ID]],SP_Data[#All],2,FALSE),"")</f>
        <v>41390</v>
      </c>
      <c r="O1911" s="36">
        <f>IFERROR(VLOOKUP(Incoming_Data[[#This Row],[Object ID]],Finalized_Data[#All],2,FALSE),"")</f>
        <v>41421</v>
      </c>
      <c r="P19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1" s="6">
        <f>IFERROR(DATE(YEAR(Incoming_Data[[#This Row],[Incoming Day]]),MONTH(Incoming_Data[[#This Row],[Incoming Day]]),1),"")</f>
        <v>41334</v>
      </c>
      <c r="R1911" s="3">
        <f>DATE(YEAR(Incoming_Data[[#This Row],[Incoming Day]]),1,1)</f>
        <v>41275</v>
      </c>
      <c r="S1911" s="6">
        <f>IFERROR(DATE(YEAR(Incoming_Data[[#This Row],[Completed Day]]),MONTH(Incoming_Data[[#This Row],[Completed Day]]),1),"")</f>
        <v>41365</v>
      </c>
      <c r="T1911" s="6">
        <f>IFERROR(DATE(YEAR(Incoming_Data[[#This Row],[Confirmed Day]]),MONTH(Incoming_Data[[#This Row],[Confirmed Day]]),1),"")</f>
        <v>41395</v>
      </c>
      <c r="U1911" s="12">
        <f>IF(ISNUMBER(Incoming_Data[[#This Row],[Completed Day]]),1,0)</f>
        <v>1</v>
      </c>
      <c r="V1911" s="12">
        <f>IF(ISNUMBER(Incoming_Data[[#This Row],[Confirmed Day]]),1,0)</f>
        <v>1</v>
      </c>
      <c r="X1911" t="s">
        <v>10880</v>
      </c>
      <c r="Y1911" s="36">
        <v>41424</v>
      </c>
      <c r="AA1911" t="s">
        <v>1086</v>
      </c>
      <c r="AB1911" s="36">
        <v>41414</v>
      </c>
    </row>
    <row r="1912" spans="2:28" x14ac:dyDescent="0.25">
      <c r="B1912" s="24" t="s">
        <v>30</v>
      </c>
      <c r="C1912" s="24" t="s">
        <v>17</v>
      </c>
      <c r="D1912" s="24" t="s">
        <v>2189</v>
      </c>
      <c r="E1912" s="24" t="s">
        <v>11970</v>
      </c>
      <c r="F1912" s="24" t="s">
        <v>293</v>
      </c>
      <c r="G1912" s="36">
        <v>41362</v>
      </c>
      <c r="H1912" s="36">
        <v>41361</v>
      </c>
      <c r="I1912" s="12">
        <v>3</v>
      </c>
      <c r="J1912" s="12">
        <v>3</v>
      </c>
      <c r="K1912" s="12">
        <v>3</v>
      </c>
      <c r="L1912" s="24" t="s">
        <v>10599</v>
      </c>
      <c r="M1912" t="str">
        <f>VLOOKUP(LEFT(Incoming_Data[[#This Row],[Object ID]],1),Lookup[#All],2,FALSE)</f>
        <v>Service Request</v>
      </c>
      <c r="N1912" s="36">
        <f>IFERROR(VLOOKUP(Incoming_Data[[#This Row],[Object ID]],SP_Data[#All],2,FALSE),"")</f>
        <v>41408</v>
      </c>
      <c r="O1912" s="36" t="str">
        <f>IFERROR(VLOOKUP(Incoming_Data[[#This Row],[Object ID]],Finalized_Data[#All],2,FALSE),"")</f>
        <v/>
      </c>
      <c r="P19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2" s="6">
        <f>IFERROR(DATE(YEAR(Incoming_Data[[#This Row],[Incoming Day]]),MONTH(Incoming_Data[[#This Row],[Incoming Day]]),1),"")</f>
        <v>41334</v>
      </c>
      <c r="R1912" s="3">
        <f>DATE(YEAR(Incoming_Data[[#This Row],[Incoming Day]]),1,1)</f>
        <v>41275</v>
      </c>
      <c r="S1912" s="6">
        <f>IFERROR(DATE(YEAR(Incoming_Data[[#This Row],[Completed Day]]),MONTH(Incoming_Data[[#This Row],[Completed Day]]),1),"")</f>
        <v>41395</v>
      </c>
      <c r="T1912" s="6" t="str">
        <f>IFERROR(DATE(YEAR(Incoming_Data[[#This Row],[Confirmed Day]]),MONTH(Incoming_Data[[#This Row],[Confirmed Day]]),1),"")</f>
        <v/>
      </c>
      <c r="U1912" s="12">
        <f>IF(ISNUMBER(Incoming_Data[[#This Row],[Completed Day]]),1,0)</f>
        <v>1</v>
      </c>
      <c r="V1912" s="12">
        <f>IF(ISNUMBER(Incoming_Data[[#This Row],[Confirmed Day]]),1,0)</f>
        <v>0</v>
      </c>
      <c r="X1912" t="s">
        <v>10882</v>
      </c>
      <c r="Y1912" s="36">
        <v>41424</v>
      </c>
      <c r="AA1912" t="s">
        <v>1088</v>
      </c>
      <c r="AB1912" s="36">
        <v>41414</v>
      </c>
    </row>
    <row r="1913" spans="2:28" x14ac:dyDescent="0.25">
      <c r="B1913" s="24" t="s">
        <v>30</v>
      </c>
      <c r="C1913" s="24" t="s">
        <v>17</v>
      </c>
      <c r="D1913" s="24" t="s">
        <v>2189</v>
      </c>
      <c r="E1913" s="24" t="s">
        <v>221</v>
      </c>
      <c r="F1913" s="24" t="s">
        <v>222</v>
      </c>
      <c r="G1913" s="36">
        <v>41366</v>
      </c>
      <c r="H1913" s="36">
        <v>41366</v>
      </c>
      <c r="I1913" s="12">
        <v>3</v>
      </c>
      <c r="J1913" s="12">
        <v>3</v>
      </c>
      <c r="K1913" s="12">
        <v>3</v>
      </c>
      <c r="L1913" s="24" t="s">
        <v>10597</v>
      </c>
      <c r="M1913" t="str">
        <f>VLOOKUP(LEFT(Incoming_Data[[#This Row],[Object ID]],1),Lookup[#All],2,FALSE)</f>
        <v>Service Request</v>
      </c>
      <c r="N1913" s="36">
        <f>IFERROR(VLOOKUP(Incoming_Data[[#This Row],[Object ID]],SP_Data[#All],2,FALSE),"")</f>
        <v>41366</v>
      </c>
      <c r="O1913" s="36">
        <f>IFERROR(VLOOKUP(Incoming_Data[[#This Row],[Object ID]],Finalized_Data[#All],2,FALSE),"")</f>
        <v>41414</v>
      </c>
      <c r="P19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3" s="6">
        <f>IFERROR(DATE(YEAR(Incoming_Data[[#This Row],[Incoming Day]]),MONTH(Incoming_Data[[#This Row],[Incoming Day]]),1),"")</f>
        <v>41365</v>
      </c>
      <c r="R1913" s="3">
        <f>DATE(YEAR(Incoming_Data[[#This Row],[Incoming Day]]),1,1)</f>
        <v>41275</v>
      </c>
      <c r="S1913" s="6">
        <f>IFERROR(DATE(YEAR(Incoming_Data[[#This Row],[Completed Day]]),MONTH(Incoming_Data[[#This Row],[Completed Day]]),1),"")</f>
        <v>41365</v>
      </c>
      <c r="T1913" s="6">
        <f>IFERROR(DATE(YEAR(Incoming_Data[[#This Row],[Confirmed Day]]),MONTH(Incoming_Data[[#This Row],[Confirmed Day]]),1),"")</f>
        <v>41395</v>
      </c>
      <c r="U1913" s="12">
        <f>IF(ISNUMBER(Incoming_Data[[#This Row],[Completed Day]]),1,0)</f>
        <v>1</v>
      </c>
      <c r="V1913" s="12">
        <f>IF(ISNUMBER(Incoming_Data[[#This Row],[Confirmed Day]]),1,0)</f>
        <v>1</v>
      </c>
      <c r="X1913" t="s">
        <v>12587</v>
      </c>
      <c r="Y1913" s="36">
        <v>41424</v>
      </c>
      <c r="AA1913" t="s">
        <v>1090</v>
      </c>
      <c r="AB1913" s="36">
        <v>41414</v>
      </c>
    </row>
    <row r="1914" spans="2:28" x14ac:dyDescent="0.25">
      <c r="B1914" s="24" t="s">
        <v>30</v>
      </c>
      <c r="C1914" s="24" t="s">
        <v>17</v>
      </c>
      <c r="D1914" s="24" t="s">
        <v>2189</v>
      </c>
      <c r="E1914" s="24" t="s">
        <v>251</v>
      </c>
      <c r="F1914" s="24" t="s">
        <v>222</v>
      </c>
      <c r="G1914" s="36">
        <v>41366</v>
      </c>
      <c r="H1914" s="36">
        <v>41366</v>
      </c>
      <c r="I1914" s="12">
        <v>3</v>
      </c>
      <c r="J1914" s="12">
        <v>3</v>
      </c>
      <c r="K1914" s="12">
        <v>3</v>
      </c>
      <c r="L1914" s="24" t="s">
        <v>10597</v>
      </c>
      <c r="M1914" t="str">
        <f>VLOOKUP(LEFT(Incoming_Data[[#This Row],[Object ID]],1),Lookup[#All],2,FALSE)</f>
        <v>Service Request</v>
      </c>
      <c r="N1914" s="36">
        <f>IFERROR(VLOOKUP(Incoming_Data[[#This Row],[Object ID]],SP_Data[#All],2,FALSE),"")</f>
        <v>41366</v>
      </c>
      <c r="O1914" s="36">
        <f>IFERROR(VLOOKUP(Incoming_Data[[#This Row],[Object ID]],Finalized_Data[#All],2,FALSE),"")</f>
        <v>41414</v>
      </c>
      <c r="P19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4" s="6">
        <f>IFERROR(DATE(YEAR(Incoming_Data[[#This Row],[Incoming Day]]),MONTH(Incoming_Data[[#This Row],[Incoming Day]]),1),"")</f>
        <v>41365</v>
      </c>
      <c r="R1914" s="3">
        <f>DATE(YEAR(Incoming_Data[[#This Row],[Incoming Day]]),1,1)</f>
        <v>41275</v>
      </c>
      <c r="S1914" s="6">
        <f>IFERROR(DATE(YEAR(Incoming_Data[[#This Row],[Completed Day]]),MONTH(Incoming_Data[[#This Row],[Completed Day]]),1),"")</f>
        <v>41365</v>
      </c>
      <c r="T1914" s="6">
        <f>IFERROR(DATE(YEAR(Incoming_Data[[#This Row],[Confirmed Day]]),MONTH(Incoming_Data[[#This Row],[Confirmed Day]]),1),"")</f>
        <v>41395</v>
      </c>
      <c r="U1914" s="12">
        <f>IF(ISNUMBER(Incoming_Data[[#This Row],[Completed Day]]),1,0)</f>
        <v>1</v>
      </c>
      <c r="V1914" s="12">
        <f>IF(ISNUMBER(Incoming_Data[[#This Row],[Confirmed Day]]),1,0)</f>
        <v>1</v>
      </c>
      <c r="X1914" t="s">
        <v>12111</v>
      </c>
      <c r="Y1914" s="36">
        <v>41424</v>
      </c>
      <c r="AA1914" t="s">
        <v>1092</v>
      </c>
      <c r="AB1914" s="36">
        <v>41414</v>
      </c>
    </row>
    <row r="1915" spans="2:28" x14ac:dyDescent="0.25">
      <c r="B1915" s="24" t="s">
        <v>30</v>
      </c>
      <c r="C1915" s="24" t="s">
        <v>17</v>
      </c>
      <c r="D1915" s="24" t="s">
        <v>2189</v>
      </c>
      <c r="E1915" s="24" t="s">
        <v>252</v>
      </c>
      <c r="F1915" s="24" t="s">
        <v>253</v>
      </c>
      <c r="G1915" s="36">
        <v>41366</v>
      </c>
      <c r="H1915" s="36">
        <v>41366</v>
      </c>
      <c r="I1915" s="12">
        <v>3</v>
      </c>
      <c r="J1915" s="12">
        <v>3</v>
      </c>
      <c r="K1915" s="12">
        <v>3</v>
      </c>
      <c r="L1915" s="24" t="s">
        <v>10597</v>
      </c>
      <c r="M1915" t="str">
        <f>VLOOKUP(LEFT(Incoming_Data[[#This Row],[Object ID]],1),Lookup[#All],2,FALSE)</f>
        <v>Service Request</v>
      </c>
      <c r="N1915" s="36">
        <f>IFERROR(VLOOKUP(Incoming_Data[[#This Row],[Object ID]],SP_Data[#All],2,FALSE),"")</f>
        <v>41366</v>
      </c>
      <c r="O1915" s="36">
        <f>IFERROR(VLOOKUP(Incoming_Data[[#This Row],[Object ID]],Finalized_Data[#All],2,FALSE),"")</f>
        <v>41414</v>
      </c>
      <c r="P19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5" s="6">
        <f>IFERROR(DATE(YEAR(Incoming_Data[[#This Row],[Incoming Day]]),MONTH(Incoming_Data[[#This Row],[Incoming Day]]),1),"")</f>
        <v>41365</v>
      </c>
      <c r="R1915" s="3">
        <f>DATE(YEAR(Incoming_Data[[#This Row],[Incoming Day]]),1,1)</f>
        <v>41275</v>
      </c>
      <c r="S1915" s="6">
        <f>IFERROR(DATE(YEAR(Incoming_Data[[#This Row],[Completed Day]]),MONTH(Incoming_Data[[#This Row],[Completed Day]]),1),"")</f>
        <v>41365</v>
      </c>
      <c r="T1915" s="6">
        <f>IFERROR(DATE(YEAR(Incoming_Data[[#This Row],[Confirmed Day]]),MONTH(Incoming_Data[[#This Row],[Confirmed Day]]),1),"")</f>
        <v>41395</v>
      </c>
      <c r="U1915" s="12">
        <f>IF(ISNUMBER(Incoming_Data[[#This Row],[Completed Day]]),1,0)</f>
        <v>1</v>
      </c>
      <c r="V1915" s="12">
        <f>IF(ISNUMBER(Incoming_Data[[#This Row],[Confirmed Day]]),1,0)</f>
        <v>1</v>
      </c>
      <c r="X1915" t="s">
        <v>12113</v>
      </c>
      <c r="Y1915" s="36">
        <v>41424</v>
      </c>
      <c r="AA1915" t="s">
        <v>1094</v>
      </c>
      <c r="AB1915" s="36">
        <v>41375</v>
      </c>
    </row>
    <row r="1916" spans="2:28" x14ac:dyDescent="0.25">
      <c r="B1916" s="24" t="s">
        <v>30</v>
      </c>
      <c r="C1916" s="24" t="s">
        <v>17</v>
      </c>
      <c r="D1916" s="24" t="s">
        <v>2189</v>
      </c>
      <c r="E1916" s="24" t="s">
        <v>254</v>
      </c>
      <c r="F1916" s="24" t="s">
        <v>255</v>
      </c>
      <c r="G1916" s="36">
        <v>41366</v>
      </c>
      <c r="H1916" s="36">
        <v>41366</v>
      </c>
      <c r="I1916" s="12">
        <v>3</v>
      </c>
      <c r="J1916" s="12">
        <v>3</v>
      </c>
      <c r="K1916" s="12">
        <v>3</v>
      </c>
      <c r="L1916" s="24" t="s">
        <v>10597</v>
      </c>
      <c r="M1916" t="str">
        <f>VLOOKUP(LEFT(Incoming_Data[[#This Row],[Object ID]],1),Lookup[#All],2,FALSE)</f>
        <v>Service Request</v>
      </c>
      <c r="N1916" s="36">
        <f>IFERROR(VLOOKUP(Incoming_Data[[#This Row],[Object ID]],SP_Data[#All],2,FALSE),"")</f>
        <v>41366</v>
      </c>
      <c r="O1916" s="36">
        <f>IFERROR(VLOOKUP(Incoming_Data[[#This Row],[Object ID]],Finalized_Data[#All],2,FALSE),"")</f>
        <v>41414</v>
      </c>
      <c r="P19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6" s="6">
        <f>IFERROR(DATE(YEAR(Incoming_Data[[#This Row],[Incoming Day]]),MONTH(Incoming_Data[[#This Row],[Incoming Day]]),1),"")</f>
        <v>41365</v>
      </c>
      <c r="R1916" s="3">
        <f>DATE(YEAR(Incoming_Data[[#This Row],[Incoming Day]]),1,1)</f>
        <v>41275</v>
      </c>
      <c r="S1916" s="6">
        <f>IFERROR(DATE(YEAR(Incoming_Data[[#This Row],[Completed Day]]),MONTH(Incoming_Data[[#This Row],[Completed Day]]),1),"")</f>
        <v>41365</v>
      </c>
      <c r="T1916" s="6">
        <f>IFERROR(DATE(YEAR(Incoming_Data[[#This Row],[Confirmed Day]]),MONTH(Incoming_Data[[#This Row],[Confirmed Day]]),1),"")</f>
        <v>41395</v>
      </c>
      <c r="U1916" s="12">
        <f>IF(ISNUMBER(Incoming_Data[[#This Row],[Completed Day]]),1,0)</f>
        <v>1</v>
      </c>
      <c r="V1916" s="12">
        <f>IF(ISNUMBER(Incoming_Data[[#This Row],[Confirmed Day]]),1,0)</f>
        <v>1</v>
      </c>
      <c r="X1916" t="s">
        <v>12114</v>
      </c>
      <c r="Y1916" s="36">
        <v>41424</v>
      </c>
      <c r="AA1916" t="s">
        <v>1685</v>
      </c>
      <c r="AB1916" s="36">
        <v>41414</v>
      </c>
    </row>
    <row r="1917" spans="2:28" x14ac:dyDescent="0.25">
      <c r="B1917" s="24" t="s">
        <v>30</v>
      </c>
      <c r="C1917" s="24" t="s">
        <v>17</v>
      </c>
      <c r="D1917" s="24" t="s">
        <v>2189</v>
      </c>
      <c r="E1917" s="24" t="s">
        <v>262</v>
      </c>
      <c r="F1917" s="24" t="s">
        <v>263</v>
      </c>
      <c r="G1917" s="36">
        <v>41366</v>
      </c>
      <c r="H1917" s="36">
        <v>41366</v>
      </c>
      <c r="I1917" s="12">
        <v>3</v>
      </c>
      <c r="J1917" s="12">
        <v>3</v>
      </c>
      <c r="K1917" s="12">
        <v>3</v>
      </c>
      <c r="L1917" s="24" t="s">
        <v>10597</v>
      </c>
      <c r="M1917" t="str">
        <f>VLOOKUP(LEFT(Incoming_Data[[#This Row],[Object ID]],1),Lookup[#All],2,FALSE)</f>
        <v>Service Request</v>
      </c>
      <c r="N1917" s="36">
        <f>IFERROR(VLOOKUP(Incoming_Data[[#This Row],[Object ID]],SP_Data[#All],2,FALSE),"")</f>
        <v>41366</v>
      </c>
      <c r="O1917" s="36">
        <f>IFERROR(VLOOKUP(Incoming_Data[[#This Row],[Object ID]],Finalized_Data[#All],2,FALSE),"")</f>
        <v>41414</v>
      </c>
      <c r="P19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7" s="6">
        <f>IFERROR(DATE(YEAR(Incoming_Data[[#This Row],[Incoming Day]]),MONTH(Incoming_Data[[#This Row],[Incoming Day]]),1),"")</f>
        <v>41365</v>
      </c>
      <c r="R1917" s="3">
        <f>DATE(YEAR(Incoming_Data[[#This Row],[Incoming Day]]),1,1)</f>
        <v>41275</v>
      </c>
      <c r="S1917" s="6">
        <f>IFERROR(DATE(YEAR(Incoming_Data[[#This Row],[Completed Day]]),MONTH(Incoming_Data[[#This Row],[Completed Day]]),1),"")</f>
        <v>41365</v>
      </c>
      <c r="T1917" s="6">
        <f>IFERROR(DATE(YEAR(Incoming_Data[[#This Row],[Confirmed Day]]),MONTH(Incoming_Data[[#This Row],[Confirmed Day]]),1),"")</f>
        <v>41395</v>
      </c>
      <c r="U1917" s="12">
        <f>IF(ISNUMBER(Incoming_Data[[#This Row],[Completed Day]]),1,0)</f>
        <v>1</v>
      </c>
      <c r="V1917" s="12">
        <f>IF(ISNUMBER(Incoming_Data[[#This Row],[Confirmed Day]]),1,0)</f>
        <v>1</v>
      </c>
      <c r="X1917" t="s">
        <v>11581</v>
      </c>
      <c r="Y1917" s="36">
        <v>41424</v>
      </c>
      <c r="AA1917" t="s">
        <v>1459</v>
      </c>
      <c r="AB1917" s="36">
        <v>41414</v>
      </c>
    </row>
    <row r="1918" spans="2:28" x14ac:dyDescent="0.25">
      <c r="B1918" s="24" t="s">
        <v>30</v>
      </c>
      <c r="C1918" s="24" t="s">
        <v>17</v>
      </c>
      <c r="D1918" s="24" t="s">
        <v>2189</v>
      </c>
      <c r="E1918" s="24" t="s">
        <v>264</v>
      </c>
      <c r="F1918" s="24" t="s">
        <v>265</v>
      </c>
      <c r="G1918" s="36">
        <v>41366</v>
      </c>
      <c r="H1918" s="36">
        <v>41366</v>
      </c>
      <c r="I1918" s="12">
        <v>3</v>
      </c>
      <c r="J1918" s="12">
        <v>3</v>
      </c>
      <c r="K1918" s="12">
        <v>3</v>
      </c>
      <c r="L1918" s="24" t="s">
        <v>10597</v>
      </c>
      <c r="M1918" t="str">
        <f>VLOOKUP(LEFT(Incoming_Data[[#This Row],[Object ID]],1),Lookup[#All],2,FALSE)</f>
        <v>Service Request</v>
      </c>
      <c r="N1918" s="36">
        <f>IFERROR(VLOOKUP(Incoming_Data[[#This Row],[Object ID]],SP_Data[#All],2,FALSE),"")</f>
        <v>41366</v>
      </c>
      <c r="O1918" s="36">
        <f>IFERROR(VLOOKUP(Incoming_Data[[#This Row],[Object ID]],Finalized_Data[#All],2,FALSE),"")</f>
        <v>41425</v>
      </c>
      <c r="P19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8" s="6">
        <f>IFERROR(DATE(YEAR(Incoming_Data[[#This Row],[Incoming Day]]),MONTH(Incoming_Data[[#This Row],[Incoming Day]]),1),"")</f>
        <v>41365</v>
      </c>
      <c r="R1918" s="3">
        <f>DATE(YEAR(Incoming_Data[[#This Row],[Incoming Day]]),1,1)</f>
        <v>41275</v>
      </c>
      <c r="S1918" s="6">
        <f>IFERROR(DATE(YEAR(Incoming_Data[[#This Row],[Completed Day]]),MONTH(Incoming_Data[[#This Row],[Completed Day]]),1),"")</f>
        <v>41365</v>
      </c>
      <c r="T1918" s="6">
        <f>IFERROR(DATE(YEAR(Incoming_Data[[#This Row],[Confirmed Day]]),MONTH(Incoming_Data[[#This Row],[Confirmed Day]]),1),"")</f>
        <v>41395</v>
      </c>
      <c r="U1918" s="12">
        <f>IF(ISNUMBER(Incoming_Data[[#This Row],[Completed Day]]),1,0)</f>
        <v>1</v>
      </c>
      <c r="V1918" s="12">
        <f>IF(ISNUMBER(Incoming_Data[[#This Row],[Confirmed Day]]),1,0)</f>
        <v>1</v>
      </c>
      <c r="X1918" t="s">
        <v>10769</v>
      </c>
      <c r="Y1918" s="36">
        <v>41424</v>
      </c>
      <c r="AA1918" t="s">
        <v>1842</v>
      </c>
      <c r="AB1918" s="36">
        <v>41419</v>
      </c>
    </row>
    <row r="1919" spans="2:28" x14ac:dyDescent="0.25">
      <c r="B1919" s="24" t="s">
        <v>30</v>
      </c>
      <c r="C1919" s="24" t="s">
        <v>17</v>
      </c>
      <c r="D1919" s="24" t="s">
        <v>2189</v>
      </c>
      <c r="E1919" s="24" t="s">
        <v>266</v>
      </c>
      <c r="F1919" s="24" t="s">
        <v>267</v>
      </c>
      <c r="G1919" s="36">
        <v>41366</v>
      </c>
      <c r="H1919" s="36">
        <v>41366</v>
      </c>
      <c r="I1919" s="12">
        <v>3</v>
      </c>
      <c r="J1919" s="12">
        <v>3</v>
      </c>
      <c r="K1919" s="12">
        <v>3</v>
      </c>
      <c r="L1919" s="24" t="s">
        <v>10597</v>
      </c>
      <c r="M1919" t="str">
        <f>VLOOKUP(LEFT(Incoming_Data[[#This Row],[Object ID]],1),Lookup[#All],2,FALSE)</f>
        <v>Service Request</v>
      </c>
      <c r="N1919" s="36">
        <f>IFERROR(VLOOKUP(Incoming_Data[[#This Row],[Object ID]],SP_Data[#All],2,FALSE),"")</f>
        <v>41366</v>
      </c>
      <c r="O1919" s="36">
        <f>IFERROR(VLOOKUP(Incoming_Data[[#This Row],[Object ID]],Finalized_Data[#All],2,FALSE),"")</f>
        <v>41425</v>
      </c>
      <c r="P19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19" s="6">
        <f>IFERROR(DATE(YEAR(Incoming_Data[[#This Row],[Incoming Day]]),MONTH(Incoming_Data[[#This Row],[Incoming Day]]),1),"")</f>
        <v>41365</v>
      </c>
      <c r="R1919" s="3">
        <f>DATE(YEAR(Incoming_Data[[#This Row],[Incoming Day]]),1,1)</f>
        <v>41275</v>
      </c>
      <c r="S1919" s="6">
        <f>IFERROR(DATE(YEAR(Incoming_Data[[#This Row],[Completed Day]]),MONTH(Incoming_Data[[#This Row],[Completed Day]]),1),"")</f>
        <v>41365</v>
      </c>
      <c r="T1919" s="6">
        <f>IFERROR(DATE(YEAR(Incoming_Data[[#This Row],[Confirmed Day]]),MONTH(Incoming_Data[[#This Row],[Confirmed Day]]),1),"")</f>
        <v>41395</v>
      </c>
      <c r="U1919" s="12">
        <f>IF(ISNUMBER(Incoming_Data[[#This Row],[Completed Day]]),1,0)</f>
        <v>1</v>
      </c>
      <c r="V1919" s="12">
        <f>IF(ISNUMBER(Incoming_Data[[#This Row],[Confirmed Day]]),1,0)</f>
        <v>1</v>
      </c>
      <c r="X1919" t="s">
        <v>10619</v>
      </c>
      <c r="Y1919" s="36">
        <v>41424</v>
      </c>
      <c r="AA1919" t="s">
        <v>1096</v>
      </c>
      <c r="AB1919" s="36">
        <v>41386</v>
      </c>
    </row>
    <row r="1920" spans="2:28" x14ac:dyDescent="0.25">
      <c r="B1920" s="24" t="s">
        <v>30</v>
      </c>
      <c r="C1920" s="24" t="s">
        <v>17</v>
      </c>
      <c r="D1920" s="24" t="s">
        <v>2189</v>
      </c>
      <c r="E1920" s="24" t="s">
        <v>268</v>
      </c>
      <c r="F1920" s="24" t="s">
        <v>269</v>
      </c>
      <c r="G1920" s="36">
        <v>41366</v>
      </c>
      <c r="H1920" s="36">
        <v>41366</v>
      </c>
      <c r="I1920" s="12">
        <v>3</v>
      </c>
      <c r="J1920" s="12">
        <v>3</v>
      </c>
      <c r="K1920" s="12">
        <v>3</v>
      </c>
      <c r="L1920" s="24" t="s">
        <v>10597</v>
      </c>
      <c r="M1920" t="str">
        <f>VLOOKUP(LEFT(Incoming_Data[[#This Row],[Object ID]],1),Lookup[#All],2,FALSE)</f>
        <v>Service Request</v>
      </c>
      <c r="N1920" s="36">
        <f>IFERROR(VLOOKUP(Incoming_Data[[#This Row],[Object ID]],SP_Data[#All],2,FALSE),"")</f>
        <v>41366</v>
      </c>
      <c r="O1920" s="36">
        <f>IFERROR(VLOOKUP(Incoming_Data[[#This Row],[Object ID]],Finalized_Data[#All],2,FALSE),"")</f>
        <v>41425</v>
      </c>
      <c r="P19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0" s="6">
        <f>IFERROR(DATE(YEAR(Incoming_Data[[#This Row],[Incoming Day]]),MONTH(Incoming_Data[[#This Row],[Incoming Day]]),1),"")</f>
        <v>41365</v>
      </c>
      <c r="R1920" s="3">
        <f>DATE(YEAR(Incoming_Data[[#This Row],[Incoming Day]]),1,1)</f>
        <v>41275</v>
      </c>
      <c r="S1920" s="6">
        <f>IFERROR(DATE(YEAR(Incoming_Data[[#This Row],[Completed Day]]),MONTH(Incoming_Data[[#This Row],[Completed Day]]),1),"")</f>
        <v>41365</v>
      </c>
      <c r="T1920" s="6">
        <f>IFERROR(DATE(YEAR(Incoming_Data[[#This Row],[Confirmed Day]]),MONTH(Incoming_Data[[#This Row],[Confirmed Day]]),1),"")</f>
        <v>41395</v>
      </c>
      <c r="U1920" s="12">
        <f>IF(ISNUMBER(Incoming_Data[[#This Row],[Completed Day]]),1,0)</f>
        <v>1</v>
      </c>
      <c r="V1920" s="12">
        <f>IF(ISNUMBER(Incoming_Data[[#This Row],[Confirmed Day]]),1,0)</f>
        <v>1</v>
      </c>
      <c r="X1920" t="s">
        <v>12115</v>
      </c>
      <c r="Y1920" s="36">
        <v>41425</v>
      </c>
      <c r="AA1920" t="s">
        <v>1959</v>
      </c>
      <c r="AB1920" s="36">
        <v>41414</v>
      </c>
    </row>
    <row r="1921" spans="2:28" x14ac:dyDescent="0.25">
      <c r="B1921" s="24" t="s">
        <v>30</v>
      </c>
      <c r="C1921" s="24" t="s">
        <v>17</v>
      </c>
      <c r="D1921" s="24" t="s">
        <v>2189</v>
      </c>
      <c r="E1921" s="24" t="s">
        <v>270</v>
      </c>
      <c r="F1921" s="24" t="s">
        <v>271</v>
      </c>
      <c r="G1921" s="36">
        <v>41366</v>
      </c>
      <c r="H1921" s="36">
        <v>41366</v>
      </c>
      <c r="I1921" s="12">
        <v>3</v>
      </c>
      <c r="J1921" s="12">
        <v>3</v>
      </c>
      <c r="K1921" s="12">
        <v>3</v>
      </c>
      <c r="L1921" s="24" t="s">
        <v>10597</v>
      </c>
      <c r="M1921" t="str">
        <f>VLOOKUP(LEFT(Incoming_Data[[#This Row],[Object ID]],1),Lookup[#All],2,FALSE)</f>
        <v>Service Request</v>
      </c>
      <c r="N1921" s="36">
        <f>IFERROR(VLOOKUP(Incoming_Data[[#This Row],[Object ID]],SP_Data[#All],2,FALSE),"")</f>
        <v>41366</v>
      </c>
      <c r="O1921" s="36">
        <f>IFERROR(VLOOKUP(Incoming_Data[[#This Row],[Object ID]],Finalized_Data[#All],2,FALSE),"")</f>
        <v>41414</v>
      </c>
      <c r="P19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1" s="6">
        <f>IFERROR(DATE(YEAR(Incoming_Data[[#This Row],[Incoming Day]]),MONTH(Incoming_Data[[#This Row],[Incoming Day]]),1),"")</f>
        <v>41365</v>
      </c>
      <c r="R1921" s="3">
        <f>DATE(YEAR(Incoming_Data[[#This Row],[Incoming Day]]),1,1)</f>
        <v>41275</v>
      </c>
      <c r="S1921" s="6">
        <f>IFERROR(DATE(YEAR(Incoming_Data[[#This Row],[Completed Day]]),MONTH(Incoming_Data[[#This Row],[Completed Day]]),1),"")</f>
        <v>41365</v>
      </c>
      <c r="T1921" s="6">
        <f>IFERROR(DATE(YEAR(Incoming_Data[[#This Row],[Confirmed Day]]),MONTH(Incoming_Data[[#This Row],[Confirmed Day]]),1),"")</f>
        <v>41395</v>
      </c>
      <c r="U1921" s="12">
        <f>IF(ISNUMBER(Incoming_Data[[#This Row],[Completed Day]]),1,0)</f>
        <v>1</v>
      </c>
      <c r="V1921" s="12">
        <f>IF(ISNUMBER(Incoming_Data[[#This Row],[Confirmed Day]]),1,0)</f>
        <v>1</v>
      </c>
      <c r="X1921" t="s">
        <v>11891</v>
      </c>
      <c r="Y1921" s="36">
        <v>41425</v>
      </c>
      <c r="AA1921" t="s">
        <v>1098</v>
      </c>
      <c r="AB1921" s="36">
        <v>41414</v>
      </c>
    </row>
    <row r="1922" spans="2:28" x14ac:dyDescent="0.25">
      <c r="B1922" s="24" t="s">
        <v>30</v>
      </c>
      <c r="C1922" s="24" t="s">
        <v>17</v>
      </c>
      <c r="D1922" s="24" t="s">
        <v>2189</v>
      </c>
      <c r="E1922" s="24" t="s">
        <v>272</v>
      </c>
      <c r="F1922" s="24" t="s">
        <v>253</v>
      </c>
      <c r="G1922" s="36">
        <v>41366</v>
      </c>
      <c r="H1922" s="36">
        <v>41366</v>
      </c>
      <c r="I1922" s="12">
        <v>3</v>
      </c>
      <c r="J1922" s="12">
        <v>3</v>
      </c>
      <c r="K1922" s="12">
        <v>3</v>
      </c>
      <c r="L1922" s="24" t="s">
        <v>10597</v>
      </c>
      <c r="M1922" t="str">
        <f>VLOOKUP(LEFT(Incoming_Data[[#This Row],[Object ID]],1),Lookup[#All],2,FALSE)</f>
        <v>Service Request</v>
      </c>
      <c r="N1922" s="36">
        <f>IFERROR(VLOOKUP(Incoming_Data[[#This Row],[Object ID]],SP_Data[#All],2,FALSE),"")</f>
        <v>41366</v>
      </c>
      <c r="O1922" s="36">
        <f>IFERROR(VLOOKUP(Incoming_Data[[#This Row],[Object ID]],Finalized_Data[#All],2,FALSE),"")</f>
        <v>41414</v>
      </c>
      <c r="P19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2" s="6">
        <f>IFERROR(DATE(YEAR(Incoming_Data[[#This Row],[Incoming Day]]),MONTH(Incoming_Data[[#This Row],[Incoming Day]]),1),"")</f>
        <v>41365</v>
      </c>
      <c r="R1922" s="3">
        <f>DATE(YEAR(Incoming_Data[[#This Row],[Incoming Day]]),1,1)</f>
        <v>41275</v>
      </c>
      <c r="S1922" s="6">
        <f>IFERROR(DATE(YEAR(Incoming_Data[[#This Row],[Completed Day]]),MONTH(Incoming_Data[[#This Row],[Completed Day]]),1),"")</f>
        <v>41365</v>
      </c>
      <c r="T1922" s="6">
        <f>IFERROR(DATE(YEAR(Incoming_Data[[#This Row],[Confirmed Day]]),MONTH(Incoming_Data[[#This Row],[Confirmed Day]]),1),"")</f>
        <v>41395</v>
      </c>
      <c r="U1922" s="12">
        <f>IF(ISNUMBER(Incoming_Data[[#This Row],[Completed Day]]),1,0)</f>
        <v>1</v>
      </c>
      <c r="V1922" s="12">
        <f>IF(ISNUMBER(Incoming_Data[[#This Row],[Confirmed Day]]),1,0)</f>
        <v>1</v>
      </c>
      <c r="X1922" t="s">
        <v>11893</v>
      </c>
      <c r="Y1922" s="36">
        <v>41425</v>
      </c>
      <c r="AA1922" t="s">
        <v>1100</v>
      </c>
      <c r="AB1922" s="36">
        <v>41426</v>
      </c>
    </row>
    <row r="1923" spans="2:28" x14ac:dyDescent="0.25">
      <c r="B1923" s="24" t="s">
        <v>30</v>
      </c>
      <c r="C1923" s="24" t="s">
        <v>17</v>
      </c>
      <c r="D1923" s="24" t="s">
        <v>2189</v>
      </c>
      <c r="E1923" s="24" t="s">
        <v>273</v>
      </c>
      <c r="F1923" s="24" t="s">
        <v>274</v>
      </c>
      <c r="G1923" s="36">
        <v>41366</v>
      </c>
      <c r="H1923" s="36">
        <v>41366</v>
      </c>
      <c r="I1923" s="12">
        <v>3</v>
      </c>
      <c r="J1923" s="12">
        <v>3</v>
      </c>
      <c r="K1923" s="12">
        <v>3</v>
      </c>
      <c r="L1923" s="24" t="s">
        <v>10597</v>
      </c>
      <c r="M1923" t="str">
        <f>VLOOKUP(LEFT(Incoming_Data[[#This Row],[Object ID]],1),Lookup[#All],2,FALSE)</f>
        <v>Service Request</v>
      </c>
      <c r="N1923" s="36">
        <f>IFERROR(VLOOKUP(Incoming_Data[[#This Row],[Object ID]],SP_Data[#All],2,FALSE),"")</f>
        <v>41366</v>
      </c>
      <c r="O1923" s="36">
        <f>IFERROR(VLOOKUP(Incoming_Data[[#This Row],[Object ID]],Finalized_Data[#All],2,FALSE),"")</f>
        <v>41366</v>
      </c>
      <c r="P19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3" s="6">
        <f>IFERROR(DATE(YEAR(Incoming_Data[[#This Row],[Incoming Day]]),MONTH(Incoming_Data[[#This Row],[Incoming Day]]),1),"")</f>
        <v>41365</v>
      </c>
      <c r="R1923" s="3">
        <f>DATE(YEAR(Incoming_Data[[#This Row],[Incoming Day]]),1,1)</f>
        <v>41275</v>
      </c>
      <c r="S1923" s="6">
        <f>IFERROR(DATE(YEAR(Incoming_Data[[#This Row],[Completed Day]]),MONTH(Incoming_Data[[#This Row],[Completed Day]]),1),"")</f>
        <v>41365</v>
      </c>
      <c r="T1923" s="6">
        <f>IFERROR(DATE(YEAR(Incoming_Data[[#This Row],[Confirmed Day]]),MONTH(Incoming_Data[[#This Row],[Confirmed Day]]),1),"")</f>
        <v>41365</v>
      </c>
      <c r="U1923" s="12">
        <f>IF(ISNUMBER(Incoming_Data[[#This Row],[Completed Day]]),1,0)</f>
        <v>1</v>
      </c>
      <c r="V1923" s="12">
        <f>IF(ISNUMBER(Incoming_Data[[#This Row],[Confirmed Day]]),1,0)</f>
        <v>1</v>
      </c>
      <c r="X1923" t="s">
        <v>12116</v>
      </c>
      <c r="Y1923" s="36">
        <v>41425</v>
      </c>
      <c r="AA1923" t="s">
        <v>1461</v>
      </c>
      <c r="AB1923" s="36">
        <v>41414</v>
      </c>
    </row>
    <row r="1924" spans="2:28" x14ac:dyDescent="0.25">
      <c r="B1924" s="24" t="s">
        <v>30</v>
      </c>
      <c r="C1924" s="24" t="s">
        <v>17</v>
      </c>
      <c r="D1924" s="24" t="s">
        <v>2189</v>
      </c>
      <c r="E1924" s="24" t="s">
        <v>275</v>
      </c>
      <c r="F1924" s="24" t="s">
        <v>276</v>
      </c>
      <c r="G1924" s="36">
        <v>41366</v>
      </c>
      <c r="H1924" s="36">
        <v>41366</v>
      </c>
      <c r="I1924" s="12">
        <v>3</v>
      </c>
      <c r="J1924" s="12">
        <v>3</v>
      </c>
      <c r="K1924" s="12">
        <v>3</v>
      </c>
      <c r="L1924" s="24" t="s">
        <v>10597</v>
      </c>
      <c r="M1924" t="str">
        <f>VLOOKUP(LEFT(Incoming_Data[[#This Row],[Object ID]],1),Lookup[#All],2,FALSE)</f>
        <v>Service Request</v>
      </c>
      <c r="N1924" s="36">
        <f>IFERROR(VLOOKUP(Incoming_Data[[#This Row],[Object ID]],SP_Data[#All],2,FALSE),"")</f>
        <v>41366</v>
      </c>
      <c r="O1924" s="36">
        <f>IFERROR(VLOOKUP(Incoming_Data[[#This Row],[Object ID]],Finalized_Data[#All],2,FALSE),"")</f>
        <v>41414</v>
      </c>
      <c r="P19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4" s="6">
        <f>IFERROR(DATE(YEAR(Incoming_Data[[#This Row],[Incoming Day]]),MONTH(Incoming_Data[[#This Row],[Incoming Day]]),1),"")</f>
        <v>41365</v>
      </c>
      <c r="R1924" s="3">
        <f>DATE(YEAR(Incoming_Data[[#This Row],[Incoming Day]]),1,1)</f>
        <v>41275</v>
      </c>
      <c r="S1924" s="6">
        <f>IFERROR(DATE(YEAR(Incoming_Data[[#This Row],[Completed Day]]),MONTH(Incoming_Data[[#This Row],[Completed Day]]),1),"")</f>
        <v>41365</v>
      </c>
      <c r="T1924" s="6">
        <f>IFERROR(DATE(YEAR(Incoming_Data[[#This Row],[Confirmed Day]]),MONTH(Incoming_Data[[#This Row],[Confirmed Day]]),1),"")</f>
        <v>41395</v>
      </c>
      <c r="U1924" s="12">
        <f>IF(ISNUMBER(Incoming_Data[[#This Row],[Completed Day]]),1,0)</f>
        <v>1</v>
      </c>
      <c r="V1924" s="12">
        <f>IF(ISNUMBER(Incoming_Data[[#This Row],[Confirmed Day]]),1,0)</f>
        <v>1</v>
      </c>
      <c r="X1924" t="s">
        <v>11894</v>
      </c>
      <c r="Y1924" s="36">
        <v>41425</v>
      </c>
      <c r="AA1924" t="s">
        <v>1687</v>
      </c>
      <c r="AB1924" s="36">
        <v>41404</v>
      </c>
    </row>
    <row r="1925" spans="2:28" x14ac:dyDescent="0.25">
      <c r="B1925" s="24" t="s">
        <v>30</v>
      </c>
      <c r="C1925" s="24" t="s">
        <v>17</v>
      </c>
      <c r="D1925" s="24" t="s">
        <v>2189</v>
      </c>
      <c r="E1925" s="24" t="s">
        <v>277</v>
      </c>
      <c r="F1925" s="24" t="s">
        <v>278</v>
      </c>
      <c r="G1925" s="36">
        <v>41366</v>
      </c>
      <c r="H1925" s="36">
        <v>41366</v>
      </c>
      <c r="I1925" s="12">
        <v>3</v>
      </c>
      <c r="J1925" s="12">
        <v>3</v>
      </c>
      <c r="K1925" s="12">
        <v>3</v>
      </c>
      <c r="L1925" s="24" t="s">
        <v>10597</v>
      </c>
      <c r="M1925" t="str">
        <f>VLOOKUP(LEFT(Incoming_Data[[#This Row],[Object ID]],1),Lookup[#All],2,FALSE)</f>
        <v>Service Request</v>
      </c>
      <c r="N1925" s="36">
        <f>IFERROR(VLOOKUP(Incoming_Data[[#This Row],[Object ID]],SP_Data[#All],2,FALSE),"")</f>
        <v>41366</v>
      </c>
      <c r="O1925" s="36">
        <f>IFERROR(VLOOKUP(Incoming_Data[[#This Row],[Object ID]],Finalized_Data[#All],2,FALSE),"")</f>
        <v>41369</v>
      </c>
      <c r="P19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5" s="6">
        <f>IFERROR(DATE(YEAR(Incoming_Data[[#This Row],[Incoming Day]]),MONTH(Incoming_Data[[#This Row],[Incoming Day]]),1),"")</f>
        <v>41365</v>
      </c>
      <c r="R1925" s="3">
        <f>DATE(YEAR(Incoming_Data[[#This Row],[Incoming Day]]),1,1)</f>
        <v>41275</v>
      </c>
      <c r="S1925" s="6">
        <f>IFERROR(DATE(YEAR(Incoming_Data[[#This Row],[Completed Day]]),MONTH(Incoming_Data[[#This Row],[Completed Day]]),1),"")</f>
        <v>41365</v>
      </c>
      <c r="T1925" s="6">
        <f>IFERROR(DATE(YEAR(Incoming_Data[[#This Row],[Confirmed Day]]),MONTH(Incoming_Data[[#This Row],[Confirmed Day]]),1),"")</f>
        <v>41365</v>
      </c>
      <c r="U1925" s="12">
        <f>IF(ISNUMBER(Incoming_Data[[#This Row],[Completed Day]]),1,0)</f>
        <v>1</v>
      </c>
      <c r="V1925" s="12">
        <f>IF(ISNUMBER(Incoming_Data[[#This Row],[Confirmed Day]]),1,0)</f>
        <v>1</v>
      </c>
      <c r="X1925" t="s">
        <v>11895</v>
      </c>
      <c r="Y1925" s="36">
        <v>41425</v>
      </c>
      <c r="AA1925" t="s">
        <v>1463</v>
      </c>
      <c r="AB1925" s="36">
        <v>41368</v>
      </c>
    </row>
    <row r="1926" spans="2:28" x14ac:dyDescent="0.25">
      <c r="B1926" s="24" t="s">
        <v>30</v>
      </c>
      <c r="C1926" s="24" t="s">
        <v>17</v>
      </c>
      <c r="D1926" s="24" t="s">
        <v>2189</v>
      </c>
      <c r="E1926" s="24" t="s">
        <v>279</v>
      </c>
      <c r="F1926" s="24" t="s">
        <v>280</v>
      </c>
      <c r="G1926" s="36">
        <v>41366</v>
      </c>
      <c r="H1926" s="36">
        <v>41366</v>
      </c>
      <c r="I1926" s="12">
        <v>3</v>
      </c>
      <c r="J1926" s="12">
        <v>3</v>
      </c>
      <c r="K1926" s="12">
        <v>3</v>
      </c>
      <c r="L1926" s="24" t="s">
        <v>10597</v>
      </c>
      <c r="M1926" t="str">
        <f>VLOOKUP(LEFT(Incoming_Data[[#This Row],[Object ID]],1),Lookup[#All],2,FALSE)</f>
        <v>Service Request</v>
      </c>
      <c r="N1926" s="36">
        <f>IFERROR(VLOOKUP(Incoming_Data[[#This Row],[Object ID]],SP_Data[#All],2,FALSE),"")</f>
        <v>41368</v>
      </c>
      <c r="O1926" s="36">
        <f>IFERROR(VLOOKUP(Incoming_Data[[#This Row],[Object ID]],Finalized_Data[#All],2,FALSE),"")</f>
        <v>41414</v>
      </c>
      <c r="P19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6" s="6">
        <f>IFERROR(DATE(YEAR(Incoming_Data[[#This Row],[Incoming Day]]),MONTH(Incoming_Data[[#This Row],[Incoming Day]]),1),"")</f>
        <v>41365</v>
      </c>
      <c r="R1926" s="3">
        <f>DATE(YEAR(Incoming_Data[[#This Row],[Incoming Day]]),1,1)</f>
        <v>41275</v>
      </c>
      <c r="S1926" s="6">
        <f>IFERROR(DATE(YEAR(Incoming_Data[[#This Row],[Completed Day]]),MONTH(Incoming_Data[[#This Row],[Completed Day]]),1),"")</f>
        <v>41365</v>
      </c>
      <c r="T1926" s="6">
        <f>IFERROR(DATE(YEAR(Incoming_Data[[#This Row],[Confirmed Day]]),MONTH(Incoming_Data[[#This Row],[Confirmed Day]]),1),"")</f>
        <v>41395</v>
      </c>
      <c r="U1926" s="12">
        <f>IF(ISNUMBER(Incoming_Data[[#This Row],[Completed Day]]),1,0)</f>
        <v>1</v>
      </c>
      <c r="V1926" s="12">
        <f>IF(ISNUMBER(Incoming_Data[[#This Row],[Confirmed Day]]),1,0)</f>
        <v>1</v>
      </c>
      <c r="X1926" t="s">
        <v>12170</v>
      </c>
      <c r="Y1926" s="36">
        <v>41429</v>
      </c>
      <c r="AA1926" t="s">
        <v>1465</v>
      </c>
      <c r="AB1926" s="36">
        <v>41376</v>
      </c>
    </row>
    <row r="1927" spans="2:28" x14ac:dyDescent="0.25">
      <c r="B1927" s="24" t="s">
        <v>30</v>
      </c>
      <c r="C1927" s="24" t="s">
        <v>17</v>
      </c>
      <c r="D1927" s="24" t="s">
        <v>2189</v>
      </c>
      <c r="E1927" s="24" t="s">
        <v>281</v>
      </c>
      <c r="F1927" s="24" t="s">
        <v>276</v>
      </c>
      <c r="G1927" s="36">
        <v>41366</v>
      </c>
      <c r="H1927" s="36">
        <v>41366</v>
      </c>
      <c r="I1927" s="12">
        <v>3</v>
      </c>
      <c r="J1927" s="12">
        <v>3</v>
      </c>
      <c r="K1927" s="12">
        <v>3</v>
      </c>
      <c r="L1927" s="24" t="s">
        <v>10597</v>
      </c>
      <c r="M1927" t="str">
        <f>VLOOKUP(LEFT(Incoming_Data[[#This Row],[Object ID]],1),Lookup[#All],2,FALSE)</f>
        <v>Service Request</v>
      </c>
      <c r="N1927" s="36">
        <f>IFERROR(VLOOKUP(Incoming_Data[[#This Row],[Object ID]],SP_Data[#All],2,FALSE),"")</f>
        <v>41366</v>
      </c>
      <c r="O1927" s="36">
        <f>IFERROR(VLOOKUP(Incoming_Data[[#This Row],[Object ID]],Finalized_Data[#All],2,FALSE),"")</f>
        <v>41414</v>
      </c>
      <c r="P19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7" s="6">
        <f>IFERROR(DATE(YEAR(Incoming_Data[[#This Row],[Incoming Day]]),MONTH(Incoming_Data[[#This Row],[Incoming Day]]),1),"")</f>
        <v>41365</v>
      </c>
      <c r="R1927" s="3">
        <f>DATE(YEAR(Incoming_Data[[#This Row],[Incoming Day]]),1,1)</f>
        <v>41275</v>
      </c>
      <c r="S1927" s="6">
        <f>IFERROR(DATE(YEAR(Incoming_Data[[#This Row],[Completed Day]]),MONTH(Incoming_Data[[#This Row],[Completed Day]]),1),"")</f>
        <v>41365</v>
      </c>
      <c r="T1927" s="6">
        <f>IFERROR(DATE(YEAR(Incoming_Data[[#This Row],[Confirmed Day]]),MONTH(Incoming_Data[[#This Row],[Confirmed Day]]),1),"")</f>
        <v>41395</v>
      </c>
      <c r="U1927" s="12">
        <f>IF(ISNUMBER(Incoming_Data[[#This Row],[Completed Day]]),1,0)</f>
        <v>1</v>
      </c>
      <c r="V1927" s="12">
        <f>IF(ISNUMBER(Incoming_Data[[#This Row],[Confirmed Day]]),1,0)</f>
        <v>1</v>
      </c>
      <c r="X1927" t="s">
        <v>1433</v>
      </c>
      <c r="Y1927" s="36">
        <v>41425</v>
      </c>
      <c r="AA1927" t="s">
        <v>1102</v>
      </c>
      <c r="AB1927" s="36">
        <v>41369</v>
      </c>
    </row>
    <row r="1928" spans="2:28" x14ac:dyDescent="0.25">
      <c r="B1928" s="24" t="s">
        <v>30</v>
      </c>
      <c r="C1928" s="24" t="s">
        <v>17</v>
      </c>
      <c r="D1928" s="24" t="s">
        <v>2189</v>
      </c>
      <c r="E1928" s="24" t="s">
        <v>282</v>
      </c>
      <c r="F1928" s="24" t="s">
        <v>276</v>
      </c>
      <c r="G1928" s="36">
        <v>41366</v>
      </c>
      <c r="H1928" s="36">
        <v>41366</v>
      </c>
      <c r="I1928" s="12">
        <v>3</v>
      </c>
      <c r="J1928" s="12">
        <v>3</v>
      </c>
      <c r="K1928" s="12">
        <v>3</v>
      </c>
      <c r="L1928" s="24" t="s">
        <v>10597</v>
      </c>
      <c r="M1928" t="str">
        <f>VLOOKUP(LEFT(Incoming_Data[[#This Row],[Object ID]],1),Lookup[#All],2,FALSE)</f>
        <v>Service Request</v>
      </c>
      <c r="N1928" s="36">
        <f>IFERROR(VLOOKUP(Incoming_Data[[#This Row],[Object ID]],SP_Data[#All],2,FALSE),"")</f>
        <v>41366</v>
      </c>
      <c r="O1928" s="36">
        <f>IFERROR(VLOOKUP(Incoming_Data[[#This Row],[Object ID]],Finalized_Data[#All],2,FALSE),"")</f>
        <v>41414</v>
      </c>
      <c r="P19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8" s="6">
        <f>IFERROR(DATE(YEAR(Incoming_Data[[#This Row],[Incoming Day]]),MONTH(Incoming_Data[[#This Row],[Incoming Day]]),1),"")</f>
        <v>41365</v>
      </c>
      <c r="R1928" s="3">
        <f>DATE(YEAR(Incoming_Data[[#This Row],[Incoming Day]]),1,1)</f>
        <v>41275</v>
      </c>
      <c r="S1928" s="6">
        <f>IFERROR(DATE(YEAR(Incoming_Data[[#This Row],[Completed Day]]),MONTH(Incoming_Data[[#This Row],[Completed Day]]),1),"")</f>
        <v>41365</v>
      </c>
      <c r="T1928" s="6">
        <f>IFERROR(DATE(YEAR(Incoming_Data[[#This Row],[Confirmed Day]]),MONTH(Incoming_Data[[#This Row],[Confirmed Day]]),1),"")</f>
        <v>41395</v>
      </c>
      <c r="U1928" s="12">
        <f>IF(ISNUMBER(Incoming_Data[[#This Row],[Completed Day]]),1,0)</f>
        <v>1</v>
      </c>
      <c r="V1928" s="12">
        <f>IF(ISNUMBER(Incoming_Data[[#This Row],[Confirmed Day]]),1,0)</f>
        <v>1</v>
      </c>
      <c r="X1928" t="s">
        <v>12117</v>
      </c>
      <c r="Y1928" s="36">
        <v>41425</v>
      </c>
      <c r="AA1928" t="s">
        <v>1844</v>
      </c>
      <c r="AB1928" s="36">
        <v>41400</v>
      </c>
    </row>
    <row r="1929" spans="2:28" x14ac:dyDescent="0.25">
      <c r="B1929" s="24" t="s">
        <v>30</v>
      </c>
      <c r="C1929" s="24" t="s">
        <v>17</v>
      </c>
      <c r="D1929" s="24" t="s">
        <v>2189</v>
      </c>
      <c r="E1929" s="24" t="s">
        <v>283</v>
      </c>
      <c r="F1929" s="24" t="s">
        <v>284</v>
      </c>
      <c r="G1929" s="36">
        <v>41366</v>
      </c>
      <c r="H1929" s="36">
        <v>41366</v>
      </c>
      <c r="I1929" s="12">
        <v>3</v>
      </c>
      <c r="J1929" s="12">
        <v>3</v>
      </c>
      <c r="K1929" s="12">
        <v>3</v>
      </c>
      <c r="L1929" s="24" t="s">
        <v>10597</v>
      </c>
      <c r="M1929" t="str">
        <f>VLOOKUP(LEFT(Incoming_Data[[#This Row],[Object ID]],1),Lookup[#All],2,FALSE)</f>
        <v>Service Request</v>
      </c>
      <c r="N1929" s="36">
        <f>IFERROR(VLOOKUP(Incoming_Data[[#This Row],[Object ID]],SP_Data[#All],2,FALSE),"")</f>
        <v>41366</v>
      </c>
      <c r="O1929" s="36">
        <f>IFERROR(VLOOKUP(Incoming_Data[[#This Row],[Object ID]],Finalized_Data[#All],2,FALSE),"")</f>
        <v>41414</v>
      </c>
      <c r="P19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29" s="6">
        <f>IFERROR(DATE(YEAR(Incoming_Data[[#This Row],[Incoming Day]]),MONTH(Incoming_Data[[#This Row],[Incoming Day]]),1),"")</f>
        <v>41365</v>
      </c>
      <c r="R1929" s="3">
        <f>DATE(YEAR(Incoming_Data[[#This Row],[Incoming Day]]),1,1)</f>
        <v>41275</v>
      </c>
      <c r="S1929" s="6">
        <f>IFERROR(DATE(YEAR(Incoming_Data[[#This Row],[Completed Day]]),MONTH(Incoming_Data[[#This Row],[Completed Day]]),1),"")</f>
        <v>41365</v>
      </c>
      <c r="T1929" s="6">
        <f>IFERROR(DATE(YEAR(Incoming_Data[[#This Row],[Confirmed Day]]),MONTH(Incoming_Data[[#This Row],[Confirmed Day]]),1),"")</f>
        <v>41395</v>
      </c>
      <c r="U1929" s="12">
        <f>IF(ISNUMBER(Incoming_Data[[#This Row],[Completed Day]]),1,0)</f>
        <v>1</v>
      </c>
      <c r="V1929" s="12">
        <f>IF(ISNUMBER(Incoming_Data[[#This Row],[Confirmed Day]]),1,0)</f>
        <v>1</v>
      </c>
      <c r="X1929" t="s">
        <v>12118</v>
      </c>
      <c r="Y1929" s="36">
        <v>41425</v>
      </c>
      <c r="AA1929" t="s">
        <v>1961</v>
      </c>
      <c r="AB1929" s="36">
        <v>41407</v>
      </c>
    </row>
    <row r="1930" spans="2:28" x14ac:dyDescent="0.25">
      <c r="B1930" s="24" t="s">
        <v>30</v>
      </c>
      <c r="C1930" s="24" t="s">
        <v>17</v>
      </c>
      <c r="D1930" s="24" t="s">
        <v>2189</v>
      </c>
      <c r="E1930" s="24" t="s">
        <v>285</v>
      </c>
      <c r="F1930" s="24" t="s">
        <v>286</v>
      </c>
      <c r="G1930" s="36">
        <v>41366</v>
      </c>
      <c r="H1930" s="36">
        <v>41366</v>
      </c>
      <c r="I1930" s="12">
        <v>3</v>
      </c>
      <c r="J1930" s="12">
        <v>3</v>
      </c>
      <c r="K1930" s="12">
        <v>3</v>
      </c>
      <c r="L1930" s="24" t="s">
        <v>10597</v>
      </c>
      <c r="M1930" t="str">
        <f>VLOOKUP(LEFT(Incoming_Data[[#This Row],[Object ID]],1),Lookup[#All],2,FALSE)</f>
        <v>Service Request</v>
      </c>
      <c r="N1930" s="36">
        <f>IFERROR(VLOOKUP(Incoming_Data[[#This Row],[Object ID]],SP_Data[#All],2,FALSE),"")</f>
        <v>41366</v>
      </c>
      <c r="O1930" s="36">
        <f>IFERROR(VLOOKUP(Incoming_Data[[#This Row],[Object ID]],Finalized_Data[#All],2,FALSE),"")</f>
        <v>41414</v>
      </c>
      <c r="P19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0" s="6">
        <f>IFERROR(DATE(YEAR(Incoming_Data[[#This Row],[Incoming Day]]),MONTH(Incoming_Data[[#This Row],[Incoming Day]]),1),"")</f>
        <v>41365</v>
      </c>
      <c r="R1930" s="3">
        <f>DATE(YEAR(Incoming_Data[[#This Row],[Incoming Day]]),1,1)</f>
        <v>41275</v>
      </c>
      <c r="S1930" s="6">
        <f>IFERROR(DATE(YEAR(Incoming_Data[[#This Row],[Completed Day]]),MONTH(Incoming_Data[[#This Row],[Completed Day]]),1),"")</f>
        <v>41365</v>
      </c>
      <c r="T1930" s="6">
        <f>IFERROR(DATE(YEAR(Incoming_Data[[#This Row],[Confirmed Day]]),MONTH(Incoming_Data[[#This Row],[Confirmed Day]]),1),"")</f>
        <v>41395</v>
      </c>
      <c r="U1930" s="12">
        <f>IF(ISNUMBER(Incoming_Data[[#This Row],[Completed Day]]),1,0)</f>
        <v>1</v>
      </c>
      <c r="V1930" s="12">
        <f>IF(ISNUMBER(Incoming_Data[[#This Row],[Confirmed Day]]),1,0)</f>
        <v>1</v>
      </c>
      <c r="X1930" t="s">
        <v>12120</v>
      </c>
      <c r="Y1930" s="36">
        <v>41425</v>
      </c>
      <c r="AA1930" t="s">
        <v>1963</v>
      </c>
      <c r="AB1930" s="36">
        <v>41414</v>
      </c>
    </row>
    <row r="1931" spans="2:28" x14ac:dyDescent="0.25">
      <c r="B1931" s="24" t="s">
        <v>30</v>
      </c>
      <c r="C1931" s="24" t="s">
        <v>17</v>
      </c>
      <c r="D1931" s="24" t="s">
        <v>2189</v>
      </c>
      <c r="E1931" s="24" t="s">
        <v>287</v>
      </c>
      <c r="F1931" s="24" t="s">
        <v>288</v>
      </c>
      <c r="G1931" s="36">
        <v>41366</v>
      </c>
      <c r="H1931" s="36">
        <v>41366</v>
      </c>
      <c r="I1931" s="12">
        <v>3</v>
      </c>
      <c r="J1931" s="12">
        <v>3</v>
      </c>
      <c r="K1931" s="12">
        <v>3</v>
      </c>
      <c r="L1931" s="24" t="s">
        <v>10597</v>
      </c>
      <c r="M1931" t="str">
        <f>VLOOKUP(LEFT(Incoming_Data[[#This Row],[Object ID]],1),Lookup[#All],2,FALSE)</f>
        <v>Service Request</v>
      </c>
      <c r="N1931" s="36">
        <f>IFERROR(VLOOKUP(Incoming_Data[[#This Row],[Object ID]],SP_Data[#All],2,FALSE),"")</f>
        <v>41366</v>
      </c>
      <c r="O1931" s="36">
        <f>IFERROR(VLOOKUP(Incoming_Data[[#This Row],[Object ID]],Finalized_Data[#All],2,FALSE),"")</f>
        <v>41414</v>
      </c>
      <c r="P19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1" s="6">
        <f>IFERROR(DATE(YEAR(Incoming_Data[[#This Row],[Incoming Day]]),MONTH(Incoming_Data[[#This Row],[Incoming Day]]),1),"")</f>
        <v>41365</v>
      </c>
      <c r="R1931" s="3">
        <f>DATE(YEAR(Incoming_Data[[#This Row],[Incoming Day]]),1,1)</f>
        <v>41275</v>
      </c>
      <c r="S1931" s="6">
        <f>IFERROR(DATE(YEAR(Incoming_Data[[#This Row],[Completed Day]]),MONTH(Incoming_Data[[#This Row],[Completed Day]]),1),"")</f>
        <v>41365</v>
      </c>
      <c r="T1931" s="6">
        <f>IFERROR(DATE(YEAR(Incoming_Data[[#This Row],[Confirmed Day]]),MONTH(Incoming_Data[[#This Row],[Confirmed Day]]),1),"")</f>
        <v>41395</v>
      </c>
      <c r="U1931" s="12">
        <f>IF(ISNUMBER(Incoming_Data[[#This Row],[Completed Day]]),1,0)</f>
        <v>1</v>
      </c>
      <c r="V1931" s="12">
        <f>IF(ISNUMBER(Incoming_Data[[#This Row],[Confirmed Day]]),1,0)</f>
        <v>1</v>
      </c>
      <c r="X1931" t="s">
        <v>12121</v>
      </c>
      <c r="Y1931" s="36">
        <v>41425</v>
      </c>
      <c r="AA1931" t="s">
        <v>1467</v>
      </c>
      <c r="AB1931" s="36">
        <v>41414</v>
      </c>
    </row>
    <row r="1932" spans="2:28" x14ac:dyDescent="0.25">
      <c r="B1932" s="24" t="s">
        <v>30</v>
      </c>
      <c r="C1932" s="24" t="s">
        <v>17</v>
      </c>
      <c r="D1932" s="24" t="s">
        <v>2189</v>
      </c>
      <c r="E1932" s="24" t="s">
        <v>289</v>
      </c>
      <c r="F1932" s="24" t="s">
        <v>290</v>
      </c>
      <c r="G1932" s="36">
        <v>41366</v>
      </c>
      <c r="H1932" s="36">
        <v>41366</v>
      </c>
      <c r="I1932" s="12">
        <v>3</v>
      </c>
      <c r="J1932" s="12">
        <v>3</v>
      </c>
      <c r="K1932" s="12">
        <v>3</v>
      </c>
      <c r="L1932" s="24" t="s">
        <v>10597</v>
      </c>
      <c r="M1932" t="str">
        <f>VLOOKUP(LEFT(Incoming_Data[[#This Row],[Object ID]],1),Lookup[#All],2,FALSE)</f>
        <v>Service Request</v>
      </c>
      <c r="N1932" s="36">
        <f>IFERROR(VLOOKUP(Incoming_Data[[#This Row],[Object ID]],SP_Data[#All],2,FALSE),"")</f>
        <v>41366</v>
      </c>
      <c r="O1932" s="36">
        <f>IFERROR(VLOOKUP(Incoming_Data[[#This Row],[Object ID]],Finalized_Data[#All],2,FALSE),"")</f>
        <v>41414</v>
      </c>
      <c r="P19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2" s="6">
        <f>IFERROR(DATE(YEAR(Incoming_Data[[#This Row],[Incoming Day]]),MONTH(Incoming_Data[[#This Row],[Incoming Day]]),1),"")</f>
        <v>41365</v>
      </c>
      <c r="R1932" s="3">
        <f>DATE(YEAR(Incoming_Data[[#This Row],[Incoming Day]]),1,1)</f>
        <v>41275</v>
      </c>
      <c r="S1932" s="6">
        <f>IFERROR(DATE(YEAR(Incoming_Data[[#This Row],[Completed Day]]),MONTH(Incoming_Data[[#This Row],[Completed Day]]),1),"")</f>
        <v>41365</v>
      </c>
      <c r="T1932" s="6">
        <f>IFERROR(DATE(YEAR(Incoming_Data[[#This Row],[Confirmed Day]]),MONTH(Incoming_Data[[#This Row],[Confirmed Day]]),1),"")</f>
        <v>41395</v>
      </c>
      <c r="U1932" s="12">
        <f>IF(ISNUMBER(Incoming_Data[[#This Row],[Completed Day]]),1,0)</f>
        <v>1</v>
      </c>
      <c r="V1932" s="12">
        <f>IF(ISNUMBER(Incoming_Data[[#This Row],[Confirmed Day]]),1,0)</f>
        <v>1</v>
      </c>
      <c r="X1932" t="s">
        <v>11896</v>
      </c>
      <c r="Y1932" s="36">
        <v>41425</v>
      </c>
      <c r="AA1932" t="s">
        <v>1104</v>
      </c>
      <c r="AB1932" s="36">
        <v>41414</v>
      </c>
    </row>
    <row r="1933" spans="2:28" x14ac:dyDescent="0.25">
      <c r="B1933" s="24" t="s">
        <v>30</v>
      </c>
      <c r="C1933" s="24" t="s">
        <v>17</v>
      </c>
      <c r="D1933" s="24" t="s">
        <v>2189</v>
      </c>
      <c r="E1933" s="24" t="s">
        <v>291</v>
      </c>
      <c r="F1933" s="24" t="s">
        <v>222</v>
      </c>
      <c r="G1933" s="36">
        <v>41366</v>
      </c>
      <c r="H1933" s="36">
        <v>41366</v>
      </c>
      <c r="I1933" s="12">
        <v>3</v>
      </c>
      <c r="J1933" s="12">
        <v>3</v>
      </c>
      <c r="K1933" s="12">
        <v>3</v>
      </c>
      <c r="L1933" s="24" t="s">
        <v>10597</v>
      </c>
      <c r="M1933" t="str">
        <f>VLOOKUP(LEFT(Incoming_Data[[#This Row],[Object ID]],1),Lookup[#All],2,FALSE)</f>
        <v>Service Request</v>
      </c>
      <c r="N1933" s="36">
        <f>IFERROR(VLOOKUP(Incoming_Data[[#This Row],[Object ID]],SP_Data[#All],2,FALSE),"")</f>
        <v>41366</v>
      </c>
      <c r="O1933" s="36">
        <f>IFERROR(VLOOKUP(Incoming_Data[[#This Row],[Object ID]],Finalized_Data[#All],2,FALSE),"")</f>
        <v>41414</v>
      </c>
      <c r="P19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3" s="6">
        <f>IFERROR(DATE(YEAR(Incoming_Data[[#This Row],[Incoming Day]]),MONTH(Incoming_Data[[#This Row],[Incoming Day]]),1),"")</f>
        <v>41365</v>
      </c>
      <c r="R1933" s="3">
        <f>DATE(YEAR(Incoming_Data[[#This Row],[Incoming Day]]),1,1)</f>
        <v>41275</v>
      </c>
      <c r="S1933" s="6">
        <f>IFERROR(DATE(YEAR(Incoming_Data[[#This Row],[Completed Day]]),MONTH(Incoming_Data[[#This Row],[Completed Day]]),1),"")</f>
        <v>41365</v>
      </c>
      <c r="T1933" s="6">
        <f>IFERROR(DATE(YEAR(Incoming_Data[[#This Row],[Confirmed Day]]),MONTH(Incoming_Data[[#This Row],[Confirmed Day]]),1),"")</f>
        <v>41395</v>
      </c>
      <c r="U1933" s="12">
        <f>IF(ISNUMBER(Incoming_Data[[#This Row],[Completed Day]]),1,0)</f>
        <v>1</v>
      </c>
      <c r="V1933" s="12">
        <f>IF(ISNUMBER(Incoming_Data[[#This Row],[Confirmed Day]]),1,0)</f>
        <v>1</v>
      </c>
      <c r="X1933" t="s">
        <v>1028</v>
      </c>
      <c r="Y1933" s="36">
        <v>41425</v>
      </c>
      <c r="AA1933" t="s">
        <v>1469</v>
      </c>
      <c r="AB1933" s="36">
        <v>41414</v>
      </c>
    </row>
    <row r="1934" spans="2:28" x14ac:dyDescent="0.25">
      <c r="B1934" s="24" t="s">
        <v>30</v>
      </c>
      <c r="C1934" s="24" t="s">
        <v>17</v>
      </c>
      <c r="D1934" s="24" t="s">
        <v>2189</v>
      </c>
      <c r="E1934" s="24" t="s">
        <v>292</v>
      </c>
      <c r="F1934" s="24" t="s">
        <v>293</v>
      </c>
      <c r="G1934" s="36">
        <v>41366</v>
      </c>
      <c r="H1934" s="36">
        <v>41366</v>
      </c>
      <c r="I1934" s="12">
        <v>2</v>
      </c>
      <c r="J1934" s="12">
        <v>3</v>
      </c>
      <c r="K1934" s="12">
        <v>3</v>
      </c>
      <c r="L1934" s="24" t="s">
        <v>10597</v>
      </c>
      <c r="M1934" t="str">
        <f>VLOOKUP(LEFT(Incoming_Data[[#This Row],[Object ID]],1),Lookup[#All],2,FALSE)</f>
        <v>Service Request</v>
      </c>
      <c r="N1934" s="36">
        <f>IFERROR(VLOOKUP(Incoming_Data[[#This Row],[Object ID]],SP_Data[#All],2,FALSE),"")</f>
        <v>41367</v>
      </c>
      <c r="O1934" s="36">
        <f>IFERROR(VLOOKUP(Incoming_Data[[#This Row],[Object ID]],Finalized_Data[#All],2,FALSE),"")</f>
        <v>41414</v>
      </c>
      <c r="P19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4" s="6">
        <f>IFERROR(DATE(YEAR(Incoming_Data[[#This Row],[Incoming Day]]),MONTH(Incoming_Data[[#This Row],[Incoming Day]]),1),"")</f>
        <v>41365</v>
      </c>
      <c r="R1934" s="3">
        <f>DATE(YEAR(Incoming_Data[[#This Row],[Incoming Day]]),1,1)</f>
        <v>41275</v>
      </c>
      <c r="S1934" s="6">
        <f>IFERROR(DATE(YEAR(Incoming_Data[[#This Row],[Completed Day]]),MONTH(Incoming_Data[[#This Row],[Completed Day]]),1),"")</f>
        <v>41365</v>
      </c>
      <c r="T1934" s="6">
        <f>IFERROR(DATE(YEAR(Incoming_Data[[#This Row],[Confirmed Day]]),MONTH(Incoming_Data[[#This Row],[Confirmed Day]]),1),"")</f>
        <v>41395</v>
      </c>
      <c r="U1934" s="12">
        <f>IF(ISNUMBER(Incoming_Data[[#This Row],[Completed Day]]),1,0)</f>
        <v>1</v>
      </c>
      <c r="V1934" s="12">
        <f>IF(ISNUMBER(Incoming_Data[[#This Row],[Confirmed Day]]),1,0)</f>
        <v>1</v>
      </c>
      <c r="X1934" t="s">
        <v>12046</v>
      </c>
      <c r="Y1934" s="36">
        <v>41425</v>
      </c>
      <c r="AA1934" t="s">
        <v>1846</v>
      </c>
      <c r="AB1934" s="36">
        <v>41404</v>
      </c>
    </row>
    <row r="1935" spans="2:28" x14ac:dyDescent="0.25">
      <c r="B1935" s="24" t="s">
        <v>30</v>
      </c>
      <c r="C1935" s="24" t="s">
        <v>17</v>
      </c>
      <c r="D1935" s="24" t="s">
        <v>2189</v>
      </c>
      <c r="E1935" s="24" t="s">
        <v>310</v>
      </c>
      <c r="F1935" s="24" t="s">
        <v>311</v>
      </c>
      <c r="G1935" s="36">
        <v>41367</v>
      </c>
      <c r="H1935" s="36">
        <v>41367</v>
      </c>
      <c r="I1935" s="12">
        <v>3</v>
      </c>
      <c r="J1935" s="12">
        <v>3</v>
      </c>
      <c r="K1935" s="12">
        <v>3</v>
      </c>
      <c r="L1935" s="24" t="s">
        <v>10597</v>
      </c>
      <c r="M1935" t="str">
        <f>VLOOKUP(LEFT(Incoming_Data[[#This Row],[Object ID]],1),Lookup[#All],2,FALSE)</f>
        <v>Service Request</v>
      </c>
      <c r="N1935" s="36">
        <f>IFERROR(VLOOKUP(Incoming_Data[[#This Row],[Object ID]],SP_Data[#All],2,FALSE),"")</f>
        <v>41367</v>
      </c>
      <c r="O1935" s="36">
        <f>IFERROR(VLOOKUP(Incoming_Data[[#This Row],[Object ID]],Finalized_Data[#All],2,FALSE),"")</f>
        <v>41414</v>
      </c>
      <c r="P19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5" s="6">
        <f>IFERROR(DATE(YEAR(Incoming_Data[[#This Row],[Incoming Day]]),MONTH(Incoming_Data[[#This Row],[Incoming Day]]),1),"")</f>
        <v>41365</v>
      </c>
      <c r="R1935" s="3">
        <f>DATE(YEAR(Incoming_Data[[#This Row],[Incoming Day]]),1,1)</f>
        <v>41275</v>
      </c>
      <c r="S1935" s="6">
        <f>IFERROR(DATE(YEAR(Incoming_Data[[#This Row],[Completed Day]]),MONTH(Incoming_Data[[#This Row],[Completed Day]]),1),"")</f>
        <v>41365</v>
      </c>
      <c r="T1935" s="6">
        <f>IFERROR(DATE(YEAR(Incoming_Data[[#This Row],[Confirmed Day]]),MONTH(Incoming_Data[[#This Row],[Confirmed Day]]),1),"")</f>
        <v>41395</v>
      </c>
      <c r="U1935" s="12">
        <f>IF(ISNUMBER(Incoming_Data[[#This Row],[Completed Day]]),1,0)</f>
        <v>1</v>
      </c>
      <c r="V1935" s="12">
        <f>IF(ISNUMBER(Incoming_Data[[#This Row],[Confirmed Day]]),1,0)</f>
        <v>1</v>
      </c>
      <c r="X1935" t="s">
        <v>12497</v>
      </c>
      <c r="Y1935" s="36">
        <v>41425</v>
      </c>
      <c r="AA1935" t="s">
        <v>1848</v>
      </c>
      <c r="AB1935" s="36">
        <v>41419</v>
      </c>
    </row>
    <row r="1936" spans="2:28" x14ac:dyDescent="0.25">
      <c r="B1936" s="24" t="s">
        <v>30</v>
      </c>
      <c r="C1936" s="24" t="s">
        <v>17</v>
      </c>
      <c r="D1936" s="24" t="s">
        <v>2189</v>
      </c>
      <c r="E1936" s="24" t="s">
        <v>314</v>
      </c>
      <c r="F1936" s="24" t="s">
        <v>315</v>
      </c>
      <c r="G1936" s="36">
        <v>41367</v>
      </c>
      <c r="H1936" s="36">
        <v>41367</v>
      </c>
      <c r="I1936" s="12">
        <v>3</v>
      </c>
      <c r="J1936" s="12">
        <v>3</v>
      </c>
      <c r="K1936" s="12">
        <v>3</v>
      </c>
      <c r="L1936" s="24" t="s">
        <v>10597</v>
      </c>
      <c r="M1936" t="str">
        <f>VLOOKUP(LEFT(Incoming_Data[[#This Row],[Object ID]],1),Lookup[#All],2,FALSE)</f>
        <v>Service Request</v>
      </c>
      <c r="N1936" s="36">
        <f>IFERROR(VLOOKUP(Incoming_Data[[#This Row],[Object ID]],SP_Data[#All],2,FALSE),"")</f>
        <v>41367</v>
      </c>
      <c r="O1936" s="36">
        <f>IFERROR(VLOOKUP(Incoming_Data[[#This Row],[Object ID]],Finalized_Data[#All],2,FALSE),"")</f>
        <v>41414</v>
      </c>
      <c r="P19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6" s="6">
        <f>IFERROR(DATE(YEAR(Incoming_Data[[#This Row],[Incoming Day]]),MONTH(Incoming_Data[[#This Row],[Incoming Day]]),1),"")</f>
        <v>41365</v>
      </c>
      <c r="R1936" s="3">
        <f>DATE(YEAR(Incoming_Data[[#This Row],[Incoming Day]]),1,1)</f>
        <v>41275</v>
      </c>
      <c r="S1936" s="6">
        <f>IFERROR(DATE(YEAR(Incoming_Data[[#This Row],[Completed Day]]),MONTH(Incoming_Data[[#This Row],[Completed Day]]),1),"")</f>
        <v>41365</v>
      </c>
      <c r="T1936" s="6">
        <f>IFERROR(DATE(YEAR(Incoming_Data[[#This Row],[Confirmed Day]]),MONTH(Incoming_Data[[#This Row],[Confirmed Day]]),1),"")</f>
        <v>41395</v>
      </c>
      <c r="U1936" s="12">
        <f>IF(ISNUMBER(Incoming_Data[[#This Row],[Completed Day]]),1,0)</f>
        <v>1</v>
      </c>
      <c r="V1936" s="12">
        <f>IF(ISNUMBER(Incoming_Data[[#This Row],[Confirmed Day]]),1,0)</f>
        <v>1</v>
      </c>
      <c r="X1936" t="s">
        <v>12122</v>
      </c>
      <c r="Y1936" s="36">
        <v>41425</v>
      </c>
      <c r="AA1936" t="s">
        <v>1471</v>
      </c>
      <c r="AB1936" s="36">
        <v>41414</v>
      </c>
    </row>
    <row r="1937" spans="2:28" x14ac:dyDescent="0.25">
      <c r="B1937" s="24" t="s">
        <v>30</v>
      </c>
      <c r="C1937" s="24" t="s">
        <v>17</v>
      </c>
      <c r="D1937" s="24" t="s">
        <v>2189</v>
      </c>
      <c r="E1937" s="24" t="s">
        <v>321</v>
      </c>
      <c r="F1937" s="24" t="s">
        <v>286</v>
      </c>
      <c r="G1937" s="36">
        <v>41368</v>
      </c>
      <c r="H1937" s="36">
        <v>41368</v>
      </c>
      <c r="I1937" s="12">
        <v>3</v>
      </c>
      <c r="J1937" s="12">
        <v>3</v>
      </c>
      <c r="K1937" s="12">
        <v>3</v>
      </c>
      <c r="L1937" s="24" t="s">
        <v>10597</v>
      </c>
      <c r="M1937" t="str">
        <f>VLOOKUP(LEFT(Incoming_Data[[#This Row],[Object ID]],1),Lookup[#All],2,FALSE)</f>
        <v>Service Request</v>
      </c>
      <c r="N1937" s="36">
        <f>IFERROR(VLOOKUP(Incoming_Data[[#This Row],[Object ID]],SP_Data[#All],2,FALSE),"")</f>
        <v>41368</v>
      </c>
      <c r="O1937" s="36">
        <f>IFERROR(VLOOKUP(Incoming_Data[[#This Row],[Object ID]],Finalized_Data[#All],2,FALSE),"")</f>
        <v>41369</v>
      </c>
      <c r="P19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7" s="6">
        <f>IFERROR(DATE(YEAR(Incoming_Data[[#This Row],[Incoming Day]]),MONTH(Incoming_Data[[#This Row],[Incoming Day]]),1),"")</f>
        <v>41365</v>
      </c>
      <c r="R1937" s="3">
        <f>DATE(YEAR(Incoming_Data[[#This Row],[Incoming Day]]),1,1)</f>
        <v>41275</v>
      </c>
      <c r="S1937" s="6">
        <f>IFERROR(DATE(YEAR(Incoming_Data[[#This Row],[Completed Day]]),MONTH(Incoming_Data[[#This Row],[Completed Day]]),1),"")</f>
        <v>41365</v>
      </c>
      <c r="T1937" s="6">
        <f>IFERROR(DATE(YEAR(Incoming_Data[[#This Row],[Confirmed Day]]),MONTH(Incoming_Data[[#This Row],[Confirmed Day]]),1),"")</f>
        <v>41365</v>
      </c>
      <c r="U1937" s="12">
        <f>IF(ISNUMBER(Incoming_Data[[#This Row],[Completed Day]]),1,0)</f>
        <v>1</v>
      </c>
      <c r="V1937" s="12">
        <f>IF(ISNUMBER(Incoming_Data[[#This Row],[Confirmed Day]]),1,0)</f>
        <v>1</v>
      </c>
      <c r="X1937" t="s">
        <v>11455</v>
      </c>
      <c r="Y1937" s="36">
        <v>41425</v>
      </c>
      <c r="AA1937" t="s">
        <v>1965</v>
      </c>
      <c r="AB1937" s="36">
        <v>41387</v>
      </c>
    </row>
    <row r="1938" spans="2:28" x14ac:dyDescent="0.25">
      <c r="B1938" s="24" t="s">
        <v>30</v>
      </c>
      <c r="C1938" s="24" t="s">
        <v>17</v>
      </c>
      <c r="D1938" s="24" t="s">
        <v>2189</v>
      </c>
      <c r="E1938" s="24" t="s">
        <v>322</v>
      </c>
      <c r="F1938" s="24" t="s">
        <v>323</v>
      </c>
      <c r="G1938" s="36">
        <v>41368</v>
      </c>
      <c r="H1938" s="36">
        <v>41368</v>
      </c>
      <c r="I1938" s="12">
        <v>3</v>
      </c>
      <c r="J1938" s="12">
        <v>3</v>
      </c>
      <c r="K1938" s="12">
        <v>3</v>
      </c>
      <c r="L1938" s="24" t="s">
        <v>10597</v>
      </c>
      <c r="M1938" t="str">
        <f>VLOOKUP(LEFT(Incoming_Data[[#This Row],[Object ID]],1),Lookup[#All],2,FALSE)</f>
        <v>Service Request</v>
      </c>
      <c r="N1938" s="36">
        <f>IFERROR(VLOOKUP(Incoming_Data[[#This Row],[Object ID]],SP_Data[#All],2,FALSE),"")</f>
        <v>41368</v>
      </c>
      <c r="O1938" s="36">
        <f>IFERROR(VLOOKUP(Incoming_Data[[#This Row],[Object ID]],Finalized_Data[#All],2,FALSE),"")</f>
        <v>41369</v>
      </c>
      <c r="P19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8" s="6">
        <f>IFERROR(DATE(YEAR(Incoming_Data[[#This Row],[Incoming Day]]),MONTH(Incoming_Data[[#This Row],[Incoming Day]]),1),"")</f>
        <v>41365</v>
      </c>
      <c r="R1938" s="3">
        <f>DATE(YEAR(Incoming_Data[[#This Row],[Incoming Day]]),1,1)</f>
        <v>41275</v>
      </c>
      <c r="S1938" s="6">
        <f>IFERROR(DATE(YEAR(Incoming_Data[[#This Row],[Completed Day]]),MONTH(Incoming_Data[[#This Row],[Completed Day]]),1),"")</f>
        <v>41365</v>
      </c>
      <c r="T1938" s="6">
        <f>IFERROR(DATE(YEAR(Incoming_Data[[#This Row],[Confirmed Day]]),MONTH(Incoming_Data[[#This Row],[Confirmed Day]]),1),"")</f>
        <v>41365</v>
      </c>
      <c r="U1938" s="12">
        <f>IF(ISNUMBER(Incoming_Data[[#This Row],[Completed Day]]),1,0)</f>
        <v>1</v>
      </c>
      <c r="V1938" s="12">
        <f>IF(ISNUMBER(Incoming_Data[[#This Row],[Confirmed Day]]),1,0)</f>
        <v>1</v>
      </c>
      <c r="X1938" t="s">
        <v>1029</v>
      </c>
      <c r="Y1938" s="36">
        <v>41425</v>
      </c>
      <c r="AA1938" t="s">
        <v>1689</v>
      </c>
      <c r="AB1938" s="36">
        <v>41414</v>
      </c>
    </row>
    <row r="1939" spans="2:28" x14ac:dyDescent="0.25">
      <c r="B1939" s="24" t="s">
        <v>30</v>
      </c>
      <c r="C1939" s="24" t="s">
        <v>17</v>
      </c>
      <c r="D1939" s="24" t="s">
        <v>2189</v>
      </c>
      <c r="E1939" s="24" t="s">
        <v>338</v>
      </c>
      <c r="F1939" s="24" t="s">
        <v>339</v>
      </c>
      <c r="G1939" s="36">
        <v>41369</v>
      </c>
      <c r="H1939" s="36">
        <v>41369</v>
      </c>
      <c r="I1939" s="12">
        <v>3</v>
      </c>
      <c r="J1939" s="12">
        <v>3</v>
      </c>
      <c r="K1939" s="12">
        <v>3</v>
      </c>
      <c r="L1939" s="24" t="s">
        <v>10597</v>
      </c>
      <c r="M1939" t="str">
        <f>VLOOKUP(LEFT(Incoming_Data[[#This Row],[Object ID]],1),Lookup[#All],2,FALSE)</f>
        <v>Service Request</v>
      </c>
      <c r="N1939" s="36">
        <f>IFERROR(VLOOKUP(Incoming_Data[[#This Row],[Object ID]],SP_Data[#All],2,FALSE),"")</f>
        <v>41369</v>
      </c>
      <c r="O1939" s="36">
        <f>IFERROR(VLOOKUP(Incoming_Data[[#This Row],[Object ID]],Finalized_Data[#All],2,FALSE),"")</f>
        <v>41369</v>
      </c>
      <c r="P19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39" s="6">
        <f>IFERROR(DATE(YEAR(Incoming_Data[[#This Row],[Incoming Day]]),MONTH(Incoming_Data[[#This Row],[Incoming Day]]),1),"")</f>
        <v>41365</v>
      </c>
      <c r="R1939" s="3">
        <f>DATE(YEAR(Incoming_Data[[#This Row],[Incoming Day]]),1,1)</f>
        <v>41275</v>
      </c>
      <c r="S1939" s="6">
        <f>IFERROR(DATE(YEAR(Incoming_Data[[#This Row],[Completed Day]]),MONTH(Incoming_Data[[#This Row],[Completed Day]]),1),"")</f>
        <v>41365</v>
      </c>
      <c r="T1939" s="6">
        <f>IFERROR(DATE(YEAR(Incoming_Data[[#This Row],[Confirmed Day]]),MONTH(Incoming_Data[[#This Row],[Confirmed Day]]),1),"")</f>
        <v>41365</v>
      </c>
      <c r="U1939" s="12">
        <f>IF(ISNUMBER(Incoming_Data[[#This Row],[Completed Day]]),1,0)</f>
        <v>1</v>
      </c>
      <c r="V1939" s="12">
        <f>IF(ISNUMBER(Incoming_Data[[#This Row],[Confirmed Day]]),1,0)</f>
        <v>1</v>
      </c>
      <c r="X1939" t="s">
        <v>11457</v>
      </c>
      <c r="Y1939" s="36">
        <v>41428</v>
      </c>
      <c r="AA1939" t="s">
        <v>1108</v>
      </c>
      <c r="AB1939" s="36">
        <v>41414</v>
      </c>
    </row>
    <row r="1940" spans="2:28" x14ac:dyDescent="0.25">
      <c r="B1940" s="24" t="s">
        <v>30</v>
      </c>
      <c r="C1940" s="24" t="s">
        <v>17</v>
      </c>
      <c r="D1940" s="24" t="s">
        <v>2189</v>
      </c>
      <c r="E1940" s="24" t="s">
        <v>344</v>
      </c>
      <c r="F1940" s="24" t="s">
        <v>345</v>
      </c>
      <c r="G1940" s="36">
        <v>41369</v>
      </c>
      <c r="H1940" s="36">
        <v>41369</v>
      </c>
      <c r="I1940" s="12">
        <v>3</v>
      </c>
      <c r="J1940" s="12">
        <v>3</v>
      </c>
      <c r="K1940" s="12">
        <v>3</v>
      </c>
      <c r="L1940" s="24" t="s">
        <v>10597</v>
      </c>
      <c r="M1940" t="str">
        <f>VLOOKUP(LEFT(Incoming_Data[[#This Row],[Object ID]],1),Lookup[#All],2,FALSE)</f>
        <v>Service Request</v>
      </c>
      <c r="N1940" s="36">
        <f>IFERROR(VLOOKUP(Incoming_Data[[#This Row],[Object ID]],SP_Data[#All],2,FALSE),"")</f>
        <v>41369</v>
      </c>
      <c r="O1940" s="36">
        <f>IFERROR(VLOOKUP(Incoming_Data[[#This Row],[Object ID]],Finalized_Data[#All],2,FALSE),"")</f>
        <v>41414</v>
      </c>
      <c r="P19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0" s="6">
        <f>IFERROR(DATE(YEAR(Incoming_Data[[#This Row],[Incoming Day]]),MONTH(Incoming_Data[[#This Row],[Incoming Day]]),1),"")</f>
        <v>41365</v>
      </c>
      <c r="R1940" s="3">
        <f>DATE(YEAR(Incoming_Data[[#This Row],[Incoming Day]]),1,1)</f>
        <v>41275</v>
      </c>
      <c r="S1940" s="6">
        <f>IFERROR(DATE(YEAR(Incoming_Data[[#This Row],[Completed Day]]),MONTH(Incoming_Data[[#This Row],[Completed Day]]),1),"")</f>
        <v>41365</v>
      </c>
      <c r="T1940" s="6">
        <f>IFERROR(DATE(YEAR(Incoming_Data[[#This Row],[Confirmed Day]]),MONTH(Incoming_Data[[#This Row],[Confirmed Day]]),1),"")</f>
        <v>41395</v>
      </c>
      <c r="U1940" s="12">
        <f>IF(ISNUMBER(Incoming_Data[[#This Row],[Completed Day]]),1,0)</f>
        <v>1</v>
      </c>
      <c r="V1940" s="12">
        <f>IF(ISNUMBER(Incoming_Data[[#This Row],[Confirmed Day]]),1,0)</f>
        <v>1</v>
      </c>
      <c r="X1940" t="s">
        <v>2247</v>
      </c>
      <c r="Y1940" s="36">
        <v>41425</v>
      </c>
      <c r="AA1940" t="s">
        <v>1110</v>
      </c>
      <c r="AB1940" s="36">
        <v>41414</v>
      </c>
    </row>
    <row r="1941" spans="2:28" x14ac:dyDescent="0.25">
      <c r="B1941" s="24" t="s">
        <v>30</v>
      </c>
      <c r="C1941" s="24" t="s">
        <v>17</v>
      </c>
      <c r="D1941" s="24" t="s">
        <v>2189</v>
      </c>
      <c r="E1941" s="24" t="s">
        <v>349</v>
      </c>
      <c r="F1941" s="24" t="s">
        <v>293</v>
      </c>
      <c r="G1941" s="36">
        <v>41369</v>
      </c>
      <c r="H1941" s="36">
        <v>41369</v>
      </c>
      <c r="I1941" s="12">
        <v>2</v>
      </c>
      <c r="J1941" s="12">
        <v>3</v>
      </c>
      <c r="K1941" s="12">
        <v>3</v>
      </c>
      <c r="L1941" s="24" t="s">
        <v>10597</v>
      </c>
      <c r="M1941" t="str">
        <f>VLOOKUP(LEFT(Incoming_Data[[#This Row],[Object ID]],1),Lookup[#All],2,FALSE)</f>
        <v>Service Request</v>
      </c>
      <c r="N1941" s="36">
        <f>IFERROR(VLOOKUP(Incoming_Data[[#This Row],[Object ID]],SP_Data[#All],2,FALSE),"")</f>
        <v>41373</v>
      </c>
      <c r="O1941" s="36">
        <f>IFERROR(VLOOKUP(Incoming_Data[[#This Row],[Object ID]],Finalized_Data[#All],2,FALSE),"")</f>
        <v>41414</v>
      </c>
      <c r="P19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1" s="6">
        <f>IFERROR(DATE(YEAR(Incoming_Data[[#This Row],[Incoming Day]]),MONTH(Incoming_Data[[#This Row],[Incoming Day]]),1),"")</f>
        <v>41365</v>
      </c>
      <c r="R1941" s="3">
        <f>DATE(YEAR(Incoming_Data[[#This Row],[Incoming Day]]),1,1)</f>
        <v>41275</v>
      </c>
      <c r="S1941" s="6">
        <f>IFERROR(DATE(YEAR(Incoming_Data[[#This Row],[Completed Day]]),MONTH(Incoming_Data[[#This Row],[Completed Day]]),1),"")</f>
        <v>41365</v>
      </c>
      <c r="T1941" s="6">
        <f>IFERROR(DATE(YEAR(Incoming_Data[[#This Row],[Confirmed Day]]),MONTH(Incoming_Data[[#This Row],[Confirmed Day]]),1),"")</f>
        <v>41395</v>
      </c>
      <c r="U1941" s="12">
        <f>IF(ISNUMBER(Incoming_Data[[#This Row],[Completed Day]]),1,0)</f>
        <v>1</v>
      </c>
      <c r="V1941" s="12">
        <f>IF(ISNUMBER(Incoming_Data[[#This Row],[Confirmed Day]]),1,0)</f>
        <v>1</v>
      </c>
      <c r="X1941" t="s">
        <v>11342</v>
      </c>
      <c r="Y1941" s="36">
        <v>41426</v>
      </c>
      <c r="AA1941" t="s">
        <v>1112</v>
      </c>
      <c r="AB1941" s="36">
        <v>41414</v>
      </c>
    </row>
    <row r="1942" spans="2:28" x14ac:dyDescent="0.25">
      <c r="B1942" s="24" t="s">
        <v>30</v>
      </c>
      <c r="C1942" s="24" t="s">
        <v>17</v>
      </c>
      <c r="D1942" s="24" t="s">
        <v>2189</v>
      </c>
      <c r="E1942" s="24" t="s">
        <v>395</v>
      </c>
      <c r="F1942" s="24" t="s">
        <v>293</v>
      </c>
      <c r="G1942" s="36">
        <v>41373</v>
      </c>
      <c r="H1942" s="36">
        <v>41372</v>
      </c>
      <c r="I1942" s="12">
        <v>3</v>
      </c>
      <c r="J1942" s="12">
        <v>3</v>
      </c>
      <c r="K1942" s="12">
        <v>3</v>
      </c>
      <c r="L1942" s="24" t="s">
        <v>10597</v>
      </c>
      <c r="M1942" t="str">
        <f>VLOOKUP(LEFT(Incoming_Data[[#This Row],[Object ID]],1),Lookup[#All],2,FALSE)</f>
        <v>Service Request</v>
      </c>
      <c r="N1942" s="36">
        <f>IFERROR(VLOOKUP(Incoming_Data[[#This Row],[Object ID]],SP_Data[#All],2,FALSE),"")</f>
        <v>41375</v>
      </c>
      <c r="O1942" s="36">
        <f>IFERROR(VLOOKUP(Incoming_Data[[#This Row],[Object ID]],Finalized_Data[#All],2,FALSE),"")</f>
        <v>41414</v>
      </c>
      <c r="P19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2" s="6">
        <f>IFERROR(DATE(YEAR(Incoming_Data[[#This Row],[Incoming Day]]),MONTH(Incoming_Data[[#This Row],[Incoming Day]]),1),"")</f>
        <v>41365</v>
      </c>
      <c r="R1942" s="3">
        <f>DATE(YEAR(Incoming_Data[[#This Row],[Incoming Day]]),1,1)</f>
        <v>41275</v>
      </c>
      <c r="S1942" s="6">
        <f>IFERROR(DATE(YEAR(Incoming_Data[[#This Row],[Completed Day]]),MONTH(Incoming_Data[[#This Row],[Completed Day]]),1),"")</f>
        <v>41365</v>
      </c>
      <c r="T1942" s="6">
        <f>IFERROR(DATE(YEAR(Incoming_Data[[#This Row],[Confirmed Day]]),MONTH(Incoming_Data[[#This Row],[Confirmed Day]]),1),"")</f>
        <v>41395</v>
      </c>
      <c r="U1942" s="12">
        <f>IF(ISNUMBER(Incoming_Data[[#This Row],[Completed Day]]),1,0)</f>
        <v>1</v>
      </c>
      <c r="V1942" s="12">
        <f>IF(ISNUMBER(Incoming_Data[[#This Row],[Confirmed Day]]),1,0)</f>
        <v>1</v>
      </c>
      <c r="X1942" t="s">
        <v>11344</v>
      </c>
      <c r="Y1942" s="36">
        <v>41426</v>
      </c>
      <c r="AA1942" t="s">
        <v>1114</v>
      </c>
      <c r="AB1942" s="36">
        <v>41416</v>
      </c>
    </row>
    <row r="1943" spans="2:28" x14ac:dyDescent="0.25">
      <c r="B1943" s="24" t="s">
        <v>30</v>
      </c>
      <c r="C1943" s="24" t="s">
        <v>17</v>
      </c>
      <c r="D1943" s="24" t="s">
        <v>2189</v>
      </c>
      <c r="E1943" s="24" t="s">
        <v>404</v>
      </c>
      <c r="F1943" s="24" t="s">
        <v>405</v>
      </c>
      <c r="G1943" s="36">
        <v>41373</v>
      </c>
      <c r="H1943" s="36">
        <v>41373</v>
      </c>
      <c r="I1943" s="12">
        <v>3</v>
      </c>
      <c r="J1943" s="12">
        <v>3</v>
      </c>
      <c r="K1943" s="12">
        <v>3</v>
      </c>
      <c r="L1943" s="24" t="s">
        <v>10597</v>
      </c>
      <c r="M1943" t="str">
        <f>VLOOKUP(LEFT(Incoming_Data[[#This Row],[Object ID]],1),Lookup[#All],2,FALSE)</f>
        <v>Service Request</v>
      </c>
      <c r="N1943" s="36">
        <f>IFERROR(VLOOKUP(Incoming_Data[[#This Row],[Object ID]],SP_Data[#All],2,FALSE),"")</f>
        <v>41373</v>
      </c>
      <c r="O1943" s="36">
        <f>IFERROR(VLOOKUP(Incoming_Data[[#This Row],[Object ID]],Finalized_Data[#All],2,FALSE),"")</f>
        <v>41414</v>
      </c>
      <c r="P19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3" s="6">
        <f>IFERROR(DATE(YEAR(Incoming_Data[[#This Row],[Incoming Day]]),MONTH(Incoming_Data[[#This Row],[Incoming Day]]),1),"")</f>
        <v>41365</v>
      </c>
      <c r="R1943" s="3">
        <f>DATE(YEAR(Incoming_Data[[#This Row],[Incoming Day]]),1,1)</f>
        <v>41275</v>
      </c>
      <c r="S1943" s="6">
        <f>IFERROR(DATE(YEAR(Incoming_Data[[#This Row],[Completed Day]]),MONTH(Incoming_Data[[#This Row],[Completed Day]]),1),"")</f>
        <v>41365</v>
      </c>
      <c r="T1943" s="6">
        <f>IFERROR(DATE(YEAR(Incoming_Data[[#This Row],[Confirmed Day]]),MONTH(Incoming_Data[[#This Row],[Confirmed Day]]),1),"")</f>
        <v>41395</v>
      </c>
      <c r="U1943" s="12">
        <f>IF(ISNUMBER(Incoming_Data[[#This Row],[Completed Day]]),1,0)</f>
        <v>1</v>
      </c>
      <c r="V1943" s="12">
        <f>IF(ISNUMBER(Incoming_Data[[#This Row],[Confirmed Day]]),1,0)</f>
        <v>1</v>
      </c>
      <c r="X1943" t="s">
        <v>12048</v>
      </c>
      <c r="Y1943" s="36">
        <v>41425</v>
      </c>
      <c r="AA1943" t="s">
        <v>1473</v>
      </c>
      <c r="AB1943" s="36">
        <v>41373</v>
      </c>
    </row>
    <row r="1944" spans="2:28" x14ac:dyDescent="0.25">
      <c r="B1944" s="24" t="s">
        <v>30</v>
      </c>
      <c r="C1944" s="24" t="s">
        <v>17</v>
      </c>
      <c r="D1944" s="24" t="s">
        <v>2189</v>
      </c>
      <c r="E1944" s="24" t="s">
        <v>11971</v>
      </c>
      <c r="F1944" s="24" t="s">
        <v>11972</v>
      </c>
      <c r="G1944" s="36">
        <v>41373</v>
      </c>
      <c r="H1944" s="36">
        <v>41373</v>
      </c>
      <c r="I1944" s="12">
        <v>3</v>
      </c>
      <c r="J1944" s="12">
        <v>3</v>
      </c>
      <c r="K1944" s="12">
        <v>3</v>
      </c>
      <c r="L1944" s="24" t="s">
        <v>10599</v>
      </c>
      <c r="M1944" t="str">
        <f>VLOOKUP(LEFT(Incoming_Data[[#This Row],[Object ID]],1),Lookup[#All],2,FALSE)</f>
        <v>Service Request</v>
      </c>
      <c r="N1944" s="36">
        <f>IFERROR(VLOOKUP(Incoming_Data[[#This Row],[Object ID]],SP_Data[#All],2,FALSE),"")</f>
        <v>41408</v>
      </c>
      <c r="O1944" s="36" t="str">
        <f>IFERROR(VLOOKUP(Incoming_Data[[#This Row],[Object ID]],Finalized_Data[#All],2,FALSE),"")</f>
        <v/>
      </c>
      <c r="P19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4" s="6">
        <f>IFERROR(DATE(YEAR(Incoming_Data[[#This Row],[Incoming Day]]),MONTH(Incoming_Data[[#This Row],[Incoming Day]]),1),"")</f>
        <v>41365</v>
      </c>
      <c r="R1944" s="3">
        <f>DATE(YEAR(Incoming_Data[[#This Row],[Incoming Day]]),1,1)</f>
        <v>41275</v>
      </c>
      <c r="S1944" s="6">
        <f>IFERROR(DATE(YEAR(Incoming_Data[[#This Row],[Completed Day]]),MONTH(Incoming_Data[[#This Row],[Completed Day]]),1),"")</f>
        <v>41395</v>
      </c>
      <c r="T1944" s="6" t="str">
        <f>IFERROR(DATE(YEAR(Incoming_Data[[#This Row],[Confirmed Day]]),MONTH(Incoming_Data[[#This Row],[Confirmed Day]]),1),"")</f>
        <v/>
      </c>
      <c r="U1944" s="12">
        <f>IF(ISNUMBER(Incoming_Data[[#This Row],[Completed Day]]),1,0)</f>
        <v>1</v>
      </c>
      <c r="V1944" s="12">
        <f>IF(ISNUMBER(Incoming_Data[[#This Row],[Confirmed Day]]),1,0)</f>
        <v>0</v>
      </c>
      <c r="X1944" t="s">
        <v>11689</v>
      </c>
      <c r="Y1944" s="36">
        <v>41426</v>
      </c>
      <c r="AA1944" t="s">
        <v>1475</v>
      </c>
      <c r="AB1944" s="36">
        <v>41373</v>
      </c>
    </row>
    <row r="1945" spans="2:28" x14ac:dyDescent="0.25">
      <c r="B1945" s="24" t="s">
        <v>30</v>
      </c>
      <c r="C1945" s="24" t="s">
        <v>17</v>
      </c>
      <c r="D1945" s="24" t="s">
        <v>2189</v>
      </c>
      <c r="E1945" s="24" t="s">
        <v>410</v>
      </c>
      <c r="F1945" s="24" t="s">
        <v>274</v>
      </c>
      <c r="G1945" s="36">
        <v>41373</v>
      </c>
      <c r="H1945" s="36">
        <v>41373</v>
      </c>
      <c r="I1945" s="12">
        <v>3</v>
      </c>
      <c r="J1945" s="12">
        <v>3</v>
      </c>
      <c r="K1945" s="12">
        <v>3</v>
      </c>
      <c r="L1945" s="24" t="s">
        <v>10597</v>
      </c>
      <c r="M1945" t="str">
        <f>VLOOKUP(LEFT(Incoming_Data[[#This Row],[Object ID]],1),Lookup[#All],2,FALSE)</f>
        <v>Service Request</v>
      </c>
      <c r="N1945" s="36">
        <f>IFERROR(VLOOKUP(Incoming_Data[[#This Row],[Object ID]],SP_Data[#All],2,FALSE),"")</f>
        <v>41373</v>
      </c>
      <c r="O1945" s="36">
        <f>IFERROR(VLOOKUP(Incoming_Data[[#This Row],[Object ID]],Finalized_Data[#All],2,FALSE),"")</f>
        <v>41414</v>
      </c>
      <c r="P19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5" s="6">
        <f>IFERROR(DATE(YEAR(Incoming_Data[[#This Row],[Incoming Day]]),MONTH(Incoming_Data[[#This Row],[Incoming Day]]),1),"")</f>
        <v>41365</v>
      </c>
      <c r="R1945" s="3">
        <f>DATE(YEAR(Incoming_Data[[#This Row],[Incoming Day]]),1,1)</f>
        <v>41275</v>
      </c>
      <c r="S1945" s="6">
        <f>IFERROR(DATE(YEAR(Incoming_Data[[#This Row],[Completed Day]]),MONTH(Incoming_Data[[#This Row],[Completed Day]]),1),"")</f>
        <v>41365</v>
      </c>
      <c r="T1945" s="6">
        <f>IFERROR(DATE(YEAR(Incoming_Data[[#This Row],[Confirmed Day]]),MONTH(Incoming_Data[[#This Row],[Confirmed Day]]),1),"")</f>
        <v>41395</v>
      </c>
      <c r="U1945" s="12">
        <f>IF(ISNUMBER(Incoming_Data[[#This Row],[Completed Day]]),1,0)</f>
        <v>1</v>
      </c>
      <c r="V1945" s="12">
        <f>IF(ISNUMBER(Incoming_Data[[#This Row],[Confirmed Day]]),1,0)</f>
        <v>1</v>
      </c>
      <c r="X1945" t="s">
        <v>11691</v>
      </c>
      <c r="Y1945" s="36">
        <v>41426</v>
      </c>
      <c r="AA1945" t="s">
        <v>1116</v>
      </c>
      <c r="AB1945" s="36">
        <v>41375</v>
      </c>
    </row>
    <row r="1946" spans="2:28" x14ac:dyDescent="0.25">
      <c r="B1946" s="24" t="s">
        <v>30</v>
      </c>
      <c r="C1946" s="24" t="s">
        <v>17</v>
      </c>
      <c r="D1946" s="24" t="s">
        <v>2189</v>
      </c>
      <c r="E1946" s="24" t="s">
        <v>411</v>
      </c>
      <c r="F1946" s="24" t="s">
        <v>412</v>
      </c>
      <c r="G1946" s="36">
        <v>41373</v>
      </c>
      <c r="H1946" s="36">
        <v>41373</v>
      </c>
      <c r="I1946" s="12">
        <v>3</v>
      </c>
      <c r="J1946" s="12">
        <v>3</v>
      </c>
      <c r="K1946" s="12">
        <v>3</v>
      </c>
      <c r="L1946" s="24" t="s">
        <v>10597</v>
      </c>
      <c r="M1946" t="str">
        <f>VLOOKUP(LEFT(Incoming_Data[[#This Row],[Object ID]],1),Lookup[#All],2,FALSE)</f>
        <v>Service Request</v>
      </c>
      <c r="N1946" s="36">
        <f>IFERROR(VLOOKUP(Incoming_Data[[#This Row],[Object ID]],SP_Data[#All],2,FALSE),"")</f>
        <v>41373</v>
      </c>
      <c r="O1946" s="36">
        <f>IFERROR(VLOOKUP(Incoming_Data[[#This Row],[Object ID]],Finalized_Data[#All],2,FALSE),"")</f>
        <v>41414</v>
      </c>
      <c r="P19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6" s="6">
        <f>IFERROR(DATE(YEAR(Incoming_Data[[#This Row],[Incoming Day]]),MONTH(Incoming_Data[[#This Row],[Incoming Day]]),1),"")</f>
        <v>41365</v>
      </c>
      <c r="R1946" s="3">
        <f>DATE(YEAR(Incoming_Data[[#This Row],[Incoming Day]]),1,1)</f>
        <v>41275</v>
      </c>
      <c r="S1946" s="6">
        <f>IFERROR(DATE(YEAR(Incoming_Data[[#This Row],[Completed Day]]),MONTH(Incoming_Data[[#This Row],[Completed Day]]),1),"")</f>
        <v>41365</v>
      </c>
      <c r="T1946" s="6">
        <f>IFERROR(DATE(YEAR(Incoming_Data[[#This Row],[Confirmed Day]]),MONTH(Incoming_Data[[#This Row],[Confirmed Day]]),1),"")</f>
        <v>41395</v>
      </c>
      <c r="U1946" s="12">
        <f>IF(ISNUMBER(Incoming_Data[[#This Row],[Completed Day]]),1,0)</f>
        <v>1</v>
      </c>
      <c r="V1946" s="12">
        <f>IF(ISNUMBER(Incoming_Data[[#This Row],[Confirmed Day]]),1,0)</f>
        <v>1</v>
      </c>
      <c r="X1946" t="s">
        <v>1031</v>
      </c>
      <c r="Y1946" s="36">
        <v>41425</v>
      </c>
      <c r="AA1946" t="s">
        <v>1477</v>
      </c>
      <c r="AB1946" s="36">
        <v>41414</v>
      </c>
    </row>
    <row r="1947" spans="2:28" x14ac:dyDescent="0.25">
      <c r="B1947" s="24" t="s">
        <v>30</v>
      </c>
      <c r="C1947" s="24" t="s">
        <v>17</v>
      </c>
      <c r="D1947" s="24" t="s">
        <v>2189</v>
      </c>
      <c r="E1947" s="24" t="s">
        <v>423</v>
      </c>
      <c r="F1947" s="24" t="s">
        <v>293</v>
      </c>
      <c r="G1947" s="36">
        <v>41374</v>
      </c>
      <c r="H1947" s="36">
        <v>41374</v>
      </c>
      <c r="I1947" s="12">
        <v>3</v>
      </c>
      <c r="J1947" s="12">
        <v>3</v>
      </c>
      <c r="K1947" s="12">
        <v>3</v>
      </c>
      <c r="L1947" s="24" t="s">
        <v>10597</v>
      </c>
      <c r="M1947" t="str">
        <f>VLOOKUP(LEFT(Incoming_Data[[#This Row],[Object ID]],1),Lookup[#All],2,FALSE)</f>
        <v>Service Request</v>
      </c>
      <c r="N1947" s="36">
        <f>IFERROR(VLOOKUP(Incoming_Data[[#This Row],[Object ID]],SP_Data[#All],2,FALSE),"")</f>
        <v>41375</v>
      </c>
      <c r="O1947" s="36">
        <f>IFERROR(VLOOKUP(Incoming_Data[[#This Row],[Object ID]],Finalized_Data[#All],2,FALSE),"")</f>
        <v>41414</v>
      </c>
      <c r="P19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7" s="6">
        <f>IFERROR(DATE(YEAR(Incoming_Data[[#This Row],[Incoming Day]]),MONTH(Incoming_Data[[#This Row],[Incoming Day]]),1),"")</f>
        <v>41365</v>
      </c>
      <c r="R1947" s="3">
        <f>DATE(YEAR(Incoming_Data[[#This Row],[Incoming Day]]),1,1)</f>
        <v>41275</v>
      </c>
      <c r="S1947" s="6">
        <f>IFERROR(DATE(YEAR(Incoming_Data[[#This Row],[Completed Day]]),MONTH(Incoming_Data[[#This Row],[Completed Day]]),1),"")</f>
        <v>41365</v>
      </c>
      <c r="T1947" s="6">
        <f>IFERROR(DATE(YEAR(Incoming_Data[[#This Row],[Confirmed Day]]),MONTH(Incoming_Data[[#This Row],[Confirmed Day]]),1),"")</f>
        <v>41395</v>
      </c>
      <c r="U1947" s="12">
        <f>IF(ISNUMBER(Incoming_Data[[#This Row],[Completed Day]]),1,0)</f>
        <v>1</v>
      </c>
      <c r="V1947" s="12">
        <f>IF(ISNUMBER(Incoming_Data[[#This Row],[Confirmed Day]]),1,0)</f>
        <v>1</v>
      </c>
      <c r="X1947" t="s">
        <v>10885</v>
      </c>
      <c r="Y1947" s="36">
        <v>41425</v>
      </c>
      <c r="AA1947" t="s">
        <v>5424</v>
      </c>
      <c r="AB1947" s="36">
        <v>41379</v>
      </c>
    </row>
    <row r="1948" spans="2:28" x14ac:dyDescent="0.25">
      <c r="B1948" s="24" t="s">
        <v>30</v>
      </c>
      <c r="C1948" s="24" t="s">
        <v>17</v>
      </c>
      <c r="D1948" s="24" t="s">
        <v>2189</v>
      </c>
      <c r="E1948" s="24" t="s">
        <v>444</v>
      </c>
      <c r="F1948" s="24" t="s">
        <v>315</v>
      </c>
      <c r="G1948" s="36">
        <v>41375</v>
      </c>
      <c r="H1948" s="36">
        <v>41375</v>
      </c>
      <c r="I1948" s="12">
        <v>3</v>
      </c>
      <c r="J1948" s="12">
        <v>3</v>
      </c>
      <c r="K1948" s="12">
        <v>3</v>
      </c>
      <c r="L1948" s="24" t="s">
        <v>10597</v>
      </c>
      <c r="M1948" t="str">
        <f>VLOOKUP(LEFT(Incoming_Data[[#This Row],[Object ID]],1),Lookup[#All],2,FALSE)</f>
        <v>Service Request</v>
      </c>
      <c r="N1948" s="36">
        <f>IFERROR(VLOOKUP(Incoming_Data[[#This Row],[Object ID]],SP_Data[#All],2,FALSE),"")</f>
        <v>41375</v>
      </c>
      <c r="O1948" s="36">
        <f>IFERROR(VLOOKUP(Incoming_Data[[#This Row],[Object ID]],Finalized_Data[#All],2,FALSE),"")</f>
        <v>41414</v>
      </c>
      <c r="P19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8" s="6">
        <f>IFERROR(DATE(YEAR(Incoming_Data[[#This Row],[Incoming Day]]),MONTH(Incoming_Data[[#This Row],[Incoming Day]]),1),"")</f>
        <v>41365</v>
      </c>
      <c r="R1948" s="3">
        <f>DATE(YEAR(Incoming_Data[[#This Row],[Incoming Day]]),1,1)</f>
        <v>41275</v>
      </c>
      <c r="S1948" s="6">
        <f>IFERROR(DATE(YEAR(Incoming_Data[[#This Row],[Completed Day]]),MONTH(Incoming_Data[[#This Row],[Completed Day]]),1),"")</f>
        <v>41365</v>
      </c>
      <c r="T1948" s="6">
        <f>IFERROR(DATE(YEAR(Incoming_Data[[#This Row],[Confirmed Day]]),MONTH(Incoming_Data[[#This Row],[Confirmed Day]]),1),"")</f>
        <v>41395</v>
      </c>
      <c r="U1948" s="12">
        <f>IF(ISNUMBER(Incoming_Data[[#This Row],[Completed Day]]),1,0)</f>
        <v>1</v>
      </c>
      <c r="V1948" s="12">
        <f>IF(ISNUMBER(Incoming_Data[[#This Row],[Confirmed Day]]),1,0)</f>
        <v>1</v>
      </c>
      <c r="X1948" t="s">
        <v>12589</v>
      </c>
      <c r="Y1948" s="36">
        <v>41428</v>
      </c>
      <c r="AA1948" t="s">
        <v>1479</v>
      </c>
      <c r="AB1948" s="36">
        <v>41414</v>
      </c>
    </row>
    <row r="1949" spans="2:28" x14ac:dyDescent="0.25">
      <c r="B1949" s="24" t="s">
        <v>30</v>
      </c>
      <c r="C1949" s="24" t="s">
        <v>17</v>
      </c>
      <c r="D1949" s="24" t="s">
        <v>2189</v>
      </c>
      <c r="E1949" s="24" t="s">
        <v>445</v>
      </c>
      <c r="F1949" s="24" t="s">
        <v>276</v>
      </c>
      <c r="G1949" s="36">
        <v>41375</v>
      </c>
      <c r="H1949" s="36">
        <v>41375</v>
      </c>
      <c r="I1949" s="12">
        <v>3</v>
      </c>
      <c r="J1949" s="12">
        <v>3</v>
      </c>
      <c r="K1949" s="12">
        <v>3</v>
      </c>
      <c r="L1949" s="24" t="s">
        <v>10597</v>
      </c>
      <c r="M1949" t="str">
        <f>VLOOKUP(LEFT(Incoming_Data[[#This Row],[Object ID]],1),Lookup[#All],2,FALSE)</f>
        <v>Service Request</v>
      </c>
      <c r="N1949" s="36">
        <f>IFERROR(VLOOKUP(Incoming_Data[[#This Row],[Object ID]],SP_Data[#All],2,FALSE),"")</f>
        <v>41375</v>
      </c>
      <c r="O1949" s="36">
        <f>IFERROR(VLOOKUP(Incoming_Data[[#This Row],[Object ID]],Finalized_Data[#All],2,FALSE),"")</f>
        <v>41414</v>
      </c>
      <c r="P19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49" s="6">
        <f>IFERROR(DATE(YEAR(Incoming_Data[[#This Row],[Incoming Day]]),MONTH(Incoming_Data[[#This Row],[Incoming Day]]),1),"")</f>
        <v>41365</v>
      </c>
      <c r="R1949" s="3">
        <f>DATE(YEAR(Incoming_Data[[#This Row],[Incoming Day]]),1,1)</f>
        <v>41275</v>
      </c>
      <c r="S1949" s="6">
        <f>IFERROR(DATE(YEAR(Incoming_Data[[#This Row],[Completed Day]]),MONTH(Incoming_Data[[#This Row],[Completed Day]]),1),"")</f>
        <v>41365</v>
      </c>
      <c r="T1949" s="6">
        <f>IFERROR(DATE(YEAR(Incoming_Data[[#This Row],[Confirmed Day]]),MONTH(Incoming_Data[[#This Row],[Confirmed Day]]),1),"")</f>
        <v>41395</v>
      </c>
      <c r="U1949" s="12">
        <f>IF(ISNUMBER(Incoming_Data[[#This Row],[Completed Day]]),1,0)</f>
        <v>1</v>
      </c>
      <c r="V1949" s="12">
        <f>IF(ISNUMBER(Incoming_Data[[#This Row],[Confirmed Day]]),1,0)</f>
        <v>1</v>
      </c>
      <c r="X1949" t="s">
        <v>11693</v>
      </c>
      <c r="Y1949" s="36">
        <v>41426</v>
      </c>
      <c r="AA1949" t="s">
        <v>1481</v>
      </c>
      <c r="AB1949" s="36">
        <v>41414</v>
      </c>
    </row>
    <row r="1950" spans="2:28" x14ac:dyDescent="0.25">
      <c r="B1950" s="24" t="s">
        <v>30</v>
      </c>
      <c r="C1950" s="24" t="s">
        <v>17</v>
      </c>
      <c r="D1950" s="24" t="s">
        <v>2189</v>
      </c>
      <c r="E1950" s="24" t="s">
        <v>446</v>
      </c>
      <c r="F1950" s="24" t="s">
        <v>276</v>
      </c>
      <c r="G1950" s="36">
        <v>41375</v>
      </c>
      <c r="H1950" s="36">
        <v>41375</v>
      </c>
      <c r="I1950" s="12">
        <v>3</v>
      </c>
      <c r="J1950" s="12">
        <v>3</v>
      </c>
      <c r="K1950" s="12">
        <v>3</v>
      </c>
      <c r="L1950" s="24" t="s">
        <v>10597</v>
      </c>
      <c r="M1950" t="str">
        <f>VLOOKUP(LEFT(Incoming_Data[[#This Row],[Object ID]],1),Lookup[#All],2,FALSE)</f>
        <v>Service Request</v>
      </c>
      <c r="N1950" s="36">
        <f>IFERROR(VLOOKUP(Incoming_Data[[#This Row],[Object ID]],SP_Data[#All],2,FALSE),"")</f>
        <v>41375</v>
      </c>
      <c r="O1950" s="36">
        <f>IFERROR(VLOOKUP(Incoming_Data[[#This Row],[Object ID]],Finalized_Data[#All],2,FALSE),"")</f>
        <v>41414</v>
      </c>
      <c r="P19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0" s="6">
        <f>IFERROR(DATE(YEAR(Incoming_Data[[#This Row],[Incoming Day]]),MONTH(Incoming_Data[[#This Row],[Incoming Day]]),1),"")</f>
        <v>41365</v>
      </c>
      <c r="R1950" s="3">
        <f>DATE(YEAR(Incoming_Data[[#This Row],[Incoming Day]]),1,1)</f>
        <v>41275</v>
      </c>
      <c r="S1950" s="6">
        <f>IFERROR(DATE(YEAR(Incoming_Data[[#This Row],[Completed Day]]),MONTH(Incoming_Data[[#This Row],[Completed Day]]),1),"")</f>
        <v>41365</v>
      </c>
      <c r="T1950" s="6">
        <f>IFERROR(DATE(YEAR(Incoming_Data[[#This Row],[Confirmed Day]]),MONTH(Incoming_Data[[#This Row],[Confirmed Day]]),1),"")</f>
        <v>41395</v>
      </c>
      <c r="U1950" s="12">
        <f>IF(ISNUMBER(Incoming_Data[[#This Row],[Completed Day]]),1,0)</f>
        <v>1</v>
      </c>
      <c r="V1950" s="12">
        <f>IF(ISNUMBER(Incoming_Data[[#This Row],[Confirmed Day]]),1,0)</f>
        <v>1</v>
      </c>
      <c r="X1950" t="s">
        <v>12704</v>
      </c>
      <c r="Y1950" s="36">
        <v>41428</v>
      </c>
      <c r="AA1950" t="s">
        <v>1118</v>
      </c>
      <c r="AB1950" s="36">
        <v>41395</v>
      </c>
    </row>
    <row r="1951" spans="2:28" x14ac:dyDescent="0.25">
      <c r="B1951" s="24" t="s">
        <v>30</v>
      </c>
      <c r="C1951" s="24" t="s">
        <v>17</v>
      </c>
      <c r="D1951" s="24" t="s">
        <v>2189</v>
      </c>
      <c r="E1951" s="24" t="s">
        <v>447</v>
      </c>
      <c r="F1951" s="24" t="s">
        <v>448</v>
      </c>
      <c r="G1951" s="36">
        <v>41375</v>
      </c>
      <c r="H1951" s="36">
        <v>41375</v>
      </c>
      <c r="I1951" s="12">
        <v>3</v>
      </c>
      <c r="J1951" s="12">
        <v>3</v>
      </c>
      <c r="K1951" s="12">
        <v>3</v>
      </c>
      <c r="L1951" s="24" t="s">
        <v>10597</v>
      </c>
      <c r="M1951" t="str">
        <f>VLOOKUP(LEFT(Incoming_Data[[#This Row],[Object ID]],1),Lookup[#All],2,FALSE)</f>
        <v>Service Request</v>
      </c>
      <c r="N1951" s="36">
        <f>IFERROR(VLOOKUP(Incoming_Data[[#This Row],[Object ID]],SP_Data[#All],2,FALSE),"")</f>
        <v>41375</v>
      </c>
      <c r="O1951" s="36">
        <f>IFERROR(VLOOKUP(Incoming_Data[[#This Row],[Object ID]],Finalized_Data[#All],2,FALSE),"")</f>
        <v>41414</v>
      </c>
      <c r="P19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1" s="6">
        <f>IFERROR(DATE(YEAR(Incoming_Data[[#This Row],[Incoming Day]]),MONTH(Incoming_Data[[#This Row],[Incoming Day]]),1),"")</f>
        <v>41365</v>
      </c>
      <c r="R1951" s="3">
        <f>DATE(YEAR(Incoming_Data[[#This Row],[Incoming Day]]),1,1)</f>
        <v>41275</v>
      </c>
      <c r="S1951" s="6">
        <f>IFERROR(DATE(YEAR(Incoming_Data[[#This Row],[Completed Day]]),MONTH(Incoming_Data[[#This Row],[Completed Day]]),1),"")</f>
        <v>41365</v>
      </c>
      <c r="T1951" s="6">
        <f>IFERROR(DATE(YEAR(Incoming_Data[[#This Row],[Confirmed Day]]),MONTH(Incoming_Data[[#This Row],[Confirmed Day]]),1),"")</f>
        <v>41395</v>
      </c>
      <c r="U1951" s="12">
        <f>IF(ISNUMBER(Incoming_Data[[#This Row],[Completed Day]]),1,0)</f>
        <v>1</v>
      </c>
      <c r="V1951" s="12">
        <f>IF(ISNUMBER(Incoming_Data[[#This Row],[Confirmed Day]]),1,0)</f>
        <v>1</v>
      </c>
      <c r="X1951" t="s">
        <v>12705</v>
      </c>
      <c r="Y1951" s="36">
        <v>41428</v>
      </c>
      <c r="AA1951" t="s">
        <v>1691</v>
      </c>
      <c r="AB1951" s="36">
        <v>41407</v>
      </c>
    </row>
    <row r="1952" spans="2:28" x14ac:dyDescent="0.25">
      <c r="B1952" s="24" t="s">
        <v>30</v>
      </c>
      <c r="C1952" s="24" t="s">
        <v>17</v>
      </c>
      <c r="D1952" s="24" t="s">
        <v>2189</v>
      </c>
      <c r="E1952" s="24" t="s">
        <v>449</v>
      </c>
      <c r="F1952" s="24" t="s">
        <v>450</v>
      </c>
      <c r="G1952" s="36">
        <v>41375</v>
      </c>
      <c r="H1952" s="36">
        <v>41375</v>
      </c>
      <c r="I1952" s="12">
        <v>3</v>
      </c>
      <c r="J1952" s="12">
        <v>3</v>
      </c>
      <c r="K1952" s="12">
        <v>3</v>
      </c>
      <c r="L1952" s="24" t="s">
        <v>10597</v>
      </c>
      <c r="M1952" t="str">
        <f>VLOOKUP(LEFT(Incoming_Data[[#This Row],[Object ID]],1),Lookup[#All],2,FALSE)</f>
        <v>Service Request</v>
      </c>
      <c r="N1952" s="36">
        <f>IFERROR(VLOOKUP(Incoming_Data[[#This Row],[Object ID]],SP_Data[#All],2,FALSE),"")</f>
        <v>41375</v>
      </c>
      <c r="O1952" s="36">
        <f>IFERROR(VLOOKUP(Incoming_Data[[#This Row],[Object ID]],Finalized_Data[#All],2,FALSE),"")</f>
        <v>41414</v>
      </c>
      <c r="P19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2" s="6">
        <f>IFERROR(DATE(YEAR(Incoming_Data[[#This Row],[Incoming Day]]),MONTH(Incoming_Data[[#This Row],[Incoming Day]]),1),"")</f>
        <v>41365</v>
      </c>
      <c r="R1952" s="3">
        <f>DATE(YEAR(Incoming_Data[[#This Row],[Incoming Day]]),1,1)</f>
        <v>41275</v>
      </c>
      <c r="S1952" s="6">
        <f>IFERROR(DATE(YEAR(Incoming_Data[[#This Row],[Completed Day]]),MONTH(Incoming_Data[[#This Row],[Completed Day]]),1),"")</f>
        <v>41365</v>
      </c>
      <c r="T1952" s="6">
        <f>IFERROR(DATE(YEAR(Incoming_Data[[#This Row],[Confirmed Day]]),MONTH(Incoming_Data[[#This Row],[Confirmed Day]]),1),"")</f>
        <v>41395</v>
      </c>
      <c r="U1952" s="12">
        <f>IF(ISNUMBER(Incoming_Data[[#This Row],[Completed Day]]),1,0)</f>
        <v>1</v>
      </c>
      <c r="V1952" s="12">
        <f>IF(ISNUMBER(Incoming_Data[[#This Row],[Confirmed Day]]),1,0)</f>
        <v>1</v>
      </c>
      <c r="X1952" t="s">
        <v>12706</v>
      </c>
      <c r="Y1952" s="36">
        <v>41428</v>
      </c>
      <c r="AA1952" t="s">
        <v>1483</v>
      </c>
      <c r="AB1952" s="36">
        <v>41375</v>
      </c>
    </row>
    <row r="1953" spans="2:28" x14ac:dyDescent="0.25">
      <c r="B1953" s="24" t="s">
        <v>30</v>
      </c>
      <c r="C1953" s="24" t="s">
        <v>17</v>
      </c>
      <c r="D1953" s="24" t="s">
        <v>2189</v>
      </c>
      <c r="E1953" s="24" t="s">
        <v>451</v>
      </c>
      <c r="F1953" s="24" t="s">
        <v>452</v>
      </c>
      <c r="G1953" s="36">
        <v>41375</v>
      </c>
      <c r="H1953" s="36">
        <v>41375</v>
      </c>
      <c r="I1953" s="12">
        <v>3</v>
      </c>
      <c r="J1953" s="12">
        <v>3</v>
      </c>
      <c r="K1953" s="12">
        <v>3</v>
      </c>
      <c r="L1953" s="24" t="s">
        <v>10597</v>
      </c>
      <c r="M1953" t="str">
        <f>VLOOKUP(LEFT(Incoming_Data[[#This Row],[Object ID]],1),Lookup[#All],2,FALSE)</f>
        <v>Service Request</v>
      </c>
      <c r="N1953" s="36">
        <f>IFERROR(VLOOKUP(Incoming_Data[[#This Row],[Object ID]],SP_Data[#All],2,FALSE),"")</f>
        <v>41375</v>
      </c>
      <c r="O1953" s="36">
        <f>IFERROR(VLOOKUP(Incoming_Data[[#This Row],[Object ID]],Finalized_Data[#All],2,FALSE),"")</f>
        <v>41414</v>
      </c>
      <c r="P19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3" s="6">
        <f>IFERROR(DATE(YEAR(Incoming_Data[[#This Row],[Incoming Day]]),MONTH(Incoming_Data[[#This Row],[Incoming Day]]),1),"")</f>
        <v>41365</v>
      </c>
      <c r="R1953" s="3">
        <f>DATE(YEAR(Incoming_Data[[#This Row],[Incoming Day]]),1,1)</f>
        <v>41275</v>
      </c>
      <c r="S1953" s="6">
        <f>IFERROR(DATE(YEAR(Incoming_Data[[#This Row],[Completed Day]]),MONTH(Incoming_Data[[#This Row],[Completed Day]]),1),"")</f>
        <v>41365</v>
      </c>
      <c r="T1953" s="6">
        <f>IFERROR(DATE(YEAR(Incoming_Data[[#This Row],[Confirmed Day]]),MONTH(Incoming_Data[[#This Row],[Confirmed Day]]),1),"")</f>
        <v>41395</v>
      </c>
      <c r="U1953" s="12">
        <f>IF(ISNUMBER(Incoming_Data[[#This Row],[Completed Day]]),1,0)</f>
        <v>1</v>
      </c>
      <c r="V1953" s="12">
        <f>IF(ISNUMBER(Incoming_Data[[#This Row],[Confirmed Day]]),1,0)</f>
        <v>1</v>
      </c>
      <c r="X1953" t="s">
        <v>12707</v>
      </c>
      <c r="Y1953" s="36">
        <v>41428</v>
      </c>
      <c r="AA1953" t="s">
        <v>1122</v>
      </c>
      <c r="AB1953" s="36">
        <v>41417</v>
      </c>
    </row>
    <row r="1954" spans="2:28" x14ac:dyDescent="0.25">
      <c r="B1954" s="24" t="s">
        <v>30</v>
      </c>
      <c r="C1954" s="24" t="s">
        <v>17</v>
      </c>
      <c r="D1954" s="24" t="s">
        <v>2189</v>
      </c>
      <c r="E1954" s="24" t="s">
        <v>462</v>
      </c>
      <c r="F1954" s="24" t="s">
        <v>280</v>
      </c>
      <c r="G1954" s="36">
        <v>41376</v>
      </c>
      <c r="H1954" s="36">
        <v>41376</v>
      </c>
      <c r="I1954" s="12">
        <v>3</v>
      </c>
      <c r="J1954" s="12">
        <v>3</v>
      </c>
      <c r="K1954" s="12">
        <v>3</v>
      </c>
      <c r="L1954" s="24" t="s">
        <v>10597</v>
      </c>
      <c r="M1954" t="str">
        <f>VLOOKUP(LEFT(Incoming_Data[[#This Row],[Object ID]],1),Lookup[#All],2,FALSE)</f>
        <v>Service Request</v>
      </c>
      <c r="N1954" s="36">
        <f>IFERROR(VLOOKUP(Incoming_Data[[#This Row],[Object ID]],SP_Data[#All],2,FALSE),"")</f>
        <v>41379</v>
      </c>
      <c r="O1954" s="36">
        <f>IFERROR(VLOOKUP(Incoming_Data[[#This Row],[Object ID]],Finalized_Data[#All],2,FALSE),"")</f>
        <v>41414</v>
      </c>
      <c r="P19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4" s="6">
        <f>IFERROR(DATE(YEAR(Incoming_Data[[#This Row],[Incoming Day]]),MONTH(Incoming_Data[[#This Row],[Incoming Day]]),1),"")</f>
        <v>41365</v>
      </c>
      <c r="R1954" s="3">
        <f>DATE(YEAR(Incoming_Data[[#This Row],[Incoming Day]]),1,1)</f>
        <v>41275</v>
      </c>
      <c r="S1954" s="6">
        <f>IFERROR(DATE(YEAR(Incoming_Data[[#This Row],[Completed Day]]),MONTH(Incoming_Data[[#This Row],[Completed Day]]),1),"")</f>
        <v>41365</v>
      </c>
      <c r="T1954" s="6">
        <f>IFERROR(DATE(YEAR(Incoming_Data[[#This Row],[Confirmed Day]]),MONTH(Incoming_Data[[#This Row],[Confirmed Day]]),1),"")</f>
        <v>41395</v>
      </c>
      <c r="U1954" s="12">
        <f>IF(ISNUMBER(Incoming_Data[[#This Row],[Completed Day]]),1,0)</f>
        <v>1</v>
      </c>
      <c r="V1954" s="12">
        <f>IF(ISNUMBER(Incoming_Data[[#This Row],[Confirmed Day]]),1,0)</f>
        <v>1</v>
      </c>
      <c r="X1954" t="s">
        <v>12708</v>
      </c>
      <c r="Y1954" s="36">
        <v>41428</v>
      </c>
      <c r="AA1954" t="s">
        <v>1485</v>
      </c>
      <c r="AB1954" s="36">
        <v>41418</v>
      </c>
    </row>
    <row r="1955" spans="2:28" x14ac:dyDescent="0.25">
      <c r="B1955" s="24" t="s">
        <v>30</v>
      </c>
      <c r="C1955" s="24" t="s">
        <v>17</v>
      </c>
      <c r="D1955" s="24" t="s">
        <v>2189</v>
      </c>
      <c r="E1955" s="24" t="s">
        <v>463</v>
      </c>
      <c r="F1955" s="24" t="s">
        <v>464</v>
      </c>
      <c r="G1955" s="36">
        <v>41376</v>
      </c>
      <c r="H1955" s="36">
        <v>41376</v>
      </c>
      <c r="I1955" s="12">
        <v>3</v>
      </c>
      <c r="J1955" s="12">
        <v>3</v>
      </c>
      <c r="K1955" s="12">
        <v>3</v>
      </c>
      <c r="L1955" s="24" t="s">
        <v>10597</v>
      </c>
      <c r="M1955" t="str">
        <f>VLOOKUP(LEFT(Incoming_Data[[#This Row],[Object ID]],1),Lookup[#All],2,FALSE)</f>
        <v>Service Request</v>
      </c>
      <c r="N1955" s="36">
        <f>IFERROR(VLOOKUP(Incoming_Data[[#This Row],[Object ID]],SP_Data[#All],2,FALSE),"")</f>
        <v>41376</v>
      </c>
      <c r="O1955" s="36">
        <f>IFERROR(VLOOKUP(Incoming_Data[[#This Row],[Object ID]],Finalized_Data[#All],2,FALSE),"")</f>
        <v>41414</v>
      </c>
      <c r="P19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5" s="6">
        <f>IFERROR(DATE(YEAR(Incoming_Data[[#This Row],[Incoming Day]]),MONTH(Incoming_Data[[#This Row],[Incoming Day]]),1),"")</f>
        <v>41365</v>
      </c>
      <c r="R1955" s="3">
        <f>DATE(YEAR(Incoming_Data[[#This Row],[Incoming Day]]),1,1)</f>
        <v>41275</v>
      </c>
      <c r="S1955" s="6">
        <f>IFERROR(DATE(YEAR(Incoming_Data[[#This Row],[Completed Day]]),MONTH(Incoming_Data[[#This Row],[Completed Day]]),1),"")</f>
        <v>41365</v>
      </c>
      <c r="T1955" s="6">
        <f>IFERROR(DATE(YEAR(Incoming_Data[[#This Row],[Confirmed Day]]),MONTH(Incoming_Data[[#This Row],[Confirmed Day]]),1),"")</f>
        <v>41395</v>
      </c>
      <c r="U1955" s="12">
        <f>IF(ISNUMBER(Incoming_Data[[#This Row],[Completed Day]]),1,0)</f>
        <v>1</v>
      </c>
      <c r="V1955" s="12">
        <f>IF(ISNUMBER(Incoming_Data[[#This Row],[Confirmed Day]]),1,0)</f>
        <v>1</v>
      </c>
      <c r="X1955" t="s">
        <v>12709</v>
      </c>
      <c r="Y1955" s="36">
        <v>41428</v>
      </c>
      <c r="AA1955" t="s">
        <v>1967</v>
      </c>
      <c r="AB1955" s="36">
        <v>41417</v>
      </c>
    </row>
    <row r="1956" spans="2:28" x14ac:dyDescent="0.25">
      <c r="B1956" s="24" t="s">
        <v>30</v>
      </c>
      <c r="C1956" s="24" t="s">
        <v>17</v>
      </c>
      <c r="D1956" s="24" t="s">
        <v>2189</v>
      </c>
      <c r="E1956" s="24" t="s">
        <v>465</v>
      </c>
      <c r="F1956" s="24" t="s">
        <v>466</v>
      </c>
      <c r="G1956" s="36">
        <v>41376</v>
      </c>
      <c r="H1956" s="36">
        <v>41376</v>
      </c>
      <c r="I1956" s="12">
        <v>3</v>
      </c>
      <c r="J1956" s="12">
        <v>3</v>
      </c>
      <c r="K1956" s="12">
        <v>3</v>
      </c>
      <c r="L1956" s="24" t="s">
        <v>10597</v>
      </c>
      <c r="M1956" t="str">
        <f>VLOOKUP(LEFT(Incoming_Data[[#This Row],[Object ID]],1),Lookup[#All],2,FALSE)</f>
        <v>Service Request</v>
      </c>
      <c r="N1956" s="36">
        <f>IFERROR(VLOOKUP(Incoming_Data[[#This Row],[Object ID]],SP_Data[#All],2,FALSE),"")</f>
        <v>41376</v>
      </c>
      <c r="O1956" s="36">
        <f>IFERROR(VLOOKUP(Incoming_Data[[#This Row],[Object ID]],Finalized_Data[#All],2,FALSE),"")</f>
        <v>41414</v>
      </c>
      <c r="P19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6" s="6">
        <f>IFERROR(DATE(YEAR(Incoming_Data[[#This Row],[Incoming Day]]),MONTH(Incoming_Data[[#This Row],[Incoming Day]]),1),"")</f>
        <v>41365</v>
      </c>
      <c r="R1956" s="3">
        <f>DATE(YEAR(Incoming_Data[[#This Row],[Incoming Day]]),1,1)</f>
        <v>41275</v>
      </c>
      <c r="S1956" s="6">
        <f>IFERROR(DATE(YEAR(Incoming_Data[[#This Row],[Completed Day]]),MONTH(Incoming_Data[[#This Row],[Completed Day]]),1),"")</f>
        <v>41365</v>
      </c>
      <c r="T1956" s="6">
        <f>IFERROR(DATE(YEAR(Incoming_Data[[#This Row],[Confirmed Day]]),MONTH(Incoming_Data[[#This Row],[Confirmed Day]]),1),"")</f>
        <v>41395</v>
      </c>
      <c r="U1956" s="12">
        <f>IF(ISNUMBER(Incoming_Data[[#This Row],[Completed Day]]),1,0)</f>
        <v>1</v>
      </c>
      <c r="V1956" s="12">
        <f>IF(ISNUMBER(Incoming_Data[[#This Row],[Confirmed Day]]),1,0)</f>
        <v>1</v>
      </c>
      <c r="X1956" t="s">
        <v>12710</v>
      </c>
      <c r="Y1956" s="36">
        <v>41428</v>
      </c>
      <c r="AA1956" t="s">
        <v>1124</v>
      </c>
      <c r="AB1956" s="36">
        <v>41414</v>
      </c>
    </row>
    <row r="1957" spans="2:28" x14ac:dyDescent="0.25">
      <c r="B1957" s="24" t="s">
        <v>30</v>
      </c>
      <c r="C1957" s="24" t="s">
        <v>17</v>
      </c>
      <c r="D1957" s="24" t="s">
        <v>2189</v>
      </c>
      <c r="E1957" s="24" t="s">
        <v>469</v>
      </c>
      <c r="F1957" s="24" t="s">
        <v>470</v>
      </c>
      <c r="G1957" s="36">
        <v>41376</v>
      </c>
      <c r="H1957" s="36">
        <v>41376</v>
      </c>
      <c r="I1957" s="12">
        <v>3</v>
      </c>
      <c r="J1957" s="12">
        <v>3</v>
      </c>
      <c r="K1957" s="12">
        <v>3</v>
      </c>
      <c r="L1957" s="24" t="s">
        <v>10597</v>
      </c>
      <c r="M1957" t="str">
        <f>VLOOKUP(LEFT(Incoming_Data[[#This Row],[Object ID]],1),Lookup[#All],2,FALSE)</f>
        <v>Service Request</v>
      </c>
      <c r="N1957" s="36">
        <f>IFERROR(VLOOKUP(Incoming_Data[[#This Row],[Object ID]],SP_Data[#All],2,FALSE),"")</f>
        <v>41376</v>
      </c>
      <c r="O1957" s="36">
        <f>IFERROR(VLOOKUP(Incoming_Data[[#This Row],[Object ID]],Finalized_Data[#All],2,FALSE),"")</f>
        <v>41376</v>
      </c>
      <c r="P19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7" s="6">
        <f>IFERROR(DATE(YEAR(Incoming_Data[[#This Row],[Incoming Day]]),MONTH(Incoming_Data[[#This Row],[Incoming Day]]),1),"")</f>
        <v>41365</v>
      </c>
      <c r="R1957" s="3">
        <f>DATE(YEAR(Incoming_Data[[#This Row],[Incoming Day]]),1,1)</f>
        <v>41275</v>
      </c>
      <c r="S1957" s="6">
        <f>IFERROR(DATE(YEAR(Incoming_Data[[#This Row],[Completed Day]]),MONTH(Incoming_Data[[#This Row],[Completed Day]]),1),"")</f>
        <v>41365</v>
      </c>
      <c r="T1957" s="6">
        <f>IFERROR(DATE(YEAR(Incoming_Data[[#This Row],[Confirmed Day]]),MONTH(Incoming_Data[[#This Row],[Confirmed Day]]),1),"")</f>
        <v>41365</v>
      </c>
      <c r="U1957" s="12">
        <f>IF(ISNUMBER(Incoming_Data[[#This Row],[Completed Day]]),1,0)</f>
        <v>1</v>
      </c>
      <c r="V1957" s="12">
        <f>IF(ISNUMBER(Incoming_Data[[#This Row],[Confirmed Day]]),1,0)</f>
        <v>1</v>
      </c>
      <c r="X1957" t="s">
        <v>12711</v>
      </c>
      <c r="Y1957" s="36">
        <v>41429</v>
      </c>
      <c r="AA1957" t="s">
        <v>1693</v>
      </c>
      <c r="AB1957" s="36">
        <v>41418</v>
      </c>
    </row>
    <row r="1958" spans="2:28" x14ac:dyDescent="0.25">
      <c r="B1958" s="24" t="s">
        <v>30</v>
      </c>
      <c r="C1958" s="24" t="s">
        <v>17</v>
      </c>
      <c r="D1958" s="24" t="s">
        <v>2189</v>
      </c>
      <c r="E1958" s="24" t="s">
        <v>471</v>
      </c>
      <c r="F1958" s="24" t="s">
        <v>472</v>
      </c>
      <c r="G1958" s="36">
        <v>41376</v>
      </c>
      <c r="H1958" s="36">
        <v>41376</v>
      </c>
      <c r="I1958" s="12">
        <v>3</v>
      </c>
      <c r="J1958" s="12">
        <v>3</v>
      </c>
      <c r="K1958" s="12">
        <v>3</v>
      </c>
      <c r="L1958" s="24" t="s">
        <v>10597</v>
      </c>
      <c r="M1958" t="str">
        <f>VLOOKUP(LEFT(Incoming_Data[[#This Row],[Object ID]],1),Lookup[#All],2,FALSE)</f>
        <v>Service Request</v>
      </c>
      <c r="N1958" s="36">
        <f>IFERROR(VLOOKUP(Incoming_Data[[#This Row],[Object ID]],SP_Data[#All],2,FALSE),"")</f>
        <v>41376</v>
      </c>
      <c r="O1958" s="36">
        <f>IFERROR(VLOOKUP(Incoming_Data[[#This Row],[Object ID]],Finalized_Data[#All],2,FALSE),"")</f>
        <v>41414</v>
      </c>
      <c r="P19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8" s="6">
        <f>IFERROR(DATE(YEAR(Incoming_Data[[#This Row],[Incoming Day]]),MONTH(Incoming_Data[[#This Row],[Incoming Day]]),1),"")</f>
        <v>41365</v>
      </c>
      <c r="R1958" s="3">
        <f>DATE(YEAR(Incoming_Data[[#This Row],[Incoming Day]]),1,1)</f>
        <v>41275</v>
      </c>
      <c r="S1958" s="6">
        <f>IFERROR(DATE(YEAR(Incoming_Data[[#This Row],[Completed Day]]),MONTH(Incoming_Data[[#This Row],[Completed Day]]),1),"")</f>
        <v>41365</v>
      </c>
      <c r="T1958" s="6">
        <f>IFERROR(DATE(YEAR(Incoming_Data[[#This Row],[Confirmed Day]]),MONTH(Incoming_Data[[#This Row],[Confirmed Day]]),1),"")</f>
        <v>41395</v>
      </c>
      <c r="U1958" s="12">
        <f>IF(ISNUMBER(Incoming_Data[[#This Row],[Completed Day]]),1,0)</f>
        <v>1</v>
      </c>
      <c r="V1958" s="12">
        <f>IF(ISNUMBER(Incoming_Data[[#This Row],[Confirmed Day]]),1,0)</f>
        <v>1</v>
      </c>
      <c r="X1958" t="s">
        <v>12712</v>
      </c>
      <c r="Y1958" s="36">
        <v>41429</v>
      </c>
      <c r="AA1958" t="s">
        <v>1126</v>
      </c>
      <c r="AB1958" s="36">
        <v>41414</v>
      </c>
    </row>
    <row r="1959" spans="2:28" x14ac:dyDescent="0.25">
      <c r="B1959" s="24" t="s">
        <v>30</v>
      </c>
      <c r="C1959" s="24" t="s">
        <v>17</v>
      </c>
      <c r="D1959" s="24" t="s">
        <v>2189</v>
      </c>
      <c r="E1959" s="24" t="s">
        <v>485</v>
      </c>
      <c r="F1959" s="24" t="s">
        <v>486</v>
      </c>
      <c r="G1959" s="36">
        <v>41379</v>
      </c>
      <c r="H1959" s="36">
        <v>41379</v>
      </c>
      <c r="I1959" s="12">
        <v>3</v>
      </c>
      <c r="J1959" s="12">
        <v>3</v>
      </c>
      <c r="K1959" s="12">
        <v>3</v>
      </c>
      <c r="L1959" s="24" t="s">
        <v>10597</v>
      </c>
      <c r="M1959" t="str">
        <f>VLOOKUP(LEFT(Incoming_Data[[#This Row],[Object ID]],1),Lookup[#All],2,FALSE)</f>
        <v>Service Request</v>
      </c>
      <c r="N1959" s="36">
        <f>IFERROR(VLOOKUP(Incoming_Data[[#This Row],[Object ID]],SP_Data[#All],2,FALSE),"")</f>
        <v>41379</v>
      </c>
      <c r="O1959" s="36">
        <f>IFERROR(VLOOKUP(Incoming_Data[[#This Row],[Object ID]],Finalized_Data[#All],2,FALSE),"")</f>
        <v>41414</v>
      </c>
      <c r="P19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59" s="6">
        <f>IFERROR(DATE(YEAR(Incoming_Data[[#This Row],[Incoming Day]]),MONTH(Incoming_Data[[#This Row],[Incoming Day]]),1),"")</f>
        <v>41365</v>
      </c>
      <c r="R1959" s="3">
        <f>DATE(YEAR(Incoming_Data[[#This Row],[Incoming Day]]),1,1)</f>
        <v>41275</v>
      </c>
      <c r="S1959" s="6">
        <f>IFERROR(DATE(YEAR(Incoming_Data[[#This Row],[Completed Day]]),MONTH(Incoming_Data[[#This Row],[Completed Day]]),1),"")</f>
        <v>41365</v>
      </c>
      <c r="T1959" s="6">
        <f>IFERROR(DATE(YEAR(Incoming_Data[[#This Row],[Confirmed Day]]),MONTH(Incoming_Data[[#This Row],[Confirmed Day]]),1),"")</f>
        <v>41395</v>
      </c>
      <c r="U1959" s="12">
        <f>IF(ISNUMBER(Incoming_Data[[#This Row],[Completed Day]]),1,0)</f>
        <v>1</v>
      </c>
      <c r="V1959" s="12">
        <f>IF(ISNUMBER(Incoming_Data[[#This Row],[Confirmed Day]]),1,0)</f>
        <v>1</v>
      </c>
      <c r="X1959" t="s">
        <v>12713</v>
      </c>
      <c r="Y1959" s="36">
        <v>41428</v>
      </c>
      <c r="AA1959" t="s">
        <v>1487</v>
      </c>
      <c r="AB1959" s="36">
        <v>41377</v>
      </c>
    </row>
    <row r="1960" spans="2:28" x14ac:dyDescent="0.25">
      <c r="B1960" s="24" t="s">
        <v>30</v>
      </c>
      <c r="C1960" s="24" t="s">
        <v>17</v>
      </c>
      <c r="D1960" s="24" t="s">
        <v>2189</v>
      </c>
      <c r="E1960" s="24" t="s">
        <v>487</v>
      </c>
      <c r="F1960" s="24" t="s">
        <v>488</v>
      </c>
      <c r="G1960" s="36">
        <v>41379</v>
      </c>
      <c r="H1960" s="36">
        <v>41379</v>
      </c>
      <c r="I1960" s="12">
        <v>3</v>
      </c>
      <c r="J1960" s="12">
        <v>3</v>
      </c>
      <c r="K1960" s="12">
        <v>3</v>
      </c>
      <c r="L1960" s="24" t="s">
        <v>10597</v>
      </c>
      <c r="M1960" t="str">
        <f>VLOOKUP(LEFT(Incoming_Data[[#This Row],[Object ID]],1),Lookup[#All],2,FALSE)</f>
        <v>Service Request</v>
      </c>
      <c r="N1960" s="36">
        <f>IFERROR(VLOOKUP(Incoming_Data[[#This Row],[Object ID]],SP_Data[#All],2,FALSE),"")</f>
        <v>41379</v>
      </c>
      <c r="O1960" s="36">
        <f>IFERROR(VLOOKUP(Incoming_Data[[#This Row],[Object ID]],Finalized_Data[#All],2,FALSE),"")</f>
        <v>41414</v>
      </c>
      <c r="P19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0" s="6">
        <f>IFERROR(DATE(YEAR(Incoming_Data[[#This Row],[Incoming Day]]),MONTH(Incoming_Data[[#This Row],[Incoming Day]]),1),"")</f>
        <v>41365</v>
      </c>
      <c r="R1960" s="3">
        <f>DATE(YEAR(Incoming_Data[[#This Row],[Incoming Day]]),1,1)</f>
        <v>41275</v>
      </c>
      <c r="S1960" s="6">
        <f>IFERROR(DATE(YEAR(Incoming_Data[[#This Row],[Completed Day]]),MONTH(Incoming_Data[[#This Row],[Completed Day]]),1),"")</f>
        <v>41365</v>
      </c>
      <c r="T1960" s="6">
        <f>IFERROR(DATE(YEAR(Incoming_Data[[#This Row],[Confirmed Day]]),MONTH(Incoming_Data[[#This Row],[Confirmed Day]]),1),"")</f>
        <v>41395</v>
      </c>
      <c r="U1960" s="12">
        <f>IF(ISNUMBER(Incoming_Data[[#This Row],[Completed Day]]),1,0)</f>
        <v>1</v>
      </c>
      <c r="V1960" s="12">
        <f>IF(ISNUMBER(Incoming_Data[[#This Row],[Confirmed Day]]),1,0)</f>
        <v>1</v>
      </c>
      <c r="X1960" t="s">
        <v>12714</v>
      </c>
      <c r="Y1960" s="36">
        <v>41429</v>
      </c>
      <c r="AA1960" t="s">
        <v>1850</v>
      </c>
      <c r="AB1960" s="36">
        <v>41415</v>
      </c>
    </row>
    <row r="1961" spans="2:28" x14ac:dyDescent="0.25">
      <c r="B1961" s="24" t="s">
        <v>30</v>
      </c>
      <c r="C1961" s="24" t="s">
        <v>17</v>
      </c>
      <c r="D1961" s="24" t="s">
        <v>2189</v>
      </c>
      <c r="E1961" s="24" t="s">
        <v>489</v>
      </c>
      <c r="F1961" s="24" t="s">
        <v>490</v>
      </c>
      <c r="G1961" s="36">
        <v>41379</v>
      </c>
      <c r="H1961" s="36">
        <v>41379</v>
      </c>
      <c r="I1961" s="12">
        <v>3</v>
      </c>
      <c r="J1961" s="12">
        <v>3</v>
      </c>
      <c r="K1961" s="12">
        <v>3</v>
      </c>
      <c r="L1961" s="24" t="s">
        <v>10597</v>
      </c>
      <c r="M1961" t="str">
        <f>VLOOKUP(LEFT(Incoming_Data[[#This Row],[Object ID]],1),Lookup[#All],2,FALSE)</f>
        <v>Service Request</v>
      </c>
      <c r="N1961" s="36">
        <f>IFERROR(VLOOKUP(Incoming_Data[[#This Row],[Object ID]],SP_Data[#All],2,FALSE),"")</f>
        <v>41379</v>
      </c>
      <c r="O1961" s="36">
        <f>IFERROR(VLOOKUP(Incoming_Data[[#This Row],[Object ID]],Finalized_Data[#All],2,FALSE),"")</f>
        <v>41414</v>
      </c>
      <c r="P19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1" s="6">
        <f>IFERROR(DATE(YEAR(Incoming_Data[[#This Row],[Incoming Day]]),MONTH(Incoming_Data[[#This Row],[Incoming Day]]),1),"")</f>
        <v>41365</v>
      </c>
      <c r="R1961" s="3">
        <f>DATE(YEAR(Incoming_Data[[#This Row],[Incoming Day]]),1,1)</f>
        <v>41275</v>
      </c>
      <c r="S1961" s="6">
        <f>IFERROR(DATE(YEAR(Incoming_Data[[#This Row],[Completed Day]]),MONTH(Incoming_Data[[#This Row],[Completed Day]]),1),"")</f>
        <v>41365</v>
      </c>
      <c r="T1961" s="6">
        <f>IFERROR(DATE(YEAR(Incoming_Data[[#This Row],[Confirmed Day]]),MONTH(Incoming_Data[[#This Row],[Confirmed Day]]),1),"")</f>
        <v>41395</v>
      </c>
      <c r="U1961" s="12">
        <f>IF(ISNUMBER(Incoming_Data[[#This Row],[Completed Day]]),1,0)</f>
        <v>1</v>
      </c>
      <c r="V1961" s="12">
        <f>IF(ISNUMBER(Incoming_Data[[#This Row],[Confirmed Day]]),1,0)</f>
        <v>1</v>
      </c>
      <c r="X1961" t="s">
        <v>12715</v>
      </c>
      <c r="Y1961" s="36">
        <v>41429</v>
      </c>
      <c r="AA1961" t="s">
        <v>1489</v>
      </c>
      <c r="AB1961" s="36">
        <v>41414</v>
      </c>
    </row>
    <row r="1962" spans="2:28" x14ac:dyDescent="0.25">
      <c r="B1962" s="24" t="s">
        <v>30</v>
      </c>
      <c r="C1962" s="24" t="s">
        <v>17</v>
      </c>
      <c r="D1962" s="24" t="s">
        <v>2189</v>
      </c>
      <c r="E1962" s="24" t="s">
        <v>507</v>
      </c>
      <c r="F1962" s="24" t="s">
        <v>286</v>
      </c>
      <c r="G1962" s="36">
        <v>41379</v>
      </c>
      <c r="H1962" s="36">
        <v>41379</v>
      </c>
      <c r="I1962" s="12">
        <v>3</v>
      </c>
      <c r="J1962" s="12">
        <v>3</v>
      </c>
      <c r="K1962" s="12">
        <v>3</v>
      </c>
      <c r="L1962" s="24" t="s">
        <v>10597</v>
      </c>
      <c r="M1962" t="str">
        <f>VLOOKUP(LEFT(Incoming_Data[[#This Row],[Object ID]],1),Lookup[#All],2,FALSE)</f>
        <v>Service Request</v>
      </c>
      <c r="N1962" s="36">
        <f>IFERROR(VLOOKUP(Incoming_Data[[#This Row],[Object ID]],SP_Data[#All],2,FALSE),"")</f>
        <v>41379</v>
      </c>
      <c r="O1962" s="36">
        <f>IFERROR(VLOOKUP(Incoming_Data[[#This Row],[Object ID]],Finalized_Data[#All],2,FALSE),"")</f>
        <v>41414</v>
      </c>
      <c r="P19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2" s="6">
        <f>IFERROR(DATE(YEAR(Incoming_Data[[#This Row],[Incoming Day]]),MONTH(Incoming_Data[[#This Row],[Incoming Day]]),1),"")</f>
        <v>41365</v>
      </c>
      <c r="R1962" s="3">
        <f>DATE(YEAR(Incoming_Data[[#This Row],[Incoming Day]]),1,1)</f>
        <v>41275</v>
      </c>
      <c r="S1962" s="6">
        <f>IFERROR(DATE(YEAR(Incoming_Data[[#This Row],[Completed Day]]),MONTH(Incoming_Data[[#This Row],[Completed Day]]),1),"")</f>
        <v>41365</v>
      </c>
      <c r="T1962" s="6">
        <f>IFERROR(DATE(YEAR(Incoming_Data[[#This Row],[Confirmed Day]]),MONTH(Incoming_Data[[#This Row],[Confirmed Day]]),1),"")</f>
        <v>41395</v>
      </c>
      <c r="U1962" s="12">
        <f>IF(ISNUMBER(Incoming_Data[[#This Row],[Completed Day]]),1,0)</f>
        <v>1</v>
      </c>
      <c r="V1962" s="12">
        <f>IF(ISNUMBER(Incoming_Data[[#This Row],[Confirmed Day]]),1,0)</f>
        <v>1</v>
      </c>
      <c r="X1962" t="s">
        <v>12716</v>
      </c>
      <c r="Y1962" s="36">
        <v>41429</v>
      </c>
      <c r="AA1962" t="s">
        <v>1491</v>
      </c>
      <c r="AB1962" s="36">
        <v>41411</v>
      </c>
    </row>
    <row r="1963" spans="2:28" x14ac:dyDescent="0.25">
      <c r="B1963" s="24" t="s">
        <v>30</v>
      </c>
      <c r="C1963" s="24" t="s">
        <v>17</v>
      </c>
      <c r="D1963" s="24" t="s">
        <v>2189</v>
      </c>
      <c r="E1963" s="24" t="s">
        <v>553</v>
      </c>
      <c r="F1963" s="24" t="s">
        <v>554</v>
      </c>
      <c r="G1963" s="36">
        <v>41380</v>
      </c>
      <c r="H1963" s="36">
        <v>41380</v>
      </c>
      <c r="I1963" s="12">
        <v>3</v>
      </c>
      <c r="J1963" s="12">
        <v>3</v>
      </c>
      <c r="K1963" s="12">
        <v>3</v>
      </c>
      <c r="L1963" s="24" t="s">
        <v>10597</v>
      </c>
      <c r="M1963" t="str">
        <f>VLOOKUP(LEFT(Incoming_Data[[#This Row],[Object ID]],1),Lookup[#All],2,FALSE)</f>
        <v>Service Request</v>
      </c>
      <c r="N1963" s="36">
        <f>IFERROR(VLOOKUP(Incoming_Data[[#This Row],[Object ID]],SP_Data[#All],2,FALSE),"")</f>
        <v>41380</v>
      </c>
      <c r="O1963" s="36">
        <f>IFERROR(VLOOKUP(Incoming_Data[[#This Row],[Object ID]],Finalized_Data[#All],2,FALSE),"")</f>
        <v>41414</v>
      </c>
      <c r="P19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3" s="6">
        <f>IFERROR(DATE(YEAR(Incoming_Data[[#This Row],[Incoming Day]]),MONTH(Incoming_Data[[#This Row],[Incoming Day]]),1),"")</f>
        <v>41365</v>
      </c>
      <c r="R1963" s="3">
        <f>DATE(YEAR(Incoming_Data[[#This Row],[Incoming Day]]),1,1)</f>
        <v>41275</v>
      </c>
      <c r="S1963" s="6">
        <f>IFERROR(DATE(YEAR(Incoming_Data[[#This Row],[Completed Day]]),MONTH(Incoming_Data[[#This Row],[Completed Day]]),1),"")</f>
        <v>41365</v>
      </c>
      <c r="T1963" s="6">
        <f>IFERROR(DATE(YEAR(Incoming_Data[[#This Row],[Confirmed Day]]),MONTH(Incoming_Data[[#This Row],[Confirmed Day]]),1),"")</f>
        <v>41395</v>
      </c>
      <c r="U1963" s="12">
        <f>IF(ISNUMBER(Incoming_Data[[#This Row],[Completed Day]]),1,0)</f>
        <v>1</v>
      </c>
      <c r="V1963" s="12">
        <f>IF(ISNUMBER(Incoming_Data[[#This Row],[Confirmed Day]]),1,0)</f>
        <v>1</v>
      </c>
      <c r="X1963" t="s">
        <v>12717</v>
      </c>
      <c r="Y1963" s="36">
        <v>41429</v>
      </c>
      <c r="AA1963" t="s">
        <v>1128</v>
      </c>
      <c r="AB1963" s="36">
        <v>41386</v>
      </c>
    </row>
    <row r="1964" spans="2:28" x14ac:dyDescent="0.25">
      <c r="B1964" s="24" t="s">
        <v>30</v>
      </c>
      <c r="C1964" s="24" t="s">
        <v>17</v>
      </c>
      <c r="D1964" s="24" t="s">
        <v>2189</v>
      </c>
      <c r="E1964" s="24" t="s">
        <v>582</v>
      </c>
      <c r="F1964" s="24" t="s">
        <v>583</v>
      </c>
      <c r="G1964" s="36">
        <v>41382</v>
      </c>
      <c r="H1964" s="36">
        <v>41381</v>
      </c>
      <c r="I1964" s="12">
        <v>3</v>
      </c>
      <c r="J1964" s="12">
        <v>4</v>
      </c>
      <c r="K1964" s="12">
        <v>4</v>
      </c>
      <c r="L1964" s="24" t="s">
        <v>10597</v>
      </c>
      <c r="M1964" t="str">
        <f>VLOOKUP(LEFT(Incoming_Data[[#This Row],[Object ID]],1),Lookup[#All],2,FALSE)</f>
        <v>Service Request</v>
      </c>
      <c r="N1964" s="36">
        <f>IFERROR(VLOOKUP(Incoming_Data[[#This Row],[Object ID]],SP_Data[#All],2,FALSE),"")</f>
        <v>41387</v>
      </c>
      <c r="O1964" s="36">
        <f>IFERROR(VLOOKUP(Incoming_Data[[#This Row],[Object ID]],Finalized_Data[#All],2,FALSE),"")</f>
        <v>41418</v>
      </c>
      <c r="P19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4" s="6">
        <f>IFERROR(DATE(YEAR(Incoming_Data[[#This Row],[Incoming Day]]),MONTH(Incoming_Data[[#This Row],[Incoming Day]]),1),"")</f>
        <v>41365</v>
      </c>
      <c r="R1964" s="3">
        <f>DATE(YEAR(Incoming_Data[[#This Row],[Incoming Day]]),1,1)</f>
        <v>41275</v>
      </c>
      <c r="S1964" s="6">
        <f>IFERROR(DATE(YEAR(Incoming_Data[[#This Row],[Completed Day]]),MONTH(Incoming_Data[[#This Row],[Completed Day]]),1),"")</f>
        <v>41365</v>
      </c>
      <c r="T1964" s="6">
        <f>IFERROR(DATE(YEAR(Incoming_Data[[#This Row],[Confirmed Day]]),MONTH(Incoming_Data[[#This Row],[Confirmed Day]]),1),"")</f>
        <v>41395</v>
      </c>
      <c r="U1964" s="12">
        <f>IF(ISNUMBER(Incoming_Data[[#This Row],[Completed Day]]),1,0)</f>
        <v>1</v>
      </c>
      <c r="V1964" s="12">
        <f>IF(ISNUMBER(Incoming_Data[[#This Row],[Confirmed Day]]),1,0)</f>
        <v>1</v>
      </c>
      <c r="X1964" t="s">
        <v>12718</v>
      </c>
      <c r="Y1964" s="36">
        <v>41429</v>
      </c>
      <c r="AA1964" t="s">
        <v>1130</v>
      </c>
      <c r="AB1964" s="36">
        <v>41414</v>
      </c>
    </row>
    <row r="1965" spans="2:28" x14ac:dyDescent="0.25">
      <c r="B1965" s="24" t="s">
        <v>30</v>
      </c>
      <c r="C1965" s="24" t="s">
        <v>17</v>
      </c>
      <c r="D1965" s="24" t="s">
        <v>2189</v>
      </c>
      <c r="E1965" s="24" t="s">
        <v>586</v>
      </c>
      <c r="F1965" s="24" t="s">
        <v>587</v>
      </c>
      <c r="G1965" s="36">
        <v>41382</v>
      </c>
      <c r="H1965" s="36">
        <v>41382</v>
      </c>
      <c r="I1965" s="12">
        <v>3</v>
      </c>
      <c r="J1965" s="12">
        <v>3</v>
      </c>
      <c r="K1965" s="12">
        <v>3</v>
      </c>
      <c r="L1965" s="24" t="s">
        <v>10597</v>
      </c>
      <c r="M1965" t="str">
        <f>VLOOKUP(LEFT(Incoming_Data[[#This Row],[Object ID]],1),Lookup[#All],2,FALSE)</f>
        <v>Service Request</v>
      </c>
      <c r="N1965" s="36">
        <f>IFERROR(VLOOKUP(Incoming_Data[[#This Row],[Object ID]],SP_Data[#All],2,FALSE),"")</f>
        <v>41382</v>
      </c>
      <c r="O1965" s="36">
        <f>IFERROR(VLOOKUP(Incoming_Data[[#This Row],[Object ID]],Finalized_Data[#All],2,FALSE),"")</f>
        <v>41414</v>
      </c>
      <c r="P19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5" s="6">
        <f>IFERROR(DATE(YEAR(Incoming_Data[[#This Row],[Incoming Day]]),MONTH(Incoming_Data[[#This Row],[Incoming Day]]),1),"")</f>
        <v>41365</v>
      </c>
      <c r="R1965" s="3">
        <f>DATE(YEAR(Incoming_Data[[#This Row],[Incoming Day]]),1,1)</f>
        <v>41275</v>
      </c>
      <c r="S1965" s="6">
        <f>IFERROR(DATE(YEAR(Incoming_Data[[#This Row],[Completed Day]]),MONTH(Incoming_Data[[#This Row],[Completed Day]]),1),"")</f>
        <v>41365</v>
      </c>
      <c r="T1965" s="6">
        <f>IFERROR(DATE(YEAR(Incoming_Data[[#This Row],[Confirmed Day]]),MONTH(Incoming_Data[[#This Row],[Confirmed Day]]),1),"")</f>
        <v>41395</v>
      </c>
      <c r="U1965" s="12">
        <f>IF(ISNUMBER(Incoming_Data[[#This Row],[Completed Day]]),1,0)</f>
        <v>1</v>
      </c>
      <c r="V1965" s="12">
        <f>IF(ISNUMBER(Incoming_Data[[#This Row],[Confirmed Day]]),1,0)</f>
        <v>1</v>
      </c>
      <c r="X1965" t="s">
        <v>10583</v>
      </c>
      <c r="Y1965" s="36">
        <v>41367</v>
      </c>
      <c r="AA1965" t="s">
        <v>1852</v>
      </c>
      <c r="AB1965" s="36">
        <v>41418</v>
      </c>
    </row>
    <row r="1966" spans="2:28" x14ac:dyDescent="0.25">
      <c r="B1966" s="24" t="s">
        <v>30</v>
      </c>
      <c r="C1966" s="24" t="s">
        <v>17</v>
      </c>
      <c r="D1966" s="24" t="s">
        <v>2189</v>
      </c>
      <c r="E1966" s="24" t="s">
        <v>588</v>
      </c>
      <c r="F1966" s="24" t="s">
        <v>589</v>
      </c>
      <c r="G1966" s="36">
        <v>41382</v>
      </c>
      <c r="H1966" s="36">
        <v>41382</v>
      </c>
      <c r="I1966" s="12">
        <v>3</v>
      </c>
      <c r="J1966" s="12">
        <v>3</v>
      </c>
      <c r="K1966" s="12">
        <v>3</v>
      </c>
      <c r="L1966" s="24" t="s">
        <v>10597</v>
      </c>
      <c r="M1966" t="str">
        <f>VLOOKUP(LEFT(Incoming_Data[[#This Row],[Object ID]],1),Lookup[#All],2,FALSE)</f>
        <v>Service Request</v>
      </c>
      <c r="N1966" s="36">
        <f>IFERROR(VLOOKUP(Incoming_Data[[#This Row],[Object ID]],SP_Data[#All],2,FALSE),"")</f>
        <v>41382</v>
      </c>
      <c r="O1966" s="36">
        <f>IFERROR(VLOOKUP(Incoming_Data[[#This Row],[Object ID]],Finalized_Data[#All],2,FALSE),"")</f>
        <v>41414</v>
      </c>
      <c r="P19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6" s="6">
        <f>IFERROR(DATE(YEAR(Incoming_Data[[#This Row],[Incoming Day]]),MONTH(Incoming_Data[[#This Row],[Incoming Day]]),1),"")</f>
        <v>41365</v>
      </c>
      <c r="R1966" s="3">
        <f>DATE(YEAR(Incoming_Data[[#This Row],[Incoming Day]]),1,1)</f>
        <v>41275</v>
      </c>
      <c r="S1966" s="6">
        <f>IFERROR(DATE(YEAR(Incoming_Data[[#This Row],[Completed Day]]),MONTH(Incoming_Data[[#This Row],[Completed Day]]),1),"")</f>
        <v>41365</v>
      </c>
      <c r="T1966" s="6">
        <f>IFERROR(DATE(YEAR(Incoming_Data[[#This Row],[Confirmed Day]]),MONTH(Incoming_Data[[#This Row],[Confirmed Day]]),1),"")</f>
        <v>41395</v>
      </c>
      <c r="U1966" s="12">
        <f>IF(ISNUMBER(Incoming_Data[[#This Row],[Completed Day]]),1,0)</f>
        <v>1</v>
      </c>
      <c r="V1966" s="12">
        <f>IF(ISNUMBER(Incoming_Data[[#This Row],[Confirmed Day]]),1,0)</f>
        <v>1</v>
      </c>
      <c r="X1966" t="s">
        <v>10562</v>
      </c>
      <c r="Y1966" s="36">
        <v>41375</v>
      </c>
      <c r="AA1966" t="s">
        <v>1132</v>
      </c>
      <c r="AB1966" s="36">
        <v>41379</v>
      </c>
    </row>
    <row r="1967" spans="2:28" x14ac:dyDescent="0.25">
      <c r="B1967" s="24" t="s">
        <v>30</v>
      </c>
      <c r="C1967" s="24" t="s">
        <v>17</v>
      </c>
      <c r="D1967" s="24" t="s">
        <v>2189</v>
      </c>
      <c r="E1967" s="24" t="s">
        <v>590</v>
      </c>
      <c r="F1967" s="24" t="s">
        <v>591</v>
      </c>
      <c r="G1967" s="36">
        <v>41382</v>
      </c>
      <c r="H1967" s="36">
        <v>41382</v>
      </c>
      <c r="I1967" s="12">
        <v>3</v>
      </c>
      <c r="J1967" s="12">
        <v>3</v>
      </c>
      <c r="K1967" s="12">
        <v>3</v>
      </c>
      <c r="L1967" s="24" t="s">
        <v>10597</v>
      </c>
      <c r="M1967" t="str">
        <f>VLOOKUP(LEFT(Incoming_Data[[#This Row],[Object ID]],1),Lookup[#All],2,FALSE)</f>
        <v>Service Request</v>
      </c>
      <c r="N1967" s="36">
        <f>IFERROR(VLOOKUP(Incoming_Data[[#This Row],[Object ID]],SP_Data[#All],2,FALSE),"")</f>
        <v>41382</v>
      </c>
      <c r="O1967" s="36">
        <f>IFERROR(VLOOKUP(Incoming_Data[[#This Row],[Object ID]],Finalized_Data[#All],2,FALSE),"")</f>
        <v>41414</v>
      </c>
      <c r="P19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7" s="6">
        <f>IFERROR(DATE(YEAR(Incoming_Data[[#This Row],[Incoming Day]]),MONTH(Incoming_Data[[#This Row],[Incoming Day]]),1),"")</f>
        <v>41365</v>
      </c>
      <c r="R1967" s="3">
        <f>DATE(YEAR(Incoming_Data[[#This Row],[Incoming Day]]),1,1)</f>
        <v>41275</v>
      </c>
      <c r="S1967" s="6">
        <f>IFERROR(DATE(YEAR(Incoming_Data[[#This Row],[Completed Day]]),MONTH(Incoming_Data[[#This Row],[Completed Day]]),1),"")</f>
        <v>41365</v>
      </c>
      <c r="T1967" s="6">
        <f>IFERROR(DATE(YEAR(Incoming_Data[[#This Row],[Confirmed Day]]),MONTH(Incoming_Data[[#This Row],[Confirmed Day]]),1),"")</f>
        <v>41395</v>
      </c>
      <c r="U1967" s="12">
        <f>IF(ISNUMBER(Incoming_Data[[#This Row],[Completed Day]]),1,0)</f>
        <v>1</v>
      </c>
      <c r="V1967" s="12">
        <f>IF(ISNUMBER(Incoming_Data[[#This Row],[Confirmed Day]]),1,0)</f>
        <v>1</v>
      </c>
      <c r="X1967" t="s">
        <v>10550</v>
      </c>
      <c r="Y1967" s="36">
        <v>41414</v>
      </c>
      <c r="AA1967" t="s">
        <v>1134</v>
      </c>
      <c r="AB1967" s="36">
        <v>41415</v>
      </c>
    </row>
    <row r="1968" spans="2:28" x14ac:dyDescent="0.25">
      <c r="B1968" s="24" t="s">
        <v>30</v>
      </c>
      <c r="C1968" s="24" t="s">
        <v>17</v>
      </c>
      <c r="D1968" s="24" t="s">
        <v>2189</v>
      </c>
      <c r="E1968" s="24" t="s">
        <v>616</v>
      </c>
      <c r="F1968" s="24" t="s">
        <v>617</v>
      </c>
      <c r="G1968" s="36">
        <v>41383</v>
      </c>
      <c r="H1968" s="36">
        <v>41383</v>
      </c>
      <c r="I1968" s="12">
        <v>3</v>
      </c>
      <c r="J1968" s="12">
        <v>3</v>
      </c>
      <c r="K1968" s="12">
        <v>3</v>
      </c>
      <c r="L1968" s="24" t="s">
        <v>10597</v>
      </c>
      <c r="M1968" t="str">
        <f>VLOOKUP(LEFT(Incoming_Data[[#This Row],[Object ID]],1),Lookup[#All],2,FALSE)</f>
        <v>Service Request</v>
      </c>
      <c r="N1968" s="36">
        <f>IFERROR(VLOOKUP(Incoming_Data[[#This Row],[Object ID]],SP_Data[#All],2,FALSE),"")</f>
        <v>41383</v>
      </c>
      <c r="O1968" s="36">
        <f>IFERROR(VLOOKUP(Incoming_Data[[#This Row],[Object ID]],Finalized_Data[#All],2,FALSE),"")</f>
        <v>41414</v>
      </c>
      <c r="P19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8" s="6">
        <f>IFERROR(DATE(YEAR(Incoming_Data[[#This Row],[Incoming Day]]),MONTH(Incoming_Data[[#This Row],[Incoming Day]]),1),"")</f>
        <v>41365</v>
      </c>
      <c r="R1968" s="3">
        <f>DATE(YEAR(Incoming_Data[[#This Row],[Incoming Day]]),1,1)</f>
        <v>41275</v>
      </c>
      <c r="S1968" s="6">
        <f>IFERROR(DATE(YEAR(Incoming_Data[[#This Row],[Completed Day]]),MONTH(Incoming_Data[[#This Row],[Completed Day]]),1),"")</f>
        <v>41365</v>
      </c>
      <c r="T1968" s="6">
        <f>IFERROR(DATE(YEAR(Incoming_Data[[#This Row],[Confirmed Day]]),MONTH(Incoming_Data[[#This Row],[Confirmed Day]]),1),"")</f>
        <v>41395</v>
      </c>
      <c r="U1968" s="12">
        <f>IF(ISNUMBER(Incoming_Data[[#This Row],[Completed Day]]),1,0)</f>
        <v>1</v>
      </c>
      <c r="V1968" s="12">
        <f>IF(ISNUMBER(Incoming_Data[[#This Row],[Confirmed Day]]),1,0)</f>
        <v>1</v>
      </c>
      <c r="X1968" t="s">
        <v>12591</v>
      </c>
      <c r="Y1968" s="36">
        <v>41418</v>
      </c>
      <c r="AA1968" t="s">
        <v>1854</v>
      </c>
      <c r="AB1968" s="36">
        <v>41414</v>
      </c>
    </row>
    <row r="1969" spans="2:28" x14ac:dyDescent="0.25">
      <c r="B1969" s="24" t="s">
        <v>30</v>
      </c>
      <c r="C1969" s="24" t="s">
        <v>17</v>
      </c>
      <c r="D1969" s="24" t="s">
        <v>2189</v>
      </c>
      <c r="E1969" s="24" t="s">
        <v>618</v>
      </c>
      <c r="F1969" s="24" t="s">
        <v>617</v>
      </c>
      <c r="G1969" s="36">
        <v>41383</v>
      </c>
      <c r="H1969" s="36">
        <v>41383</v>
      </c>
      <c r="I1969" s="12">
        <v>3</v>
      </c>
      <c r="J1969" s="12">
        <v>3</v>
      </c>
      <c r="K1969" s="12">
        <v>3</v>
      </c>
      <c r="L1969" s="24" t="s">
        <v>10597</v>
      </c>
      <c r="M1969" t="str">
        <f>VLOOKUP(LEFT(Incoming_Data[[#This Row],[Object ID]],1),Lookup[#All],2,FALSE)</f>
        <v>Service Request</v>
      </c>
      <c r="N1969" s="36">
        <f>IFERROR(VLOOKUP(Incoming_Data[[#This Row],[Object ID]],SP_Data[#All],2,FALSE),"")</f>
        <v>41383</v>
      </c>
      <c r="O1969" s="36">
        <f>IFERROR(VLOOKUP(Incoming_Data[[#This Row],[Object ID]],Finalized_Data[#All],2,FALSE),"")</f>
        <v>41414</v>
      </c>
      <c r="P19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69" s="6">
        <f>IFERROR(DATE(YEAR(Incoming_Data[[#This Row],[Incoming Day]]),MONTH(Incoming_Data[[#This Row],[Incoming Day]]),1),"")</f>
        <v>41365</v>
      </c>
      <c r="R1969" s="3">
        <f>DATE(YEAR(Incoming_Data[[#This Row],[Incoming Day]]),1,1)</f>
        <v>41275</v>
      </c>
      <c r="S1969" s="6">
        <f>IFERROR(DATE(YEAR(Incoming_Data[[#This Row],[Completed Day]]),MONTH(Incoming_Data[[#This Row],[Completed Day]]),1),"")</f>
        <v>41365</v>
      </c>
      <c r="T1969" s="6">
        <f>IFERROR(DATE(YEAR(Incoming_Data[[#This Row],[Confirmed Day]]),MONTH(Incoming_Data[[#This Row],[Confirmed Day]]),1),"")</f>
        <v>41395</v>
      </c>
      <c r="U1969" s="12">
        <f>IF(ISNUMBER(Incoming_Data[[#This Row],[Completed Day]]),1,0)</f>
        <v>1</v>
      </c>
      <c r="V1969" s="12">
        <f>IF(ISNUMBER(Incoming_Data[[#This Row],[Confirmed Day]]),1,0)</f>
        <v>1</v>
      </c>
      <c r="X1969" t="s">
        <v>10531</v>
      </c>
      <c r="Y1969" s="36">
        <v>41366</v>
      </c>
      <c r="AA1969" t="s">
        <v>1969</v>
      </c>
      <c r="AB1969" s="36">
        <v>41379</v>
      </c>
    </row>
    <row r="1970" spans="2:28" x14ac:dyDescent="0.25">
      <c r="B1970" s="24" t="s">
        <v>30</v>
      </c>
      <c r="C1970" s="24" t="s">
        <v>17</v>
      </c>
      <c r="D1970" s="24" t="s">
        <v>2189</v>
      </c>
      <c r="E1970" s="24" t="s">
        <v>619</v>
      </c>
      <c r="F1970" s="24" t="s">
        <v>620</v>
      </c>
      <c r="G1970" s="36">
        <v>41383</v>
      </c>
      <c r="H1970" s="36">
        <v>41383</v>
      </c>
      <c r="I1970" s="12">
        <v>3</v>
      </c>
      <c r="J1970" s="12">
        <v>3</v>
      </c>
      <c r="K1970" s="12">
        <v>3</v>
      </c>
      <c r="L1970" s="24" t="s">
        <v>10597</v>
      </c>
      <c r="M1970" t="str">
        <f>VLOOKUP(LEFT(Incoming_Data[[#This Row],[Object ID]],1),Lookup[#All],2,FALSE)</f>
        <v>Service Request</v>
      </c>
      <c r="N1970" s="36">
        <f>IFERROR(VLOOKUP(Incoming_Data[[#This Row],[Object ID]],SP_Data[#All],2,FALSE),"")</f>
        <v>41383</v>
      </c>
      <c r="O1970" s="36">
        <f>IFERROR(VLOOKUP(Incoming_Data[[#This Row],[Object ID]],Finalized_Data[#All],2,FALSE),"")</f>
        <v>41414</v>
      </c>
      <c r="P19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0" s="6">
        <f>IFERROR(DATE(YEAR(Incoming_Data[[#This Row],[Incoming Day]]),MONTH(Incoming_Data[[#This Row],[Incoming Day]]),1),"")</f>
        <v>41365</v>
      </c>
      <c r="R1970" s="3">
        <f>DATE(YEAR(Incoming_Data[[#This Row],[Incoming Day]]),1,1)</f>
        <v>41275</v>
      </c>
      <c r="S1970" s="6">
        <f>IFERROR(DATE(YEAR(Incoming_Data[[#This Row],[Completed Day]]),MONTH(Incoming_Data[[#This Row],[Completed Day]]),1),"")</f>
        <v>41365</v>
      </c>
      <c r="T1970" s="6">
        <f>IFERROR(DATE(YEAR(Incoming_Data[[#This Row],[Confirmed Day]]),MONTH(Incoming_Data[[#This Row],[Confirmed Day]]),1),"")</f>
        <v>41395</v>
      </c>
      <c r="U1970" s="12">
        <f>IF(ISNUMBER(Incoming_Data[[#This Row],[Completed Day]]),1,0)</f>
        <v>1</v>
      </c>
      <c r="V1970" s="12">
        <f>IF(ISNUMBER(Incoming_Data[[#This Row],[Confirmed Day]]),1,0)</f>
        <v>1</v>
      </c>
      <c r="X1970" t="s">
        <v>12593</v>
      </c>
      <c r="Y1970" s="36">
        <v>41393</v>
      </c>
      <c r="AA1970" t="s">
        <v>1136</v>
      </c>
      <c r="AB1970" s="36">
        <v>41414</v>
      </c>
    </row>
    <row r="1971" spans="2:28" x14ac:dyDescent="0.25">
      <c r="B1971" s="24" t="s">
        <v>30</v>
      </c>
      <c r="C1971" s="24" t="s">
        <v>17</v>
      </c>
      <c r="D1971" s="24" t="s">
        <v>2189</v>
      </c>
      <c r="E1971" s="24" t="s">
        <v>621</v>
      </c>
      <c r="F1971" s="24" t="s">
        <v>286</v>
      </c>
      <c r="G1971" s="36">
        <v>41383</v>
      </c>
      <c r="H1971" s="36">
        <v>41383</v>
      </c>
      <c r="I1971" s="12">
        <v>3</v>
      </c>
      <c r="J1971" s="12">
        <v>3</v>
      </c>
      <c r="K1971" s="12">
        <v>3</v>
      </c>
      <c r="L1971" s="24" t="s">
        <v>10597</v>
      </c>
      <c r="M1971" t="str">
        <f>VLOOKUP(LEFT(Incoming_Data[[#This Row],[Object ID]],1),Lookup[#All],2,FALSE)</f>
        <v>Service Request</v>
      </c>
      <c r="N1971" s="36">
        <f>IFERROR(VLOOKUP(Incoming_Data[[#This Row],[Object ID]],SP_Data[#All],2,FALSE),"")</f>
        <v>41383</v>
      </c>
      <c r="O1971" s="36">
        <f>IFERROR(VLOOKUP(Incoming_Data[[#This Row],[Object ID]],Finalized_Data[#All],2,FALSE),"")</f>
        <v>41414</v>
      </c>
      <c r="P19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1" s="6">
        <f>IFERROR(DATE(YEAR(Incoming_Data[[#This Row],[Incoming Day]]),MONTH(Incoming_Data[[#This Row],[Incoming Day]]),1),"")</f>
        <v>41365</v>
      </c>
      <c r="R1971" s="3">
        <f>DATE(YEAR(Incoming_Data[[#This Row],[Incoming Day]]),1,1)</f>
        <v>41275</v>
      </c>
      <c r="S1971" s="6">
        <f>IFERROR(DATE(YEAR(Incoming_Data[[#This Row],[Completed Day]]),MONTH(Incoming_Data[[#This Row],[Completed Day]]),1),"")</f>
        <v>41365</v>
      </c>
      <c r="T1971" s="6">
        <f>IFERROR(DATE(YEAR(Incoming_Data[[#This Row],[Confirmed Day]]),MONTH(Incoming_Data[[#This Row],[Confirmed Day]]),1),"")</f>
        <v>41395</v>
      </c>
      <c r="U1971" s="12">
        <f>IF(ISNUMBER(Incoming_Data[[#This Row],[Completed Day]]),1,0)</f>
        <v>1</v>
      </c>
      <c r="V1971" s="12">
        <f>IF(ISNUMBER(Incoming_Data[[#This Row],[Confirmed Day]]),1,0)</f>
        <v>1</v>
      </c>
      <c r="X1971" t="s">
        <v>10526</v>
      </c>
      <c r="Y1971" s="36">
        <v>41376</v>
      </c>
      <c r="AA1971" t="s">
        <v>1971</v>
      </c>
      <c r="AB1971" s="36">
        <v>41414</v>
      </c>
    </row>
    <row r="1972" spans="2:28" x14ac:dyDescent="0.25">
      <c r="B1972" s="24" t="s">
        <v>30</v>
      </c>
      <c r="C1972" s="24" t="s">
        <v>17</v>
      </c>
      <c r="D1972" s="24" t="s">
        <v>2189</v>
      </c>
      <c r="E1972" s="24" t="s">
        <v>622</v>
      </c>
      <c r="F1972" s="24" t="s">
        <v>623</v>
      </c>
      <c r="G1972" s="36">
        <v>41383</v>
      </c>
      <c r="H1972" s="36">
        <v>41383</v>
      </c>
      <c r="I1972" s="12">
        <v>3</v>
      </c>
      <c r="J1972" s="12">
        <v>3</v>
      </c>
      <c r="K1972" s="12">
        <v>3</v>
      </c>
      <c r="L1972" s="24" t="s">
        <v>10597</v>
      </c>
      <c r="M1972" t="str">
        <f>VLOOKUP(LEFT(Incoming_Data[[#This Row],[Object ID]],1),Lookup[#All],2,FALSE)</f>
        <v>Service Request</v>
      </c>
      <c r="N1972" s="36">
        <f>IFERROR(VLOOKUP(Incoming_Data[[#This Row],[Object ID]],SP_Data[#All],2,FALSE),"")</f>
        <v>41383</v>
      </c>
      <c r="O1972" s="36">
        <f>IFERROR(VLOOKUP(Incoming_Data[[#This Row],[Object ID]],Finalized_Data[#All],2,FALSE),"")</f>
        <v>41414</v>
      </c>
      <c r="P19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2" s="6">
        <f>IFERROR(DATE(YEAR(Incoming_Data[[#This Row],[Incoming Day]]),MONTH(Incoming_Data[[#This Row],[Incoming Day]]),1),"")</f>
        <v>41365</v>
      </c>
      <c r="R1972" s="3">
        <f>DATE(YEAR(Incoming_Data[[#This Row],[Incoming Day]]),1,1)</f>
        <v>41275</v>
      </c>
      <c r="S1972" s="6">
        <f>IFERROR(DATE(YEAR(Incoming_Data[[#This Row],[Completed Day]]),MONTH(Incoming_Data[[#This Row],[Completed Day]]),1),"")</f>
        <v>41365</v>
      </c>
      <c r="T1972" s="6">
        <f>IFERROR(DATE(YEAR(Incoming_Data[[#This Row],[Confirmed Day]]),MONTH(Incoming_Data[[#This Row],[Confirmed Day]]),1),"")</f>
        <v>41395</v>
      </c>
      <c r="U1972" s="12">
        <f>IF(ISNUMBER(Incoming_Data[[#This Row],[Completed Day]]),1,0)</f>
        <v>1</v>
      </c>
      <c r="V1972" s="12">
        <f>IF(ISNUMBER(Incoming_Data[[#This Row],[Confirmed Day]]),1,0)</f>
        <v>1</v>
      </c>
      <c r="X1972" t="s">
        <v>10521</v>
      </c>
      <c r="Y1972" s="36">
        <v>41388</v>
      </c>
      <c r="AA1972" t="s">
        <v>1973</v>
      </c>
      <c r="AB1972" s="36">
        <v>41414</v>
      </c>
    </row>
    <row r="1973" spans="2:28" x14ac:dyDescent="0.25">
      <c r="B1973" s="24" t="s">
        <v>30</v>
      </c>
      <c r="C1973" s="24" t="s">
        <v>17</v>
      </c>
      <c r="D1973" s="24" t="s">
        <v>2189</v>
      </c>
      <c r="E1973" s="24" t="s">
        <v>624</v>
      </c>
      <c r="F1973" s="24" t="s">
        <v>625</v>
      </c>
      <c r="G1973" s="36">
        <v>41383</v>
      </c>
      <c r="H1973" s="36">
        <v>41383</v>
      </c>
      <c r="I1973" s="12">
        <v>3</v>
      </c>
      <c r="J1973" s="12">
        <v>3</v>
      </c>
      <c r="K1973" s="12">
        <v>3</v>
      </c>
      <c r="L1973" s="24" t="s">
        <v>10597</v>
      </c>
      <c r="M1973" t="str">
        <f>VLOOKUP(LEFT(Incoming_Data[[#This Row],[Object ID]],1),Lookup[#All],2,FALSE)</f>
        <v>Service Request</v>
      </c>
      <c r="N1973" s="36">
        <f>IFERROR(VLOOKUP(Incoming_Data[[#This Row],[Object ID]],SP_Data[#All],2,FALSE),"")</f>
        <v>41387</v>
      </c>
      <c r="O1973" s="36">
        <f>IFERROR(VLOOKUP(Incoming_Data[[#This Row],[Object ID]],Finalized_Data[#All],2,FALSE),"")</f>
        <v>41387</v>
      </c>
      <c r="P19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3" s="6">
        <f>IFERROR(DATE(YEAR(Incoming_Data[[#This Row],[Incoming Day]]),MONTH(Incoming_Data[[#This Row],[Incoming Day]]),1),"")</f>
        <v>41365</v>
      </c>
      <c r="R1973" s="3">
        <f>DATE(YEAR(Incoming_Data[[#This Row],[Incoming Day]]),1,1)</f>
        <v>41275</v>
      </c>
      <c r="S1973" s="6">
        <f>IFERROR(DATE(YEAR(Incoming_Data[[#This Row],[Completed Day]]),MONTH(Incoming_Data[[#This Row],[Completed Day]]),1),"")</f>
        <v>41365</v>
      </c>
      <c r="T1973" s="6">
        <f>IFERROR(DATE(YEAR(Incoming_Data[[#This Row],[Confirmed Day]]),MONTH(Incoming_Data[[#This Row],[Confirmed Day]]),1),"")</f>
        <v>41365</v>
      </c>
      <c r="U1973" s="12">
        <f>IF(ISNUMBER(Incoming_Data[[#This Row],[Completed Day]]),1,0)</f>
        <v>1</v>
      </c>
      <c r="V1973" s="12">
        <f>IF(ISNUMBER(Incoming_Data[[#This Row],[Confirmed Day]]),1,0)</f>
        <v>1</v>
      </c>
      <c r="X1973" t="s">
        <v>10513</v>
      </c>
      <c r="Y1973" s="36">
        <v>41372</v>
      </c>
      <c r="AA1973" t="s">
        <v>1975</v>
      </c>
      <c r="AB1973" s="36">
        <v>41379</v>
      </c>
    </row>
    <row r="1974" spans="2:28" x14ac:dyDescent="0.25">
      <c r="B1974" s="24" t="s">
        <v>30</v>
      </c>
      <c r="C1974" s="24" t="s">
        <v>17</v>
      </c>
      <c r="D1974" s="24" t="s">
        <v>2189</v>
      </c>
      <c r="E1974" s="24" t="s">
        <v>626</v>
      </c>
      <c r="F1974" s="24" t="s">
        <v>627</v>
      </c>
      <c r="G1974" s="36">
        <v>41383</v>
      </c>
      <c r="H1974" s="36">
        <v>41383</v>
      </c>
      <c r="I1974" s="12">
        <v>3</v>
      </c>
      <c r="J1974" s="12">
        <v>3</v>
      </c>
      <c r="K1974" s="12">
        <v>3</v>
      </c>
      <c r="L1974" s="24" t="s">
        <v>10597</v>
      </c>
      <c r="M1974" t="str">
        <f>VLOOKUP(LEFT(Incoming_Data[[#This Row],[Object ID]],1),Lookup[#All],2,FALSE)</f>
        <v>Service Request</v>
      </c>
      <c r="N1974" s="36">
        <f>IFERROR(VLOOKUP(Incoming_Data[[#This Row],[Object ID]],SP_Data[#All],2,FALSE),"")</f>
        <v>41387</v>
      </c>
      <c r="O1974" s="36">
        <f>IFERROR(VLOOKUP(Incoming_Data[[#This Row],[Object ID]],Finalized_Data[#All],2,FALSE),"")</f>
        <v>41418</v>
      </c>
      <c r="P19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4" s="6">
        <f>IFERROR(DATE(YEAR(Incoming_Data[[#This Row],[Incoming Day]]),MONTH(Incoming_Data[[#This Row],[Incoming Day]]),1),"")</f>
        <v>41365</v>
      </c>
      <c r="R1974" s="3">
        <f>DATE(YEAR(Incoming_Data[[#This Row],[Incoming Day]]),1,1)</f>
        <v>41275</v>
      </c>
      <c r="S1974" s="6">
        <f>IFERROR(DATE(YEAR(Incoming_Data[[#This Row],[Completed Day]]),MONTH(Incoming_Data[[#This Row],[Completed Day]]),1),"")</f>
        <v>41365</v>
      </c>
      <c r="T1974" s="6">
        <f>IFERROR(DATE(YEAR(Incoming_Data[[#This Row],[Confirmed Day]]),MONTH(Incoming_Data[[#This Row],[Confirmed Day]]),1),"")</f>
        <v>41395</v>
      </c>
      <c r="U1974" s="12">
        <f>IF(ISNUMBER(Incoming_Data[[#This Row],[Completed Day]]),1,0)</f>
        <v>1</v>
      </c>
      <c r="V1974" s="12">
        <f>IF(ISNUMBER(Incoming_Data[[#This Row],[Confirmed Day]]),1,0)</f>
        <v>1</v>
      </c>
      <c r="X1974" t="s">
        <v>10517</v>
      </c>
      <c r="Y1974" s="36">
        <v>41383</v>
      </c>
      <c r="AA1974" t="s">
        <v>1977</v>
      </c>
      <c r="AB1974" s="36">
        <v>41414</v>
      </c>
    </row>
    <row r="1975" spans="2:28" x14ac:dyDescent="0.25">
      <c r="B1975" s="24" t="s">
        <v>30</v>
      </c>
      <c r="C1975" s="24" t="s">
        <v>17</v>
      </c>
      <c r="D1975" s="24" t="s">
        <v>2189</v>
      </c>
      <c r="E1975" s="24" t="s">
        <v>636</v>
      </c>
      <c r="F1975" s="24" t="s">
        <v>637</v>
      </c>
      <c r="G1975" s="36">
        <v>41386</v>
      </c>
      <c r="H1975" s="36">
        <v>41386</v>
      </c>
      <c r="I1975" s="12">
        <v>3</v>
      </c>
      <c r="J1975" s="12">
        <v>3</v>
      </c>
      <c r="K1975" s="12">
        <v>3</v>
      </c>
      <c r="L1975" s="24" t="s">
        <v>10597</v>
      </c>
      <c r="M1975" t="str">
        <f>VLOOKUP(LEFT(Incoming_Data[[#This Row],[Object ID]],1),Lookup[#All],2,FALSE)</f>
        <v>Service Request</v>
      </c>
      <c r="N1975" s="36">
        <f>IFERROR(VLOOKUP(Incoming_Data[[#This Row],[Object ID]],SP_Data[#All],2,FALSE),"")</f>
        <v>41408</v>
      </c>
      <c r="O1975" s="36">
        <f>IFERROR(VLOOKUP(Incoming_Data[[#This Row],[Object ID]],Finalized_Data[#All],2,FALSE),"")</f>
        <v>41408</v>
      </c>
      <c r="P19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5" s="6">
        <f>IFERROR(DATE(YEAR(Incoming_Data[[#This Row],[Incoming Day]]),MONTH(Incoming_Data[[#This Row],[Incoming Day]]),1),"")</f>
        <v>41365</v>
      </c>
      <c r="R1975" s="3">
        <f>DATE(YEAR(Incoming_Data[[#This Row],[Incoming Day]]),1,1)</f>
        <v>41275</v>
      </c>
      <c r="S1975" s="6">
        <f>IFERROR(DATE(YEAR(Incoming_Data[[#This Row],[Completed Day]]),MONTH(Incoming_Data[[#This Row],[Completed Day]]),1),"")</f>
        <v>41395</v>
      </c>
      <c r="T1975" s="6">
        <f>IFERROR(DATE(YEAR(Incoming_Data[[#This Row],[Confirmed Day]]),MONTH(Incoming_Data[[#This Row],[Confirmed Day]]),1),"")</f>
        <v>41395</v>
      </c>
      <c r="U1975" s="12">
        <f>IF(ISNUMBER(Incoming_Data[[#This Row],[Completed Day]]),1,0)</f>
        <v>1</v>
      </c>
      <c r="V1975" s="12">
        <f>IF(ISNUMBER(Incoming_Data[[#This Row],[Confirmed Day]]),1,0)</f>
        <v>1</v>
      </c>
      <c r="X1975" t="s">
        <v>10623</v>
      </c>
      <c r="Y1975" s="36">
        <v>41402</v>
      </c>
      <c r="AA1975" t="s">
        <v>1979</v>
      </c>
      <c r="AB1975" s="36">
        <v>41414</v>
      </c>
    </row>
    <row r="1976" spans="2:28" x14ac:dyDescent="0.25">
      <c r="B1976" s="24" t="s">
        <v>30</v>
      </c>
      <c r="C1976" s="24" t="s">
        <v>17</v>
      </c>
      <c r="D1976" s="24" t="s">
        <v>2189</v>
      </c>
      <c r="E1976" s="24" t="s">
        <v>641</v>
      </c>
      <c r="F1976" s="24" t="s">
        <v>280</v>
      </c>
      <c r="G1976" s="36">
        <v>41386</v>
      </c>
      <c r="H1976" s="36">
        <v>41386</v>
      </c>
      <c r="I1976" s="12">
        <v>3</v>
      </c>
      <c r="J1976" s="12">
        <v>3</v>
      </c>
      <c r="K1976" s="12">
        <v>3</v>
      </c>
      <c r="L1976" s="24" t="s">
        <v>10597</v>
      </c>
      <c r="M1976" t="str">
        <f>VLOOKUP(LEFT(Incoming_Data[[#This Row],[Object ID]],1),Lookup[#All],2,FALSE)</f>
        <v>Service Request</v>
      </c>
      <c r="N1976" s="36">
        <f>IFERROR(VLOOKUP(Incoming_Data[[#This Row],[Object ID]],SP_Data[#All],2,FALSE),"")</f>
        <v>41394</v>
      </c>
      <c r="O1976" s="36">
        <f>IFERROR(VLOOKUP(Incoming_Data[[#This Row],[Object ID]],Finalized_Data[#All],2,FALSE),"")</f>
        <v>41425</v>
      </c>
      <c r="P19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6" s="6">
        <f>IFERROR(DATE(YEAR(Incoming_Data[[#This Row],[Incoming Day]]),MONTH(Incoming_Data[[#This Row],[Incoming Day]]),1),"")</f>
        <v>41365</v>
      </c>
      <c r="R1976" s="3">
        <f>DATE(YEAR(Incoming_Data[[#This Row],[Incoming Day]]),1,1)</f>
        <v>41275</v>
      </c>
      <c r="S1976" s="6">
        <f>IFERROR(DATE(YEAR(Incoming_Data[[#This Row],[Completed Day]]),MONTH(Incoming_Data[[#This Row],[Completed Day]]),1),"")</f>
        <v>41365</v>
      </c>
      <c r="T1976" s="6">
        <f>IFERROR(DATE(YEAR(Incoming_Data[[#This Row],[Confirmed Day]]),MONTH(Incoming_Data[[#This Row],[Confirmed Day]]),1),"")</f>
        <v>41395</v>
      </c>
      <c r="U1976" s="12">
        <f>IF(ISNUMBER(Incoming_Data[[#This Row],[Completed Day]]),1,0)</f>
        <v>1</v>
      </c>
      <c r="V1976" s="12">
        <f>IF(ISNUMBER(Incoming_Data[[#This Row],[Confirmed Day]]),1,0)</f>
        <v>1</v>
      </c>
      <c r="X1976" t="s">
        <v>10480</v>
      </c>
      <c r="Y1976" s="36">
        <v>41390</v>
      </c>
      <c r="AA1976" t="s">
        <v>1138</v>
      </c>
      <c r="AB1976" s="36">
        <v>41397</v>
      </c>
    </row>
    <row r="1977" spans="2:28" x14ac:dyDescent="0.25">
      <c r="B1977" s="24" t="s">
        <v>30</v>
      </c>
      <c r="C1977" s="24" t="s">
        <v>17</v>
      </c>
      <c r="D1977" s="24" t="s">
        <v>2189</v>
      </c>
      <c r="E1977" s="24" t="s">
        <v>643</v>
      </c>
      <c r="F1977" s="24" t="s">
        <v>280</v>
      </c>
      <c r="G1977" s="36">
        <v>41386</v>
      </c>
      <c r="H1977" s="36">
        <v>41386</v>
      </c>
      <c r="I1977" s="12">
        <v>3</v>
      </c>
      <c r="J1977" s="12">
        <v>3</v>
      </c>
      <c r="K1977" s="12">
        <v>3</v>
      </c>
      <c r="L1977" s="24" t="s">
        <v>10597</v>
      </c>
      <c r="M1977" t="str">
        <f>VLOOKUP(LEFT(Incoming_Data[[#This Row],[Object ID]],1),Lookup[#All],2,FALSE)</f>
        <v>Service Request</v>
      </c>
      <c r="N1977" s="36">
        <f>IFERROR(VLOOKUP(Incoming_Data[[#This Row],[Object ID]],SP_Data[#All],2,FALSE),"")</f>
        <v>41394</v>
      </c>
      <c r="O1977" s="36">
        <f>IFERROR(VLOOKUP(Incoming_Data[[#This Row],[Object ID]],Finalized_Data[#All],2,FALSE),"")</f>
        <v>41425</v>
      </c>
      <c r="P19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7" s="6">
        <f>IFERROR(DATE(YEAR(Incoming_Data[[#This Row],[Incoming Day]]),MONTH(Incoming_Data[[#This Row],[Incoming Day]]),1),"")</f>
        <v>41365</v>
      </c>
      <c r="R1977" s="3">
        <f>DATE(YEAR(Incoming_Data[[#This Row],[Incoming Day]]),1,1)</f>
        <v>41275</v>
      </c>
      <c r="S1977" s="6">
        <f>IFERROR(DATE(YEAR(Incoming_Data[[#This Row],[Completed Day]]),MONTH(Incoming_Data[[#This Row],[Completed Day]]),1),"")</f>
        <v>41365</v>
      </c>
      <c r="T1977" s="6">
        <f>IFERROR(DATE(YEAR(Incoming_Data[[#This Row],[Confirmed Day]]),MONTH(Incoming_Data[[#This Row],[Confirmed Day]]),1),"")</f>
        <v>41395</v>
      </c>
      <c r="U1977" s="12">
        <f>IF(ISNUMBER(Incoming_Data[[#This Row],[Completed Day]]),1,0)</f>
        <v>1</v>
      </c>
      <c r="V1977" s="12">
        <f>IF(ISNUMBER(Incoming_Data[[#This Row],[Confirmed Day]]),1,0)</f>
        <v>1</v>
      </c>
      <c r="X1977" t="s">
        <v>11460</v>
      </c>
      <c r="Y1977" s="36">
        <v>41393</v>
      </c>
      <c r="AA1977" t="s">
        <v>1140</v>
      </c>
      <c r="AB1977" s="36">
        <v>41414</v>
      </c>
    </row>
    <row r="1978" spans="2:28" x14ac:dyDescent="0.25">
      <c r="B1978" s="24" t="s">
        <v>30</v>
      </c>
      <c r="C1978" s="24" t="s">
        <v>17</v>
      </c>
      <c r="D1978" s="24" t="s">
        <v>2189</v>
      </c>
      <c r="E1978" s="24" t="s">
        <v>11973</v>
      </c>
      <c r="F1978" s="24" t="s">
        <v>293</v>
      </c>
      <c r="G1978" s="36">
        <v>41387</v>
      </c>
      <c r="H1978" s="36">
        <v>41387</v>
      </c>
      <c r="I1978" s="12">
        <v>2</v>
      </c>
      <c r="J1978" s="12">
        <v>3</v>
      </c>
      <c r="K1978" s="12">
        <v>3</v>
      </c>
      <c r="L1978" s="24" t="s">
        <v>10599</v>
      </c>
      <c r="M1978" t="str">
        <f>VLOOKUP(LEFT(Incoming_Data[[#This Row],[Object ID]],1),Lookup[#All],2,FALSE)</f>
        <v>Service Request</v>
      </c>
      <c r="N1978" s="36">
        <f>IFERROR(VLOOKUP(Incoming_Data[[#This Row],[Object ID]],SP_Data[#All],2,FALSE),"")</f>
        <v>41411</v>
      </c>
      <c r="O1978" s="36" t="str">
        <f>IFERROR(VLOOKUP(Incoming_Data[[#This Row],[Object ID]],Finalized_Data[#All],2,FALSE),"")</f>
        <v/>
      </c>
      <c r="P19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8" s="6">
        <f>IFERROR(DATE(YEAR(Incoming_Data[[#This Row],[Incoming Day]]),MONTH(Incoming_Data[[#This Row],[Incoming Day]]),1),"")</f>
        <v>41365</v>
      </c>
      <c r="R1978" s="3">
        <f>DATE(YEAR(Incoming_Data[[#This Row],[Incoming Day]]),1,1)</f>
        <v>41275</v>
      </c>
      <c r="S1978" s="6">
        <f>IFERROR(DATE(YEAR(Incoming_Data[[#This Row],[Completed Day]]),MONTH(Incoming_Data[[#This Row],[Completed Day]]),1),"")</f>
        <v>41395</v>
      </c>
      <c r="T1978" s="6" t="str">
        <f>IFERROR(DATE(YEAR(Incoming_Data[[#This Row],[Confirmed Day]]),MONTH(Incoming_Data[[#This Row],[Confirmed Day]]),1),"")</f>
        <v/>
      </c>
      <c r="U1978" s="12">
        <f>IF(ISNUMBER(Incoming_Data[[#This Row],[Completed Day]]),1,0)</f>
        <v>1</v>
      </c>
      <c r="V1978" s="12">
        <f>IF(ISNUMBER(Incoming_Data[[#This Row],[Confirmed Day]]),1,0)</f>
        <v>0</v>
      </c>
      <c r="X1978" t="s">
        <v>10392</v>
      </c>
      <c r="Y1978" s="36">
        <v>41388</v>
      </c>
      <c r="AA1978" t="s">
        <v>1981</v>
      </c>
      <c r="AB1978" s="36">
        <v>41414</v>
      </c>
    </row>
    <row r="1979" spans="2:28" x14ac:dyDescent="0.25">
      <c r="B1979" s="24" t="s">
        <v>30</v>
      </c>
      <c r="C1979" s="24" t="s">
        <v>17</v>
      </c>
      <c r="D1979" s="24" t="s">
        <v>2189</v>
      </c>
      <c r="E1979" s="24" t="s">
        <v>712</v>
      </c>
      <c r="F1979" s="24" t="s">
        <v>713</v>
      </c>
      <c r="G1979" s="36">
        <v>41389</v>
      </c>
      <c r="H1979" s="36">
        <v>41389</v>
      </c>
      <c r="I1979" s="12">
        <v>3</v>
      </c>
      <c r="J1979" s="12">
        <v>3</v>
      </c>
      <c r="K1979" s="12">
        <v>3</v>
      </c>
      <c r="L1979" s="24" t="s">
        <v>10597</v>
      </c>
      <c r="M1979" t="str">
        <f>VLOOKUP(LEFT(Incoming_Data[[#This Row],[Object ID]],1),Lookup[#All],2,FALSE)</f>
        <v>Service Request</v>
      </c>
      <c r="N1979" s="36">
        <f>IFERROR(VLOOKUP(Incoming_Data[[#This Row],[Object ID]],SP_Data[#All],2,FALSE),"")</f>
        <v>41389</v>
      </c>
      <c r="O1979" s="36">
        <f>IFERROR(VLOOKUP(Incoming_Data[[#This Row],[Object ID]],Finalized_Data[#All],2,FALSE),"")</f>
        <v>41420</v>
      </c>
      <c r="P19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79" s="6">
        <f>IFERROR(DATE(YEAR(Incoming_Data[[#This Row],[Incoming Day]]),MONTH(Incoming_Data[[#This Row],[Incoming Day]]),1),"")</f>
        <v>41365</v>
      </c>
      <c r="R1979" s="3">
        <f>DATE(YEAR(Incoming_Data[[#This Row],[Incoming Day]]),1,1)</f>
        <v>41275</v>
      </c>
      <c r="S1979" s="6">
        <f>IFERROR(DATE(YEAR(Incoming_Data[[#This Row],[Completed Day]]),MONTH(Incoming_Data[[#This Row],[Completed Day]]),1),"")</f>
        <v>41365</v>
      </c>
      <c r="T1979" s="6">
        <f>IFERROR(DATE(YEAR(Incoming_Data[[#This Row],[Confirmed Day]]),MONTH(Incoming_Data[[#This Row],[Confirmed Day]]),1),"")</f>
        <v>41395</v>
      </c>
      <c r="U1979" s="12">
        <f>IF(ISNUMBER(Incoming_Data[[#This Row],[Completed Day]]),1,0)</f>
        <v>1</v>
      </c>
      <c r="V1979" s="12">
        <f>IF(ISNUMBER(Incoming_Data[[#This Row],[Confirmed Day]]),1,0)</f>
        <v>1</v>
      </c>
      <c r="X1979" t="s">
        <v>10379</v>
      </c>
      <c r="Y1979" s="36">
        <v>41375</v>
      </c>
      <c r="AA1979" t="s">
        <v>1983</v>
      </c>
      <c r="AB1979" s="36">
        <v>41414</v>
      </c>
    </row>
    <row r="1980" spans="2:28" x14ac:dyDescent="0.25">
      <c r="B1980" s="24" t="s">
        <v>30</v>
      </c>
      <c r="C1980" s="24" t="s">
        <v>17</v>
      </c>
      <c r="D1980" s="24" t="s">
        <v>2189</v>
      </c>
      <c r="E1980" s="24" t="s">
        <v>718</v>
      </c>
      <c r="F1980" s="24" t="s">
        <v>719</v>
      </c>
      <c r="G1980" s="36">
        <v>41389</v>
      </c>
      <c r="H1980" s="36">
        <v>41389</v>
      </c>
      <c r="I1980" s="12">
        <v>3</v>
      </c>
      <c r="J1980" s="12">
        <v>3</v>
      </c>
      <c r="K1980" s="12">
        <v>3</v>
      </c>
      <c r="L1980" s="24" t="s">
        <v>10597</v>
      </c>
      <c r="M1980" t="str">
        <f>VLOOKUP(LEFT(Incoming_Data[[#This Row],[Object ID]],1),Lookup[#All],2,FALSE)</f>
        <v>Service Request</v>
      </c>
      <c r="N1980" s="36">
        <f>IFERROR(VLOOKUP(Incoming_Data[[#This Row],[Object ID]],SP_Data[#All],2,FALSE),"")</f>
        <v>41389</v>
      </c>
      <c r="O1980" s="36">
        <f>IFERROR(VLOOKUP(Incoming_Data[[#This Row],[Object ID]],Finalized_Data[#All],2,FALSE),"")</f>
        <v>41425</v>
      </c>
      <c r="P19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0" s="6">
        <f>IFERROR(DATE(YEAR(Incoming_Data[[#This Row],[Incoming Day]]),MONTH(Incoming_Data[[#This Row],[Incoming Day]]),1),"")</f>
        <v>41365</v>
      </c>
      <c r="R1980" s="3">
        <f>DATE(YEAR(Incoming_Data[[#This Row],[Incoming Day]]),1,1)</f>
        <v>41275</v>
      </c>
      <c r="S1980" s="6">
        <f>IFERROR(DATE(YEAR(Incoming_Data[[#This Row],[Completed Day]]),MONTH(Incoming_Data[[#This Row],[Completed Day]]),1),"")</f>
        <v>41365</v>
      </c>
      <c r="T1980" s="6">
        <f>IFERROR(DATE(YEAR(Incoming_Data[[#This Row],[Confirmed Day]]),MONTH(Incoming_Data[[#This Row],[Confirmed Day]]),1),"")</f>
        <v>41395</v>
      </c>
      <c r="U1980" s="12">
        <f>IF(ISNUMBER(Incoming_Data[[#This Row],[Completed Day]]),1,0)</f>
        <v>1</v>
      </c>
      <c r="V1980" s="12">
        <f>IF(ISNUMBER(Incoming_Data[[#This Row],[Confirmed Day]]),1,0)</f>
        <v>1</v>
      </c>
      <c r="X1980" t="s">
        <v>10365</v>
      </c>
      <c r="Y1980" s="36">
        <v>41352</v>
      </c>
      <c r="AA1980" t="s">
        <v>1985</v>
      </c>
      <c r="AB1980" s="36">
        <v>41379</v>
      </c>
    </row>
    <row r="1981" spans="2:28" x14ac:dyDescent="0.25">
      <c r="B1981" s="24" t="s">
        <v>30</v>
      </c>
      <c r="C1981" s="24" t="s">
        <v>17</v>
      </c>
      <c r="D1981" s="24" t="s">
        <v>2189</v>
      </c>
      <c r="E1981" s="24" t="s">
        <v>11974</v>
      </c>
      <c r="F1981" s="24" t="s">
        <v>11975</v>
      </c>
      <c r="G1981" s="36">
        <v>41389</v>
      </c>
      <c r="H1981" s="36">
        <v>41389</v>
      </c>
      <c r="I1981" s="12">
        <v>3</v>
      </c>
      <c r="J1981" s="12">
        <v>3</v>
      </c>
      <c r="K1981" s="12">
        <v>3</v>
      </c>
      <c r="L1981" s="24" t="s">
        <v>10599</v>
      </c>
      <c r="M1981" t="str">
        <f>VLOOKUP(LEFT(Incoming_Data[[#This Row],[Object ID]],1),Lookup[#All],2,FALSE)</f>
        <v>Service Request</v>
      </c>
      <c r="N1981" s="36">
        <f>IFERROR(VLOOKUP(Incoming_Data[[#This Row],[Object ID]],SP_Data[#All],2,FALSE),"")</f>
        <v>41408</v>
      </c>
      <c r="O1981" s="36" t="str">
        <f>IFERROR(VLOOKUP(Incoming_Data[[#This Row],[Object ID]],Finalized_Data[#All],2,FALSE),"")</f>
        <v/>
      </c>
      <c r="P19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1" s="6">
        <f>IFERROR(DATE(YEAR(Incoming_Data[[#This Row],[Incoming Day]]),MONTH(Incoming_Data[[#This Row],[Incoming Day]]),1),"")</f>
        <v>41365</v>
      </c>
      <c r="R1981" s="3">
        <f>DATE(YEAR(Incoming_Data[[#This Row],[Incoming Day]]),1,1)</f>
        <v>41275</v>
      </c>
      <c r="S1981" s="6">
        <f>IFERROR(DATE(YEAR(Incoming_Data[[#This Row],[Completed Day]]),MONTH(Incoming_Data[[#This Row],[Completed Day]]),1),"")</f>
        <v>41395</v>
      </c>
      <c r="T1981" s="6" t="str">
        <f>IFERROR(DATE(YEAR(Incoming_Data[[#This Row],[Confirmed Day]]),MONTH(Incoming_Data[[#This Row],[Confirmed Day]]),1),"")</f>
        <v/>
      </c>
      <c r="U1981" s="12">
        <f>IF(ISNUMBER(Incoming_Data[[#This Row],[Completed Day]]),1,0)</f>
        <v>1</v>
      </c>
      <c r="V1981" s="12">
        <f>IF(ISNUMBER(Incoming_Data[[#This Row],[Confirmed Day]]),1,0)</f>
        <v>0</v>
      </c>
      <c r="X1981" t="s">
        <v>10352</v>
      </c>
      <c r="Y1981" s="36">
        <v>41352</v>
      </c>
      <c r="AA1981" t="s">
        <v>1987</v>
      </c>
      <c r="AB1981" s="36">
        <v>41414</v>
      </c>
    </row>
    <row r="1982" spans="2:28" x14ac:dyDescent="0.25">
      <c r="B1982" s="24" t="s">
        <v>30</v>
      </c>
      <c r="C1982" s="24" t="s">
        <v>17</v>
      </c>
      <c r="D1982" s="24" t="s">
        <v>2189</v>
      </c>
      <c r="E1982" s="24" t="s">
        <v>746</v>
      </c>
      <c r="F1982" s="24" t="s">
        <v>747</v>
      </c>
      <c r="G1982" s="36">
        <v>41390</v>
      </c>
      <c r="H1982" s="36">
        <v>41390</v>
      </c>
      <c r="I1982" s="12">
        <v>3</v>
      </c>
      <c r="J1982" s="12">
        <v>3</v>
      </c>
      <c r="K1982" s="12">
        <v>3</v>
      </c>
      <c r="L1982" s="24" t="s">
        <v>10597</v>
      </c>
      <c r="M1982" t="str">
        <f>VLOOKUP(LEFT(Incoming_Data[[#This Row],[Object ID]],1),Lookup[#All],2,FALSE)</f>
        <v>Service Request</v>
      </c>
      <c r="N1982" s="36">
        <f>IFERROR(VLOOKUP(Incoming_Data[[#This Row],[Object ID]],SP_Data[#All],2,FALSE),"")</f>
        <v>41390</v>
      </c>
      <c r="O1982" s="36">
        <f>IFERROR(VLOOKUP(Incoming_Data[[#This Row],[Object ID]],Finalized_Data[#All],2,FALSE),"")</f>
        <v>41421</v>
      </c>
      <c r="P19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2" s="6">
        <f>IFERROR(DATE(YEAR(Incoming_Data[[#This Row],[Incoming Day]]),MONTH(Incoming_Data[[#This Row],[Incoming Day]]),1),"")</f>
        <v>41365</v>
      </c>
      <c r="R1982" s="3">
        <f>DATE(YEAR(Incoming_Data[[#This Row],[Incoming Day]]),1,1)</f>
        <v>41275</v>
      </c>
      <c r="S1982" s="6">
        <f>IFERROR(DATE(YEAR(Incoming_Data[[#This Row],[Completed Day]]),MONTH(Incoming_Data[[#This Row],[Completed Day]]),1),"")</f>
        <v>41365</v>
      </c>
      <c r="T1982" s="6">
        <f>IFERROR(DATE(YEAR(Incoming_Data[[#This Row],[Confirmed Day]]),MONTH(Incoming_Data[[#This Row],[Confirmed Day]]),1),"")</f>
        <v>41395</v>
      </c>
      <c r="U1982" s="12">
        <f>IF(ISNUMBER(Incoming_Data[[#This Row],[Completed Day]]),1,0)</f>
        <v>1</v>
      </c>
      <c r="V1982" s="12">
        <f>IF(ISNUMBER(Incoming_Data[[#This Row],[Confirmed Day]]),1,0)</f>
        <v>1</v>
      </c>
      <c r="X1982" t="s">
        <v>10331</v>
      </c>
      <c r="Y1982" s="36">
        <v>41353</v>
      </c>
      <c r="AA1982" t="s">
        <v>1989</v>
      </c>
      <c r="AB1982" s="36">
        <v>41379</v>
      </c>
    </row>
    <row r="1983" spans="2:28" x14ac:dyDescent="0.25">
      <c r="B1983" s="24" t="s">
        <v>30</v>
      </c>
      <c r="C1983" s="24" t="s">
        <v>17</v>
      </c>
      <c r="D1983" s="24" t="s">
        <v>2189</v>
      </c>
      <c r="E1983" s="24" t="s">
        <v>748</v>
      </c>
      <c r="F1983" s="24" t="s">
        <v>749</v>
      </c>
      <c r="G1983" s="36">
        <v>41390</v>
      </c>
      <c r="H1983" s="36">
        <v>41390</v>
      </c>
      <c r="I1983" s="12">
        <v>3</v>
      </c>
      <c r="J1983" s="12">
        <v>3</v>
      </c>
      <c r="K1983" s="12">
        <v>3</v>
      </c>
      <c r="L1983" s="24" t="s">
        <v>10597</v>
      </c>
      <c r="M1983" t="str">
        <f>VLOOKUP(LEFT(Incoming_Data[[#This Row],[Object ID]],1),Lookup[#All],2,FALSE)</f>
        <v>Service Request</v>
      </c>
      <c r="N1983" s="36">
        <f>IFERROR(VLOOKUP(Incoming_Data[[#This Row],[Object ID]],SP_Data[#All],2,FALSE),"")</f>
        <v>41390</v>
      </c>
      <c r="O1983" s="36">
        <f>IFERROR(VLOOKUP(Incoming_Data[[#This Row],[Object ID]],Finalized_Data[#All],2,FALSE),"")</f>
        <v>41390</v>
      </c>
      <c r="P19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3" s="6">
        <f>IFERROR(DATE(YEAR(Incoming_Data[[#This Row],[Incoming Day]]),MONTH(Incoming_Data[[#This Row],[Incoming Day]]),1),"")</f>
        <v>41365</v>
      </c>
      <c r="R1983" s="3">
        <f>DATE(YEAR(Incoming_Data[[#This Row],[Incoming Day]]),1,1)</f>
        <v>41275</v>
      </c>
      <c r="S1983" s="6">
        <f>IFERROR(DATE(YEAR(Incoming_Data[[#This Row],[Completed Day]]),MONTH(Incoming_Data[[#This Row],[Completed Day]]),1),"")</f>
        <v>41365</v>
      </c>
      <c r="T1983" s="6">
        <f>IFERROR(DATE(YEAR(Incoming_Data[[#This Row],[Confirmed Day]]),MONTH(Incoming_Data[[#This Row],[Confirmed Day]]),1),"")</f>
        <v>41365</v>
      </c>
      <c r="U1983" s="12">
        <f>IF(ISNUMBER(Incoming_Data[[#This Row],[Completed Day]]),1,0)</f>
        <v>1</v>
      </c>
      <c r="V1983" s="12">
        <f>IF(ISNUMBER(Incoming_Data[[#This Row],[Confirmed Day]]),1,0)</f>
        <v>1</v>
      </c>
      <c r="X1983" t="s">
        <v>10318</v>
      </c>
      <c r="Y1983" s="36">
        <v>41353</v>
      </c>
      <c r="AA1983" t="s">
        <v>1991</v>
      </c>
      <c r="AB1983" s="36">
        <v>41379</v>
      </c>
    </row>
    <row r="1984" spans="2:28" x14ac:dyDescent="0.25">
      <c r="B1984" s="24" t="s">
        <v>30</v>
      </c>
      <c r="C1984" s="24" t="s">
        <v>17</v>
      </c>
      <c r="D1984" s="24" t="s">
        <v>2189</v>
      </c>
      <c r="E1984" s="24" t="s">
        <v>750</v>
      </c>
      <c r="F1984" s="24" t="s">
        <v>751</v>
      </c>
      <c r="G1984" s="36">
        <v>41390</v>
      </c>
      <c r="H1984" s="36">
        <v>41390</v>
      </c>
      <c r="I1984" s="12">
        <v>3</v>
      </c>
      <c r="J1984" s="12">
        <v>3</v>
      </c>
      <c r="K1984" s="12">
        <v>3</v>
      </c>
      <c r="L1984" s="24" t="s">
        <v>10597</v>
      </c>
      <c r="M1984" t="str">
        <f>VLOOKUP(LEFT(Incoming_Data[[#This Row],[Object ID]],1),Lookup[#All],2,FALSE)</f>
        <v>Service Request</v>
      </c>
      <c r="N1984" s="36">
        <f>IFERROR(VLOOKUP(Incoming_Data[[#This Row],[Object ID]],SP_Data[#All],2,FALSE),"")</f>
        <v>41390</v>
      </c>
      <c r="O1984" s="36">
        <f>IFERROR(VLOOKUP(Incoming_Data[[#This Row],[Object ID]],Finalized_Data[#All],2,FALSE),"")</f>
        <v>41421</v>
      </c>
      <c r="P19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4" s="6">
        <f>IFERROR(DATE(YEAR(Incoming_Data[[#This Row],[Incoming Day]]),MONTH(Incoming_Data[[#This Row],[Incoming Day]]),1),"")</f>
        <v>41365</v>
      </c>
      <c r="R1984" s="3">
        <f>DATE(YEAR(Incoming_Data[[#This Row],[Incoming Day]]),1,1)</f>
        <v>41275</v>
      </c>
      <c r="S1984" s="6">
        <f>IFERROR(DATE(YEAR(Incoming_Data[[#This Row],[Completed Day]]),MONTH(Incoming_Data[[#This Row],[Completed Day]]),1),"")</f>
        <v>41365</v>
      </c>
      <c r="T1984" s="6">
        <f>IFERROR(DATE(YEAR(Incoming_Data[[#This Row],[Confirmed Day]]),MONTH(Incoming_Data[[#This Row],[Confirmed Day]]),1),"")</f>
        <v>41395</v>
      </c>
      <c r="U1984" s="12">
        <f>IF(ISNUMBER(Incoming_Data[[#This Row],[Completed Day]]),1,0)</f>
        <v>1</v>
      </c>
      <c r="V1984" s="12">
        <f>IF(ISNUMBER(Incoming_Data[[#This Row],[Confirmed Day]]),1,0)</f>
        <v>1</v>
      </c>
      <c r="X1984" t="s">
        <v>10323</v>
      </c>
      <c r="Y1984" s="36">
        <v>41353</v>
      </c>
      <c r="AA1984" t="s">
        <v>1993</v>
      </c>
      <c r="AB1984" s="36">
        <v>41379</v>
      </c>
    </row>
    <row r="1985" spans="2:28" x14ac:dyDescent="0.25">
      <c r="B1985" s="24" t="s">
        <v>30</v>
      </c>
      <c r="C1985" s="24" t="s">
        <v>17</v>
      </c>
      <c r="D1985" s="24" t="s">
        <v>2189</v>
      </c>
      <c r="E1985" s="24" t="s">
        <v>752</v>
      </c>
      <c r="F1985" s="24" t="s">
        <v>753</v>
      </c>
      <c r="G1985" s="36">
        <v>41390</v>
      </c>
      <c r="H1985" s="36">
        <v>41390</v>
      </c>
      <c r="I1985" s="12">
        <v>3</v>
      </c>
      <c r="J1985" s="12">
        <v>3</v>
      </c>
      <c r="K1985" s="12">
        <v>3</v>
      </c>
      <c r="L1985" s="24" t="s">
        <v>10597</v>
      </c>
      <c r="M1985" t="str">
        <f>VLOOKUP(LEFT(Incoming_Data[[#This Row],[Object ID]],1),Lookup[#All],2,FALSE)</f>
        <v>Service Request</v>
      </c>
      <c r="N1985" s="36">
        <f>IFERROR(VLOOKUP(Incoming_Data[[#This Row],[Object ID]],SP_Data[#All],2,FALSE),"")</f>
        <v>41390</v>
      </c>
      <c r="O1985" s="36">
        <f>IFERROR(VLOOKUP(Incoming_Data[[#This Row],[Object ID]],Finalized_Data[#All],2,FALSE),"")</f>
        <v>41421</v>
      </c>
      <c r="P19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5" s="6">
        <f>IFERROR(DATE(YEAR(Incoming_Data[[#This Row],[Incoming Day]]),MONTH(Incoming_Data[[#This Row],[Incoming Day]]),1),"")</f>
        <v>41365</v>
      </c>
      <c r="R1985" s="3">
        <f>DATE(YEAR(Incoming_Data[[#This Row],[Incoming Day]]),1,1)</f>
        <v>41275</v>
      </c>
      <c r="S1985" s="6">
        <f>IFERROR(DATE(YEAR(Incoming_Data[[#This Row],[Completed Day]]),MONTH(Incoming_Data[[#This Row],[Completed Day]]),1),"")</f>
        <v>41365</v>
      </c>
      <c r="T1985" s="6">
        <f>IFERROR(DATE(YEAR(Incoming_Data[[#This Row],[Confirmed Day]]),MONTH(Incoming_Data[[#This Row],[Confirmed Day]]),1),"")</f>
        <v>41395</v>
      </c>
      <c r="U1985" s="12">
        <f>IF(ISNUMBER(Incoming_Data[[#This Row],[Completed Day]]),1,0)</f>
        <v>1</v>
      </c>
      <c r="V1985" s="12">
        <f>IF(ISNUMBER(Incoming_Data[[#This Row],[Confirmed Day]]),1,0)</f>
        <v>1</v>
      </c>
      <c r="X1985" t="s">
        <v>10314</v>
      </c>
      <c r="Y1985" s="36">
        <v>41353</v>
      </c>
      <c r="AA1985" t="s">
        <v>1995</v>
      </c>
      <c r="AB1985" s="36">
        <v>41379</v>
      </c>
    </row>
    <row r="1986" spans="2:28" x14ac:dyDescent="0.25">
      <c r="B1986" s="24" t="s">
        <v>30</v>
      </c>
      <c r="C1986" s="24" t="s">
        <v>17</v>
      </c>
      <c r="D1986" s="24" t="s">
        <v>2189</v>
      </c>
      <c r="E1986" s="24" t="s">
        <v>754</v>
      </c>
      <c r="F1986" s="24" t="s">
        <v>490</v>
      </c>
      <c r="G1986" s="36">
        <v>41390</v>
      </c>
      <c r="H1986" s="36">
        <v>41390</v>
      </c>
      <c r="I1986" s="12">
        <v>3</v>
      </c>
      <c r="J1986" s="12">
        <v>3</v>
      </c>
      <c r="K1986" s="12">
        <v>3</v>
      </c>
      <c r="L1986" s="24" t="s">
        <v>10597</v>
      </c>
      <c r="M1986" t="str">
        <f>VLOOKUP(LEFT(Incoming_Data[[#This Row],[Object ID]],1),Lookup[#All],2,FALSE)</f>
        <v>Service Request</v>
      </c>
      <c r="N1986" s="36">
        <f>IFERROR(VLOOKUP(Incoming_Data[[#This Row],[Object ID]],SP_Data[#All],2,FALSE),"")</f>
        <v>41390</v>
      </c>
      <c r="O1986" s="36">
        <f>IFERROR(VLOOKUP(Incoming_Data[[#This Row],[Object ID]],Finalized_Data[#All],2,FALSE),"")</f>
        <v>41390</v>
      </c>
      <c r="P19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6" s="6">
        <f>IFERROR(DATE(YEAR(Incoming_Data[[#This Row],[Incoming Day]]),MONTH(Incoming_Data[[#This Row],[Incoming Day]]),1),"")</f>
        <v>41365</v>
      </c>
      <c r="R1986" s="3">
        <f>DATE(YEAR(Incoming_Data[[#This Row],[Incoming Day]]),1,1)</f>
        <v>41275</v>
      </c>
      <c r="S1986" s="6">
        <f>IFERROR(DATE(YEAR(Incoming_Data[[#This Row],[Completed Day]]),MONTH(Incoming_Data[[#This Row],[Completed Day]]),1),"")</f>
        <v>41365</v>
      </c>
      <c r="T1986" s="6">
        <f>IFERROR(DATE(YEAR(Incoming_Data[[#This Row],[Confirmed Day]]),MONTH(Incoming_Data[[#This Row],[Confirmed Day]]),1),"")</f>
        <v>41365</v>
      </c>
      <c r="U1986" s="12">
        <f>IF(ISNUMBER(Incoming_Data[[#This Row],[Completed Day]]),1,0)</f>
        <v>1</v>
      </c>
      <c r="V1986" s="12">
        <f>IF(ISNUMBER(Incoming_Data[[#This Row],[Confirmed Day]]),1,0)</f>
        <v>1</v>
      </c>
      <c r="X1986" t="s">
        <v>10306</v>
      </c>
      <c r="Y1986" s="36">
        <v>41353</v>
      </c>
      <c r="AA1986" t="s">
        <v>1997</v>
      </c>
      <c r="AB1986" s="36">
        <v>41379</v>
      </c>
    </row>
    <row r="1987" spans="2:28" x14ac:dyDescent="0.25">
      <c r="B1987" s="24" t="s">
        <v>30</v>
      </c>
      <c r="C1987" s="24" t="s">
        <v>17</v>
      </c>
      <c r="D1987" s="24" t="s">
        <v>2189</v>
      </c>
      <c r="E1987" s="24" t="s">
        <v>755</v>
      </c>
      <c r="F1987" s="24" t="s">
        <v>756</v>
      </c>
      <c r="G1987" s="36">
        <v>41390</v>
      </c>
      <c r="H1987" s="36">
        <v>41390</v>
      </c>
      <c r="I1987" s="12">
        <v>3</v>
      </c>
      <c r="J1987" s="12">
        <v>3</v>
      </c>
      <c r="K1987" s="12">
        <v>3</v>
      </c>
      <c r="L1987" s="24" t="s">
        <v>10597</v>
      </c>
      <c r="M1987" t="str">
        <f>VLOOKUP(LEFT(Incoming_Data[[#This Row],[Object ID]],1),Lookup[#All],2,FALSE)</f>
        <v>Service Request</v>
      </c>
      <c r="N1987" s="36">
        <f>IFERROR(VLOOKUP(Incoming_Data[[#This Row],[Object ID]],SP_Data[#All],2,FALSE),"")</f>
        <v>41390</v>
      </c>
      <c r="O1987" s="36">
        <f>IFERROR(VLOOKUP(Incoming_Data[[#This Row],[Object ID]],Finalized_Data[#All],2,FALSE),"")</f>
        <v>41390</v>
      </c>
      <c r="P19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7" s="6">
        <f>IFERROR(DATE(YEAR(Incoming_Data[[#This Row],[Incoming Day]]),MONTH(Incoming_Data[[#This Row],[Incoming Day]]),1),"")</f>
        <v>41365</v>
      </c>
      <c r="R1987" s="3">
        <f>DATE(YEAR(Incoming_Data[[#This Row],[Incoming Day]]),1,1)</f>
        <v>41275</v>
      </c>
      <c r="S1987" s="6">
        <f>IFERROR(DATE(YEAR(Incoming_Data[[#This Row],[Completed Day]]),MONTH(Incoming_Data[[#This Row],[Completed Day]]),1),"")</f>
        <v>41365</v>
      </c>
      <c r="T1987" s="6">
        <f>IFERROR(DATE(YEAR(Incoming_Data[[#This Row],[Confirmed Day]]),MONTH(Incoming_Data[[#This Row],[Confirmed Day]]),1),"")</f>
        <v>41365</v>
      </c>
      <c r="U1987" s="12">
        <f>IF(ISNUMBER(Incoming_Data[[#This Row],[Completed Day]]),1,0)</f>
        <v>1</v>
      </c>
      <c r="V1987" s="12">
        <f>IF(ISNUMBER(Incoming_Data[[#This Row],[Confirmed Day]]),1,0)</f>
        <v>1</v>
      </c>
      <c r="X1987" t="s">
        <v>10303</v>
      </c>
      <c r="Y1987" s="36">
        <v>41353</v>
      </c>
      <c r="AA1987" t="s">
        <v>1998</v>
      </c>
      <c r="AB1987" s="36">
        <v>41414</v>
      </c>
    </row>
    <row r="1988" spans="2:28" x14ac:dyDescent="0.25">
      <c r="B1988" s="24" t="s">
        <v>30</v>
      </c>
      <c r="C1988" s="24" t="s">
        <v>17</v>
      </c>
      <c r="D1988" s="24" t="s">
        <v>2189</v>
      </c>
      <c r="E1988" s="24" t="s">
        <v>757</v>
      </c>
      <c r="F1988" s="24" t="s">
        <v>758</v>
      </c>
      <c r="G1988" s="36">
        <v>41390</v>
      </c>
      <c r="H1988" s="36">
        <v>41390</v>
      </c>
      <c r="I1988" s="12">
        <v>3</v>
      </c>
      <c r="J1988" s="12">
        <v>3</v>
      </c>
      <c r="K1988" s="12">
        <v>3</v>
      </c>
      <c r="L1988" s="24" t="s">
        <v>10597</v>
      </c>
      <c r="M1988" t="str">
        <f>VLOOKUP(LEFT(Incoming_Data[[#This Row],[Object ID]],1),Lookup[#All],2,FALSE)</f>
        <v>Service Request</v>
      </c>
      <c r="N1988" s="36">
        <f>IFERROR(VLOOKUP(Incoming_Data[[#This Row],[Object ID]],SP_Data[#All],2,FALSE),"")</f>
        <v>41390</v>
      </c>
      <c r="O1988" s="36">
        <f>IFERROR(VLOOKUP(Incoming_Data[[#This Row],[Object ID]],Finalized_Data[#All],2,FALSE),"")</f>
        <v>41421</v>
      </c>
      <c r="P19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8" s="6">
        <f>IFERROR(DATE(YEAR(Incoming_Data[[#This Row],[Incoming Day]]),MONTH(Incoming_Data[[#This Row],[Incoming Day]]),1),"")</f>
        <v>41365</v>
      </c>
      <c r="R1988" s="3">
        <f>DATE(YEAR(Incoming_Data[[#This Row],[Incoming Day]]),1,1)</f>
        <v>41275</v>
      </c>
      <c r="S1988" s="6">
        <f>IFERROR(DATE(YEAR(Incoming_Data[[#This Row],[Completed Day]]),MONTH(Incoming_Data[[#This Row],[Completed Day]]),1),"")</f>
        <v>41365</v>
      </c>
      <c r="T1988" s="6">
        <f>IFERROR(DATE(YEAR(Incoming_Data[[#This Row],[Confirmed Day]]),MONTH(Incoming_Data[[#This Row],[Confirmed Day]]),1),"")</f>
        <v>41395</v>
      </c>
      <c r="U1988" s="12">
        <f>IF(ISNUMBER(Incoming_Data[[#This Row],[Completed Day]]),1,0)</f>
        <v>1</v>
      </c>
      <c r="V1988" s="12">
        <f>IF(ISNUMBER(Incoming_Data[[#This Row],[Confirmed Day]]),1,0)</f>
        <v>1</v>
      </c>
      <c r="X1988" t="s">
        <v>10299</v>
      </c>
      <c r="Y1988" s="36">
        <v>41353</v>
      </c>
      <c r="AA1988" t="s">
        <v>2000</v>
      </c>
      <c r="AB1988" s="36">
        <v>41414</v>
      </c>
    </row>
    <row r="1989" spans="2:28" x14ac:dyDescent="0.25">
      <c r="B1989" s="24" t="s">
        <v>30</v>
      </c>
      <c r="C1989" s="24" t="s">
        <v>17</v>
      </c>
      <c r="D1989" s="24" t="s">
        <v>2189</v>
      </c>
      <c r="E1989" s="24" t="s">
        <v>759</v>
      </c>
      <c r="F1989" s="24" t="s">
        <v>760</v>
      </c>
      <c r="G1989" s="36">
        <v>41390</v>
      </c>
      <c r="H1989" s="36">
        <v>41390</v>
      </c>
      <c r="I1989" s="12">
        <v>3</v>
      </c>
      <c r="J1989" s="12">
        <v>3</v>
      </c>
      <c r="K1989" s="12">
        <v>3</v>
      </c>
      <c r="L1989" s="24" t="s">
        <v>10597</v>
      </c>
      <c r="M1989" t="str">
        <f>VLOOKUP(LEFT(Incoming_Data[[#This Row],[Object ID]],1),Lookup[#All],2,FALSE)</f>
        <v>Service Request</v>
      </c>
      <c r="N1989" s="36">
        <f>IFERROR(VLOOKUP(Incoming_Data[[#This Row],[Object ID]],SP_Data[#All],2,FALSE),"")</f>
        <v>41390</v>
      </c>
      <c r="O1989" s="36">
        <f>IFERROR(VLOOKUP(Incoming_Data[[#This Row],[Object ID]],Finalized_Data[#All],2,FALSE),"")</f>
        <v>41421</v>
      </c>
      <c r="P19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89" s="6">
        <f>IFERROR(DATE(YEAR(Incoming_Data[[#This Row],[Incoming Day]]),MONTH(Incoming_Data[[#This Row],[Incoming Day]]),1),"")</f>
        <v>41365</v>
      </c>
      <c r="R1989" s="3">
        <f>DATE(YEAR(Incoming_Data[[#This Row],[Incoming Day]]),1,1)</f>
        <v>41275</v>
      </c>
      <c r="S1989" s="6">
        <f>IFERROR(DATE(YEAR(Incoming_Data[[#This Row],[Completed Day]]),MONTH(Incoming_Data[[#This Row],[Completed Day]]),1),"")</f>
        <v>41365</v>
      </c>
      <c r="T1989" s="6">
        <f>IFERROR(DATE(YEAR(Incoming_Data[[#This Row],[Confirmed Day]]),MONTH(Incoming_Data[[#This Row],[Confirmed Day]]),1),"")</f>
        <v>41395</v>
      </c>
      <c r="U1989" s="12">
        <f>IF(ISNUMBER(Incoming_Data[[#This Row],[Completed Day]]),1,0)</f>
        <v>1</v>
      </c>
      <c r="V1989" s="12">
        <f>IF(ISNUMBER(Incoming_Data[[#This Row],[Confirmed Day]]),1,0)</f>
        <v>1</v>
      </c>
      <c r="X1989" t="s">
        <v>10295</v>
      </c>
      <c r="Y1989" s="36">
        <v>41353</v>
      </c>
      <c r="AA1989" t="s">
        <v>2002</v>
      </c>
      <c r="AB1989" s="36">
        <v>41414</v>
      </c>
    </row>
    <row r="1990" spans="2:28" x14ac:dyDescent="0.25">
      <c r="B1990" s="24" t="s">
        <v>30</v>
      </c>
      <c r="C1990" s="24" t="s">
        <v>17</v>
      </c>
      <c r="D1990" s="24" t="s">
        <v>2189</v>
      </c>
      <c r="E1990" s="24" t="s">
        <v>11976</v>
      </c>
      <c r="F1990" s="24" t="s">
        <v>490</v>
      </c>
      <c r="G1990" s="36">
        <v>41390</v>
      </c>
      <c r="H1990" s="36">
        <v>41390</v>
      </c>
      <c r="I1990" s="12">
        <v>3</v>
      </c>
      <c r="J1990" s="12">
        <v>3</v>
      </c>
      <c r="K1990" s="12">
        <v>3</v>
      </c>
      <c r="L1990" s="24" t="s">
        <v>10599</v>
      </c>
      <c r="M1990" t="str">
        <f>VLOOKUP(LEFT(Incoming_Data[[#This Row],[Object ID]],1),Lookup[#All],2,FALSE)</f>
        <v>Service Request</v>
      </c>
      <c r="N1990" s="36">
        <f>IFERROR(VLOOKUP(Incoming_Data[[#This Row],[Object ID]],SP_Data[#All],2,FALSE),"")</f>
        <v>41409</v>
      </c>
      <c r="O1990" s="36" t="str">
        <f>IFERROR(VLOOKUP(Incoming_Data[[#This Row],[Object ID]],Finalized_Data[#All],2,FALSE),"")</f>
        <v/>
      </c>
      <c r="P19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0" s="6">
        <f>IFERROR(DATE(YEAR(Incoming_Data[[#This Row],[Incoming Day]]),MONTH(Incoming_Data[[#This Row],[Incoming Day]]),1),"")</f>
        <v>41365</v>
      </c>
      <c r="R1990" s="3">
        <f>DATE(YEAR(Incoming_Data[[#This Row],[Incoming Day]]),1,1)</f>
        <v>41275</v>
      </c>
      <c r="S1990" s="6">
        <f>IFERROR(DATE(YEAR(Incoming_Data[[#This Row],[Completed Day]]),MONTH(Incoming_Data[[#This Row],[Completed Day]]),1),"")</f>
        <v>41395</v>
      </c>
      <c r="T1990" s="6" t="str">
        <f>IFERROR(DATE(YEAR(Incoming_Data[[#This Row],[Confirmed Day]]),MONTH(Incoming_Data[[#This Row],[Confirmed Day]]),1),"")</f>
        <v/>
      </c>
      <c r="U1990" s="12">
        <f>IF(ISNUMBER(Incoming_Data[[#This Row],[Completed Day]]),1,0)</f>
        <v>1</v>
      </c>
      <c r="V1990" s="12">
        <f>IF(ISNUMBER(Incoming_Data[[#This Row],[Confirmed Day]]),1,0)</f>
        <v>0</v>
      </c>
      <c r="X1990" t="s">
        <v>10286</v>
      </c>
      <c r="Y1990" s="36">
        <v>41353</v>
      </c>
      <c r="AA1990" t="s">
        <v>2004</v>
      </c>
      <c r="AB1990" s="36">
        <v>41379</v>
      </c>
    </row>
    <row r="1991" spans="2:28" x14ac:dyDescent="0.25">
      <c r="B1991" s="24" t="s">
        <v>30</v>
      </c>
      <c r="C1991" s="24" t="s">
        <v>17</v>
      </c>
      <c r="D1991" s="24" t="s">
        <v>2189</v>
      </c>
      <c r="E1991" s="24" t="s">
        <v>761</v>
      </c>
      <c r="F1991" s="24" t="s">
        <v>490</v>
      </c>
      <c r="G1991" s="36">
        <v>41390</v>
      </c>
      <c r="H1991" s="36">
        <v>41390</v>
      </c>
      <c r="I1991" s="12">
        <v>3</v>
      </c>
      <c r="J1991" s="12">
        <v>3</v>
      </c>
      <c r="K1991" s="12">
        <v>3</v>
      </c>
      <c r="L1991" s="24" t="s">
        <v>10597</v>
      </c>
      <c r="M1991" t="str">
        <f>VLOOKUP(LEFT(Incoming_Data[[#This Row],[Object ID]],1),Lookup[#All],2,FALSE)</f>
        <v>Service Request</v>
      </c>
      <c r="N1991" s="36">
        <f>IFERROR(VLOOKUP(Incoming_Data[[#This Row],[Object ID]],SP_Data[#All],2,FALSE),"")</f>
        <v>41390</v>
      </c>
      <c r="O1991" s="36">
        <f>IFERROR(VLOOKUP(Incoming_Data[[#This Row],[Object ID]],Finalized_Data[#All],2,FALSE),"")</f>
        <v>41390</v>
      </c>
      <c r="P19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1" s="6">
        <f>IFERROR(DATE(YEAR(Incoming_Data[[#This Row],[Incoming Day]]),MONTH(Incoming_Data[[#This Row],[Incoming Day]]),1),"")</f>
        <v>41365</v>
      </c>
      <c r="R1991" s="3">
        <f>DATE(YEAR(Incoming_Data[[#This Row],[Incoming Day]]),1,1)</f>
        <v>41275</v>
      </c>
      <c r="S1991" s="6">
        <f>IFERROR(DATE(YEAR(Incoming_Data[[#This Row],[Completed Day]]),MONTH(Incoming_Data[[#This Row],[Completed Day]]),1),"")</f>
        <v>41365</v>
      </c>
      <c r="T1991" s="6">
        <f>IFERROR(DATE(YEAR(Incoming_Data[[#This Row],[Confirmed Day]]),MONTH(Incoming_Data[[#This Row],[Confirmed Day]]),1),"")</f>
        <v>41365</v>
      </c>
      <c r="U1991" s="12">
        <f>IF(ISNUMBER(Incoming_Data[[#This Row],[Completed Day]]),1,0)</f>
        <v>1</v>
      </c>
      <c r="V1991" s="12">
        <f>IF(ISNUMBER(Incoming_Data[[#This Row],[Confirmed Day]]),1,0)</f>
        <v>1</v>
      </c>
      <c r="X1991" t="s">
        <v>10276</v>
      </c>
      <c r="Y1991" s="36">
        <v>41353</v>
      </c>
      <c r="AA1991" t="s">
        <v>2006</v>
      </c>
      <c r="AB1991" s="36">
        <v>41414</v>
      </c>
    </row>
    <row r="1992" spans="2:28" x14ac:dyDescent="0.25">
      <c r="B1992" s="24" t="s">
        <v>30</v>
      </c>
      <c r="C1992" s="24" t="s">
        <v>17</v>
      </c>
      <c r="D1992" s="24" t="s">
        <v>2189</v>
      </c>
      <c r="E1992" s="24" t="s">
        <v>11977</v>
      </c>
      <c r="F1992" s="24" t="s">
        <v>11978</v>
      </c>
      <c r="G1992" s="36">
        <v>41390</v>
      </c>
      <c r="H1992" s="36">
        <v>41390</v>
      </c>
      <c r="I1992" s="12">
        <v>3</v>
      </c>
      <c r="J1992" s="12">
        <v>3</v>
      </c>
      <c r="K1992" s="12">
        <v>3</v>
      </c>
      <c r="L1992" s="24" t="s">
        <v>10599</v>
      </c>
      <c r="M1992" t="str">
        <f>VLOOKUP(LEFT(Incoming_Data[[#This Row],[Object ID]],1),Lookup[#All],2,FALSE)</f>
        <v>Service Request</v>
      </c>
      <c r="N1992" s="36">
        <f>IFERROR(VLOOKUP(Incoming_Data[[#This Row],[Object ID]],SP_Data[#All],2,FALSE),"")</f>
        <v>41409</v>
      </c>
      <c r="O1992" s="36" t="str">
        <f>IFERROR(VLOOKUP(Incoming_Data[[#This Row],[Object ID]],Finalized_Data[#All],2,FALSE),"")</f>
        <v/>
      </c>
      <c r="P19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2" s="6">
        <f>IFERROR(DATE(YEAR(Incoming_Data[[#This Row],[Incoming Day]]),MONTH(Incoming_Data[[#This Row],[Incoming Day]]),1),"")</f>
        <v>41365</v>
      </c>
      <c r="R1992" s="3">
        <f>DATE(YEAR(Incoming_Data[[#This Row],[Incoming Day]]),1,1)</f>
        <v>41275</v>
      </c>
      <c r="S1992" s="6">
        <f>IFERROR(DATE(YEAR(Incoming_Data[[#This Row],[Completed Day]]),MONTH(Incoming_Data[[#This Row],[Completed Day]]),1),"")</f>
        <v>41395</v>
      </c>
      <c r="T1992" s="6" t="str">
        <f>IFERROR(DATE(YEAR(Incoming_Data[[#This Row],[Confirmed Day]]),MONTH(Incoming_Data[[#This Row],[Confirmed Day]]),1),"")</f>
        <v/>
      </c>
      <c r="U1992" s="12">
        <f>IF(ISNUMBER(Incoming_Data[[#This Row],[Completed Day]]),1,0)</f>
        <v>1</v>
      </c>
      <c r="V1992" s="12">
        <f>IF(ISNUMBER(Incoming_Data[[#This Row],[Confirmed Day]]),1,0)</f>
        <v>0</v>
      </c>
      <c r="X1992" t="s">
        <v>10249</v>
      </c>
      <c r="Y1992" s="36">
        <v>41353</v>
      </c>
      <c r="AA1992" t="s">
        <v>2008</v>
      </c>
      <c r="AB1992" s="36">
        <v>41379</v>
      </c>
    </row>
    <row r="1993" spans="2:28" x14ac:dyDescent="0.25">
      <c r="B1993" s="24" t="s">
        <v>30</v>
      </c>
      <c r="C1993" s="24" t="s">
        <v>17</v>
      </c>
      <c r="D1993" s="24" t="s">
        <v>2189</v>
      </c>
      <c r="E1993" s="24" t="s">
        <v>762</v>
      </c>
      <c r="F1993" s="24" t="s">
        <v>286</v>
      </c>
      <c r="G1993" s="36">
        <v>41390</v>
      </c>
      <c r="H1993" s="36">
        <v>41390</v>
      </c>
      <c r="I1993" s="12">
        <v>3</v>
      </c>
      <c r="J1993" s="12">
        <v>3</v>
      </c>
      <c r="K1993" s="12">
        <v>3</v>
      </c>
      <c r="L1993" s="24" t="s">
        <v>10597</v>
      </c>
      <c r="M1993" t="str">
        <f>VLOOKUP(LEFT(Incoming_Data[[#This Row],[Object ID]],1),Lookup[#All],2,FALSE)</f>
        <v>Service Request</v>
      </c>
      <c r="N1993" s="36">
        <f>IFERROR(VLOOKUP(Incoming_Data[[#This Row],[Object ID]],SP_Data[#All],2,FALSE),"")</f>
        <v>41390</v>
      </c>
      <c r="O1993" s="36">
        <f>IFERROR(VLOOKUP(Incoming_Data[[#This Row],[Object ID]],Finalized_Data[#All],2,FALSE),"")</f>
        <v>41421</v>
      </c>
      <c r="P19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3" s="6">
        <f>IFERROR(DATE(YEAR(Incoming_Data[[#This Row],[Incoming Day]]),MONTH(Incoming_Data[[#This Row],[Incoming Day]]),1),"")</f>
        <v>41365</v>
      </c>
      <c r="R1993" s="3">
        <f>DATE(YEAR(Incoming_Data[[#This Row],[Incoming Day]]),1,1)</f>
        <v>41275</v>
      </c>
      <c r="S1993" s="6">
        <f>IFERROR(DATE(YEAR(Incoming_Data[[#This Row],[Completed Day]]),MONTH(Incoming_Data[[#This Row],[Completed Day]]),1),"")</f>
        <v>41365</v>
      </c>
      <c r="T1993" s="6">
        <f>IFERROR(DATE(YEAR(Incoming_Data[[#This Row],[Confirmed Day]]),MONTH(Incoming_Data[[#This Row],[Confirmed Day]]),1),"")</f>
        <v>41395</v>
      </c>
      <c r="U1993" s="12">
        <f>IF(ISNUMBER(Incoming_Data[[#This Row],[Completed Day]]),1,0)</f>
        <v>1</v>
      </c>
      <c r="V1993" s="12">
        <f>IF(ISNUMBER(Incoming_Data[[#This Row],[Confirmed Day]]),1,0)</f>
        <v>1</v>
      </c>
      <c r="X1993" t="s">
        <v>10230</v>
      </c>
      <c r="Y1993" s="36">
        <v>41353</v>
      </c>
      <c r="AA1993" t="s">
        <v>2010</v>
      </c>
      <c r="AB1993" s="36">
        <v>41379</v>
      </c>
    </row>
    <row r="1994" spans="2:28" x14ac:dyDescent="0.25">
      <c r="B1994" s="24" t="s">
        <v>30</v>
      </c>
      <c r="C1994" s="24" t="s">
        <v>17</v>
      </c>
      <c r="D1994" s="24" t="s">
        <v>2189</v>
      </c>
      <c r="E1994" s="24" t="s">
        <v>763</v>
      </c>
      <c r="F1994" s="24" t="s">
        <v>764</v>
      </c>
      <c r="G1994" s="36">
        <v>41390</v>
      </c>
      <c r="H1994" s="36">
        <v>41390</v>
      </c>
      <c r="I1994" s="12">
        <v>3</v>
      </c>
      <c r="J1994" s="12">
        <v>3</v>
      </c>
      <c r="K1994" s="12">
        <v>3</v>
      </c>
      <c r="L1994" s="24" t="s">
        <v>10597</v>
      </c>
      <c r="M1994" t="str">
        <f>VLOOKUP(LEFT(Incoming_Data[[#This Row],[Object ID]],1),Lookup[#All],2,FALSE)</f>
        <v>Service Request</v>
      </c>
      <c r="N1994" s="36">
        <f>IFERROR(VLOOKUP(Incoming_Data[[#This Row],[Object ID]],SP_Data[#All],2,FALSE),"")</f>
        <v>41390</v>
      </c>
      <c r="O1994" s="36">
        <f>IFERROR(VLOOKUP(Incoming_Data[[#This Row],[Object ID]],Finalized_Data[#All],2,FALSE),"")</f>
        <v>41421</v>
      </c>
      <c r="P19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4" s="6">
        <f>IFERROR(DATE(YEAR(Incoming_Data[[#This Row],[Incoming Day]]),MONTH(Incoming_Data[[#This Row],[Incoming Day]]),1),"")</f>
        <v>41365</v>
      </c>
      <c r="R1994" s="3">
        <f>DATE(YEAR(Incoming_Data[[#This Row],[Incoming Day]]),1,1)</f>
        <v>41275</v>
      </c>
      <c r="S1994" s="6">
        <f>IFERROR(DATE(YEAR(Incoming_Data[[#This Row],[Completed Day]]),MONTH(Incoming_Data[[#This Row],[Completed Day]]),1),"")</f>
        <v>41365</v>
      </c>
      <c r="T1994" s="6">
        <f>IFERROR(DATE(YEAR(Incoming_Data[[#This Row],[Confirmed Day]]),MONTH(Incoming_Data[[#This Row],[Confirmed Day]]),1),"")</f>
        <v>41395</v>
      </c>
      <c r="U1994" s="12">
        <f>IF(ISNUMBER(Incoming_Data[[#This Row],[Completed Day]]),1,0)</f>
        <v>1</v>
      </c>
      <c r="V1994" s="12">
        <f>IF(ISNUMBER(Incoming_Data[[#This Row],[Confirmed Day]]),1,0)</f>
        <v>1</v>
      </c>
      <c r="X1994" t="s">
        <v>10225</v>
      </c>
      <c r="Y1994" s="36">
        <v>41353</v>
      </c>
      <c r="AA1994" t="s">
        <v>2012</v>
      </c>
      <c r="AB1994" s="36">
        <v>41414</v>
      </c>
    </row>
    <row r="1995" spans="2:28" x14ac:dyDescent="0.25">
      <c r="B1995" s="24" t="s">
        <v>30</v>
      </c>
      <c r="C1995" s="24" t="s">
        <v>17</v>
      </c>
      <c r="D1995" s="24" t="s">
        <v>2189</v>
      </c>
      <c r="E1995" s="24" t="s">
        <v>783</v>
      </c>
      <c r="F1995" s="24" t="s">
        <v>293</v>
      </c>
      <c r="G1995" s="36">
        <v>41391</v>
      </c>
      <c r="H1995" s="36">
        <v>41391</v>
      </c>
      <c r="I1995" s="12">
        <v>1</v>
      </c>
      <c r="J1995" s="12">
        <v>3</v>
      </c>
      <c r="K1995" s="12">
        <v>3</v>
      </c>
      <c r="L1995" s="24" t="s">
        <v>10597</v>
      </c>
      <c r="M1995" t="str">
        <f>VLOOKUP(LEFT(Incoming_Data[[#This Row],[Object ID]],1),Lookup[#All],2,FALSE)</f>
        <v>Service Request</v>
      </c>
      <c r="N1995" s="36">
        <f>IFERROR(VLOOKUP(Incoming_Data[[#This Row],[Object ID]],SP_Data[#All],2,FALSE),"")</f>
        <v>41393</v>
      </c>
      <c r="O1995" s="36">
        <f>IFERROR(VLOOKUP(Incoming_Data[[#This Row],[Object ID]],Finalized_Data[#All],2,FALSE),"")</f>
        <v>41424</v>
      </c>
      <c r="P19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5" s="6">
        <f>IFERROR(DATE(YEAR(Incoming_Data[[#This Row],[Incoming Day]]),MONTH(Incoming_Data[[#This Row],[Incoming Day]]),1),"")</f>
        <v>41365</v>
      </c>
      <c r="R1995" s="3">
        <f>DATE(YEAR(Incoming_Data[[#This Row],[Incoming Day]]),1,1)</f>
        <v>41275</v>
      </c>
      <c r="S1995" s="6">
        <f>IFERROR(DATE(YEAR(Incoming_Data[[#This Row],[Completed Day]]),MONTH(Incoming_Data[[#This Row],[Completed Day]]),1),"")</f>
        <v>41365</v>
      </c>
      <c r="T1995" s="6">
        <f>IFERROR(DATE(YEAR(Incoming_Data[[#This Row],[Confirmed Day]]),MONTH(Incoming_Data[[#This Row],[Confirmed Day]]),1),"")</f>
        <v>41395</v>
      </c>
      <c r="U1995" s="12">
        <f>IF(ISNUMBER(Incoming_Data[[#This Row],[Completed Day]]),1,0)</f>
        <v>1</v>
      </c>
      <c r="V1995" s="12">
        <f>IF(ISNUMBER(Incoming_Data[[#This Row],[Confirmed Day]]),1,0)</f>
        <v>1</v>
      </c>
      <c r="X1995" t="s">
        <v>10209</v>
      </c>
      <c r="Y1995" s="36">
        <v>41353</v>
      </c>
      <c r="AA1995" t="s">
        <v>2014</v>
      </c>
      <c r="AB1995" s="36">
        <v>41414</v>
      </c>
    </row>
    <row r="1996" spans="2:28" x14ac:dyDescent="0.25">
      <c r="B1996" s="24" t="s">
        <v>30</v>
      </c>
      <c r="C1996" s="24" t="s">
        <v>17</v>
      </c>
      <c r="D1996" s="24" t="s">
        <v>2189</v>
      </c>
      <c r="E1996" s="24" t="s">
        <v>784</v>
      </c>
      <c r="F1996" s="24" t="s">
        <v>293</v>
      </c>
      <c r="G1996" s="36">
        <v>41391</v>
      </c>
      <c r="H1996" s="36">
        <v>41390</v>
      </c>
      <c r="I1996" s="12">
        <v>2</v>
      </c>
      <c r="J1996" s="12">
        <v>3</v>
      </c>
      <c r="K1996" s="12">
        <v>3</v>
      </c>
      <c r="L1996" s="24" t="s">
        <v>10597</v>
      </c>
      <c r="M1996" t="str">
        <f>VLOOKUP(LEFT(Incoming_Data[[#This Row],[Object ID]],1),Lookup[#All],2,FALSE)</f>
        <v>Service Request</v>
      </c>
      <c r="N1996" s="36">
        <f>IFERROR(VLOOKUP(Incoming_Data[[#This Row],[Object ID]],SP_Data[#All],2,FALSE),"")</f>
        <v>41394</v>
      </c>
      <c r="O1996" s="36">
        <f>IFERROR(VLOOKUP(Incoming_Data[[#This Row],[Object ID]],Finalized_Data[#All],2,FALSE),"")</f>
        <v>41425</v>
      </c>
      <c r="P19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6" s="6">
        <f>IFERROR(DATE(YEAR(Incoming_Data[[#This Row],[Incoming Day]]),MONTH(Incoming_Data[[#This Row],[Incoming Day]]),1),"")</f>
        <v>41365</v>
      </c>
      <c r="R1996" s="3">
        <f>DATE(YEAR(Incoming_Data[[#This Row],[Incoming Day]]),1,1)</f>
        <v>41275</v>
      </c>
      <c r="S1996" s="6">
        <f>IFERROR(DATE(YEAR(Incoming_Data[[#This Row],[Completed Day]]),MONTH(Incoming_Data[[#This Row],[Completed Day]]),1),"")</f>
        <v>41365</v>
      </c>
      <c r="T1996" s="6">
        <f>IFERROR(DATE(YEAR(Incoming_Data[[#This Row],[Confirmed Day]]),MONTH(Incoming_Data[[#This Row],[Confirmed Day]]),1),"")</f>
        <v>41395</v>
      </c>
      <c r="U1996" s="12">
        <f>IF(ISNUMBER(Incoming_Data[[#This Row],[Completed Day]]),1,0)</f>
        <v>1</v>
      </c>
      <c r="V1996" s="12">
        <f>IF(ISNUMBER(Incoming_Data[[#This Row],[Confirmed Day]]),1,0)</f>
        <v>1</v>
      </c>
      <c r="X1996" t="s">
        <v>10197</v>
      </c>
      <c r="Y1996" s="36">
        <v>41353</v>
      </c>
      <c r="AA1996" t="s">
        <v>2016</v>
      </c>
      <c r="AB1996" s="36">
        <v>41379</v>
      </c>
    </row>
    <row r="1997" spans="2:28" x14ac:dyDescent="0.25">
      <c r="B1997" s="24" t="s">
        <v>30</v>
      </c>
      <c r="C1997" s="24" t="s">
        <v>17</v>
      </c>
      <c r="D1997" s="24" t="s">
        <v>2189</v>
      </c>
      <c r="E1997" s="24" t="s">
        <v>793</v>
      </c>
      <c r="F1997" s="24" t="s">
        <v>293</v>
      </c>
      <c r="G1997" s="36">
        <v>41391</v>
      </c>
      <c r="H1997" s="36">
        <v>41390</v>
      </c>
      <c r="I1997" s="12">
        <v>2</v>
      </c>
      <c r="J1997" s="12">
        <v>3</v>
      </c>
      <c r="K1997" s="12">
        <v>3</v>
      </c>
      <c r="L1997" s="24" t="s">
        <v>10597</v>
      </c>
      <c r="M1997" t="str">
        <f>VLOOKUP(LEFT(Incoming_Data[[#This Row],[Object ID]],1),Lookup[#All],2,FALSE)</f>
        <v>Service Request</v>
      </c>
      <c r="N1997" s="36">
        <f>IFERROR(VLOOKUP(Incoming_Data[[#This Row],[Object ID]],SP_Data[#All],2,FALSE),"")</f>
        <v>41394</v>
      </c>
      <c r="O1997" s="36">
        <f>IFERROR(VLOOKUP(Incoming_Data[[#This Row],[Object ID]],Finalized_Data[#All],2,FALSE),"")</f>
        <v>41425</v>
      </c>
      <c r="P19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7" s="6">
        <f>IFERROR(DATE(YEAR(Incoming_Data[[#This Row],[Incoming Day]]),MONTH(Incoming_Data[[#This Row],[Incoming Day]]),1),"")</f>
        <v>41365</v>
      </c>
      <c r="R1997" s="3">
        <f>DATE(YEAR(Incoming_Data[[#This Row],[Incoming Day]]),1,1)</f>
        <v>41275</v>
      </c>
      <c r="S1997" s="6">
        <f>IFERROR(DATE(YEAR(Incoming_Data[[#This Row],[Completed Day]]),MONTH(Incoming_Data[[#This Row],[Completed Day]]),1),"")</f>
        <v>41365</v>
      </c>
      <c r="T1997" s="6">
        <f>IFERROR(DATE(YEAR(Incoming_Data[[#This Row],[Confirmed Day]]),MONTH(Incoming_Data[[#This Row],[Confirmed Day]]),1),"")</f>
        <v>41395</v>
      </c>
      <c r="U1997" s="12">
        <f>IF(ISNUMBER(Incoming_Data[[#This Row],[Completed Day]]),1,0)</f>
        <v>1</v>
      </c>
      <c r="V1997" s="12">
        <f>IF(ISNUMBER(Incoming_Data[[#This Row],[Confirmed Day]]),1,0)</f>
        <v>1</v>
      </c>
      <c r="X1997" t="s">
        <v>10220</v>
      </c>
      <c r="Y1997" s="36">
        <v>41353</v>
      </c>
      <c r="AA1997" t="s">
        <v>2018</v>
      </c>
      <c r="AB1997" s="36">
        <v>41380</v>
      </c>
    </row>
    <row r="1998" spans="2:28" x14ac:dyDescent="0.25">
      <c r="B1998" s="24" t="s">
        <v>30</v>
      </c>
      <c r="C1998" s="24" t="s">
        <v>17</v>
      </c>
      <c r="D1998" s="24" t="s">
        <v>2189</v>
      </c>
      <c r="E1998" s="24" t="s">
        <v>11979</v>
      </c>
      <c r="F1998" s="24" t="s">
        <v>293</v>
      </c>
      <c r="G1998" s="36">
        <v>41393</v>
      </c>
      <c r="H1998" s="36">
        <v>41392</v>
      </c>
      <c r="I1998" s="12">
        <v>2</v>
      </c>
      <c r="J1998" s="12">
        <v>3</v>
      </c>
      <c r="K1998" s="12">
        <v>3</v>
      </c>
      <c r="L1998" s="24" t="s">
        <v>10599</v>
      </c>
      <c r="M1998" t="str">
        <f>VLOOKUP(LEFT(Incoming_Data[[#This Row],[Object ID]],1),Lookup[#All],2,FALSE)</f>
        <v>Service Request</v>
      </c>
      <c r="N1998" s="36">
        <f>IFERROR(VLOOKUP(Incoming_Data[[#This Row],[Object ID]],SP_Data[#All],2,FALSE),"")</f>
        <v>41408</v>
      </c>
      <c r="O1998" s="36" t="str">
        <f>IFERROR(VLOOKUP(Incoming_Data[[#This Row],[Object ID]],Finalized_Data[#All],2,FALSE),"")</f>
        <v/>
      </c>
      <c r="P19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8" s="6">
        <f>IFERROR(DATE(YEAR(Incoming_Data[[#This Row],[Incoming Day]]),MONTH(Incoming_Data[[#This Row],[Incoming Day]]),1),"")</f>
        <v>41365</v>
      </c>
      <c r="R1998" s="3">
        <f>DATE(YEAR(Incoming_Data[[#This Row],[Incoming Day]]),1,1)</f>
        <v>41275</v>
      </c>
      <c r="S1998" s="6">
        <f>IFERROR(DATE(YEAR(Incoming_Data[[#This Row],[Completed Day]]),MONTH(Incoming_Data[[#This Row],[Completed Day]]),1),"")</f>
        <v>41395</v>
      </c>
      <c r="T1998" s="6" t="str">
        <f>IFERROR(DATE(YEAR(Incoming_Data[[#This Row],[Confirmed Day]]),MONTH(Incoming_Data[[#This Row],[Confirmed Day]]),1),"")</f>
        <v/>
      </c>
      <c r="U1998" s="12">
        <f>IF(ISNUMBER(Incoming_Data[[#This Row],[Completed Day]]),1,0)</f>
        <v>1</v>
      </c>
      <c r="V1998" s="12">
        <f>IF(ISNUMBER(Incoming_Data[[#This Row],[Confirmed Day]]),1,0)</f>
        <v>0</v>
      </c>
      <c r="X1998" t="s">
        <v>10186</v>
      </c>
      <c r="Y1998" s="36">
        <v>41353</v>
      </c>
      <c r="AA1998" t="s">
        <v>2020</v>
      </c>
      <c r="AB1998" s="36">
        <v>41414</v>
      </c>
    </row>
    <row r="1999" spans="2:28" x14ac:dyDescent="0.25">
      <c r="B1999" s="24" t="s">
        <v>30</v>
      </c>
      <c r="C1999" s="24" t="s">
        <v>17</v>
      </c>
      <c r="D1999" s="24" t="s">
        <v>2189</v>
      </c>
      <c r="E1999" s="24" t="s">
        <v>824</v>
      </c>
      <c r="F1999" s="24" t="s">
        <v>591</v>
      </c>
      <c r="G1999" s="36">
        <v>41394</v>
      </c>
      <c r="H1999" s="36">
        <v>41394</v>
      </c>
      <c r="I1999" s="12">
        <v>3</v>
      </c>
      <c r="J1999" s="12">
        <v>3</v>
      </c>
      <c r="K1999" s="12">
        <v>3</v>
      </c>
      <c r="L1999" s="24" t="s">
        <v>10597</v>
      </c>
      <c r="M1999" t="str">
        <f>VLOOKUP(LEFT(Incoming_Data[[#This Row],[Object ID]],1),Lookup[#All],2,FALSE)</f>
        <v>Service Request</v>
      </c>
      <c r="N1999" s="36">
        <f>IFERROR(VLOOKUP(Incoming_Data[[#This Row],[Object ID]],SP_Data[#All],2,FALSE),"")</f>
        <v>41394</v>
      </c>
      <c r="O1999" s="36">
        <f>IFERROR(VLOOKUP(Incoming_Data[[#This Row],[Object ID]],Finalized_Data[#All],2,FALSE),"")</f>
        <v>41425</v>
      </c>
      <c r="P19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1999" s="6">
        <f>IFERROR(DATE(YEAR(Incoming_Data[[#This Row],[Incoming Day]]),MONTH(Incoming_Data[[#This Row],[Incoming Day]]),1),"")</f>
        <v>41365</v>
      </c>
      <c r="R1999" s="3">
        <f>DATE(YEAR(Incoming_Data[[#This Row],[Incoming Day]]),1,1)</f>
        <v>41275</v>
      </c>
      <c r="S1999" s="6">
        <f>IFERROR(DATE(YEAR(Incoming_Data[[#This Row],[Completed Day]]),MONTH(Incoming_Data[[#This Row],[Completed Day]]),1),"")</f>
        <v>41365</v>
      </c>
      <c r="T1999" s="6">
        <f>IFERROR(DATE(YEAR(Incoming_Data[[#This Row],[Confirmed Day]]),MONTH(Incoming_Data[[#This Row],[Confirmed Day]]),1),"")</f>
        <v>41395</v>
      </c>
      <c r="U1999" s="12">
        <f>IF(ISNUMBER(Incoming_Data[[#This Row],[Completed Day]]),1,0)</f>
        <v>1</v>
      </c>
      <c r="V1999" s="12">
        <f>IF(ISNUMBER(Incoming_Data[[#This Row],[Confirmed Day]]),1,0)</f>
        <v>1</v>
      </c>
      <c r="X1999" t="s">
        <v>10193</v>
      </c>
      <c r="Y1999" s="36">
        <v>41353</v>
      </c>
      <c r="AA1999" t="s">
        <v>2022</v>
      </c>
      <c r="AB1999" s="36">
        <v>41379</v>
      </c>
    </row>
    <row r="2000" spans="2:28" x14ac:dyDescent="0.25">
      <c r="B2000" s="24" t="s">
        <v>30</v>
      </c>
      <c r="C2000" s="24" t="s">
        <v>17</v>
      </c>
      <c r="D2000" s="24" t="s">
        <v>2189</v>
      </c>
      <c r="E2000" s="24" t="s">
        <v>852</v>
      </c>
      <c r="F2000" s="24" t="s">
        <v>488</v>
      </c>
      <c r="G2000" s="36">
        <v>41395</v>
      </c>
      <c r="H2000" s="36">
        <v>41395</v>
      </c>
      <c r="I2000" s="12">
        <v>3</v>
      </c>
      <c r="J2000" s="12">
        <v>3</v>
      </c>
      <c r="K2000" s="12">
        <v>3</v>
      </c>
      <c r="L2000" s="24" t="s">
        <v>10597</v>
      </c>
      <c r="M2000" t="str">
        <f>VLOOKUP(LEFT(Incoming_Data[[#This Row],[Object ID]],1),Lookup[#All],2,FALSE)</f>
        <v>Service Request</v>
      </c>
      <c r="N2000" s="36">
        <f>IFERROR(VLOOKUP(Incoming_Data[[#This Row],[Object ID]],SP_Data[#All],2,FALSE),"")</f>
        <v>41395</v>
      </c>
      <c r="O2000" s="36">
        <f>IFERROR(VLOOKUP(Incoming_Data[[#This Row],[Object ID]],Finalized_Data[#All],2,FALSE),"")</f>
        <v>41426</v>
      </c>
      <c r="P20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0" s="6">
        <f>IFERROR(DATE(YEAR(Incoming_Data[[#This Row],[Incoming Day]]),MONTH(Incoming_Data[[#This Row],[Incoming Day]]),1),"")</f>
        <v>41395</v>
      </c>
      <c r="R2000" s="3">
        <f>DATE(YEAR(Incoming_Data[[#This Row],[Incoming Day]]),1,1)</f>
        <v>41275</v>
      </c>
      <c r="S2000" s="6">
        <f>IFERROR(DATE(YEAR(Incoming_Data[[#This Row],[Completed Day]]),MONTH(Incoming_Data[[#This Row],[Completed Day]]),1),"")</f>
        <v>41395</v>
      </c>
      <c r="T2000" s="6">
        <f>IFERROR(DATE(YEAR(Incoming_Data[[#This Row],[Confirmed Day]]),MONTH(Incoming_Data[[#This Row],[Confirmed Day]]),1),"")</f>
        <v>41426</v>
      </c>
      <c r="U2000" s="12">
        <f>IF(ISNUMBER(Incoming_Data[[#This Row],[Completed Day]]),1,0)</f>
        <v>1</v>
      </c>
      <c r="V2000" s="12">
        <f>IF(ISNUMBER(Incoming_Data[[#This Row],[Confirmed Day]]),1,0)</f>
        <v>1</v>
      </c>
      <c r="X2000" t="s">
        <v>10173</v>
      </c>
      <c r="Y2000" s="36">
        <v>41353</v>
      </c>
      <c r="AA2000" t="s">
        <v>1695</v>
      </c>
      <c r="AB2000" s="36">
        <v>41381</v>
      </c>
    </row>
    <row r="2001" spans="2:28" x14ac:dyDescent="0.25">
      <c r="B2001" s="24" t="s">
        <v>30</v>
      </c>
      <c r="C2001" s="24" t="s">
        <v>17</v>
      </c>
      <c r="D2001" s="24" t="s">
        <v>2189</v>
      </c>
      <c r="E2001" s="24" t="s">
        <v>914</v>
      </c>
      <c r="F2001" s="24" t="s">
        <v>915</v>
      </c>
      <c r="G2001" s="36">
        <v>41397</v>
      </c>
      <c r="H2001" s="36">
        <v>41397</v>
      </c>
      <c r="I2001" s="12">
        <v>3</v>
      </c>
      <c r="J2001" s="12">
        <v>3</v>
      </c>
      <c r="K2001" s="12">
        <v>3</v>
      </c>
      <c r="L2001" s="24" t="s">
        <v>10597</v>
      </c>
      <c r="M2001" t="str">
        <f>VLOOKUP(LEFT(Incoming_Data[[#This Row],[Object ID]],1),Lookup[#All],2,FALSE)</f>
        <v>Service Request</v>
      </c>
      <c r="N2001" s="36">
        <f>IFERROR(VLOOKUP(Incoming_Data[[#This Row],[Object ID]],SP_Data[#All],2,FALSE),"")</f>
        <v>41397</v>
      </c>
      <c r="O2001" s="36">
        <f>IFERROR(VLOOKUP(Incoming_Data[[#This Row],[Object ID]],Finalized_Data[#All],2,FALSE),"")</f>
        <v>41428</v>
      </c>
      <c r="P20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1" s="6">
        <f>IFERROR(DATE(YEAR(Incoming_Data[[#This Row],[Incoming Day]]),MONTH(Incoming_Data[[#This Row],[Incoming Day]]),1),"")</f>
        <v>41395</v>
      </c>
      <c r="R2001" s="3">
        <f>DATE(YEAR(Incoming_Data[[#This Row],[Incoming Day]]),1,1)</f>
        <v>41275</v>
      </c>
      <c r="S2001" s="6">
        <f>IFERROR(DATE(YEAR(Incoming_Data[[#This Row],[Completed Day]]),MONTH(Incoming_Data[[#This Row],[Completed Day]]),1),"")</f>
        <v>41395</v>
      </c>
      <c r="T2001" s="6">
        <f>IFERROR(DATE(YEAR(Incoming_Data[[#This Row],[Confirmed Day]]),MONTH(Incoming_Data[[#This Row],[Confirmed Day]]),1),"")</f>
        <v>41426</v>
      </c>
      <c r="U2001" s="12">
        <f>IF(ISNUMBER(Incoming_Data[[#This Row],[Completed Day]]),1,0)</f>
        <v>1</v>
      </c>
      <c r="V2001" s="12">
        <f>IF(ISNUMBER(Incoming_Data[[#This Row],[Confirmed Day]]),1,0)</f>
        <v>1</v>
      </c>
      <c r="X2001" t="s">
        <v>10161</v>
      </c>
      <c r="Y2001" s="36">
        <v>41353</v>
      </c>
      <c r="AA2001" t="s">
        <v>2024</v>
      </c>
      <c r="AB2001" s="36">
        <v>41414</v>
      </c>
    </row>
    <row r="2002" spans="2:28" x14ac:dyDescent="0.25">
      <c r="B2002" s="24" t="s">
        <v>30</v>
      </c>
      <c r="C2002" s="24" t="s">
        <v>17</v>
      </c>
      <c r="D2002" s="24" t="s">
        <v>2189</v>
      </c>
      <c r="E2002" s="24" t="s">
        <v>916</v>
      </c>
      <c r="F2002" s="24" t="s">
        <v>917</v>
      </c>
      <c r="G2002" s="36">
        <v>41397</v>
      </c>
      <c r="H2002" s="36">
        <v>41397</v>
      </c>
      <c r="I2002" s="12">
        <v>3</v>
      </c>
      <c r="J2002" s="12">
        <v>3</v>
      </c>
      <c r="K2002" s="12">
        <v>3</v>
      </c>
      <c r="L2002" s="24" t="s">
        <v>10597</v>
      </c>
      <c r="M2002" t="str">
        <f>VLOOKUP(LEFT(Incoming_Data[[#This Row],[Object ID]],1),Lookup[#All],2,FALSE)</f>
        <v>Service Request</v>
      </c>
      <c r="N2002" s="36">
        <f>IFERROR(VLOOKUP(Incoming_Data[[#This Row],[Object ID]],SP_Data[#All],2,FALSE),"")</f>
        <v>41397</v>
      </c>
      <c r="O2002" s="36">
        <f>IFERROR(VLOOKUP(Incoming_Data[[#This Row],[Object ID]],Finalized_Data[#All],2,FALSE),"")</f>
        <v>41397</v>
      </c>
      <c r="P20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2" s="6">
        <f>IFERROR(DATE(YEAR(Incoming_Data[[#This Row],[Incoming Day]]),MONTH(Incoming_Data[[#This Row],[Incoming Day]]),1),"")</f>
        <v>41395</v>
      </c>
      <c r="R2002" s="3">
        <f>DATE(YEAR(Incoming_Data[[#This Row],[Incoming Day]]),1,1)</f>
        <v>41275</v>
      </c>
      <c r="S2002" s="6">
        <f>IFERROR(DATE(YEAR(Incoming_Data[[#This Row],[Completed Day]]),MONTH(Incoming_Data[[#This Row],[Completed Day]]),1),"")</f>
        <v>41395</v>
      </c>
      <c r="T2002" s="6">
        <f>IFERROR(DATE(YEAR(Incoming_Data[[#This Row],[Confirmed Day]]),MONTH(Incoming_Data[[#This Row],[Confirmed Day]]),1),"")</f>
        <v>41395</v>
      </c>
      <c r="U2002" s="12">
        <f>IF(ISNUMBER(Incoming_Data[[#This Row],[Completed Day]]),1,0)</f>
        <v>1</v>
      </c>
      <c r="V2002" s="12">
        <f>IF(ISNUMBER(Incoming_Data[[#This Row],[Confirmed Day]]),1,0)</f>
        <v>1</v>
      </c>
      <c r="X2002" t="s">
        <v>10153</v>
      </c>
      <c r="Y2002" s="36">
        <v>41353</v>
      </c>
      <c r="AA2002" t="s">
        <v>1495</v>
      </c>
      <c r="AB2002" s="36">
        <v>41426</v>
      </c>
    </row>
    <row r="2003" spans="2:28" x14ac:dyDescent="0.25">
      <c r="B2003" s="24" t="s">
        <v>30</v>
      </c>
      <c r="C2003" s="24" t="s">
        <v>17</v>
      </c>
      <c r="D2003" s="24" t="s">
        <v>2189</v>
      </c>
      <c r="E2003" s="24" t="s">
        <v>11980</v>
      </c>
      <c r="F2003" s="24" t="s">
        <v>11981</v>
      </c>
      <c r="G2003" s="36">
        <v>41397</v>
      </c>
      <c r="H2003" s="36">
        <v>41397</v>
      </c>
      <c r="I2003" s="12">
        <v>3</v>
      </c>
      <c r="J2003" s="12">
        <v>3</v>
      </c>
      <c r="K2003" s="12">
        <v>3</v>
      </c>
      <c r="L2003" s="24" t="s">
        <v>10599</v>
      </c>
      <c r="M2003" t="str">
        <f>VLOOKUP(LEFT(Incoming_Data[[#This Row],[Object ID]],1),Lookup[#All],2,FALSE)</f>
        <v>Service Request</v>
      </c>
      <c r="N2003" s="36">
        <f>IFERROR(VLOOKUP(Incoming_Data[[#This Row],[Object ID]],SP_Data[#All],2,FALSE),"")</f>
        <v>41400</v>
      </c>
      <c r="O2003" s="36" t="str">
        <f>IFERROR(VLOOKUP(Incoming_Data[[#This Row],[Object ID]],Finalized_Data[#All],2,FALSE),"")</f>
        <v/>
      </c>
      <c r="P20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3" s="6">
        <f>IFERROR(DATE(YEAR(Incoming_Data[[#This Row],[Incoming Day]]),MONTH(Incoming_Data[[#This Row],[Incoming Day]]),1),"")</f>
        <v>41395</v>
      </c>
      <c r="R2003" s="3">
        <f>DATE(YEAR(Incoming_Data[[#This Row],[Incoming Day]]),1,1)</f>
        <v>41275</v>
      </c>
      <c r="S2003" s="6">
        <f>IFERROR(DATE(YEAR(Incoming_Data[[#This Row],[Completed Day]]),MONTH(Incoming_Data[[#This Row],[Completed Day]]),1),"")</f>
        <v>41395</v>
      </c>
      <c r="T2003" s="6" t="str">
        <f>IFERROR(DATE(YEAR(Incoming_Data[[#This Row],[Confirmed Day]]),MONTH(Incoming_Data[[#This Row],[Confirmed Day]]),1),"")</f>
        <v/>
      </c>
      <c r="U2003" s="12">
        <f>IF(ISNUMBER(Incoming_Data[[#This Row],[Completed Day]]),1,0)</f>
        <v>1</v>
      </c>
      <c r="V2003" s="12">
        <f>IF(ISNUMBER(Incoming_Data[[#This Row],[Confirmed Day]]),1,0)</f>
        <v>0</v>
      </c>
      <c r="X2003" t="s">
        <v>10138</v>
      </c>
      <c r="Y2003" s="36">
        <v>41353</v>
      </c>
      <c r="AA2003" t="s">
        <v>1497</v>
      </c>
      <c r="AB2003" s="36">
        <v>41380</v>
      </c>
    </row>
    <row r="2004" spans="2:28" x14ac:dyDescent="0.25">
      <c r="B2004" s="24" t="s">
        <v>30</v>
      </c>
      <c r="C2004" s="24" t="s">
        <v>17</v>
      </c>
      <c r="D2004" s="24" t="s">
        <v>2189</v>
      </c>
      <c r="E2004" s="24" t="s">
        <v>11982</v>
      </c>
      <c r="F2004" s="24" t="s">
        <v>373</v>
      </c>
      <c r="G2004" s="36">
        <v>41401</v>
      </c>
      <c r="H2004" s="36">
        <v>41401</v>
      </c>
      <c r="I2004" s="12">
        <v>3</v>
      </c>
      <c r="J2004" s="12">
        <v>3</v>
      </c>
      <c r="K2004" s="12">
        <v>3</v>
      </c>
      <c r="L2004" s="24" t="s">
        <v>10599</v>
      </c>
      <c r="M2004" t="str">
        <f>VLOOKUP(LEFT(Incoming_Data[[#This Row],[Object ID]],1),Lookup[#All],2,FALSE)</f>
        <v>Service Request</v>
      </c>
      <c r="N2004" s="36">
        <f>IFERROR(VLOOKUP(Incoming_Data[[#This Row],[Object ID]],SP_Data[#All],2,FALSE),"")</f>
        <v>41401</v>
      </c>
      <c r="O2004" s="36" t="str">
        <f>IFERROR(VLOOKUP(Incoming_Data[[#This Row],[Object ID]],Finalized_Data[#All],2,FALSE),"")</f>
        <v/>
      </c>
      <c r="P20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4" s="6">
        <f>IFERROR(DATE(YEAR(Incoming_Data[[#This Row],[Incoming Day]]),MONTH(Incoming_Data[[#This Row],[Incoming Day]]),1),"")</f>
        <v>41395</v>
      </c>
      <c r="R2004" s="3">
        <f>DATE(YEAR(Incoming_Data[[#This Row],[Incoming Day]]),1,1)</f>
        <v>41275</v>
      </c>
      <c r="S2004" s="6">
        <f>IFERROR(DATE(YEAR(Incoming_Data[[#This Row],[Completed Day]]),MONTH(Incoming_Data[[#This Row],[Completed Day]]),1),"")</f>
        <v>41395</v>
      </c>
      <c r="T2004" s="6" t="str">
        <f>IFERROR(DATE(YEAR(Incoming_Data[[#This Row],[Confirmed Day]]),MONTH(Incoming_Data[[#This Row],[Confirmed Day]]),1),"")</f>
        <v/>
      </c>
      <c r="U2004" s="12">
        <f>IF(ISNUMBER(Incoming_Data[[#This Row],[Completed Day]]),1,0)</f>
        <v>1</v>
      </c>
      <c r="V2004" s="12">
        <f>IF(ISNUMBER(Incoming_Data[[#This Row],[Confirmed Day]]),1,0)</f>
        <v>0</v>
      </c>
      <c r="X2004" t="s">
        <v>10129</v>
      </c>
      <c r="Y2004" s="36">
        <v>41353</v>
      </c>
      <c r="AA2004" t="s">
        <v>1856</v>
      </c>
      <c r="AB2004" s="36">
        <v>41418</v>
      </c>
    </row>
    <row r="2005" spans="2:28" x14ac:dyDescent="0.25">
      <c r="B2005" s="24" t="s">
        <v>30</v>
      </c>
      <c r="C2005" s="24" t="s">
        <v>17</v>
      </c>
      <c r="D2005" s="24" t="s">
        <v>2189</v>
      </c>
      <c r="E2005" s="24" t="s">
        <v>11983</v>
      </c>
      <c r="F2005" s="24" t="s">
        <v>719</v>
      </c>
      <c r="G2005" s="36">
        <v>41401</v>
      </c>
      <c r="H2005" s="36">
        <v>41401</v>
      </c>
      <c r="I2005" s="12">
        <v>3</v>
      </c>
      <c r="J2005" s="12">
        <v>3</v>
      </c>
      <c r="K2005" s="12">
        <v>3</v>
      </c>
      <c r="L2005" s="24" t="s">
        <v>10599</v>
      </c>
      <c r="M2005" t="str">
        <f>VLOOKUP(LEFT(Incoming_Data[[#This Row],[Object ID]],1),Lookup[#All],2,FALSE)</f>
        <v>Service Request</v>
      </c>
      <c r="N2005" s="36">
        <f>IFERROR(VLOOKUP(Incoming_Data[[#This Row],[Object ID]],SP_Data[#All],2,FALSE),"")</f>
        <v>41401</v>
      </c>
      <c r="O2005" s="36" t="str">
        <f>IFERROR(VLOOKUP(Incoming_Data[[#This Row],[Object ID]],Finalized_Data[#All],2,FALSE),"")</f>
        <v/>
      </c>
      <c r="P20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5" s="6">
        <f>IFERROR(DATE(YEAR(Incoming_Data[[#This Row],[Incoming Day]]),MONTH(Incoming_Data[[#This Row],[Incoming Day]]),1),"")</f>
        <v>41395</v>
      </c>
      <c r="R2005" s="3">
        <f>DATE(YEAR(Incoming_Data[[#This Row],[Incoming Day]]),1,1)</f>
        <v>41275</v>
      </c>
      <c r="S2005" s="6">
        <f>IFERROR(DATE(YEAR(Incoming_Data[[#This Row],[Completed Day]]),MONTH(Incoming_Data[[#This Row],[Completed Day]]),1),"")</f>
        <v>41395</v>
      </c>
      <c r="T2005" s="6" t="str">
        <f>IFERROR(DATE(YEAR(Incoming_Data[[#This Row],[Confirmed Day]]),MONTH(Incoming_Data[[#This Row],[Confirmed Day]]),1),"")</f>
        <v/>
      </c>
      <c r="U2005" s="12">
        <f>IF(ISNUMBER(Incoming_Data[[#This Row],[Completed Day]]),1,0)</f>
        <v>1</v>
      </c>
      <c r="V2005" s="12">
        <f>IF(ISNUMBER(Incoming_Data[[#This Row],[Confirmed Day]]),1,0)</f>
        <v>0</v>
      </c>
      <c r="X2005" t="s">
        <v>10120</v>
      </c>
      <c r="Y2005" s="36">
        <v>41353</v>
      </c>
      <c r="AA2005" t="s">
        <v>2026</v>
      </c>
      <c r="AB2005" s="36">
        <v>41380</v>
      </c>
    </row>
    <row r="2006" spans="2:28" x14ac:dyDescent="0.25">
      <c r="B2006" s="24" t="s">
        <v>30</v>
      </c>
      <c r="C2006" s="24" t="s">
        <v>17</v>
      </c>
      <c r="D2006" s="24" t="s">
        <v>2189</v>
      </c>
      <c r="E2006" s="24" t="s">
        <v>11984</v>
      </c>
      <c r="F2006" s="24" t="s">
        <v>11985</v>
      </c>
      <c r="G2006" s="36">
        <v>41401</v>
      </c>
      <c r="H2006" s="36">
        <v>41401</v>
      </c>
      <c r="I2006" s="12">
        <v>3</v>
      </c>
      <c r="J2006" s="12">
        <v>3</v>
      </c>
      <c r="K2006" s="12">
        <v>3</v>
      </c>
      <c r="L2006" s="24" t="s">
        <v>10599</v>
      </c>
      <c r="M2006" t="str">
        <f>VLOOKUP(LEFT(Incoming_Data[[#This Row],[Object ID]],1),Lookup[#All],2,FALSE)</f>
        <v>Service Request</v>
      </c>
      <c r="N2006" s="36">
        <f>IFERROR(VLOOKUP(Incoming_Data[[#This Row],[Object ID]],SP_Data[#All],2,FALSE),"")</f>
        <v>41401</v>
      </c>
      <c r="O2006" s="36" t="str">
        <f>IFERROR(VLOOKUP(Incoming_Data[[#This Row],[Object ID]],Finalized_Data[#All],2,FALSE),"")</f>
        <v/>
      </c>
      <c r="P20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6" s="6">
        <f>IFERROR(DATE(YEAR(Incoming_Data[[#This Row],[Incoming Day]]),MONTH(Incoming_Data[[#This Row],[Incoming Day]]),1),"")</f>
        <v>41395</v>
      </c>
      <c r="R2006" s="3">
        <f>DATE(YEAR(Incoming_Data[[#This Row],[Incoming Day]]),1,1)</f>
        <v>41275</v>
      </c>
      <c r="S2006" s="6">
        <f>IFERROR(DATE(YEAR(Incoming_Data[[#This Row],[Completed Day]]),MONTH(Incoming_Data[[#This Row],[Completed Day]]),1),"")</f>
        <v>41395</v>
      </c>
      <c r="T2006" s="6" t="str">
        <f>IFERROR(DATE(YEAR(Incoming_Data[[#This Row],[Confirmed Day]]),MONTH(Incoming_Data[[#This Row],[Confirmed Day]]),1),"")</f>
        <v/>
      </c>
      <c r="U2006" s="12">
        <f>IF(ISNUMBER(Incoming_Data[[#This Row],[Completed Day]]),1,0)</f>
        <v>1</v>
      </c>
      <c r="V2006" s="12">
        <f>IF(ISNUMBER(Incoming_Data[[#This Row],[Confirmed Day]]),1,0)</f>
        <v>0</v>
      </c>
      <c r="X2006" t="s">
        <v>10112</v>
      </c>
      <c r="Y2006" s="36">
        <v>41353</v>
      </c>
      <c r="AA2006" t="s">
        <v>2028</v>
      </c>
      <c r="AB2006" s="36">
        <v>41414</v>
      </c>
    </row>
    <row r="2007" spans="2:28" x14ac:dyDescent="0.25">
      <c r="B2007" s="24" t="s">
        <v>30</v>
      </c>
      <c r="C2007" s="24" t="s">
        <v>17</v>
      </c>
      <c r="D2007" s="24" t="s">
        <v>2189</v>
      </c>
      <c r="E2007" s="24" t="s">
        <v>11986</v>
      </c>
      <c r="F2007" s="24" t="s">
        <v>11987</v>
      </c>
      <c r="G2007" s="36">
        <v>41401</v>
      </c>
      <c r="H2007" s="36">
        <v>41401</v>
      </c>
      <c r="I2007" s="12">
        <v>3</v>
      </c>
      <c r="J2007" s="12">
        <v>3</v>
      </c>
      <c r="K2007" s="12">
        <v>3</v>
      </c>
      <c r="L2007" s="24" t="s">
        <v>10599</v>
      </c>
      <c r="M2007" t="str">
        <f>VLOOKUP(LEFT(Incoming_Data[[#This Row],[Object ID]],1),Lookup[#All],2,FALSE)</f>
        <v>Service Request</v>
      </c>
      <c r="N2007" s="36">
        <f>IFERROR(VLOOKUP(Incoming_Data[[#This Row],[Object ID]],SP_Data[#All],2,FALSE),"")</f>
        <v>41401</v>
      </c>
      <c r="O2007" s="36" t="str">
        <f>IFERROR(VLOOKUP(Incoming_Data[[#This Row],[Object ID]],Finalized_Data[#All],2,FALSE),"")</f>
        <v/>
      </c>
      <c r="P20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7" s="6">
        <f>IFERROR(DATE(YEAR(Incoming_Data[[#This Row],[Incoming Day]]),MONTH(Incoming_Data[[#This Row],[Incoming Day]]),1),"")</f>
        <v>41395</v>
      </c>
      <c r="R2007" s="3">
        <f>DATE(YEAR(Incoming_Data[[#This Row],[Incoming Day]]),1,1)</f>
        <v>41275</v>
      </c>
      <c r="S2007" s="6">
        <f>IFERROR(DATE(YEAR(Incoming_Data[[#This Row],[Completed Day]]),MONTH(Incoming_Data[[#This Row],[Completed Day]]),1),"")</f>
        <v>41395</v>
      </c>
      <c r="T2007" s="6" t="str">
        <f>IFERROR(DATE(YEAR(Incoming_Data[[#This Row],[Confirmed Day]]),MONTH(Incoming_Data[[#This Row],[Confirmed Day]]),1),"")</f>
        <v/>
      </c>
      <c r="U2007" s="12">
        <f>IF(ISNUMBER(Incoming_Data[[#This Row],[Completed Day]]),1,0)</f>
        <v>1</v>
      </c>
      <c r="V2007" s="12">
        <f>IF(ISNUMBER(Incoming_Data[[#This Row],[Confirmed Day]]),1,0)</f>
        <v>0</v>
      </c>
      <c r="X2007" t="s">
        <v>10107</v>
      </c>
      <c r="Y2007" s="36">
        <v>41353</v>
      </c>
      <c r="AA2007" t="s">
        <v>2030</v>
      </c>
      <c r="AB2007" s="36">
        <v>41414</v>
      </c>
    </row>
    <row r="2008" spans="2:28" x14ac:dyDescent="0.25">
      <c r="B2008" s="24" t="s">
        <v>30</v>
      </c>
      <c r="C2008" s="24" t="s">
        <v>17</v>
      </c>
      <c r="D2008" s="24" t="s">
        <v>2189</v>
      </c>
      <c r="E2008" s="24" t="s">
        <v>11988</v>
      </c>
      <c r="F2008" s="24" t="s">
        <v>11989</v>
      </c>
      <c r="G2008" s="36">
        <v>41401</v>
      </c>
      <c r="H2008" s="36">
        <v>41401</v>
      </c>
      <c r="I2008" s="12">
        <v>3</v>
      </c>
      <c r="J2008" s="12">
        <v>3</v>
      </c>
      <c r="K2008" s="12">
        <v>3</v>
      </c>
      <c r="L2008" s="24" t="s">
        <v>10599</v>
      </c>
      <c r="M2008" t="str">
        <f>VLOOKUP(LEFT(Incoming_Data[[#This Row],[Object ID]],1),Lookup[#All],2,FALSE)</f>
        <v>Service Request</v>
      </c>
      <c r="N2008" s="36">
        <f>IFERROR(VLOOKUP(Incoming_Data[[#This Row],[Object ID]],SP_Data[#All],2,FALSE),"")</f>
        <v>41401</v>
      </c>
      <c r="O2008" s="36" t="str">
        <f>IFERROR(VLOOKUP(Incoming_Data[[#This Row],[Object ID]],Finalized_Data[#All],2,FALSE),"")</f>
        <v/>
      </c>
      <c r="P20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8" s="6">
        <f>IFERROR(DATE(YEAR(Incoming_Data[[#This Row],[Incoming Day]]),MONTH(Incoming_Data[[#This Row],[Incoming Day]]),1),"")</f>
        <v>41395</v>
      </c>
      <c r="R2008" s="3">
        <f>DATE(YEAR(Incoming_Data[[#This Row],[Incoming Day]]),1,1)</f>
        <v>41275</v>
      </c>
      <c r="S2008" s="6">
        <f>IFERROR(DATE(YEAR(Incoming_Data[[#This Row],[Completed Day]]),MONTH(Incoming_Data[[#This Row],[Completed Day]]),1),"")</f>
        <v>41395</v>
      </c>
      <c r="T2008" s="6" t="str">
        <f>IFERROR(DATE(YEAR(Incoming_Data[[#This Row],[Confirmed Day]]),MONTH(Incoming_Data[[#This Row],[Confirmed Day]]),1),"")</f>
        <v/>
      </c>
      <c r="U2008" s="12">
        <f>IF(ISNUMBER(Incoming_Data[[#This Row],[Completed Day]]),1,0)</f>
        <v>1</v>
      </c>
      <c r="V2008" s="12">
        <f>IF(ISNUMBER(Incoming_Data[[#This Row],[Confirmed Day]]),1,0)</f>
        <v>0</v>
      </c>
      <c r="X2008" t="s">
        <v>10102</v>
      </c>
      <c r="Y2008" s="36">
        <v>41353</v>
      </c>
      <c r="AA2008" t="s">
        <v>2031</v>
      </c>
      <c r="AB2008" s="36">
        <v>41380</v>
      </c>
    </row>
    <row r="2009" spans="2:28" x14ac:dyDescent="0.25">
      <c r="B2009" s="24" t="s">
        <v>30</v>
      </c>
      <c r="C2009" s="24" t="s">
        <v>17</v>
      </c>
      <c r="D2009" s="24" t="s">
        <v>2189</v>
      </c>
      <c r="E2009" s="24" t="s">
        <v>11990</v>
      </c>
      <c r="F2009" s="24" t="s">
        <v>11991</v>
      </c>
      <c r="G2009" s="36">
        <v>41401</v>
      </c>
      <c r="H2009" s="36">
        <v>41401</v>
      </c>
      <c r="I2009" s="12">
        <v>3</v>
      </c>
      <c r="J2009" s="12">
        <v>3</v>
      </c>
      <c r="K2009" s="12">
        <v>3</v>
      </c>
      <c r="L2009" s="24" t="s">
        <v>10599</v>
      </c>
      <c r="M2009" t="str">
        <f>VLOOKUP(LEFT(Incoming_Data[[#This Row],[Object ID]],1),Lookup[#All],2,FALSE)</f>
        <v>Service Request</v>
      </c>
      <c r="N2009" s="36">
        <f>IFERROR(VLOOKUP(Incoming_Data[[#This Row],[Object ID]],SP_Data[#All],2,FALSE),"")</f>
        <v>41401</v>
      </c>
      <c r="O2009" s="36" t="str">
        <f>IFERROR(VLOOKUP(Incoming_Data[[#This Row],[Object ID]],Finalized_Data[#All],2,FALSE),"")</f>
        <v/>
      </c>
      <c r="P20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09" s="6">
        <f>IFERROR(DATE(YEAR(Incoming_Data[[#This Row],[Incoming Day]]),MONTH(Incoming_Data[[#This Row],[Incoming Day]]),1),"")</f>
        <v>41395</v>
      </c>
      <c r="R2009" s="3">
        <f>DATE(YEAR(Incoming_Data[[#This Row],[Incoming Day]]),1,1)</f>
        <v>41275</v>
      </c>
      <c r="S2009" s="6">
        <f>IFERROR(DATE(YEAR(Incoming_Data[[#This Row],[Completed Day]]),MONTH(Incoming_Data[[#This Row],[Completed Day]]),1),"")</f>
        <v>41395</v>
      </c>
      <c r="T2009" s="6" t="str">
        <f>IFERROR(DATE(YEAR(Incoming_Data[[#This Row],[Confirmed Day]]),MONTH(Incoming_Data[[#This Row],[Confirmed Day]]),1),"")</f>
        <v/>
      </c>
      <c r="U2009" s="12">
        <f>IF(ISNUMBER(Incoming_Data[[#This Row],[Completed Day]]),1,0)</f>
        <v>1</v>
      </c>
      <c r="V2009" s="12">
        <f>IF(ISNUMBER(Incoming_Data[[#This Row],[Confirmed Day]]),1,0)</f>
        <v>0</v>
      </c>
      <c r="X2009" t="s">
        <v>10097</v>
      </c>
      <c r="Y2009" s="36">
        <v>41353</v>
      </c>
      <c r="AA2009" t="s">
        <v>2033</v>
      </c>
      <c r="AB2009" s="36">
        <v>41380</v>
      </c>
    </row>
    <row r="2010" spans="2:28" x14ac:dyDescent="0.25">
      <c r="B2010" s="24" t="s">
        <v>30</v>
      </c>
      <c r="C2010" s="24" t="s">
        <v>17</v>
      </c>
      <c r="D2010" s="24" t="s">
        <v>2189</v>
      </c>
      <c r="E2010" s="24" t="s">
        <v>11992</v>
      </c>
      <c r="F2010" s="24" t="s">
        <v>293</v>
      </c>
      <c r="G2010" s="36">
        <v>41401</v>
      </c>
      <c r="H2010" s="36">
        <v>41401</v>
      </c>
      <c r="I2010" s="12">
        <v>2</v>
      </c>
      <c r="J2010" s="12">
        <v>3</v>
      </c>
      <c r="K2010" s="12">
        <v>3</v>
      </c>
      <c r="L2010" s="24" t="s">
        <v>10599</v>
      </c>
      <c r="M2010" t="str">
        <f>VLOOKUP(LEFT(Incoming_Data[[#This Row],[Object ID]],1),Lookup[#All],2,FALSE)</f>
        <v>Service Request</v>
      </c>
      <c r="N2010" s="36">
        <f>IFERROR(VLOOKUP(Incoming_Data[[#This Row],[Object ID]],SP_Data[#All],2,FALSE),"")</f>
        <v>41402</v>
      </c>
      <c r="O2010" s="36" t="str">
        <f>IFERROR(VLOOKUP(Incoming_Data[[#This Row],[Object ID]],Finalized_Data[#All],2,FALSE),"")</f>
        <v/>
      </c>
      <c r="P20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0" s="6">
        <f>IFERROR(DATE(YEAR(Incoming_Data[[#This Row],[Incoming Day]]),MONTH(Incoming_Data[[#This Row],[Incoming Day]]),1),"")</f>
        <v>41395</v>
      </c>
      <c r="R2010" s="3">
        <f>DATE(YEAR(Incoming_Data[[#This Row],[Incoming Day]]),1,1)</f>
        <v>41275</v>
      </c>
      <c r="S2010" s="6">
        <f>IFERROR(DATE(YEAR(Incoming_Data[[#This Row],[Completed Day]]),MONTH(Incoming_Data[[#This Row],[Completed Day]]),1),"")</f>
        <v>41395</v>
      </c>
      <c r="T2010" s="6" t="str">
        <f>IFERROR(DATE(YEAR(Incoming_Data[[#This Row],[Confirmed Day]]),MONTH(Incoming_Data[[#This Row],[Confirmed Day]]),1),"")</f>
        <v/>
      </c>
      <c r="U2010" s="12">
        <f>IF(ISNUMBER(Incoming_Data[[#This Row],[Completed Day]]),1,0)</f>
        <v>1</v>
      </c>
      <c r="V2010" s="12">
        <f>IF(ISNUMBER(Incoming_Data[[#This Row],[Confirmed Day]]),1,0)</f>
        <v>0</v>
      </c>
      <c r="X2010" t="s">
        <v>10088</v>
      </c>
      <c r="Y2010" s="36">
        <v>41353</v>
      </c>
      <c r="AA2010" t="s">
        <v>2035</v>
      </c>
      <c r="AB2010" s="36">
        <v>41380</v>
      </c>
    </row>
    <row r="2011" spans="2:28" x14ac:dyDescent="0.25">
      <c r="B2011" s="24" t="s">
        <v>30</v>
      </c>
      <c r="C2011" s="24" t="s">
        <v>17</v>
      </c>
      <c r="D2011" s="24" t="s">
        <v>2189</v>
      </c>
      <c r="E2011" s="24" t="s">
        <v>11993</v>
      </c>
      <c r="F2011" s="24" t="s">
        <v>280</v>
      </c>
      <c r="G2011" s="36">
        <v>41401</v>
      </c>
      <c r="H2011" s="36">
        <v>41401</v>
      </c>
      <c r="I2011" s="12">
        <v>2</v>
      </c>
      <c r="J2011" s="12">
        <v>3</v>
      </c>
      <c r="K2011" s="12">
        <v>3</v>
      </c>
      <c r="L2011" s="24" t="s">
        <v>10599</v>
      </c>
      <c r="M2011" t="str">
        <f>VLOOKUP(LEFT(Incoming_Data[[#This Row],[Object ID]],1),Lookup[#All],2,FALSE)</f>
        <v>Service Request</v>
      </c>
      <c r="N2011" s="36">
        <f>IFERROR(VLOOKUP(Incoming_Data[[#This Row],[Object ID]],SP_Data[#All],2,FALSE),"")</f>
        <v>41402</v>
      </c>
      <c r="O2011" s="36" t="str">
        <f>IFERROR(VLOOKUP(Incoming_Data[[#This Row],[Object ID]],Finalized_Data[#All],2,FALSE),"")</f>
        <v/>
      </c>
      <c r="P20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1" s="6">
        <f>IFERROR(DATE(YEAR(Incoming_Data[[#This Row],[Incoming Day]]),MONTH(Incoming_Data[[#This Row],[Incoming Day]]),1),"")</f>
        <v>41395</v>
      </c>
      <c r="R2011" s="3">
        <f>DATE(YEAR(Incoming_Data[[#This Row],[Incoming Day]]),1,1)</f>
        <v>41275</v>
      </c>
      <c r="S2011" s="6">
        <f>IFERROR(DATE(YEAR(Incoming_Data[[#This Row],[Completed Day]]),MONTH(Incoming_Data[[#This Row],[Completed Day]]),1),"")</f>
        <v>41395</v>
      </c>
      <c r="T2011" s="6" t="str">
        <f>IFERROR(DATE(YEAR(Incoming_Data[[#This Row],[Confirmed Day]]),MONTH(Incoming_Data[[#This Row],[Confirmed Day]]),1),"")</f>
        <v/>
      </c>
      <c r="U2011" s="12">
        <f>IF(ISNUMBER(Incoming_Data[[#This Row],[Completed Day]]),1,0)</f>
        <v>1</v>
      </c>
      <c r="V2011" s="12">
        <f>IF(ISNUMBER(Incoming_Data[[#This Row],[Confirmed Day]]),1,0)</f>
        <v>0</v>
      </c>
      <c r="X2011" t="s">
        <v>10092</v>
      </c>
      <c r="Y2011" s="36">
        <v>41353</v>
      </c>
      <c r="AA2011" t="s">
        <v>2037</v>
      </c>
      <c r="AB2011" s="36">
        <v>41380</v>
      </c>
    </row>
    <row r="2012" spans="2:28" x14ac:dyDescent="0.25">
      <c r="B2012" s="24" t="s">
        <v>30</v>
      </c>
      <c r="C2012" s="24" t="s">
        <v>17</v>
      </c>
      <c r="D2012" s="24" t="s">
        <v>2189</v>
      </c>
      <c r="E2012" s="24" t="s">
        <v>933</v>
      </c>
      <c r="F2012" s="24" t="s">
        <v>934</v>
      </c>
      <c r="G2012" s="36">
        <v>41401</v>
      </c>
      <c r="H2012" s="36">
        <v>41401</v>
      </c>
      <c r="I2012" s="12">
        <v>3</v>
      </c>
      <c r="J2012" s="12">
        <v>3</v>
      </c>
      <c r="K2012" s="12">
        <v>3</v>
      </c>
      <c r="L2012" s="24" t="s">
        <v>10597</v>
      </c>
      <c r="M2012" t="str">
        <f>VLOOKUP(LEFT(Incoming_Data[[#This Row],[Object ID]],1),Lookup[#All],2,FALSE)</f>
        <v>Service Request</v>
      </c>
      <c r="N2012" s="36">
        <f>IFERROR(VLOOKUP(Incoming_Data[[#This Row],[Object ID]],SP_Data[#All],2,FALSE),"")</f>
        <v>41401</v>
      </c>
      <c r="O2012" s="36">
        <f>IFERROR(VLOOKUP(Incoming_Data[[#This Row],[Object ID]],Finalized_Data[#All],2,FALSE),"")</f>
        <v>41401</v>
      </c>
      <c r="P20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2" s="6">
        <f>IFERROR(DATE(YEAR(Incoming_Data[[#This Row],[Incoming Day]]),MONTH(Incoming_Data[[#This Row],[Incoming Day]]),1),"")</f>
        <v>41395</v>
      </c>
      <c r="R2012" s="3">
        <f>DATE(YEAR(Incoming_Data[[#This Row],[Incoming Day]]),1,1)</f>
        <v>41275</v>
      </c>
      <c r="S2012" s="6">
        <f>IFERROR(DATE(YEAR(Incoming_Data[[#This Row],[Completed Day]]),MONTH(Incoming_Data[[#This Row],[Completed Day]]),1),"")</f>
        <v>41395</v>
      </c>
      <c r="T2012" s="6">
        <f>IFERROR(DATE(YEAR(Incoming_Data[[#This Row],[Confirmed Day]]),MONTH(Incoming_Data[[#This Row],[Confirmed Day]]),1),"")</f>
        <v>41395</v>
      </c>
      <c r="U2012" s="12">
        <f>IF(ISNUMBER(Incoming_Data[[#This Row],[Completed Day]]),1,0)</f>
        <v>1</v>
      </c>
      <c r="V2012" s="12">
        <f>IF(ISNUMBER(Incoming_Data[[#This Row],[Confirmed Day]]),1,0)</f>
        <v>1</v>
      </c>
      <c r="X2012" t="s">
        <v>10083</v>
      </c>
      <c r="Y2012" s="36">
        <v>41353</v>
      </c>
      <c r="AA2012" t="s">
        <v>2039</v>
      </c>
      <c r="AB2012" s="36">
        <v>41414</v>
      </c>
    </row>
    <row r="2013" spans="2:28" x14ac:dyDescent="0.25">
      <c r="B2013" s="24" t="s">
        <v>30</v>
      </c>
      <c r="C2013" s="24" t="s">
        <v>17</v>
      </c>
      <c r="D2013" s="24" t="s">
        <v>2189</v>
      </c>
      <c r="E2013" s="24" t="s">
        <v>11994</v>
      </c>
      <c r="F2013" s="24" t="s">
        <v>11995</v>
      </c>
      <c r="G2013" s="36">
        <v>41401</v>
      </c>
      <c r="H2013" s="36">
        <v>41401</v>
      </c>
      <c r="I2013" s="12">
        <v>3</v>
      </c>
      <c r="J2013" s="12">
        <v>3</v>
      </c>
      <c r="K2013" s="12">
        <v>3</v>
      </c>
      <c r="L2013" s="24" t="s">
        <v>10599</v>
      </c>
      <c r="M2013" t="str">
        <f>VLOOKUP(LEFT(Incoming_Data[[#This Row],[Object ID]],1),Lookup[#All],2,FALSE)</f>
        <v>Service Request</v>
      </c>
      <c r="N2013" s="36">
        <f>IFERROR(VLOOKUP(Incoming_Data[[#This Row],[Object ID]],SP_Data[#All],2,FALSE),"")</f>
        <v>41401</v>
      </c>
      <c r="O2013" s="36" t="str">
        <f>IFERROR(VLOOKUP(Incoming_Data[[#This Row],[Object ID]],Finalized_Data[#All],2,FALSE),"")</f>
        <v/>
      </c>
      <c r="P20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3" s="6">
        <f>IFERROR(DATE(YEAR(Incoming_Data[[#This Row],[Incoming Day]]),MONTH(Incoming_Data[[#This Row],[Incoming Day]]),1),"")</f>
        <v>41395</v>
      </c>
      <c r="R2013" s="3">
        <f>DATE(YEAR(Incoming_Data[[#This Row],[Incoming Day]]),1,1)</f>
        <v>41275</v>
      </c>
      <c r="S2013" s="6">
        <f>IFERROR(DATE(YEAR(Incoming_Data[[#This Row],[Completed Day]]),MONTH(Incoming_Data[[#This Row],[Completed Day]]),1),"")</f>
        <v>41395</v>
      </c>
      <c r="T2013" s="6" t="str">
        <f>IFERROR(DATE(YEAR(Incoming_Data[[#This Row],[Confirmed Day]]),MONTH(Incoming_Data[[#This Row],[Confirmed Day]]),1),"")</f>
        <v/>
      </c>
      <c r="U2013" s="12">
        <f>IF(ISNUMBER(Incoming_Data[[#This Row],[Completed Day]]),1,0)</f>
        <v>1</v>
      </c>
      <c r="V2013" s="12">
        <f>IF(ISNUMBER(Incoming_Data[[#This Row],[Confirmed Day]]),1,0)</f>
        <v>0</v>
      </c>
      <c r="X2013" t="s">
        <v>10071</v>
      </c>
      <c r="Y2013" s="36">
        <v>41353</v>
      </c>
      <c r="AA2013" t="s">
        <v>2041</v>
      </c>
      <c r="AB2013" s="36">
        <v>41414</v>
      </c>
    </row>
    <row r="2014" spans="2:28" x14ac:dyDescent="0.25">
      <c r="B2014" s="24" t="s">
        <v>30</v>
      </c>
      <c r="C2014" s="24" t="s">
        <v>17</v>
      </c>
      <c r="D2014" s="24" t="s">
        <v>2189</v>
      </c>
      <c r="E2014" s="24" t="s">
        <v>11996</v>
      </c>
      <c r="F2014" s="24" t="s">
        <v>412</v>
      </c>
      <c r="G2014" s="36">
        <v>41401</v>
      </c>
      <c r="H2014" s="36">
        <v>41401</v>
      </c>
      <c r="I2014" s="12">
        <v>3</v>
      </c>
      <c r="J2014" s="12">
        <v>3</v>
      </c>
      <c r="K2014" s="12">
        <v>3</v>
      </c>
      <c r="L2014" s="24" t="s">
        <v>10599</v>
      </c>
      <c r="M2014" t="str">
        <f>VLOOKUP(LEFT(Incoming_Data[[#This Row],[Object ID]],1),Lookup[#All],2,FALSE)</f>
        <v>Service Request</v>
      </c>
      <c r="N2014" s="36">
        <f>IFERROR(VLOOKUP(Incoming_Data[[#This Row],[Object ID]],SP_Data[#All],2,FALSE),"")</f>
        <v>41401</v>
      </c>
      <c r="O2014" s="36" t="str">
        <f>IFERROR(VLOOKUP(Incoming_Data[[#This Row],[Object ID]],Finalized_Data[#All],2,FALSE),"")</f>
        <v/>
      </c>
      <c r="P20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4" s="6">
        <f>IFERROR(DATE(YEAR(Incoming_Data[[#This Row],[Incoming Day]]),MONTH(Incoming_Data[[#This Row],[Incoming Day]]),1),"")</f>
        <v>41395</v>
      </c>
      <c r="R2014" s="3">
        <f>DATE(YEAR(Incoming_Data[[#This Row],[Incoming Day]]),1,1)</f>
        <v>41275</v>
      </c>
      <c r="S2014" s="6">
        <f>IFERROR(DATE(YEAR(Incoming_Data[[#This Row],[Completed Day]]),MONTH(Incoming_Data[[#This Row],[Completed Day]]),1),"")</f>
        <v>41395</v>
      </c>
      <c r="T2014" s="6" t="str">
        <f>IFERROR(DATE(YEAR(Incoming_Data[[#This Row],[Confirmed Day]]),MONTH(Incoming_Data[[#This Row],[Confirmed Day]]),1),"")</f>
        <v/>
      </c>
      <c r="U2014" s="12">
        <f>IF(ISNUMBER(Incoming_Data[[#This Row],[Completed Day]]),1,0)</f>
        <v>1</v>
      </c>
      <c r="V2014" s="12">
        <f>IF(ISNUMBER(Incoming_Data[[#This Row],[Confirmed Day]]),1,0)</f>
        <v>0</v>
      </c>
      <c r="X2014" t="s">
        <v>10061</v>
      </c>
      <c r="Y2014" s="36">
        <v>41353</v>
      </c>
      <c r="AA2014" t="s">
        <v>1858</v>
      </c>
      <c r="AB2014" s="36">
        <v>41419</v>
      </c>
    </row>
    <row r="2015" spans="2:28" x14ac:dyDescent="0.25">
      <c r="B2015" s="24" t="s">
        <v>30</v>
      </c>
      <c r="C2015" s="24" t="s">
        <v>17</v>
      </c>
      <c r="D2015" s="24" t="s">
        <v>2189</v>
      </c>
      <c r="E2015" s="24" t="s">
        <v>11997</v>
      </c>
      <c r="F2015" s="24" t="s">
        <v>11998</v>
      </c>
      <c r="G2015" s="36">
        <v>41401</v>
      </c>
      <c r="H2015" s="36">
        <v>41401</v>
      </c>
      <c r="I2015" s="12">
        <v>3</v>
      </c>
      <c r="J2015" s="12">
        <v>3</v>
      </c>
      <c r="K2015" s="12">
        <v>3</v>
      </c>
      <c r="L2015" s="24" t="s">
        <v>10599</v>
      </c>
      <c r="M2015" t="str">
        <f>VLOOKUP(LEFT(Incoming_Data[[#This Row],[Object ID]],1),Lookup[#All],2,FALSE)</f>
        <v>Service Request</v>
      </c>
      <c r="N2015" s="36">
        <f>IFERROR(VLOOKUP(Incoming_Data[[#This Row],[Object ID]],SP_Data[#All],2,FALSE),"")</f>
        <v>41402</v>
      </c>
      <c r="O2015" s="36" t="str">
        <f>IFERROR(VLOOKUP(Incoming_Data[[#This Row],[Object ID]],Finalized_Data[#All],2,FALSE),"")</f>
        <v/>
      </c>
      <c r="P20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5" s="6">
        <f>IFERROR(DATE(YEAR(Incoming_Data[[#This Row],[Incoming Day]]),MONTH(Incoming_Data[[#This Row],[Incoming Day]]),1),"")</f>
        <v>41395</v>
      </c>
      <c r="R2015" s="3">
        <f>DATE(YEAR(Incoming_Data[[#This Row],[Incoming Day]]),1,1)</f>
        <v>41275</v>
      </c>
      <c r="S2015" s="6">
        <f>IFERROR(DATE(YEAR(Incoming_Data[[#This Row],[Completed Day]]),MONTH(Incoming_Data[[#This Row],[Completed Day]]),1),"")</f>
        <v>41395</v>
      </c>
      <c r="T2015" s="6" t="str">
        <f>IFERROR(DATE(YEAR(Incoming_Data[[#This Row],[Confirmed Day]]),MONTH(Incoming_Data[[#This Row],[Confirmed Day]]),1),"")</f>
        <v/>
      </c>
      <c r="U2015" s="12">
        <f>IF(ISNUMBER(Incoming_Data[[#This Row],[Completed Day]]),1,0)</f>
        <v>1</v>
      </c>
      <c r="V2015" s="12">
        <f>IF(ISNUMBER(Incoming_Data[[#This Row],[Confirmed Day]]),1,0)</f>
        <v>0</v>
      </c>
      <c r="X2015" t="s">
        <v>11621</v>
      </c>
      <c r="Y2015" s="36">
        <v>41411</v>
      </c>
      <c r="AA2015" t="s">
        <v>2043</v>
      </c>
      <c r="AB2015" s="36">
        <v>41380</v>
      </c>
    </row>
    <row r="2016" spans="2:28" x14ac:dyDescent="0.25">
      <c r="B2016" s="24" t="s">
        <v>30</v>
      </c>
      <c r="C2016" s="24" t="s">
        <v>17</v>
      </c>
      <c r="D2016" s="24" t="s">
        <v>2189</v>
      </c>
      <c r="E2016" s="24" t="s">
        <v>11999</v>
      </c>
      <c r="F2016" s="24" t="s">
        <v>12000</v>
      </c>
      <c r="G2016" s="36">
        <v>41402</v>
      </c>
      <c r="H2016" s="36">
        <v>41402</v>
      </c>
      <c r="I2016" s="12">
        <v>3</v>
      </c>
      <c r="J2016" s="12">
        <v>3</v>
      </c>
      <c r="K2016" s="12">
        <v>3</v>
      </c>
      <c r="L2016" s="24" t="s">
        <v>10599</v>
      </c>
      <c r="M2016" t="str">
        <f>VLOOKUP(LEFT(Incoming_Data[[#This Row],[Object ID]],1),Lookup[#All],2,FALSE)</f>
        <v>Service Request</v>
      </c>
      <c r="N2016" s="36">
        <f>IFERROR(VLOOKUP(Incoming_Data[[#This Row],[Object ID]],SP_Data[#All],2,FALSE),"")</f>
        <v>41402</v>
      </c>
      <c r="O2016" s="36" t="str">
        <f>IFERROR(VLOOKUP(Incoming_Data[[#This Row],[Object ID]],Finalized_Data[#All],2,FALSE),"")</f>
        <v/>
      </c>
      <c r="P20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6" s="6">
        <f>IFERROR(DATE(YEAR(Incoming_Data[[#This Row],[Incoming Day]]),MONTH(Incoming_Data[[#This Row],[Incoming Day]]),1),"")</f>
        <v>41395</v>
      </c>
      <c r="R2016" s="3">
        <f>DATE(YEAR(Incoming_Data[[#This Row],[Incoming Day]]),1,1)</f>
        <v>41275</v>
      </c>
      <c r="S2016" s="6">
        <f>IFERROR(DATE(YEAR(Incoming_Data[[#This Row],[Completed Day]]),MONTH(Incoming_Data[[#This Row],[Completed Day]]),1),"")</f>
        <v>41395</v>
      </c>
      <c r="T2016" s="6" t="str">
        <f>IFERROR(DATE(YEAR(Incoming_Data[[#This Row],[Confirmed Day]]),MONTH(Incoming_Data[[#This Row],[Confirmed Day]]),1),"")</f>
        <v/>
      </c>
      <c r="U2016" s="12">
        <f>IF(ISNUMBER(Incoming_Data[[#This Row],[Completed Day]]),1,0)</f>
        <v>1</v>
      </c>
      <c r="V2016" s="12">
        <f>IF(ISNUMBER(Incoming_Data[[#This Row],[Confirmed Day]]),1,0)</f>
        <v>0</v>
      </c>
      <c r="X2016" t="s">
        <v>10052</v>
      </c>
      <c r="Y2016" s="36">
        <v>41353</v>
      </c>
      <c r="AA2016" t="s">
        <v>2045</v>
      </c>
      <c r="AB2016" s="36">
        <v>41380</v>
      </c>
    </row>
    <row r="2017" spans="2:28" x14ac:dyDescent="0.25">
      <c r="B2017" s="24" t="s">
        <v>30</v>
      </c>
      <c r="C2017" s="24" t="s">
        <v>17</v>
      </c>
      <c r="D2017" s="24" t="s">
        <v>2189</v>
      </c>
      <c r="E2017" s="24" t="s">
        <v>12001</v>
      </c>
      <c r="F2017" s="24" t="s">
        <v>12002</v>
      </c>
      <c r="G2017" s="36">
        <v>41402</v>
      </c>
      <c r="H2017" s="36">
        <v>41402</v>
      </c>
      <c r="I2017" s="12">
        <v>3</v>
      </c>
      <c r="J2017" s="12">
        <v>3</v>
      </c>
      <c r="K2017" s="12">
        <v>3</v>
      </c>
      <c r="L2017" s="24" t="s">
        <v>10599</v>
      </c>
      <c r="M2017" t="str">
        <f>VLOOKUP(LEFT(Incoming_Data[[#This Row],[Object ID]],1),Lookup[#All],2,FALSE)</f>
        <v>Service Request</v>
      </c>
      <c r="N2017" s="36">
        <f>IFERROR(VLOOKUP(Incoming_Data[[#This Row],[Object ID]],SP_Data[#All],2,FALSE),"")</f>
        <v>41402</v>
      </c>
      <c r="O2017" s="36" t="str">
        <f>IFERROR(VLOOKUP(Incoming_Data[[#This Row],[Object ID]],Finalized_Data[#All],2,FALSE),"")</f>
        <v/>
      </c>
      <c r="P20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7" s="6">
        <f>IFERROR(DATE(YEAR(Incoming_Data[[#This Row],[Incoming Day]]),MONTH(Incoming_Data[[#This Row],[Incoming Day]]),1),"")</f>
        <v>41395</v>
      </c>
      <c r="R2017" s="3">
        <f>DATE(YEAR(Incoming_Data[[#This Row],[Incoming Day]]),1,1)</f>
        <v>41275</v>
      </c>
      <c r="S2017" s="6">
        <f>IFERROR(DATE(YEAR(Incoming_Data[[#This Row],[Completed Day]]),MONTH(Incoming_Data[[#This Row],[Completed Day]]),1),"")</f>
        <v>41395</v>
      </c>
      <c r="T2017" s="6" t="str">
        <f>IFERROR(DATE(YEAR(Incoming_Data[[#This Row],[Confirmed Day]]),MONTH(Incoming_Data[[#This Row],[Confirmed Day]]),1),"")</f>
        <v/>
      </c>
      <c r="U2017" s="12">
        <f>IF(ISNUMBER(Incoming_Data[[#This Row],[Completed Day]]),1,0)</f>
        <v>1</v>
      </c>
      <c r="V2017" s="12">
        <f>IF(ISNUMBER(Incoming_Data[[#This Row],[Confirmed Day]]),1,0)</f>
        <v>0</v>
      </c>
      <c r="X2017" t="s">
        <v>10014</v>
      </c>
      <c r="Y2017" s="36">
        <v>41353</v>
      </c>
      <c r="AA2017" t="s">
        <v>2047</v>
      </c>
      <c r="AB2017" s="36">
        <v>41380</v>
      </c>
    </row>
    <row r="2018" spans="2:28" x14ac:dyDescent="0.25">
      <c r="B2018" s="24" t="s">
        <v>30</v>
      </c>
      <c r="C2018" s="24" t="s">
        <v>17</v>
      </c>
      <c r="D2018" s="24" t="s">
        <v>2189</v>
      </c>
      <c r="E2018" s="24" t="s">
        <v>12003</v>
      </c>
      <c r="F2018" s="24" t="s">
        <v>293</v>
      </c>
      <c r="G2018" s="36">
        <v>41404</v>
      </c>
      <c r="H2018" s="36">
        <v>41403</v>
      </c>
      <c r="I2018" s="12">
        <v>3</v>
      </c>
      <c r="J2018" s="12">
        <v>3</v>
      </c>
      <c r="K2018" s="12">
        <v>3</v>
      </c>
      <c r="L2018" s="24" t="s">
        <v>10599</v>
      </c>
      <c r="M2018" t="str">
        <f>VLOOKUP(LEFT(Incoming_Data[[#This Row],[Object ID]],1),Lookup[#All],2,FALSE)</f>
        <v>Service Request</v>
      </c>
      <c r="N2018" s="36">
        <f>IFERROR(VLOOKUP(Incoming_Data[[#This Row],[Object ID]],SP_Data[#All],2,FALSE),"")</f>
        <v>41404</v>
      </c>
      <c r="O2018" s="36" t="str">
        <f>IFERROR(VLOOKUP(Incoming_Data[[#This Row],[Object ID]],Finalized_Data[#All],2,FALSE),"")</f>
        <v/>
      </c>
      <c r="P20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8" s="6">
        <f>IFERROR(DATE(YEAR(Incoming_Data[[#This Row],[Incoming Day]]),MONTH(Incoming_Data[[#This Row],[Incoming Day]]),1),"")</f>
        <v>41395</v>
      </c>
      <c r="R2018" s="3">
        <f>DATE(YEAR(Incoming_Data[[#This Row],[Incoming Day]]),1,1)</f>
        <v>41275</v>
      </c>
      <c r="S2018" s="6">
        <f>IFERROR(DATE(YEAR(Incoming_Data[[#This Row],[Completed Day]]),MONTH(Incoming_Data[[#This Row],[Completed Day]]),1),"")</f>
        <v>41395</v>
      </c>
      <c r="T2018" s="6" t="str">
        <f>IFERROR(DATE(YEAR(Incoming_Data[[#This Row],[Confirmed Day]]),MONTH(Incoming_Data[[#This Row],[Confirmed Day]]),1),"")</f>
        <v/>
      </c>
      <c r="U2018" s="12">
        <f>IF(ISNUMBER(Incoming_Data[[#This Row],[Completed Day]]),1,0)</f>
        <v>1</v>
      </c>
      <c r="V2018" s="12">
        <f>IF(ISNUMBER(Incoming_Data[[#This Row],[Confirmed Day]]),1,0)</f>
        <v>0</v>
      </c>
      <c r="X2018" t="s">
        <v>10009</v>
      </c>
      <c r="Y2018" s="36">
        <v>41353</v>
      </c>
      <c r="AA2018" t="s">
        <v>1499</v>
      </c>
      <c r="AB2018" s="36">
        <v>41414</v>
      </c>
    </row>
    <row r="2019" spans="2:28" x14ac:dyDescent="0.25">
      <c r="B2019" s="24" t="s">
        <v>30</v>
      </c>
      <c r="C2019" s="24" t="s">
        <v>17</v>
      </c>
      <c r="D2019" s="24" t="s">
        <v>2189</v>
      </c>
      <c r="E2019" s="24" t="s">
        <v>12004</v>
      </c>
      <c r="F2019" s="24" t="s">
        <v>12005</v>
      </c>
      <c r="G2019" s="36">
        <v>41404</v>
      </c>
      <c r="H2019" s="36">
        <v>41404</v>
      </c>
      <c r="I2019" s="12">
        <v>3</v>
      </c>
      <c r="J2019" s="12">
        <v>3</v>
      </c>
      <c r="K2019" s="12">
        <v>3</v>
      </c>
      <c r="L2019" s="24" t="s">
        <v>10599</v>
      </c>
      <c r="M2019" t="str">
        <f>VLOOKUP(LEFT(Incoming_Data[[#This Row],[Object ID]],1),Lookup[#All],2,FALSE)</f>
        <v>Service Request</v>
      </c>
      <c r="N2019" s="36">
        <f>IFERROR(VLOOKUP(Incoming_Data[[#This Row],[Object ID]],SP_Data[#All],2,FALSE),"")</f>
        <v>41404</v>
      </c>
      <c r="O2019" s="36" t="str">
        <f>IFERROR(VLOOKUP(Incoming_Data[[#This Row],[Object ID]],Finalized_Data[#All],2,FALSE),"")</f>
        <v/>
      </c>
      <c r="P20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19" s="6">
        <f>IFERROR(DATE(YEAR(Incoming_Data[[#This Row],[Incoming Day]]),MONTH(Incoming_Data[[#This Row],[Incoming Day]]),1),"")</f>
        <v>41395</v>
      </c>
      <c r="R2019" s="3">
        <f>DATE(YEAR(Incoming_Data[[#This Row],[Incoming Day]]),1,1)</f>
        <v>41275</v>
      </c>
      <c r="S2019" s="6">
        <f>IFERROR(DATE(YEAR(Incoming_Data[[#This Row],[Completed Day]]),MONTH(Incoming_Data[[#This Row],[Completed Day]]),1),"")</f>
        <v>41395</v>
      </c>
      <c r="T2019" s="6" t="str">
        <f>IFERROR(DATE(YEAR(Incoming_Data[[#This Row],[Confirmed Day]]),MONTH(Incoming_Data[[#This Row],[Confirmed Day]]),1),"")</f>
        <v/>
      </c>
      <c r="U2019" s="12">
        <f>IF(ISNUMBER(Incoming_Data[[#This Row],[Completed Day]]),1,0)</f>
        <v>1</v>
      </c>
      <c r="V2019" s="12">
        <f>IF(ISNUMBER(Incoming_Data[[#This Row],[Confirmed Day]]),1,0)</f>
        <v>0</v>
      </c>
      <c r="X2019" t="s">
        <v>9969</v>
      </c>
      <c r="Y2019" s="36">
        <v>41353</v>
      </c>
      <c r="AA2019" t="s">
        <v>1142</v>
      </c>
      <c r="AB2019" s="36">
        <v>41414</v>
      </c>
    </row>
    <row r="2020" spans="2:28" x14ac:dyDescent="0.25">
      <c r="B2020" s="24" t="s">
        <v>30</v>
      </c>
      <c r="C2020" s="24" t="s">
        <v>17</v>
      </c>
      <c r="D2020" s="24" t="s">
        <v>2189</v>
      </c>
      <c r="E2020" s="24" t="s">
        <v>12006</v>
      </c>
      <c r="F2020" s="24" t="s">
        <v>12007</v>
      </c>
      <c r="G2020" s="36">
        <v>41404</v>
      </c>
      <c r="H2020" s="36">
        <v>41404</v>
      </c>
      <c r="I2020" s="12">
        <v>3</v>
      </c>
      <c r="J2020" s="12">
        <v>3</v>
      </c>
      <c r="K2020" s="12">
        <v>3</v>
      </c>
      <c r="L2020" s="24" t="s">
        <v>10599</v>
      </c>
      <c r="M2020" t="str">
        <f>VLOOKUP(LEFT(Incoming_Data[[#This Row],[Object ID]],1),Lookup[#All],2,FALSE)</f>
        <v>Service Request</v>
      </c>
      <c r="N2020" s="36">
        <f>IFERROR(VLOOKUP(Incoming_Data[[#This Row],[Object ID]],SP_Data[#All],2,FALSE),"")</f>
        <v>41404</v>
      </c>
      <c r="O2020" s="36" t="str">
        <f>IFERROR(VLOOKUP(Incoming_Data[[#This Row],[Object ID]],Finalized_Data[#All],2,FALSE),"")</f>
        <v/>
      </c>
      <c r="P20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0" s="6">
        <f>IFERROR(DATE(YEAR(Incoming_Data[[#This Row],[Incoming Day]]),MONTH(Incoming_Data[[#This Row],[Incoming Day]]),1),"")</f>
        <v>41395</v>
      </c>
      <c r="R2020" s="3">
        <f>DATE(YEAR(Incoming_Data[[#This Row],[Incoming Day]]),1,1)</f>
        <v>41275</v>
      </c>
      <c r="S2020" s="6">
        <f>IFERROR(DATE(YEAR(Incoming_Data[[#This Row],[Completed Day]]),MONTH(Incoming_Data[[#This Row],[Completed Day]]),1),"")</f>
        <v>41395</v>
      </c>
      <c r="T2020" s="6" t="str">
        <f>IFERROR(DATE(YEAR(Incoming_Data[[#This Row],[Confirmed Day]]),MONTH(Incoming_Data[[#This Row],[Confirmed Day]]),1),"")</f>
        <v/>
      </c>
      <c r="U2020" s="12">
        <f>IF(ISNUMBER(Incoming_Data[[#This Row],[Completed Day]]),1,0)</f>
        <v>1</v>
      </c>
      <c r="V2020" s="12">
        <f>IF(ISNUMBER(Incoming_Data[[#This Row],[Confirmed Day]]),1,0)</f>
        <v>0</v>
      </c>
      <c r="X2020" t="s">
        <v>9996</v>
      </c>
      <c r="Y2020" s="36">
        <v>41353</v>
      </c>
      <c r="AA2020" t="s">
        <v>1144</v>
      </c>
      <c r="AB2020" s="36">
        <v>41417</v>
      </c>
    </row>
    <row r="2021" spans="2:28" x14ac:dyDescent="0.25">
      <c r="B2021" s="24" t="s">
        <v>30</v>
      </c>
      <c r="C2021" s="24" t="s">
        <v>17</v>
      </c>
      <c r="D2021" s="24" t="s">
        <v>2189</v>
      </c>
      <c r="E2021" s="24" t="s">
        <v>12008</v>
      </c>
      <c r="F2021" s="24" t="s">
        <v>12009</v>
      </c>
      <c r="G2021" s="36">
        <v>41404</v>
      </c>
      <c r="H2021" s="36">
        <v>41404</v>
      </c>
      <c r="I2021" s="12">
        <v>3</v>
      </c>
      <c r="J2021" s="12">
        <v>3</v>
      </c>
      <c r="K2021" s="12">
        <v>3</v>
      </c>
      <c r="L2021" s="24" t="s">
        <v>10599</v>
      </c>
      <c r="M2021" t="str">
        <f>VLOOKUP(LEFT(Incoming_Data[[#This Row],[Object ID]],1),Lookup[#All],2,FALSE)</f>
        <v>Service Request</v>
      </c>
      <c r="N2021" s="36">
        <f>IFERROR(VLOOKUP(Incoming_Data[[#This Row],[Object ID]],SP_Data[#All],2,FALSE),"")</f>
        <v>41404</v>
      </c>
      <c r="O2021" s="36" t="str">
        <f>IFERROR(VLOOKUP(Incoming_Data[[#This Row],[Object ID]],Finalized_Data[#All],2,FALSE),"")</f>
        <v/>
      </c>
      <c r="P20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1" s="6">
        <f>IFERROR(DATE(YEAR(Incoming_Data[[#This Row],[Incoming Day]]),MONTH(Incoming_Data[[#This Row],[Incoming Day]]),1),"")</f>
        <v>41395</v>
      </c>
      <c r="R2021" s="3">
        <f>DATE(YEAR(Incoming_Data[[#This Row],[Incoming Day]]),1,1)</f>
        <v>41275</v>
      </c>
      <c r="S2021" s="6">
        <f>IFERROR(DATE(YEAR(Incoming_Data[[#This Row],[Completed Day]]),MONTH(Incoming_Data[[#This Row],[Completed Day]]),1),"")</f>
        <v>41395</v>
      </c>
      <c r="T2021" s="6" t="str">
        <f>IFERROR(DATE(YEAR(Incoming_Data[[#This Row],[Confirmed Day]]),MONTH(Incoming_Data[[#This Row],[Confirmed Day]]),1),"")</f>
        <v/>
      </c>
      <c r="U2021" s="12">
        <f>IF(ISNUMBER(Incoming_Data[[#This Row],[Completed Day]]),1,0)</f>
        <v>1</v>
      </c>
      <c r="V2021" s="12">
        <f>IF(ISNUMBER(Incoming_Data[[#This Row],[Confirmed Day]]),1,0)</f>
        <v>0</v>
      </c>
      <c r="X2021" t="s">
        <v>9984</v>
      </c>
      <c r="Y2021" s="36">
        <v>41353</v>
      </c>
      <c r="AA2021" t="s">
        <v>1146</v>
      </c>
      <c r="AB2021" s="36">
        <v>41414</v>
      </c>
    </row>
    <row r="2022" spans="2:28" x14ac:dyDescent="0.25">
      <c r="B2022" s="24" t="s">
        <v>30</v>
      </c>
      <c r="C2022" s="24" t="s">
        <v>17</v>
      </c>
      <c r="D2022" s="24" t="s">
        <v>2189</v>
      </c>
      <c r="E2022" s="24" t="s">
        <v>956</v>
      </c>
      <c r="F2022" s="24" t="s">
        <v>957</v>
      </c>
      <c r="G2022" s="36">
        <v>41404</v>
      </c>
      <c r="H2022" s="36">
        <v>41404</v>
      </c>
      <c r="I2022" s="12">
        <v>3</v>
      </c>
      <c r="J2022" s="12">
        <v>3</v>
      </c>
      <c r="K2022" s="12">
        <v>3</v>
      </c>
      <c r="L2022" s="24" t="s">
        <v>10597</v>
      </c>
      <c r="M2022" t="str">
        <f>VLOOKUP(LEFT(Incoming_Data[[#This Row],[Object ID]],1),Lookup[#All],2,FALSE)</f>
        <v>Service Request</v>
      </c>
      <c r="N2022" s="36">
        <f>IFERROR(VLOOKUP(Incoming_Data[[#This Row],[Object ID]],SP_Data[#All],2,FALSE),"")</f>
        <v>41404</v>
      </c>
      <c r="O2022" s="36">
        <f>IFERROR(VLOOKUP(Incoming_Data[[#This Row],[Object ID]],Finalized_Data[#All],2,FALSE),"")</f>
        <v>41408</v>
      </c>
      <c r="P20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2" s="6">
        <f>IFERROR(DATE(YEAR(Incoming_Data[[#This Row],[Incoming Day]]),MONTH(Incoming_Data[[#This Row],[Incoming Day]]),1),"")</f>
        <v>41395</v>
      </c>
      <c r="R2022" s="3">
        <f>DATE(YEAR(Incoming_Data[[#This Row],[Incoming Day]]),1,1)</f>
        <v>41275</v>
      </c>
      <c r="S2022" s="6">
        <f>IFERROR(DATE(YEAR(Incoming_Data[[#This Row],[Completed Day]]),MONTH(Incoming_Data[[#This Row],[Completed Day]]),1),"")</f>
        <v>41395</v>
      </c>
      <c r="T2022" s="6">
        <f>IFERROR(DATE(YEAR(Incoming_Data[[#This Row],[Confirmed Day]]),MONTH(Incoming_Data[[#This Row],[Confirmed Day]]),1),"")</f>
        <v>41395</v>
      </c>
      <c r="U2022" s="12">
        <f>IF(ISNUMBER(Incoming_Data[[#This Row],[Completed Day]]),1,0)</f>
        <v>1</v>
      </c>
      <c r="V2022" s="12">
        <f>IF(ISNUMBER(Incoming_Data[[#This Row],[Confirmed Day]]),1,0)</f>
        <v>1</v>
      </c>
      <c r="X2022" t="s">
        <v>9979</v>
      </c>
      <c r="Y2022" s="36">
        <v>41353</v>
      </c>
      <c r="AA2022" t="s">
        <v>1148</v>
      </c>
      <c r="AB2022" s="36">
        <v>41426</v>
      </c>
    </row>
    <row r="2023" spans="2:28" x14ac:dyDescent="0.25">
      <c r="B2023" s="24" t="s">
        <v>30</v>
      </c>
      <c r="C2023" s="24" t="s">
        <v>17</v>
      </c>
      <c r="D2023" s="24" t="s">
        <v>2189</v>
      </c>
      <c r="E2023" s="24" t="s">
        <v>962</v>
      </c>
      <c r="F2023" s="24" t="s">
        <v>963</v>
      </c>
      <c r="G2023" s="36">
        <v>41407</v>
      </c>
      <c r="H2023" s="36">
        <v>41407</v>
      </c>
      <c r="I2023" s="12">
        <v>2</v>
      </c>
      <c r="J2023" s="12">
        <v>3</v>
      </c>
      <c r="K2023" s="12">
        <v>3</v>
      </c>
      <c r="L2023" s="24" t="s">
        <v>10597</v>
      </c>
      <c r="M2023" t="str">
        <f>VLOOKUP(LEFT(Incoming_Data[[#This Row],[Object ID]],1),Lookup[#All],2,FALSE)</f>
        <v>Service Request</v>
      </c>
      <c r="N2023" s="36">
        <f>IFERROR(VLOOKUP(Incoming_Data[[#This Row],[Object ID]],SP_Data[#All],2,FALSE),"")</f>
        <v>41409</v>
      </c>
      <c r="O2023" s="36">
        <f>IFERROR(VLOOKUP(Incoming_Data[[#This Row],[Object ID]],Finalized_Data[#All],2,FALSE),"")</f>
        <v>41409</v>
      </c>
      <c r="P20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3" s="6">
        <f>IFERROR(DATE(YEAR(Incoming_Data[[#This Row],[Incoming Day]]),MONTH(Incoming_Data[[#This Row],[Incoming Day]]),1),"")</f>
        <v>41395</v>
      </c>
      <c r="R2023" s="3">
        <f>DATE(YEAR(Incoming_Data[[#This Row],[Incoming Day]]),1,1)</f>
        <v>41275</v>
      </c>
      <c r="S2023" s="6">
        <f>IFERROR(DATE(YEAR(Incoming_Data[[#This Row],[Completed Day]]),MONTH(Incoming_Data[[#This Row],[Completed Day]]),1),"")</f>
        <v>41395</v>
      </c>
      <c r="T2023" s="6">
        <f>IFERROR(DATE(YEAR(Incoming_Data[[#This Row],[Confirmed Day]]),MONTH(Incoming_Data[[#This Row],[Confirmed Day]]),1),"")</f>
        <v>41395</v>
      </c>
      <c r="U2023" s="12">
        <f>IF(ISNUMBER(Incoming_Data[[#This Row],[Completed Day]]),1,0)</f>
        <v>1</v>
      </c>
      <c r="V2023" s="12">
        <f>IF(ISNUMBER(Incoming_Data[[#This Row],[Confirmed Day]]),1,0)</f>
        <v>1</v>
      </c>
      <c r="X2023" t="s">
        <v>9947</v>
      </c>
      <c r="Y2023" s="36">
        <v>41353</v>
      </c>
      <c r="AA2023" t="s">
        <v>1150</v>
      </c>
      <c r="AB2023" s="36">
        <v>41425</v>
      </c>
    </row>
    <row r="2024" spans="2:28" x14ac:dyDescent="0.25">
      <c r="B2024" s="24" t="s">
        <v>30</v>
      </c>
      <c r="C2024" s="24" t="s">
        <v>17</v>
      </c>
      <c r="D2024" s="24" t="s">
        <v>2189</v>
      </c>
      <c r="E2024" s="24" t="s">
        <v>12010</v>
      </c>
      <c r="F2024" s="24" t="s">
        <v>293</v>
      </c>
      <c r="G2024" s="36">
        <v>41408</v>
      </c>
      <c r="H2024" s="36">
        <v>41408</v>
      </c>
      <c r="I2024" s="12">
        <v>3</v>
      </c>
      <c r="J2024" s="12">
        <v>3</v>
      </c>
      <c r="K2024" s="12">
        <v>3</v>
      </c>
      <c r="L2024" s="24" t="s">
        <v>10599</v>
      </c>
      <c r="M2024" t="str">
        <f>VLOOKUP(LEFT(Incoming_Data[[#This Row],[Object ID]],1),Lookup[#All],2,FALSE)</f>
        <v>Service Request</v>
      </c>
      <c r="N2024" s="36">
        <f>IFERROR(VLOOKUP(Incoming_Data[[#This Row],[Object ID]],SP_Data[#All],2,FALSE),"")</f>
        <v>41409</v>
      </c>
      <c r="O2024" s="36" t="str">
        <f>IFERROR(VLOOKUP(Incoming_Data[[#This Row],[Object ID]],Finalized_Data[#All],2,FALSE),"")</f>
        <v/>
      </c>
      <c r="P20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4" s="6">
        <f>IFERROR(DATE(YEAR(Incoming_Data[[#This Row],[Incoming Day]]),MONTH(Incoming_Data[[#This Row],[Incoming Day]]),1),"")</f>
        <v>41395</v>
      </c>
      <c r="R2024" s="3">
        <f>DATE(YEAR(Incoming_Data[[#This Row],[Incoming Day]]),1,1)</f>
        <v>41275</v>
      </c>
      <c r="S2024" s="6">
        <f>IFERROR(DATE(YEAR(Incoming_Data[[#This Row],[Completed Day]]),MONTH(Incoming_Data[[#This Row],[Completed Day]]),1),"")</f>
        <v>41395</v>
      </c>
      <c r="T2024" s="6" t="str">
        <f>IFERROR(DATE(YEAR(Incoming_Data[[#This Row],[Confirmed Day]]),MONTH(Incoming_Data[[#This Row],[Confirmed Day]]),1),"")</f>
        <v/>
      </c>
      <c r="U2024" s="12">
        <f>IF(ISNUMBER(Incoming_Data[[#This Row],[Completed Day]]),1,0)</f>
        <v>1</v>
      </c>
      <c r="V2024" s="12">
        <f>IF(ISNUMBER(Incoming_Data[[#This Row],[Confirmed Day]]),1,0)</f>
        <v>0</v>
      </c>
      <c r="X2024" t="s">
        <v>9940</v>
      </c>
      <c r="Y2024" s="36">
        <v>41353</v>
      </c>
      <c r="AA2024" t="s">
        <v>1152</v>
      </c>
      <c r="AB2024" s="36">
        <v>41414</v>
      </c>
    </row>
    <row r="2025" spans="2:28" x14ac:dyDescent="0.25">
      <c r="B2025" s="24" t="s">
        <v>30</v>
      </c>
      <c r="C2025" s="24" t="s">
        <v>17</v>
      </c>
      <c r="D2025" s="24" t="s">
        <v>2189</v>
      </c>
      <c r="E2025" s="24" t="s">
        <v>12011</v>
      </c>
      <c r="F2025" s="24" t="s">
        <v>293</v>
      </c>
      <c r="G2025" s="36">
        <v>41409</v>
      </c>
      <c r="H2025" s="36">
        <v>41408</v>
      </c>
      <c r="I2025" s="12">
        <v>2</v>
      </c>
      <c r="J2025" s="12">
        <v>3</v>
      </c>
      <c r="K2025" s="12">
        <v>3</v>
      </c>
      <c r="L2025" s="24" t="s">
        <v>10599</v>
      </c>
      <c r="M2025" t="str">
        <f>VLOOKUP(LEFT(Incoming_Data[[#This Row],[Object ID]],1),Lookup[#All],2,FALSE)</f>
        <v>Service Request</v>
      </c>
      <c r="N2025" s="36">
        <f>IFERROR(VLOOKUP(Incoming_Data[[#This Row],[Object ID]],SP_Data[#All],2,FALSE),"")</f>
        <v>41409</v>
      </c>
      <c r="O2025" s="36" t="str">
        <f>IFERROR(VLOOKUP(Incoming_Data[[#This Row],[Object ID]],Finalized_Data[#All],2,FALSE),"")</f>
        <v/>
      </c>
      <c r="P20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5" s="6">
        <f>IFERROR(DATE(YEAR(Incoming_Data[[#This Row],[Incoming Day]]),MONTH(Incoming_Data[[#This Row],[Incoming Day]]),1),"")</f>
        <v>41395</v>
      </c>
      <c r="R2025" s="3">
        <f>DATE(YEAR(Incoming_Data[[#This Row],[Incoming Day]]),1,1)</f>
        <v>41275</v>
      </c>
      <c r="S2025" s="6">
        <f>IFERROR(DATE(YEAR(Incoming_Data[[#This Row],[Completed Day]]),MONTH(Incoming_Data[[#This Row],[Completed Day]]),1),"")</f>
        <v>41395</v>
      </c>
      <c r="T2025" s="6" t="str">
        <f>IFERROR(DATE(YEAR(Incoming_Data[[#This Row],[Confirmed Day]]),MONTH(Incoming_Data[[#This Row],[Confirmed Day]]),1),"")</f>
        <v/>
      </c>
      <c r="U2025" s="12">
        <f>IF(ISNUMBER(Incoming_Data[[#This Row],[Completed Day]]),1,0)</f>
        <v>1</v>
      </c>
      <c r="V2025" s="12">
        <f>IF(ISNUMBER(Incoming_Data[[#This Row],[Confirmed Day]]),1,0)</f>
        <v>0</v>
      </c>
      <c r="X2025" t="s">
        <v>9936</v>
      </c>
      <c r="Y2025" s="36">
        <v>41353</v>
      </c>
      <c r="AA2025" t="s">
        <v>1154</v>
      </c>
      <c r="AB2025" s="36">
        <v>41382</v>
      </c>
    </row>
    <row r="2026" spans="2:28" x14ac:dyDescent="0.25">
      <c r="B2026" s="24" t="s">
        <v>30</v>
      </c>
      <c r="C2026" s="24" t="s">
        <v>17</v>
      </c>
      <c r="D2026" s="24" t="s">
        <v>2189</v>
      </c>
      <c r="E2026" s="24" t="s">
        <v>981</v>
      </c>
      <c r="F2026" s="24" t="s">
        <v>982</v>
      </c>
      <c r="G2026" s="36">
        <v>41409</v>
      </c>
      <c r="H2026" s="36">
        <v>41409</v>
      </c>
      <c r="I2026" s="12">
        <v>3</v>
      </c>
      <c r="J2026" s="12">
        <v>3</v>
      </c>
      <c r="K2026" s="12">
        <v>3</v>
      </c>
      <c r="L2026" s="24" t="s">
        <v>10597</v>
      </c>
      <c r="M2026" t="str">
        <f>VLOOKUP(LEFT(Incoming_Data[[#This Row],[Object ID]],1),Lookup[#All],2,FALSE)</f>
        <v>Service Request</v>
      </c>
      <c r="N2026" s="36">
        <f>IFERROR(VLOOKUP(Incoming_Data[[#This Row],[Object ID]],SP_Data[#All],2,FALSE),"")</f>
        <v>41409</v>
      </c>
      <c r="O2026" s="36">
        <f>IFERROR(VLOOKUP(Incoming_Data[[#This Row],[Object ID]],Finalized_Data[#All],2,FALSE),"")</f>
        <v>41410</v>
      </c>
      <c r="P20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6" s="6">
        <f>IFERROR(DATE(YEAR(Incoming_Data[[#This Row],[Incoming Day]]),MONTH(Incoming_Data[[#This Row],[Incoming Day]]),1),"")</f>
        <v>41395</v>
      </c>
      <c r="R2026" s="3">
        <f>DATE(YEAR(Incoming_Data[[#This Row],[Incoming Day]]),1,1)</f>
        <v>41275</v>
      </c>
      <c r="S2026" s="6">
        <f>IFERROR(DATE(YEAR(Incoming_Data[[#This Row],[Completed Day]]),MONTH(Incoming_Data[[#This Row],[Completed Day]]),1),"")</f>
        <v>41395</v>
      </c>
      <c r="T2026" s="6">
        <f>IFERROR(DATE(YEAR(Incoming_Data[[#This Row],[Confirmed Day]]),MONTH(Incoming_Data[[#This Row],[Confirmed Day]]),1),"")</f>
        <v>41395</v>
      </c>
      <c r="U2026" s="12">
        <f>IF(ISNUMBER(Incoming_Data[[#This Row],[Completed Day]]),1,0)</f>
        <v>1</v>
      </c>
      <c r="V2026" s="12">
        <f>IF(ISNUMBER(Incoming_Data[[#This Row],[Confirmed Day]]),1,0)</f>
        <v>1</v>
      </c>
      <c r="X2026" t="s">
        <v>9928</v>
      </c>
      <c r="Y2026" s="36">
        <v>41353</v>
      </c>
      <c r="AA2026" t="s">
        <v>1501</v>
      </c>
      <c r="AB2026" s="36">
        <v>41414</v>
      </c>
    </row>
    <row r="2027" spans="2:28" x14ac:dyDescent="0.25">
      <c r="B2027" s="24" t="s">
        <v>30</v>
      </c>
      <c r="C2027" s="24" t="s">
        <v>17</v>
      </c>
      <c r="D2027" s="24" t="s">
        <v>2189</v>
      </c>
      <c r="E2027" s="24" t="s">
        <v>12012</v>
      </c>
      <c r="F2027" s="24" t="s">
        <v>488</v>
      </c>
      <c r="G2027" s="36">
        <v>41411</v>
      </c>
      <c r="H2027" s="36">
        <v>41411</v>
      </c>
      <c r="I2027" s="12">
        <v>3</v>
      </c>
      <c r="J2027" s="12">
        <v>3</v>
      </c>
      <c r="K2027" s="12">
        <v>3</v>
      </c>
      <c r="L2027" s="24" t="s">
        <v>10599</v>
      </c>
      <c r="M2027" t="str">
        <f>VLOOKUP(LEFT(Incoming_Data[[#This Row],[Object ID]],1),Lookup[#All],2,FALSE)</f>
        <v>Service Request</v>
      </c>
      <c r="N2027" s="36">
        <f>IFERROR(VLOOKUP(Incoming_Data[[#This Row],[Object ID]],SP_Data[#All],2,FALSE),"")</f>
        <v>41411</v>
      </c>
      <c r="O2027" s="36" t="str">
        <f>IFERROR(VLOOKUP(Incoming_Data[[#This Row],[Object ID]],Finalized_Data[#All],2,FALSE),"")</f>
        <v/>
      </c>
      <c r="P20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7" s="6">
        <f>IFERROR(DATE(YEAR(Incoming_Data[[#This Row],[Incoming Day]]),MONTH(Incoming_Data[[#This Row],[Incoming Day]]),1),"")</f>
        <v>41395</v>
      </c>
      <c r="R2027" s="3">
        <f>DATE(YEAR(Incoming_Data[[#This Row],[Incoming Day]]),1,1)</f>
        <v>41275</v>
      </c>
      <c r="S2027" s="6">
        <f>IFERROR(DATE(YEAR(Incoming_Data[[#This Row],[Completed Day]]),MONTH(Incoming_Data[[#This Row],[Completed Day]]),1),"")</f>
        <v>41395</v>
      </c>
      <c r="T2027" s="6" t="str">
        <f>IFERROR(DATE(YEAR(Incoming_Data[[#This Row],[Confirmed Day]]),MONTH(Incoming_Data[[#This Row],[Confirmed Day]]),1),"")</f>
        <v/>
      </c>
      <c r="U2027" s="12">
        <f>IF(ISNUMBER(Incoming_Data[[#This Row],[Completed Day]]),1,0)</f>
        <v>1</v>
      </c>
      <c r="V2027" s="12">
        <f>IF(ISNUMBER(Incoming_Data[[#This Row],[Confirmed Day]]),1,0)</f>
        <v>0</v>
      </c>
      <c r="X2027" t="s">
        <v>9905</v>
      </c>
      <c r="Y2027" s="36">
        <v>41353</v>
      </c>
      <c r="AA2027" t="s">
        <v>1502</v>
      </c>
      <c r="AB2027" s="36">
        <v>41414</v>
      </c>
    </row>
    <row r="2028" spans="2:28" x14ac:dyDescent="0.25">
      <c r="B2028" s="24" t="s">
        <v>30</v>
      </c>
      <c r="C2028" s="24" t="s">
        <v>17</v>
      </c>
      <c r="D2028" s="24" t="s">
        <v>2189</v>
      </c>
      <c r="E2028" s="24" t="s">
        <v>12013</v>
      </c>
      <c r="F2028" s="24" t="s">
        <v>488</v>
      </c>
      <c r="G2028" s="36">
        <v>41411</v>
      </c>
      <c r="H2028" s="36">
        <v>41411</v>
      </c>
      <c r="I2028" s="12">
        <v>3</v>
      </c>
      <c r="J2028" s="12">
        <v>3</v>
      </c>
      <c r="K2028" s="12">
        <v>3</v>
      </c>
      <c r="L2028" s="24" t="s">
        <v>10599</v>
      </c>
      <c r="M2028" t="str">
        <f>VLOOKUP(LEFT(Incoming_Data[[#This Row],[Object ID]],1),Lookup[#All],2,FALSE)</f>
        <v>Service Request</v>
      </c>
      <c r="N2028" s="36">
        <f>IFERROR(VLOOKUP(Incoming_Data[[#This Row],[Object ID]],SP_Data[#All],2,FALSE),"")</f>
        <v>41411</v>
      </c>
      <c r="O2028" s="36" t="str">
        <f>IFERROR(VLOOKUP(Incoming_Data[[#This Row],[Object ID]],Finalized_Data[#All],2,FALSE),"")</f>
        <v/>
      </c>
      <c r="P20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8" s="6">
        <f>IFERROR(DATE(YEAR(Incoming_Data[[#This Row],[Incoming Day]]),MONTH(Incoming_Data[[#This Row],[Incoming Day]]),1),"")</f>
        <v>41395</v>
      </c>
      <c r="R2028" s="3">
        <f>DATE(YEAR(Incoming_Data[[#This Row],[Incoming Day]]),1,1)</f>
        <v>41275</v>
      </c>
      <c r="S2028" s="6">
        <f>IFERROR(DATE(YEAR(Incoming_Data[[#This Row],[Completed Day]]),MONTH(Incoming_Data[[#This Row],[Completed Day]]),1),"")</f>
        <v>41395</v>
      </c>
      <c r="T2028" s="6" t="str">
        <f>IFERROR(DATE(YEAR(Incoming_Data[[#This Row],[Confirmed Day]]),MONTH(Incoming_Data[[#This Row],[Confirmed Day]]),1),"")</f>
        <v/>
      </c>
      <c r="U2028" s="12">
        <f>IF(ISNUMBER(Incoming_Data[[#This Row],[Completed Day]]),1,0)</f>
        <v>1</v>
      </c>
      <c r="V2028" s="12">
        <f>IF(ISNUMBER(Incoming_Data[[#This Row],[Confirmed Day]]),1,0)</f>
        <v>0</v>
      </c>
      <c r="X2028" t="s">
        <v>9877</v>
      </c>
      <c r="Y2028" s="36">
        <v>41353</v>
      </c>
      <c r="AA2028" t="s">
        <v>1697</v>
      </c>
      <c r="AB2028" s="36">
        <v>41417</v>
      </c>
    </row>
    <row r="2029" spans="2:28" x14ac:dyDescent="0.25">
      <c r="B2029" s="24" t="s">
        <v>30</v>
      </c>
      <c r="C2029" s="24" t="s">
        <v>17</v>
      </c>
      <c r="D2029" s="24" t="s">
        <v>2189</v>
      </c>
      <c r="E2029" s="24" t="s">
        <v>12014</v>
      </c>
      <c r="F2029" s="24" t="s">
        <v>293</v>
      </c>
      <c r="G2029" s="36">
        <v>41414</v>
      </c>
      <c r="H2029" s="36">
        <v>41414</v>
      </c>
      <c r="I2029" s="12">
        <v>3</v>
      </c>
      <c r="J2029" s="12">
        <v>3</v>
      </c>
      <c r="K2029" s="12">
        <v>3</v>
      </c>
      <c r="L2029" s="24" t="s">
        <v>10599</v>
      </c>
      <c r="M2029" t="str">
        <f>VLOOKUP(LEFT(Incoming_Data[[#This Row],[Object ID]],1),Lookup[#All],2,FALSE)</f>
        <v>Service Request</v>
      </c>
      <c r="N2029" s="36">
        <f>IFERROR(VLOOKUP(Incoming_Data[[#This Row],[Object ID]],SP_Data[#All],2,FALSE),"")</f>
        <v>41414</v>
      </c>
      <c r="O2029" s="36" t="str">
        <f>IFERROR(VLOOKUP(Incoming_Data[[#This Row],[Object ID]],Finalized_Data[#All],2,FALSE),"")</f>
        <v/>
      </c>
      <c r="P20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29" s="6">
        <f>IFERROR(DATE(YEAR(Incoming_Data[[#This Row],[Incoming Day]]),MONTH(Incoming_Data[[#This Row],[Incoming Day]]),1),"")</f>
        <v>41395</v>
      </c>
      <c r="R2029" s="3">
        <f>DATE(YEAR(Incoming_Data[[#This Row],[Incoming Day]]),1,1)</f>
        <v>41275</v>
      </c>
      <c r="S2029" s="6">
        <f>IFERROR(DATE(YEAR(Incoming_Data[[#This Row],[Completed Day]]),MONTH(Incoming_Data[[#This Row],[Completed Day]]),1),"")</f>
        <v>41395</v>
      </c>
      <c r="T2029" s="6" t="str">
        <f>IFERROR(DATE(YEAR(Incoming_Data[[#This Row],[Confirmed Day]]),MONTH(Incoming_Data[[#This Row],[Confirmed Day]]),1),"")</f>
        <v/>
      </c>
      <c r="U2029" s="12">
        <f>IF(ISNUMBER(Incoming_Data[[#This Row],[Completed Day]]),1,0)</f>
        <v>1</v>
      </c>
      <c r="V2029" s="12">
        <f>IF(ISNUMBER(Incoming_Data[[#This Row],[Confirmed Day]]),1,0)</f>
        <v>0</v>
      </c>
      <c r="X2029" t="s">
        <v>9870</v>
      </c>
      <c r="Y2029" s="36">
        <v>41353</v>
      </c>
      <c r="AA2029" t="s">
        <v>2049</v>
      </c>
      <c r="AB2029" s="36">
        <v>41381</v>
      </c>
    </row>
    <row r="2030" spans="2:28" x14ac:dyDescent="0.25">
      <c r="B2030" s="24" t="s">
        <v>30</v>
      </c>
      <c r="C2030" s="24" t="s">
        <v>17</v>
      </c>
      <c r="D2030" s="24" t="s">
        <v>2189</v>
      </c>
      <c r="E2030" s="24" t="s">
        <v>12015</v>
      </c>
      <c r="F2030" s="24" t="s">
        <v>409</v>
      </c>
      <c r="G2030" s="36">
        <v>41414</v>
      </c>
      <c r="H2030" s="36">
        <v>41414</v>
      </c>
      <c r="I2030" s="12">
        <v>3</v>
      </c>
      <c r="J2030" s="12">
        <v>3</v>
      </c>
      <c r="K2030" s="12">
        <v>3</v>
      </c>
      <c r="L2030" s="24" t="s">
        <v>10599</v>
      </c>
      <c r="M2030" t="str">
        <f>VLOOKUP(LEFT(Incoming_Data[[#This Row],[Object ID]],1),Lookup[#All],2,FALSE)</f>
        <v>Service Request</v>
      </c>
      <c r="N2030" s="36">
        <f>IFERROR(VLOOKUP(Incoming_Data[[#This Row],[Object ID]],SP_Data[#All],2,FALSE),"")</f>
        <v>41423</v>
      </c>
      <c r="O2030" s="36" t="str">
        <f>IFERROR(VLOOKUP(Incoming_Data[[#This Row],[Object ID]],Finalized_Data[#All],2,FALSE),"")</f>
        <v/>
      </c>
      <c r="P20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0" s="6">
        <f>IFERROR(DATE(YEAR(Incoming_Data[[#This Row],[Incoming Day]]),MONTH(Incoming_Data[[#This Row],[Incoming Day]]),1),"")</f>
        <v>41395</v>
      </c>
      <c r="R2030" s="3">
        <f>DATE(YEAR(Incoming_Data[[#This Row],[Incoming Day]]),1,1)</f>
        <v>41275</v>
      </c>
      <c r="S2030" s="6">
        <f>IFERROR(DATE(YEAR(Incoming_Data[[#This Row],[Completed Day]]),MONTH(Incoming_Data[[#This Row],[Completed Day]]),1),"")</f>
        <v>41395</v>
      </c>
      <c r="T2030" s="6" t="str">
        <f>IFERROR(DATE(YEAR(Incoming_Data[[#This Row],[Confirmed Day]]),MONTH(Incoming_Data[[#This Row],[Confirmed Day]]),1),"")</f>
        <v/>
      </c>
      <c r="U2030" s="12">
        <f>IF(ISNUMBER(Incoming_Data[[#This Row],[Completed Day]]),1,0)</f>
        <v>1</v>
      </c>
      <c r="V2030" s="12">
        <f>IF(ISNUMBER(Incoming_Data[[#This Row],[Confirmed Day]]),1,0)</f>
        <v>0</v>
      </c>
      <c r="X2030" t="s">
        <v>9859</v>
      </c>
      <c r="Y2030" s="36">
        <v>41353</v>
      </c>
      <c r="AA2030" t="s">
        <v>2051</v>
      </c>
      <c r="AB2030" s="36">
        <v>41381</v>
      </c>
    </row>
    <row r="2031" spans="2:28" x14ac:dyDescent="0.25">
      <c r="B2031" s="24" t="s">
        <v>30</v>
      </c>
      <c r="C2031" s="24" t="s">
        <v>17</v>
      </c>
      <c r="D2031" s="24" t="s">
        <v>2189</v>
      </c>
      <c r="E2031" s="24" t="s">
        <v>12016</v>
      </c>
      <c r="F2031" s="24" t="s">
        <v>12017</v>
      </c>
      <c r="G2031" s="36">
        <v>41416</v>
      </c>
      <c r="H2031" s="36">
        <v>41416</v>
      </c>
      <c r="I2031" s="12">
        <v>3</v>
      </c>
      <c r="J2031" s="12">
        <v>3</v>
      </c>
      <c r="K2031" s="12">
        <v>3</v>
      </c>
      <c r="L2031" s="24" t="s">
        <v>10599</v>
      </c>
      <c r="M2031" t="str">
        <f>VLOOKUP(LEFT(Incoming_Data[[#This Row],[Object ID]],1),Lookup[#All],2,FALSE)</f>
        <v>Service Request</v>
      </c>
      <c r="N2031" s="36">
        <f>IFERROR(VLOOKUP(Incoming_Data[[#This Row],[Object ID]],SP_Data[#All],2,FALSE),"")</f>
        <v>41416</v>
      </c>
      <c r="O2031" s="36" t="str">
        <f>IFERROR(VLOOKUP(Incoming_Data[[#This Row],[Object ID]],Finalized_Data[#All],2,FALSE),"")</f>
        <v/>
      </c>
      <c r="P20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1" s="6">
        <f>IFERROR(DATE(YEAR(Incoming_Data[[#This Row],[Incoming Day]]),MONTH(Incoming_Data[[#This Row],[Incoming Day]]),1),"")</f>
        <v>41395</v>
      </c>
      <c r="R2031" s="3">
        <f>DATE(YEAR(Incoming_Data[[#This Row],[Incoming Day]]),1,1)</f>
        <v>41275</v>
      </c>
      <c r="S2031" s="6">
        <f>IFERROR(DATE(YEAR(Incoming_Data[[#This Row],[Completed Day]]),MONTH(Incoming_Data[[#This Row],[Completed Day]]),1),"")</f>
        <v>41395</v>
      </c>
      <c r="T2031" s="6" t="str">
        <f>IFERROR(DATE(YEAR(Incoming_Data[[#This Row],[Confirmed Day]]),MONTH(Incoming_Data[[#This Row],[Confirmed Day]]),1),"")</f>
        <v/>
      </c>
      <c r="U2031" s="12">
        <f>IF(ISNUMBER(Incoming_Data[[#This Row],[Completed Day]]),1,0)</f>
        <v>1</v>
      </c>
      <c r="V2031" s="12">
        <f>IF(ISNUMBER(Incoming_Data[[#This Row],[Confirmed Day]]),1,0)</f>
        <v>0</v>
      </c>
      <c r="X2031" t="s">
        <v>9848</v>
      </c>
      <c r="Y2031" s="36">
        <v>41353</v>
      </c>
      <c r="AA2031" t="s">
        <v>1156</v>
      </c>
      <c r="AB2031" s="36">
        <v>41382</v>
      </c>
    </row>
    <row r="2032" spans="2:28" x14ac:dyDescent="0.25">
      <c r="B2032" s="24" t="s">
        <v>30</v>
      </c>
      <c r="C2032" s="24" t="s">
        <v>17</v>
      </c>
      <c r="D2032" s="24" t="s">
        <v>2189</v>
      </c>
      <c r="E2032" s="24" t="s">
        <v>1002</v>
      </c>
      <c r="F2032" s="24" t="s">
        <v>1003</v>
      </c>
      <c r="G2032" s="36">
        <v>41416</v>
      </c>
      <c r="H2032" s="36">
        <v>41416</v>
      </c>
      <c r="I2032" s="12">
        <v>3</v>
      </c>
      <c r="J2032" s="12">
        <v>3</v>
      </c>
      <c r="K2032" s="12">
        <v>3</v>
      </c>
      <c r="L2032" s="24" t="s">
        <v>10597</v>
      </c>
      <c r="M2032" t="str">
        <f>VLOOKUP(LEFT(Incoming_Data[[#This Row],[Object ID]],1),Lookup[#All],2,FALSE)</f>
        <v>Service Request</v>
      </c>
      <c r="N2032" s="36">
        <f>IFERROR(VLOOKUP(Incoming_Data[[#This Row],[Object ID]],SP_Data[#All],2,FALSE),"")</f>
        <v>41416</v>
      </c>
      <c r="O2032" s="36">
        <f>IFERROR(VLOOKUP(Incoming_Data[[#This Row],[Object ID]],Finalized_Data[#All],2,FALSE),"")</f>
        <v>41416</v>
      </c>
      <c r="P20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2" s="6">
        <f>IFERROR(DATE(YEAR(Incoming_Data[[#This Row],[Incoming Day]]),MONTH(Incoming_Data[[#This Row],[Incoming Day]]),1),"")</f>
        <v>41395</v>
      </c>
      <c r="R2032" s="3">
        <f>DATE(YEAR(Incoming_Data[[#This Row],[Incoming Day]]),1,1)</f>
        <v>41275</v>
      </c>
      <c r="S2032" s="6">
        <f>IFERROR(DATE(YEAR(Incoming_Data[[#This Row],[Completed Day]]),MONTH(Incoming_Data[[#This Row],[Completed Day]]),1),"")</f>
        <v>41395</v>
      </c>
      <c r="T2032" s="6">
        <f>IFERROR(DATE(YEAR(Incoming_Data[[#This Row],[Confirmed Day]]),MONTH(Incoming_Data[[#This Row],[Confirmed Day]]),1),"")</f>
        <v>41395</v>
      </c>
      <c r="U2032" s="12">
        <f>IF(ISNUMBER(Incoming_Data[[#This Row],[Completed Day]]),1,0)</f>
        <v>1</v>
      </c>
      <c r="V2032" s="12">
        <f>IF(ISNUMBER(Incoming_Data[[#This Row],[Confirmed Day]]),1,0)</f>
        <v>1</v>
      </c>
      <c r="X2032" t="s">
        <v>9830</v>
      </c>
      <c r="Y2032" s="36">
        <v>41353</v>
      </c>
      <c r="AA2032" t="s">
        <v>1504</v>
      </c>
      <c r="AB2032" s="36">
        <v>41382</v>
      </c>
    </row>
    <row r="2033" spans="2:28" x14ac:dyDescent="0.25">
      <c r="B2033" s="24" t="s">
        <v>30</v>
      </c>
      <c r="C2033" s="24" t="s">
        <v>17</v>
      </c>
      <c r="D2033" s="24" t="s">
        <v>2189</v>
      </c>
      <c r="E2033" s="24" t="s">
        <v>12018</v>
      </c>
      <c r="F2033" s="24" t="s">
        <v>12019</v>
      </c>
      <c r="G2033" s="36">
        <v>41416</v>
      </c>
      <c r="H2033" s="36">
        <v>41416</v>
      </c>
      <c r="I2033" s="12">
        <v>3</v>
      </c>
      <c r="J2033" s="12">
        <v>3</v>
      </c>
      <c r="K2033" s="12">
        <v>3</v>
      </c>
      <c r="L2033" s="24" t="s">
        <v>10599</v>
      </c>
      <c r="M2033" t="str">
        <f>VLOOKUP(LEFT(Incoming_Data[[#This Row],[Object ID]],1),Lookup[#All],2,FALSE)</f>
        <v>Service Request</v>
      </c>
      <c r="N2033" s="36">
        <f>IFERROR(VLOOKUP(Incoming_Data[[#This Row],[Object ID]],SP_Data[#All],2,FALSE),"")</f>
        <v>41416</v>
      </c>
      <c r="O2033" s="36" t="str">
        <f>IFERROR(VLOOKUP(Incoming_Data[[#This Row],[Object ID]],Finalized_Data[#All],2,FALSE),"")</f>
        <v/>
      </c>
      <c r="P20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3" s="6">
        <f>IFERROR(DATE(YEAR(Incoming_Data[[#This Row],[Incoming Day]]),MONTH(Incoming_Data[[#This Row],[Incoming Day]]),1),"")</f>
        <v>41395</v>
      </c>
      <c r="R2033" s="3">
        <f>DATE(YEAR(Incoming_Data[[#This Row],[Incoming Day]]),1,1)</f>
        <v>41275</v>
      </c>
      <c r="S2033" s="6">
        <f>IFERROR(DATE(YEAR(Incoming_Data[[#This Row],[Completed Day]]),MONTH(Incoming_Data[[#This Row],[Completed Day]]),1),"")</f>
        <v>41395</v>
      </c>
      <c r="T2033" s="6" t="str">
        <f>IFERROR(DATE(YEAR(Incoming_Data[[#This Row],[Confirmed Day]]),MONTH(Incoming_Data[[#This Row],[Confirmed Day]]),1),"")</f>
        <v/>
      </c>
      <c r="U2033" s="12">
        <f>IF(ISNUMBER(Incoming_Data[[#This Row],[Completed Day]]),1,0)</f>
        <v>1</v>
      </c>
      <c r="V2033" s="12">
        <f>IF(ISNUMBER(Incoming_Data[[#This Row],[Confirmed Day]]),1,0)</f>
        <v>0</v>
      </c>
      <c r="X2033" t="s">
        <v>9825</v>
      </c>
      <c r="Y2033" s="36">
        <v>41353</v>
      </c>
      <c r="AA2033" t="s">
        <v>1860</v>
      </c>
      <c r="AB2033" s="36">
        <v>41389</v>
      </c>
    </row>
    <row r="2034" spans="2:28" x14ac:dyDescent="0.25">
      <c r="B2034" s="24" t="s">
        <v>30</v>
      </c>
      <c r="C2034" s="24" t="s">
        <v>17</v>
      </c>
      <c r="D2034" s="24" t="s">
        <v>2189</v>
      </c>
      <c r="E2034" s="24" t="s">
        <v>12020</v>
      </c>
      <c r="F2034" s="24" t="s">
        <v>12021</v>
      </c>
      <c r="G2034" s="36">
        <v>41416</v>
      </c>
      <c r="H2034" s="36">
        <v>41416</v>
      </c>
      <c r="I2034" s="12">
        <v>3</v>
      </c>
      <c r="J2034" s="12">
        <v>3</v>
      </c>
      <c r="K2034" s="12">
        <v>3</v>
      </c>
      <c r="L2034" s="24" t="s">
        <v>10599</v>
      </c>
      <c r="M2034" t="str">
        <f>VLOOKUP(LEFT(Incoming_Data[[#This Row],[Object ID]],1),Lookup[#All],2,FALSE)</f>
        <v>Service Request</v>
      </c>
      <c r="N2034" s="36">
        <f>IFERROR(VLOOKUP(Incoming_Data[[#This Row],[Object ID]],SP_Data[#All],2,FALSE),"")</f>
        <v>41416</v>
      </c>
      <c r="O2034" s="36" t="str">
        <f>IFERROR(VLOOKUP(Incoming_Data[[#This Row],[Object ID]],Finalized_Data[#All],2,FALSE),"")</f>
        <v/>
      </c>
      <c r="P20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4" s="6">
        <f>IFERROR(DATE(YEAR(Incoming_Data[[#This Row],[Incoming Day]]),MONTH(Incoming_Data[[#This Row],[Incoming Day]]),1),"")</f>
        <v>41395</v>
      </c>
      <c r="R2034" s="3">
        <f>DATE(YEAR(Incoming_Data[[#This Row],[Incoming Day]]),1,1)</f>
        <v>41275</v>
      </c>
      <c r="S2034" s="6">
        <f>IFERROR(DATE(YEAR(Incoming_Data[[#This Row],[Completed Day]]),MONTH(Incoming_Data[[#This Row],[Completed Day]]),1),"")</f>
        <v>41395</v>
      </c>
      <c r="T2034" s="6" t="str">
        <f>IFERROR(DATE(YEAR(Incoming_Data[[#This Row],[Confirmed Day]]),MONTH(Incoming_Data[[#This Row],[Confirmed Day]]),1),"")</f>
        <v/>
      </c>
      <c r="U2034" s="12">
        <f>IF(ISNUMBER(Incoming_Data[[#This Row],[Completed Day]]),1,0)</f>
        <v>1</v>
      </c>
      <c r="V2034" s="12">
        <f>IF(ISNUMBER(Incoming_Data[[#This Row],[Confirmed Day]]),1,0)</f>
        <v>0</v>
      </c>
      <c r="X2034" t="s">
        <v>9844</v>
      </c>
      <c r="Y2034" s="36">
        <v>41353</v>
      </c>
      <c r="AA2034" t="s">
        <v>2053</v>
      </c>
      <c r="AB2034" s="36">
        <v>41383</v>
      </c>
    </row>
    <row r="2035" spans="2:28" x14ac:dyDescent="0.25">
      <c r="B2035" s="24" t="s">
        <v>30</v>
      </c>
      <c r="C2035" s="24" t="s">
        <v>17</v>
      </c>
      <c r="D2035" s="24" t="s">
        <v>2189</v>
      </c>
      <c r="E2035" s="24" t="s">
        <v>12022</v>
      </c>
      <c r="F2035" s="24" t="s">
        <v>12023</v>
      </c>
      <c r="G2035" s="36">
        <v>41417</v>
      </c>
      <c r="H2035" s="36">
        <v>41417</v>
      </c>
      <c r="I2035" s="12">
        <v>3</v>
      </c>
      <c r="J2035" s="12">
        <v>3</v>
      </c>
      <c r="K2035" s="12">
        <v>3</v>
      </c>
      <c r="L2035" s="24" t="s">
        <v>10599</v>
      </c>
      <c r="M2035" t="str">
        <f>VLOOKUP(LEFT(Incoming_Data[[#This Row],[Object ID]],1),Lookup[#All],2,FALSE)</f>
        <v>Service Request</v>
      </c>
      <c r="N2035" s="36">
        <f>IFERROR(VLOOKUP(Incoming_Data[[#This Row],[Object ID]],SP_Data[#All],2,FALSE),"")</f>
        <v>41417</v>
      </c>
      <c r="O2035" s="36" t="str">
        <f>IFERROR(VLOOKUP(Incoming_Data[[#This Row],[Object ID]],Finalized_Data[#All],2,FALSE),"")</f>
        <v/>
      </c>
      <c r="P20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5" s="6">
        <f>IFERROR(DATE(YEAR(Incoming_Data[[#This Row],[Incoming Day]]),MONTH(Incoming_Data[[#This Row],[Incoming Day]]),1),"")</f>
        <v>41395</v>
      </c>
      <c r="R2035" s="3">
        <f>DATE(YEAR(Incoming_Data[[#This Row],[Incoming Day]]),1,1)</f>
        <v>41275</v>
      </c>
      <c r="S2035" s="6">
        <f>IFERROR(DATE(YEAR(Incoming_Data[[#This Row],[Completed Day]]),MONTH(Incoming_Data[[#This Row],[Completed Day]]),1),"")</f>
        <v>41395</v>
      </c>
      <c r="T2035" s="6" t="str">
        <f>IFERROR(DATE(YEAR(Incoming_Data[[#This Row],[Confirmed Day]]),MONTH(Incoming_Data[[#This Row],[Confirmed Day]]),1),"")</f>
        <v/>
      </c>
      <c r="U2035" s="12">
        <f>IF(ISNUMBER(Incoming_Data[[#This Row],[Completed Day]]),1,0)</f>
        <v>1</v>
      </c>
      <c r="V2035" s="12">
        <f>IF(ISNUMBER(Incoming_Data[[#This Row],[Confirmed Day]]),1,0)</f>
        <v>0</v>
      </c>
      <c r="X2035" t="s">
        <v>9835</v>
      </c>
      <c r="Y2035" s="36">
        <v>41353</v>
      </c>
      <c r="AA2035" t="s">
        <v>1862</v>
      </c>
      <c r="AB2035" s="36">
        <v>41388</v>
      </c>
    </row>
    <row r="2036" spans="2:28" x14ac:dyDescent="0.25">
      <c r="B2036" s="24" t="s">
        <v>30</v>
      </c>
      <c r="C2036" s="24" t="s">
        <v>17</v>
      </c>
      <c r="D2036" s="24" t="s">
        <v>2189</v>
      </c>
      <c r="E2036" s="24" t="s">
        <v>12024</v>
      </c>
      <c r="F2036" s="24" t="s">
        <v>1386</v>
      </c>
      <c r="G2036" s="36">
        <v>41418</v>
      </c>
      <c r="H2036" s="36">
        <v>41418</v>
      </c>
      <c r="I2036" s="12">
        <v>3</v>
      </c>
      <c r="J2036" s="12">
        <v>3</v>
      </c>
      <c r="K2036" s="12">
        <v>3</v>
      </c>
      <c r="L2036" s="24" t="s">
        <v>10599</v>
      </c>
      <c r="M2036" t="str">
        <f>VLOOKUP(LEFT(Incoming_Data[[#This Row],[Object ID]],1),Lookup[#All],2,FALSE)</f>
        <v>Service Request</v>
      </c>
      <c r="N2036" s="36">
        <f>IFERROR(VLOOKUP(Incoming_Data[[#This Row],[Object ID]],SP_Data[#All],2,FALSE),"")</f>
        <v>41418</v>
      </c>
      <c r="O2036" s="36" t="str">
        <f>IFERROR(VLOOKUP(Incoming_Data[[#This Row],[Object ID]],Finalized_Data[#All],2,FALSE),"")</f>
        <v/>
      </c>
      <c r="P20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6" s="6">
        <f>IFERROR(DATE(YEAR(Incoming_Data[[#This Row],[Incoming Day]]),MONTH(Incoming_Data[[#This Row],[Incoming Day]]),1),"")</f>
        <v>41395</v>
      </c>
      <c r="R2036" s="3">
        <f>DATE(YEAR(Incoming_Data[[#This Row],[Incoming Day]]),1,1)</f>
        <v>41275</v>
      </c>
      <c r="S2036" s="6">
        <f>IFERROR(DATE(YEAR(Incoming_Data[[#This Row],[Completed Day]]),MONTH(Incoming_Data[[#This Row],[Completed Day]]),1),"")</f>
        <v>41395</v>
      </c>
      <c r="T2036" s="6" t="str">
        <f>IFERROR(DATE(YEAR(Incoming_Data[[#This Row],[Confirmed Day]]),MONTH(Incoming_Data[[#This Row],[Confirmed Day]]),1),"")</f>
        <v/>
      </c>
      <c r="U2036" s="12">
        <f>IF(ISNUMBER(Incoming_Data[[#This Row],[Completed Day]]),1,0)</f>
        <v>1</v>
      </c>
      <c r="V2036" s="12">
        <f>IF(ISNUMBER(Incoming_Data[[#This Row],[Confirmed Day]]),1,0)</f>
        <v>0</v>
      </c>
      <c r="X2036" t="s">
        <v>9807</v>
      </c>
      <c r="Y2036" s="36">
        <v>41353</v>
      </c>
      <c r="AA2036" t="s">
        <v>1699</v>
      </c>
      <c r="AB2036" s="36">
        <v>41410</v>
      </c>
    </row>
    <row r="2037" spans="2:28" x14ac:dyDescent="0.25">
      <c r="B2037" s="24" t="s">
        <v>30</v>
      </c>
      <c r="C2037" s="24" t="s">
        <v>17</v>
      </c>
      <c r="D2037" s="24" t="s">
        <v>2189</v>
      </c>
      <c r="E2037" s="24" t="s">
        <v>12025</v>
      </c>
      <c r="F2037" s="24" t="s">
        <v>12026</v>
      </c>
      <c r="G2037" s="36">
        <v>41418</v>
      </c>
      <c r="H2037" s="36">
        <v>41418</v>
      </c>
      <c r="I2037" s="12">
        <v>3</v>
      </c>
      <c r="J2037" s="12">
        <v>3</v>
      </c>
      <c r="K2037" s="12">
        <v>3</v>
      </c>
      <c r="L2037" s="24" t="s">
        <v>10599</v>
      </c>
      <c r="M2037" t="str">
        <f>VLOOKUP(LEFT(Incoming_Data[[#This Row],[Object ID]],1),Lookup[#All],2,FALSE)</f>
        <v>Service Request</v>
      </c>
      <c r="N2037" s="36">
        <f>IFERROR(VLOOKUP(Incoming_Data[[#This Row],[Object ID]],SP_Data[#All],2,FALSE),"")</f>
        <v>41418</v>
      </c>
      <c r="O2037" s="36" t="str">
        <f>IFERROR(VLOOKUP(Incoming_Data[[#This Row],[Object ID]],Finalized_Data[#All],2,FALSE),"")</f>
        <v/>
      </c>
      <c r="P20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7" s="6">
        <f>IFERROR(DATE(YEAR(Incoming_Data[[#This Row],[Incoming Day]]),MONTH(Incoming_Data[[#This Row],[Incoming Day]]),1),"")</f>
        <v>41395</v>
      </c>
      <c r="R2037" s="3">
        <f>DATE(YEAR(Incoming_Data[[#This Row],[Incoming Day]]),1,1)</f>
        <v>41275</v>
      </c>
      <c r="S2037" s="6">
        <f>IFERROR(DATE(YEAR(Incoming_Data[[#This Row],[Completed Day]]),MONTH(Incoming_Data[[#This Row],[Completed Day]]),1),"")</f>
        <v>41395</v>
      </c>
      <c r="T2037" s="6" t="str">
        <f>IFERROR(DATE(YEAR(Incoming_Data[[#This Row],[Confirmed Day]]),MONTH(Incoming_Data[[#This Row],[Confirmed Day]]),1),"")</f>
        <v/>
      </c>
      <c r="U2037" s="12">
        <f>IF(ISNUMBER(Incoming_Data[[#This Row],[Completed Day]]),1,0)</f>
        <v>1</v>
      </c>
      <c r="V2037" s="12">
        <f>IF(ISNUMBER(Incoming_Data[[#This Row],[Confirmed Day]]),1,0)</f>
        <v>0</v>
      </c>
      <c r="X2037" t="s">
        <v>9788</v>
      </c>
      <c r="Y2037" s="36">
        <v>41353</v>
      </c>
      <c r="AA2037" t="s">
        <v>1158</v>
      </c>
      <c r="AB2037" s="36">
        <v>41382</v>
      </c>
    </row>
    <row r="2038" spans="2:28" x14ac:dyDescent="0.25">
      <c r="B2038" s="24" t="s">
        <v>30</v>
      </c>
      <c r="C2038" s="24" t="s">
        <v>17</v>
      </c>
      <c r="D2038" s="24" t="s">
        <v>2189</v>
      </c>
      <c r="E2038" s="24" t="s">
        <v>12027</v>
      </c>
      <c r="F2038" s="24" t="s">
        <v>12028</v>
      </c>
      <c r="G2038" s="36">
        <v>41418</v>
      </c>
      <c r="H2038" s="36">
        <v>41418</v>
      </c>
      <c r="I2038" s="12">
        <v>3</v>
      </c>
      <c r="J2038" s="12">
        <v>4</v>
      </c>
      <c r="K2038" s="12">
        <v>4</v>
      </c>
      <c r="L2038" s="24" t="s">
        <v>10599</v>
      </c>
      <c r="M2038" t="str">
        <f>VLOOKUP(LEFT(Incoming_Data[[#This Row],[Object ID]],1),Lookup[#All],2,FALSE)</f>
        <v>Service Request</v>
      </c>
      <c r="N2038" s="36">
        <f>IFERROR(VLOOKUP(Incoming_Data[[#This Row],[Object ID]],SP_Data[#All],2,FALSE),"")</f>
        <v>41418</v>
      </c>
      <c r="O2038" s="36" t="str">
        <f>IFERROR(VLOOKUP(Incoming_Data[[#This Row],[Object ID]],Finalized_Data[#All],2,FALSE),"")</f>
        <v/>
      </c>
      <c r="P20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8" s="6">
        <f>IFERROR(DATE(YEAR(Incoming_Data[[#This Row],[Incoming Day]]),MONTH(Incoming_Data[[#This Row],[Incoming Day]]),1),"")</f>
        <v>41395</v>
      </c>
      <c r="R2038" s="3">
        <f>DATE(YEAR(Incoming_Data[[#This Row],[Incoming Day]]),1,1)</f>
        <v>41275</v>
      </c>
      <c r="S2038" s="6">
        <f>IFERROR(DATE(YEAR(Incoming_Data[[#This Row],[Completed Day]]),MONTH(Incoming_Data[[#This Row],[Completed Day]]),1),"")</f>
        <v>41395</v>
      </c>
      <c r="T2038" s="6" t="str">
        <f>IFERROR(DATE(YEAR(Incoming_Data[[#This Row],[Confirmed Day]]),MONTH(Incoming_Data[[#This Row],[Confirmed Day]]),1),"")</f>
        <v/>
      </c>
      <c r="U2038" s="12">
        <f>IF(ISNUMBER(Incoming_Data[[#This Row],[Completed Day]]),1,0)</f>
        <v>1</v>
      </c>
      <c r="V2038" s="12">
        <f>IF(ISNUMBER(Incoming_Data[[#This Row],[Confirmed Day]]),1,0)</f>
        <v>0</v>
      </c>
      <c r="X2038" t="s">
        <v>9793</v>
      </c>
      <c r="Y2038" s="36">
        <v>41353</v>
      </c>
      <c r="AA2038" t="s">
        <v>1506</v>
      </c>
      <c r="AB2038" s="36">
        <v>41414</v>
      </c>
    </row>
    <row r="2039" spans="2:28" x14ac:dyDescent="0.25">
      <c r="B2039" s="24" t="s">
        <v>30</v>
      </c>
      <c r="C2039" s="24" t="s">
        <v>17</v>
      </c>
      <c r="D2039" s="24" t="s">
        <v>2189</v>
      </c>
      <c r="E2039" s="24" t="s">
        <v>1016</v>
      </c>
      <c r="F2039" s="24" t="s">
        <v>405</v>
      </c>
      <c r="G2039" s="36">
        <v>41423</v>
      </c>
      <c r="H2039" s="36">
        <v>41423</v>
      </c>
      <c r="I2039" s="12">
        <v>3</v>
      </c>
      <c r="J2039" s="12">
        <v>3</v>
      </c>
      <c r="K2039" s="12">
        <v>3</v>
      </c>
      <c r="L2039" s="24" t="s">
        <v>10597</v>
      </c>
      <c r="M2039" t="str">
        <f>VLOOKUP(LEFT(Incoming_Data[[#This Row],[Object ID]],1),Lookup[#All],2,FALSE)</f>
        <v>Service Request</v>
      </c>
      <c r="N2039" s="36">
        <f>IFERROR(VLOOKUP(Incoming_Data[[#This Row],[Object ID]],SP_Data[#All],2,FALSE),"")</f>
        <v>41423</v>
      </c>
      <c r="O2039" s="36">
        <f>IFERROR(VLOOKUP(Incoming_Data[[#This Row],[Object ID]],Finalized_Data[#All],2,FALSE),"")</f>
        <v>41423</v>
      </c>
      <c r="P20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39" s="6">
        <f>IFERROR(DATE(YEAR(Incoming_Data[[#This Row],[Incoming Day]]),MONTH(Incoming_Data[[#This Row],[Incoming Day]]),1),"")</f>
        <v>41395</v>
      </c>
      <c r="R2039" s="3">
        <f>DATE(YEAR(Incoming_Data[[#This Row],[Incoming Day]]),1,1)</f>
        <v>41275</v>
      </c>
      <c r="S2039" s="6">
        <f>IFERROR(DATE(YEAR(Incoming_Data[[#This Row],[Completed Day]]),MONTH(Incoming_Data[[#This Row],[Completed Day]]),1),"")</f>
        <v>41395</v>
      </c>
      <c r="T2039" s="6">
        <f>IFERROR(DATE(YEAR(Incoming_Data[[#This Row],[Confirmed Day]]),MONTH(Incoming_Data[[#This Row],[Confirmed Day]]),1),"")</f>
        <v>41395</v>
      </c>
      <c r="U2039" s="12">
        <f>IF(ISNUMBER(Incoming_Data[[#This Row],[Completed Day]]),1,0)</f>
        <v>1</v>
      </c>
      <c r="V2039" s="12">
        <f>IF(ISNUMBER(Incoming_Data[[#This Row],[Confirmed Day]]),1,0)</f>
        <v>1</v>
      </c>
      <c r="X2039" t="s">
        <v>9784</v>
      </c>
      <c r="Y2039" s="36">
        <v>41353</v>
      </c>
      <c r="AA2039" t="s">
        <v>1160</v>
      </c>
      <c r="AB2039" s="36">
        <v>41414</v>
      </c>
    </row>
    <row r="2040" spans="2:28" x14ac:dyDescent="0.25">
      <c r="B2040" s="24" t="s">
        <v>30</v>
      </c>
      <c r="C2040" s="24" t="s">
        <v>17</v>
      </c>
      <c r="D2040" s="24" t="s">
        <v>2189</v>
      </c>
      <c r="E2040" s="24" t="s">
        <v>12029</v>
      </c>
      <c r="F2040" s="24" t="s">
        <v>11985</v>
      </c>
      <c r="G2040" s="36">
        <v>41423</v>
      </c>
      <c r="H2040" s="36">
        <v>41423</v>
      </c>
      <c r="I2040" s="12">
        <v>3</v>
      </c>
      <c r="J2040" s="12">
        <v>3</v>
      </c>
      <c r="K2040" s="12">
        <v>3</v>
      </c>
      <c r="L2040" s="24" t="s">
        <v>10599</v>
      </c>
      <c r="M2040" t="str">
        <f>VLOOKUP(LEFT(Incoming_Data[[#This Row],[Object ID]],1),Lookup[#All],2,FALSE)</f>
        <v>Service Request</v>
      </c>
      <c r="N2040" s="36">
        <f>IFERROR(VLOOKUP(Incoming_Data[[#This Row],[Object ID]],SP_Data[#All],2,FALSE),"")</f>
        <v>41423</v>
      </c>
      <c r="O2040" s="36" t="str">
        <f>IFERROR(VLOOKUP(Incoming_Data[[#This Row],[Object ID]],Finalized_Data[#All],2,FALSE),"")</f>
        <v/>
      </c>
      <c r="P20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0" s="6">
        <f>IFERROR(DATE(YEAR(Incoming_Data[[#This Row],[Incoming Day]]),MONTH(Incoming_Data[[#This Row],[Incoming Day]]),1),"")</f>
        <v>41395</v>
      </c>
      <c r="R2040" s="3">
        <f>DATE(YEAR(Incoming_Data[[#This Row],[Incoming Day]]),1,1)</f>
        <v>41275</v>
      </c>
      <c r="S2040" s="6">
        <f>IFERROR(DATE(YEAR(Incoming_Data[[#This Row],[Completed Day]]),MONTH(Incoming_Data[[#This Row],[Completed Day]]),1),"")</f>
        <v>41395</v>
      </c>
      <c r="T2040" s="6" t="str">
        <f>IFERROR(DATE(YEAR(Incoming_Data[[#This Row],[Confirmed Day]]),MONTH(Incoming_Data[[#This Row],[Confirmed Day]]),1),"")</f>
        <v/>
      </c>
      <c r="U2040" s="12">
        <f>IF(ISNUMBER(Incoming_Data[[#This Row],[Completed Day]]),1,0)</f>
        <v>1</v>
      </c>
      <c r="V2040" s="12">
        <f>IF(ISNUMBER(Incoming_Data[[#This Row],[Confirmed Day]]),1,0)</f>
        <v>0</v>
      </c>
      <c r="X2040" t="s">
        <v>9779</v>
      </c>
      <c r="Y2040" s="36">
        <v>41353</v>
      </c>
      <c r="AA2040" t="s">
        <v>1508</v>
      </c>
      <c r="AB2040" s="36">
        <v>41414</v>
      </c>
    </row>
    <row r="2041" spans="2:28" x14ac:dyDescent="0.25">
      <c r="B2041" s="24" t="s">
        <v>30</v>
      </c>
      <c r="C2041" s="24" t="s">
        <v>17</v>
      </c>
      <c r="D2041" s="24" t="s">
        <v>2189</v>
      </c>
      <c r="E2041" s="24" t="s">
        <v>12030</v>
      </c>
      <c r="F2041" s="24" t="s">
        <v>12031</v>
      </c>
      <c r="G2041" s="36">
        <v>41423</v>
      </c>
      <c r="H2041" s="36">
        <v>41423</v>
      </c>
      <c r="I2041" s="12">
        <v>3</v>
      </c>
      <c r="J2041" s="12">
        <v>3</v>
      </c>
      <c r="K2041" s="12">
        <v>3</v>
      </c>
      <c r="L2041" s="24" t="s">
        <v>10599</v>
      </c>
      <c r="M2041" t="str">
        <f>VLOOKUP(LEFT(Incoming_Data[[#This Row],[Object ID]],1),Lookup[#All],2,FALSE)</f>
        <v>Service Request</v>
      </c>
      <c r="N2041" s="36">
        <f>IFERROR(VLOOKUP(Incoming_Data[[#This Row],[Object ID]],SP_Data[#All],2,FALSE),"")</f>
        <v>41423</v>
      </c>
      <c r="O2041" s="36" t="str">
        <f>IFERROR(VLOOKUP(Incoming_Data[[#This Row],[Object ID]],Finalized_Data[#All],2,FALSE),"")</f>
        <v/>
      </c>
      <c r="P20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1" s="6">
        <f>IFERROR(DATE(YEAR(Incoming_Data[[#This Row],[Incoming Day]]),MONTH(Incoming_Data[[#This Row],[Incoming Day]]),1),"")</f>
        <v>41395</v>
      </c>
      <c r="R2041" s="3">
        <f>DATE(YEAR(Incoming_Data[[#This Row],[Incoming Day]]),1,1)</f>
        <v>41275</v>
      </c>
      <c r="S2041" s="6">
        <f>IFERROR(DATE(YEAR(Incoming_Data[[#This Row],[Completed Day]]),MONTH(Incoming_Data[[#This Row],[Completed Day]]),1),"")</f>
        <v>41395</v>
      </c>
      <c r="T2041" s="6" t="str">
        <f>IFERROR(DATE(YEAR(Incoming_Data[[#This Row],[Confirmed Day]]),MONTH(Incoming_Data[[#This Row],[Confirmed Day]]),1),"")</f>
        <v/>
      </c>
      <c r="U2041" s="12">
        <f>IF(ISNUMBER(Incoming_Data[[#This Row],[Completed Day]]),1,0)</f>
        <v>1</v>
      </c>
      <c r="V2041" s="12">
        <f>IF(ISNUMBER(Incoming_Data[[#This Row],[Confirmed Day]]),1,0)</f>
        <v>0</v>
      </c>
      <c r="X2041" t="s">
        <v>9775</v>
      </c>
      <c r="Y2041" s="36">
        <v>41353</v>
      </c>
      <c r="AA2041" t="s">
        <v>4503</v>
      </c>
      <c r="AB2041" s="36">
        <v>41402</v>
      </c>
    </row>
    <row r="2042" spans="2:28" x14ac:dyDescent="0.25">
      <c r="B2042" s="24" t="s">
        <v>30</v>
      </c>
      <c r="C2042" s="24" t="s">
        <v>17</v>
      </c>
      <c r="D2042" s="24" t="s">
        <v>2189</v>
      </c>
      <c r="E2042" s="24" t="s">
        <v>12032</v>
      </c>
      <c r="F2042" s="24" t="s">
        <v>12033</v>
      </c>
      <c r="G2042" s="36">
        <v>41423</v>
      </c>
      <c r="H2042" s="36">
        <v>41423</v>
      </c>
      <c r="I2042" s="12">
        <v>3</v>
      </c>
      <c r="J2042" s="12">
        <v>3</v>
      </c>
      <c r="K2042" s="12">
        <v>3</v>
      </c>
      <c r="L2042" s="24" t="s">
        <v>10599</v>
      </c>
      <c r="M2042" t="str">
        <f>VLOOKUP(LEFT(Incoming_Data[[#This Row],[Object ID]],1),Lookup[#All],2,FALSE)</f>
        <v>Service Request</v>
      </c>
      <c r="N2042" s="36">
        <f>IFERROR(VLOOKUP(Incoming_Data[[#This Row],[Object ID]],SP_Data[#All],2,FALSE),"")</f>
        <v>41423</v>
      </c>
      <c r="O2042" s="36" t="str">
        <f>IFERROR(VLOOKUP(Incoming_Data[[#This Row],[Object ID]],Finalized_Data[#All],2,FALSE),"")</f>
        <v/>
      </c>
      <c r="P20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2" s="6">
        <f>IFERROR(DATE(YEAR(Incoming_Data[[#This Row],[Incoming Day]]),MONTH(Incoming_Data[[#This Row],[Incoming Day]]),1),"")</f>
        <v>41395</v>
      </c>
      <c r="R2042" s="3">
        <f>DATE(YEAR(Incoming_Data[[#This Row],[Incoming Day]]),1,1)</f>
        <v>41275</v>
      </c>
      <c r="S2042" s="6">
        <f>IFERROR(DATE(YEAR(Incoming_Data[[#This Row],[Completed Day]]),MONTH(Incoming_Data[[#This Row],[Completed Day]]),1),"")</f>
        <v>41395</v>
      </c>
      <c r="T2042" s="6" t="str">
        <f>IFERROR(DATE(YEAR(Incoming_Data[[#This Row],[Confirmed Day]]),MONTH(Incoming_Data[[#This Row],[Confirmed Day]]),1),"")</f>
        <v/>
      </c>
      <c r="U2042" s="12">
        <f>IF(ISNUMBER(Incoming_Data[[#This Row],[Completed Day]]),1,0)</f>
        <v>1</v>
      </c>
      <c r="V2042" s="12">
        <f>IF(ISNUMBER(Incoming_Data[[#This Row],[Confirmed Day]]),1,0)</f>
        <v>0</v>
      </c>
      <c r="X2042" t="s">
        <v>9770</v>
      </c>
      <c r="Y2042" s="36">
        <v>41353</v>
      </c>
      <c r="AA2042" t="s">
        <v>2055</v>
      </c>
      <c r="AB2042" s="36">
        <v>41414</v>
      </c>
    </row>
    <row r="2043" spans="2:28" x14ac:dyDescent="0.25">
      <c r="B2043" s="24" t="s">
        <v>30</v>
      </c>
      <c r="C2043" s="24" t="s">
        <v>17</v>
      </c>
      <c r="D2043" s="24" t="s">
        <v>2189</v>
      </c>
      <c r="E2043" s="24" t="s">
        <v>12034</v>
      </c>
      <c r="F2043" s="24" t="s">
        <v>12035</v>
      </c>
      <c r="G2043" s="36">
        <v>41423</v>
      </c>
      <c r="H2043" s="36">
        <v>41423</v>
      </c>
      <c r="I2043" s="12">
        <v>3</v>
      </c>
      <c r="J2043" s="12">
        <v>3</v>
      </c>
      <c r="K2043" s="12">
        <v>3</v>
      </c>
      <c r="L2043" s="24" t="s">
        <v>10599</v>
      </c>
      <c r="M2043" t="str">
        <f>VLOOKUP(LEFT(Incoming_Data[[#This Row],[Object ID]],1),Lookup[#All],2,FALSE)</f>
        <v>Service Request</v>
      </c>
      <c r="N2043" s="36">
        <f>IFERROR(VLOOKUP(Incoming_Data[[#This Row],[Object ID]],SP_Data[#All],2,FALSE),"")</f>
        <v>41423</v>
      </c>
      <c r="O2043" s="36" t="str">
        <f>IFERROR(VLOOKUP(Incoming_Data[[#This Row],[Object ID]],Finalized_Data[#All],2,FALSE),"")</f>
        <v/>
      </c>
      <c r="P20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3" s="6">
        <f>IFERROR(DATE(YEAR(Incoming_Data[[#This Row],[Incoming Day]]),MONTH(Incoming_Data[[#This Row],[Incoming Day]]),1),"")</f>
        <v>41395</v>
      </c>
      <c r="R2043" s="3">
        <f>DATE(YEAR(Incoming_Data[[#This Row],[Incoming Day]]),1,1)</f>
        <v>41275</v>
      </c>
      <c r="S2043" s="6">
        <f>IFERROR(DATE(YEAR(Incoming_Data[[#This Row],[Completed Day]]),MONTH(Incoming_Data[[#This Row],[Completed Day]]),1),"")</f>
        <v>41395</v>
      </c>
      <c r="T2043" s="6" t="str">
        <f>IFERROR(DATE(YEAR(Incoming_Data[[#This Row],[Confirmed Day]]),MONTH(Incoming_Data[[#This Row],[Confirmed Day]]),1),"")</f>
        <v/>
      </c>
      <c r="U2043" s="12">
        <f>IF(ISNUMBER(Incoming_Data[[#This Row],[Completed Day]]),1,0)</f>
        <v>1</v>
      </c>
      <c r="V2043" s="12">
        <f>IF(ISNUMBER(Incoming_Data[[#This Row],[Confirmed Day]]),1,0)</f>
        <v>0</v>
      </c>
      <c r="X2043" t="s">
        <v>9765</v>
      </c>
      <c r="Y2043" s="36">
        <v>41353</v>
      </c>
      <c r="AA2043" t="s">
        <v>2057</v>
      </c>
      <c r="AB2043" s="36">
        <v>41383</v>
      </c>
    </row>
    <row r="2044" spans="2:28" x14ac:dyDescent="0.25">
      <c r="B2044" s="24" t="s">
        <v>30</v>
      </c>
      <c r="C2044" s="24" t="s">
        <v>17</v>
      </c>
      <c r="D2044" s="24" t="s">
        <v>2189</v>
      </c>
      <c r="E2044" s="24" t="s">
        <v>12036</v>
      </c>
      <c r="F2044" s="24" t="s">
        <v>12037</v>
      </c>
      <c r="G2044" s="36">
        <v>41423</v>
      </c>
      <c r="H2044" s="36">
        <v>41423</v>
      </c>
      <c r="I2044" s="12">
        <v>3</v>
      </c>
      <c r="J2044" s="12">
        <v>3</v>
      </c>
      <c r="K2044" s="12">
        <v>3</v>
      </c>
      <c r="L2044" s="24" t="s">
        <v>10599</v>
      </c>
      <c r="M2044" t="str">
        <f>VLOOKUP(LEFT(Incoming_Data[[#This Row],[Object ID]],1),Lookup[#All],2,FALSE)</f>
        <v>Service Request</v>
      </c>
      <c r="N2044" s="36">
        <f>IFERROR(VLOOKUP(Incoming_Data[[#This Row],[Object ID]],SP_Data[#All],2,FALSE),"")</f>
        <v>41423</v>
      </c>
      <c r="O2044" s="36" t="str">
        <f>IFERROR(VLOOKUP(Incoming_Data[[#This Row],[Object ID]],Finalized_Data[#All],2,FALSE),"")</f>
        <v/>
      </c>
      <c r="P20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4" s="6">
        <f>IFERROR(DATE(YEAR(Incoming_Data[[#This Row],[Incoming Day]]),MONTH(Incoming_Data[[#This Row],[Incoming Day]]),1),"")</f>
        <v>41395</v>
      </c>
      <c r="R2044" s="3">
        <f>DATE(YEAR(Incoming_Data[[#This Row],[Incoming Day]]),1,1)</f>
        <v>41275</v>
      </c>
      <c r="S2044" s="6">
        <f>IFERROR(DATE(YEAR(Incoming_Data[[#This Row],[Completed Day]]),MONTH(Incoming_Data[[#This Row],[Completed Day]]),1),"")</f>
        <v>41395</v>
      </c>
      <c r="T2044" s="6" t="str">
        <f>IFERROR(DATE(YEAR(Incoming_Data[[#This Row],[Confirmed Day]]),MONTH(Incoming_Data[[#This Row],[Confirmed Day]]),1),"")</f>
        <v/>
      </c>
      <c r="U2044" s="12">
        <f>IF(ISNUMBER(Incoming_Data[[#This Row],[Completed Day]]),1,0)</f>
        <v>1</v>
      </c>
      <c r="V2044" s="12">
        <f>IF(ISNUMBER(Incoming_Data[[#This Row],[Confirmed Day]]),1,0)</f>
        <v>0</v>
      </c>
      <c r="X2044" t="s">
        <v>9760</v>
      </c>
      <c r="Y2044" s="36">
        <v>41353</v>
      </c>
      <c r="AA2044" t="s">
        <v>1701</v>
      </c>
      <c r="AB2044" s="36">
        <v>41422</v>
      </c>
    </row>
    <row r="2045" spans="2:28" x14ac:dyDescent="0.25">
      <c r="B2045" s="24" t="s">
        <v>30</v>
      </c>
      <c r="C2045" s="24" t="s">
        <v>17</v>
      </c>
      <c r="D2045" s="24" t="s">
        <v>2189</v>
      </c>
      <c r="E2045" s="24" t="s">
        <v>12038</v>
      </c>
      <c r="F2045" s="24" t="s">
        <v>982</v>
      </c>
      <c r="G2045" s="36">
        <v>41423</v>
      </c>
      <c r="H2045" s="36">
        <v>41423</v>
      </c>
      <c r="I2045" s="12">
        <v>3</v>
      </c>
      <c r="J2045" s="12">
        <v>3</v>
      </c>
      <c r="K2045" s="12">
        <v>3</v>
      </c>
      <c r="L2045" s="24" t="s">
        <v>10599</v>
      </c>
      <c r="M2045" t="str">
        <f>VLOOKUP(LEFT(Incoming_Data[[#This Row],[Object ID]],1),Lookup[#All],2,FALSE)</f>
        <v>Service Request</v>
      </c>
      <c r="N2045" s="36">
        <f>IFERROR(VLOOKUP(Incoming_Data[[#This Row],[Object ID]],SP_Data[#All],2,FALSE),"")</f>
        <v>41423</v>
      </c>
      <c r="O2045" s="36" t="str">
        <f>IFERROR(VLOOKUP(Incoming_Data[[#This Row],[Object ID]],Finalized_Data[#All],2,FALSE),"")</f>
        <v/>
      </c>
      <c r="P20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5" s="6">
        <f>IFERROR(DATE(YEAR(Incoming_Data[[#This Row],[Incoming Day]]),MONTH(Incoming_Data[[#This Row],[Incoming Day]]),1),"")</f>
        <v>41395</v>
      </c>
      <c r="R2045" s="3">
        <f>DATE(YEAR(Incoming_Data[[#This Row],[Incoming Day]]),1,1)</f>
        <v>41275</v>
      </c>
      <c r="S2045" s="6">
        <f>IFERROR(DATE(YEAR(Incoming_Data[[#This Row],[Completed Day]]),MONTH(Incoming_Data[[#This Row],[Completed Day]]),1),"")</f>
        <v>41395</v>
      </c>
      <c r="T2045" s="6" t="str">
        <f>IFERROR(DATE(YEAR(Incoming_Data[[#This Row],[Confirmed Day]]),MONTH(Incoming_Data[[#This Row],[Confirmed Day]]),1),"")</f>
        <v/>
      </c>
      <c r="U2045" s="12">
        <f>IF(ISNUMBER(Incoming_Data[[#This Row],[Completed Day]]),1,0)</f>
        <v>1</v>
      </c>
      <c r="V2045" s="12">
        <f>IF(ISNUMBER(Incoming_Data[[#This Row],[Confirmed Day]]),1,0)</f>
        <v>0</v>
      </c>
      <c r="X2045" t="s">
        <v>9724</v>
      </c>
      <c r="Y2045" s="36">
        <v>41353</v>
      </c>
      <c r="AA2045" t="s">
        <v>2059</v>
      </c>
      <c r="AB2045" s="36">
        <v>41414</v>
      </c>
    </row>
    <row r="2046" spans="2:28" x14ac:dyDescent="0.25">
      <c r="B2046" s="24" t="s">
        <v>30</v>
      </c>
      <c r="C2046" s="24" t="s">
        <v>17</v>
      </c>
      <c r="D2046" s="24" t="s">
        <v>2189</v>
      </c>
      <c r="E2046" s="24" t="s">
        <v>12039</v>
      </c>
      <c r="F2046" s="24" t="s">
        <v>280</v>
      </c>
      <c r="G2046" s="36">
        <v>41423</v>
      </c>
      <c r="H2046" s="36">
        <v>41423</v>
      </c>
      <c r="I2046" s="12">
        <v>3</v>
      </c>
      <c r="J2046" s="12">
        <v>3</v>
      </c>
      <c r="K2046" s="12">
        <v>3</v>
      </c>
      <c r="L2046" s="24" t="s">
        <v>10599</v>
      </c>
      <c r="M2046" t="str">
        <f>VLOOKUP(LEFT(Incoming_Data[[#This Row],[Object ID]],1),Lookup[#All],2,FALSE)</f>
        <v>Service Request</v>
      </c>
      <c r="N2046" s="36">
        <f>IFERROR(VLOOKUP(Incoming_Data[[#This Row],[Object ID]],SP_Data[#All],2,FALSE),"")</f>
        <v>41424</v>
      </c>
      <c r="O2046" s="36" t="str">
        <f>IFERROR(VLOOKUP(Incoming_Data[[#This Row],[Object ID]],Finalized_Data[#All],2,FALSE),"")</f>
        <v/>
      </c>
      <c r="P20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6" s="6">
        <f>IFERROR(DATE(YEAR(Incoming_Data[[#This Row],[Incoming Day]]),MONTH(Incoming_Data[[#This Row],[Incoming Day]]),1),"")</f>
        <v>41395</v>
      </c>
      <c r="R2046" s="3">
        <f>DATE(YEAR(Incoming_Data[[#This Row],[Incoming Day]]),1,1)</f>
        <v>41275</v>
      </c>
      <c r="S2046" s="6">
        <f>IFERROR(DATE(YEAR(Incoming_Data[[#This Row],[Completed Day]]),MONTH(Incoming_Data[[#This Row],[Completed Day]]),1),"")</f>
        <v>41395</v>
      </c>
      <c r="T2046" s="6" t="str">
        <f>IFERROR(DATE(YEAR(Incoming_Data[[#This Row],[Confirmed Day]]),MONTH(Incoming_Data[[#This Row],[Confirmed Day]]),1),"")</f>
        <v/>
      </c>
      <c r="U2046" s="12">
        <f>IF(ISNUMBER(Incoming_Data[[#This Row],[Completed Day]]),1,0)</f>
        <v>1</v>
      </c>
      <c r="V2046" s="12">
        <f>IF(ISNUMBER(Incoming_Data[[#This Row],[Confirmed Day]]),1,0)</f>
        <v>0</v>
      </c>
      <c r="X2046" t="s">
        <v>9719</v>
      </c>
      <c r="Y2046" s="36">
        <v>41409</v>
      </c>
      <c r="AA2046" t="s">
        <v>2061</v>
      </c>
      <c r="AB2046" s="36">
        <v>41386</v>
      </c>
    </row>
    <row r="2047" spans="2:28" x14ac:dyDescent="0.25">
      <c r="B2047" s="24" t="s">
        <v>30</v>
      </c>
      <c r="C2047" s="24" t="s">
        <v>17</v>
      </c>
      <c r="D2047" s="24" t="s">
        <v>2189</v>
      </c>
      <c r="E2047" s="24" t="s">
        <v>1021</v>
      </c>
      <c r="F2047" s="24" t="s">
        <v>1022</v>
      </c>
      <c r="G2047" s="36">
        <v>41423</v>
      </c>
      <c r="H2047" s="36">
        <v>41423</v>
      </c>
      <c r="I2047" s="12">
        <v>3</v>
      </c>
      <c r="J2047" s="12">
        <v>3</v>
      </c>
      <c r="K2047" s="12">
        <v>3</v>
      </c>
      <c r="L2047" s="24" t="s">
        <v>10597</v>
      </c>
      <c r="M2047" t="str">
        <f>VLOOKUP(LEFT(Incoming_Data[[#This Row],[Object ID]],1),Lookup[#All],2,FALSE)</f>
        <v>Service Request</v>
      </c>
      <c r="N2047" s="36">
        <f>IFERROR(VLOOKUP(Incoming_Data[[#This Row],[Object ID]],SP_Data[#All],2,FALSE),"")</f>
        <v>41423</v>
      </c>
      <c r="O2047" s="36">
        <f>IFERROR(VLOOKUP(Incoming_Data[[#This Row],[Object ID]],Finalized_Data[#All],2,FALSE),"")</f>
        <v>41423</v>
      </c>
      <c r="P20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7" s="6">
        <f>IFERROR(DATE(YEAR(Incoming_Data[[#This Row],[Incoming Day]]),MONTH(Incoming_Data[[#This Row],[Incoming Day]]),1),"")</f>
        <v>41395</v>
      </c>
      <c r="R2047" s="3">
        <f>DATE(YEAR(Incoming_Data[[#This Row],[Incoming Day]]),1,1)</f>
        <v>41275</v>
      </c>
      <c r="S2047" s="6">
        <f>IFERROR(DATE(YEAR(Incoming_Data[[#This Row],[Completed Day]]),MONTH(Incoming_Data[[#This Row],[Completed Day]]),1),"")</f>
        <v>41395</v>
      </c>
      <c r="T2047" s="6">
        <f>IFERROR(DATE(YEAR(Incoming_Data[[#This Row],[Confirmed Day]]),MONTH(Incoming_Data[[#This Row],[Confirmed Day]]),1),"")</f>
        <v>41395</v>
      </c>
      <c r="U2047" s="12">
        <f>IF(ISNUMBER(Incoming_Data[[#This Row],[Completed Day]]),1,0)</f>
        <v>1</v>
      </c>
      <c r="V2047" s="12">
        <f>IF(ISNUMBER(Incoming_Data[[#This Row],[Confirmed Day]]),1,0)</f>
        <v>1</v>
      </c>
      <c r="X2047" t="s">
        <v>9701</v>
      </c>
      <c r="Y2047" s="36">
        <v>41353</v>
      </c>
      <c r="AA2047" t="s">
        <v>1164</v>
      </c>
      <c r="AB2047" s="36">
        <v>41383</v>
      </c>
    </row>
    <row r="2048" spans="2:28" x14ac:dyDescent="0.25">
      <c r="B2048" s="24" t="s">
        <v>30</v>
      </c>
      <c r="C2048" s="24" t="s">
        <v>17</v>
      </c>
      <c r="D2048" s="24" t="s">
        <v>2189</v>
      </c>
      <c r="E2048" s="24" t="s">
        <v>12040</v>
      </c>
      <c r="F2048" s="24" t="s">
        <v>12041</v>
      </c>
      <c r="G2048" s="36">
        <v>41424</v>
      </c>
      <c r="H2048" s="36">
        <v>41424</v>
      </c>
      <c r="I2048" s="12">
        <v>3</v>
      </c>
      <c r="J2048" s="12">
        <v>3</v>
      </c>
      <c r="K2048" s="12">
        <v>3</v>
      </c>
      <c r="L2048" s="24" t="s">
        <v>10599</v>
      </c>
      <c r="M2048" t="str">
        <f>VLOOKUP(LEFT(Incoming_Data[[#This Row],[Object ID]],1),Lookup[#All],2,FALSE)</f>
        <v>Service Request</v>
      </c>
      <c r="N2048" s="36">
        <f>IFERROR(VLOOKUP(Incoming_Data[[#This Row],[Object ID]],SP_Data[#All],2,FALSE),"")</f>
        <v>41424</v>
      </c>
      <c r="O2048" s="36" t="str">
        <f>IFERROR(VLOOKUP(Incoming_Data[[#This Row],[Object ID]],Finalized_Data[#All],2,FALSE),"")</f>
        <v/>
      </c>
      <c r="P20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8" s="6">
        <f>IFERROR(DATE(YEAR(Incoming_Data[[#This Row],[Incoming Day]]),MONTH(Incoming_Data[[#This Row],[Incoming Day]]),1),"")</f>
        <v>41395</v>
      </c>
      <c r="R2048" s="3">
        <f>DATE(YEAR(Incoming_Data[[#This Row],[Incoming Day]]),1,1)</f>
        <v>41275</v>
      </c>
      <c r="S2048" s="6">
        <f>IFERROR(DATE(YEAR(Incoming_Data[[#This Row],[Completed Day]]),MONTH(Incoming_Data[[#This Row],[Completed Day]]),1),"")</f>
        <v>41395</v>
      </c>
      <c r="T2048" s="6" t="str">
        <f>IFERROR(DATE(YEAR(Incoming_Data[[#This Row],[Confirmed Day]]),MONTH(Incoming_Data[[#This Row],[Confirmed Day]]),1),"")</f>
        <v/>
      </c>
      <c r="U2048" s="12">
        <f>IF(ISNUMBER(Incoming_Data[[#This Row],[Completed Day]]),1,0)</f>
        <v>1</v>
      </c>
      <c r="V2048" s="12">
        <f>IF(ISNUMBER(Incoming_Data[[#This Row],[Confirmed Day]]),1,0)</f>
        <v>0</v>
      </c>
      <c r="X2048" t="s">
        <v>9684</v>
      </c>
      <c r="Y2048" s="36">
        <v>41353</v>
      </c>
      <c r="AA2048" t="s">
        <v>2063</v>
      </c>
      <c r="AB2048" s="36">
        <v>41414</v>
      </c>
    </row>
    <row r="2049" spans="2:28" x14ac:dyDescent="0.25">
      <c r="B2049" s="24" t="s">
        <v>30</v>
      </c>
      <c r="C2049" s="24" t="s">
        <v>17</v>
      </c>
      <c r="D2049" s="24" t="s">
        <v>2189</v>
      </c>
      <c r="E2049" s="24" t="s">
        <v>1026</v>
      </c>
      <c r="F2049" s="24" t="s">
        <v>1027</v>
      </c>
      <c r="G2049" s="36">
        <v>41424</v>
      </c>
      <c r="H2049" s="36">
        <v>41424</v>
      </c>
      <c r="I2049" s="12">
        <v>3</v>
      </c>
      <c r="J2049" s="12">
        <v>3</v>
      </c>
      <c r="K2049" s="12">
        <v>3</v>
      </c>
      <c r="L2049" s="24" t="s">
        <v>10597</v>
      </c>
      <c r="M2049" t="str">
        <f>VLOOKUP(LEFT(Incoming_Data[[#This Row],[Object ID]],1),Lookup[#All],2,FALSE)</f>
        <v>Service Request</v>
      </c>
      <c r="N2049" s="36">
        <f>IFERROR(VLOOKUP(Incoming_Data[[#This Row],[Object ID]],SP_Data[#All],2,FALSE),"")</f>
        <v>41424</v>
      </c>
      <c r="O2049" s="36">
        <f>IFERROR(VLOOKUP(Incoming_Data[[#This Row],[Object ID]],Finalized_Data[#All],2,FALSE),"")</f>
        <v>41424</v>
      </c>
      <c r="P20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49" s="6">
        <f>IFERROR(DATE(YEAR(Incoming_Data[[#This Row],[Incoming Day]]),MONTH(Incoming_Data[[#This Row],[Incoming Day]]),1),"")</f>
        <v>41395</v>
      </c>
      <c r="R2049" s="3">
        <f>DATE(YEAR(Incoming_Data[[#This Row],[Incoming Day]]),1,1)</f>
        <v>41275</v>
      </c>
      <c r="S2049" s="6">
        <f>IFERROR(DATE(YEAR(Incoming_Data[[#This Row],[Completed Day]]),MONTH(Incoming_Data[[#This Row],[Completed Day]]),1),"")</f>
        <v>41395</v>
      </c>
      <c r="T2049" s="6">
        <f>IFERROR(DATE(YEAR(Incoming_Data[[#This Row],[Confirmed Day]]),MONTH(Incoming_Data[[#This Row],[Confirmed Day]]),1),"")</f>
        <v>41395</v>
      </c>
      <c r="U2049" s="12">
        <f>IF(ISNUMBER(Incoming_Data[[#This Row],[Completed Day]]),1,0)</f>
        <v>1</v>
      </c>
      <c r="V2049" s="12">
        <f>IF(ISNUMBER(Incoming_Data[[#This Row],[Confirmed Day]]),1,0)</f>
        <v>1</v>
      </c>
      <c r="X2049" t="s">
        <v>9661</v>
      </c>
      <c r="Y2049" s="36">
        <v>41353</v>
      </c>
      <c r="AA2049" t="s">
        <v>1864</v>
      </c>
      <c r="AB2049" s="36">
        <v>41403</v>
      </c>
    </row>
    <row r="2050" spans="2:28" x14ac:dyDescent="0.25">
      <c r="B2050" s="24" t="s">
        <v>30</v>
      </c>
      <c r="C2050" s="24" t="s">
        <v>17</v>
      </c>
      <c r="D2050" s="24" t="s">
        <v>2189</v>
      </c>
      <c r="E2050" s="24" t="s">
        <v>12042</v>
      </c>
      <c r="F2050" s="24" t="s">
        <v>12043</v>
      </c>
      <c r="G2050" s="36">
        <v>41424</v>
      </c>
      <c r="H2050" s="36">
        <v>41424</v>
      </c>
      <c r="I2050" s="12">
        <v>3</v>
      </c>
      <c r="J2050" s="12">
        <v>3</v>
      </c>
      <c r="K2050" s="12">
        <v>3</v>
      </c>
      <c r="L2050" s="24" t="s">
        <v>10599</v>
      </c>
      <c r="M2050" t="str">
        <f>VLOOKUP(LEFT(Incoming_Data[[#This Row],[Object ID]],1),Lookup[#All],2,FALSE)</f>
        <v>Service Request</v>
      </c>
      <c r="N2050" s="36">
        <f>IFERROR(VLOOKUP(Incoming_Data[[#This Row],[Object ID]],SP_Data[#All],2,FALSE),"")</f>
        <v>41424</v>
      </c>
      <c r="O2050" s="36" t="str">
        <f>IFERROR(VLOOKUP(Incoming_Data[[#This Row],[Object ID]],Finalized_Data[#All],2,FALSE),"")</f>
        <v/>
      </c>
      <c r="P20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0" s="6">
        <f>IFERROR(DATE(YEAR(Incoming_Data[[#This Row],[Incoming Day]]),MONTH(Incoming_Data[[#This Row],[Incoming Day]]),1),"")</f>
        <v>41395</v>
      </c>
      <c r="R2050" s="3">
        <f>DATE(YEAR(Incoming_Data[[#This Row],[Incoming Day]]),1,1)</f>
        <v>41275</v>
      </c>
      <c r="S2050" s="6">
        <f>IFERROR(DATE(YEAR(Incoming_Data[[#This Row],[Completed Day]]),MONTH(Incoming_Data[[#This Row],[Completed Day]]),1),"")</f>
        <v>41395</v>
      </c>
      <c r="T2050" s="6" t="str">
        <f>IFERROR(DATE(YEAR(Incoming_Data[[#This Row],[Confirmed Day]]),MONTH(Incoming_Data[[#This Row],[Confirmed Day]]),1),"")</f>
        <v/>
      </c>
      <c r="U2050" s="12">
        <f>IF(ISNUMBER(Incoming_Data[[#This Row],[Completed Day]]),1,0)</f>
        <v>1</v>
      </c>
      <c r="V2050" s="12">
        <f>IF(ISNUMBER(Incoming_Data[[#This Row],[Confirmed Day]]),1,0)</f>
        <v>0</v>
      </c>
      <c r="X2050" t="s">
        <v>9647</v>
      </c>
      <c r="Y2050" s="36">
        <v>41353</v>
      </c>
      <c r="AA2050" t="s">
        <v>1512</v>
      </c>
      <c r="AB2050" s="36">
        <v>41384</v>
      </c>
    </row>
    <row r="2051" spans="2:28" x14ac:dyDescent="0.25">
      <c r="B2051" s="24" t="s">
        <v>30</v>
      </c>
      <c r="C2051" s="24" t="s">
        <v>17</v>
      </c>
      <c r="D2051" s="24" t="s">
        <v>2189</v>
      </c>
      <c r="E2051" s="24" t="s">
        <v>12044</v>
      </c>
      <c r="F2051" s="24" t="s">
        <v>12045</v>
      </c>
      <c r="G2051" s="36">
        <v>41424</v>
      </c>
      <c r="H2051" s="36">
        <v>41424</v>
      </c>
      <c r="I2051" s="12">
        <v>3</v>
      </c>
      <c r="J2051" s="12">
        <v>3</v>
      </c>
      <c r="K2051" s="12">
        <v>3</v>
      </c>
      <c r="L2051" s="24" t="s">
        <v>10599</v>
      </c>
      <c r="M2051" t="str">
        <f>VLOOKUP(LEFT(Incoming_Data[[#This Row],[Object ID]],1),Lookup[#All],2,FALSE)</f>
        <v>Service Request</v>
      </c>
      <c r="N2051" s="36">
        <f>IFERROR(VLOOKUP(Incoming_Data[[#This Row],[Object ID]],SP_Data[#All],2,FALSE),"")</f>
        <v>41424</v>
      </c>
      <c r="O2051" s="36" t="str">
        <f>IFERROR(VLOOKUP(Incoming_Data[[#This Row],[Object ID]],Finalized_Data[#All],2,FALSE),"")</f>
        <v/>
      </c>
      <c r="P20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1" s="6">
        <f>IFERROR(DATE(YEAR(Incoming_Data[[#This Row],[Incoming Day]]),MONTH(Incoming_Data[[#This Row],[Incoming Day]]),1),"")</f>
        <v>41395</v>
      </c>
      <c r="R2051" s="3">
        <f>DATE(YEAR(Incoming_Data[[#This Row],[Incoming Day]]),1,1)</f>
        <v>41275</v>
      </c>
      <c r="S2051" s="6">
        <f>IFERROR(DATE(YEAR(Incoming_Data[[#This Row],[Completed Day]]),MONTH(Incoming_Data[[#This Row],[Completed Day]]),1),"")</f>
        <v>41395</v>
      </c>
      <c r="T2051" s="6" t="str">
        <f>IFERROR(DATE(YEAR(Incoming_Data[[#This Row],[Confirmed Day]]),MONTH(Incoming_Data[[#This Row],[Confirmed Day]]),1),"")</f>
        <v/>
      </c>
      <c r="U2051" s="12">
        <f>IF(ISNUMBER(Incoming_Data[[#This Row],[Completed Day]]),1,0)</f>
        <v>1</v>
      </c>
      <c r="V2051" s="12">
        <f>IF(ISNUMBER(Incoming_Data[[#This Row],[Confirmed Day]]),1,0)</f>
        <v>0</v>
      </c>
      <c r="X2051" t="s">
        <v>9642</v>
      </c>
      <c r="Y2051" s="36">
        <v>41353</v>
      </c>
      <c r="AA2051" t="s">
        <v>2065</v>
      </c>
      <c r="AB2051" s="36">
        <v>41417</v>
      </c>
    </row>
    <row r="2052" spans="2:28" x14ac:dyDescent="0.25">
      <c r="B2052" s="24" t="s">
        <v>30</v>
      </c>
      <c r="C2052" s="24" t="s">
        <v>17</v>
      </c>
      <c r="D2052" s="24" t="s">
        <v>2189</v>
      </c>
      <c r="E2052" s="24" t="s">
        <v>1028</v>
      </c>
      <c r="F2052" s="24" t="s">
        <v>982</v>
      </c>
      <c r="G2052" s="36">
        <v>41425</v>
      </c>
      <c r="H2052" s="36">
        <v>41425</v>
      </c>
      <c r="I2052" s="12">
        <v>3</v>
      </c>
      <c r="J2052" s="12">
        <v>3</v>
      </c>
      <c r="K2052" s="12">
        <v>3</v>
      </c>
      <c r="L2052" s="24" t="s">
        <v>10597</v>
      </c>
      <c r="M2052" t="str">
        <f>VLOOKUP(LEFT(Incoming_Data[[#This Row],[Object ID]],1),Lookup[#All],2,FALSE)</f>
        <v>Service Request</v>
      </c>
      <c r="N2052" s="36">
        <f>IFERROR(VLOOKUP(Incoming_Data[[#This Row],[Object ID]],SP_Data[#All],2,FALSE),"")</f>
        <v>41425</v>
      </c>
      <c r="O2052" s="36">
        <f>IFERROR(VLOOKUP(Incoming_Data[[#This Row],[Object ID]],Finalized_Data[#All],2,FALSE),"")</f>
        <v>41425</v>
      </c>
      <c r="P20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2" s="6">
        <f>IFERROR(DATE(YEAR(Incoming_Data[[#This Row],[Incoming Day]]),MONTH(Incoming_Data[[#This Row],[Incoming Day]]),1),"")</f>
        <v>41395</v>
      </c>
      <c r="R2052" s="3">
        <f>DATE(YEAR(Incoming_Data[[#This Row],[Incoming Day]]),1,1)</f>
        <v>41275</v>
      </c>
      <c r="S2052" s="6">
        <f>IFERROR(DATE(YEAR(Incoming_Data[[#This Row],[Completed Day]]),MONTH(Incoming_Data[[#This Row],[Completed Day]]),1),"")</f>
        <v>41395</v>
      </c>
      <c r="T2052" s="6">
        <f>IFERROR(DATE(YEAR(Incoming_Data[[#This Row],[Confirmed Day]]),MONTH(Incoming_Data[[#This Row],[Confirmed Day]]),1),"")</f>
        <v>41395</v>
      </c>
      <c r="U2052" s="12">
        <f>IF(ISNUMBER(Incoming_Data[[#This Row],[Completed Day]]),1,0)</f>
        <v>1</v>
      </c>
      <c r="V2052" s="12">
        <f>IF(ISNUMBER(Incoming_Data[[#This Row],[Confirmed Day]]),1,0)</f>
        <v>1</v>
      </c>
      <c r="X2052" t="s">
        <v>9656</v>
      </c>
      <c r="Y2052" s="36">
        <v>41353</v>
      </c>
      <c r="AA2052" t="s">
        <v>2067</v>
      </c>
      <c r="AB2052" s="36">
        <v>41417</v>
      </c>
    </row>
    <row r="2053" spans="2:28" x14ac:dyDescent="0.25">
      <c r="B2053" s="24" t="s">
        <v>30</v>
      </c>
      <c r="C2053" s="24" t="s">
        <v>17</v>
      </c>
      <c r="D2053" s="24" t="s">
        <v>2189</v>
      </c>
      <c r="E2053" s="24" t="s">
        <v>12046</v>
      </c>
      <c r="F2053" s="24" t="s">
        <v>12047</v>
      </c>
      <c r="G2053" s="36">
        <v>41425</v>
      </c>
      <c r="H2053" s="36">
        <v>41425</v>
      </c>
      <c r="I2053" s="12">
        <v>3</v>
      </c>
      <c r="J2053" s="12">
        <v>3</v>
      </c>
      <c r="K2053" s="12">
        <v>3</v>
      </c>
      <c r="L2053" s="24" t="s">
        <v>10599</v>
      </c>
      <c r="M2053" t="str">
        <f>VLOOKUP(LEFT(Incoming_Data[[#This Row],[Object ID]],1),Lookup[#All],2,FALSE)</f>
        <v>Service Request</v>
      </c>
      <c r="N2053" s="36">
        <f>IFERROR(VLOOKUP(Incoming_Data[[#This Row],[Object ID]],SP_Data[#All],2,FALSE),"")</f>
        <v>41425</v>
      </c>
      <c r="O2053" s="36" t="str">
        <f>IFERROR(VLOOKUP(Incoming_Data[[#This Row],[Object ID]],Finalized_Data[#All],2,FALSE),"")</f>
        <v/>
      </c>
      <c r="P20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3" s="6">
        <f>IFERROR(DATE(YEAR(Incoming_Data[[#This Row],[Incoming Day]]),MONTH(Incoming_Data[[#This Row],[Incoming Day]]),1),"")</f>
        <v>41395</v>
      </c>
      <c r="R2053" s="3">
        <f>DATE(YEAR(Incoming_Data[[#This Row],[Incoming Day]]),1,1)</f>
        <v>41275</v>
      </c>
      <c r="S2053" s="6">
        <f>IFERROR(DATE(YEAR(Incoming_Data[[#This Row],[Completed Day]]),MONTH(Incoming_Data[[#This Row],[Completed Day]]),1),"")</f>
        <v>41395</v>
      </c>
      <c r="T2053" s="6" t="str">
        <f>IFERROR(DATE(YEAR(Incoming_Data[[#This Row],[Confirmed Day]]),MONTH(Incoming_Data[[#This Row],[Confirmed Day]]),1),"")</f>
        <v/>
      </c>
      <c r="U2053" s="12">
        <f>IF(ISNUMBER(Incoming_Data[[#This Row],[Completed Day]]),1,0)</f>
        <v>1</v>
      </c>
      <c r="V2053" s="12">
        <f>IF(ISNUMBER(Incoming_Data[[#This Row],[Confirmed Day]]),1,0)</f>
        <v>0</v>
      </c>
      <c r="X2053" t="s">
        <v>10897</v>
      </c>
      <c r="Y2053" s="36">
        <v>41411</v>
      </c>
      <c r="AA2053" t="s">
        <v>2069</v>
      </c>
      <c r="AB2053" s="36">
        <v>41417</v>
      </c>
    </row>
    <row r="2054" spans="2:28" x14ac:dyDescent="0.25">
      <c r="B2054" s="24" t="s">
        <v>30</v>
      </c>
      <c r="C2054" s="24" t="s">
        <v>17</v>
      </c>
      <c r="D2054" s="24" t="s">
        <v>2189</v>
      </c>
      <c r="E2054" s="24" t="s">
        <v>12048</v>
      </c>
      <c r="F2054" s="24" t="s">
        <v>255</v>
      </c>
      <c r="G2054" s="36">
        <v>41425</v>
      </c>
      <c r="H2054" s="36">
        <v>41425</v>
      </c>
      <c r="I2054" s="12">
        <v>3</v>
      </c>
      <c r="J2054" s="12">
        <v>3</v>
      </c>
      <c r="K2054" s="12">
        <v>3</v>
      </c>
      <c r="L2054" s="24" t="s">
        <v>10599</v>
      </c>
      <c r="M2054" t="str">
        <f>VLOOKUP(LEFT(Incoming_Data[[#This Row],[Object ID]],1),Lookup[#All],2,FALSE)</f>
        <v>Service Request</v>
      </c>
      <c r="N2054" s="36">
        <f>IFERROR(VLOOKUP(Incoming_Data[[#This Row],[Object ID]],SP_Data[#All],2,FALSE),"")</f>
        <v>41425</v>
      </c>
      <c r="O2054" s="36" t="str">
        <f>IFERROR(VLOOKUP(Incoming_Data[[#This Row],[Object ID]],Finalized_Data[#All],2,FALSE),"")</f>
        <v/>
      </c>
      <c r="P20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4" s="6">
        <f>IFERROR(DATE(YEAR(Incoming_Data[[#This Row],[Incoming Day]]),MONTH(Incoming_Data[[#This Row],[Incoming Day]]),1),"")</f>
        <v>41395</v>
      </c>
      <c r="R2054" s="3">
        <f>DATE(YEAR(Incoming_Data[[#This Row],[Incoming Day]]),1,1)</f>
        <v>41275</v>
      </c>
      <c r="S2054" s="6">
        <f>IFERROR(DATE(YEAR(Incoming_Data[[#This Row],[Completed Day]]),MONTH(Incoming_Data[[#This Row],[Completed Day]]),1),"")</f>
        <v>41395</v>
      </c>
      <c r="T2054" s="6" t="str">
        <f>IFERROR(DATE(YEAR(Incoming_Data[[#This Row],[Confirmed Day]]),MONTH(Incoming_Data[[#This Row],[Confirmed Day]]),1),"")</f>
        <v/>
      </c>
      <c r="U2054" s="12">
        <f>IF(ISNUMBER(Incoming_Data[[#This Row],[Completed Day]]),1,0)</f>
        <v>1</v>
      </c>
      <c r="V2054" s="12">
        <f>IF(ISNUMBER(Incoming_Data[[#This Row],[Confirmed Day]]),1,0)</f>
        <v>0</v>
      </c>
      <c r="X2054" t="s">
        <v>9624</v>
      </c>
      <c r="Y2054" s="36">
        <v>41353</v>
      </c>
      <c r="AA2054" t="s">
        <v>1166</v>
      </c>
      <c r="AB2054" s="36">
        <v>41397</v>
      </c>
    </row>
    <row r="2055" spans="2:28" x14ac:dyDescent="0.25">
      <c r="B2055" s="24" t="s">
        <v>30</v>
      </c>
      <c r="C2055" s="24" t="s">
        <v>17</v>
      </c>
      <c r="D2055" s="24" t="s">
        <v>2189</v>
      </c>
      <c r="E2055" s="24" t="s">
        <v>10562</v>
      </c>
      <c r="F2055" s="24" t="s">
        <v>12049</v>
      </c>
      <c r="G2055" s="36">
        <v>41129</v>
      </c>
      <c r="H2055" s="36">
        <v>41129</v>
      </c>
      <c r="I2055" s="12">
        <v>3</v>
      </c>
      <c r="J2055" s="12">
        <v>3</v>
      </c>
      <c r="K2055" s="12">
        <v>3</v>
      </c>
      <c r="L2055" s="24" t="s">
        <v>10597</v>
      </c>
      <c r="M2055" t="str">
        <f>VLOOKUP(LEFT(Incoming_Data[[#This Row],[Object ID]],1),Lookup[#All],2,FALSE)</f>
        <v>Incident</v>
      </c>
      <c r="N2055" s="36">
        <f>IFERROR(VLOOKUP(Incoming_Data[[#This Row],[Object ID]],SP_Data[#All],2,FALSE),"")</f>
        <v>41375</v>
      </c>
      <c r="O2055" s="36">
        <f>IFERROR(VLOOKUP(Incoming_Data[[#This Row],[Object ID]],Finalized_Data[#All],2,FALSE),"")</f>
        <v>41414</v>
      </c>
      <c r="P20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5" s="6">
        <f>IFERROR(DATE(YEAR(Incoming_Data[[#This Row],[Incoming Day]]),MONTH(Incoming_Data[[#This Row],[Incoming Day]]),1),"")</f>
        <v>41122</v>
      </c>
      <c r="R2055" s="3">
        <f>DATE(YEAR(Incoming_Data[[#This Row],[Incoming Day]]),1,1)</f>
        <v>40909</v>
      </c>
      <c r="S2055" s="6">
        <f>IFERROR(DATE(YEAR(Incoming_Data[[#This Row],[Completed Day]]),MONTH(Incoming_Data[[#This Row],[Completed Day]]),1),"")</f>
        <v>41365</v>
      </c>
      <c r="T2055" s="6">
        <f>IFERROR(DATE(YEAR(Incoming_Data[[#This Row],[Confirmed Day]]),MONTH(Incoming_Data[[#This Row],[Confirmed Day]]),1),"")</f>
        <v>41395</v>
      </c>
      <c r="U2055" s="12">
        <f>IF(ISNUMBER(Incoming_Data[[#This Row],[Completed Day]]),1,0)</f>
        <v>1</v>
      </c>
      <c r="V2055" s="12">
        <f>IF(ISNUMBER(Incoming_Data[[#This Row],[Confirmed Day]]),1,0)</f>
        <v>1</v>
      </c>
      <c r="X2055" t="s">
        <v>9612</v>
      </c>
      <c r="Y2055" s="36">
        <v>41353</v>
      </c>
      <c r="AA2055" t="s">
        <v>1514</v>
      </c>
      <c r="AB2055" s="36">
        <v>41417</v>
      </c>
    </row>
    <row r="2056" spans="2:28" x14ac:dyDescent="0.25">
      <c r="B2056" s="24" t="s">
        <v>30</v>
      </c>
      <c r="C2056" s="24" t="s">
        <v>17</v>
      </c>
      <c r="D2056" s="24" t="s">
        <v>2189</v>
      </c>
      <c r="E2056" s="24" t="s">
        <v>10303</v>
      </c>
      <c r="F2056" s="24" t="s">
        <v>10826</v>
      </c>
      <c r="G2056" s="36">
        <v>41303</v>
      </c>
      <c r="H2056" s="36">
        <v>41303</v>
      </c>
      <c r="I2056" s="12">
        <v>3</v>
      </c>
      <c r="J2056" s="12">
        <v>3</v>
      </c>
      <c r="K2056" s="12">
        <v>3</v>
      </c>
      <c r="L2056" s="24" t="s">
        <v>10597</v>
      </c>
      <c r="M2056" t="str">
        <f>VLOOKUP(LEFT(Incoming_Data[[#This Row],[Object ID]],1),Lookup[#All],2,FALSE)</f>
        <v>Incident</v>
      </c>
      <c r="N2056" s="36">
        <f>IFERROR(VLOOKUP(Incoming_Data[[#This Row],[Object ID]],SP_Data[#All],2,FALSE),"")</f>
        <v>41353</v>
      </c>
      <c r="O2056" s="36">
        <f>IFERROR(VLOOKUP(Incoming_Data[[#This Row],[Object ID]],Finalized_Data[#All],2,FALSE),"")</f>
        <v>41354</v>
      </c>
      <c r="P20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6" s="6">
        <f>IFERROR(DATE(YEAR(Incoming_Data[[#This Row],[Incoming Day]]),MONTH(Incoming_Data[[#This Row],[Incoming Day]]),1),"")</f>
        <v>41275</v>
      </c>
      <c r="R2056" s="3">
        <f>DATE(YEAR(Incoming_Data[[#This Row],[Incoming Day]]),1,1)</f>
        <v>41275</v>
      </c>
      <c r="S2056" s="6">
        <f>IFERROR(DATE(YEAR(Incoming_Data[[#This Row],[Completed Day]]),MONTH(Incoming_Data[[#This Row],[Completed Day]]),1),"")</f>
        <v>41334</v>
      </c>
      <c r="T2056" s="6">
        <f>IFERROR(DATE(YEAR(Incoming_Data[[#This Row],[Confirmed Day]]),MONTH(Incoming_Data[[#This Row],[Confirmed Day]]),1),"")</f>
        <v>41334</v>
      </c>
      <c r="U2056" s="12">
        <f>IF(ISNUMBER(Incoming_Data[[#This Row],[Completed Day]]),1,0)</f>
        <v>1</v>
      </c>
      <c r="V2056" s="12">
        <f>IF(ISNUMBER(Incoming_Data[[#This Row],[Confirmed Day]]),1,0)</f>
        <v>1</v>
      </c>
      <c r="X2056" t="s">
        <v>9607</v>
      </c>
      <c r="Y2056" s="36">
        <v>41353</v>
      </c>
      <c r="AA2056" t="s">
        <v>1168</v>
      </c>
      <c r="AB2056" s="36">
        <v>41416</v>
      </c>
    </row>
    <row r="2057" spans="2:28" x14ac:dyDescent="0.25">
      <c r="B2057" s="24" t="s">
        <v>30</v>
      </c>
      <c r="C2057" s="24" t="s">
        <v>17</v>
      </c>
      <c r="D2057" s="24" t="s">
        <v>2189</v>
      </c>
      <c r="E2057" s="24" t="s">
        <v>10299</v>
      </c>
      <c r="F2057" s="24" t="s">
        <v>10826</v>
      </c>
      <c r="G2057" s="36">
        <v>41304</v>
      </c>
      <c r="H2057" s="36">
        <v>41304</v>
      </c>
      <c r="I2057" s="12">
        <v>3</v>
      </c>
      <c r="J2057" s="12">
        <v>3</v>
      </c>
      <c r="K2057" s="12">
        <v>3</v>
      </c>
      <c r="L2057" s="24" t="s">
        <v>10597</v>
      </c>
      <c r="M2057" t="str">
        <f>VLOOKUP(LEFT(Incoming_Data[[#This Row],[Object ID]],1),Lookup[#All],2,FALSE)</f>
        <v>Incident</v>
      </c>
      <c r="N2057" s="36">
        <f>IFERROR(VLOOKUP(Incoming_Data[[#This Row],[Object ID]],SP_Data[#All],2,FALSE),"")</f>
        <v>41353</v>
      </c>
      <c r="O2057" s="36">
        <f>IFERROR(VLOOKUP(Incoming_Data[[#This Row],[Object ID]],Finalized_Data[#All],2,FALSE),"")</f>
        <v>41354</v>
      </c>
      <c r="P20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7" s="6">
        <f>IFERROR(DATE(YEAR(Incoming_Data[[#This Row],[Incoming Day]]),MONTH(Incoming_Data[[#This Row],[Incoming Day]]),1),"")</f>
        <v>41275</v>
      </c>
      <c r="R2057" s="3">
        <f>DATE(YEAR(Incoming_Data[[#This Row],[Incoming Day]]),1,1)</f>
        <v>41275</v>
      </c>
      <c r="S2057" s="6">
        <f>IFERROR(DATE(YEAR(Incoming_Data[[#This Row],[Completed Day]]),MONTH(Incoming_Data[[#This Row],[Completed Day]]),1),"")</f>
        <v>41334</v>
      </c>
      <c r="T2057" s="6">
        <f>IFERROR(DATE(YEAR(Incoming_Data[[#This Row],[Confirmed Day]]),MONTH(Incoming_Data[[#This Row],[Confirmed Day]]),1),"")</f>
        <v>41334</v>
      </c>
      <c r="U2057" s="12">
        <f>IF(ISNUMBER(Incoming_Data[[#This Row],[Completed Day]]),1,0)</f>
        <v>1</v>
      </c>
      <c r="V2057" s="12">
        <f>IF(ISNUMBER(Incoming_Data[[#This Row],[Confirmed Day]]),1,0)</f>
        <v>1</v>
      </c>
      <c r="X2057" t="s">
        <v>9593</v>
      </c>
      <c r="Y2057" s="36">
        <v>41353</v>
      </c>
      <c r="AA2057" t="s">
        <v>1170</v>
      </c>
      <c r="AB2057" s="36">
        <v>41408</v>
      </c>
    </row>
    <row r="2058" spans="2:28" x14ac:dyDescent="0.25">
      <c r="B2058" s="24" t="s">
        <v>30</v>
      </c>
      <c r="C2058" s="24" t="s">
        <v>17</v>
      </c>
      <c r="D2058" s="24" t="s">
        <v>2189</v>
      </c>
      <c r="E2058" s="24" t="s">
        <v>9612</v>
      </c>
      <c r="F2058" s="24" t="s">
        <v>12050</v>
      </c>
      <c r="G2058" s="36">
        <v>41326</v>
      </c>
      <c r="H2058" s="36">
        <v>41326</v>
      </c>
      <c r="I2058" s="12">
        <v>3</v>
      </c>
      <c r="J2058" s="12">
        <v>3</v>
      </c>
      <c r="K2058" s="12">
        <v>3</v>
      </c>
      <c r="L2058" s="24" t="s">
        <v>10597</v>
      </c>
      <c r="M2058" t="str">
        <f>VLOOKUP(LEFT(Incoming_Data[[#This Row],[Object ID]],1),Lookup[#All],2,FALSE)</f>
        <v>Incident</v>
      </c>
      <c r="N2058" s="36">
        <f>IFERROR(VLOOKUP(Incoming_Data[[#This Row],[Object ID]],SP_Data[#All],2,FALSE),"")</f>
        <v>41353</v>
      </c>
      <c r="O2058" s="36">
        <f>IFERROR(VLOOKUP(Incoming_Data[[#This Row],[Object ID]],Finalized_Data[#All],2,FALSE),"")</f>
        <v>41384</v>
      </c>
      <c r="P20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58" s="6">
        <f>IFERROR(DATE(YEAR(Incoming_Data[[#This Row],[Incoming Day]]),MONTH(Incoming_Data[[#This Row],[Incoming Day]]),1),"")</f>
        <v>41306</v>
      </c>
      <c r="R2058" s="3">
        <f>DATE(YEAR(Incoming_Data[[#This Row],[Incoming Day]]),1,1)</f>
        <v>41275</v>
      </c>
      <c r="S2058" s="6">
        <f>IFERROR(DATE(YEAR(Incoming_Data[[#This Row],[Completed Day]]),MONTH(Incoming_Data[[#This Row],[Completed Day]]),1),"")</f>
        <v>41334</v>
      </c>
      <c r="T2058" s="6">
        <f>IFERROR(DATE(YEAR(Incoming_Data[[#This Row],[Confirmed Day]]),MONTH(Incoming_Data[[#This Row],[Confirmed Day]]),1),"")</f>
        <v>41365</v>
      </c>
      <c r="U2058" s="12">
        <f>IF(ISNUMBER(Incoming_Data[[#This Row],[Completed Day]]),1,0)</f>
        <v>1</v>
      </c>
      <c r="V2058" s="12">
        <f>IF(ISNUMBER(Incoming_Data[[#This Row],[Confirmed Day]]),1,0)</f>
        <v>1</v>
      </c>
      <c r="X2058" t="s">
        <v>9563</v>
      </c>
      <c r="Y2058" s="36">
        <v>41353</v>
      </c>
      <c r="AA2058" t="s">
        <v>1172</v>
      </c>
      <c r="AB2058" s="36">
        <v>41420</v>
      </c>
    </row>
    <row r="2059" spans="2:28" x14ac:dyDescent="0.25">
      <c r="B2059" s="24" t="s">
        <v>30</v>
      </c>
      <c r="C2059" s="24" t="s">
        <v>17</v>
      </c>
      <c r="D2059" s="24" t="s">
        <v>2189</v>
      </c>
      <c r="E2059" s="24" t="s">
        <v>8780</v>
      </c>
      <c r="F2059" s="24" t="s">
        <v>731</v>
      </c>
      <c r="G2059" s="36">
        <v>41333</v>
      </c>
      <c r="H2059" s="36">
        <v>41333</v>
      </c>
      <c r="I2059" s="12">
        <v>3</v>
      </c>
      <c r="J2059" s="12">
        <v>3</v>
      </c>
      <c r="K2059" s="12">
        <v>3</v>
      </c>
      <c r="L2059" s="24" t="s">
        <v>10597</v>
      </c>
      <c r="M2059" t="str">
        <f>VLOOKUP(LEFT(Incoming_Data[[#This Row],[Object ID]],1),Lookup[#All],2,FALSE)</f>
        <v>Incident</v>
      </c>
      <c r="N2059" s="36" t="str">
        <f>IFERROR(VLOOKUP(Incoming_Data[[#This Row],[Object ID]],SP_Data[#All],2,FALSE),"")</f>
        <v/>
      </c>
      <c r="O2059" s="36">
        <f>IFERROR(VLOOKUP(Incoming_Data[[#This Row],[Object ID]],Finalized_Data[#All],2,FALSE),"")</f>
        <v>41384</v>
      </c>
      <c r="P20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059" s="6">
        <f>IFERROR(DATE(YEAR(Incoming_Data[[#This Row],[Incoming Day]]),MONTH(Incoming_Data[[#This Row],[Incoming Day]]),1),"")</f>
        <v>41306</v>
      </c>
      <c r="R2059" s="3">
        <f>DATE(YEAR(Incoming_Data[[#This Row],[Incoming Day]]),1,1)</f>
        <v>41275</v>
      </c>
      <c r="S2059" s="6" t="str">
        <f>IFERROR(DATE(YEAR(Incoming_Data[[#This Row],[Completed Day]]),MONTH(Incoming_Data[[#This Row],[Completed Day]]),1),"")</f>
        <v/>
      </c>
      <c r="T2059" s="6">
        <f>IFERROR(DATE(YEAR(Incoming_Data[[#This Row],[Confirmed Day]]),MONTH(Incoming_Data[[#This Row],[Confirmed Day]]),1),"")</f>
        <v>41365</v>
      </c>
      <c r="U2059" s="12">
        <f>IF(ISNUMBER(Incoming_Data[[#This Row],[Completed Day]]),1,0)</f>
        <v>0</v>
      </c>
      <c r="V2059" s="12">
        <f>IF(ISNUMBER(Incoming_Data[[#This Row],[Confirmed Day]]),1,0)</f>
        <v>1</v>
      </c>
      <c r="X2059" t="s">
        <v>9558</v>
      </c>
      <c r="Y2059" s="36">
        <v>41353</v>
      </c>
      <c r="AA2059" t="s">
        <v>12603</v>
      </c>
      <c r="AB2059" s="36">
        <v>41428</v>
      </c>
    </row>
    <row r="2060" spans="2:28" x14ac:dyDescent="0.25">
      <c r="B2060" s="24" t="s">
        <v>30</v>
      </c>
      <c r="C2060" s="24" t="s">
        <v>17</v>
      </c>
      <c r="D2060" s="24" t="s">
        <v>2189</v>
      </c>
      <c r="E2060" s="24" t="s">
        <v>8177</v>
      </c>
      <c r="F2060" s="24" t="s">
        <v>12051</v>
      </c>
      <c r="G2060" s="36">
        <v>41317</v>
      </c>
      <c r="H2060" s="36">
        <v>41317</v>
      </c>
      <c r="I2060" s="12">
        <v>4</v>
      </c>
      <c r="J2060" s="12">
        <v>4</v>
      </c>
      <c r="K2060" s="12">
        <v>4</v>
      </c>
      <c r="L2060" s="24" t="s">
        <v>10597</v>
      </c>
      <c r="M2060" t="str">
        <f>VLOOKUP(LEFT(Incoming_Data[[#This Row],[Object ID]],1),Lookup[#All],2,FALSE)</f>
        <v>Incident</v>
      </c>
      <c r="N2060" s="36">
        <f>IFERROR(VLOOKUP(Incoming_Data[[#This Row],[Object ID]],SP_Data[#All],2,FALSE),"")</f>
        <v>41353</v>
      </c>
      <c r="O2060" s="36">
        <f>IFERROR(VLOOKUP(Incoming_Data[[#This Row],[Object ID]],Finalized_Data[#All],2,FALSE),"")</f>
        <v>41425</v>
      </c>
      <c r="P20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0" s="6">
        <f>IFERROR(DATE(YEAR(Incoming_Data[[#This Row],[Incoming Day]]),MONTH(Incoming_Data[[#This Row],[Incoming Day]]),1),"")</f>
        <v>41306</v>
      </c>
      <c r="R2060" s="3">
        <f>DATE(YEAR(Incoming_Data[[#This Row],[Incoming Day]]),1,1)</f>
        <v>41275</v>
      </c>
      <c r="S2060" s="6">
        <f>IFERROR(DATE(YEAR(Incoming_Data[[#This Row],[Completed Day]]),MONTH(Incoming_Data[[#This Row],[Completed Day]]),1),"")</f>
        <v>41334</v>
      </c>
      <c r="T2060" s="6">
        <f>IFERROR(DATE(YEAR(Incoming_Data[[#This Row],[Confirmed Day]]),MONTH(Incoming_Data[[#This Row],[Confirmed Day]]),1),"")</f>
        <v>41395</v>
      </c>
      <c r="U2060" s="12">
        <f>IF(ISNUMBER(Incoming_Data[[#This Row],[Completed Day]]),1,0)</f>
        <v>1</v>
      </c>
      <c r="V2060" s="12">
        <f>IF(ISNUMBER(Incoming_Data[[#This Row],[Confirmed Day]]),1,0)</f>
        <v>1</v>
      </c>
      <c r="X2060" t="s">
        <v>9567</v>
      </c>
      <c r="Y2060" s="36">
        <v>41353</v>
      </c>
      <c r="AA2060" t="s">
        <v>1518</v>
      </c>
      <c r="AB2060" s="36">
        <v>41417</v>
      </c>
    </row>
    <row r="2061" spans="2:28" x14ac:dyDescent="0.25">
      <c r="B2061" s="24" t="s">
        <v>30</v>
      </c>
      <c r="C2061" s="24" t="s">
        <v>17</v>
      </c>
      <c r="D2061" s="24" t="s">
        <v>2189</v>
      </c>
      <c r="E2061" s="24" t="s">
        <v>7646</v>
      </c>
      <c r="F2061" s="24" t="s">
        <v>12052</v>
      </c>
      <c r="G2061" s="36">
        <v>41348</v>
      </c>
      <c r="H2061" s="36">
        <v>41348</v>
      </c>
      <c r="I2061" s="12">
        <v>3</v>
      </c>
      <c r="J2061" s="12">
        <v>3</v>
      </c>
      <c r="K2061" s="12">
        <v>3</v>
      </c>
      <c r="L2061" s="24" t="s">
        <v>10597</v>
      </c>
      <c r="M2061" t="str">
        <f>VLOOKUP(LEFT(Incoming_Data[[#This Row],[Object ID]],1),Lookup[#All],2,FALSE)</f>
        <v>Incident</v>
      </c>
      <c r="N2061" s="36">
        <f>IFERROR(VLOOKUP(Incoming_Data[[#This Row],[Object ID]],SP_Data[#All],2,FALSE),"")</f>
        <v>41353</v>
      </c>
      <c r="O2061" s="36">
        <f>IFERROR(VLOOKUP(Incoming_Data[[#This Row],[Object ID]],Finalized_Data[#All],2,FALSE),"")</f>
        <v>41384</v>
      </c>
      <c r="P20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1" s="6">
        <f>IFERROR(DATE(YEAR(Incoming_Data[[#This Row],[Incoming Day]]),MONTH(Incoming_Data[[#This Row],[Incoming Day]]),1),"")</f>
        <v>41334</v>
      </c>
      <c r="R2061" s="3">
        <f>DATE(YEAR(Incoming_Data[[#This Row],[Incoming Day]]),1,1)</f>
        <v>41275</v>
      </c>
      <c r="S2061" s="6">
        <f>IFERROR(DATE(YEAR(Incoming_Data[[#This Row],[Completed Day]]),MONTH(Incoming_Data[[#This Row],[Completed Day]]),1),"")</f>
        <v>41334</v>
      </c>
      <c r="T2061" s="6">
        <f>IFERROR(DATE(YEAR(Incoming_Data[[#This Row],[Confirmed Day]]),MONTH(Incoming_Data[[#This Row],[Confirmed Day]]),1),"")</f>
        <v>41365</v>
      </c>
      <c r="U2061" s="12">
        <f>IF(ISNUMBER(Incoming_Data[[#This Row],[Completed Day]]),1,0)</f>
        <v>1</v>
      </c>
      <c r="V2061" s="12">
        <f>IF(ISNUMBER(Incoming_Data[[#This Row],[Confirmed Day]]),1,0)</f>
        <v>1</v>
      </c>
      <c r="X2061" t="s">
        <v>9537</v>
      </c>
      <c r="Y2061" s="36">
        <v>41353</v>
      </c>
      <c r="AA2061" t="s">
        <v>1174</v>
      </c>
      <c r="AB2061" s="36">
        <v>41408</v>
      </c>
    </row>
    <row r="2062" spans="2:28" x14ac:dyDescent="0.25">
      <c r="B2062" s="24" t="s">
        <v>30</v>
      </c>
      <c r="C2062" s="24" t="s">
        <v>17</v>
      </c>
      <c r="D2062" s="24" t="s">
        <v>2189</v>
      </c>
      <c r="E2062" s="24" t="s">
        <v>7370</v>
      </c>
      <c r="F2062" s="24" t="s">
        <v>12053</v>
      </c>
      <c r="G2062" s="36">
        <v>41309</v>
      </c>
      <c r="H2062" s="36">
        <v>41309</v>
      </c>
      <c r="I2062" s="12">
        <v>3</v>
      </c>
      <c r="J2062" s="12">
        <v>3</v>
      </c>
      <c r="K2062" s="12">
        <v>3</v>
      </c>
      <c r="L2062" s="24" t="s">
        <v>10597</v>
      </c>
      <c r="M2062" t="str">
        <f>VLOOKUP(LEFT(Incoming_Data[[#This Row],[Object ID]],1),Lookup[#All],2,FALSE)</f>
        <v>Incident</v>
      </c>
      <c r="N2062" s="36">
        <f>IFERROR(VLOOKUP(Incoming_Data[[#This Row],[Object ID]],SP_Data[#All],2,FALSE),"")</f>
        <v>41356</v>
      </c>
      <c r="O2062" s="36">
        <f>IFERROR(VLOOKUP(Incoming_Data[[#This Row],[Object ID]],Finalized_Data[#All],2,FALSE),"")</f>
        <v>41425</v>
      </c>
      <c r="P20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2" s="6">
        <f>IFERROR(DATE(YEAR(Incoming_Data[[#This Row],[Incoming Day]]),MONTH(Incoming_Data[[#This Row],[Incoming Day]]),1),"")</f>
        <v>41306</v>
      </c>
      <c r="R2062" s="3">
        <f>DATE(YEAR(Incoming_Data[[#This Row],[Incoming Day]]),1,1)</f>
        <v>41275</v>
      </c>
      <c r="S2062" s="6">
        <f>IFERROR(DATE(YEAR(Incoming_Data[[#This Row],[Completed Day]]),MONTH(Incoming_Data[[#This Row],[Completed Day]]),1),"")</f>
        <v>41334</v>
      </c>
      <c r="T2062" s="6">
        <f>IFERROR(DATE(YEAR(Incoming_Data[[#This Row],[Confirmed Day]]),MONTH(Incoming_Data[[#This Row],[Confirmed Day]]),1),"")</f>
        <v>41395</v>
      </c>
      <c r="U2062" s="12">
        <f>IF(ISNUMBER(Incoming_Data[[#This Row],[Completed Day]]),1,0)</f>
        <v>1</v>
      </c>
      <c r="V2062" s="12">
        <f>IF(ISNUMBER(Incoming_Data[[#This Row],[Confirmed Day]]),1,0)</f>
        <v>1</v>
      </c>
      <c r="X2062" t="s">
        <v>9528</v>
      </c>
      <c r="Y2062" s="36">
        <v>41353</v>
      </c>
      <c r="AA2062" t="s">
        <v>2071</v>
      </c>
      <c r="AB2062" s="36">
        <v>41386</v>
      </c>
    </row>
    <row r="2063" spans="2:28" x14ac:dyDescent="0.25">
      <c r="B2063" s="24" t="s">
        <v>30</v>
      </c>
      <c r="C2063" s="24" t="s">
        <v>17</v>
      </c>
      <c r="D2063" s="24" t="s">
        <v>2189</v>
      </c>
      <c r="E2063" s="24" t="s">
        <v>12054</v>
      </c>
      <c r="F2063" s="24" t="s">
        <v>12055</v>
      </c>
      <c r="G2063" s="36">
        <v>41351</v>
      </c>
      <c r="H2063" s="36">
        <v>41351</v>
      </c>
      <c r="I2063" s="12">
        <v>3</v>
      </c>
      <c r="J2063" s="12">
        <v>2</v>
      </c>
      <c r="K2063" s="12">
        <v>2</v>
      </c>
      <c r="L2063" s="24" t="s">
        <v>10625</v>
      </c>
      <c r="M2063" t="str">
        <f>VLOOKUP(LEFT(Incoming_Data[[#This Row],[Object ID]],1),Lookup[#All],2,FALSE)</f>
        <v>Incident</v>
      </c>
      <c r="N2063" s="36">
        <f>IFERROR(VLOOKUP(Incoming_Data[[#This Row],[Object ID]],SP_Data[#All],2,FALSE),"")</f>
        <v>41425</v>
      </c>
      <c r="O2063" s="36" t="str">
        <f>IFERROR(VLOOKUP(Incoming_Data[[#This Row],[Object ID]],Finalized_Data[#All],2,FALSE),"")</f>
        <v/>
      </c>
      <c r="P20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3" s="6">
        <f>IFERROR(DATE(YEAR(Incoming_Data[[#This Row],[Incoming Day]]),MONTH(Incoming_Data[[#This Row],[Incoming Day]]),1),"")</f>
        <v>41334</v>
      </c>
      <c r="R2063" s="3">
        <f>DATE(YEAR(Incoming_Data[[#This Row],[Incoming Day]]),1,1)</f>
        <v>41275</v>
      </c>
      <c r="S2063" s="6">
        <f>IFERROR(DATE(YEAR(Incoming_Data[[#This Row],[Completed Day]]),MONTH(Incoming_Data[[#This Row],[Completed Day]]),1),"")</f>
        <v>41395</v>
      </c>
      <c r="T2063" s="6" t="str">
        <f>IFERROR(DATE(YEAR(Incoming_Data[[#This Row],[Confirmed Day]]),MONTH(Incoming_Data[[#This Row],[Confirmed Day]]),1),"")</f>
        <v/>
      </c>
      <c r="U2063" s="12">
        <f>IF(ISNUMBER(Incoming_Data[[#This Row],[Completed Day]]),1,0)</f>
        <v>1</v>
      </c>
      <c r="V2063" s="12">
        <f>IF(ISNUMBER(Incoming_Data[[#This Row],[Confirmed Day]]),1,0)</f>
        <v>0</v>
      </c>
      <c r="X2063" t="s">
        <v>9510</v>
      </c>
      <c r="Y2063" s="36">
        <v>41353</v>
      </c>
      <c r="AA2063" t="s">
        <v>1176</v>
      </c>
      <c r="AB2063" s="36">
        <v>41416</v>
      </c>
    </row>
    <row r="2064" spans="2:28" x14ac:dyDescent="0.25">
      <c r="B2064" s="24" t="s">
        <v>30</v>
      </c>
      <c r="C2064" s="24" t="s">
        <v>17</v>
      </c>
      <c r="D2064" s="24" t="s">
        <v>2189</v>
      </c>
      <c r="E2064" s="24" t="s">
        <v>6754</v>
      </c>
      <c r="F2064" s="24" t="s">
        <v>12005</v>
      </c>
      <c r="G2064" s="36">
        <v>41355</v>
      </c>
      <c r="H2064" s="36">
        <v>41355</v>
      </c>
      <c r="I2064" s="12">
        <v>3</v>
      </c>
      <c r="J2064" s="12">
        <v>3</v>
      </c>
      <c r="K2064" s="12">
        <v>3</v>
      </c>
      <c r="L2064" s="24" t="s">
        <v>10597</v>
      </c>
      <c r="M2064" t="str">
        <f>VLOOKUP(LEFT(Incoming_Data[[#This Row],[Object ID]],1),Lookup[#All],2,FALSE)</f>
        <v>Incident</v>
      </c>
      <c r="N2064" s="36">
        <f>IFERROR(VLOOKUP(Incoming_Data[[#This Row],[Object ID]],SP_Data[#All],2,FALSE),"")</f>
        <v>41355</v>
      </c>
      <c r="O2064" s="36">
        <f>IFERROR(VLOOKUP(Incoming_Data[[#This Row],[Object ID]],Finalized_Data[#All],2,FALSE),"")</f>
        <v>41355</v>
      </c>
      <c r="P20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4" s="6">
        <f>IFERROR(DATE(YEAR(Incoming_Data[[#This Row],[Incoming Day]]),MONTH(Incoming_Data[[#This Row],[Incoming Day]]),1),"")</f>
        <v>41334</v>
      </c>
      <c r="R2064" s="3">
        <f>DATE(YEAR(Incoming_Data[[#This Row],[Incoming Day]]),1,1)</f>
        <v>41275</v>
      </c>
      <c r="S2064" s="6">
        <f>IFERROR(DATE(YEAR(Incoming_Data[[#This Row],[Completed Day]]),MONTH(Incoming_Data[[#This Row],[Completed Day]]),1),"")</f>
        <v>41334</v>
      </c>
      <c r="T2064" s="6">
        <f>IFERROR(DATE(YEAR(Incoming_Data[[#This Row],[Confirmed Day]]),MONTH(Incoming_Data[[#This Row],[Confirmed Day]]),1),"")</f>
        <v>41334</v>
      </c>
      <c r="U2064" s="12">
        <f>IF(ISNUMBER(Incoming_Data[[#This Row],[Completed Day]]),1,0)</f>
        <v>1</v>
      </c>
      <c r="V2064" s="12">
        <f>IF(ISNUMBER(Incoming_Data[[#This Row],[Confirmed Day]]),1,0)</f>
        <v>1</v>
      </c>
      <c r="X2064" t="s">
        <v>9501</v>
      </c>
      <c r="Y2064" s="36">
        <v>41353</v>
      </c>
      <c r="AA2064" t="s">
        <v>1178</v>
      </c>
      <c r="AB2064" s="36">
        <v>41416</v>
      </c>
    </row>
    <row r="2065" spans="2:28" x14ac:dyDescent="0.25">
      <c r="B2065" s="24" t="s">
        <v>30</v>
      </c>
      <c r="C2065" s="24" t="s">
        <v>17</v>
      </c>
      <c r="D2065" s="24" t="s">
        <v>2189</v>
      </c>
      <c r="E2065" s="24" t="s">
        <v>6759</v>
      </c>
      <c r="F2065" s="24" t="s">
        <v>290</v>
      </c>
      <c r="G2065" s="36">
        <v>41355</v>
      </c>
      <c r="H2065" s="36">
        <v>41355</v>
      </c>
      <c r="I2065" s="12">
        <v>3</v>
      </c>
      <c r="J2065" s="12">
        <v>3</v>
      </c>
      <c r="K2065" s="12">
        <v>3</v>
      </c>
      <c r="L2065" s="24" t="s">
        <v>10597</v>
      </c>
      <c r="M2065" t="str">
        <f>VLOOKUP(LEFT(Incoming_Data[[#This Row],[Object ID]],1),Lookup[#All],2,FALSE)</f>
        <v>Incident</v>
      </c>
      <c r="N2065" s="36">
        <f>IFERROR(VLOOKUP(Incoming_Data[[#This Row],[Object ID]],SP_Data[#All],2,FALSE),"")</f>
        <v>41355</v>
      </c>
      <c r="O2065" s="36">
        <f>IFERROR(VLOOKUP(Incoming_Data[[#This Row],[Object ID]],Finalized_Data[#All],2,FALSE),"")</f>
        <v>41386</v>
      </c>
      <c r="P20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5" s="6">
        <f>IFERROR(DATE(YEAR(Incoming_Data[[#This Row],[Incoming Day]]),MONTH(Incoming_Data[[#This Row],[Incoming Day]]),1),"")</f>
        <v>41334</v>
      </c>
      <c r="R2065" s="3">
        <f>DATE(YEAR(Incoming_Data[[#This Row],[Incoming Day]]),1,1)</f>
        <v>41275</v>
      </c>
      <c r="S2065" s="6">
        <f>IFERROR(DATE(YEAR(Incoming_Data[[#This Row],[Completed Day]]),MONTH(Incoming_Data[[#This Row],[Completed Day]]),1),"")</f>
        <v>41334</v>
      </c>
      <c r="T2065" s="6">
        <f>IFERROR(DATE(YEAR(Incoming_Data[[#This Row],[Confirmed Day]]),MONTH(Incoming_Data[[#This Row],[Confirmed Day]]),1),"")</f>
        <v>41365</v>
      </c>
      <c r="U2065" s="12">
        <f>IF(ISNUMBER(Incoming_Data[[#This Row],[Completed Day]]),1,0)</f>
        <v>1</v>
      </c>
      <c r="V2065" s="12">
        <f>IF(ISNUMBER(Incoming_Data[[#This Row],[Confirmed Day]]),1,0)</f>
        <v>1</v>
      </c>
      <c r="X2065" t="s">
        <v>9477</v>
      </c>
      <c r="Y2065" s="36">
        <v>41353</v>
      </c>
      <c r="AA2065" t="s">
        <v>2073</v>
      </c>
      <c r="AB2065" s="36">
        <v>41426</v>
      </c>
    </row>
    <row r="2066" spans="2:28" x14ac:dyDescent="0.25">
      <c r="B2066" s="24" t="s">
        <v>30</v>
      </c>
      <c r="C2066" s="24" t="s">
        <v>17</v>
      </c>
      <c r="D2066" s="24" t="s">
        <v>2189</v>
      </c>
      <c r="E2066" s="24" t="s">
        <v>1043</v>
      </c>
      <c r="F2066" s="24" t="s">
        <v>1044</v>
      </c>
      <c r="G2066" s="36">
        <v>41358</v>
      </c>
      <c r="H2066" s="36">
        <v>41358</v>
      </c>
      <c r="I2066" s="12">
        <v>3</v>
      </c>
      <c r="J2066" s="12">
        <v>3</v>
      </c>
      <c r="K2066" s="12">
        <v>3</v>
      </c>
      <c r="L2066" s="24" t="s">
        <v>10597</v>
      </c>
      <c r="M2066" t="str">
        <f>VLOOKUP(LEFT(Incoming_Data[[#This Row],[Object ID]],1),Lookup[#All],2,FALSE)</f>
        <v>Incident</v>
      </c>
      <c r="N2066" s="36">
        <f>IFERROR(VLOOKUP(Incoming_Data[[#This Row],[Object ID]],SP_Data[#All],2,FALSE),"")</f>
        <v>41372</v>
      </c>
      <c r="O2066" s="36">
        <f>IFERROR(VLOOKUP(Incoming_Data[[#This Row],[Object ID]],Finalized_Data[#All],2,FALSE),"")</f>
        <v>41414</v>
      </c>
      <c r="P20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6" s="6">
        <f>IFERROR(DATE(YEAR(Incoming_Data[[#This Row],[Incoming Day]]),MONTH(Incoming_Data[[#This Row],[Incoming Day]]),1),"")</f>
        <v>41334</v>
      </c>
      <c r="R2066" s="3">
        <f>DATE(YEAR(Incoming_Data[[#This Row],[Incoming Day]]),1,1)</f>
        <v>41275</v>
      </c>
      <c r="S2066" s="6">
        <f>IFERROR(DATE(YEAR(Incoming_Data[[#This Row],[Completed Day]]),MONTH(Incoming_Data[[#This Row],[Completed Day]]),1),"")</f>
        <v>41365</v>
      </c>
      <c r="T2066" s="6">
        <f>IFERROR(DATE(YEAR(Incoming_Data[[#This Row],[Confirmed Day]]),MONTH(Incoming_Data[[#This Row],[Confirmed Day]]),1),"")</f>
        <v>41395</v>
      </c>
      <c r="U2066" s="12">
        <f>IF(ISNUMBER(Incoming_Data[[#This Row],[Completed Day]]),1,0)</f>
        <v>1</v>
      </c>
      <c r="V2066" s="12">
        <f>IF(ISNUMBER(Incoming_Data[[#This Row],[Confirmed Day]]),1,0)</f>
        <v>1</v>
      </c>
      <c r="X2066" t="s">
        <v>9462</v>
      </c>
      <c r="Y2066" s="36">
        <v>41353</v>
      </c>
      <c r="AA2066" t="s">
        <v>1180</v>
      </c>
      <c r="AB2066" s="36">
        <v>41411</v>
      </c>
    </row>
    <row r="2067" spans="2:28" x14ac:dyDescent="0.25">
      <c r="B2067" s="24" t="s">
        <v>30</v>
      </c>
      <c r="C2067" s="24" t="s">
        <v>17</v>
      </c>
      <c r="D2067" s="24" t="s">
        <v>2189</v>
      </c>
      <c r="E2067" s="24" t="s">
        <v>1084</v>
      </c>
      <c r="F2067" s="24" t="s">
        <v>1085</v>
      </c>
      <c r="G2067" s="36">
        <v>41366</v>
      </c>
      <c r="H2067" s="36">
        <v>41366</v>
      </c>
      <c r="I2067" s="12">
        <v>3</v>
      </c>
      <c r="J2067" s="12">
        <v>3</v>
      </c>
      <c r="K2067" s="12">
        <v>3</v>
      </c>
      <c r="L2067" s="24" t="s">
        <v>10597</v>
      </c>
      <c r="M2067" t="str">
        <f>VLOOKUP(LEFT(Incoming_Data[[#This Row],[Object ID]],1),Lookup[#All],2,FALSE)</f>
        <v>Incident</v>
      </c>
      <c r="N2067" s="36">
        <f>IFERROR(VLOOKUP(Incoming_Data[[#This Row],[Object ID]],SP_Data[#All],2,FALSE),"")</f>
        <v>41372</v>
      </c>
      <c r="O2067" s="36">
        <f>IFERROR(VLOOKUP(Incoming_Data[[#This Row],[Object ID]],Finalized_Data[#All],2,FALSE),"")</f>
        <v>41414</v>
      </c>
      <c r="P20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7" s="6">
        <f>IFERROR(DATE(YEAR(Incoming_Data[[#This Row],[Incoming Day]]),MONTH(Incoming_Data[[#This Row],[Incoming Day]]),1),"")</f>
        <v>41365</v>
      </c>
      <c r="R2067" s="3">
        <f>DATE(YEAR(Incoming_Data[[#This Row],[Incoming Day]]),1,1)</f>
        <v>41275</v>
      </c>
      <c r="S2067" s="6">
        <f>IFERROR(DATE(YEAR(Incoming_Data[[#This Row],[Completed Day]]),MONTH(Incoming_Data[[#This Row],[Completed Day]]),1),"")</f>
        <v>41365</v>
      </c>
      <c r="T2067" s="6">
        <f>IFERROR(DATE(YEAR(Incoming_Data[[#This Row],[Confirmed Day]]),MONTH(Incoming_Data[[#This Row],[Confirmed Day]]),1),"")</f>
        <v>41395</v>
      </c>
      <c r="U2067" s="12">
        <f>IF(ISNUMBER(Incoming_Data[[#This Row],[Completed Day]]),1,0)</f>
        <v>1</v>
      </c>
      <c r="V2067" s="12">
        <f>IF(ISNUMBER(Incoming_Data[[#This Row],[Confirmed Day]]),1,0)</f>
        <v>1</v>
      </c>
      <c r="X2067" t="s">
        <v>9470</v>
      </c>
      <c r="Y2067" s="36">
        <v>41353</v>
      </c>
      <c r="AA2067" t="s">
        <v>1703</v>
      </c>
      <c r="AB2067" s="36">
        <v>41394</v>
      </c>
    </row>
    <row r="2068" spans="2:28" x14ac:dyDescent="0.25">
      <c r="B2068" s="24" t="s">
        <v>30</v>
      </c>
      <c r="C2068" s="24" t="s">
        <v>17</v>
      </c>
      <c r="D2068" s="24" t="s">
        <v>2189</v>
      </c>
      <c r="E2068" s="24" t="s">
        <v>12056</v>
      </c>
      <c r="F2068" s="24" t="s">
        <v>12057</v>
      </c>
      <c r="G2068" s="36">
        <v>41386</v>
      </c>
      <c r="H2068" s="36">
        <v>41386</v>
      </c>
      <c r="I2068" s="12">
        <v>3</v>
      </c>
      <c r="J2068" s="12">
        <v>3</v>
      </c>
      <c r="K2068" s="12">
        <v>3</v>
      </c>
      <c r="L2068" s="24" t="s">
        <v>10625</v>
      </c>
      <c r="M2068" t="str">
        <f>VLOOKUP(LEFT(Incoming_Data[[#This Row],[Object ID]],1),Lookup[#All],2,FALSE)</f>
        <v>Incident</v>
      </c>
      <c r="N2068" s="36">
        <f>IFERROR(VLOOKUP(Incoming_Data[[#This Row],[Object ID]],SP_Data[#All],2,FALSE),"")</f>
        <v>41414</v>
      </c>
      <c r="O2068" s="36" t="str">
        <f>IFERROR(VLOOKUP(Incoming_Data[[#This Row],[Object ID]],Finalized_Data[#All],2,FALSE),"")</f>
        <v/>
      </c>
      <c r="P20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8" s="6">
        <f>IFERROR(DATE(YEAR(Incoming_Data[[#This Row],[Incoming Day]]),MONTH(Incoming_Data[[#This Row],[Incoming Day]]),1),"")</f>
        <v>41365</v>
      </c>
      <c r="R2068" s="3">
        <f>DATE(YEAR(Incoming_Data[[#This Row],[Incoming Day]]),1,1)</f>
        <v>41275</v>
      </c>
      <c r="S2068" s="6">
        <f>IFERROR(DATE(YEAR(Incoming_Data[[#This Row],[Completed Day]]),MONTH(Incoming_Data[[#This Row],[Completed Day]]),1),"")</f>
        <v>41395</v>
      </c>
      <c r="T2068" s="6" t="str">
        <f>IFERROR(DATE(YEAR(Incoming_Data[[#This Row],[Confirmed Day]]),MONTH(Incoming_Data[[#This Row],[Confirmed Day]]),1),"")</f>
        <v/>
      </c>
      <c r="U2068" s="12">
        <f>IF(ISNUMBER(Incoming_Data[[#This Row],[Completed Day]]),1,0)</f>
        <v>1</v>
      </c>
      <c r="V2068" s="12">
        <f>IF(ISNUMBER(Incoming_Data[[#This Row],[Confirmed Day]]),1,0)</f>
        <v>0</v>
      </c>
      <c r="X2068" t="s">
        <v>9422</v>
      </c>
      <c r="Y2068" s="36">
        <v>41353</v>
      </c>
      <c r="AA2068" t="s">
        <v>1705</v>
      </c>
      <c r="AB2068" s="36">
        <v>41418</v>
      </c>
    </row>
    <row r="2069" spans="2:28" x14ac:dyDescent="0.25">
      <c r="B2069" s="24" t="s">
        <v>30</v>
      </c>
      <c r="C2069" s="24" t="s">
        <v>17</v>
      </c>
      <c r="D2069" s="24" t="s">
        <v>2189</v>
      </c>
      <c r="E2069" s="24" t="s">
        <v>12058</v>
      </c>
      <c r="F2069" s="24" t="s">
        <v>12059</v>
      </c>
      <c r="G2069" s="36">
        <v>41390</v>
      </c>
      <c r="H2069" s="36">
        <v>41390</v>
      </c>
      <c r="I2069" s="12">
        <v>2</v>
      </c>
      <c r="J2069" s="12">
        <v>3</v>
      </c>
      <c r="K2069" s="12">
        <v>3</v>
      </c>
      <c r="L2069" s="24" t="s">
        <v>10625</v>
      </c>
      <c r="M2069" t="str">
        <f>VLOOKUP(LEFT(Incoming_Data[[#This Row],[Object ID]],1),Lookup[#All],2,FALSE)</f>
        <v>Incident</v>
      </c>
      <c r="N2069" s="36">
        <f>IFERROR(VLOOKUP(Incoming_Data[[#This Row],[Object ID]],SP_Data[#All],2,FALSE),"")</f>
        <v>41408</v>
      </c>
      <c r="O2069" s="36" t="str">
        <f>IFERROR(VLOOKUP(Incoming_Data[[#This Row],[Object ID]],Finalized_Data[#All],2,FALSE),"")</f>
        <v/>
      </c>
      <c r="P20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69" s="6">
        <f>IFERROR(DATE(YEAR(Incoming_Data[[#This Row],[Incoming Day]]),MONTH(Incoming_Data[[#This Row],[Incoming Day]]),1),"")</f>
        <v>41365</v>
      </c>
      <c r="R2069" s="3">
        <f>DATE(YEAR(Incoming_Data[[#This Row],[Incoming Day]]),1,1)</f>
        <v>41275</v>
      </c>
      <c r="S2069" s="6">
        <f>IFERROR(DATE(YEAR(Incoming_Data[[#This Row],[Completed Day]]),MONTH(Incoming_Data[[#This Row],[Completed Day]]),1),"")</f>
        <v>41395</v>
      </c>
      <c r="T2069" s="6" t="str">
        <f>IFERROR(DATE(YEAR(Incoming_Data[[#This Row],[Confirmed Day]]),MONTH(Incoming_Data[[#This Row],[Confirmed Day]]),1),"")</f>
        <v/>
      </c>
      <c r="U2069" s="12">
        <f>IF(ISNUMBER(Incoming_Data[[#This Row],[Completed Day]]),1,0)</f>
        <v>1</v>
      </c>
      <c r="V2069" s="12">
        <f>IF(ISNUMBER(Incoming_Data[[#This Row],[Confirmed Day]]),1,0)</f>
        <v>0</v>
      </c>
      <c r="X2069" t="s">
        <v>9405</v>
      </c>
      <c r="Y2069" s="36">
        <v>41353</v>
      </c>
      <c r="AA2069" t="s">
        <v>1182</v>
      </c>
      <c r="AB2069" s="36">
        <v>41402</v>
      </c>
    </row>
    <row r="2070" spans="2:28" x14ac:dyDescent="0.25">
      <c r="B2070" s="24" t="s">
        <v>30</v>
      </c>
      <c r="C2070" s="24" t="s">
        <v>17</v>
      </c>
      <c r="D2070" s="24" t="s">
        <v>2189</v>
      </c>
      <c r="E2070" s="24" t="s">
        <v>1214</v>
      </c>
      <c r="F2070" s="24" t="s">
        <v>1215</v>
      </c>
      <c r="G2070" s="36">
        <v>41390</v>
      </c>
      <c r="H2070" s="36">
        <v>41390</v>
      </c>
      <c r="I2070" s="12">
        <v>2</v>
      </c>
      <c r="J2070" s="12">
        <v>3</v>
      </c>
      <c r="K2070" s="12">
        <v>3</v>
      </c>
      <c r="L2070" s="24" t="s">
        <v>10597</v>
      </c>
      <c r="M2070" t="str">
        <f>VLOOKUP(LEFT(Incoming_Data[[#This Row],[Object ID]],1),Lookup[#All],2,FALSE)</f>
        <v>Incident</v>
      </c>
      <c r="N2070" s="36">
        <f>IFERROR(VLOOKUP(Incoming_Data[[#This Row],[Object ID]],SP_Data[#All],2,FALSE),"")</f>
        <v>41408</v>
      </c>
      <c r="O2070" s="36">
        <f>IFERROR(VLOOKUP(Incoming_Data[[#This Row],[Object ID]],Finalized_Data[#All],2,FALSE),"")</f>
        <v>41417</v>
      </c>
      <c r="P20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0" s="6">
        <f>IFERROR(DATE(YEAR(Incoming_Data[[#This Row],[Incoming Day]]),MONTH(Incoming_Data[[#This Row],[Incoming Day]]),1),"")</f>
        <v>41365</v>
      </c>
      <c r="R2070" s="3">
        <f>DATE(YEAR(Incoming_Data[[#This Row],[Incoming Day]]),1,1)</f>
        <v>41275</v>
      </c>
      <c r="S2070" s="6">
        <f>IFERROR(DATE(YEAR(Incoming_Data[[#This Row],[Completed Day]]),MONTH(Incoming_Data[[#This Row],[Completed Day]]),1),"")</f>
        <v>41395</v>
      </c>
      <c r="T2070" s="6">
        <f>IFERROR(DATE(YEAR(Incoming_Data[[#This Row],[Confirmed Day]]),MONTH(Incoming_Data[[#This Row],[Confirmed Day]]),1),"")</f>
        <v>41395</v>
      </c>
      <c r="U2070" s="12">
        <f>IF(ISNUMBER(Incoming_Data[[#This Row],[Completed Day]]),1,0)</f>
        <v>1</v>
      </c>
      <c r="V2070" s="12">
        <f>IF(ISNUMBER(Incoming_Data[[#This Row],[Confirmed Day]]),1,0)</f>
        <v>1</v>
      </c>
      <c r="X2070" t="s">
        <v>9385</v>
      </c>
      <c r="Y2070" s="36">
        <v>41353</v>
      </c>
      <c r="AA2070" t="s">
        <v>4230</v>
      </c>
      <c r="AB2070" s="36">
        <v>41388</v>
      </c>
    </row>
    <row r="2071" spans="2:28" x14ac:dyDescent="0.25">
      <c r="B2071" s="24" t="s">
        <v>30</v>
      </c>
      <c r="C2071" s="24" t="s">
        <v>17</v>
      </c>
      <c r="D2071" s="24" t="s">
        <v>2189</v>
      </c>
      <c r="E2071" s="24" t="s">
        <v>12060</v>
      </c>
      <c r="F2071" s="24" t="s">
        <v>12061</v>
      </c>
      <c r="G2071" s="36">
        <v>41404</v>
      </c>
      <c r="H2071" s="36">
        <v>41404</v>
      </c>
      <c r="I2071" s="12">
        <v>3</v>
      </c>
      <c r="J2071" s="12">
        <v>3</v>
      </c>
      <c r="K2071" s="12">
        <v>3</v>
      </c>
      <c r="L2071" s="24" t="s">
        <v>10625</v>
      </c>
      <c r="M2071" t="str">
        <f>VLOOKUP(LEFT(Incoming_Data[[#This Row],[Object ID]],1),Lookup[#All],2,FALSE)</f>
        <v>Incident</v>
      </c>
      <c r="N2071" s="36">
        <f>IFERROR(VLOOKUP(Incoming_Data[[#This Row],[Object ID]],SP_Data[#All],2,FALSE),"")</f>
        <v>41411</v>
      </c>
      <c r="O2071" s="36" t="str">
        <f>IFERROR(VLOOKUP(Incoming_Data[[#This Row],[Object ID]],Finalized_Data[#All],2,FALSE),"")</f>
        <v/>
      </c>
      <c r="P20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1" s="6">
        <f>IFERROR(DATE(YEAR(Incoming_Data[[#This Row],[Incoming Day]]),MONTH(Incoming_Data[[#This Row],[Incoming Day]]),1),"")</f>
        <v>41395</v>
      </c>
      <c r="R2071" s="3">
        <f>DATE(YEAR(Incoming_Data[[#This Row],[Incoming Day]]),1,1)</f>
        <v>41275</v>
      </c>
      <c r="S2071" s="6">
        <f>IFERROR(DATE(YEAR(Incoming_Data[[#This Row],[Completed Day]]),MONTH(Incoming_Data[[#This Row],[Completed Day]]),1),"")</f>
        <v>41395</v>
      </c>
      <c r="T2071" s="6" t="str">
        <f>IFERROR(DATE(YEAR(Incoming_Data[[#This Row],[Confirmed Day]]),MONTH(Incoming_Data[[#This Row],[Confirmed Day]]),1),"")</f>
        <v/>
      </c>
      <c r="U2071" s="12">
        <f>IF(ISNUMBER(Incoming_Data[[#This Row],[Completed Day]]),1,0)</f>
        <v>1</v>
      </c>
      <c r="V2071" s="12">
        <f>IF(ISNUMBER(Incoming_Data[[#This Row],[Confirmed Day]]),1,0)</f>
        <v>0</v>
      </c>
      <c r="X2071" t="s">
        <v>9381</v>
      </c>
      <c r="Y2071" s="36">
        <v>41353</v>
      </c>
      <c r="AA2071" t="s">
        <v>1184</v>
      </c>
      <c r="AB2071" s="36">
        <v>41388</v>
      </c>
    </row>
    <row r="2072" spans="2:28" x14ac:dyDescent="0.25">
      <c r="B2072" s="24" t="s">
        <v>30</v>
      </c>
      <c r="C2072" s="24" t="s">
        <v>17</v>
      </c>
      <c r="D2072" s="24" t="s">
        <v>2189</v>
      </c>
      <c r="E2072" s="24" t="s">
        <v>1282</v>
      </c>
      <c r="F2072" s="24" t="s">
        <v>1283</v>
      </c>
      <c r="G2072" s="36">
        <v>41411</v>
      </c>
      <c r="H2072" s="36">
        <v>41411</v>
      </c>
      <c r="I2072" s="12">
        <v>3</v>
      </c>
      <c r="J2072" s="12">
        <v>3</v>
      </c>
      <c r="K2072" s="12">
        <v>3</v>
      </c>
      <c r="L2072" s="24" t="s">
        <v>10597</v>
      </c>
      <c r="M2072" t="str">
        <f>VLOOKUP(LEFT(Incoming_Data[[#This Row],[Object ID]],1),Lookup[#All],2,FALSE)</f>
        <v>Incident</v>
      </c>
      <c r="N2072" s="36">
        <f>IFERROR(VLOOKUP(Incoming_Data[[#This Row],[Object ID]],SP_Data[#All],2,FALSE),"")</f>
        <v>41416</v>
      </c>
      <c r="O2072" s="36">
        <f>IFERROR(VLOOKUP(Incoming_Data[[#This Row],[Object ID]],Finalized_Data[#All],2,FALSE),"")</f>
        <v>41416</v>
      </c>
      <c r="P20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2" s="6">
        <f>IFERROR(DATE(YEAR(Incoming_Data[[#This Row],[Incoming Day]]),MONTH(Incoming_Data[[#This Row],[Incoming Day]]),1),"")</f>
        <v>41395</v>
      </c>
      <c r="R2072" s="3">
        <f>DATE(YEAR(Incoming_Data[[#This Row],[Incoming Day]]),1,1)</f>
        <v>41275</v>
      </c>
      <c r="S2072" s="6">
        <f>IFERROR(DATE(YEAR(Incoming_Data[[#This Row],[Completed Day]]),MONTH(Incoming_Data[[#This Row],[Completed Day]]),1),"")</f>
        <v>41395</v>
      </c>
      <c r="T2072" s="6">
        <f>IFERROR(DATE(YEAR(Incoming_Data[[#This Row],[Confirmed Day]]),MONTH(Incoming_Data[[#This Row],[Confirmed Day]]),1),"")</f>
        <v>41395</v>
      </c>
      <c r="U2072" s="12">
        <f>IF(ISNUMBER(Incoming_Data[[#This Row],[Completed Day]]),1,0)</f>
        <v>1</v>
      </c>
      <c r="V2072" s="12">
        <f>IF(ISNUMBER(Incoming_Data[[#This Row],[Confirmed Day]]),1,0)</f>
        <v>1</v>
      </c>
      <c r="X2072" t="s">
        <v>9377</v>
      </c>
      <c r="Y2072" s="36">
        <v>41353</v>
      </c>
      <c r="AA2072" t="s">
        <v>1522</v>
      </c>
      <c r="AB2072" s="36">
        <v>41409</v>
      </c>
    </row>
    <row r="2073" spans="2:28" x14ac:dyDescent="0.25">
      <c r="B2073" s="24" t="s">
        <v>30</v>
      </c>
      <c r="C2073" s="24" t="s">
        <v>17</v>
      </c>
      <c r="D2073" s="24" t="s">
        <v>2189</v>
      </c>
      <c r="E2073" s="24" t="s">
        <v>12062</v>
      </c>
      <c r="F2073" s="24" t="s">
        <v>12063</v>
      </c>
      <c r="G2073" s="36">
        <v>41409</v>
      </c>
      <c r="H2073" s="36">
        <v>41415</v>
      </c>
      <c r="I2073" s="12">
        <v>4</v>
      </c>
      <c r="J2073" s="12">
        <v>4</v>
      </c>
      <c r="K2073" s="12">
        <v>4</v>
      </c>
      <c r="L2073" s="24" t="s">
        <v>10625</v>
      </c>
      <c r="M2073" t="str">
        <f>VLOOKUP(LEFT(Incoming_Data[[#This Row],[Object ID]],1),Lookup[#All],2,FALSE)</f>
        <v>Incident</v>
      </c>
      <c r="N2073" s="36">
        <f>IFERROR(VLOOKUP(Incoming_Data[[#This Row],[Object ID]],SP_Data[#All],2,FALSE),"")</f>
        <v>41425</v>
      </c>
      <c r="O2073" s="36" t="str">
        <f>IFERROR(VLOOKUP(Incoming_Data[[#This Row],[Object ID]],Finalized_Data[#All],2,FALSE),"")</f>
        <v/>
      </c>
      <c r="P20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3" s="6">
        <f>IFERROR(DATE(YEAR(Incoming_Data[[#This Row],[Incoming Day]]),MONTH(Incoming_Data[[#This Row],[Incoming Day]]),1),"")</f>
        <v>41395</v>
      </c>
      <c r="R2073" s="3">
        <f>DATE(YEAR(Incoming_Data[[#This Row],[Incoming Day]]),1,1)</f>
        <v>41275</v>
      </c>
      <c r="S2073" s="6">
        <f>IFERROR(DATE(YEAR(Incoming_Data[[#This Row],[Completed Day]]),MONTH(Incoming_Data[[#This Row],[Completed Day]]),1),"")</f>
        <v>41395</v>
      </c>
      <c r="T2073" s="6" t="str">
        <f>IFERROR(DATE(YEAR(Incoming_Data[[#This Row],[Confirmed Day]]),MONTH(Incoming_Data[[#This Row],[Confirmed Day]]),1),"")</f>
        <v/>
      </c>
      <c r="U2073" s="12">
        <f>IF(ISNUMBER(Incoming_Data[[#This Row],[Completed Day]]),1,0)</f>
        <v>1</v>
      </c>
      <c r="V2073" s="12">
        <f>IF(ISNUMBER(Incoming_Data[[#This Row],[Confirmed Day]]),1,0)</f>
        <v>0</v>
      </c>
      <c r="X2073" t="s">
        <v>9373</v>
      </c>
      <c r="Y2073" s="36">
        <v>41353</v>
      </c>
      <c r="AA2073" t="s">
        <v>1524</v>
      </c>
      <c r="AB2073" s="36">
        <v>41418</v>
      </c>
    </row>
    <row r="2074" spans="2:28" x14ac:dyDescent="0.25">
      <c r="B2074" s="24" t="s">
        <v>30</v>
      </c>
      <c r="C2074" s="24" t="s">
        <v>17</v>
      </c>
      <c r="D2074" s="24" t="s">
        <v>2189</v>
      </c>
      <c r="E2074" s="24" t="s">
        <v>1302</v>
      </c>
      <c r="F2074" s="24" t="s">
        <v>1303</v>
      </c>
      <c r="G2074" s="36">
        <v>41417</v>
      </c>
      <c r="H2074" s="36">
        <v>41417</v>
      </c>
      <c r="I2074" s="12">
        <v>3</v>
      </c>
      <c r="J2074" s="12">
        <v>3</v>
      </c>
      <c r="K2074" s="12">
        <v>3</v>
      </c>
      <c r="L2074" s="24" t="s">
        <v>10597</v>
      </c>
      <c r="M2074" t="str">
        <f>VLOOKUP(LEFT(Incoming_Data[[#This Row],[Object ID]],1),Lookup[#All],2,FALSE)</f>
        <v>Incident</v>
      </c>
      <c r="N2074" s="36">
        <f>IFERROR(VLOOKUP(Incoming_Data[[#This Row],[Object ID]],SP_Data[#All],2,FALSE),"")</f>
        <v>41423</v>
      </c>
      <c r="O2074" s="36">
        <f>IFERROR(VLOOKUP(Incoming_Data[[#This Row],[Object ID]],Finalized_Data[#All],2,FALSE),"")</f>
        <v>41423</v>
      </c>
      <c r="P20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4" s="6">
        <f>IFERROR(DATE(YEAR(Incoming_Data[[#This Row],[Incoming Day]]),MONTH(Incoming_Data[[#This Row],[Incoming Day]]),1),"")</f>
        <v>41395</v>
      </c>
      <c r="R2074" s="3">
        <f>DATE(YEAR(Incoming_Data[[#This Row],[Incoming Day]]),1,1)</f>
        <v>41275</v>
      </c>
      <c r="S2074" s="6">
        <f>IFERROR(DATE(YEAR(Incoming_Data[[#This Row],[Completed Day]]),MONTH(Incoming_Data[[#This Row],[Completed Day]]),1),"")</f>
        <v>41395</v>
      </c>
      <c r="T2074" s="6">
        <f>IFERROR(DATE(YEAR(Incoming_Data[[#This Row],[Confirmed Day]]),MONTH(Incoming_Data[[#This Row],[Confirmed Day]]),1),"")</f>
        <v>41395</v>
      </c>
      <c r="U2074" s="12">
        <f>IF(ISNUMBER(Incoming_Data[[#This Row],[Completed Day]]),1,0)</f>
        <v>1</v>
      </c>
      <c r="V2074" s="12">
        <f>IF(ISNUMBER(Incoming_Data[[#This Row],[Confirmed Day]]),1,0)</f>
        <v>1</v>
      </c>
      <c r="X2074" t="s">
        <v>9365</v>
      </c>
      <c r="Y2074" s="36">
        <v>41353</v>
      </c>
      <c r="AA2074" t="s">
        <v>1526</v>
      </c>
      <c r="AB2074" s="36">
        <v>41395</v>
      </c>
    </row>
    <row r="2075" spans="2:28" x14ac:dyDescent="0.25">
      <c r="B2075" s="24" t="s">
        <v>30</v>
      </c>
      <c r="C2075" s="24" t="s">
        <v>17</v>
      </c>
      <c r="D2075" s="24" t="s">
        <v>2200</v>
      </c>
      <c r="E2075" s="24" t="s">
        <v>10182</v>
      </c>
      <c r="F2075" s="24" t="s">
        <v>12064</v>
      </c>
      <c r="G2075" s="36">
        <v>41313</v>
      </c>
      <c r="H2075" s="36">
        <v>41313</v>
      </c>
      <c r="I2075" s="12">
        <v>3</v>
      </c>
      <c r="J2075" s="12">
        <v>3</v>
      </c>
      <c r="K2075" s="12">
        <v>3</v>
      </c>
      <c r="L2075" s="24" t="s">
        <v>10597</v>
      </c>
      <c r="M2075" t="str">
        <f>VLOOKUP(LEFT(Incoming_Data[[#This Row],[Object ID]],1),Lookup[#All],2,FALSE)</f>
        <v>Service Request</v>
      </c>
      <c r="N2075" s="36">
        <f>IFERROR(VLOOKUP(Incoming_Data[[#This Row],[Object ID]],SP_Data[#All],2,FALSE),"")</f>
        <v>41353</v>
      </c>
      <c r="O2075" s="36">
        <f>IFERROR(VLOOKUP(Incoming_Data[[#This Row],[Object ID]],Finalized_Data[#All],2,FALSE),"")</f>
        <v>41384</v>
      </c>
      <c r="P20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5" s="6">
        <f>IFERROR(DATE(YEAR(Incoming_Data[[#This Row],[Incoming Day]]),MONTH(Incoming_Data[[#This Row],[Incoming Day]]),1),"")</f>
        <v>41306</v>
      </c>
      <c r="R2075" s="3">
        <f>DATE(YEAR(Incoming_Data[[#This Row],[Incoming Day]]),1,1)</f>
        <v>41275</v>
      </c>
      <c r="S2075" s="6">
        <f>IFERROR(DATE(YEAR(Incoming_Data[[#This Row],[Completed Day]]),MONTH(Incoming_Data[[#This Row],[Completed Day]]),1),"")</f>
        <v>41334</v>
      </c>
      <c r="T2075" s="6">
        <f>IFERROR(DATE(YEAR(Incoming_Data[[#This Row],[Confirmed Day]]),MONTH(Incoming_Data[[#This Row],[Confirmed Day]]),1),"")</f>
        <v>41365</v>
      </c>
      <c r="U2075" s="12">
        <f>IF(ISNUMBER(Incoming_Data[[#This Row],[Completed Day]]),1,0)</f>
        <v>1</v>
      </c>
      <c r="V2075" s="12">
        <f>IF(ISNUMBER(Incoming_Data[[#This Row],[Confirmed Day]]),1,0)</f>
        <v>1</v>
      </c>
      <c r="X2075" t="s">
        <v>9343</v>
      </c>
      <c r="Y2075" s="36">
        <v>41353</v>
      </c>
      <c r="AA2075" t="s">
        <v>1528</v>
      </c>
      <c r="AB2075" s="36">
        <v>41426</v>
      </c>
    </row>
    <row r="2076" spans="2:28" x14ac:dyDescent="0.25">
      <c r="B2076" s="24" t="s">
        <v>30</v>
      </c>
      <c r="C2076" s="24" t="s">
        <v>17</v>
      </c>
      <c r="D2076" s="24" t="s">
        <v>2200</v>
      </c>
      <c r="E2076" s="24" t="s">
        <v>12065</v>
      </c>
      <c r="F2076" s="24" t="s">
        <v>12066</v>
      </c>
      <c r="G2076" s="36">
        <v>41355</v>
      </c>
      <c r="H2076" s="36">
        <v>41355</v>
      </c>
      <c r="I2076" s="12">
        <v>3</v>
      </c>
      <c r="J2076" s="12">
        <v>3</v>
      </c>
      <c r="K2076" s="12">
        <v>3</v>
      </c>
      <c r="L2076" s="24" t="s">
        <v>10599</v>
      </c>
      <c r="M2076" t="str">
        <f>VLOOKUP(LEFT(Incoming_Data[[#This Row],[Object ID]],1),Lookup[#All],2,FALSE)</f>
        <v>Service Request</v>
      </c>
      <c r="N2076" s="36">
        <f>IFERROR(VLOOKUP(Incoming_Data[[#This Row],[Object ID]],SP_Data[#All],2,FALSE),"")</f>
        <v>41409</v>
      </c>
      <c r="O2076" s="36" t="str">
        <f>IFERROR(VLOOKUP(Incoming_Data[[#This Row],[Object ID]],Finalized_Data[#All],2,FALSE),"")</f>
        <v/>
      </c>
      <c r="P20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6" s="6">
        <f>IFERROR(DATE(YEAR(Incoming_Data[[#This Row],[Incoming Day]]),MONTH(Incoming_Data[[#This Row],[Incoming Day]]),1),"")</f>
        <v>41334</v>
      </c>
      <c r="R2076" s="3">
        <f>DATE(YEAR(Incoming_Data[[#This Row],[Incoming Day]]),1,1)</f>
        <v>41275</v>
      </c>
      <c r="S2076" s="6">
        <f>IFERROR(DATE(YEAR(Incoming_Data[[#This Row],[Completed Day]]),MONTH(Incoming_Data[[#This Row],[Completed Day]]),1),"")</f>
        <v>41395</v>
      </c>
      <c r="T2076" s="6" t="str">
        <f>IFERROR(DATE(YEAR(Incoming_Data[[#This Row],[Confirmed Day]]),MONTH(Incoming_Data[[#This Row],[Confirmed Day]]),1),"")</f>
        <v/>
      </c>
      <c r="U2076" s="12">
        <f>IF(ISNUMBER(Incoming_Data[[#This Row],[Completed Day]]),1,0)</f>
        <v>1</v>
      </c>
      <c r="V2076" s="12">
        <f>IF(ISNUMBER(Incoming_Data[[#This Row],[Confirmed Day]]),1,0)</f>
        <v>0</v>
      </c>
      <c r="X2076" t="s">
        <v>9304</v>
      </c>
      <c r="Y2076" s="36">
        <v>41353</v>
      </c>
      <c r="AA2076" t="s">
        <v>1186</v>
      </c>
      <c r="AB2076" s="36">
        <v>41419</v>
      </c>
    </row>
    <row r="2077" spans="2:28" x14ac:dyDescent="0.25">
      <c r="B2077" s="24" t="s">
        <v>30</v>
      </c>
      <c r="C2077" s="24" t="s">
        <v>17</v>
      </c>
      <c r="D2077" s="24" t="s">
        <v>2200</v>
      </c>
      <c r="E2077" s="24" t="s">
        <v>328</v>
      </c>
      <c r="F2077" s="24" t="s">
        <v>329</v>
      </c>
      <c r="G2077" s="36">
        <v>41368</v>
      </c>
      <c r="H2077" s="36">
        <v>41368</v>
      </c>
      <c r="I2077" s="12">
        <v>3</v>
      </c>
      <c r="J2077" s="12">
        <v>4</v>
      </c>
      <c r="K2077" s="12">
        <v>4</v>
      </c>
      <c r="L2077" s="24" t="s">
        <v>10597</v>
      </c>
      <c r="M2077" t="str">
        <f>VLOOKUP(LEFT(Incoming_Data[[#This Row],[Object ID]],1),Lookup[#All],2,FALSE)</f>
        <v>Service Request</v>
      </c>
      <c r="N2077" s="36">
        <f>IFERROR(VLOOKUP(Incoming_Data[[#This Row],[Object ID]],SP_Data[#All],2,FALSE),"")</f>
        <v>41375</v>
      </c>
      <c r="O2077" s="36">
        <f>IFERROR(VLOOKUP(Incoming_Data[[#This Row],[Object ID]],Finalized_Data[#All],2,FALSE),"")</f>
        <v>41414</v>
      </c>
      <c r="P20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7" s="6">
        <f>IFERROR(DATE(YEAR(Incoming_Data[[#This Row],[Incoming Day]]),MONTH(Incoming_Data[[#This Row],[Incoming Day]]),1),"")</f>
        <v>41365</v>
      </c>
      <c r="R2077" s="3">
        <f>DATE(YEAR(Incoming_Data[[#This Row],[Incoming Day]]),1,1)</f>
        <v>41275</v>
      </c>
      <c r="S2077" s="6">
        <f>IFERROR(DATE(YEAR(Incoming_Data[[#This Row],[Completed Day]]),MONTH(Incoming_Data[[#This Row],[Completed Day]]),1),"")</f>
        <v>41365</v>
      </c>
      <c r="T2077" s="6">
        <f>IFERROR(DATE(YEAR(Incoming_Data[[#This Row],[Confirmed Day]]),MONTH(Incoming_Data[[#This Row],[Confirmed Day]]),1),"")</f>
        <v>41395</v>
      </c>
      <c r="U2077" s="12">
        <f>IF(ISNUMBER(Incoming_Data[[#This Row],[Completed Day]]),1,0)</f>
        <v>1</v>
      </c>
      <c r="V2077" s="12">
        <f>IF(ISNUMBER(Incoming_Data[[#This Row],[Confirmed Day]]),1,0)</f>
        <v>1</v>
      </c>
      <c r="X2077" t="s">
        <v>9333</v>
      </c>
      <c r="Y2077" s="36">
        <v>41353</v>
      </c>
      <c r="AA2077" t="s">
        <v>1530</v>
      </c>
      <c r="AB2077" s="36">
        <v>41419</v>
      </c>
    </row>
    <row r="2078" spans="2:28" x14ac:dyDescent="0.25">
      <c r="B2078" s="24" t="s">
        <v>30</v>
      </c>
      <c r="C2078" s="24" t="s">
        <v>17</v>
      </c>
      <c r="D2078" s="24" t="s">
        <v>2200</v>
      </c>
      <c r="E2078" s="24" t="s">
        <v>426</v>
      </c>
      <c r="F2078" s="24" t="s">
        <v>427</v>
      </c>
      <c r="G2078" s="36">
        <v>41374</v>
      </c>
      <c r="H2078" s="36">
        <v>41374</v>
      </c>
      <c r="I2078" s="12">
        <v>3</v>
      </c>
      <c r="J2078" s="12">
        <v>4</v>
      </c>
      <c r="K2078" s="12">
        <v>4</v>
      </c>
      <c r="L2078" s="24" t="s">
        <v>10597</v>
      </c>
      <c r="M2078" t="str">
        <f>VLOOKUP(LEFT(Incoming_Data[[#This Row],[Object ID]],1),Lookup[#All],2,FALSE)</f>
        <v>Service Request</v>
      </c>
      <c r="N2078" s="36">
        <f>IFERROR(VLOOKUP(Incoming_Data[[#This Row],[Object ID]],SP_Data[#All],2,FALSE),"")</f>
        <v>41383</v>
      </c>
      <c r="O2078" s="36">
        <f>IFERROR(VLOOKUP(Incoming_Data[[#This Row],[Object ID]],Finalized_Data[#All],2,FALSE),"")</f>
        <v>41414</v>
      </c>
      <c r="P20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8" s="6">
        <f>IFERROR(DATE(YEAR(Incoming_Data[[#This Row],[Incoming Day]]),MONTH(Incoming_Data[[#This Row],[Incoming Day]]),1),"")</f>
        <v>41365</v>
      </c>
      <c r="R2078" s="3">
        <f>DATE(YEAR(Incoming_Data[[#This Row],[Incoming Day]]),1,1)</f>
        <v>41275</v>
      </c>
      <c r="S2078" s="6">
        <f>IFERROR(DATE(YEAR(Incoming_Data[[#This Row],[Completed Day]]),MONTH(Incoming_Data[[#This Row],[Completed Day]]),1),"")</f>
        <v>41365</v>
      </c>
      <c r="T2078" s="6">
        <f>IFERROR(DATE(YEAR(Incoming_Data[[#This Row],[Confirmed Day]]),MONTH(Incoming_Data[[#This Row],[Confirmed Day]]),1),"")</f>
        <v>41395</v>
      </c>
      <c r="U2078" s="12">
        <f>IF(ISNUMBER(Incoming_Data[[#This Row],[Completed Day]]),1,0)</f>
        <v>1</v>
      </c>
      <c r="V2078" s="12">
        <f>IF(ISNUMBER(Incoming_Data[[#This Row],[Confirmed Day]]),1,0)</f>
        <v>1</v>
      </c>
      <c r="X2078" t="s">
        <v>9308</v>
      </c>
      <c r="Y2078" s="36">
        <v>41353</v>
      </c>
      <c r="AA2078" t="s">
        <v>1532</v>
      </c>
      <c r="AB2078" s="36">
        <v>41419</v>
      </c>
    </row>
    <row r="2079" spans="2:28" x14ac:dyDescent="0.25">
      <c r="B2079" s="24" t="s">
        <v>30</v>
      </c>
      <c r="C2079" s="24" t="s">
        <v>17</v>
      </c>
      <c r="D2079" s="24" t="s">
        <v>2200</v>
      </c>
      <c r="E2079" s="24" t="s">
        <v>434</v>
      </c>
      <c r="F2079" s="24" t="s">
        <v>435</v>
      </c>
      <c r="G2079" s="36">
        <v>41375</v>
      </c>
      <c r="H2079" s="36">
        <v>41374</v>
      </c>
      <c r="I2079" s="12">
        <v>3</v>
      </c>
      <c r="J2079" s="12">
        <v>3</v>
      </c>
      <c r="K2079" s="12">
        <v>3</v>
      </c>
      <c r="L2079" s="24" t="s">
        <v>10597</v>
      </c>
      <c r="M2079" t="str">
        <f>VLOOKUP(LEFT(Incoming_Data[[#This Row],[Object ID]],1),Lookup[#All],2,FALSE)</f>
        <v>Service Request</v>
      </c>
      <c r="N2079" s="36">
        <f>IFERROR(VLOOKUP(Incoming_Data[[#This Row],[Object ID]],SP_Data[#All],2,FALSE),"")</f>
        <v>41390</v>
      </c>
      <c r="O2079" s="36">
        <f>IFERROR(VLOOKUP(Incoming_Data[[#This Row],[Object ID]],Finalized_Data[#All],2,FALSE),"")</f>
        <v>41421</v>
      </c>
      <c r="P20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79" s="6">
        <f>IFERROR(DATE(YEAR(Incoming_Data[[#This Row],[Incoming Day]]),MONTH(Incoming_Data[[#This Row],[Incoming Day]]),1),"")</f>
        <v>41365</v>
      </c>
      <c r="R2079" s="3">
        <f>DATE(YEAR(Incoming_Data[[#This Row],[Incoming Day]]),1,1)</f>
        <v>41275</v>
      </c>
      <c r="S2079" s="6">
        <f>IFERROR(DATE(YEAR(Incoming_Data[[#This Row],[Completed Day]]),MONTH(Incoming_Data[[#This Row],[Completed Day]]),1),"")</f>
        <v>41365</v>
      </c>
      <c r="T2079" s="6">
        <f>IFERROR(DATE(YEAR(Incoming_Data[[#This Row],[Confirmed Day]]),MONTH(Incoming_Data[[#This Row],[Confirmed Day]]),1),"")</f>
        <v>41395</v>
      </c>
      <c r="U2079" s="12">
        <f>IF(ISNUMBER(Incoming_Data[[#This Row],[Completed Day]]),1,0)</f>
        <v>1</v>
      </c>
      <c r="V2079" s="12">
        <f>IF(ISNUMBER(Incoming_Data[[#This Row],[Confirmed Day]]),1,0)</f>
        <v>1</v>
      </c>
      <c r="X2079" t="s">
        <v>9296</v>
      </c>
      <c r="Y2079" s="36">
        <v>41353</v>
      </c>
      <c r="AA2079" t="s">
        <v>2075</v>
      </c>
      <c r="AB2079" s="36">
        <v>41419</v>
      </c>
    </row>
    <row r="2080" spans="2:28" x14ac:dyDescent="0.25">
      <c r="B2080" s="24" t="s">
        <v>30</v>
      </c>
      <c r="C2080" s="24" t="s">
        <v>17</v>
      </c>
      <c r="D2080" s="24" t="s">
        <v>2200</v>
      </c>
      <c r="E2080" s="24" t="s">
        <v>12067</v>
      </c>
      <c r="F2080" s="24" t="s">
        <v>12068</v>
      </c>
      <c r="G2080" s="36">
        <v>41393</v>
      </c>
      <c r="H2080" s="36">
        <v>41393</v>
      </c>
      <c r="I2080" s="12">
        <v>2</v>
      </c>
      <c r="J2080" s="12">
        <v>2</v>
      </c>
      <c r="K2080" s="12">
        <v>2</v>
      </c>
      <c r="L2080" s="24" t="s">
        <v>10625</v>
      </c>
      <c r="M2080" t="str">
        <f>VLOOKUP(LEFT(Incoming_Data[[#This Row],[Object ID]],1),Lookup[#All],2,FALSE)</f>
        <v>Incident</v>
      </c>
      <c r="N2080" s="36">
        <f>IFERROR(VLOOKUP(Incoming_Data[[#This Row],[Object ID]],SP_Data[#All],2,FALSE),"")</f>
        <v>41410</v>
      </c>
      <c r="O2080" s="36" t="str">
        <f>IFERROR(VLOOKUP(Incoming_Data[[#This Row],[Object ID]],Finalized_Data[#All],2,FALSE),"")</f>
        <v/>
      </c>
      <c r="P20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0" s="6">
        <f>IFERROR(DATE(YEAR(Incoming_Data[[#This Row],[Incoming Day]]),MONTH(Incoming_Data[[#This Row],[Incoming Day]]),1),"")</f>
        <v>41365</v>
      </c>
      <c r="R2080" s="3">
        <f>DATE(YEAR(Incoming_Data[[#This Row],[Incoming Day]]),1,1)</f>
        <v>41275</v>
      </c>
      <c r="S2080" s="6">
        <f>IFERROR(DATE(YEAR(Incoming_Data[[#This Row],[Completed Day]]),MONTH(Incoming_Data[[#This Row],[Completed Day]]),1),"")</f>
        <v>41395</v>
      </c>
      <c r="T2080" s="6" t="str">
        <f>IFERROR(DATE(YEAR(Incoming_Data[[#This Row],[Confirmed Day]]),MONTH(Incoming_Data[[#This Row],[Confirmed Day]]),1),"")</f>
        <v/>
      </c>
      <c r="U2080" s="12">
        <f>IF(ISNUMBER(Incoming_Data[[#This Row],[Completed Day]]),1,0)</f>
        <v>1</v>
      </c>
      <c r="V2080" s="12">
        <f>IF(ISNUMBER(Incoming_Data[[#This Row],[Confirmed Day]]),1,0)</f>
        <v>0</v>
      </c>
      <c r="X2080" t="s">
        <v>9291</v>
      </c>
      <c r="Y2080" s="36">
        <v>41353</v>
      </c>
      <c r="AA2080" t="s">
        <v>2077</v>
      </c>
      <c r="AB2080" s="36">
        <v>41419</v>
      </c>
    </row>
    <row r="2081" spans="2:28" x14ac:dyDescent="0.25">
      <c r="B2081" s="24" t="s">
        <v>31</v>
      </c>
      <c r="C2081" s="24" t="s">
        <v>18</v>
      </c>
      <c r="D2081" s="24" t="s">
        <v>2206</v>
      </c>
      <c r="E2081" s="24" t="s">
        <v>1308</v>
      </c>
      <c r="F2081" s="24" t="s">
        <v>1309</v>
      </c>
      <c r="G2081" s="36">
        <v>41367</v>
      </c>
      <c r="H2081" s="36">
        <v>41367</v>
      </c>
      <c r="I2081" s="12">
        <v>3</v>
      </c>
      <c r="J2081" s="12">
        <v>3</v>
      </c>
      <c r="K2081" s="12">
        <v>3</v>
      </c>
      <c r="L2081" s="24" t="s">
        <v>10597</v>
      </c>
      <c r="M2081" t="str">
        <f>VLOOKUP(LEFT(Incoming_Data[[#This Row],[Object ID]],1),Lookup[#All],2,FALSE)</f>
        <v>Service Request</v>
      </c>
      <c r="N2081" s="36">
        <f>IFERROR(VLOOKUP(Incoming_Data[[#This Row],[Object ID]],SP_Data[#All],2,FALSE),"")</f>
        <v>41367</v>
      </c>
      <c r="O2081" s="36">
        <f>IFERROR(VLOOKUP(Incoming_Data[[#This Row],[Object ID]],Finalized_Data[#All],2,FALSE),"")</f>
        <v>41368</v>
      </c>
      <c r="P20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1" s="6">
        <f>IFERROR(DATE(YEAR(Incoming_Data[[#This Row],[Incoming Day]]),MONTH(Incoming_Data[[#This Row],[Incoming Day]]),1),"")</f>
        <v>41365</v>
      </c>
      <c r="R2081" s="3">
        <f>DATE(YEAR(Incoming_Data[[#This Row],[Incoming Day]]),1,1)</f>
        <v>41275</v>
      </c>
      <c r="S2081" s="6">
        <f>IFERROR(DATE(YEAR(Incoming_Data[[#This Row],[Completed Day]]),MONTH(Incoming_Data[[#This Row],[Completed Day]]),1),"")</f>
        <v>41365</v>
      </c>
      <c r="T2081" s="6">
        <f>IFERROR(DATE(YEAR(Incoming_Data[[#This Row],[Confirmed Day]]),MONTH(Incoming_Data[[#This Row],[Confirmed Day]]),1),"")</f>
        <v>41365</v>
      </c>
      <c r="U2081" s="12">
        <f>IF(ISNUMBER(Incoming_Data[[#This Row],[Completed Day]]),1,0)</f>
        <v>1</v>
      </c>
      <c r="V2081" s="12">
        <f>IF(ISNUMBER(Incoming_Data[[#This Row],[Confirmed Day]]),1,0)</f>
        <v>1</v>
      </c>
      <c r="X2081" t="s">
        <v>9286</v>
      </c>
      <c r="Y2081" s="36">
        <v>41353</v>
      </c>
      <c r="AA2081" t="s">
        <v>1533</v>
      </c>
      <c r="AB2081" s="36">
        <v>41419</v>
      </c>
    </row>
    <row r="2082" spans="2:28" x14ac:dyDescent="0.25">
      <c r="B2082" s="24" t="s">
        <v>31</v>
      </c>
      <c r="C2082" s="24" t="s">
        <v>18</v>
      </c>
      <c r="D2082" s="24" t="s">
        <v>2206</v>
      </c>
      <c r="E2082" s="24" t="s">
        <v>1310</v>
      </c>
      <c r="F2082" s="24" t="s">
        <v>1311</v>
      </c>
      <c r="G2082" s="36">
        <v>41367</v>
      </c>
      <c r="H2082" s="36">
        <v>41367</v>
      </c>
      <c r="I2082" s="12">
        <v>3</v>
      </c>
      <c r="J2082" s="12">
        <v>3</v>
      </c>
      <c r="K2082" s="12">
        <v>3</v>
      </c>
      <c r="L2082" s="24" t="s">
        <v>10597</v>
      </c>
      <c r="M2082" t="str">
        <f>VLOOKUP(LEFT(Incoming_Data[[#This Row],[Object ID]],1),Lookup[#All],2,FALSE)</f>
        <v>Service Request</v>
      </c>
      <c r="N2082" s="36">
        <f>IFERROR(VLOOKUP(Incoming_Data[[#This Row],[Object ID]],SP_Data[#All],2,FALSE),"")</f>
        <v>41367</v>
      </c>
      <c r="O2082" s="36">
        <f>IFERROR(VLOOKUP(Incoming_Data[[#This Row],[Object ID]],Finalized_Data[#All],2,FALSE),"")</f>
        <v>41367</v>
      </c>
      <c r="P20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2" s="6">
        <f>IFERROR(DATE(YEAR(Incoming_Data[[#This Row],[Incoming Day]]),MONTH(Incoming_Data[[#This Row],[Incoming Day]]),1),"")</f>
        <v>41365</v>
      </c>
      <c r="R2082" s="3">
        <f>DATE(YEAR(Incoming_Data[[#This Row],[Incoming Day]]),1,1)</f>
        <v>41275</v>
      </c>
      <c r="S2082" s="6">
        <f>IFERROR(DATE(YEAR(Incoming_Data[[#This Row],[Completed Day]]),MONTH(Incoming_Data[[#This Row],[Completed Day]]),1),"")</f>
        <v>41365</v>
      </c>
      <c r="T2082" s="6">
        <f>IFERROR(DATE(YEAR(Incoming_Data[[#This Row],[Confirmed Day]]),MONTH(Incoming_Data[[#This Row],[Confirmed Day]]),1),"")</f>
        <v>41365</v>
      </c>
      <c r="U2082" s="12">
        <f>IF(ISNUMBER(Incoming_Data[[#This Row],[Completed Day]]),1,0)</f>
        <v>1</v>
      </c>
      <c r="V2082" s="12">
        <f>IF(ISNUMBER(Incoming_Data[[#This Row],[Confirmed Day]]),1,0)</f>
        <v>1</v>
      </c>
      <c r="X2082" t="s">
        <v>9269</v>
      </c>
      <c r="Y2082" s="36">
        <v>41353</v>
      </c>
      <c r="AA2082" t="s">
        <v>2078</v>
      </c>
      <c r="AB2082" s="36">
        <v>41388</v>
      </c>
    </row>
    <row r="2083" spans="2:28" x14ac:dyDescent="0.25">
      <c r="B2083" s="24" t="s">
        <v>31</v>
      </c>
      <c r="C2083" s="24" t="s">
        <v>18</v>
      </c>
      <c r="D2083" s="24" t="s">
        <v>2206</v>
      </c>
      <c r="E2083" s="24" t="s">
        <v>1314</v>
      </c>
      <c r="F2083" s="24" t="s">
        <v>1315</v>
      </c>
      <c r="G2083" s="36">
        <v>41369</v>
      </c>
      <c r="H2083" s="36">
        <v>41369</v>
      </c>
      <c r="I2083" s="12">
        <v>3</v>
      </c>
      <c r="J2083" s="12">
        <v>3</v>
      </c>
      <c r="K2083" s="12">
        <v>3</v>
      </c>
      <c r="L2083" s="24" t="s">
        <v>10597</v>
      </c>
      <c r="M2083" t="str">
        <f>VLOOKUP(LEFT(Incoming_Data[[#This Row],[Object ID]],1),Lookup[#All],2,FALSE)</f>
        <v>Service Request</v>
      </c>
      <c r="N2083" s="36">
        <f>IFERROR(VLOOKUP(Incoming_Data[[#This Row],[Object ID]],SP_Data[#All],2,FALSE),"")</f>
        <v>41369</v>
      </c>
      <c r="O2083" s="36">
        <f>IFERROR(VLOOKUP(Incoming_Data[[#This Row],[Object ID]],Finalized_Data[#All],2,FALSE),"")</f>
        <v>41414</v>
      </c>
      <c r="P20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3" s="6">
        <f>IFERROR(DATE(YEAR(Incoming_Data[[#This Row],[Incoming Day]]),MONTH(Incoming_Data[[#This Row],[Incoming Day]]),1),"")</f>
        <v>41365</v>
      </c>
      <c r="R2083" s="3">
        <f>DATE(YEAR(Incoming_Data[[#This Row],[Incoming Day]]),1,1)</f>
        <v>41275</v>
      </c>
      <c r="S2083" s="6">
        <f>IFERROR(DATE(YEAR(Incoming_Data[[#This Row],[Completed Day]]),MONTH(Incoming_Data[[#This Row],[Completed Day]]),1),"")</f>
        <v>41365</v>
      </c>
      <c r="T2083" s="6">
        <f>IFERROR(DATE(YEAR(Incoming_Data[[#This Row],[Confirmed Day]]),MONTH(Incoming_Data[[#This Row],[Confirmed Day]]),1),"")</f>
        <v>41395</v>
      </c>
      <c r="U2083" s="12">
        <f>IF(ISNUMBER(Incoming_Data[[#This Row],[Completed Day]]),1,0)</f>
        <v>1</v>
      </c>
      <c r="V2083" s="12">
        <f>IF(ISNUMBER(Incoming_Data[[#This Row],[Confirmed Day]]),1,0)</f>
        <v>1</v>
      </c>
      <c r="X2083" t="s">
        <v>9248</v>
      </c>
      <c r="Y2083" s="36">
        <v>41353</v>
      </c>
      <c r="AA2083" t="s">
        <v>1188</v>
      </c>
      <c r="AB2083" s="36">
        <v>41426</v>
      </c>
    </row>
    <row r="2084" spans="2:28" x14ac:dyDescent="0.25">
      <c r="B2084" s="24" t="s">
        <v>31</v>
      </c>
      <c r="C2084" s="24" t="s">
        <v>18</v>
      </c>
      <c r="D2084" s="24" t="s">
        <v>2206</v>
      </c>
      <c r="E2084" s="24" t="s">
        <v>1318</v>
      </c>
      <c r="F2084" s="24" t="s">
        <v>1319</v>
      </c>
      <c r="G2084" s="36">
        <v>41372</v>
      </c>
      <c r="H2084" s="36">
        <v>41372</v>
      </c>
      <c r="I2084" s="12">
        <v>3</v>
      </c>
      <c r="J2084" s="12">
        <v>3</v>
      </c>
      <c r="K2084" s="12">
        <v>3</v>
      </c>
      <c r="L2084" s="24" t="s">
        <v>10597</v>
      </c>
      <c r="M2084" t="str">
        <f>VLOOKUP(LEFT(Incoming_Data[[#This Row],[Object ID]],1),Lookup[#All],2,FALSE)</f>
        <v>Service Request</v>
      </c>
      <c r="N2084" s="36">
        <f>IFERROR(VLOOKUP(Incoming_Data[[#This Row],[Object ID]],SP_Data[#All],2,FALSE),"")</f>
        <v>41372</v>
      </c>
      <c r="O2084" s="36">
        <f>IFERROR(VLOOKUP(Incoming_Data[[#This Row],[Object ID]],Finalized_Data[#All],2,FALSE),"")</f>
        <v>41414</v>
      </c>
      <c r="P20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4" s="6">
        <f>IFERROR(DATE(YEAR(Incoming_Data[[#This Row],[Incoming Day]]),MONTH(Incoming_Data[[#This Row],[Incoming Day]]),1),"")</f>
        <v>41365</v>
      </c>
      <c r="R2084" s="3">
        <f>DATE(YEAR(Incoming_Data[[#This Row],[Incoming Day]]),1,1)</f>
        <v>41275</v>
      </c>
      <c r="S2084" s="6">
        <f>IFERROR(DATE(YEAR(Incoming_Data[[#This Row],[Completed Day]]),MONTH(Incoming_Data[[#This Row],[Completed Day]]),1),"")</f>
        <v>41365</v>
      </c>
      <c r="T2084" s="6">
        <f>IFERROR(DATE(YEAR(Incoming_Data[[#This Row],[Confirmed Day]]),MONTH(Incoming_Data[[#This Row],[Confirmed Day]]),1),"")</f>
        <v>41395</v>
      </c>
      <c r="U2084" s="12">
        <f>IF(ISNUMBER(Incoming_Data[[#This Row],[Completed Day]]),1,0)</f>
        <v>1</v>
      </c>
      <c r="V2084" s="12">
        <f>IF(ISNUMBER(Incoming_Data[[#This Row],[Confirmed Day]]),1,0)</f>
        <v>1</v>
      </c>
      <c r="X2084" t="s">
        <v>9229</v>
      </c>
      <c r="Y2084" s="36">
        <v>41353</v>
      </c>
      <c r="AA2084" t="s">
        <v>1190</v>
      </c>
      <c r="AB2084" s="36">
        <v>41426</v>
      </c>
    </row>
    <row r="2085" spans="2:28" x14ac:dyDescent="0.25">
      <c r="B2085" s="24" t="s">
        <v>31</v>
      </c>
      <c r="C2085" s="24" t="s">
        <v>18</v>
      </c>
      <c r="D2085" s="24" t="s">
        <v>2206</v>
      </c>
      <c r="E2085" s="24" t="s">
        <v>1322</v>
      </c>
      <c r="F2085" s="24" t="s">
        <v>1323</v>
      </c>
      <c r="G2085" s="36">
        <v>41373</v>
      </c>
      <c r="H2085" s="36">
        <v>41372</v>
      </c>
      <c r="I2085" s="12">
        <v>3</v>
      </c>
      <c r="J2085" s="12">
        <v>3</v>
      </c>
      <c r="K2085" s="12">
        <v>3</v>
      </c>
      <c r="L2085" s="24" t="s">
        <v>10597</v>
      </c>
      <c r="M2085" t="str">
        <f>VLOOKUP(LEFT(Incoming_Data[[#This Row],[Object ID]],1),Lookup[#All],2,FALSE)</f>
        <v>Service Request</v>
      </c>
      <c r="N2085" s="36">
        <f>IFERROR(VLOOKUP(Incoming_Data[[#This Row],[Object ID]],SP_Data[#All],2,FALSE),"")</f>
        <v>41373</v>
      </c>
      <c r="O2085" s="36">
        <f>IFERROR(VLOOKUP(Incoming_Data[[#This Row],[Object ID]],Finalized_Data[#All],2,FALSE),"")</f>
        <v>41414</v>
      </c>
      <c r="P20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5" s="6">
        <f>IFERROR(DATE(YEAR(Incoming_Data[[#This Row],[Incoming Day]]),MONTH(Incoming_Data[[#This Row],[Incoming Day]]),1),"")</f>
        <v>41365</v>
      </c>
      <c r="R2085" s="3">
        <f>DATE(YEAR(Incoming_Data[[#This Row],[Incoming Day]]),1,1)</f>
        <v>41275</v>
      </c>
      <c r="S2085" s="6">
        <f>IFERROR(DATE(YEAR(Incoming_Data[[#This Row],[Completed Day]]),MONTH(Incoming_Data[[#This Row],[Completed Day]]),1),"")</f>
        <v>41365</v>
      </c>
      <c r="T2085" s="6">
        <f>IFERROR(DATE(YEAR(Incoming_Data[[#This Row],[Confirmed Day]]),MONTH(Incoming_Data[[#This Row],[Confirmed Day]]),1),"")</f>
        <v>41395</v>
      </c>
      <c r="U2085" s="12">
        <f>IF(ISNUMBER(Incoming_Data[[#This Row],[Completed Day]]),1,0)</f>
        <v>1</v>
      </c>
      <c r="V2085" s="12">
        <f>IF(ISNUMBER(Incoming_Data[[#This Row],[Confirmed Day]]),1,0)</f>
        <v>1</v>
      </c>
      <c r="X2085" t="s">
        <v>9212</v>
      </c>
      <c r="Y2085" s="36">
        <v>41353</v>
      </c>
      <c r="AA2085" t="s">
        <v>1866</v>
      </c>
      <c r="AB2085" s="36">
        <v>41389</v>
      </c>
    </row>
    <row r="2086" spans="2:28" x14ac:dyDescent="0.25">
      <c r="B2086" s="24" t="s">
        <v>31</v>
      </c>
      <c r="C2086" s="24" t="s">
        <v>18</v>
      </c>
      <c r="D2086" s="24" t="s">
        <v>2206</v>
      </c>
      <c r="E2086" s="24" t="s">
        <v>1324</v>
      </c>
      <c r="F2086" s="24" t="s">
        <v>1325</v>
      </c>
      <c r="G2086" s="36">
        <v>41373</v>
      </c>
      <c r="H2086" s="36">
        <v>41373</v>
      </c>
      <c r="I2086" s="12">
        <v>4</v>
      </c>
      <c r="J2086" s="12">
        <v>4</v>
      </c>
      <c r="K2086" s="12">
        <v>4</v>
      </c>
      <c r="L2086" s="24" t="s">
        <v>10597</v>
      </c>
      <c r="M2086" t="str">
        <f>VLOOKUP(LEFT(Incoming_Data[[#This Row],[Object ID]],1),Lookup[#All],2,FALSE)</f>
        <v>Service Request</v>
      </c>
      <c r="N2086" s="36">
        <f>IFERROR(VLOOKUP(Incoming_Data[[#This Row],[Object ID]],SP_Data[#All],2,FALSE),"")</f>
        <v>41373</v>
      </c>
      <c r="O2086" s="36">
        <f>IFERROR(VLOOKUP(Incoming_Data[[#This Row],[Object ID]],Finalized_Data[#All],2,FALSE),"")</f>
        <v>41374</v>
      </c>
      <c r="P20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6" s="6">
        <f>IFERROR(DATE(YEAR(Incoming_Data[[#This Row],[Incoming Day]]),MONTH(Incoming_Data[[#This Row],[Incoming Day]]),1),"")</f>
        <v>41365</v>
      </c>
      <c r="R2086" s="3">
        <f>DATE(YEAR(Incoming_Data[[#This Row],[Incoming Day]]),1,1)</f>
        <v>41275</v>
      </c>
      <c r="S2086" s="6">
        <f>IFERROR(DATE(YEAR(Incoming_Data[[#This Row],[Completed Day]]),MONTH(Incoming_Data[[#This Row],[Completed Day]]),1),"")</f>
        <v>41365</v>
      </c>
      <c r="T2086" s="6">
        <f>IFERROR(DATE(YEAR(Incoming_Data[[#This Row],[Confirmed Day]]),MONTH(Incoming_Data[[#This Row],[Confirmed Day]]),1),"")</f>
        <v>41365</v>
      </c>
      <c r="U2086" s="12">
        <f>IF(ISNUMBER(Incoming_Data[[#This Row],[Completed Day]]),1,0)</f>
        <v>1</v>
      </c>
      <c r="V2086" s="12">
        <f>IF(ISNUMBER(Incoming_Data[[#This Row],[Confirmed Day]]),1,0)</f>
        <v>1</v>
      </c>
      <c r="X2086" t="s">
        <v>9220</v>
      </c>
      <c r="Y2086" s="36">
        <v>41353</v>
      </c>
      <c r="AA2086" t="s">
        <v>1192</v>
      </c>
      <c r="AB2086" s="36">
        <v>41419</v>
      </c>
    </row>
    <row r="2087" spans="2:28" x14ac:dyDescent="0.25">
      <c r="B2087" s="24" t="s">
        <v>31</v>
      </c>
      <c r="C2087" s="24" t="s">
        <v>18</v>
      </c>
      <c r="D2087" s="24" t="s">
        <v>2206</v>
      </c>
      <c r="E2087" s="24" t="s">
        <v>1326</v>
      </c>
      <c r="F2087" s="24" t="s">
        <v>1327</v>
      </c>
      <c r="G2087" s="36">
        <v>41373</v>
      </c>
      <c r="H2087" s="36">
        <v>41373</v>
      </c>
      <c r="I2087" s="12">
        <v>4</v>
      </c>
      <c r="J2087" s="12">
        <v>4</v>
      </c>
      <c r="K2087" s="12">
        <v>4</v>
      </c>
      <c r="L2087" s="24" t="s">
        <v>10597</v>
      </c>
      <c r="M2087" t="str">
        <f>VLOOKUP(LEFT(Incoming_Data[[#This Row],[Object ID]],1),Lookup[#All],2,FALSE)</f>
        <v>Service Request</v>
      </c>
      <c r="N2087" s="36">
        <f>IFERROR(VLOOKUP(Incoming_Data[[#This Row],[Object ID]],SP_Data[#All],2,FALSE),"")</f>
        <v>41374</v>
      </c>
      <c r="O2087" s="36">
        <f>IFERROR(VLOOKUP(Incoming_Data[[#This Row],[Object ID]],Finalized_Data[#All],2,FALSE),"")</f>
        <v>41374</v>
      </c>
      <c r="P20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7" s="6">
        <f>IFERROR(DATE(YEAR(Incoming_Data[[#This Row],[Incoming Day]]),MONTH(Incoming_Data[[#This Row],[Incoming Day]]),1),"")</f>
        <v>41365</v>
      </c>
      <c r="R2087" s="3">
        <f>DATE(YEAR(Incoming_Data[[#This Row],[Incoming Day]]),1,1)</f>
        <v>41275</v>
      </c>
      <c r="S2087" s="6">
        <f>IFERROR(DATE(YEAR(Incoming_Data[[#This Row],[Completed Day]]),MONTH(Incoming_Data[[#This Row],[Completed Day]]),1),"")</f>
        <v>41365</v>
      </c>
      <c r="T2087" s="6">
        <f>IFERROR(DATE(YEAR(Incoming_Data[[#This Row],[Confirmed Day]]),MONTH(Incoming_Data[[#This Row],[Confirmed Day]]),1),"")</f>
        <v>41365</v>
      </c>
      <c r="U2087" s="12">
        <f>IF(ISNUMBER(Incoming_Data[[#This Row],[Completed Day]]),1,0)</f>
        <v>1</v>
      </c>
      <c r="V2087" s="12">
        <f>IF(ISNUMBER(Incoming_Data[[#This Row],[Confirmed Day]]),1,0)</f>
        <v>1</v>
      </c>
      <c r="X2087" t="s">
        <v>9217</v>
      </c>
      <c r="Y2087" s="36">
        <v>41353</v>
      </c>
      <c r="AA2087" t="s">
        <v>1194</v>
      </c>
      <c r="AB2087" s="36">
        <v>41389</v>
      </c>
    </row>
    <row r="2088" spans="2:28" x14ac:dyDescent="0.25">
      <c r="B2088" s="24" t="s">
        <v>31</v>
      </c>
      <c r="C2088" s="24" t="s">
        <v>18</v>
      </c>
      <c r="D2088" s="24" t="s">
        <v>2206</v>
      </c>
      <c r="E2088" s="24" t="s">
        <v>12069</v>
      </c>
      <c r="F2088" s="24" t="s">
        <v>12070</v>
      </c>
      <c r="G2088" s="36">
        <v>41376</v>
      </c>
      <c r="H2088" s="36">
        <v>41376</v>
      </c>
      <c r="I2088" s="12">
        <v>2</v>
      </c>
      <c r="J2088" s="12">
        <v>3</v>
      </c>
      <c r="K2088" s="12">
        <v>3</v>
      </c>
      <c r="L2088" s="24" t="s">
        <v>10599</v>
      </c>
      <c r="M2088" t="str">
        <f>VLOOKUP(LEFT(Incoming_Data[[#This Row],[Object ID]],1),Lookup[#All],2,FALSE)</f>
        <v>Service Request</v>
      </c>
      <c r="N2088" s="36">
        <f>IFERROR(VLOOKUP(Incoming_Data[[#This Row],[Object ID]],SP_Data[#All],2,FALSE),"")</f>
        <v>41416</v>
      </c>
      <c r="O2088" s="36" t="str">
        <f>IFERROR(VLOOKUP(Incoming_Data[[#This Row],[Object ID]],Finalized_Data[#All],2,FALSE),"")</f>
        <v/>
      </c>
      <c r="P20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8" s="6">
        <f>IFERROR(DATE(YEAR(Incoming_Data[[#This Row],[Incoming Day]]),MONTH(Incoming_Data[[#This Row],[Incoming Day]]),1),"")</f>
        <v>41365</v>
      </c>
      <c r="R2088" s="3">
        <f>DATE(YEAR(Incoming_Data[[#This Row],[Incoming Day]]),1,1)</f>
        <v>41275</v>
      </c>
      <c r="S2088" s="6">
        <f>IFERROR(DATE(YEAR(Incoming_Data[[#This Row],[Completed Day]]),MONTH(Incoming_Data[[#This Row],[Completed Day]]),1),"")</f>
        <v>41395</v>
      </c>
      <c r="T2088" s="6" t="str">
        <f>IFERROR(DATE(YEAR(Incoming_Data[[#This Row],[Confirmed Day]]),MONTH(Incoming_Data[[#This Row],[Confirmed Day]]),1),"")</f>
        <v/>
      </c>
      <c r="U2088" s="12">
        <f>IF(ISNUMBER(Incoming_Data[[#This Row],[Completed Day]]),1,0)</f>
        <v>1</v>
      </c>
      <c r="V2088" s="12">
        <f>IF(ISNUMBER(Incoming_Data[[#This Row],[Confirmed Day]]),1,0)</f>
        <v>0</v>
      </c>
      <c r="X2088" t="s">
        <v>9193</v>
      </c>
      <c r="Y2088" s="36">
        <v>41353</v>
      </c>
      <c r="AA2088" t="s">
        <v>1868</v>
      </c>
      <c r="AB2088" s="36">
        <v>41419</v>
      </c>
    </row>
    <row r="2089" spans="2:28" x14ac:dyDescent="0.25">
      <c r="B2089" s="24" t="s">
        <v>31</v>
      </c>
      <c r="C2089" s="24" t="s">
        <v>18</v>
      </c>
      <c r="D2089" s="24" t="s">
        <v>2206</v>
      </c>
      <c r="E2089" s="24" t="s">
        <v>1332</v>
      </c>
      <c r="F2089" s="24" t="s">
        <v>1333</v>
      </c>
      <c r="G2089" s="36">
        <v>41376</v>
      </c>
      <c r="H2089" s="36">
        <v>41376</v>
      </c>
      <c r="I2089" s="12">
        <v>3</v>
      </c>
      <c r="J2089" s="12">
        <v>3</v>
      </c>
      <c r="K2089" s="12">
        <v>3</v>
      </c>
      <c r="L2089" s="24" t="s">
        <v>10597</v>
      </c>
      <c r="M2089" t="str">
        <f>VLOOKUP(LEFT(Incoming_Data[[#This Row],[Object ID]],1),Lookup[#All],2,FALSE)</f>
        <v>Service Request</v>
      </c>
      <c r="N2089" s="36">
        <f>IFERROR(VLOOKUP(Incoming_Data[[#This Row],[Object ID]],SP_Data[#All],2,FALSE),"")</f>
        <v>41377</v>
      </c>
      <c r="O2089" s="36">
        <f>IFERROR(VLOOKUP(Incoming_Data[[#This Row],[Object ID]],Finalized_Data[#All],2,FALSE),"")</f>
        <v>41414</v>
      </c>
      <c r="P20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89" s="6">
        <f>IFERROR(DATE(YEAR(Incoming_Data[[#This Row],[Incoming Day]]),MONTH(Incoming_Data[[#This Row],[Incoming Day]]),1),"")</f>
        <v>41365</v>
      </c>
      <c r="R2089" s="3">
        <f>DATE(YEAR(Incoming_Data[[#This Row],[Incoming Day]]),1,1)</f>
        <v>41275</v>
      </c>
      <c r="S2089" s="6">
        <f>IFERROR(DATE(YEAR(Incoming_Data[[#This Row],[Completed Day]]),MONTH(Incoming_Data[[#This Row],[Completed Day]]),1),"")</f>
        <v>41365</v>
      </c>
      <c r="T2089" s="6">
        <f>IFERROR(DATE(YEAR(Incoming_Data[[#This Row],[Confirmed Day]]),MONTH(Incoming_Data[[#This Row],[Confirmed Day]]),1),"")</f>
        <v>41395</v>
      </c>
      <c r="U2089" s="12">
        <f>IF(ISNUMBER(Incoming_Data[[#This Row],[Completed Day]]),1,0)</f>
        <v>1</v>
      </c>
      <c r="V2089" s="12">
        <f>IF(ISNUMBER(Incoming_Data[[#This Row],[Confirmed Day]]),1,0)</f>
        <v>1</v>
      </c>
      <c r="X2089" t="s">
        <v>9197</v>
      </c>
      <c r="Y2089" s="36">
        <v>41353</v>
      </c>
      <c r="AA2089" t="s">
        <v>1196</v>
      </c>
      <c r="AB2089" s="36">
        <v>41426</v>
      </c>
    </row>
    <row r="2090" spans="2:28" x14ac:dyDescent="0.25">
      <c r="B2090" s="24" t="s">
        <v>31</v>
      </c>
      <c r="C2090" s="24" t="s">
        <v>18</v>
      </c>
      <c r="D2090" s="24" t="s">
        <v>2206</v>
      </c>
      <c r="E2090" s="24" t="s">
        <v>1334</v>
      </c>
      <c r="F2090" s="24" t="s">
        <v>1335</v>
      </c>
      <c r="G2090" s="36">
        <v>41379</v>
      </c>
      <c r="H2090" s="36">
        <v>41379</v>
      </c>
      <c r="I2090" s="12">
        <v>3</v>
      </c>
      <c r="J2090" s="12">
        <v>4</v>
      </c>
      <c r="K2090" s="12">
        <v>4</v>
      </c>
      <c r="L2090" s="24" t="s">
        <v>10597</v>
      </c>
      <c r="M2090" t="str">
        <f>VLOOKUP(LEFT(Incoming_Data[[#This Row],[Object ID]],1),Lookup[#All],2,FALSE)</f>
        <v>Service Request</v>
      </c>
      <c r="N2090" s="36">
        <f>IFERROR(VLOOKUP(Incoming_Data[[#This Row],[Object ID]],SP_Data[#All],2,FALSE),"")</f>
        <v>41379</v>
      </c>
      <c r="O2090" s="36">
        <f>IFERROR(VLOOKUP(Incoming_Data[[#This Row],[Object ID]],Finalized_Data[#All],2,FALSE),"")</f>
        <v>41414</v>
      </c>
      <c r="P20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0" s="6">
        <f>IFERROR(DATE(YEAR(Incoming_Data[[#This Row],[Incoming Day]]),MONTH(Incoming_Data[[#This Row],[Incoming Day]]),1),"")</f>
        <v>41365</v>
      </c>
      <c r="R2090" s="3">
        <f>DATE(YEAR(Incoming_Data[[#This Row],[Incoming Day]]),1,1)</f>
        <v>41275</v>
      </c>
      <c r="S2090" s="6">
        <f>IFERROR(DATE(YEAR(Incoming_Data[[#This Row],[Completed Day]]),MONTH(Incoming_Data[[#This Row],[Completed Day]]),1),"")</f>
        <v>41365</v>
      </c>
      <c r="T2090" s="6">
        <f>IFERROR(DATE(YEAR(Incoming_Data[[#This Row],[Confirmed Day]]),MONTH(Incoming_Data[[#This Row],[Confirmed Day]]),1),"")</f>
        <v>41395</v>
      </c>
      <c r="U2090" s="12">
        <f>IF(ISNUMBER(Incoming_Data[[#This Row],[Completed Day]]),1,0)</f>
        <v>1</v>
      </c>
      <c r="V2090" s="12">
        <f>IF(ISNUMBER(Incoming_Data[[#This Row],[Confirmed Day]]),1,0)</f>
        <v>1</v>
      </c>
      <c r="X2090" t="s">
        <v>9142</v>
      </c>
      <c r="Y2090" s="36">
        <v>41353</v>
      </c>
      <c r="AA2090" t="s">
        <v>2080</v>
      </c>
      <c r="AB2090" s="36">
        <v>41419</v>
      </c>
    </row>
    <row r="2091" spans="2:28" x14ac:dyDescent="0.25">
      <c r="B2091" s="24" t="s">
        <v>31</v>
      </c>
      <c r="C2091" s="24" t="s">
        <v>18</v>
      </c>
      <c r="D2091" s="24" t="s">
        <v>2206</v>
      </c>
      <c r="E2091" s="24" t="s">
        <v>4859</v>
      </c>
      <c r="F2091" s="24" t="s">
        <v>12071</v>
      </c>
      <c r="G2091" s="36">
        <v>41379</v>
      </c>
      <c r="H2091" s="36">
        <v>41379</v>
      </c>
      <c r="I2091" s="12">
        <v>2</v>
      </c>
      <c r="J2091" s="12">
        <v>3</v>
      </c>
      <c r="K2091" s="12">
        <v>3</v>
      </c>
      <c r="L2091" s="24" t="s">
        <v>10597</v>
      </c>
      <c r="M2091" t="str">
        <f>VLOOKUP(LEFT(Incoming_Data[[#This Row],[Object ID]],1),Lookup[#All],2,FALSE)</f>
        <v>Service Request</v>
      </c>
      <c r="N2091" s="36" t="str">
        <f>IFERROR(VLOOKUP(Incoming_Data[[#This Row],[Object ID]],SP_Data[#All],2,FALSE),"")</f>
        <v/>
      </c>
      <c r="O2091" s="36">
        <f>IFERROR(VLOOKUP(Incoming_Data[[#This Row],[Object ID]],Finalized_Data[#All],2,FALSE),"")</f>
        <v>41410</v>
      </c>
      <c r="P20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091" s="6">
        <f>IFERROR(DATE(YEAR(Incoming_Data[[#This Row],[Incoming Day]]),MONTH(Incoming_Data[[#This Row],[Incoming Day]]),1),"")</f>
        <v>41365</v>
      </c>
      <c r="R2091" s="3">
        <f>DATE(YEAR(Incoming_Data[[#This Row],[Incoming Day]]),1,1)</f>
        <v>41275</v>
      </c>
      <c r="S2091" s="6" t="str">
        <f>IFERROR(DATE(YEAR(Incoming_Data[[#This Row],[Completed Day]]),MONTH(Incoming_Data[[#This Row],[Completed Day]]),1),"")</f>
        <v/>
      </c>
      <c r="T2091" s="6">
        <f>IFERROR(DATE(YEAR(Incoming_Data[[#This Row],[Confirmed Day]]),MONTH(Incoming_Data[[#This Row],[Confirmed Day]]),1),"")</f>
        <v>41395</v>
      </c>
      <c r="U2091" s="12">
        <f>IF(ISNUMBER(Incoming_Data[[#This Row],[Completed Day]]),1,0)</f>
        <v>0</v>
      </c>
      <c r="V2091" s="12">
        <f>IF(ISNUMBER(Incoming_Data[[#This Row],[Confirmed Day]]),1,0)</f>
        <v>1</v>
      </c>
      <c r="X2091" t="s">
        <v>9118</v>
      </c>
      <c r="Y2091" s="36">
        <v>41376</v>
      </c>
      <c r="AA2091" t="s">
        <v>1535</v>
      </c>
      <c r="AB2091" s="36">
        <v>41420</v>
      </c>
    </row>
    <row r="2092" spans="2:28" x14ac:dyDescent="0.25">
      <c r="B2092" s="24" t="s">
        <v>31</v>
      </c>
      <c r="C2092" s="24" t="s">
        <v>18</v>
      </c>
      <c r="D2092" s="24" t="s">
        <v>2206</v>
      </c>
      <c r="E2092" s="24" t="s">
        <v>1340</v>
      </c>
      <c r="F2092" s="24" t="s">
        <v>1341</v>
      </c>
      <c r="G2092" s="36">
        <v>41383</v>
      </c>
      <c r="H2092" s="36">
        <v>41383</v>
      </c>
      <c r="I2092" s="12">
        <v>3</v>
      </c>
      <c r="J2092" s="12">
        <v>3</v>
      </c>
      <c r="K2092" s="12">
        <v>3</v>
      </c>
      <c r="L2092" s="24" t="s">
        <v>10597</v>
      </c>
      <c r="M2092" t="str">
        <f>VLOOKUP(LEFT(Incoming_Data[[#This Row],[Object ID]],1),Lookup[#All],2,FALSE)</f>
        <v>Service Request</v>
      </c>
      <c r="N2092" s="36">
        <f>IFERROR(VLOOKUP(Incoming_Data[[#This Row],[Object ID]],SP_Data[#All],2,FALSE),"")</f>
        <v>41383</v>
      </c>
      <c r="O2092" s="36">
        <f>IFERROR(VLOOKUP(Incoming_Data[[#This Row],[Object ID]],Finalized_Data[#All],2,FALSE),"")</f>
        <v>41389</v>
      </c>
      <c r="P20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2" s="6">
        <f>IFERROR(DATE(YEAR(Incoming_Data[[#This Row],[Incoming Day]]),MONTH(Incoming_Data[[#This Row],[Incoming Day]]),1),"")</f>
        <v>41365</v>
      </c>
      <c r="R2092" s="3">
        <f>DATE(YEAR(Incoming_Data[[#This Row],[Incoming Day]]),1,1)</f>
        <v>41275</v>
      </c>
      <c r="S2092" s="6">
        <f>IFERROR(DATE(YEAR(Incoming_Data[[#This Row],[Completed Day]]),MONTH(Incoming_Data[[#This Row],[Completed Day]]),1),"")</f>
        <v>41365</v>
      </c>
      <c r="T2092" s="6">
        <f>IFERROR(DATE(YEAR(Incoming_Data[[#This Row],[Confirmed Day]]),MONTH(Incoming_Data[[#This Row],[Confirmed Day]]),1),"")</f>
        <v>41365</v>
      </c>
      <c r="U2092" s="12">
        <f>IF(ISNUMBER(Incoming_Data[[#This Row],[Completed Day]]),1,0)</f>
        <v>1</v>
      </c>
      <c r="V2092" s="12">
        <f>IF(ISNUMBER(Incoming_Data[[#This Row],[Confirmed Day]]),1,0)</f>
        <v>1</v>
      </c>
      <c r="X2092" t="s">
        <v>9089</v>
      </c>
      <c r="Y2092" s="36">
        <v>41353</v>
      </c>
      <c r="AA2092" t="s">
        <v>1537</v>
      </c>
      <c r="AB2092" s="36">
        <v>41420</v>
      </c>
    </row>
    <row r="2093" spans="2:28" x14ac:dyDescent="0.25">
      <c r="B2093" s="24" t="s">
        <v>31</v>
      </c>
      <c r="C2093" s="24" t="s">
        <v>18</v>
      </c>
      <c r="D2093" s="24" t="s">
        <v>2206</v>
      </c>
      <c r="E2093" s="24" t="s">
        <v>1342</v>
      </c>
      <c r="F2093" s="24" t="s">
        <v>1343</v>
      </c>
      <c r="G2093" s="36">
        <v>41386</v>
      </c>
      <c r="H2093" s="36">
        <v>41386</v>
      </c>
      <c r="I2093" s="12">
        <v>3</v>
      </c>
      <c r="J2093" s="12">
        <v>3</v>
      </c>
      <c r="K2093" s="12">
        <v>3</v>
      </c>
      <c r="L2093" s="24" t="s">
        <v>10597</v>
      </c>
      <c r="M2093" t="str">
        <f>VLOOKUP(LEFT(Incoming_Data[[#This Row],[Object ID]],1),Lookup[#All],2,FALSE)</f>
        <v>Service Request</v>
      </c>
      <c r="N2093" s="36">
        <f>IFERROR(VLOOKUP(Incoming_Data[[#This Row],[Object ID]],SP_Data[#All],2,FALSE),"")</f>
        <v>41386</v>
      </c>
      <c r="O2093" s="36">
        <f>IFERROR(VLOOKUP(Incoming_Data[[#This Row],[Object ID]],Finalized_Data[#All],2,FALSE),"")</f>
        <v>41417</v>
      </c>
      <c r="P20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3" s="6">
        <f>IFERROR(DATE(YEAR(Incoming_Data[[#This Row],[Incoming Day]]),MONTH(Incoming_Data[[#This Row],[Incoming Day]]),1),"")</f>
        <v>41365</v>
      </c>
      <c r="R2093" s="3">
        <f>DATE(YEAR(Incoming_Data[[#This Row],[Incoming Day]]),1,1)</f>
        <v>41275</v>
      </c>
      <c r="S2093" s="6">
        <f>IFERROR(DATE(YEAR(Incoming_Data[[#This Row],[Completed Day]]),MONTH(Incoming_Data[[#This Row],[Completed Day]]),1),"")</f>
        <v>41365</v>
      </c>
      <c r="T2093" s="6">
        <f>IFERROR(DATE(YEAR(Incoming_Data[[#This Row],[Confirmed Day]]),MONTH(Incoming_Data[[#This Row],[Confirmed Day]]),1),"")</f>
        <v>41395</v>
      </c>
      <c r="U2093" s="12">
        <f>IF(ISNUMBER(Incoming_Data[[#This Row],[Completed Day]]),1,0)</f>
        <v>1</v>
      </c>
      <c r="V2093" s="12">
        <f>IF(ISNUMBER(Incoming_Data[[#This Row],[Confirmed Day]]),1,0)</f>
        <v>1</v>
      </c>
      <c r="X2093" t="s">
        <v>9085</v>
      </c>
      <c r="Y2093" s="36">
        <v>41353</v>
      </c>
      <c r="AA2093" t="s">
        <v>1539</v>
      </c>
      <c r="AB2093" s="36">
        <v>41420</v>
      </c>
    </row>
    <row r="2094" spans="2:28" x14ac:dyDescent="0.25">
      <c r="B2094" s="24" t="s">
        <v>31</v>
      </c>
      <c r="C2094" s="24" t="s">
        <v>18</v>
      </c>
      <c r="D2094" s="24" t="s">
        <v>2206</v>
      </c>
      <c r="E2094" s="24" t="s">
        <v>1344</v>
      </c>
      <c r="F2094" s="24" t="s">
        <v>1345</v>
      </c>
      <c r="G2094" s="36">
        <v>41387</v>
      </c>
      <c r="H2094" s="36">
        <v>41387</v>
      </c>
      <c r="I2094" s="12">
        <v>3</v>
      </c>
      <c r="J2094" s="12">
        <v>3</v>
      </c>
      <c r="K2094" s="12">
        <v>3</v>
      </c>
      <c r="L2094" s="24" t="s">
        <v>10597</v>
      </c>
      <c r="M2094" t="str">
        <f>VLOOKUP(LEFT(Incoming_Data[[#This Row],[Object ID]],1),Lookup[#All],2,FALSE)</f>
        <v>Service Request</v>
      </c>
      <c r="N2094" s="36">
        <f>IFERROR(VLOOKUP(Incoming_Data[[#This Row],[Object ID]],SP_Data[#All],2,FALSE),"")</f>
        <v>41388</v>
      </c>
      <c r="O2094" s="36">
        <f>IFERROR(VLOOKUP(Incoming_Data[[#This Row],[Object ID]],Finalized_Data[#All],2,FALSE),"")</f>
        <v>41388</v>
      </c>
      <c r="P20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4" s="6">
        <f>IFERROR(DATE(YEAR(Incoming_Data[[#This Row],[Incoming Day]]),MONTH(Incoming_Data[[#This Row],[Incoming Day]]),1),"")</f>
        <v>41365</v>
      </c>
      <c r="R2094" s="3">
        <f>DATE(YEAR(Incoming_Data[[#This Row],[Incoming Day]]),1,1)</f>
        <v>41275</v>
      </c>
      <c r="S2094" s="6">
        <f>IFERROR(DATE(YEAR(Incoming_Data[[#This Row],[Completed Day]]),MONTH(Incoming_Data[[#This Row],[Completed Day]]),1),"")</f>
        <v>41365</v>
      </c>
      <c r="T2094" s="6">
        <f>IFERROR(DATE(YEAR(Incoming_Data[[#This Row],[Confirmed Day]]),MONTH(Incoming_Data[[#This Row],[Confirmed Day]]),1),"")</f>
        <v>41365</v>
      </c>
      <c r="U2094" s="12">
        <f>IF(ISNUMBER(Incoming_Data[[#This Row],[Completed Day]]),1,0)</f>
        <v>1</v>
      </c>
      <c r="V2094" s="12">
        <f>IF(ISNUMBER(Incoming_Data[[#This Row],[Confirmed Day]]),1,0)</f>
        <v>1</v>
      </c>
      <c r="X2094" t="s">
        <v>9069</v>
      </c>
      <c r="Y2094" s="36">
        <v>41353</v>
      </c>
      <c r="AA2094" t="s">
        <v>1198</v>
      </c>
      <c r="AB2094" s="36">
        <v>41420</v>
      </c>
    </row>
    <row r="2095" spans="2:28" x14ac:dyDescent="0.25">
      <c r="B2095" s="24" t="s">
        <v>31</v>
      </c>
      <c r="C2095" s="24" t="s">
        <v>18</v>
      </c>
      <c r="D2095" s="24" t="s">
        <v>2206</v>
      </c>
      <c r="E2095" s="24" t="s">
        <v>1346</v>
      </c>
      <c r="F2095" s="24" t="s">
        <v>99</v>
      </c>
      <c r="G2095" s="36">
        <v>41387</v>
      </c>
      <c r="H2095" s="36">
        <v>41387</v>
      </c>
      <c r="I2095" s="12">
        <v>4</v>
      </c>
      <c r="J2095" s="12">
        <v>4</v>
      </c>
      <c r="K2095" s="12">
        <v>4</v>
      </c>
      <c r="L2095" s="24" t="s">
        <v>10597</v>
      </c>
      <c r="M2095" t="str">
        <f>VLOOKUP(LEFT(Incoming_Data[[#This Row],[Object ID]],1),Lookup[#All],2,FALSE)</f>
        <v>Service Request</v>
      </c>
      <c r="N2095" s="36">
        <f>IFERROR(VLOOKUP(Incoming_Data[[#This Row],[Object ID]],SP_Data[#All],2,FALSE),"")</f>
        <v>41387</v>
      </c>
      <c r="O2095" s="36">
        <f>IFERROR(VLOOKUP(Incoming_Data[[#This Row],[Object ID]],Finalized_Data[#All],2,FALSE),"")</f>
        <v>41387</v>
      </c>
      <c r="P20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5" s="6">
        <f>IFERROR(DATE(YEAR(Incoming_Data[[#This Row],[Incoming Day]]),MONTH(Incoming_Data[[#This Row],[Incoming Day]]),1),"")</f>
        <v>41365</v>
      </c>
      <c r="R2095" s="3">
        <f>DATE(YEAR(Incoming_Data[[#This Row],[Incoming Day]]),1,1)</f>
        <v>41275</v>
      </c>
      <c r="S2095" s="6">
        <f>IFERROR(DATE(YEAR(Incoming_Data[[#This Row],[Completed Day]]),MONTH(Incoming_Data[[#This Row],[Completed Day]]),1),"")</f>
        <v>41365</v>
      </c>
      <c r="T2095" s="6">
        <f>IFERROR(DATE(YEAR(Incoming_Data[[#This Row],[Confirmed Day]]),MONTH(Incoming_Data[[#This Row],[Confirmed Day]]),1),"")</f>
        <v>41365</v>
      </c>
      <c r="U2095" s="12">
        <f>IF(ISNUMBER(Incoming_Data[[#This Row],[Completed Day]]),1,0)</f>
        <v>1</v>
      </c>
      <c r="V2095" s="12">
        <f>IF(ISNUMBER(Incoming_Data[[#This Row],[Confirmed Day]]),1,0)</f>
        <v>1</v>
      </c>
      <c r="X2095" t="s">
        <v>9048</v>
      </c>
      <c r="Y2095" s="36">
        <v>41353</v>
      </c>
      <c r="AA2095" t="s">
        <v>1707</v>
      </c>
      <c r="AB2095" s="36">
        <v>41407</v>
      </c>
    </row>
    <row r="2096" spans="2:28" x14ac:dyDescent="0.25">
      <c r="B2096" s="24" t="s">
        <v>31</v>
      </c>
      <c r="C2096" s="24" t="s">
        <v>18</v>
      </c>
      <c r="D2096" s="24" t="s">
        <v>2206</v>
      </c>
      <c r="E2096" s="24" t="s">
        <v>1359</v>
      </c>
      <c r="F2096" s="24" t="s">
        <v>1360</v>
      </c>
      <c r="G2096" s="36">
        <v>41388</v>
      </c>
      <c r="H2096" s="36">
        <v>41387</v>
      </c>
      <c r="I2096" s="12">
        <v>3</v>
      </c>
      <c r="J2096" s="12">
        <v>3</v>
      </c>
      <c r="K2096" s="12">
        <v>3</v>
      </c>
      <c r="L2096" s="24" t="s">
        <v>10597</v>
      </c>
      <c r="M2096" t="str">
        <f>VLOOKUP(LEFT(Incoming_Data[[#This Row],[Object ID]],1),Lookup[#All],2,FALSE)</f>
        <v>Service Request</v>
      </c>
      <c r="N2096" s="36">
        <f>IFERROR(VLOOKUP(Incoming_Data[[#This Row],[Object ID]],SP_Data[#All],2,FALSE),"")</f>
        <v>41388</v>
      </c>
      <c r="O2096" s="36">
        <f>IFERROR(VLOOKUP(Incoming_Data[[#This Row],[Object ID]],Finalized_Data[#All],2,FALSE),"")</f>
        <v>41419</v>
      </c>
      <c r="P20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6" s="6">
        <f>IFERROR(DATE(YEAR(Incoming_Data[[#This Row],[Incoming Day]]),MONTH(Incoming_Data[[#This Row],[Incoming Day]]),1),"")</f>
        <v>41365</v>
      </c>
      <c r="R2096" s="3">
        <f>DATE(YEAR(Incoming_Data[[#This Row],[Incoming Day]]),1,1)</f>
        <v>41275</v>
      </c>
      <c r="S2096" s="6">
        <f>IFERROR(DATE(YEAR(Incoming_Data[[#This Row],[Completed Day]]),MONTH(Incoming_Data[[#This Row],[Completed Day]]),1),"")</f>
        <v>41365</v>
      </c>
      <c r="T2096" s="6">
        <f>IFERROR(DATE(YEAR(Incoming_Data[[#This Row],[Confirmed Day]]),MONTH(Incoming_Data[[#This Row],[Confirmed Day]]),1),"")</f>
        <v>41395</v>
      </c>
      <c r="U2096" s="12">
        <f>IF(ISNUMBER(Incoming_Data[[#This Row],[Completed Day]]),1,0)</f>
        <v>1</v>
      </c>
      <c r="V2096" s="12">
        <f>IF(ISNUMBER(Incoming_Data[[#This Row],[Confirmed Day]]),1,0)</f>
        <v>1</v>
      </c>
      <c r="X2096" t="s">
        <v>12484</v>
      </c>
      <c r="Y2096" s="36">
        <v>41353</v>
      </c>
      <c r="AA2096" t="s">
        <v>2082</v>
      </c>
      <c r="AB2096" s="36">
        <v>41393</v>
      </c>
    </row>
    <row r="2097" spans="2:28" x14ac:dyDescent="0.25">
      <c r="B2097" s="24" t="s">
        <v>31</v>
      </c>
      <c r="C2097" s="24" t="s">
        <v>18</v>
      </c>
      <c r="D2097" s="24" t="s">
        <v>2206</v>
      </c>
      <c r="E2097" s="24" t="s">
        <v>1361</v>
      </c>
      <c r="F2097" s="24" t="s">
        <v>1362</v>
      </c>
      <c r="G2097" s="36">
        <v>41388</v>
      </c>
      <c r="H2097" s="36">
        <v>41388</v>
      </c>
      <c r="I2097" s="12">
        <v>3</v>
      </c>
      <c r="J2097" s="12">
        <v>3</v>
      </c>
      <c r="K2097" s="12">
        <v>3</v>
      </c>
      <c r="L2097" s="24" t="s">
        <v>10597</v>
      </c>
      <c r="M2097" t="str">
        <f>VLOOKUP(LEFT(Incoming_Data[[#This Row],[Object ID]],1),Lookup[#All],2,FALSE)</f>
        <v>Service Request</v>
      </c>
      <c r="N2097" s="36">
        <f>IFERROR(VLOOKUP(Incoming_Data[[#This Row],[Object ID]],SP_Data[#All],2,FALSE),"")</f>
        <v>41388</v>
      </c>
      <c r="O2097" s="36">
        <f>IFERROR(VLOOKUP(Incoming_Data[[#This Row],[Object ID]],Finalized_Data[#All],2,FALSE),"")</f>
        <v>41388</v>
      </c>
      <c r="P20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7" s="6">
        <f>IFERROR(DATE(YEAR(Incoming_Data[[#This Row],[Incoming Day]]),MONTH(Incoming_Data[[#This Row],[Incoming Day]]),1),"")</f>
        <v>41365</v>
      </c>
      <c r="R2097" s="3">
        <f>DATE(YEAR(Incoming_Data[[#This Row],[Incoming Day]]),1,1)</f>
        <v>41275</v>
      </c>
      <c r="S2097" s="6">
        <f>IFERROR(DATE(YEAR(Incoming_Data[[#This Row],[Completed Day]]),MONTH(Incoming_Data[[#This Row],[Completed Day]]),1),"")</f>
        <v>41365</v>
      </c>
      <c r="T2097" s="6">
        <f>IFERROR(DATE(YEAR(Incoming_Data[[#This Row],[Confirmed Day]]),MONTH(Incoming_Data[[#This Row],[Confirmed Day]]),1),"")</f>
        <v>41365</v>
      </c>
      <c r="U2097" s="12">
        <f>IF(ISNUMBER(Incoming_Data[[#This Row],[Completed Day]]),1,0)</f>
        <v>1</v>
      </c>
      <c r="V2097" s="12">
        <f>IF(ISNUMBER(Incoming_Data[[#This Row],[Confirmed Day]]),1,0)</f>
        <v>1</v>
      </c>
      <c r="X2097" t="s">
        <v>12486</v>
      </c>
      <c r="Y2097" s="36">
        <v>41353</v>
      </c>
      <c r="AA2097" t="s">
        <v>1711</v>
      </c>
      <c r="AB2097" s="36">
        <v>41408</v>
      </c>
    </row>
    <row r="2098" spans="2:28" x14ac:dyDescent="0.25">
      <c r="B2098" s="24" t="s">
        <v>31</v>
      </c>
      <c r="C2098" s="24" t="s">
        <v>18</v>
      </c>
      <c r="D2098" s="24" t="s">
        <v>2206</v>
      </c>
      <c r="E2098" s="24" t="s">
        <v>12072</v>
      </c>
      <c r="F2098" s="24" t="s">
        <v>12073</v>
      </c>
      <c r="G2098" s="36">
        <v>41388</v>
      </c>
      <c r="H2098" s="36">
        <v>41388</v>
      </c>
      <c r="I2098" s="12">
        <v>3</v>
      </c>
      <c r="J2098" s="12">
        <v>3</v>
      </c>
      <c r="K2098" s="12">
        <v>3</v>
      </c>
      <c r="L2098" s="24" t="s">
        <v>10599</v>
      </c>
      <c r="M2098" t="str">
        <f>VLOOKUP(LEFT(Incoming_Data[[#This Row],[Object ID]],1),Lookup[#All],2,FALSE)</f>
        <v>Service Request</v>
      </c>
      <c r="N2098" s="36">
        <f>IFERROR(VLOOKUP(Incoming_Data[[#This Row],[Object ID]],SP_Data[#All],2,FALSE),"")</f>
        <v>41423</v>
      </c>
      <c r="O2098" s="36" t="str">
        <f>IFERROR(VLOOKUP(Incoming_Data[[#This Row],[Object ID]],Finalized_Data[#All],2,FALSE),"")</f>
        <v/>
      </c>
      <c r="P20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8" s="6">
        <f>IFERROR(DATE(YEAR(Incoming_Data[[#This Row],[Incoming Day]]),MONTH(Incoming_Data[[#This Row],[Incoming Day]]),1),"")</f>
        <v>41365</v>
      </c>
      <c r="R2098" s="3">
        <f>DATE(YEAR(Incoming_Data[[#This Row],[Incoming Day]]),1,1)</f>
        <v>41275</v>
      </c>
      <c r="S2098" s="6">
        <f>IFERROR(DATE(YEAR(Incoming_Data[[#This Row],[Completed Day]]),MONTH(Incoming_Data[[#This Row],[Completed Day]]),1),"")</f>
        <v>41395</v>
      </c>
      <c r="T2098" s="6" t="str">
        <f>IFERROR(DATE(YEAR(Incoming_Data[[#This Row],[Confirmed Day]]),MONTH(Incoming_Data[[#This Row],[Confirmed Day]]),1),"")</f>
        <v/>
      </c>
      <c r="U2098" s="12">
        <f>IF(ISNUMBER(Incoming_Data[[#This Row],[Completed Day]]),1,0)</f>
        <v>1</v>
      </c>
      <c r="V2098" s="12">
        <f>IF(ISNUMBER(Incoming_Data[[#This Row],[Confirmed Day]]),1,0)</f>
        <v>0</v>
      </c>
      <c r="X2098" t="s">
        <v>9038</v>
      </c>
      <c r="Y2098" s="36">
        <v>41353</v>
      </c>
      <c r="AA2098" t="s">
        <v>2084</v>
      </c>
      <c r="AB2098" s="36">
        <v>41389</v>
      </c>
    </row>
    <row r="2099" spans="2:28" x14ac:dyDescent="0.25">
      <c r="B2099" s="24" t="s">
        <v>31</v>
      </c>
      <c r="C2099" s="24" t="s">
        <v>18</v>
      </c>
      <c r="D2099" s="24" t="s">
        <v>2206</v>
      </c>
      <c r="E2099" s="24" t="s">
        <v>1369</v>
      </c>
      <c r="F2099" s="24" t="s">
        <v>1370</v>
      </c>
      <c r="G2099" s="36">
        <v>41390</v>
      </c>
      <c r="H2099" s="36">
        <v>41390</v>
      </c>
      <c r="I2099" s="12">
        <v>3</v>
      </c>
      <c r="J2099" s="12">
        <v>3</v>
      </c>
      <c r="K2099" s="12">
        <v>3</v>
      </c>
      <c r="L2099" s="24" t="s">
        <v>10597</v>
      </c>
      <c r="M2099" t="str">
        <f>VLOOKUP(LEFT(Incoming_Data[[#This Row],[Object ID]],1),Lookup[#All],2,FALSE)</f>
        <v>Service Request</v>
      </c>
      <c r="N2099" s="36">
        <f>IFERROR(VLOOKUP(Incoming_Data[[#This Row],[Object ID]],SP_Data[#All],2,FALSE),"")</f>
        <v>41390</v>
      </c>
      <c r="O2099" s="36">
        <f>IFERROR(VLOOKUP(Incoming_Data[[#This Row],[Object ID]],Finalized_Data[#All],2,FALSE),"")</f>
        <v>41421</v>
      </c>
      <c r="P20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099" s="6">
        <f>IFERROR(DATE(YEAR(Incoming_Data[[#This Row],[Incoming Day]]),MONTH(Incoming_Data[[#This Row],[Incoming Day]]),1),"")</f>
        <v>41365</v>
      </c>
      <c r="R2099" s="3">
        <f>DATE(YEAR(Incoming_Data[[#This Row],[Incoming Day]]),1,1)</f>
        <v>41275</v>
      </c>
      <c r="S2099" s="6">
        <f>IFERROR(DATE(YEAR(Incoming_Data[[#This Row],[Completed Day]]),MONTH(Incoming_Data[[#This Row],[Completed Day]]),1),"")</f>
        <v>41365</v>
      </c>
      <c r="T2099" s="6">
        <f>IFERROR(DATE(YEAR(Incoming_Data[[#This Row],[Confirmed Day]]),MONTH(Incoming_Data[[#This Row],[Confirmed Day]]),1),"")</f>
        <v>41395</v>
      </c>
      <c r="U2099" s="12">
        <f>IF(ISNUMBER(Incoming_Data[[#This Row],[Completed Day]]),1,0)</f>
        <v>1</v>
      </c>
      <c r="V2099" s="12">
        <f>IF(ISNUMBER(Incoming_Data[[#This Row],[Confirmed Day]]),1,0)</f>
        <v>1</v>
      </c>
      <c r="X2099" t="s">
        <v>9034</v>
      </c>
      <c r="Y2099" s="36">
        <v>41353</v>
      </c>
      <c r="AA2099" t="s">
        <v>2086</v>
      </c>
      <c r="AB2099" s="36">
        <v>41395</v>
      </c>
    </row>
    <row r="2100" spans="2:28" x14ac:dyDescent="0.25">
      <c r="B2100" s="24" t="s">
        <v>31</v>
      </c>
      <c r="C2100" s="24" t="s">
        <v>18</v>
      </c>
      <c r="D2100" s="24" t="s">
        <v>2206</v>
      </c>
      <c r="E2100" s="24" t="s">
        <v>1375</v>
      </c>
      <c r="F2100" s="24" t="s">
        <v>1376</v>
      </c>
      <c r="G2100" s="36">
        <v>41393</v>
      </c>
      <c r="H2100" s="36">
        <v>41393</v>
      </c>
      <c r="I2100" s="12">
        <v>4</v>
      </c>
      <c r="J2100" s="12">
        <v>4</v>
      </c>
      <c r="K2100" s="12">
        <v>4</v>
      </c>
      <c r="L2100" s="24" t="s">
        <v>10597</v>
      </c>
      <c r="M2100" t="str">
        <f>VLOOKUP(LEFT(Incoming_Data[[#This Row],[Object ID]],1),Lookup[#All],2,FALSE)</f>
        <v>Service Request</v>
      </c>
      <c r="N2100" s="36">
        <f>IFERROR(VLOOKUP(Incoming_Data[[#This Row],[Object ID]],SP_Data[#All],2,FALSE),"")</f>
        <v>41395</v>
      </c>
      <c r="O2100" s="36">
        <f>IFERROR(VLOOKUP(Incoming_Data[[#This Row],[Object ID]],Finalized_Data[#All],2,FALSE),"")</f>
        <v>41426</v>
      </c>
      <c r="P21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0" s="6">
        <f>IFERROR(DATE(YEAR(Incoming_Data[[#This Row],[Incoming Day]]),MONTH(Incoming_Data[[#This Row],[Incoming Day]]),1),"")</f>
        <v>41365</v>
      </c>
      <c r="R2100" s="3">
        <f>DATE(YEAR(Incoming_Data[[#This Row],[Incoming Day]]),1,1)</f>
        <v>41275</v>
      </c>
      <c r="S2100" s="6">
        <f>IFERROR(DATE(YEAR(Incoming_Data[[#This Row],[Completed Day]]),MONTH(Incoming_Data[[#This Row],[Completed Day]]),1),"")</f>
        <v>41395</v>
      </c>
      <c r="T2100" s="6">
        <f>IFERROR(DATE(YEAR(Incoming_Data[[#This Row],[Confirmed Day]]),MONTH(Incoming_Data[[#This Row],[Confirmed Day]]),1),"")</f>
        <v>41426</v>
      </c>
      <c r="U2100" s="12">
        <f>IF(ISNUMBER(Incoming_Data[[#This Row],[Completed Day]]),1,0)</f>
        <v>1</v>
      </c>
      <c r="V2100" s="12">
        <f>IF(ISNUMBER(Incoming_Data[[#This Row],[Confirmed Day]]),1,0)</f>
        <v>1</v>
      </c>
      <c r="X2100" t="s">
        <v>8998</v>
      </c>
      <c r="Y2100" s="36">
        <v>41353</v>
      </c>
      <c r="AA2100" t="s">
        <v>1200</v>
      </c>
      <c r="AB2100" s="36">
        <v>41420</v>
      </c>
    </row>
    <row r="2101" spans="2:28" x14ac:dyDescent="0.25">
      <c r="B2101" s="24" t="s">
        <v>31</v>
      </c>
      <c r="C2101" s="24" t="s">
        <v>18</v>
      </c>
      <c r="D2101" s="24" t="s">
        <v>2206</v>
      </c>
      <c r="E2101" s="24" t="s">
        <v>1383</v>
      </c>
      <c r="F2101" s="24" t="s">
        <v>1384</v>
      </c>
      <c r="G2101" s="36">
        <v>41395</v>
      </c>
      <c r="H2101" s="36">
        <v>41394</v>
      </c>
      <c r="I2101" s="12">
        <v>3</v>
      </c>
      <c r="J2101" s="12">
        <v>3</v>
      </c>
      <c r="K2101" s="12">
        <v>3</v>
      </c>
      <c r="L2101" s="24" t="s">
        <v>10597</v>
      </c>
      <c r="M2101" t="str">
        <f>VLOOKUP(LEFT(Incoming_Data[[#This Row],[Object ID]],1),Lookup[#All],2,FALSE)</f>
        <v>Service Request</v>
      </c>
      <c r="N2101" s="36">
        <f>IFERROR(VLOOKUP(Incoming_Data[[#This Row],[Object ID]],SP_Data[#All],2,FALSE),"")</f>
        <v>41395</v>
      </c>
      <c r="O2101" s="36">
        <f>IFERROR(VLOOKUP(Incoming_Data[[#This Row],[Object ID]],Finalized_Data[#All],2,FALSE),"")</f>
        <v>41395</v>
      </c>
      <c r="P21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1" s="6">
        <f>IFERROR(DATE(YEAR(Incoming_Data[[#This Row],[Incoming Day]]),MONTH(Incoming_Data[[#This Row],[Incoming Day]]),1),"")</f>
        <v>41395</v>
      </c>
      <c r="R2101" s="3">
        <f>DATE(YEAR(Incoming_Data[[#This Row],[Incoming Day]]),1,1)</f>
        <v>41275</v>
      </c>
      <c r="S2101" s="6">
        <f>IFERROR(DATE(YEAR(Incoming_Data[[#This Row],[Completed Day]]),MONTH(Incoming_Data[[#This Row],[Completed Day]]),1),"")</f>
        <v>41395</v>
      </c>
      <c r="T2101" s="6">
        <f>IFERROR(DATE(YEAR(Incoming_Data[[#This Row],[Confirmed Day]]),MONTH(Incoming_Data[[#This Row],[Confirmed Day]]),1),"")</f>
        <v>41395</v>
      </c>
      <c r="U2101" s="12">
        <f>IF(ISNUMBER(Incoming_Data[[#This Row],[Completed Day]]),1,0)</f>
        <v>1</v>
      </c>
      <c r="V2101" s="12">
        <f>IF(ISNUMBER(Incoming_Data[[#This Row],[Confirmed Day]]),1,0)</f>
        <v>1</v>
      </c>
      <c r="X2101" t="s">
        <v>8980</v>
      </c>
      <c r="Y2101" s="36">
        <v>41353</v>
      </c>
      <c r="AA2101" t="s">
        <v>1202</v>
      </c>
      <c r="AB2101" s="36">
        <v>41427</v>
      </c>
    </row>
    <row r="2102" spans="2:28" x14ac:dyDescent="0.25">
      <c r="B2102" s="24" t="s">
        <v>31</v>
      </c>
      <c r="C2102" s="24" t="s">
        <v>18</v>
      </c>
      <c r="D2102" s="24" t="s">
        <v>2206</v>
      </c>
      <c r="E2102" s="24" t="s">
        <v>1385</v>
      </c>
      <c r="F2102" s="24" t="s">
        <v>1386</v>
      </c>
      <c r="G2102" s="36">
        <v>41395</v>
      </c>
      <c r="H2102" s="36">
        <v>41394</v>
      </c>
      <c r="I2102" s="12">
        <v>3</v>
      </c>
      <c r="J2102" s="12">
        <v>3</v>
      </c>
      <c r="K2102" s="12">
        <v>3</v>
      </c>
      <c r="L2102" s="24" t="s">
        <v>10597</v>
      </c>
      <c r="M2102" t="str">
        <f>VLOOKUP(LEFT(Incoming_Data[[#This Row],[Object ID]],1),Lookup[#All],2,FALSE)</f>
        <v>Service Request</v>
      </c>
      <c r="N2102" s="36">
        <f>IFERROR(VLOOKUP(Incoming_Data[[#This Row],[Object ID]],SP_Data[#All],2,FALSE),"")</f>
        <v>41395</v>
      </c>
      <c r="O2102" s="36">
        <f>IFERROR(VLOOKUP(Incoming_Data[[#This Row],[Object ID]],Finalized_Data[#All],2,FALSE),"")</f>
        <v>41426</v>
      </c>
      <c r="P21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2" s="6">
        <f>IFERROR(DATE(YEAR(Incoming_Data[[#This Row],[Incoming Day]]),MONTH(Incoming_Data[[#This Row],[Incoming Day]]),1),"")</f>
        <v>41395</v>
      </c>
      <c r="R2102" s="3">
        <f>DATE(YEAR(Incoming_Data[[#This Row],[Incoming Day]]),1,1)</f>
        <v>41275</v>
      </c>
      <c r="S2102" s="6">
        <f>IFERROR(DATE(YEAR(Incoming_Data[[#This Row],[Completed Day]]),MONTH(Incoming_Data[[#This Row],[Completed Day]]),1),"")</f>
        <v>41395</v>
      </c>
      <c r="T2102" s="6">
        <f>IFERROR(DATE(YEAR(Incoming_Data[[#This Row],[Confirmed Day]]),MONTH(Incoming_Data[[#This Row],[Confirmed Day]]),1),"")</f>
        <v>41426</v>
      </c>
      <c r="U2102" s="12">
        <f>IF(ISNUMBER(Incoming_Data[[#This Row],[Completed Day]]),1,0)</f>
        <v>1</v>
      </c>
      <c r="V2102" s="12">
        <f>IF(ISNUMBER(Incoming_Data[[#This Row],[Confirmed Day]]),1,0)</f>
        <v>1</v>
      </c>
      <c r="X2102" t="s">
        <v>8976</v>
      </c>
      <c r="Y2102" s="36">
        <v>41353</v>
      </c>
      <c r="AA2102" t="s">
        <v>2088</v>
      </c>
      <c r="AB2102" s="36">
        <v>41420</v>
      </c>
    </row>
    <row r="2103" spans="2:28" x14ac:dyDescent="0.25">
      <c r="B2103" s="24" t="s">
        <v>31</v>
      </c>
      <c r="C2103" s="24" t="s">
        <v>18</v>
      </c>
      <c r="D2103" s="24" t="s">
        <v>2206</v>
      </c>
      <c r="E2103" s="24" t="s">
        <v>12074</v>
      </c>
      <c r="F2103" s="24" t="s">
        <v>10610</v>
      </c>
      <c r="G2103" s="36">
        <v>41395</v>
      </c>
      <c r="H2103" s="36">
        <v>41395</v>
      </c>
      <c r="I2103" s="12">
        <v>3</v>
      </c>
      <c r="J2103" s="12">
        <v>3</v>
      </c>
      <c r="K2103" s="12">
        <v>3</v>
      </c>
      <c r="L2103" s="24" t="s">
        <v>10599</v>
      </c>
      <c r="M2103" t="str">
        <f>VLOOKUP(LEFT(Incoming_Data[[#This Row],[Object ID]],1),Lookup[#All],2,FALSE)</f>
        <v>Service Request</v>
      </c>
      <c r="N2103" s="36">
        <f>IFERROR(VLOOKUP(Incoming_Data[[#This Row],[Object ID]],SP_Data[#All],2,FALSE),"")</f>
        <v>41414</v>
      </c>
      <c r="O2103" s="36" t="str">
        <f>IFERROR(VLOOKUP(Incoming_Data[[#This Row],[Object ID]],Finalized_Data[#All],2,FALSE),"")</f>
        <v/>
      </c>
      <c r="P21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3" s="6">
        <f>IFERROR(DATE(YEAR(Incoming_Data[[#This Row],[Incoming Day]]),MONTH(Incoming_Data[[#This Row],[Incoming Day]]),1),"")</f>
        <v>41395</v>
      </c>
      <c r="R2103" s="3">
        <f>DATE(YEAR(Incoming_Data[[#This Row],[Incoming Day]]),1,1)</f>
        <v>41275</v>
      </c>
      <c r="S2103" s="6">
        <f>IFERROR(DATE(YEAR(Incoming_Data[[#This Row],[Completed Day]]),MONTH(Incoming_Data[[#This Row],[Completed Day]]),1),"")</f>
        <v>41395</v>
      </c>
      <c r="T2103" s="6" t="str">
        <f>IFERROR(DATE(YEAR(Incoming_Data[[#This Row],[Confirmed Day]]),MONTH(Incoming_Data[[#This Row],[Confirmed Day]]),1),"")</f>
        <v/>
      </c>
      <c r="U2103" s="12">
        <f>IF(ISNUMBER(Incoming_Data[[#This Row],[Completed Day]]),1,0)</f>
        <v>1</v>
      </c>
      <c r="V2103" s="12">
        <f>IF(ISNUMBER(Incoming_Data[[#This Row],[Confirmed Day]]),1,0)</f>
        <v>0</v>
      </c>
      <c r="X2103" t="s">
        <v>8968</v>
      </c>
      <c r="Y2103" s="36">
        <v>41353</v>
      </c>
      <c r="AA2103" t="s">
        <v>1204</v>
      </c>
      <c r="AB2103" s="36">
        <v>41402</v>
      </c>
    </row>
    <row r="2104" spans="2:28" x14ac:dyDescent="0.25">
      <c r="B2104" s="24" t="s">
        <v>31</v>
      </c>
      <c r="C2104" s="24" t="s">
        <v>18</v>
      </c>
      <c r="D2104" s="24" t="s">
        <v>2206</v>
      </c>
      <c r="E2104" s="24" t="s">
        <v>1387</v>
      </c>
      <c r="F2104" s="24" t="s">
        <v>1388</v>
      </c>
      <c r="G2104" s="36">
        <v>41395</v>
      </c>
      <c r="H2104" s="36">
        <v>41395</v>
      </c>
      <c r="I2104" s="12">
        <v>2</v>
      </c>
      <c r="J2104" s="12">
        <v>3</v>
      </c>
      <c r="K2104" s="12">
        <v>3</v>
      </c>
      <c r="L2104" s="24" t="s">
        <v>10597</v>
      </c>
      <c r="M2104" t="str">
        <f>VLOOKUP(LEFT(Incoming_Data[[#This Row],[Object ID]],1),Lookup[#All],2,FALSE)</f>
        <v>Service Request</v>
      </c>
      <c r="N2104" s="36">
        <f>IFERROR(VLOOKUP(Incoming_Data[[#This Row],[Object ID]],SP_Data[#All],2,FALSE),"")</f>
        <v>41395</v>
      </c>
      <c r="O2104" s="36">
        <f>IFERROR(VLOOKUP(Incoming_Data[[#This Row],[Object ID]],Finalized_Data[#All],2,FALSE),"")</f>
        <v>41395</v>
      </c>
      <c r="P21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4" s="6">
        <f>IFERROR(DATE(YEAR(Incoming_Data[[#This Row],[Incoming Day]]),MONTH(Incoming_Data[[#This Row],[Incoming Day]]),1),"")</f>
        <v>41395</v>
      </c>
      <c r="R2104" s="3">
        <f>DATE(YEAR(Incoming_Data[[#This Row],[Incoming Day]]),1,1)</f>
        <v>41275</v>
      </c>
      <c r="S2104" s="6">
        <f>IFERROR(DATE(YEAR(Incoming_Data[[#This Row],[Completed Day]]),MONTH(Incoming_Data[[#This Row],[Completed Day]]),1),"")</f>
        <v>41395</v>
      </c>
      <c r="T2104" s="6">
        <f>IFERROR(DATE(YEAR(Incoming_Data[[#This Row],[Confirmed Day]]),MONTH(Incoming_Data[[#This Row],[Confirmed Day]]),1),"")</f>
        <v>41395</v>
      </c>
      <c r="U2104" s="12">
        <f>IF(ISNUMBER(Incoming_Data[[#This Row],[Completed Day]]),1,0)</f>
        <v>1</v>
      </c>
      <c r="V2104" s="12">
        <f>IF(ISNUMBER(Incoming_Data[[#This Row],[Confirmed Day]]),1,0)</f>
        <v>1</v>
      </c>
      <c r="X2104" t="s">
        <v>8949</v>
      </c>
      <c r="Y2104" s="36">
        <v>41353</v>
      </c>
      <c r="AA2104" t="s">
        <v>2090</v>
      </c>
      <c r="AB2104" s="36">
        <v>41420</v>
      </c>
    </row>
    <row r="2105" spans="2:28" x14ac:dyDescent="0.25">
      <c r="B2105" s="24" t="s">
        <v>31</v>
      </c>
      <c r="C2105" s="24" t="s">
        <v>18</v>
      </c>
      <c r="D2105" s="24" t="s">
        <v>2206</v>
      </c>
      <c r="E2105" s="24" t="s">
        <v>1389</v>
      </c>
      <c r="F2105" s="24" t="s">
        <v>1390</v>
      </c>
      <c r="G2105" s="36">
        <v>41397</v>
      </c>
      <c r="H2105" s="36">
        <v>41397</v>
      </c>
      <c r="I2105" s="12">
        <v>3</v>
      </c>
      <c r="J2105" s="12">
        <v>3</v>
      </c>
      <c r="K2105" s="12">
        <v>3</v>
      </c>
      <c r="L2105" s="24" t="s">
        <v>10597</v>
      </c>
      <c r="M2105" t="str">
        <f>VLOOKUP(LEFT(Incoming_Data[[#This Row],[Object ID]],1),Lookup[#All],2,FALSE)</f>
        <v>Service Request</v>
      </c>
      <c r="N2105" s="36">
        <f>IFERROR(VLOOKUP(Incoming_Data[[#This Row],[Object ID]],SP_Data[#All],2,FALSE),"")</f>
        <v>41397</v>
      </c>
      <c r="O2105" s="36">
        <f>IFERROR(VLOOKUP(Incoming_Data[[#This Row],[Object ID]],Finalized_Data[#All],2,FALSE),"")</f>
        <v>41397</v>
      </c>
      <c r="P21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5" s="6">
        <f>IFERROR(DATE(YEAR(Incoming_Data[[#This Row],[Incoming Day]]),MONTH(Incoming_Data[[#This Row],[Incoming Day]]),1),"")</f>
        <v>41395</v>
      </c>
      <c r="R2105" s="3">
        <f>DATE(YEAR(Incoming_Data[[#This Row],[Incoming Day]]),1,1)</f>
        <v>41275</v>
      </c>
      <c r="S2105" s="6">
        <f>IFERROR(DATE(YEAR(Incoming_Data[[#This Row],[Completed Day]]),MONTH(Incoming_Data[[#This Row],[Completed Day]]),1),"")</f>
        <v>41395</v>
      </c>
      <c r="T2105" s="6">
        <f>IFERROR(DATE(YEAR(Incoming_Data[[#This Row],[Confirmed Day]]),MONTH(Incoming_Data[[#This Row],[Confirmed Day]]),1),"")</f>
        <v>41395</v>
      </c>
      <c r="U2105" s="12">
        <f>IF(ISNUMBER(Incoming_Data[[#This Row],[Completed Day]]),1,0)</f>
        <v>1</v>
      </c>
      <c r="V2105" s="12">
        <f>IF(ISNUMBER(Incoming_Data[[#This Row],[Confirmed Day]]),1,0)</f>
        <v>1</v>
      </c>
      <c r="X2105" t="s">
        <v>8938</v>
      </c>
      <c r="Y2105" s="36">
        <v>41353</v>
      </c>
      <c r="AA2105" t="s">
        <v>2094</v>
      </c>
      <c r="AB2105" s="36">
        <v>41390</v>
      </c>
    </row>
    <row r="2106" spans="2:28" x14ac:dyDescent="0.25">
      <c r="B2106" s="24" t="s">
        <v>31</v>
      </c>
      <c r="C2106" s="24" t="s">
        <v>18</v>
      </c>
      <c r="D2106" s="24" t="s">
        <v>2206</v>
      </c>
      <c r="E2106" s="24" t="s">
        <v>1391</v>
      </c>
      <c r="F2106" s="24" t="s">
        <v>1392</v>
      </c>
      <c r="G2106" s="36">
        <v>41397</v>
      </c>
      <c r="H2106" s="36">
        <v>41397</v>
      </c>
      <c r="I2106" s="12">
        <v>4</v>
      </c>
      <c r="J2106" s="12">
        <v>4</v>
      </c>
      <c r="K2106" s="12">
        <v>4</v>
      </c>
      <c r="L2106" s="24" t="s">
        <v>10597</v>
      </c>
      <c r="M2106" t="str">
        <f>VLOOKUP(LEFT(Incoming_Data[[#This Row],[Object ID]],1),Lookup[#All],2,FALSE)</f>
        <v>Service Request</v>
      </c>
      <c r="N2106" s="36">
        <f>IFERROR(VLOOKUP(Incoming_Data[[#This Row],[Object ID]],SP_Data[#All],2,FALSE),"")</f>
        <v>41397</v>
      </c>
      <c r="O2106" s="36">
        <f>IFERROR(VLOOKUP(Incoming_Data[[#This Row],[Object ID]],Finalized_Data[#All],2,FALSE),"")</f>
        <v>41428</v>
      </c>
      <c r="P21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6" s="6">
        <f>IFERROR(DATE(YEAR(Incoming_Data[[#This Row],[Incoming Day]]),MONTH(Incoming_Data[[#This Row],[Incoming Day]]),1),"")</f>
        <v>41395</v>
      </c>
      <c r="R2106" s="3">
        <f>DATE(YEAR(Incoming_Data[[#This Row],[Incoming Day]]),1,1)</f>
        <v>41275</v>
      </c>
      <c r="S2106" s="6">
        <f>IFERROR(DATE(YEAR(Incoming_Data[[#This Row],[Completed Day]]),MONTH(Incoming_Data[[#This Row],[Completed Day]]),1),"")</f>
        <v>41395</v>
      </c>
      <c r="T2106" s="6">
        <f>IFERROR(DATE(YEAR(Incoming_Data[[#This Row],[Confirmed Day]]),MONTH(Incoming_Data[[#This Row],[Confirmed Day]]),1),"")</f>
        <v>41426</v>
      </c>
      <c r="U2106" s="12">
        <f>IF(ISNUMBER(Incoming_Data[[#This Row],[Completed Day]]),1,0)</f>
        <v>1</v>
      </c>
      <c r="V2106" s="12">
        <f>IF(ISNUMBER(Incoming_Data[[#This Row],[Confirmed Day]]),1,0)</f>
        <v>1</v>
      </c>
      <c r="X2106" t="s">
        <v>8933</v>
      </c>
      <c r="Y2106" s="36">
        <v>41353</v>
      </c>
      <c r="AA2106" t="s">
        <v>2096</v>
      </c>
      <c r="AB2106" s="36">
        <v>41389</v>
      </c>
    </row>
    <row r="2107" spans="2:28" x14ac:dyDescent="0.25">
      <c r="B2107" s="24" t="s">
        <v>31</v>
      </c>
      <c r="C2107" s="24" t="s">
        <v>18</v>
      </c>
      <c r="D2107" s="24" t="s">
        <v>2206</v>
      </c>
      <c r="E2107" s="24" t="s">
        <v>1393</v>
      </c>
      <c r="F2107" s="24" t="s">
        <v>1394</v>
      </c>
      <c r="G2107" s="36">
        <v>41397</v>
      </c>
      <c r="H2107" s="36">
        <v>41397</v>
      </c>
      <c r="I2107" s="12">
        <v>3</v>
      </c>
      <c r="J2107" s="12">
        <v>3</v>
      </c>
      <c r="K2107" s="12">
        <v>3</v>
      </c>
      <c r="L2107" s="24" t="s">
        <v>10597</v>
      </c>
      <c r="M2107" t="str">
        <f>VLOOKUP(LEFT(Incoming_Data[[#This Row],[Object ID]],1),Lookup[#All],2,FALSE)</f>
        <v>Service Request</v>
      </c>
      <c r="N2107" s="36">
        <f>IFERROR(VLOOKUP(Incoming_Data[[#This Row],[Object ID]],SP_Data[#All],2,FALSE),"")</f>
        <v>41397</v>
      </c>
      <c r="O2107" s="36">
        <f>IFERROR(VLOOKUP(Incoming_Data[[#This Row],[Object ID]],Finalized_Data[#All],2,FALSE),"")</f>
        <v>41397</v>
      </c>
      <c r="P21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7" s="6">
        <f>IFERROR(DATE(YEAR(Incoming_Data[[#This Row],[Incoming Day]]),MONTH(Incoming_Data[[#This Row],[Incoming Day]]),1),"")</f>
        <v>41395</v>
      </c>
      <c r="R2107" s="3">
        <f>DATE(YEAR(Incoming_Data[[#This Row],[Incoming Day]]),1,1)</f>
        <v>41275</v>
      </c>
      <c r="S2107" s="6">
        <f>IFERROR(DATE(YEAR(Incoming_Data[[#This Row],[Completed Day]]),MONTH(Incoming_Data[[#This Row],[Completed Day]]),1),"")</f>
        <v>41395</v>
      </c>
      <c r="T2107" s="6">
        <f>IFERROR(DATE(YEAR(Incoming_Data[[#This Row],[Confirmed Day]]),MONTH(Incoming_Data[[#This Row],[Confirmed Day]]),1),"")</f>
        <v>41395</v>
      </c>
      <c r="U2107" s="12">
        <f>IF(ISNUMBER(Incoming_Data[[#This Row],[Completed Day]]),1,0)</f>
        <v>1</v>
      </c>
      <c r="V2107" s="12">
        <f>IF(ISNUMBER(Incoming_Data[[#This Row],[Confirmed Day]]),1,0)</f>
        <v>1</v>
      </c>
      <c r="X2107" t="s">
        <v>8929</v>
      </c>
      <c r="Y2107" s="36">
        <v>41353</v>
      </c>
      <c r="AA2107" t="s">
        <v>1543</v>
      </c>
      <c r="AB2107" s="36">
        <v>41395</v>
      </c>
    </row>
    <row r="2108" spans="2:28" x14ac:dyDescent="0.25">
      <c r="B2108" s="24" t="s">
        <v>31</v>
      </c>
      <c r="C2108" s="24" t="s">
        <v>18</v>
      </c>
      <c r="D2108" s="24" t="s">
        <v>2206</v>
      </c>
      <c r="E2108" s="24" t="s">
        <v>12075</v>
      </c>
      <c r="F2108" s="24" t="s">
        <v>12076</v>
      </c>
      <c r="G2108" s="36">
        <v>41400</v>
      </c>
      <c r="H2108" s="36">
        <v>41400</v>
      </c>
      <c r="I2108" s="12">
        <v>3</v>
      </c>
      <c r="J2108" s="12">
        <v>3</v>
      </c>
      <c r="K2108" s="12">
        <v>3</v>
      </c>
      <c r="L2108" s="24" t="s">
        <v>10599</v>
      </c>
      <c r="M2108" t="str">
        <f>VLOOKUP(LEFT(Incoming_Data[[#This Row],[Object ID]],1),Lookup[#All],2,FALSE)</f>
        <v>Service Request</v>
      </c>
      <c r="N2108" s="36">
        <f>IFERROR(VLOOKUP(Incoming_Data[[#This Row],[Object ID]],SP_Data[#All],2,FALSE),"")</f>
        <v>41400</v>
      </c>
      <c r="O2108" s="36" t="str">
        <f>IFERROR(VLOOKUP(Incoming_Data[[#This Row],[Object ID]],Finalized_Data[#All],2,FALSE),"")</f>
        <v/>
      </c>
      <c r="P21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8" s="6">
        <f>IFERROR(DATE(YEAR(Incoming_Data[[#This Row],[Incoming Day]]),MONTH(Incoming_Data[[#This Row],[Incoming Day]]),1),"")</f>
        <v>41395</v>
      </c>
      <c r="R2108" s="3">
        <f>DATE(YEAR(Incoming_Data[[#This Row],[Incoming Day]]),1,1)</f>
        <v>41275</v>
      </c>
      <c r="S2108" s="6">
        <f>IFERROR(DATE(YEAR(Incoming_Data[[#This Row],[Completed Day]]),MONTH(Incoming_Data[[#This Row],[Completed Day]]),1),"")</f>
        <v>41395</v>
      </c>
      <c r="T2108" s="6" t="str">
        <f>IFERROR(DATE(YEAR(Incoming_Data[[#This Row],[Confirmed Day]]),MONTH(Incoming_Data[[#This Row],[Confirmed Day]]),1),"")</f>
        <v/>
      </c>
      <c r="U2108" s="12">
        <f>IF(ISNUMBER(Incoming_Data[[#This Row],[Completed Day]]),1,0)</f>
        <v>1</v>
      </c>
      <c r="V2108" s="12">
        <f>IF(ISNUMBER(Incoming_Data[[#This Row],[Confirmed Day]]),1,0)</f>
        <v>0</v>
      </c>
      <c r="X2108" t="s">
        <v>8900</v>
      </c>
      <c r="Y2108" s="36">
        <v>41353</v>
      </c>
      <c r="AA2108" t="s">
        <v>1208</v>
      </c>
      <c r="AB2108" s="36">
        <v>41424</v>
      </c>
    </row>
    <row r="2109" spans="2:28" x14ac:dyDescent="0.25">
      <c r="B2109" s="24" t="s">
        <v>31</v>
      </c>
      <c r="C2109" s="24" t="s">
        <v>18</v>
      </c>
      <c r="D2109" s="24" t="s">
        <v>2206</v>
      </c>
      <c r="E2109" s="24" t="s">
        <v>1395</v>
      </c>
      <c r="F2109" s="24" t="s">
        <v>1396</v>
      </c>
      <c r="G2109" s="36">
        <v>41402</v>
      </c>
      <c r="H2109" s="36">
        <v>41402</v>
      </c>
      <c r="I2109" s="12">
        <v>3</v>
      </c>
      <c r="J2109" s="12">
        <v>3</v>
      </c>
      <c r="K2109" s="12">
        <v>3</v>
      </c>
      <c r="L2109" s="24" t="s">
        <v>10597</v>
      </c>
      <c r="M2109" t="str">
        <f>VLOOKUP(LEFT(Incoming_Data[[#This Row],[Object ID]],1),Lookup[#All],2,FALSE)</f>
        <v>Service Request</v>
      </c>
      <c r="N2109" s="36">
        <f>IFERROR(VLOOKUP(Incoming_Data[[#This Row],[Object ID]],SP_Data[#All],2,FALSE),"")</f>
        <v>41409</v>
      </c>
      <c r="O2109" s="36">
        <f>IFERROR(VLOOKUP(Incoming_Data[[#This Row],[Object ID]],Finalized_Data[#All],2,FALSE),"")</f>
        <v>41409</v>
      </c>
      <c r="P21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09" s="6">
        <f>IFERROR(DATE(YEAR(Incoming_Data[[#This Row],[Incoming Day]]),MONTH(Incoming_Data[[#This Row],[Incoming Day]]),1),"")</f>
        <v>41395</v>
      </c>
      <c r="R2109" s="3">
        <f>DATE(YEAR(Incoming_Data[[#This Row],[Incoming Day]]),1,1)</f>
        <v>41275</v>
      </c>
      <c r="S2109" s="6">
        <f>IFERROR(DATE(YEAR(Incoming_Data[[#This Row],[Completed Day]]),MONTH(Incoming_Data[[#This Row],[Completed Day]]),1),"")</f>
        <v>41395</v>
      </c>
      <c r="T2109" s="6">
        <f>IFERROR(DATE(YEAR(Incoming_Data[[#This Row],[Confirmed Day]]),MONTH(Incoming_Data[[#This Row],[Confirmed Day]]),1),"")</f>
        <v>41395</v>
      </c>
      <c r="U2109" s="12">
        <f>IF(ISNUMBER(Incoming_Data[[#This Row],[Completed Day]]),1,0)</f>
        <v>1</v>
      </c>
      <c r="V2109" s="12">
        <f>IF(ISNUMBER(Incoming_Data[[#This Row],[Confirmed Day]]),1,0)</f>
        <v>1</v>
      </c>
      <c r="X2109" t="s">
        <v>8908</v>
      </c>
      <c r="Y2109" s="36">
        <v>41353</v>
      </c>
      <c r="AA2109" t="s">
        <v>1210</v>
      </c>
      <c r="AB2109" s="36">
        <v>41395</v>
      </c>
    </row>
    <row r="2110" spans="2:28" x14ac:dyDescent="0.25">
      <c r="B2110" s="24" t="s">
        <v>31</v>
      </c>
      <c r="C2110" s="24" t="s">
        <v>18</v>
      </c>
      <c r="D2110" s="24" t="s">
        <v>2206</v>
      </c>
      <c r="E2110" s="24" t="s">
        <v>1397</v>
      </c>
      <c r="F2110" s="24" t="s">
        <v>1398</v>
      </c>
      <c r="G2110" s="36">
        <v>41403</v>
      </c>
      <c r="H2110" s="36">
        <v>41402</v>
      </c>
      <c r="I2110" s="12">
        <v>3</v>
      </c>
      <c r="J2110" s="12">
        <v>3</v>
      </c>
      <c r="K2110" s="12">
        <v>3</v>
      </c>
      <c r="L2110" s="24" t="s">
        <v>10597</v>
      </c>
      <c r="M2110" t="str">
        <f>VLOOKUP(LEFT(Incoming_Data[[#This Row],[Object ID]],1),Lookup[#All],2,FALSE)</f>
        <v>Service Request</v>
      </c>
      <c r="N2110" s="36">
        <f>IFERROR(VLOOKUP(Incoming_Data[[#This Row],[Object ID]],SP_Data[#All],2,FALSE),"")</f>
        <v>41403</v>
      </c>
      <c r="O2110" s="36">
        <f>IFERROR(VLOOKUP(Incoming_Data[[#This Row],[Object ID]],Finalized_Data[#All],2,FALSE),"")</f>
        <v>41403</v>
      </c>
      <c r="P21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0" s="6">
        <f>IFERROR(DATE(YEAR(Incoming_Data[[#This Row],[Incoming Day]]),MONTH(Incoming_Data[[#This Row],[Incoming Day]]),1),"")</f>
        <v>41395</v>
      </c>
      <c r="R2110" s="3">
        <f>DATE(YEAR(Incoming_Data[[#This Row],[Incoming Day]]),1,1)</f>
        <v>41275</v>
      </c>
      <c r="S2110" s="6">
        <f>IFERROR(DATE(YEAR(Incoming_Data[[#This Row],[Completed Day]]),MONTH(Incoming_Data[[#This Row],[Completed Day]]),1),"")</f>
        <v>41395</v>
      </c>
      <c r="T2110" s="6">
        <f>IFERROR(DATE(YEAR(Incoming_Data[[#This Row],[Confirmed Day]]),MONTH(Incoming_Data[[#This Row],[Confirmed Day]]),1),"")</f>
        <v>41395</v>
      </c>
      <c r="U2110" s="12">
        <f>IF(ISNUMBER(Incoming_Data[[#This Row],[Completed Day]]),1,0)</f>
        <v>1</v>
      </c>
      <c r="V2110" s="12">
        <f>IF(ISNUMBER(Incoming_Data[[#This Row],[Confirmed Day]]),1,0)</f>
        <v>1</v>
      </c>
      <c r="X2110" t="s">
        <v>8895</v>
      </c>
      <c r="Y2110" s="36">
        <v>41353</v>
      </c>
      <c r="AA2110" t="s">
        <v>1713</v>
      </c>
      <c r="AB2110" s="36">
        <v>41400</v>
      </c>
    </row>
    <row r="2111" spans="2:28" x14ac:dyDescent="0.25">
      <c r="B2111" s="24" t="s">
        <v>31</v>
      </c>
      <c r="C2111" s="24" t="s">
        <v>18</v>
      </c>
      <c r="D2111" s="24" t="s">
        <v>2206</v>
      </c>
      <c r="E2111" s="24" t="s">
        <v>12077</v>
      </c>
      <c r="F2111" s="24" t="s">
        <v>12078</v>
      </c>
      <c r="G2111" s="36">
        <v>41403</v>
      </c>
      <c r="H2111" s="36">
        <v>41403</v>
      </c>
      <c r="I2111" s="12">
        <v>3</v>
      </c>
      <c r="J2111" s="12">
        <v>3</v>
      </c>
      <c r="K2111" s="12">
        <v>3</v>
      </c>
      <c r="L2111" s="24" t="s">
        <v>10599</v>
      </c>
      <c r="M2111" t="str">
        <f>VLOOKUP(LEFT(Incoming_Data[[#This Row],[Object ID]],1),Lookup[#All],2,FALSE)</f>
        <v>Service Request</v>
      </c>
      <c r="N2111" s="36">
        <f>IFERROR(VLOOKUP(Incoming_Data[[#This Row],[Object ID]],SP_Data[#All],2,FALSE),"")</f>
        <v>41403</v>
      </c>
      <c r="O2111" s="36" t="str">
        <f>IFERROR(VLOOKUP(Incoming_Data[[#This Row],[Object ID]],Finalized_Data[#All],2,FALSE),"")</f>
        <v/>
      </c>
      <c r="P21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1" s="6">
        <f>IFERROR(DATE(YEAR(Incoming_Data[[#This Row],[Incoming Day]]),MONTH(Incoming_Data[[#This Row],[Incoming Day]]),1),"")</f>
        <v>41395</v>
      </c>
      <c r="R2111" s="3">
        <f>DATE(YEAR(Incoming_Data[[#This Row],[Incoming Day]]),1,1)</f>
        <v>41275</v>
      </c>
      <c r="S2111" s="6">
        <f>IFERROR(DATE(YEAR(Incoming_Data[[#This Row],[Completed Day]]),MONTH(Incoming_Data[[#This Row],[Completed Day]]),1),"")</f>
        <v>41395</v>
      </c>
      <c r="T2111" s="6" t="str">
        <f>IFERROR(DATE(YEAR(Incoming_Data[[#This Row],[Confirmed Day]]),MONTH(Incoming_Data[[#This Row],[Confirmed Day]]),1),"")</f>
        <v/>
      </c>
      <c r="U2111" s="12">
        <f>IF(ISNUMBER(Incoming_Data[[#This Row],[Completed Day]]),1,0)</f>
        <v>1</v>
      </c>
      <c r="V2111" s="12">
        <f>IF(ISNUMBER(Incoming_Data[[#This Row],[Confirmed Day]]),1,0)</f>
        <v>0</v>
      </c>
      <c r="X2111" t="s">
        <v>8865</v>
      </c>
      <c r="Y2111" s="36">
        <v>41367</v>
      </c>
      <c r="AA2111" t="s">
        <v>2098</v>
      </c>
      <c r="AB2111" s="36">
        <v>41390</v>
      </c>
    </row>
    <row r="2112" spans="2:28" x14ac:dyDescent="0.25">
      <c r="B2112" s="24" t="s">
        <v>31</v>
      </c>
      <c r="C2112" s="24" t="s">
        <v>18</v>
      </c>
      <c r="D2112" s="24" t="s">
        <v>2206</v>
      </c>
      <c r="E2112" s="24" t="s">
        <v>12079</v>
      </c>
      <c r="F2112" s="24" t="s">
        <v>12080</v>
      </c>
      <c r="G2112" s="36">
        <v>41404</v>
      </c>
      <c r="H2112" s="36">
        <v>41403</v>
      </c>
      <c r="I2112" s="12">
        <v>3</v>
      </c>
      <c r="J2112" s="12">
        <v>3</v>
      </c>
      <c r="K2112" s="12">
        <v>3</v>
      </c>
      <c r="L2112" s="24" t="s">
        <v>10599</v>
      </c>
      <c r="M2112" t="str">
        <f>VLOOKUP(LEFT(Incoming_Data[[#This Row],[Object ID]],1),Lookup[#All],2,FALSE)</f>
        <v>Service Request</v>
      </c>
      <c r="N2112" s="36">
        <f>IFERROR(VLOOKUP(Incoming_Data[[#This Row],[Object ID]],SP_Data[#All],2,FALSE),"")</f>
        <v>41404</v>
      </c>
      <c r="O2112" s="36" t="str">
        <f>IFERROR(VLOOKUP(Incoming_Data[[#This Row],[Object ID]],Finalized_Data[#All],2,FALSE),"")</f>
        <v/>
      </c>
      <c r="P21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2" s="6">
        <f>IFERROR(DATE(YEAR(Incoming_Data[[#This Row],[Incoming Day]]),MONTH(Incoming_Data[[#This Row],[Incoming Day]]),1),"")</f>
        <v>41395</v>
      </c>
      <c r="R2112" s="3">
        <f>DATE(YEAR(Incoming_Data[[#This Row],[Incoming Day]]),1,1)</f>
        <v>41275</v>
      </c>
      <c r="S2112" s="6">
        <f>IFERROR(DATE(YEAR(Incoming_Data[[#This Row],[Completed Day]]),MONTH(Incoming_Data[[#This Row],[Completed Day]]),1),"")</f>
        <v>41395</v>
      </c>
      <c r="T2112" s="6" t="str">
        <f>IFERROR(DATE(YEAR(Incoming_Data[[#This Row],[Confirmed Day]]),MONTH(Incoming_Data[[#This Row],[Confirmed Day]]),1),"")</f>
        <v/>
      </c>
      <c r="U2112" s="12">
        <f>IF(ISNUMBER(Incoming_Data[[#This Row],[Completed Day]]),1,0)</f>
        <v>1</v>
      </c>
      <c r="V2112" s="12">
        <f>IF(ISNUMBER(Incoming_Data[[#This Row],[Confirmed Day]]),1,0)</f>
        <v>0</v>
      </c>
      <c r="X2112" t="s">
        <v>8852</v>
      </c>
      <c r="Y2112" s="36">
        <v>41353</v>
      </c>
      <c r="AA2112" t="s">
        <v>2100</v>
      </c>
      <c r="AB2112" s="36">
        <v>41396</v>
      </c>
    </row>
    <row r="2113" spans="2:28" x14ac:dyDescent="0.25">
      <c r="B2113" s="24" t="s">
        <v>31</v>
      </c>
      <c r="C2113" s="24" t="s">
        <v>18</v>
      </c>
      <c r="D2113" s="24" t="s">
        <v>2206</v>
      </c>
      <c r="E2113" s="24" t="s">
        <v>1401</v>
      </c>
      <c r="F2113" s="24" t="s">
        <v>1402</v>
      </c>
      <c r="G2113" s="36">
        <v>41404</v>
      </c>
      <c r="H2113" s="36">
        <v>41404</v>
      </c>
      <c r="I2113" s="12">
        <v>3</v>
      </c>
      <c r="J2113" s="12">
        <v>3</v>
      </c>
      <c r="K2113" s="12">
        <v>3</v>
      </c>
      <c r="L2113" s="24" t="s">
        <v>10597</v>
      </c>
      <c r="M2113" t="str">
        <f>VLOOKUP(LEFT(Incoming_Data[[#This Row],[Object ID]],1),Lookup[#All],2,FALSE)</f>
        <v>Service Request</v>
      </c>
      <c r="N2113" s="36">
        <f>IFERROR(VLOOKUP(Incoming_Data[[#This Row],[Object ID]],SP_Data[#All],2,FALSE),"")</f>
        <v>41404</v>
      </c>
      <c r="O2113" s="36">
        <f>IFERROR(VLOOKUP(Incoming_Data[[#This Row],[Object ID]],Finalized_Data[#All],2,FALSE),"")</f>
        <v>41404</v>
      </c>
      <c r="P21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3" s="6">
        <f>IFERROR(DATE(YEAR(Incoming_Data[[#This Row],[Incoming Day]]),MONTH(Incoming_Data[[#This Row],[Incoming Day]]),1),"")</f>
        <v>41395</v>
      </c>
      <c r="R2113" s="3">
        <f>DATE(YEAR(Incoming_Data[[#This Row],[Incoming Day]]),1,1)</f>
        <v>41275</v>
      </c>
      <c r="S2113" s="6">
        <f>IFERROR(DATE(YEAR(Incoming_Data[[#This Row],[Completed Day]]),MONTH(Incoming_Data[[#This Row],[Completed Day]]),1),"")</f>
        <v>41395</v>
      </c>
      <c r="T2113" s="6">
        <f>IFERROR(DATE(YEAR(Incoming_Data[[#This Row],[Confirmed Day]]),MONTH(Incoming_Data[[#This Row],[Confirmed Day]]),1),"")</f>
        <v>41395</v>
      </c>
      <c r="U2113" s="12">
        <f>IF(ISNUMBER(Incoming_Data[[#This Row],[Completed Day]]),1,0)</f>
        <v>1</v>
      </c>
      <c r="V2113" s="12">
        <f>IF(ISNUMBER(Incoming_Data[[#This Row],[Confirmed Day]]),1,0)</f>
        <v>1</v>
      </c>
      <c r="X2113" t="s">
        <v>8831</v>
      </c>
      <c r="Y2113" s="36">
        <v>41374</v>
      </c>
      <c r="AA2113" t="s">
        <v>2102</v>
      </c>
      <c r="AB2113" s="36">
        <v>41390</v>
      </c>
    </row>
    <row r="2114" spans="2:28" x14ac:dyDescent="0.25">
      <c r="B2114" s="24" t="s">
        <v>31</v>
      </c>
      <c r="C2114" s="24" t="s">
        <v>18</v>
      </c>
      <c r="D2114" s="24" t="s">
        <v>2206</v>
      </c>
      <c r="E2114" s="24" t="s">
        <v>12081</v>
      </c>
      <c r="F2114" s="24" t="s">
        <v>12082</v>
      </c>
      <c r="G2114" s="36">
        <v>41404</v>
      </c>
      <c r="H2114" s="36">
        <v>41404</v>
      </c>
      <c r="I2114" s="12">
        <v>3</v>
      </c>
      <c r="J2114" s="12">
        <v>3</v>
      </c>
      <c r="K2114" s="12">
        <v>3</v>
      </c>
      <c r="L2114" s="24" t="s">
        <v>10599</v>
      </c>
      <c r="M2114" t="str">
        <f>VLOOKUP(LEFT(Incoming_Data[[#This Row],[Object ID]],1),Lookup[#All],2,FALSE)</f>
        <v>Service Request</v>
      </c>
      <c r="N2114" s="36">
        <f>IFERROR(VLOOKUP(Incoming_Data[[#This Row],[Object ID]],SP_Data[#All],2,FALSE),"")</f>
        <v>41408</v>
      </c>
      <c r="O2114" s="36" t="str">
        <f>IFERROR(VLOOKUP(Incoming_Data[[#This Row],[Object ID]],Finalized_Data[#All],2,FALSE),"")</f>
        <v/>
      </c>
      <c r="P21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4" s="6">
        <f>IFERROR(DATE(YEAR(Incoming_Data[[#This Row],[Incoming Day]]),MONTH(Incoming_Data[[#This Row],[Incoming Day]]),1),"")</f>
        <v>41395</v>
      </c>
      <c r="R2114" s="3">
        <f>DATE(YEAR(Incoming_Data[[#This Row],[Incoming Day]]),1,1)</f>
        <v>41275</v>
      </c>
      <c r="S2114" s="6">
        <f>IFERROR(DATE(YEAR(Incoming_Data[[#This Row],[Completed Day]]),MONTH(Incoming_Data[[#This Row],[Completed Day]]),1),"")</f>
        <v>41395</v>
      </c>
      <c r="T2114" s="6" t="str">
        <f>IFERROR(DATE(YEAR(Incoming_Data[[#This Row],[Confirmed Day]]),MONTH(Incoming_Data[[#This Row],[Confirmed Day]]),1),"")</f>
        <v/>
      </c>
      <c r="U2114" s="12">
        <f>IF(ISNUMBER(Incoming_Data[[#This Row],[Completed Day]]),1,0)</f>
        <v>1</v>
      </c>
      <c r="V2114" s="12">
        <f>IF(ISNUMBER(Incoming_Data[[#This Row],[Confirmed Day]]),1,0)</f>
        <v>0</v>
      </c>
      <c r="X2114" t="s">
        <v>8836</v>
      </c>
      <c r="Y2114" s="36">
        <v>41353</v>
      </c>
      <c r="AA2114" t="s">
        <v>1212</v>
      </c>
      <c r="AB2114" s="36">
        <v>41396</v>
      </c>
    </row>
    <row r="2115" spans="2:28" x14ac:dyDescent="0.25">
      <c r="B2115" s="24" t="s">
        <v>31</v>
      </c>
      <c r="C2115" s="24" t="s">
        <v>18</v>
      </c>
      <c r="D2115" s="24" t="s">
        <v>2206</v>
      </c>
      <c r="E2115" s="24" t="s">
        <v>12083</v>
      </c>
      <c r="F2115" s="24" t="s">
        <v>12084</v>
      </c>
      <c r="G2115" s="36">
        <v>41404</v>
      </c>
      <c r="H2115" s="36">
        <v>41404</v>
      </c>
      <c r="I2115" s="12">
        <v>3</v>
      </c>
      <c r="J2115" s="12">
        <v>3</v>
      </c>
      <c r="K2115" s="12">
        <v>3</v>
      </c>
      <c r="L2115" s="24" t="s">
        <v>10599</v>
      </c>
      <c r="M2115" t="str">
        <f>VLOOKUP(LEFT(Incoming_Data[[#This Row],[Object ID]],1),Lookup[#All],2,FALSE)</f>
        <v>Service Request</v>
      </c>
      <c r="N2115" s="36">
        <f>IFERROR(VLOOKUP(Incoming_Data[[#This Row],[Object ID]],SP_Data[#All],2,FALSE),"")</f>
        <v>41404</v>
      </c>
      <c r="O2115" s="36" t="str">
        <f>IFERROR(VLOOKUP(Incoming_Data[[#This Row],[Object ID]],Finalized_Data[#All],2,FALSE),"")</f>
        <v/>
      </c>
      <c r="P21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5" s="6">
        <f>IFERROR(DATE(YEAR(Incoming_Data[[#This Row],[Incoming Day]]),MONTH(Incoming_Data[[#This Row],[Incoming Day]]),1),"")</f>
        <v>41395</v>
      </c>
      <c r="R2115" s="3">
        <f>DATE(YEAR(Incoming_Data[[#This Row],[Incoming Day]]),1,1)</f>
        <v>41275</v>
      </c>
      <c r="S2115" s="6">
        <f>IFERROR(DATE(YEAR(Incoming_Data[[#This Row],[Completed Day]]),MONTH(Incoming_Data[[#This Row],[Completed Day]]),1),"")</f>
        <v>41395</v>
      </c>
      <c r="T2115" s="6" t="str">
        <f>IFERROR(DATE(YEAR(Incoming_Data[[#This Row],[Confirmed Day]]),MONTH(Incoming_Data[[#This Row],[Confirmed Day]]),1),"")</f>
        <v/>
      </c>
      <c r="U2115" s="12">
        <f>IF(ISNUMBER(Incoming_Data[[#This Row],[Completed Day]]),1,0)</f>
        <v>1</v>
      </c>
      <c r="V2115" s="12">
        <f>IF(ISNUMBER(Incoming_Data[[#This Row],[Confirmed Day]]),1,0)</f>
        <v>0</v>
      </c>
      <c r="X2115" t="s">
        <v>8799</v>
      </c>
      <c r="Y2115" s="36">
        <v>41353</v>
      </c>
      <c r="AA2115" t="s">
        <v>2104</v>
      </c>
      <c r="AB2115" s="36">
        <v>41426</v>
      </c>
    </row>
    <row r="2116" spans="2:28" x14ac:dyDescent="0.25">
      <c r="B2116" s="24" t="s">
        <v>31</v>
      </c>
      <c r="C2116" s="24" t="s">
        <v>18</v>
      </c>
      <c r="D2116" s="24" t="s">
        <v>2206</v>
      </c>
      <c r="E2116" s="24" t="s">
        <v>1403</v>
      </c>
      <c r="F2116" s="24" t="s">
        <v>1404</v>
      </c>
      <c r="G2116" s="36">
        <v>41404</v>
      </c>
      <c r="H2116" s="36">
        <v>41404</v>
      </c>
      <c r="I2116" s="12">
        <v>3</v>
      </c>
      <c r="J2116" s="12">
        <v>3</v>
      </c>
      <c r="K2116" s="12">
        <v>3</v>
      </c>
      <c r="L2116" s="24" t="s">
        <v>10597</v>
      </c>
      <c r="M2116" t="str">
        <f>VLOOKUP(LEFT(Incoming_Data[[#This Row],[Object ID]],1),Lookup[#All],2,FALSE)</f>
        <v>Service Request</v>
      </c>
      <c r="N2116" s="36">
        <f>IFERROR(VLOOKUP(Incoming_Data[[#This Row],[Object ID]],SP_Data[#All],2,FALSE),"")</f>
        <v>41407</v>
      </c>
      <c r="O2116" s="36">
        <f>IFERROR(VLOOKUP(Incoming_Data[[#This Row],[Object ID]],Finalized_Data[#All],2,FALSE),"")</f>
        <v>41409</v>
      </c>
      <c r="P21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6" s="6">
        <f>IFERROR(DATE(YEAR(Incoming_Data[[#This Row],[Incoming Day]]),MONTH(Incoming_Data[[#This Row],[Incoming Day]]),1),"")</f>
        <v>41395</v>
      </c>
      <c r="R2116" s="3">
        <f>DATE(YEAR(Incoming_Data[[#This Row],[Incoming Day]]),1,1)</f>
        <v>41275</v>
      </c>
      <c r="S2116" s="6">
        <f>IFERROR(DATE(YEAR(Incoming_Data[[#This Row],[Completed Day]]),MONTH(Incoming_Data[[#This Row],[Completed Day]]),1),"")</f>
        <v>41395</v>
      </c>
      <c r="T2116" s="6">
        <f>IFERROR(DATE(YEAR(Incoming_Data[[#This Row],[Confirmed Day]]),MONTH(Incoming_Data[[#This Row],[Confirmed Day]]),1),"")</f>
        <v>41395</v>
      </c>
      <c r="U2116" s="12">
        <f>IF(ISNUMBER(Incoming_Data[[#This Row],[Completed Day]]),1,0)</f>
        <v>1</v>
      </c>
      <c r="V2116" s="12">
        <f>IF(ISNUMBER(Incoming_Data[[#This Row],[Confirmed Day]]),1,0)</f>
        <v>1</v>
      </c>
      <c r="X2116" t="s">
        <v>8812</v>
      </c>
      <c r="Y2116" s="36">
        <v>41353</v>
      </c>
      <c r="AA2116" t="s">
        <v>1214</v>
      </c>
      <c r="AB2116" s="36">
        <v>41417</v>
      </c>
    </row>
    <row r="2117" spans="2:28" x14ac:dyDescent="0.25">
      <c r="B2117" s="24" t="s">
        <v>31</v>
      </c>
      <c r="C2117" s="24" t="s">
        <v>18</v>
      </c>
      <c r="D2117" s="24" t="s">
        <v>2206</v>
      </c>
      <c r="E2117" s="24" t="s">
        <v>12085</v>
      </c>
      <c r="F2117" s="24" t="s">
        <v>12086</v>
      </c>
      <c r="G2117" s="36">
        <v>41405</v>
      </c>
      <c r="H2117" s="36">
        <v>41404</v>
      </c>
      <c r="I2117" s="12">
        <v>3</v>
      </c>
      <c r="J2117" s="12">
        <v>3</v>
      </c>
      <c r="K2117" s="12">
        <v>3</v>
      </c>
      <c r="L2117" s="24" t="s">
        <v>10599</v>
      </c>
      <c r="M2117" t="str">
        <f>VLOOKUP(LEFT(Incoming_Data[[#This Row],[Object ID]],1),Lookup[#All],2,FALSE)</f>
        <v>Service Request</v>
      </c>
      <c r="N2117" s="36">
        <f>IFERROR(VLOOKUP(Incoming_Data[[#This Row],[Object ID]],SP_Data[#All],2,FALSE),"")</f>
        <v>41405</v>
      </c>
      <c r="O2117" s="36" t="str">
        <f>IFERROR(VLOOKUP(Incoming_Data[[#This Row],[Object ID]],Finalized_Data[#All],2,FALSE),"")</f>
        <v/>
      </c>
      <c r="P21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7" s="6">
        <f>IFERROR(DATE(YEAR(Incoming_Data[[#This Row],[Incoming Day]]),MONTH(Incoming_Data[[#This Row],[Incoming Day]]),1),"")</f>
        <v>41395</v>
      </c>
      <c r="R2117" s="3">
        <f>DATE(YEAR(Incoming_Data[[#This Row],[Incoming Day]]),1,1)</f>
        <v>41275</v>
      </c>
      <c r="S2117" s="6">
        <f>IFERROR(DATE(YEAR(Incoming_Data[[#This Row],[Completed Day]]),MONTH(Incoming_Data[[#This Row],[Completed Day]]),1),"")</f>
        <v>41395</v>
      </c>
      <c r="T2117" s="6" t="str">
        <f>IFERROR(DATE(YEAR(Incoming_Data[[#This Row],[Confirmed Day]]),MONTH(Incoming_Data[[#This Row],[Confirmed Day]]),1),"")</f>
        <v/>
      </c>
      <c r="U2117" s="12">
        <f>IF(ISNUMBER(Incoming_Data[[#This Row],[Completed Day]]),1,0)</f>
        <v>1</v>
      </c>
      <c r="V2117" s="12">
        <f>IF(ISNUMBER(Incoming_Data[[#This Row],[Confirmed Day]]),1,0)</f>
        <v>0</v>
      </c>
      <c r="X2117" t="s">
        <v>8785</v>
      </c>
      <c r="Y2117" s="36">
        <v>41353</v>
      </c>
      <c r="AA2117" t="s">
        <v>1216</v>
      </c>
      <c r="AB2117" s="36">
        <v>41424</v>
      </c>
    </row>
    <row r="2118" spans="2:28" x14ac:dyDescent="0.25">
      <c r="B2118" s="24" t="s">
        <v>31</v>
      </c>
      <c r="C2118" s="24" t="s">
        <v>18</v>
      </c>
      <c r="D2118" s="24" t="s">
        <v>2206</v>
      </c>
      <c r="E2118" s="24" t="s">
        <v>12087</v>
      </c>
      <c r="F2118" s="24" t="s">
        <v>1394</v>
      </c>
      <c r="G2118" s="36">
        <v>41405</v>
      </c>
      <c r="H2118" s="36">
        <v>41404</v>
      </c>
      <c r="I2118" s="12">
        <v>3</v>
      </c>
      <c r="J2118" s="12">
        <v>3</v>
      </c>
      <c r="K2118" s="12">
        <v>3</v>
      </c>
      <c r="L2118" s="24" t="s">
        <v>10599</v>
      </c>
      <c r="M2118" t="str">
        <f>VLOOKUP(LEFT(Incoming_Data[[#This Row],[Object ID]],1),Lookup[#All],2,FALSE)</f>
        <v>Service Request</v>
      </c>
      <c r="N2118" s="36">
        <f>IFERROR(VLOOKUP(Incoming_Data[[#This Row],[Object ID]],SP_Data[#All],2,FALSE),"")</f>
        <v>41405</v>
      </c>
      <c r="O2118" s="36" t="str">
        <f>IFERROR(VLOOKUP(Incoming_Data[[#This Row],[Object ID]],Finalized_Data[#All],2,FALSE),"")</f>
        <v/>
      </c>
      <c r="P21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8" s="6">
        <f>IFERROR(DATE(YEAR(Incoming_Data[[#This Row],[Incoming Day]]),MONTH(Incoming_Data[[#This Row],[Incoming Day]]),1),"")</f>
        <v>41395</v>
      </c>
      <c r="R2118" s="3">
        <f>DATE(YEAR(Incoming_Data[[#This Row],[Incoming Day]]),1,1)</f>
        <v>41275</v>
      </c>
      <c r="S2118" s="6">
        <f>IFERROR(DATE(YEAR(Incoming_Data[[#This Row],[Completed Day]]),MONTH(Incoming_Data[[#This Row],[Completed Day]]),1),"")</f>
        <v>41395</v>
      </c>
      <c r="T2118" s="6" t="str">
        <f>IFERROR(DATE(YEAR(Incoming_Data[[#This Row],[Confirmed Day]]),MONTH(Incoming_Data[[#This Row],[Confirmed Day]]),1),"")</f>
        <v/>
      </c>
      <c r="U2118" s="12">
        <f>IF(ISNUMBER(Incoming_Data[[#This Row],[Completed Day]]),1,0)</f>
        <v>1</v>
      </c>
      <c r="V2118" s="12">
        <f>IF(ISNUMBER(Incoming_Data[[#This Row],[Confirmed Day]]),1,0)</f>
        <v>0</v>
      </c>
      <c r="X2118" t="s">
        <v>8794</v>
      </c>
      <c r="Y2118" s="36">
        <v>41353</v>
      </c>
      <c r="AA2118" t="s">
        <v>1549</v>
      </c>
      <c r="AB2118" s="36">
        <v>41424</v>
      </c>
    </row>
    <row r="2119" spans="2:28" x14ac:dyDescent="0.25">
      <c r="B2119" s="24" t="s">
        <v>31</v>
      </c>
      <c r="C2119" s="24" t="s">
        <v>18</v>
      </c>
      <c r="D2119" s="24" t="s">
        <v>2206</v>
      </c>
      <c r="E2119" s="24" t="s">
        <v>1405</v>
      </c>
      <c r="F2119" s="24" t="s">
        <v>1406</v>
      </c>
      <c r="G2119" s="36">
        <v>41407</v>
      </c>
      <c r="H2119" s="36">
        <v>41407</v>
      </c>
      <c r="I2119" s="12">
        <v>3</v>
      </c>
      <c r="J2119" s="12">
        <v>3</v>
      </c>
      <c r="K2119" s="12">
        <v>3</v>
      </c>
      <c r="L2119" s="24" t="s">
        <v>10597</v>
      </c>
      <c r="M2119" t="str">
        <f>VLOOKUP(LEFT(Incoming_Data[[#This Row],[Object ID]],1),Lookup[#All],2,FALSE)</f>
        <v>Service Request</v>
      </c>
      <c r="N2119" s="36">
        <f>IFERROR(VLOOKUP(Incoming_Data[[#This Row],[Object ID]],SP_Data[#All],2,FALSE),"")</f>
        <v>41409</v>
      </c>
      <c r="O2119" s="36">
        <f>IFERROR(VLOOKUP(Incoming_Data[[#This Row],[Object ID]],Finalized_Data[#All],2,FALSE),"")</f>
        <v>41409</v>
      </c>
      <c r="P21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19" s="6">
        <f>IFERROR(DATE(YEAR(Incoming_Data[[#This Row],[Incoming Day]]),MONTH(Incoming_Data[[#This Row],[Incoming Day]]),1),"")</f>
        <v>41395</v>
      </c>
      <c r="R2119" s="3">
        <f>DATE(YEAR(Incoming_Data[[#This Row],[Incoming Day]]),1,1)</f>
        <v>41275</v>
      </c>
      <c r="S2119" s="6">
        <f>IFERROR(DATE(YEAR(Incoming_Data[[#This Row],[Completed Day]]),MONTH(Incoming_Data[[#This Row],[Completed Day]]),1),"")</f>
        <v>41395</v>
      </c>
      <c r="T2119" s="6">
        <f>IFERROR(DATE(YEAR(Incoming_Data[[#This Row],[Confirmed Day]]),MONTH(Incoming_Data[[#This Row],[Confirmed Day]]),1),"")</f>
        <v>41395</v>
      </c>
      <c r="U2119" s="12">
        <f>IF(ISNUMBER(Incoming_Data[[#This Row],[Completed Day]]),1,0)</f>
        <v>1</v>
      </c>
      <c r="V2119" s="12">
        <f>IF(ISNUMBER(Incoming_Data[[#This Row],[Confirmed Day]]),1,0)</f>
        <v>1</v>
      </c>
      <c r="X2119" t="s">
        <v>8766</v>
      </c>
      <c r="Y2119" s="36">
        <v>41353</v>
      </c>
      <c r="AA2119" t="s">
        <v>1220</v>
      </c>
      <c r="AB2119" s="36">
        <v>41427</v>
      </c>
    </row>
    <row r="2120" spans="2:28" x14ac:dyDescent="0.25">
      <c r="B2120" s="24" t="s">
        <v>31</v>
      </c>
      <c r="C2120" s="24" t="s">
        <v>18</v>
      </c>
      <c r="D2120" s="24" t="s">
        <v>2206</v>
      </c>
      <c r="E2120" s="24" t="s">
        <v>1407</v>
      </c>
      <c r="F2120" s="24" t="s">
        <v>1408</v>
      </c>
      <c r="G2120" s="36">
        <v>41409</v>
      </c>
      <c r="H2120" s="36">
        <v>41408</v>
      </c>
      <c r="I2120" s="12">
        <v>3</v>
      </c>
      <c r="J2120" s="12">
        <v>3</v>
      </c>
      <c r="K2120" s="12">
        <v>3</v>
      </c>
      <c r="L2120" s="24" t="s">
        <v>10597</v>
      </c>
      <c r="M2120" t="str">
        <f>VLOOKUP(LEFT(Incoming_Data[[#This Row],[Object ID]],1),Lookup[#All],2,FALSE)</f>
        <v>Service Request</v>
      </c>
      <c r="N2120" s="36">
        <f>IFERROR(VLOOKUP(Incoming_Data[[#This Row],[Object ID]],SP_Data[#All],2,FALSE),"")</f>
        <v>41409</v>
      </c>
      <c r="O2120" s="36">
        <f>IFERROR(VLOOKUP(Incoming_Data[[#This Row],[Object ID]],Finalized_Data[#All],2,FALSE),"")</f>
        <v>41409</v>
      </c>
      <c r="P21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0" s="6">
        <f>IFERROR(DATE(YEAR(Incoming_Data[[#This Row],[Incoming Day]]),MONTH(Incoming_Data[[#This Row],[Incoming Day]]),1),"")</f>
        <v>41395</v>
      </c>
      <c r="R2120" s="3">
        <f>DATE(YEAR(Incoming_Data[[#This Row],[Incoming Day]]),1,1)</f>
        <v>41275</v>
      </c>
      <c r="S2120" s="6">
        <f>IFERROR(DATE(YEAR(Incoming_Data[[#This Row],[Completed Day]]),MONTH(Incoming_Data[[#This Row],[Completed Day]]),1),"")</f>
        <v>41395</v>
      </c>
      <c r="T2120" s="6">
        <f>IFERROR(DATE(YEAR(Incoming_Data[[#This Row],[Confirmed Day]]),MONTH(Incoming_Data[[#This Row],[Confirmed Day]]),1),"")</f>
        <v>41395</v>
      </c>
      <c r="U2120" s="12">
        <f>IF(ISNUMBER(Incoming_Data[[#This Row],[Completed Day]]),1,0)</f>
        <v>1</v>
      </c>
      <c r="V2120" s="12">
        <f>IF(ISNUMBER(Incoming_Data[[#This Row],[Confirmed Day]]),1,0)</f>
        <v>1</v>
      </c>
      <c r="X2120" t="s">
        <v>8758</v>
      </c>
      <c r="Y2120" s="36">
        <v>41353</v>
      </c>
      <c r="AA2120" t="s">
        <v>1222</v>
      </c>
      <c r="AB2120" s="36">
        <v>41402</v>
      </c>
    </row>
    <row r="2121" spans="2:28" x14ac:dyDescent="0.25">
      <c r="B2121" s="24" t="s">
        <v>31</v>
      </c>
      <c r="C2121" s="24" t="s">
        <v>18</v>
      </c>
      <c r="D2121" s="24" t="s">
        <v>2206</v>
      </c>
      <c r="E2121" s="24" t="s">
        <v>1409</v>
      </c>
      <c r="F2121" s="24" t="s">
        <v>1410</v>
      </c>
      <c r="G2121" s="36">
        <v>41409</v>
      </c>
      <c r="H2121" s="36">
        <v>41408</v>
      </c>
      <c r="I2121" s="12">
        <v>3</v>
      </c>
      <c r="J2121" s="12">
        <v>3</v>
      </c>
      <c r="K2121" s="12">
        <v>3</v>
      </c>
      <c r="L2121" s="24" t="s">
        <v>10597</v>
      </c>
      <c r="M2121" t="str">
        <f>VLOOKUP(LEFT(Incoming_Data[[#This Row],[Object ID]],1),Lookup[#All],2,FALSE)</f>
        <v>Service Request</v>
      </c>
      <c r="N2121" s="36">
        <f>IFERROR(VLOOKUP(Incoming_Data[[#This Row],[Object ID]],SP_Data[#All],2,FALSE),"")</f>
        <v>41409</v>
      </c>
      <c r="O2121" s="36">
        <f>IFERROR(VLOOKUP(Incoming_Data[[#This Row],[Object ID]],Finalized_Data[#All],2,FALSE),"")</f>
        <v>41409</v>
      </c>
      <c r="P21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1" s="6">
        <f>IFERROR(DATE(YEAR(Incoming_Data[[#This Row],[Incoming Day]]),MONTH(Incoming_Data[[#This Row],[Incoming Day]]),1),"")</f>
        <v>41395</v>
      </c>
      <c r="R2121" s="3">
        <f>DATE(YEAR(Incoming_Data[[#This Row],[Incoming Day]]),1,1)</f>
        <v>41275</v>
      </c>
      <c r="S2121" s="6">
        <f>IFERROR(DATE(YEAR(Incoming_Data[[#This Row],[Completed Day]]),MONTH(Incoming_Data[[#This Row],[Completed Day]]),1),"")</f>
        <v>41395</v>
      </c>
      <c r="T2121" s="6">
        <f>IFERROR(DATE(YEAR(Incoming_Data[[#This Row],[Confirmed Day]]),MONTH(Incoming_Data[[#This Row],[Confirmed Day]]),1),"")</f>
        <v>41395</v>
      </c>
      <c r="U2121" s="12">
        <f>IF(ISNUMBER(Incoming_Data[[#This Row],[Completed Day]]),1,0)</f>
        <v>1</v>
      </c>
      <c r="V2121" s="12">
        <f>IF(ISNUMBER(Incoming_Data[[#This Row],[Confirmed Day]]),1,0)</f>
        <v>1</v>
      </c>
      <c r="X2121" t="s">
        <v>8754</v>
      </c>
      <c r="Y2121" s="36">
        <v>41353</v>
      </c>
      <c r="AA2121" t="s">
        <v>3629</v>
      </c>
      <c r="AB2121" s="36">
        <v>41418</v>
      </c>
    </row>
    <row r="2122" spans="2:28" x14ac:dyDescent="0.25">
      <c r="B2122" s="24" t="s">
        <v>31</v>
      </c>
      <c r="C2122" s="24" t="s">
        <v>18</v>
      </c>
      <c r="D2122" s="24" t="s">
        <v>2206</v>
      </c>
      <c r="E2122" s="24" t="s">
        <v>12088</v>
      </c>
      <c r="F2122" s="24" t="s">
        <v>12089</v>
      </c>
      <c r="G2122" s="36">
        <v>41409</v>
      </c>
      <c r="H2122" s="36">
        <v>41408</v>
      </c>
      <c r="I2122" s="12">
        <v>3</v>
      </c>
      <c r="J2122" s="12">
        <v>3</v>
      </c>
      <c r="K2122" s="12">
        <v>3</v>
      </c>
      <c r="L2122" s="24" t="s">
        <v>10599</v>
      </c>
      <c r="M2122" t="str">
        <f>VLOOKUP(LEFT(Incoming_Data[[#This Row],[Object ID]],1),Lookup[#All],2,FALSE)</f>
        <v>Service Request</v>
      </c>
      <c r="N2122" s="36">
        <f>IFERROR(VLOOKUP(Incoming_Data[[#This Row],[Object ID]],SP_Data[#All],2,FALSE),"")</f>
        <v>41409</v>
      </c>
      <c r="O2122" s="36" t="str">
        <f>IFERROR(VLOOKUP(Incoming_Data[[#This Row],[Object ID]],Finalized_Data[#All],2,FALSE),"")</f>
        <v/>
      </c>
      <c r="P21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2" s="6">
        <f>IFERROR(DATE(YEAR(Incoming_Data[[#This Row],[Incoming Day]]),MONTH(Incoming_Data[[#This Row],[Incoming Day]]),1),"")</f>
        <v>41395</v>
      </c>
      <c r="R2122" s="3">
        <f>DATE(YEAR(Incoming_Data[[#This Row],[Incoming Day]]),1,1)</f>
        <v>41275</v>
      </c>
      <c r="S2122" s="6">
        <f>IFERROR(DATE(YEAR(Incoming_Data[[#This Row],[Completed Day]]),MONTH(Incoming_Data[[#This Row],[Completed Day]]),1),"")</f>
        <v>41395</v>
      </c>
      <c r="T2122" s="6" t="str">
        <f>IFERROR(DATE(YEAR(Incoming_Data[[#This Row],[Confirmed Day]]),MONTH(Incoming_Data[[#This Row],[Confirmed Day]]),1),"")</f>
        <v/>
      </c>
      <c r="U2122" s="12">
        <f>IF(ISNUMBER(Incoming_Data[[#This Row],[Completed Day]]),1,0)</f>
        <v>1</v>
      </c>
      <c r="V2122" s="12">
        <f>IF(ISNUMBER(Incoming_Data[[#This Row],[Confirmed Day]]),1,0)</f>
        <v>0</v>
      </c>
      <c r="X2122" t="s">
        <v>8751</v>
      </c>
      <c r="Y2122" s="36">
        <v>41353</v>
      </c>
      <c r="AA2122" t="s">
        <v>2106</v>
      </c>
      <c r="AB2122" s="36">
        <v>41424</v>
      </c>
    </row>
    <row r="2123" spans="2:28" x14ac:dyDescent="0.25">
      <c r="B2123" s="24" t="s">
        <v>31</v>
      </c>
      <c r="C2123" s="24" t="s">
        <v>18</v>
      </c>
      <c r="D2123" s="24" t="s">
        <v>2206</v>
      </c>
      <c r="E2123" s="24" t="s">
        <v>1411</v>
      </c>
      <c r="F2123" s="24" t="s">
        <v>1412</v>
      </c>
      <c r="G2123" s="36">
        <v>41409</v>
      </c>
      <c r="H2123" s="36">
        <v>41409</v>
      </c>
      <c r="I2123" s="12">
        <v>3</v>
      </c>
      <c r="J2123" s="12">
        <v>3</v>
      </c>
      <c r="K2123" s="12">
        <v>3</v>
      </c>
      <c r="L2123" s="24" t="s">
        <v>10597</v>
      </c>
      <c r="M2123" t="str">
        <f>VLOOKUP(LEFT(Incoming_Data[[#This Row],[Object ID]],1),Lookup[#All],2,FALSE)</f>
        <v>Service Request</v>
      </c>
      <c r="N2123" s="36">
        <f>IFERROR(VLOOKUP(Incoming_Data[[#This Row],[Object ID]],SP_Data[#All],2,FALSE),"")</f>
        <v>41409</v>
      </c>
      <c r="O2123" s="36">
        <f>IFERROR(VLOOKUP(Incoming_Data[[#This Row],[Object ID]],Finalized_Data[#All],2,FALSE),"")</f>
        <v>41409</v>
      </c>
      <c r="P21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3" s="6">
        <f>IFERROR(DATE(YEAR(Incoming_Data[[#This Row],[Incoming Day]]),MONTH(Incoming_Data[[#This Row],[Incoming Day]]),1),"")</f>
        <v>41395</v>
      </c>
      <c r="R2123" s="3">
        <f>DATE(YEAR(Incoming_Data[[#This Row],[Incoming Day]]),1,1)</f>
        <v>41275</v>
      </c>
      <c r="S2123" s="6">
        <f>IFERROR(DATE(YEAR(Incoming_Data[[#This Row],[Completed Day]]),MONTH(Incoming_Data[[#This Row],[Completed Day]]),1),"")</f>
        <v>41395</v>
      </c>
      <c r="T2123" s="6">
        <f>IFERROR(DATE(YEAR(Incoming_Data[[#This Row],[Confirmed Day]]),MONTH(Incoming_Data[[#This Row],[Confirmed Day]]),1),"")</f>
        <v>41395</v>
      </c>
      <c r="U2123" s="12">
        <f>IF(ISNUMBER(Incoming_Data[[#This Row],[Completed Day]]),1,0)</f>
        <v>1</v>
      </c>
      <c r="V2123" s="12">
        <f>IF(ISNUMBER(Incoming_Data[[#This Row],[Confirmed Day]]),1,0)</f>
        <v>1</v>
      </c>
      <c r="X2123" t="s">
        <v>8738</v>
      </c>
      <c r="Y2123" s="36">
        <v>41353</v>
      </c>
      <c r="AA2123" t="s">
        <v>2108</v>
      </c>
      <c r="AB2123" s="36">
        <v>41394</v>
      </c>
    </row>
    <row r="2124" spans="2:28" x14ac:dyDescent="0.25">
      <c r="B2124" s="24" t="s">
        <v>31</v>
      </c>
      <c r="C2124" s="24" t="s">
        <v>18</v>
      </c>
      <c r="D2124" s="24" t="s">
        <v>2206</v>
      </c>
      <c r="E2124" s="24" t="s">
        <v>1413</v>
      </c>
      <c r="F2124" s="24" t="s">
        <v>1414</v>
      </c>
      <c r="G2124" s="36">
        <v>41409</v>
      </c>
      <c r="H2124" s="36">
        <v>41409</v>
      </c>
      <c r="I2124" s="12">
        <v>3</v>
      </c>
      <c r="J2124" s="12">
        <v>3</v>
      </c>
      <c r="K2124" s="12">
        <v>3</v>
      </c>
      <c r="L2124" s="24" t="s">
        <v>10597</v>
      </c>
      <c r="M2124" t="str">
        <f>VLOOKUP(LEFT(Incoming_Data[[#This Row],[Object ID]],1),Lookup[#All],2,FALSE)</f>
        <v>Service Request</v>
      </c>
      <c r="N2124" s="36">
        <f>IFERROR(VLOOKUP(Incoming_Data[[#This Row],[Object ID]],SP_Data[#All],2,FALSE),"")</f>
        <v>41409</v>
      </c>
      <c r="O2124" s="36">
        <f>IFERROR(VLOOKUP(Incoming_Data[[#This Row],[Object ID]],Finalized_Data[#All],2,FALSE),"")</f>
        <v>41409</v>
      </c>
      <c r="P21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4" s="6">
        <f>IFERROR(DATE(YEAR(Incoming_Data[[#This Row],[Incoming Day]]),MONTH(Incoming_Data[[#This Row],[Incoming Day]]),1),"")</f>
        <v>41395</v>
      </c>
      <c r="R2124" s="3">
        <f>DATE(YEAR(Incoming_Data[[#This Row],[Incoming Day]]),1,1)</f>
        <v>41275</v>
      </c>
      <c r="S2124" s="6">
        <f>IFERROR(DATE(YEAR(Incoming_Data[[#This Row],[Completed Day]]),MONTH(Incoming_Data[[#This Row],[Completed Day]]),1),"")</f>
        <v>41395</v>
      </c>
      <c r="T2124" s="6">
        <f>IFERROR(DATE(YEAR(Incoming_Data[[#This Row],[Confirmed Day]]),MONTH(Incoming_Data[[#This Row],[Confirmed Day]]),1),"")</f>
        <v>41395</v>
      </c>
      <c r="U2124" s="12">
        <f>IF(ISNUMBER(Incoming_Data[[#This Row],[Completed Day]]),1,0)</f>
        <v>1</v>
      </c>
      <c r="V2124" s="12">
        <f>IF(ISNUMBER(Incoming_Data[[#This Row],[Confirmed Day]]),1,0)</f>
        <v>1</v>
      </c>
      <c r="X2124" t="s">
        <v>8729</v>
      </c>
      <c r="Y2124" s="36">
        <v>41353</v>
      </c>
      <c r="AA2124" t="s">
        <v>1224</v>
      </c>
      <c r="AB2124" s="36">
        <v>41424</v>
      </c>
    </row>
    <row r="2125" spans="2:28" x14ac:dyDescent="0.25">
      <c r="B2125" s="24" t="s">
        <v>31</v>
      </c>
      <c r="C2125" s="24" t="s">
        <v>18</v>
      </c>
      <c r="D2125" s="24" t="s">
        <v>2206</v>
      </c>
      <c r="E2125" s="24" t="s">
        <v>12090</v>
      </c>
      <c r="F2125" s="24" t="s">
        <v>12091</v>
      </c>
      <c r="G2125" s="36">
        <v>41409</v>
      </c>
      <c r="H2125" s="36">
        <v>41409</v>
      </c>
      <c r="I2125" s="12">
        <v>3</v>
      </c>
      <c r="J2125" s="12">
        <v>3</v>
      </c>
      <c r="K2125" s="12">
        <v>3</v>
      </c>
      <c r="L2125" s="24" t="s">
        <v>10599</v>
      </c>
      <c r="M2125" t="str">
        <f>VLOOKUP(LEFT(Incoming_Data[[#This Row],[Object ID]],1),Lookup[#All],2,FALSE)</f>
        <v>Service Request</v>
      </c>
      <c r="N2125" s="36">
        <f>IFERROR(VLOOKUP(Incoming_Data[[#This Row],[Object ID]],SP_Data[#All],2,FALSE),"")</f>
        <v>41409</v>
      </c>
      <c r="O2125" s="36" t="str">
        <f>IFERROR(VLOOKUP(Incoming_Data[[#This Row],[Object ID]],Finalized_Data[#All],2,FALSE),"")</f>
        <v/>
      </c>
      <c r="P21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5" s="6">
        <f>IFERROR(DATE(YEAR(Incoming_Data[[#This Row],[Incoming Day]]),MONTH(Incoming_Data[[#This Row],[Incoming Day]]),1),"")</f>
        <v>41395</v>
      </c>
      <c r="R2125" s="3">
        <f>DATE(YEAR(Incoming_Data[[#This Row],[Incoming Day]]),1,1)</f>
        <v>41275</v>
      </c>
      <c r="S2125" s="6">
        <f>IFERROR(DATE(YEAR(Incoming_Data[[#This Row],[Completed Day]]),MONTH(Incoming_Data[[#This Row],[Completed Day]]),1),"")</f>
        <v>41395</v>
      </c>
      <c r="T2125" s="6" t="str">
        <f>IFERROR(DATE(YEAR(Incoming_Data[[#This Row],[Confirmed Day]]),MONTH(Incoming_Data[[#This Row],[Confirmed Day]]),1),"")</f>
        <v/>
      </c>
      <c r="U2125" s="12">
        <f>IF(ISNUMBER(Incoming_Data[[#This Row],[Completed Day]]),1,0)</f>
        <v>1</v>
      </c>
      <c r="V2125" s="12">
        <f>IF(ISNUMBER(Incoming_Data[[#This Row],[Confirmed Day]]),1,0)</f>
        <v>0</v>
      </c>
      <c r="X2125" t="s">
        <v>8720</v>
      </c>
      <c r="Y2125" s="36">
        <v>41353</v>
      </c>
      <c r="AA2125" t="s">
        <v>1226</v>
      </c>
      <c r="AB2125" s="36">
        <v>41427</v>
      </c>
    </row>
    <row r="2126" spans="2:28" x14ac:dyDescent="0.25">
      <c r="B2126" s="24" t="s">
        <v>31</v>
      </c>
      <c r="C2126" s="24" t="s">
        <v>18</v>
      </c>
      <c r="D2126" s="24" t="s">
        <v>2206</v>
      </c>
      <c r="E2126" s="24" t="s">
        <v>1415</v>
      </c>
      <c r="F2126" s="24" t="s">
        <v>1416</v>
      </c>
      <c r="G2126" s="36">
        <v>41410</v>
      </c>
      <c r="H2126" s="36">
        <v>41410</v>
      </c>
      <c r="I2126" s="12">
        <v>3</v>
      </c>
      <c r="J2126" s="12">
        <v>3</v>
      </c>
      <c r="K2126" s="12">
        <v>3</v>
      </c>
      <c r="L2126" s="24" t="s">
        <v>10597</v>
      </c>
      <c r="M2126" t="str">
        <f>VLOOKUP(LEFT(Incoming_Data[[#This Row],[Object ID]],1),Lookup[#All],2,FALSE)</f>
        <v>Service Request</v>
      </c>
      <c r="N2126" s="36">
        <f>IFERROR(VLOOKUP(Incoming_Data[[#This Row],[Object ID]],SP_Data[#All],2,FALSE),"")</f>
        <v>41410</v>
      </c>
      <c r="O2126" s="36">
        <f>IFERROR(VLOOKUP(Incoming_Data[[#This Row],[Object ID]],Finalized_Data[#All],2,FALSE),"")</f>
        <v>41417</v>
      </c>
      <c r="P21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6" s="6">
        <f>IFERROR(DATE(YEAR(Incoming_Data[[#This Row],[Incoming Day]]),MONTH(Incoming_Data[[#This Row],[Incoming Day]]),1),"")</f>
        <v>41395</v>
      </c>
      <c r="R2126" s="3">
        <f>DATE(YEAR(Incoming_Data[[#This Row],[Incoming Day]]),1,1)</f>
        <v>41275</v>
      </c>
      <c r="S2126" s="6">
        <f>IFERROR(DATE(YEAR(Incoming_Data[[#This Row],[Completed Day]]),MONTH(Incoming_Data[[#This Row],[Completed Day]]),1),"")</f>
        <v>41395</v>
      </c>
      <c r="T2126" s="6">
        <f>IFERROR(DATE(YEAR(Incoming_Data[[#This Row],[Confirmed Day]]),MONTH(Incoming_Data[[#This Row],[Confirmed Day]]),1),"")</f>
        <v>41395</v>
      </c>
      <c r="U2126" s="12">
        <f>IF(ISNUMBER(Incoming_Data[[#This Row],[Completed Day]]),1,0)</f>
        <v>1</v>
      </c>
      <c r="V2126" s="12">
        <f>IF(ISNUMBER(Incoming_Data[[#This Row],[Confirmed Day]]),1,0)</f>
        <v>1</v>
      </c>
      <c r="X2126" t="s">
        <v>8711</v>
      </c>
      <c r="Y2126" s="36">
        <v>41354</v>
      </c>
      <c r="AA2126" t="s">
        <v>1228</v>
      </c>
      <c r="AB2126" s="36">
        <v>41425</v>
      </c>
    </row>
    <row r="2127" spans="2:28" x14ac:dyDescent="0.25">
      <c r="B2127" s="24" t="s">
        <v>31</v>
      </c>
      <c r="C2127" s="24" t="s">
        <v>18</v>
      </c>
      <c r="D2127" s="24" t="s">
        <v>2206</v>
      </c>
      <c r="E2127" s="24" t="s">
        <v>12092</v>
      </c>
      <c r="F2127" s="24" t="s">
        <v>12093</v>
      </c>
      <c r="G2127" s="36">
        <v>41415</v>
      </c>
      <c r="H2127" s="36">
        <v>41415</v>
      </c>
      <c r="I2127" s="12">
        <v>2</v>
      </c>
      <c r="J2127" s="12">
        <v>3</v>
      </c>
      <c r="K2127" s="12">
        <v>3</v>
      </c>
      <c r="L2127" s="24" t="s">
        <v>10599</v>
      </c>
      <c r="M2127" t="str">
        <f>VLOOKUP(LEFT(Incoming_Data[[#This Row],[Object ID]],1),Lookup[#All],2,FALSE)</f>
        <v>Service Request</v>
      </c>
      <c r="N2127" s="36">
        <f>IFERROR(VLOOKUP(Incoming_Data[[#This Row],[Object ID]],SP_Data[#All],2,FALSE),"")</f>
        <v>41415</v>
      </c>
      <c r="O2127" s="36" t="str">
        <f>IFERROR(VLOOKUP(Incoming_Data[[#This Row],[Object ID]],Finalized_Data[#All],2,FALSE),"")</f>
        <v/>
      </c>
      <c r="P21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7" s="6">
        <f>IFERROR(DATE(YEAR(Incoming_Data[[#This Row],[Incoming Day]]),MONTH(Incoming_Data[[#This Row],[Incoming Day]]),1),"")</f>
        <v>41395</v>
      </c>
      <c r="R2127" s="3">
        <f>DATE(YEAR(Incoming_Data[[#This Row],[Incoming Day]]),1,1)</f>
        <v>41275</v>
      </c>
      <c r="S2127" s="6">
        <f>IFERROR(DATE(YEAR(Incoming_Data[[#This Row],[Completed Day]]),MONTH(Incoming_Data[[#This Row],[Completed Day]]),1),"")</f>
        <v>41395</v>
      </c>
      <c r="T2127" s="6" t="str">
        <f>IFERROR(DATE(YEAR(Incoming_Data[[#This Row],[Confirmed Day]]),MONTH(Incoming_Data[[#This Row],[Confirmed Day]]),1),"")</f>
        <v/>
      </c>
      <c r="U2127" s="12">
        <f>IF(ISNUMBER(Incoming_Data[[#This Row],[Completed Day]]),1,0)</f>
        <v>1</v>
      </c>
      <c r="V2127" s="12">
        <f>IF(ISNUMBER(Incoming_Data[[#This Row],[Confirmed Day]]),1,0)</f>
        <v>0</v>
      </c>
      <c r="X2127" t="s">
        <v>8699</v>
      </c>
      <c r="Y2127" s="36">
        <v>41353</v>
      </c>
      <c r="AA2127" t="s">
        <v>2110</v>
      </c>
      <c r="AB2127" s="36">
        <v>41425</v>
      </c>
    </row>
    <row r="2128" spans="2:28" x14ac:dyDescent="0.25">
      <c r="B2128" s="24" t="s">
        <v>31</v>
      </c>
      <c r="C2128" s="24" t="s">
        <v>18</v>
      </c>
      <c r="D2128" s="24" t="s">
        <v>2206</v>
      </c>
      <c r="E2128" s="24" t="s">
        <v>12094</v>
      </c>
      <c r="F2128" s="24" t="s">
        <v>12095</v>
      </c>
      <c r="G2128" s="36">
        <v>41416</v>
      </c>
      <c r="H2128" s="36">
        <v>41416</v>
      </c>
      <c r="I2128" s="12">
        <v>3</v>
      </c>
      <c r="J2128" s="12">
        <v>3</v>
      </c>
      <c r="K2128" s="12">
        <v>3</v>
      </c>
      <c r="L2128" s="24" t="s">
        <v>10599</v>
      </c>
      <c r="M2128" t="str">
        <f>VLOOKUP(LEFT(Incoming_Data[[#This Row],[Object ID]],1),Lookup[#All],2,FALSE)</f>
        <v>Service Request</v>
      </c>
      <c r="N2128" s="36">
        <f>IFERROR(VLOOKUP(Incoming_Data[[#This Row],[Object ID]],SP_Data[#All],2,FALSE),"")</f>
        <v>41425</v>
      </c>
      <c r="O2128" s="36" t="str">
        <f>IFERROR(VLOOKUP(Incoming_Data[[#This Row],[Object ID]],Finalized_Data[#All],2,FALSE),"")</f>
        <v/>
      </c>
      <c r="P21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8" s="6">
        <f>IFERROR(DATE(YEAR(Incoming_Data[[#This Row],[Incoming Day]]),MONTH(Incoming_Data[[#This Row],[Incoming Day]]),1),"")</f>
        <v>41395</v>
      </c>
      <c r="R2128" s="3">
        <f>DATE(YEAR(Incoming_Data[[#This Row],[Incoming Day]]),1,1)</f>
        <v>41275</v>
      </c>
      <c r="S2128" s="6">
        <f>IFERROR(DATE(YEAR(Incoming_Data[[#This Row],[Completed Day]]),MONTH(Incoming_Data[[#This Row],[Completed Day]]),1),"")</f>
        <v>41395</v>
      </c>
      <c r="T2128" s="6" t="str">
        <f>IFERROR(DATE(YEAR(Incoming_Data[[#This Row],[Confirmed Day]]),MONTH(Incoming_Data[[#This Row],[Confirmed Day]]),1),"")</f>
        <v/>
      </c>
      <c r="U2128" s="12">
        <f>IF(ISNUMBER(Incoming_Data[[#This Row],[Completed Day]]),1,0)</f>
        <v>1</v>
      </c>
      <c r="V2128" s="12">
        <f>IF(ISNUMBER(Incoming_Data[[#This Row],[Confirmed Day]]),1,0)</f>
        <v>0</v>
      </c>
      <c r="X2128" t="s">
        <v>8707</v>
      </c>
      <c r="Y2128" s="36">
        <v>41353</v>
      </c>
      <c r="AA2128" t="s">
        <v>1870</v>
      </c>
      <c r="AB2128" s="36">
        <v>41428</v>
      </c>
    </row>
    <row r="2129" spans="2:28" x14ac:dyDescent="0.25">
      <c r="B2129" s="24" t="s">
        <v>31</v>
      </c>
      <c r="C2129" s="24" t="s">
        <v>18</v>
      </c>
      <c r="D2129" s="24" t="s">
        <v>2206</v>
      </c>
      <c r="E2129" s="24" t="s">
        <v>12096</v>
      </c>
      <c r="F2129" s="24" t="s">
        <v>12097</v>
      </c>
      <c r="G2129" s="36">
        <v>41416</v>
      </c>
      <c r="H2129" s="36">
        <v>41416</v>
      </c>
      <c r="I2129" s="12">
        <v>3</v>
      </c>
      <c r="J2129" s="12">
        <v>3</v>
      </c>
      <c r="K2129" s="12">
        <v>3</v>
      </c>
      <c r="L2129" s="24" t="s">
        <v>10599</v>
      </c>
      <c r="M2129" t="str">
        <f>VLOOKUP(LEFT(Incoming_Data[[#This Row],[Object ID]],1),Lookup[#All],2,FALSE)</f>
        <v>Service Request</v>
      </c>
      <c r="N2129" s="36">
        <f>IFERROR(VLOOKUP(Incoming_Data[[#This Row],[Object ID]],SP_Data[#All],2,FALSE),"")</f>
        <v>41416</v>
      </c>
      <c r="O2129" s="36" t="str">
        <f>IFERROR(VLOOKUP(Incoming_Data[[#This Row],[Object ID]],Finalized_Data[#All],2,FALSE),"")</f>
        <v/>
      </c>
      <c r="P21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29" s="6">
        <f>IFERROR(DATE(YEAR(Incoming_Data[[#This Row],[Incoming Day]]),MONTH(Incoming_Data[[#This Row],[Incoming Day]]),1),"")</f>
        <v>41395</v>
      </c>
      <c r="R2129" s="3">
        <f>DATE(YEAR(Incoming_Data[[#This Row],[Incoming Day]]),1,1)</f>
        <v>41275</v>
      </c>
      <c r="S2129" s="6">
        <f>IFERROR(DATE(YEAR(Incoming_Data[[#This Row],[Completed Day]]),MONTH(Incoming_Data[[#This Row],[Completed Day]]),1),"")</f>
        <v>41395</v>
      </c>
      <c r="T2129" s="6" t="str">
        <f>IFERROR(DATE(YEAR(Incoming_Data[[#This Row],[Confirmed Day]]),MONTH(Incoming_Data[[#This Row],[Confirmed Day]]),1),"")</f>
        <v/>
      </c>
      <c r="U2129" s="12">
        <f>IF(ISNUMBER(Incoming_Data[[#This Row],[Completed Day]]),1,0)</f>
        <v>1</v>
      </c>
      <c r="V2129" s="12">
        <f>IF(ISNUMBER(Incoming_Data[[#This Row],[Confirmed Day]]),1,0)</f>
        <v>0</v>
      </c>
      <c r="X2129" t="s">
        <v>8690</v>
      </c>
      <c r="Y2129" s="36">
        <v>41353</v>
      </c>
      <c r="AA2129" t="s">
        <v>3520</v>
      </c>
      <c r="AB2129" s="36">
        <v>41396</v>
      </c>
    </row>
    <row r="2130" spans="2:28" x14ac:dyDescent="0.25">
      <c r="B2130" s="24" t="s">
        <v>31</v>
      </c>
      <c r="C2130" s="24" t="s">
        <v>18</v>
      </c>
      <c r="D2130" s="24" t="s">
        <v>2206</v>
      </c>
      <c r="E2130" s="24" t="s">
        <v>12098</v>
      </c>
      <c r="F2130" s="24" t="s">
        <v>12099</v>
      </c>
      <c r="G2130" s="36">
        <v>41417</v>
      </c>
      <c r="H2130" s="36">
        <v>41416</v>
      </c>
      <c r="I2130" s="12">
        <v>3</v>
      </c>
      <c r="J2130" s="12">
        <v>3</v>
      </c>
      <c r="K2130" s="12">
        <v>3</v>
      </c>
      <c r="L2130" s="24" t="s">
        <v>10599</v>
      </c>
      <c r="M2130" t="str">
        <f>VLOOKUP(LEFT(Incoming_Data[[#This Row],[Object ID]],1),Lookup[#All],2,FALSE)</f>
        <v>Service Request</v>
      </c>
      <c r="N2130" s="36">
        <f>IFERROR(VLOOKUP(Incoming_Data[[#This Row],[Object ID]],SP_Data[#All],2,FALSE),"")</f>
        <v>41417</v>
      </c>
      <c r="O2130" s="36" t="str">
        <f>IFERROR(VLOOKUP(Incoming_Data[[#This Row],[Object ID]],Finalized_Data[#All],2,FALSE),"")</f>
        <v/>
      </c>
      <c r="P21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0" s="6">
        <f>IFERROR(DATE(YEAR(Incoming_Data[[#This Row],[Incoming Day]]),MONTH(Incoming_Data[[#This Row],[Incoming Day]]),1),"")</f>
        <v>41395</v>
      </c>
      <c r="R2130" s="3">
        <f>DATE(YEAR(Incoming_Data[[#This Row],[Incoming Day]]),1,1)</f>
        <v>41275</v>
      </c>
      <c r="S2130" s="6">
        <f>IFERROR(DATE(YEAR(Incoming_Data[[#This Row],[Completed Day]]),MONTH(Incoming_Data[[#This Row],[Completed Day]]),1),"")</f>
        <v>41395</v>
      </c>
      <c r="T2130" s="6" t="str">
        <f>IFERROR(DATE(YEAR(Incoming_Data[[#This Row],[Confirmed Day]]),MONTH(Incoming_Data[[#This Row],[Confirmed Day]]),1),"")</f>
        <v/>
      </c>
      <c r="U2130" s="12">
        <f>IF(ISNUMBER(Incoming_Data[[#This Row],[Completed Day]]),1,0)</f>
        <v>1</v>
      </c>
      <c r="V2130" s="12">
        <f>IF(ISNUMBER(Incoming_Data[[#This Row],[Confirmed Day]]),1,0)</f>
        <v>0</v>
      </c>
      <c r="X2130" t="s">
        <v>8682</v>
      </c>
      <c r="Y2130" s="36">
        <v>41353</v>
      </c>
      <c r="AA2130" t="s">
        <v>2112</v>
      </c>
      <c r="AB2130" s="36">
        <v>41394</v>
      </c>
    </row>
    <row r="2131" spans="2:28" x14ac:dyDescent="0.25">
      <c r="B2131" s="24" t="s">
        <v>31</v>
      </c>
      <c r="C2131" s="24" t="s">
        <v>18</v>
      </c>
      <c r="D2131" s="24" t="s">
        <v>2206</v>
      </c>
      <c r="E2131" s="24" t="s">
        <v>1417</v>
      </c>
      <c r="F2131" s="24" t="s">
        <v>1418</v>
      </c>
      <c r="G2131" s="36">
        <v>41417</v>
      </c>
      <c r="H2131" s="36">
        <v>41417</v>
      </c>
      <c r="I2131" s="12">
        <v>3</v>
      </c>
      <c r="J2131" s="12">
        <v>3</v>
      </c>
      <c r="K2131" s="12">
        <v>3</v>
      </c>
      <c r="L2131" s="24" t="s">
        <v>10597</v>
      </c>
      <c r="M2131" t="str">
        <f>VLOOKUP(LEFT(Incoming_Data[[#This Row],[Object ID]],1),Lookup[#All],2,FALSE)</f>
        <v>Service Request</v>
      </c>
      <c r="N2131" s="36">
        <f>IFERROR(VLOOKUP(Incoming_Data[[#This Row],[Object ID]],SP_Data[#All],2,FALSE),"")</f>
        <v>41417</v>
      </c>
      <c r="O2131" s="36">
        <f>IFERROR(VLOOKUP(Incoming_Data[[#This Row],[Object ID]],Finalized_Data[#All],2,FALSE),"")</f>
        <v>41417</v>
      </c>
      <c r="P21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1" s="6">
        <f>IFERROR(DATE(YEAR(Incoming_Data[[#This Row],[Incoming Day]]),MONTH(Incoming_Data[[#This Row],[Incoming Day]]),1),"")</f>
        <v>41395</v>
      </c>
      <c r="R2131" s="3">
        <f>DATE(YEAR(Incoming_Data[[#This Row],[Incoming Day]]),1,1)</f>
        <v>41275</v>
      </c>
      <c r="S2131" s="6">
        <f>IFERROR(DATE(YEAR(Incoming_Data[[#This Row],[Completed Day]]),MONTH(Incoming_Data[[#This Row],[Completed Day]]),1),"")</f>
        <v>41395</v>
      </c>
      <c r="T2131" s="6">
        <f>IFERROR(DATE(YEAR(Incoming_Data[[#This Row],[Confirmed Day]]),MONTH(Incoming_Data[[#This Row],[Confirmed Day]]),1),"")</f>
        <v>41395</v>
      </c>
      <c r="U2131" s="12">
        <f>IF(ISNUMBER(Incoming_Data[[#This Row],[Completed Day]]),1,0)</f>
        <v>1</v>
      </c>
      <c r="V2131" s="12">
        <f>IF(ISNUMBER(Incoming_Data[[#This Row],[Confirmed Day]]),1,0)</f>
        <v>1</v>
      </c>
      <c r="X2131" t="s">
        <v>8663</v>
      </c>
      <c r="Y2131" s="36">
        <v>41353</v>
      </c>
      <c r="AA2131" t="s">
        <v>1715</v>
      </c>
      <c r="AB2131" s="36">
        <v>41409</v>
      </c>
    </row>
    <row r="2132" spans="2:28" x14ac:dyDescent="0.25">
      <c r="B2132" s="24" t="s">
        <v>31</v>
      </c>
      <c r="C2132" s="24" t="s">
        <v>18</v>
      </c>
      <c r="D2132" s="24" t="s">
        <v>2206</v>
      </c>
      <c r="E2132" s="24" t="s">
        <v>12100</v>
      </c>
      <c r="F2132" s="24" t="s">
        <v>478</v>
      </c>
      <c r="G2132" s="36">
        <v>41417</v>
      </c>
      <c r="H2132" s="36">
        <v>41417</v>
      </c>
      <c r="I2132" s="12">
        <v>3</v>
      </c>
      <c r="J2132" s="12">
        <v>3</v>
      </c>
      <c r="K2132" s="12">
        <v>3</v>
      </c>
      <c r="L2132" s="24" t="s">
        <v>10599</v>
      </c>
      <c r="M2132" t="str">
        <f>VLOOKUP(LEFT(Incoming_Data[[#This Row],[Object ID]],1),Lookup[#All],2,FALSE)</f>
        <v>Service Request</v>
      </c>
      <c r="N2132" s="36">
        <f>IFERROR(VLOOKUP(Incoming_Data[[#This Row],[Object ID]],SP_Data[#All],2,FALSE),"")</f>
        <v>41417</v>
      </c>
      <c r="O2132" s="36" t="str">
        <f>IFERROR(VLOOKUP(Incoming_Data[[#This Row],[Object ID]],Finalized_Data[#All],2,FALSE),"")</f>
        <v/>
      </c>
      <c r="P21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2" s="6">
        <f>IFERROR(DATE(YEAR(Incoming_Data[[#This Row],[Incoming Day]]),MONTH(Incoming_Data[[#This Row],[Incoming Day]]),1),"")</f>
        <v>41395</v>
      </c>
      <c r="R2132" s="3">
        <f>DATE(YEAR(Incoming_Data[[#This Row],[Incoming Day]]),1,1)</f>
        <v>41275</v>
      </c>
      <c r="S2132" s="6">
        <f>IFERROR(DATE(YEAR(Incoming_Data[[#This Row],[Completed Day]]),MONTH(Incoming_Data[[#This Row],[Completed Day]]),1),"")</f>
        <v>41395</v>
      </c>
      <c r="T2132" s="6" t="str">
        <f>IFERROR(DATE(YEAR(Incoming_Data[[#This Row],[Confirmed Day]]),MONTH(Incoming_Data[[#This Row],[Confirmed Day]]),1),"")</f>
        <v/>
      </c>
      <c r="U2132" s="12">
        <f>IF(ISNUMBER(Incoming_Data[[#This Row],[Completed Day]]),1,0)</f>
        <v>1</v>
      </c>
      <c r="V2132" s="12">
        <f>IF(ISNUMBER(Incoming_Data[[#This Row],[Confirmed Day]]),1,0)</f>
        <v>0</v>
      </c>
      <c r="X2132" t="s">
        <v>8667</v>
      </c>
      <c r="Y2132" s="36">
        <v>41353</v>
      </c>
      <c r="AA2132" t="s">
        <v>2113</v>
      </c>
      <c r="AB2132" s="36">
        <v>41425</v>
      </c>
    </row>
    <row r="2133" spans="2:28" x14ac:dyDescent="0.25">
      <c r="B2133" s="24" t="s">
        <v>31</v>
      </c>
      <c r="C2133" s="24" t="s">
        <v>18</v>
      </c>
      <c r="D2133" s="24" t="s">
        <v>2206</v>
      </c>
      <c r="E2133" s="24" t="s">
        <v>12101</v>
      </c>
      <c r="F2133" s="24" t="s">
        <v>12102</v>
      </c>
      <c r="G2133" s="36">
        <v>41417</v>
      </c>
      <c r="H2133" s="36">
        <v>41417</v>
      </c>
      <c r="I2133" s="12">
        <v>3</v>
      </c>
      <c r="J2133" s="12">
        <v>3</v>
      </c>
      <c r="K2133" s="12">
        <v>3</v>
      </c>
      <c r="L2133" s="24" t="s">
        <v>10599</v>
      </c>
      <c r="M2133" t="str">
        <f>VLOOKUP(LEFT(Incoming_Data[[#This Row],[Object ID]],1),Lookup[#All],2,FALSE)</f>
        <v>Service Request</v>
      </c>
      <c r="N2133" s="36">
        <f>IFERROR(VLOOKUP(Incoming_Data[[#This Row],[Object ID]],SP_Data[#All],2,FALSE),"")</f>
        <v>41417</v>
      </c>
      <c r="O2133" s="36" t="str">
        <f>IFERROR(VLOOKUP(Incoming_Data[[#This Row],[Object ID]],Finalized_Data[#All],2,FALSE),"")</f>
        <v/>
      </c>
      <c r="P21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3" s="6">
        <f>IFERROR(DATE(YEAR(Incoming_Data[[#This Row],[Incoming Day]]),MONTH(Incoming_Data[[#This Row],[Incoming Day]]),1),"")</f>
        <v>41395</v>
      </c>
      <c r="R2133" s="3">
        <f>DATE(YEAR(Incoming_Data[[#This Row],[Incoming Day]]),1,1)</f>
        <v>41275</v>
      </c>
      <c r="S2133" s="6">
        <f>IFERROR(DATE(YEAR(Incoming_Data[[#This Row],[Completed Day]]),MONTH(Incoming_Data[[#This Row],[Completed Day]]),1),"")</f>
        <v>41395</v>
      </c>
      <c r="T2133" s="6" t="str">
        <f>IFERROR(DATE(YEAR(Incoming_Data[[#This Row],[Confirmed Day]]),MONTH(Incoming_Data[[#This Row],[Confirmed Day]]),1),"")</f>
        <v/>
      </c>
      <c r="U2133" s="12">
        <f>IF(ISNUMBER(Incoming_Data[[#This Row],[Completed Day]]),1,0)</f>
        <v>1</v>
      </c>
      <c r="V2133" s="12">
        <f>IF(ISNUMBER(Incoming_Data[[#This Row],[Confirmed Day]]),1,0)</f>
        <v>0</v>
      </c>
      <c r="X2133" t="s">
        <v>8650</v>
      </c>
      <c r="Y2133" s="36">
        <v>41353</v>
      </c>
      <c r="AA2133" t="s">
        <v>1872</v>
      </c>
      <c r="AB2133" s="36">
        <v>41400</v>
      </c>
    </row>
    <row r="2134" spans="2:28" x14ac:dyDescent="0.25">
      <c r="B2134" s="24" t="s">
        <v>31</v>
      </c>
      <c r="C2134" s="24" t="s">
        <v>18</v>
      </c>
      <c r="D2134" s="24" t="s">
        <v>2206</v>
      </c>
      <c r="E2134" s="24" t="s">
        <v>1421</v>
      </c>
      <c r="F2134" s="24" t="s">
        <v>1422</v>
      </c>
      <c r="G2134" s="36">
        <v>41418</v>
      </c>
      <c r="H2134" s="36">
        <v>41418</v>
      </c>
      <c r="I2134" s="12">
        <v>3</v>
      </c>
      <c r="J2134" s="12">
        <v>3</v>
      </c>
      <c r="K2134" s="12">
        <v>3</v>
      </c>
      <c r="L2134" s="24" t="s">
        <v>10597</v>
      </c>
      <c r="M2134" t="str">
        <f>VLOOKUP(LEFT(Incoming_Data[[#This Row],[Object ID]],1),Lookup[#All],2,FALSE)</f>
        <v>Service Request</v>
      </c>
      <c r="N2134" s="36">
        <f>IFERROR(VLOOKUP(Incoming_Data[[#This Row],[Object ID]],SP_Data[#All],2,FALSE),"")</f>
        <v>41418</v>
      </c>
      <c r="O2134" s="36">
        <f>IFERROR(VLOOKUP(Incoming_Data[[#This Row],[Object ID]],Finalized_Data[#All],2,FALSE),"")</f>
        <v>41419</v>
      </c>
      <c r="P21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4" s="6">
        <f>IFERROR(DATE(YEAR(Incoming_Data[[#This Row],[Incoming Day]]),MONTH(Incoming_Data[[#This Row],[Incoming Day]]),1),"")</f>
        <v>41395</v>
      </c>
      <c r="R2134" s="3">
        <f>DATE(YEAR(Incoming_Data[[#This Row],[Incoming Day]]),1,1)</f>
        <v>41275</v>
      </c>
      <c r="S2134" s="6">
        <f>IFERROR(DATE(YEAR(Incoming_Data[[#This Row],[Completed Day]]),MONTH(Incoming_Data[[#This Row],[Completed Day]]),1),"")</f>
        <v>41395</v>
      </c>
      <c r="T2134" s="6">
        <f>IFERROR(DATE(YEAR(Incoming_Data[[#This Row],[Confirmed Day]]),MONTH(Incoming_Data[[#This Row],[Confirmed Day]]),1),"")</f>
        <v>41395</v>
      </c>
      <c r="U2134" s="12">
        <f>IF(ISNUMBER(Incoming_Data[[#This Row],[Completed Day]]),1,0)</f>
        <v>1</v>
      </c>
      <c r="V2134" s="12">
        <f>IF(ISNUMBER(Incoming_Data[[#This Row],[Confirmed Day]]),1,0)</f>
        <v>1</v>
      </c>
      <c r="X2134" t="s">
        <v>8635</v>
      </c>
      <c r="Y2134" s="36">
        <v>41353</v>
      </c>
      <c r="AA2134" t="s">
        <v>1551</v>
      </c>
      <c r="AB2134" s="36">
        <v>41395</v>
      </c>
    </row>
    <row r="2135" spans="2:28" x14ac:dyDescent="0.25">
      <c r="B2135" s="24" t="s">
        <v>31</v>
      </c>
      <c r="C2135" s="24" t="s">
        <v>18</v>
      </c>
      <c r="D2135" s="24" t="s">
        <v>2206</v>
      </c>
      <c r="E2135" s="24" t="s">
        <v>12103</v>
      </c>
      <c r="F2135" s="24" t="s">
        <v>12104</v>
      </c>
      <c r="G2135" s="36">
        <v>41418</v>
      </c>
      <c r="H2135" s="36">
        <v>41418</v>
      </c>
      <c r="I2135" s="12">
        <v>3</v>
      </c>
      <c r="J2135" s="12">
        <v>3</v>
      </c>
      <c r="K2135" s="12">
        <v>3</v>
      </c>
      <c r="L2135" s="24" t="s">
        <v>11651</v>
      </c>
      <c r="M2135" t="str">
        <f>VLOOKUP(LEFT(Incoming_Data[[#This Row],[Object ID]],1),Lookup[#All],2,FALSE)</f>
        <v>Service Request</v>
      </c>
      <c r="N2135" s="36">
        <f>IFERROR(VLOOKUP(Incoming_Data[[#This Row],[Object ID]],SP_Data[#All],2,FALSE),"")</f>
        <v>41429</v>
      </c>
      <c r="O2135" s="36" t="str">
        <f>IFERROR(VLOOKUP(Incoming_Data[[#This Row],[Object ID]],Finalized_Data[#All],2,FALSE),"")</f>
        <v/>
      </c>
      <c r="P21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5" s="6">
        <f>IFERROR(DATE(YEAR(Incoming_Data[[#This Row],[Incoming Day]]),MONTH(Incoming_Data[[#This Row],[Incoming Day]]),1),"")</f>
        <v>41395</v>
      </c>
      <c r="R2135" s="3">
        <f>DATE(YEAR(Incoming_Data[[#This Row],[Incoming Day]]),1,1)</f>
        <v>41275</v>
      </c>
      <c r="S2135" s="6">
        <f>IFERROR(DATE(YEAR(Incoming_Data[[#This Row],[Completed Day]]),MONTH(Incoming_Data[[#This Row],[Completed Day]]),1),"")</f>
        <v>41426</v>
      </c>
      <c r="T2135" s="6" t="str">
        <f>IFERROR(DATE(YEAR(Incoming_Data[[#This Row],[Confirmed Day]]),MONTH(Incoming_Data[[#This Row],[Confirmed Day]]),1),"")</f>
        <v/>
      </c>
      <c r="U2135" s="12">
        <f>IF(ISNUMBER(Incoming_Data[[#This Row],[Completed Day]]),1,0)</f>
        <v>1</v>
      </c>
      <c r="V2135" s="12">
        <f>IF(ISNUMBER(Incoming_Data[[#This Row],[Confirmed Day]]),1,0)</f>
        <v>0</v>
      </c>
      <c r="X2135" t="s">
        <v>8639</v>
      </c>
      <c r="Y2135" s="36">
        <v>41353</v>
      </c>
      <c r="AA2135" t="s">
        <v>2115</v>
      </c>
      <c r="AB2135" s="36">
        <v>41416</v>
      </c>
    </row>
    <row r="2136" spans="2:28" x14ac:dyDescent="0.25">
      <c r="B2136" s="24" t="s">
        <v>31</v>
      </c>
      <c r="C2136" s="24" t="s">
        <v>18</v>
      </c>
      <c r="D2136" s="24" t="s">
        <v>2206</v>
      </c>
      <c r="E2136" s="24" t="s">
        <v>1425</v>
      </c>
      <c r="F2136" s="24" t="s">
        <v>1426</v>
      </c>
      <c r="G2136" s="36">
        <v>41423</v>
      </c>
      <c r="H2136" s="36">
        <v>41422</v>
      </c>
      <c r="I2136" s="12">
        <v>3</v>
      </c>
      <c r="J2136" s="12">
        <v>3</v>
      </c>
      <c r="K2136" s="12">
        <v>3</v>
      </c>
      <c r="L2136" s="24" t="s">
        <v>10597</v>
      </c>
      <c r="M2136" t="str">
        <f>VLOOKUP(LEFT(Incoming_Data[[#This Row],[Object ID]],1),Lookup[#All],2,FALSE)</f>
        <v>Service Request</v>
      </c>
      <c r="N2136" s="36">
        <f>IFERROR(VLOOKUP(Incoming_Data[[#This Row],[Object ID]],SP_Data[#All],2,FALSE),"")</f>
        <v>41423</v>
      </c>
      <c r="O2136" s="36">
        <f>IFERROR(VLOOKUP(Incoming_Data[[#This Row],[Object ID]],Finalized_Data[#All],2,FALSE),"")</f>
        <v>41423</v>
      </c>
      <c r="P21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6" s="6">
        <f>IFERROR(DATE(YEAR(Incoming_Data[[#This Row],[Incoming Day]]),MONTH(Incoming_Data[[#This Row],[Incoming Day]]),1),"")</f>
        <v>41395</v>
      </c>
      <c r="R2136" s="3">
        <f>DATE(YEAR(Incoming_Data[[#This Row],[Incoming Day]]),1,1)</f>
        <v>41275</v>
      </c>
      <c r="S2136" s="6">
        <f>IFERROR(DATE(YEAR(Incoming_Data[[#This Row],[Completed Day]]),MONTH(Incoming_Data[[#This Row],[Completed Day]]),1),"")</f>
        <v>41395</v>
      </c>
      <c r="T2136" s="6">
        <f>IFERROR(DATE(YEAR(Incoming_Data[[#This Row],[Confirmed Day]]),MONTH(Incoming_Data[[#This Row],[Confirmed Day]]),1),"")</f>
        <v>41395</v>
      </c>
      <c r="U2136" s="12">
        <f>IF(ISNUMBER(Incoming_Data[[#This Row],[Completed Day]]),1,0)</f>
        <v>1</v>
      </c>
      <c r="V2136" s="12">
        <f>IF(ISNUMBER(Incoming_Data[[#This Row],[Confirmed Day]]),1,0)</f>
        <v>1</v>
      </c>
      <c r="X2136" t="s">
        <v>8617</v>
      </c>
      <c r="Y2136" s="36">
        <v>41353</v>
      </c>
      <c r="AA2136" t="s">
        <v>1230</v>
      </c>
      <c r="AB2136" s="36">
        <v>41425</v>
      </c>
    </row>
    <row r="2137" spans="2:28" x14ac:dyDescent="0.25">
      <c r="B2137" s="24" t="s">
        <v>31</v>
      </c>
      <c r="C2137" s="24" t="s">
        <v>18</v>
      </c>
      <c r="D2137" s="24" t="s">
        <v>2206</v>
      </c>
      <c r="E2137" s="24" t="s">
        <v>1427</v>
      </c>
      <c r="F2137" s="24" t="s">
        <v>1428</v>
      </c>
      <c r="G2137" s="36">
        <v>41423</v>
      </c>
      <c r="H2137" s="36">
        <v>41423</v>
      </c>
      <c r="I2137" s="12">
        <v>3</v>
      </c>
      <c r="J2137" s="12">
        <v>3</v>
      </c>
      <c r="K2137" s="12">
        <v>3</v>
      </c>
      <c r="L2137" s="24" t="s">
        <v>10597</v>
      </c>
      <c r="M2137" t="str">
        <f>VLOOKUP(LEFT(Incoming_Data[[#This Row],[Object ID]],1),Lookup[#All],2,FALSE)</f>
        <v>Service Request</v>
      </c>
      <c r="N2137" s="36">
        <f>IFERROR(VLOOKUP(Incoming_Data[[#This Row],[Object ID]],SP_Data[#All],2,FALSE),"")</f>
        <v>41423</v>
      </c>
      <c r="O2137" s="36">
        <f>IFERROR(VLOOKUP(Incoming_Data[[#This Row],[Object ID]],Finalized_Data[#All],2,FALSE),"")</f>
        <v>41423</v>
      </c>
      <c r="P21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7" s="6">
        <f>IFERROR(DATE(YEAR(Incoming_Data[[#This Row],[Incoming Day]]),MONTH(Incoming_Data[[#This Row],[Incoming Day]]),1),"")</f>
        <v>41395</v>
      </c>
      <c r="R2137" s="3">
        <f>DATE(YEAR(Incoming_Data[[#This Row],[Incoming Day]]),1,1)</f>
        <v>41275</v>
      </c>
      <c r="S2137" s="6">
        <f>IFERROR(DATE(YEAR(Incoming_Data[[#This Row],[Completed Day]]),MONTH(Incoming_Data[[#This Row],[Completed Day]]),1),"")</f>
        <v>41395</v>
      </c>
      <c r="T2137" s="6">
        <f>IFERROR(DATE(YEAR(Incoming_Data[[#This Row],[Confirmed Day]]),MONTH(Incoming_Data[[#This Row],[Confirmed Day]]),1),"")</f>
        <v>41395</v>
      </c>
      <c r="U2137" s="12">
        <f>IF(ISNUMBER(Incoming_Data[[#This Row],[Completed Day]]),1,0)</f>
        <v>1</v>
      </c>
      <c r="V2137" s="12">
        <f>IF(ISNUMBER(Incoming_Data[[#This Row],[Confirmed Day]]),1,0)</f>
        <v>1</v>
      </c>
      <c r="X2137" t="s">
        <v>8608</v>
      </c>
      <c r="Y2137" s="36">
        <v>41353</v>
      </c>
      <c r="AA2137" t="s">
        <v>1232</v>
      </c>
      <c r="AB2137" s="36">
        <v>41416</v>
      </c>
    </row>
    <row r="2138" spans="2:28" x14ac:dyDescent="0.25">
      <c r="B2138" s="24" t="s">
        <v>31</v>
      </c>
      <c r="C2138" s="24" t="s">
        <v>18</v>
      </c>
      <c r="D2138" s="24" t="s">
        <v>2206</v>
      </c>
      <c r="E2138" s="24" t="s">
        <v>1429</v>
      </c>
      <c r="F2138" s="24" t="s">
        <v>1430</v>
      </c>
      <c r="G2138" s="36">
        <v>41423</v>
      </c>
      <c r="H2138" s="36">
        <v>41423</v>
      </c>
      <c r="I2138" s="12">
        <v>3</v>
      </c>
      <c r="J2138" s="12">
        <v>3</v>
      </c>
      <c r="K2138" s="12">
        <v>3</v>
      </c>
      <c r="L2138" s="24" t="s">
        <v>10597</v>
      </c>
      <c r="M2138" t="str">
        <f>VLOOKUP(LEFT(Incoming_Data[[#This Row],[Object ID]],1),Lookup[#All],2,FALSE)</f>
        <v>Service Request</v>
      </c>
      <c r="N2138" s="36">
        <f>IFERROR(VLOOKUP(Incoming_Data[[#This Row],[Object ID]],SP_Data[#All],2,FALSE),"")</f>
        <v>41423</v>
      </c>
      <c r="O2138" s="36">
        <f>IFERROR(VLOOKUP(Incoming_Data[[#This Row],[Object ID]],Finalized_Data[#All],2,FALSE),"")</f>
        <v>41424</v>
      </c>
      <c r="P21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8" s="6">
        <f>IFERROR(DATE(YEAR(Incoming_Data[[#This Row],[Incoming Day]]),MONTH(Incoming_Data[[#This Row],[Incoming Day]]),1),"")</f>
        <v>41395</v>
      </c>
      <c r="R2138" s="3">
        <f>DATE(YEAR(Incoming_Data[[#This Row],[Incoming Day]]),1,1)</f>
        <v>41275</v>
      </c>
      <c r="S2138" s="6">
        <f>IFERROR(DATE(YEAR(Incoming_Data[[#This Row],[Completed Day]]),MONTH(Incoming_Data[[#This Row],[Completed Day]]),1),"")</f>
        <v>41395</v>
      </c>
      <c r="T2138" s="6">
        <f>IFERROR(DATE(YEAR(Incoming_Data[[#This Row],[Confirmed Day]]),MONTH(Incoming_Data[[#This Row],[Confirmed Day]]),1),"")</f>
        <v>41395</v>
      </c>
      <c r="U2138" s="12">
        <f>IF(ISNUMBER(Incoming_Data[[#This Row],[Completed Day]]),1,0)</f>
        <v>1</v>
      </c>
      <c r="V2138" s="12">
        <f>IF(ISNUMBER(Incoming_Data[[#This Row],[Confirmed Day]]),1,0)</f>
        <v>1</v>
      </c>
      <c r="X2138" t="s">
        <v>8603</v>
      </c>
      <c r="Y2138" s="36">
        <v>41353</v>
      </c>
      <c r="AA2138" t="s">
        <v>1552</v>
      </c>
      <c r="AB2138" s="36">
        <v>41428</v>
      </c>
    </row>
    <row r="2139" spans="2:28" x14ac:dyDescent="0.25">
      <c r="B2139" s="24" t="s">
        <v>31</v>
      </c>
      <c r="C2139" s="24" t="s">
        <v>18</v>
      </c>
      <c r="D2139" s="24" t="s">
        <v>2206</v>
      </c>
      <c r="E2139" s="24" t="s">
        <v>12105</v>
      </c>
      <c r="F2139" s="24" t="s">
        <v>12106</v>
      </c>
      <c r="G2139" s="36">
        <v>41423</v>
      </c>
      <c r="H2139" s="36">
        <v>41423</v>
      </c>
      <c r="I2139" s="12">
        <v>3</v>
      </c>
      <c r="J2139" s="12">
        <v>3</v>
      </c>
      <c r="K2139" s="12">
        <v>3</v>
      </c>
      <c r="L2139" s="24" t="s">
        <v>10599</v>
      </c>
      <c r="M2139" t="str">
        <f>VLOOKUP(LEFT(Incoming_Data[[#This Row],[Object ID]],1),Lookup[#All],2,FALSE)</f>
        <v>Service Request</v>
      </c>
      <c r="N2139" s="36">
        <f>IFERROR(VLOOKUP(Incoming_Data[[#This Row],[Object ID]],SP_Data[#All],2,FALSE),"")</f>
        <v>41423</v>
      </c>
      <c r="O2139" s="36" t="str">
        <f>IFERROR(VLOOKUP(Incoming_Data[[#This Row],[Object ID]],Finalized_Data[#All],2,FALSE),"")</f>
        <v/>
      </c>
      <c r="P21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39" s="6">
        <f>IFERROR(DATE(YEAR(Incoming_Data[[#This Row],[Incoming Day]]),MONTH(Incoming_Data[[#This Row],[Incoming Day]]),1),"")</f>
        <v>41395</v>
      </c>
      <c r="R2139" s="3">
        <f>DATE(YEAR(Incoming_Data[[#This Row],[Incoming Day]]),1,1)</f>
        <v>41275</v>
      </c>
      <c r="S2139" s="6">
        <f>IFERROR(DATE(YEAR(Incoming_Data[[#This Row],[Completed Day]]),MONTH(Incoming_Data[[#This Row],[Completed Day]]),1),"")</f>
        <v>41395</v>
      </c>
      <c r="T2139" s="6" t="str">
        <f>IFERROR(DATE(YEAR(Incoming_Data[[#This Row],[Confirmed Day]]),MONTH(Incoming_Data[[#This Row],[Confirmed Day]]),1),"")</f>
        <v/>
      </c>
      <c r="U2139" s="12">
        <f>IF(ISNUMBER(Incoming_Data[[#This Row],[Completed Day]]),1,0)</f>
        <v>1</v>
      </c>
      <c r="V2139" s="12">
        <f>IF(ISNUMBER(Incoming_Data[[#This Row],[Confirmed Day]]),1,0)</f>
        <v>0</v>
      </c>
      <c r="X2139" t="s">
        <v>8599</v>
      </c>
      <c r="Y2139" s="36">
        <v>41353</v>
      </c>
      <c r="AA2139" t="s">
        <v>1717</v>
      </c>
      <c r="AB2139" s="36">
        <v>41427</v>
      </c>
    </row>
    <row r="2140" spans="2:28" x14ac:dyDescent="0.25">
      <c r="B2140" s="24" t="s">
        <v>31</v>
      </c>
      <c r="C2140" s="24" t="s">
        <v>18</v>
      </c>
      <c r="D2140" s="24" t="s">
        <v>2206</v>
      </c>
      <c r="E2140" s="24" t="s">
        <v>12107</v>
      </c>
      <c r="F2140" s="24" t="s">
        <v>12108</v>
      </c>
      <c r="G2140" s="36">
        <v>41424</v>
      </c>
      <c r="H2140" s="36">
        <v>41423</v>
      </c>
      <c r="I2140" s="12">
        <v>3</v>
      </c>
      <c r="J2140" s="12">
        <v>3</v>
      </c>
      <c r="K2140" s="12">
        <v>3</v>
      </c>
      <c r="L2140" s="24" t="s">
        <v>10599</v>
      </c>
      <c r="M2140" t="str">
        <f>VLOOKUP(LEFT(Incoming_Data[[#This Row],[Object ID]],1),Lookup[#All],2,FALSE)</f>
        <v>Service Request</v>
      </c>
      <c r="N2140" s="36">
        <f>IFERROR(VLOOKUP(Incoming_Data[[#This Row],[Object ID]],SP_Data[#All],2,FALSE),"")</f>
        <v>41424</v>
      </c>
      <c r="O2140" s="36" t="str">
        <f>IFERROR(VLOOKUP(Incoming_Data[[#This Row],[Object ID]],Finalized_Data[#All],2,FALSE),"")</f>
        <v/>
      </c>
      <c r="P21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0" s="6">
        <f>IFERROR(DATE(YEAR(Incoming_Data[[#This Row],[Incoming Day]]),MONTH(Incoming_Data[[#This Row],[Incoming Day]]),1),"")</f>
        <v>41395</v>
      </c>
      <c r="R2140" s="3">
        <f>DATE(YEAR(Incoming_Data[[#This Row],[Incoming Day]]),1,1)</f>
        <v>41275</v>
      </c>
      <c r="S2140" s="6">
        <f>IFERROR(DATE(YEAR(Incoming_Data[[#This Row],[Completed Day]]),MONTH(Incoming_Data[[#This Row],[Completed Day]]),1),"")</f>
        <v>41395</v>
      </c>
      <c r="T2140" s="6" t="str">
        <f>IFERROR(DATE(YEAR(Incoming_Data[[#This Row],[Confirmed Day]]),MONTH(Incoming_Data[[#This Row],[Confirmed Day]]),1),"")</f>
        <v/>
      </c>
      <c r="U2140" s="12">
        <f>IF(ISNUMBER(Incoming_Data[[#This Row],[Completed Day]]),1,0)</f>
        <v>1</v>
      </c>
      <c r="V2140" s="12">
        <f>IF(ISNUMBER(Incoming_Data[[#This Row],[Confirmed Day]]),1,0)</f>
        <v>0</v>
      </c>
      <c r="X2140" t="s">
        <v>8580</v>
      </c>
      <c r="Y2140" s="36">
        <v>41353</v>
      </c>
      <c r="AA2140" t="s">
        <v>1554</v>
      </c>
      <c r="AB2140" s="36">
        <v>41394</v>
      </c>
    </row>
    <row r="2141" spans="2:28" x14ac:dyDescent="0.25">
      <c r="B2141" s="24" t="s">
        <v>31</v>
      </c>
      <c r="C2141" s="24" t="s">
        <v>18</v>
      </c>
      <c r="D2141" s="24" t="s">
        <v>2206</v>
      </c>
      <c r="E2141" s="24" t="s">
        <v>1431</v>
      </c>
      <c r="F2141" s="24" t="s">
        <v>1432</v>
      </c>
      <c r="G2141" s="36">
        <v>41424</v>
      </c>
      <c r="H2141" s="36">
        <v>41423</v>
      </c>
      <c r="I2141" s="12">
        <v>3</v>
      </c>
      <c r="J2141" s="12">
        <v>3</v>
      </c>
      <c r="K2141" s="12">
        <v>3</v>
      </c>
      <c r="L2141" s="24" t="s">
        <v>10597</v>
      </c>
      <c r="M2141" t="str">
        <f>VLOOKUP(LEFT(Incoming_Data[[#This Row],[Object ID]],1),Lookup[#All],2,FALSE)</f>
        <v>Service Request</v>
      </c>
      <c r="N2141" s="36">
        <f>IFERROR(VLOOKUP(Incoming_Data[[#This Row],[Object ID]],SP_Data[#All],2,FALSE),"")</f>
        <v>41424</v>
      </c>
      <c r="O2141" s="36">
        <f>IFERROR(VLOOKUP(Incoming_Data[[#This Row],[Object ID]],Finalized_Data[#All],2,FALSE),"")</f>
        <v>41424</v>
      </c>
      <c r="P21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1" s="6">
        <f>IFERROR(DATE(YEAR(Incoming_Data[[#This Row],[Incoming Day]]),MONTH(Incoming_Data[[#This Row],[Incoming Day]]),1),"")</f>
        <v>41395</v>
      </c>
      <c r="R2141" s="3">
        <f>DATE(YEAR(Incoming_Data[[#This Row],[Incoming Day]]),1,1)</f>
        <v>41275</v>
      </c>
      <c r="S2141" s="6">
        <f>IFERROR(DATE(YEAR(Incoming_Data[[#This Row],[Completed Day]]),MONTH(Incoming_Data[[#This Row],[Completed Day]]),1),"")</f>
        <v>41395</v>
      </c>
      <c r="T2141" s="6">
        <f>IFERROR(DATE(YEAR(Incoming_Data[[#This Row],[Confirmed Day]]),MONTH(Incoming_Data[[#This Row],[Confirmed Day]]),1),"")</f>
        <v>41395</v>
      </c>
      <c r="U2141" s="12">
        <f>IF(ISNUMBER(Incoming_Data[[#This Row],[Completed Day]]),1,0)</f>
        <v>1</v>
      </c>
      <c r="V2141" s="12">
        <f>IF(ISNUMBER(Incoming_Data[[#This Row],[Confirmed Day]]),1,0)</f>
        <v>1</v>
      </c>
      <c r="X2141" t="s">
        <v>8560</v>
      </c>
      <c r="Y2141" s="36">
        <v>41353</v>
      </c>
      <c r="AA2141" t="s">
        <v>1234</v>
      </c>
      <c r="AB2141" s="36">
        <v>41403</v>
      </c>
    </row>
    <row r="2142" spans="2:28" x14ac:dyDescent="0.25">
      <c r="B2142" s="24" t="s">
        <v>31</v>
      </c>
      <c r="C2142" s="24" t="s">
        <v>18</v>
      </c>
      <c r="D2142" s="24" t="s">
        <v>2206</v>
      </c>
      <c r="E2142" s="24" t="s">
        <v>12109</v>
      </c>
      <c r="F2142" s="24" t="s">
        <v>12110</v>
      </c>
      <c r="G2142" s="36">
        <v>41424</v>
      </c>
      <c r="H2142" s="36">
        <v>41424</v>
      </c>
      <c r="I2142" s="12">
        <v>3</v>
      </c>
      <c r="J2142" s="12">
        <v>3</v>
      </c>
      <c r="K2142" s="12">
        <v>3</v>
      </c>
      <c r="L2142" s="24" t="s">
        <v>10599</v>
      </c>
      <c r="M2142" t="str">
        <f>VLOOKUP(LEFT(Incoming_Data[[#This Row],[Object ID]],1),Lookup[#All],2,FALSE)</f>
        <v>Service Request</v>
      </c>
      <c r="N2142" s="36">
        <f>IFERROR(VLOOKUP(Incoming_Data[[#This Row],[Object ID]],SP_Data[#All],2,FALSE),"")</f>
        <v>41425</v>
      </c>
      <c r="O2142" s="36" t="str">
        <f>IFERROR(VLOOKUP(Incoming_Data[[#This Row],[Object ID]],Finalized_Data[#All],2,FALSE),"")</f>
        <v/>
      </c>
      <c r="P21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2" s="6">
        <f>IFERROR(DATE(YEAR(Incoming_Data[[#This Row],[Incoming Day]]),MONTH(Incoming_Data[[#This Row],[Incoming Day]]),1),"")</f>
        <v>41395</v>
      </c>
      <c r="R2142" s="3">
        <f>DATE(YEAR(Incoming_Data[[#This Row],[Incoming Day]]),1,1)</f>
        <v>41275</v>
      </c>
      <c r="S2142" s="6">
        <f>IFERROR(DATE(YEAR(Incoming_Data[[#This Row],[Completed Day]]),MONTH(Incoming_Data[[#This Row],[Completed Day]]),1),"")</f>
        <v>41395</v>
      </c>
      <c r="T2142" s="6" t="str">
        <f>IFERROR(DATE(YEAR(Incoming_Data[[#This Row],[Confirmed Day]]),MONTH(Incoming_Data[[#This Row],[Confirmed Day]]),1),"")</f>
        <v/>
      </c>
      <c r="U2142" s="12">
        <f>IF(ISNUMBER(Incoming_Data[[#This Row],[Completed Day]]),1,0)</f>
        <v>1</v>
      </c>
      <c r="V2142" s="12">
        <f>IF(ISNUMBER(Incoming_Data[[#This Row],[Confirmed Day]]),1,0)</f>
        <v>0</v>
      </c>
      <c r="X2142" t="s">
        <v>8557</v>
      </c>
      <c r="Y2142" s="36">
        <v>41353</v>
      </c>
      <c r="AA2142" t="s">
        <v>1236</v>
      </c>
      <c r="AB2142" s="36">
        <v>41410</v>
      </c>
    </row>
    <row r="2143" spans="2:28" x14ac:dyDescent="0.25">
      <c r="B2143" s="24" t="s">
        <v>31</v>
      </c>
      <c r="C2143" s="24" t="s">
        <v>18</v>
      </c>
      <c r="D2143" s="24" t="s">
        <v>2206</v>
      </c>
      <c r="E2143" s="24" t="s">
        <v>12111</v>
      </c>
      <c r="F2143" s="24" t="s">
        <v>12112</v>
      </c>
      <c r="G2143" s="36">
        <v>41424</v>
      </c>
      <c r="H2143" s="36">
        <v>41424</v>
      </c>
      <c r="I2143" s="12">
        <v>3</v>
      </c>
      <c r="J2143" s="12">
        <v>3</v>
      </c>
      <c r="K2143" s="12">
        <v>3</v>
      </c>
      <c r="L2143" s="24" t="s">
        <v>10599</v>
      </c>
      <c r="M2143" t="str">
        <f>VLOOKUP(LEFT(Incoming_Data[[#This Row],[Object ID]],1),Lookup[#All],2,FALSE)</f>
        <v>Service Request</v>
      </c>
      <c r="N2143" s="36">
        <f>IFERROR(VLOOKUP(Incoming_Data[[#This Row],[Object ID]],SP_Data[#All],2,FALSE),"")</f>
        <v>41424</v>
      </c>
      <c r="O2143" s="36" t="str">
        <f>IFERROR(VLOOKUP(Incoming_Data[[#This Row],[Object ID]],Finalized_Data[#All],2,FALSE),"")</f>
        <v/>
      </c>
      <c r="P21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3" s="6">
        <f>IFERROR(DATE(YEAR(Incoming_Data[[#This Row],[Incoming Day]]),MONTH(Incoming_Data[[#This Row],[Incoming Day]]),1),"")</f>
        <v>41395</v>
      </c>
      <c r="R2143" s="3">
        <f>DATE(YEAR(Incoming_Data[[#This Row],[Incoming Day]]),1,1)</f>
        <v>41275</v>
      </c>
      <c r="S2143" s="6">
        <f>IFERROR(DATE(YEAR(Incoming_Data[[#This Row],[Completed Day]]),MONTH(Incoming_Data[[#This Row],[Completed Day]]),1),"")</f>
        <v>41395</v>
      </c>
      <c r="T2143" s="6" t="str">
        <f>IFERROR(DATE(YEAR(Incoming_Data[[#This Row],[Confirmed Day]]),MONTH(Incoming_Data[[#This Row],[Confirmed Day]]),1),"")</f>
        <v/>
      </c>
      <c r="U2143" s="12">
        <f>IF(ISNUMBER(Incoming_Data[[#This Row],[Completed Day]]),1,0)</f>
        <v>1</v>
      </c>
      <c r="V2143" s="12">
        <f>IF(ISNUMBER(Incoming_Data[[#This Row],[Confirmed Day]]),1,0)</f>
        <v>0</v>
      </c>
      <c r="X2143" t="s">
        <v>8517</v>
      </c>
      <c r="Y2143" s="36">
        <v>41353</v>
      </c>
      <c r="AA2143" t="s">
        <v>1238</v>
      </c>
      <c r="AB2143" s="36">
        <v>41396</v>
      </c>
    </row>
    <row r="2144" spans="2:28" x14ac:dyDescent="0.25">
      <c r="B2144" s="24" t="s">
        <v>31</v>
      </c>
      <c r="C2144" s="24" t="s">
        <v>18</v>
      </c>
      <c r="D2144" s="24" t="s">
        <v>2206</v>
      </c>
      <c r="E2144" s="24" t="s">
        <v>12113</v>
      </c>
      <c r="F2144" s="24" t="s">
        <v>12112</v>
      </c>
      <c r="G2144" s="36">
        <v>41424</v>
      </c>
      <c r="H2144" s="36">
        <v>41424</v>
      </c>
      <c r="I2144" s="12">
        <v>3</v>
      </c>
      <c r="J2144" s="12">
        <v>3</v>
      </c>
      <c r="K2144" s="12">
        <v>3</v>
      </c>
      <c r="L2144" s="24" t="s">
        <v>10599</v>
      </c>
      <c r="M2144" t="str">
        <f>VLOOKUP(LEFT(Incoming_Data[[#This Row],[Object ID]],1),Lookup[#All],2,FALSE)</f>
        <v>Service Request</v>
      </c>
      <c r="N2144" s="36">
        <f>IFERROR(VLOOKUP(Incoming_Data[[#This Row],[Object ID]],SP_Data[#All],2,FALSE),"")</f>
        <v>41424</v>
      </c>
      <c r="O2144" s="36" t="str">
        <f>IFERROR(VLOOKUP(Incoming_Data[[#This Row],[Object ID]],Finalized_Data[#All],2,FALSE),"")</f>
        <v/>
      </c>
      <c r="P21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4" s="6">
        <f>IFERROR(DATE(YEAR(Incoming_Data[[#This Row],[Incoming Day]]),MONTH(Incoming_Data[[#This Row],[Incoming Day]]),1),"")</f>
        <v>41395</v>
      </c>
      <c r="R2144" s="3">
        <f>DATE(YEAR(Incoming_Data[[#This Row],[Incoming Day]]),1,1)</f>
        <v>41275</v>
      </c>
      <c r="S2144" s="6">
        <f>IFERROR(DATE(YEAR(Incoming_Data[[#This Row],[Completed Day]]),MONTH(Incoming_Data[[#This Row],[Completed Day]]),1),"")</f>
        <v>41395</v>
      </c>
      <c r="T2144" s="6" t="str">
        <f>IFERROR(DATE(YEAR(Incoming_Data[[#This Row],[Confirmed Day]]),MONTH(Incoming_Data[[#This Row],[Confirmed Day]]),1),"")</f>
        <v/>
      </c>
      <c r="U2144" s="12">
        <f>IF(ISNUMBER(Incoming_Data[[#This Row],[Completed Day]]),1,0)</f>
        <v>1</v>
      </c>
      <c r="V2144" s="12">
        <f>IF(ISNUMBER(Incoming_Data[[#This Row],[Confirmed Day]]),1,0)</f>
        <v>0</v>
      </c>
      <c r="X2144" t="s">
        <v>8512</v>
      </c>
      <c r="Y2144" s="36">
        <v>41353</v>
      </c>
      <c r="AA2144" t="s">
        <v>1240</v>
      </c>
      <c r="AB2144" s="36">
        <v>41426</v>
      </c>
    </row>
    <row r="2145" spans="2:28" x14ac:dyDescent="0.25">
      <c r="B2145" s="24" t="s">
        <v>31</v>
      </c>
      <c r="C2145" s="24" t="s">
        <v>18</v>
      </c>
      <c r="D2145" s="24" t="s">
        <v>2206</v>
      </c>
      <c r="E2145" s="24" t="s">
        <v>12114</v>
      </c>
      <c r="F2145" s="24" t="s">
        <v>12112</v>
      </c>
      <c r="G2145" s="36">
        <v>41424</v>
      </c>
      <c r="H2145" s="36">
        <v>41424</v>
      </c>
      <c r="I2145" s="12">
        <v>3</v>
      </c>
      <c r="J2145" s="12">
        <v>3</v>
      </c>
      <c r="K2145" s="12">
        <v>3</v>
      </c>
      <c r="L2145" s="24" t="s">
        <v>10599</v>
      </c>
      <c r="M2145" t="str">
        <f>VLOOKUP(LEFT(Incoming_Data[[#This Row],[Object ID]],1),Lookup[#All],2,FALSE)</f>
        <v>Service Request</v>
      </c>
      <c r="N2145" s="36">
        <f>IFERROR(VLOOKUP(Incoming_Data[[#This Row],[Object ID]],SP_Data[#All],2,FALSE),"")</f>
        <v>41424</v>
      </c>
      <c r="O2145" s="36" t="str">
        <f>IFERROR(VLOOKUP(Incoming_Data[[#This Row],[Object ID]],Finalized_Data[#All],2,FALSE),"")</f>
        <v/>
      </c>
      <c r="P21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5" s="6">
        <f>IFERROR(DATE(YEAR(Incoming_Data[[#This Row],[Incoming Day]]),MONTH(Incoming_Data[[#This Row],[Incoming Day]]),1),"")</f>
        <v>41395</v>
      </c>
      <c r="R2145" s="3">
        <f>DATE(YEAR(Incoming_Data[[#This Row],[Incoming Day]]),1,1)</f>
        <v>41275</v>
      </c>
      <c r="S2145" s="6">
        <f>IFERROR(DATE(YEAR(Incoming_Data[[#This Row],[Completed Day]]),MONTH(Incoming_Data[[#This Row],[Completed Day]]),1),"")</f>
        <v>41395</v>
      </c>
      <c r="T2145" s="6" t="str">
        <f>IFERROR(DATE(YEAR(Incoming_Data[[#This Row],[Confirmed Day]]),MONTH(Incoming_Data[[#This Row],[Confirmed Day]]),1),"")</f>
        <v/>
      </c>
      <c r="U2145" s="12">
        <f>IF(ISNUMBER(Incoming_Data[[#This Row],[Completed Day]]),1,0)</f>
        <v>1</v>
      </c>
      <c r="V2145" s="12">
        <f>IF(ISNUMBER(Incoming_Data[[#This Row],[Confirmed Day]]),1,0)</f>
        <v>0</v>
      </c>
      <c r="X2145" t="s">
        <v>8494</v>
      </c>
      <c r="Y2145" s="36">
        <v>41353</v>
      </c>
      <c r="AA2145" t="s">
        <v>1719</v>
      </c>
      <c r="AB2145" s="36">
        <v>41427</v>
      </c>
    </row>
    <row r="2146" spans="2:28" x14ac:dyDescent="0.25">
      <c r="B2146" s="24" t="s">
        <v>31</v>
      </c>
      <c r="C2146" s="24" t="s">
        <v>18</v>
      </c>
      <c r="D2146" s="24" t="s">
        <v>2206</v>
      </c>
      <c r="E2146" s="24" t="s">
        <v>12115</v>
      </c>
      <c r="F2146" s="24" t="s">
        <v>12112</v>
      </c>
      <c r="G2146" s="36">
        <v>41425</v>
      </c>
      <c r="H2146" s="36">
        <v>41424</v>
      </c>
      <c r="I2146" s="12">
        <v>3</v>
      </c>
      <c r="J2146" s="12">
        <v>3</v>
      </c>
      <c r="K2146" s="12">
        <v>3</v>
      </c>
      <c r="L2146" s="24" t="s">
        <v>10599</v>
      </c>
      <c r="M2146" t="str">
        <f>VLOOKUP(LEFT(Incoming_Data[[#This Row],[Object ID]],1),Lookup[#All],2,FALSE)</f>
        <v>Service Request</v>
      </c>
      <c r="N2146" s="36">
        <f>IFERROR(VLOOKUP(Incoming_Data[[#This Row],[Object ID]],SP_Data[#All],2,FALSE),"")</f>
        <v>41425</v>
      </c>
      <c r="O2146" s="36" t="str">
        <f>IFERROR(VLOOKUP(Incoming_Data[[#This Row],[Object ID]],Finalized_Data[#All],2,FALSE),"")</f>
        <v/>
      </c>
      <c r="P21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6" s="6">
        <f>IFERROR(DATE(YEAR(Incoming_Data[[#This Row],[Incoming Day]]),MONTH(Incoming_Data[[#This Row],[Incoming Day]]),1),"")</f>
        <v>41395</v>
      </c>
      <c r="R2146" s="3">
        <f>DATE(YEAR(Incoming_Data[[#This Row],[Incoming Day]]),1,1)</f>
        <v>41275</v>
      </c>
      <c r="S2146" s="6">
        <f>IFERROR(DATE(YEAR(Incoming_Data[[#This Row],[Completed Day]]),MONTH(Incoming_Data[[#This Row],[Completed Day]]),1),"")</f>
        <v>41395</v>
      </c>
      <c r="T2146" s="6" t="str">
        <f>IFERROR(DATE(YEAR(Incoming_Data[[#This Row],[Confirmed Day]]),MONTH(Incoming_Data[[#This Row],[Confirmed Day]]),1),"")</f>
        <v/>
      </c>
      <c r="U2146" s="12">
        <f>IF(ISNUMBER(Incoming_Data[[#This Row],[Completed Day]]),1,0)</f>
        <v>1</v>
      </c>
      <c r="V2146" s="12">
        <f>IF(ISNUMBER(Incoming_Data[[#This Row],[Confirmed Day]]),1,0)</f>
        <v>0</v>
      </c>
      <c r="X2146" t="s">
        <v>8473</v>
      </c>
      <c r="Y2146" s="36">
        <v>41353</v>
      </c>
      <c r="AA2146" t="s">
        <v>2117</v>
      </c>
      <c r="AB2146" s="36">
        <v>41426</v>
      </c>
    </row>
    <row r="2147" spans="2:28" x14ac:dyDescent="0.25">
      <c r="B2147" s="24" t="s">
        <v>31</v>
      </c>
      <c r="C2147" s="24" t="s">
        <v>18</v>
      </c>
      <c r="D2147" s="24" t="s">
        <v>2206</v>
      </c>
      <c r="E2147" s="24" t="s">
        <v>12116</v>
      </c>
      <c r="F2147" s="24" t="s">
        <v>12112</v>
      </c>
      <c r="G2147" s="36">
        <v>41425</v>
      </c>
      <c r="H2147" s="36">
        <v>41424</v>
      </c>
      <c r="I2147" s="12">
        <v>3</v>
      </c>
      <c r="J2147" s="12">
        <v>3</v>
      </c>
      <c r="K2147" s="12">
        <v>3</v>
      </c>
      <c r="L2147" s="24" t="s">
        <v>10599</v>
      </c>
      <c r="M2147" t="str">
        <f>VLOOKUP(LEFT(Incoming_Data[[#This Row],[Object ID]],1),Lookup[#All],2,FALSE)</f>
        <v>Service Request</v>
      </c>
      <c r="N2147" s="36">
        <f>IFERROR(VLOOKUP(Incoming_Data[[#This Row],[Object ID]],SP_Data[#All],2,FALSE),"")</f>
        <v>41425</v>
      </c>
      <c r="O2147" s="36" t="str">
        <f>IFERROR(VLOOKUP(Incoming_Data[[#This Row],[Object ID]],Finalized_Data[#All],2,FALSE),"")</f>
        <v/>
      </c>
      <c r="P21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7" s="6">
        <f>IFERROR(DATE(YEAR(Incoming_Data[[#This Row],[Incoming Day]]),MONTH(Incoming_Data[[#This Row],[Incoming Day]]),1),"")</f>
        <v>41395</v>
      </c>
      <c r="R2147" s="3">
        <f>DATE(YEAR(Incoming_Data[[#This Row],[Incoming Day]]),1,1)</f>
        <v>41275</v>
      </c>
      <c r="S2147" s="6">
        <f>IFERROR(DATE(YEAR(Incoming_Data[[#This Row],[Completed Day]]),MONTH(Incoming_Data[[#This Row],[Completed Day]]),1),"")</f>
        <v>41395</v>
      </c>
      <c r="T2147" s="6" t="str">
        <f>IFERROR(DATE(YEAR(Incoming_Data[[#This Row],[Confirmed Day]]),MONTH(Incoming_Data[[#This Row],[Confirmed Day]]),1),"")</f>
        <v/>
      </c>
      <c r="U2147" s="12">
        <f>IF(ISNUMBER(Incoming_Data[[#This Row],[Completed Day]]),1,0)</f>
        <v>1</v>
      </c>
      <c r="V2147" s="12">
        <f>IF(ISNUMBER(Incoming_Data[[#This Row],[Confirmed Day]]),1,0)</f>
        <v>0</v>
      </c>
      <c r="X2147" t="s">
        <v>10628</v>
      </c>
      <c r="Y2147" s="36">
        <v>41408</v>
      </c>
      <c r="AA2147" t="s">
        <v>1242</v>
      </c>
      <c r="AB2147" s="36">
        <v>41426</v>
      </c>
    </row>
    <row r="2148" spans="2:28" x14ac:dyDescent="0.25">
      <c r="B2148" s="24" t="s">
        <v>31</v>
      </c>
      <c r="C2148" s="24" t="s">
        <v>18</v>
      </c>
      <c r="D2148" s="24" t="s">
        <v>2206</v>
      </c>
      <c r="E2148" s="24" t="s">
        <v>1433</v>
      </c>
      <c r="F2148" s="24" t="s">
        <v>1434</v>
      </c>
      <c r="G2148" s="36">
        <v>41425</v>
      </c>
      <c r="H2148" s="36">
        <v>41425</v>
      </c>
      <c r="I2148" s="12">
        <v>3</v>
      </c>
      <c r="J2148" s="12">
        <v>3</v>
      </c>
      <c r="K2148" s="12">
        <v>3</v>
      </c>
      <c r="L2148" s="24" t="s">
        <v>10597</v>
      </c>
      <c r="M2148" t="str">
        <f>VLOOKUP(LEFT(Incoming_Data[[#This Row],[Object ID]],1),Lookup[#All],2,FALSE)</f>
        <v>Service Request</v>
      </c>
      <c r="N2148" s="36">
        <f>IFERROR(VLOOKUP(Incoming_Data[[#This Row],[Object ID]],SP_Data[#All],2,FALSE),"")</f>
        <v>41425</v>
      </c>
      <c r="O2148" s="36">
        <f>IFERROR(VLOOKUP(Incoming_Data[[#This Row],[Object ID]],Finalized_Data[#All],2,FALSE),"")</f>
        <v>41425</v>
      </c>
      <c r="P21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8" s="6">
        <f>IFERROR(DATE(YEAR(Incoming_Data[[#This Row],[Incoming Day]]),MONTH(Incoming_Data[[#This Row],[Incoming Day]]),1),"")</f>
        <v>41395</v>
      </c>
      <c r="R2148" s="3">
        <f>DATE(YEAR(Incoming_Data[[#This Row],[Incoming Day]]),1,1)</f>
        <v>41275</v>
      </c>
      <c r="S2148" s="6">
        <f>IFERROR(DATE(YEAR(Incoming_Data[[#This Row],[Completed Day]]),MONTH(Incoming_Data[[#This Row],[Completed Day]]),1),"")</f>
        <v>41395</v>
      </c>
      <c r="T2148" s="6">
        <f>IFERROR(DATE(YEAR(Incoming_Data[[#This Row],[Confirmed Day]]),MONTH(Incoming_Data[[#This Row],[Confirmed Day]]),1),"")</f>
        <v>41395</v>
      </c>
      <c r="U2148" s="12">
        <f>IF(ISNUMBER(Incoming_Data[[#This Row],[Completed Day]]),1,0)</f>
        <v>1</v>
      </c>
      <c r="V2148" s="12">
        <f>IF(ISNUMBER(Incoming_Data[[#This Row],[Confirmed Day]]),1,0)</f>
        <v>1</v>
      </c>
      <c r="X2148" t="s">
        <v>8451</v>
      </c>
      <c r="Y2148" s="36">
        <v>41353</v>
      </c>
      <c r="AA2148" t="s">
        <v>1244</v>
      </c>
      <c r="AB2148" s="36">
        <v>41409</v>
      </c>
    </row>
    <row r="2149" spans="2:28" x14ac:dyDescent="0.25">
      <c r="B2149" s="24" t="s">
        <v>31</v>
      </c>
      <c r="C2149" s="24" t="s">
        <v>18</v>
      </c>
      <c r="D2149" s="24" t="s">
        <v>2206</v>
      </c>
      <c r="E2149" s="24" t="s">
        <v>12117</v>
      </c>
      <c r="F2149" s="24" t="s">
        <v>12112</v>
      </c>
      <c r="G2149" s="36">
        <v>41425</v>
      </c>
      <c r="H2149" s="36">
        <v>41425</v>
      </c>
      <c r="I2149" s="12">
        <v>3</v>
      </c>
      <c r="J2149" s="12">
        <v>3</v>
      </c>
      <c r="K2149" s="12">
        <v>3</v>
      </c>
      <c r="L2149" s="24" t="s">
        <v>10599</v>
      </c>
      <c r="M2149" t="str">
        <f>VLOOKUP(LEFT(Incoming_Data[[#This Row],[Object ID]],1),Lookup[#All],2,FALSE)</f>
        <v>Service Request</v>
      </c>
      <c r="N2149" s="36">
        <f>IFERROR(VLOOKUP(Incoming_Data[[#This Row],[Object ID]],SP_Data[#All],2,FALSE),"")</f>
        <v>41425</v>
      </c>
      <c r="O2149" s="36" t="str">
        <f>IFERROR(VLOOKUP(Incoming_Data[[#This Row],[Object ID]],Finalized_Data[#All],2,FALSE),"")</f>
        <v/>
      </c>
      <c r="P21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49" s="6">
        <f>IFERROR(DATE(YEAR(Incoming_Data[[#This Row],[Incoming Day]]),MONTH(Incoming_Data[[#This Row],[Incoming Day]]),1),"")</f>
        <v>41395</v>
      </c>
      <c r="R2149" s="3">
        <f>DATE(YEAR(Incoming_Data[[#This Row],[Incoming Day]]),1,1)</f>
        <v>41275</v>
      </c>
      <c r="S2149" s="6">
        <f>IFERROR(DATE(YEAR(Incoming_Data[[#This Row],[Completed Day]]),MONTH(Incoming_Data[[#This Row],[Completed Day]]),1),"")</f>
        <v>41395</v>
      </c>
      <c r="T2149" s="6" t="str">
        <f>IFERROR(DATE(YEAR(Incoming_Data[[#This Row],[Confirmed Day]]),MONTH(Incoming_Data[[#This Row],[Confirmed Day]]),1),"")</f>
        <v/>
      </c>
      <c r="U2149" s="12">
        <f>IF(ISNUMBER(Incoming_Data[[#This Row],[Completed Day]]),1,0)</f>
        <v>1</v>
      </c>
      <c r="V2149" s="12">
        <f>IF(ISNUMBER(Incoming_Data[[#This Row],[Confirmed Day]]),1,0)</f>
        <v>0</v>
      </c>
      <c r="X2149" t="s">
        <v>8455</v>
      </c>
      <c r="Y2149" s="36">
        <v>41353</v>
      </c>
      <c r="AA2149" t="s">
        <v>1246</v>
      </c>
      <c r="AB2149" s="36">
        <v>41395</v>
      </c>
    </row>
    <row r="2150" spans="2:28" x14ac:dyDescent="0.25">
      <c r="B2150" s="24" t="s">
        <v>31</v>
      </c>
      <c r="C2150" s="24" t="s">
        <v>18</v>
      </c>
      <c r="D2150" s="24" t="s">
        <v>2206</v>
      </c>
      <c r="E2150" s="24" t="s">
        <v>12118</v>
      </c>
      <c r="F2150" s="24" t="s">
        <v>12119</v>
      </c>
      <c r="G2150" s="36">
        <v>41425</v>
      </c>
      <c r="H2150" s="36">
        <v>41425</v>
      </c>
      <c r="I2150" s="12">
        <v>3</v>
      </c>
      <c r="J2150" s="12">
        <v>3</v>
      </c>
      <c r="K2150" s="12">
        <v>3</v>
      </c>
      <c r="L2150" s="24" t="s">
        <v>10599</v>
      </c>
      <c r="M2150" t="str">
        <f>VLOOKUP(LEFT(Incoming_Data[[#This Row],[Object ID]],1),Lookup[#All],2,FALSE)</f>
        <v>Service Request</v>
      </c>
      <c r="N2150" s="36">
        <f>IFERROR(VLOOKUP(Incoming_Data[[#This Row],[Object ID]],SP_Data[#All],2,FALSE),"")</f>
        <v>41425</v>
      </c>
      <c r="O2150" s="36" t="str">
        <f>IFERROR(VLOOKUP(Incoming_Data[[#This Row],[Object ID]],Finalized_Data[#All],2,FALSE),"")</f>
        <v/>
      </c>
      <c r="P21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0" s="6">
        <f>IFERROR(DATE(YEAR(Incoming_Data[[#This Row],[Incoming Day]]),MONTH(Incoming_Data[[#This Row],[Incoming Day]]),1),"")</f>
        <v>41395</v>
      </c>
      <c r="R2150" s="3">
        <f>DATE(YEAR(Incoming_Data[[#This Row],[Incoming Day]]),1,1)</f>
        <v>41275</v>
      </c>
      <c r="S2150" s="6">
        <f>IFERROR(DATE(YEAR(Incoming_Data[[#This Row],[Completed Day]]),MONTH(Incoming_Data[[#This Row],[Completed Day]]),1),"")</f>
        <v>41395</v>
      </c>
      <c r="T2150" s="6" t="str">
        <f>IFERROR(DATE(YEAR(Incoming_Data[[#This Row],[Confirmed Day]]),MONTH(Incoming_Data[[#This Row],[Confirmed Day]]),1),"")</f>
        <v/>
      </c>
      <c r="U2150" s="12">
        <f>IF(ISNUMBER(Incoming_Data[[#This Row],[Completed Day]]),1,0)</f>
        <v>1</v>
      </c>
      <c r="V2150" s="12">
        <f>IF(ISNUMBER(Incoming_Data[[#This Row],[Confirmed Day]]),1,0)</f>
        <v>0</v>
      </c>
      <c r="X2150" t="s">
        <v>8447</v>
      </c>
      <c r="Y2150" s="36">
        <v>41353</v>
      </c>
      <c r="AA2150" t="s">
        <v>1248</v>
      </c>
      <c r="AB2150" s="36">
        <v>41410</v>
      </c>
    </row>
    <row r="2151" spans="2:28" x14ac:dyDescent="0.25">
      <c r="B2151" s="24" t="s">
        <v>31</v>
      </c>
      <c r="C2151" s="24" t="s">
        <v>18</v>
      </c>
      <c r="D2151" s="24" t="s">
        <v>2206</v>
      </c>
      <c r="E2151" s="24" t="s">
        <v>12120</v>
      </c>
      <c r="F2151" s="24" t="s">
        <v>12112</v>
      </c>
      <c r="G2151" s="36">
        <v>41425</v>
      </c>
      <c r="H2151" s="36">
        <v>41425</v>
      </c>
      <c r="I2151" s="12">
        <v>3</v>
      </c>
      <c r="J2151" s="12">
        <v>3</v>
      </c>
      <c r="K2151" s="12">
        <v>3</v>
      </c>
      <c r="L2151" s="24" t="s">
        <v>10599</v>
      </c>
      <c r="M2151" t="str">
        <f>VLOOKUP(LEFT(Incoming_Data[[#This Row],[Object ID]],1),Lookup[#All],2,FALSE)</f>
        <v>Service Request</v>
      </c>
      <c r="N2151" s="36">
        <f>IFERROR(VLOOKUP(Incoming_Data[[#This Row],[Object ID]],SP_Data[#All],2,FALSE),"")</f>
        <v>41425</v>
      </c>
      <c r="O2151" s="36" t="str">
        <f>IFERROR(VLOOKUP(Incoming_Data[[#This Row],[Object ID]],Finalized_Data[#All],2,FALSE),"")</f>
        <v/>
      </c>
      <c r="P21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1" s="6">
        <f>IFERROR(DATE(YEAR(Incoming_Data[[#This Row],[Incoming Day]]),MONTH(Incoming_Data[[#This Row],[Incoming Day]]),1),"")</f>
        <v>41395</v>
      </c>
      <c r="R2151" s="3">
        <f>DATE(YEAR(Incoming_Data[[#This Row],[Incoming Day]]),1,1)</f>
        <v>41275</v>
      </c>
      <c r="S2151" s="6">
        <f>IFERROR(DATE(YEAR(Incoming_Data[[#This Row],[Completed Day]]),MONTH(Incoming_Data[[#This Row],[Completed Day]]),1),"")</f>
        <v>41395</v>
      </c>
      <c r="T2151" s="6" t="str">
        <f>IFERROR(DATE(YEAR(Incoming_Data[[#This Row],[Confirmed Day]]),MONTH(Incoming_Data[[#This Row],[Confirmed Day]]),1),"")</f>
        <v/>
      </c>
      <c r="U2151" s="12">
        <f>IF(ISNUMBER(Incoming_Data[[#This Row],[Completed Day]]),1,0)</f>
        <v>1</v>
      </c>
      <c r="V2151" s="12">
        <f>IF(ISNUMBER(Incoming_Data[[#This Row],[Confirmed Day]]),1,0)</f>
        <v>0</v>
      </c>
      <c r="X2151" t="s">
        <v>8437</v>
      </c>
      <c r="Y2151" s="36">
        <v>41353</v>
      </c>
      <c r="AA2151" t="s">
        <v>1250</v>
      </c>
      <c r="AB2151" s="36">
        <v>41426</v>
      </c>
    </row>
    <row r="2152" spans="2:28" x14ac:dyDescent="0.25">
      <c r="B2152" s="24" t="s">
        <v>31</v>
      </c>
      <c r="C2152" s="24" t="s">
        <v>18</v>
      </c>
      <c r="D2152" s="24" t="s">
        <v>2206</v>
      </c>
      <c r="E2152" s="24" t="s">
        <v>12121</v>
      </c>
      <c r="F2152" s="24" t="s">
        <v>12112</v>
      </c>
      <c r="G2152" s="36">
        <v>41425</v>
      </c>
      <c r="H2152" s="36">
        <v>41425</v>
      </c>
      <c r="I2152" s="12">
        <v>3</v>
      </c>
      <c r="J2152" s="12">
        <v>3</v>
      </c>
      <c r="K2152" s="12">
        <v>3</v>
      </c>
      <c r="L2152" s="24" t="s">
        <v>10599</v>
      </c>
      <c r="M2152" t="str">
        <f>VLOOKUP(LEFT(Incoming_Data[[#This Row],[Object ID]],1),Lookup[#All],2,FALSE)</f>
        <v>Service Request</v>
      </c>
      <c r="N2152" s="36">
        <f>IFERROR(VLOOKUP(Incoming_Data[[#This Row],[Object ID]],SP_Data[#All],2,FALSE),"")</f>
        <v>41425</v>
      </c>
      <c r="O2152" s="36" t="str">
        <f>IFERROR(VLOOKUP(Incoming_Data[[#This Row],[Object ID]],Finalized_Data[#All],2,FALSE),"")</f>
        <v/>
      </c>
      <c r="P21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2" s="6">
        <f>IFERROR(DATE(YEAR(Incoming_Data[[#This Row],[Incoming Day]]),MONTH(Incoming_Data[[#This Row],[Incoming Day]]),1),"")</f>
        <v>41395</v>
      </c>
      <c r="R2152" s="3">
        <f>DATE(YEAR(Incoming_Data[[#This Row],[Incoming Day]]),1,1)</f>
        <v>41275</v>
      </c>
      <c r="S2152" s="6">
        <f>IFERROR(DATE(YEAR(Incoming_Data[[#This Row],[Completed Day]]),MONTH(Incoming_Data[[#This Row],[Completed Day]]),1),"")</f>
        <v>41395</v>
      </c>
      <c r="T2152" s="6" t="str">
        <f>IFERROR(DATE(YEAR(Incoming_Data[[#This Row],[Confirmed Day]]),MONTH(Incoming_Data[[#This Row],[Confirmed Day]]),1),"")</f>
        <v/>
      </c>
      <c r="U2152" s="12">
        <f>IF(ISNUMBER(Incoming_Data[[#This Row],[Completed Day]]),1,0)</f>
        <v>1</v>
      </c>
      <c r="V2152" s="12">
        <f>IF(ISNUMBER(Incoming_Data[[#This Row],[Confirmed Day]]),1,0)</f>
        <v>0</v>
      </c>
      <c r="X2152" t="s">
        <v>8424</v>
      </c>
      <c r="Y2152" s="36">
        <v>41353</v>
      </c>
      <c r="AA2152" t="s">
        <v>3261</v>
      </c>
      <c r="AB2152" s="36">
        <v>41408</v>
      </c>
    </row>
    <row r="2153" spans="2:28" x14ac:dyDescent="0.25">
      <c r="B2153" s="24" t="s">
        <v>31</v>
      </c>
      <c r="C2153" s="24" t="s">
        <v>18</v>
      </c>
      <c r="D2153" s="24" t="s">
        <v>2206</v>
      </c>
      <c r="E2153" s="24" t="s">
        <v>12122</v>
      </c>
      <c r="F2153" s="24" t="s">
        <v>12123</v>
      </c>
      <c r="G2153" s="36">
        <v>41425</v>
      </c>
      <c r="H2153" s="36">
        <v>41425</v>
      </c>
      <c r="I2153" s="12">
        <v>3</v>
      </c>
      <c r="J2153" s="12">
        <v>3</v>
      </c>
      <c r="K2153" s="12">
        <v>3</v>
      </c>
      <c r="L2153" s="24" t="s">
        <v>10599</v>
      </c>
      <c r="M2153" t="str">
        <f>VLOOKUP(LEFT(Incoming_Data[[#This Row],[Object ID]],1),Lookup[#All],2,FALSE)</f>
        <v>Service Request</v>
      </c>
      <c r="N2153" s="36">
        <f>IFERROR(VLOOKUP(Incoming_Data[[#This Row],[Object ID]],SP_Data[#All],2,FALSE),"")</f>
        <v>41425</v>
      </c>
      <c r="O2153" s="36" t="str">
        <f>IFERROR(VLOOKUP(Incoming_Data[[#This Row],[Object ID]],Finalized_Data[#All],2,FALSE),"")</f>
        <v/>
      </c>
      <c r="P21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3" s="6">
        <f>IFERROR(DATE(YEAR(Incoming_Data[[#This Row],[Incoming Day]]),MONTH(Incoming_Data[[#This Row],[Incoming Day]]),1),"")</f>
        <v>41395</v>
      </c>
      <c r="R2153" s="3">
        <f>DATE(YEAR(Incoming_Data[[#This Row],[Incoming Day]]),1,1)</f>
        <v>41275</v>
      </c>
      <c r="S2153" s="6">
        <f>IFERROR(DATE(YEAR(Incoming_Data[[#This Row],[Completed Day]]),MONTH(Incoming_Data[[#This Row],[Completed Day]]),1),"")</f>
        <v>41395</v>
      </c>
      <c r="T2153" s="6" t="str">
        <f>IFERROR(DATE(YEAR(Incoming_Data[[#This Row],[Confirmed Day]]),MONTH(Incoming_Data[[#This Row],[Confirmed Day]]),1),"")</f>
        <v/>
      </c>
      <c r="U2153" s="12">
        <f>IF(ISNUMBER(Incoming_Data[[#This Row],[Completed Day]]),1,0)</f>
        <v>1</v>
      </c>
      <c r="V2153" s="12">
        <f>IF(ISNUMBER(Incoming_Data[[#This Row],[Confirmed Day]]),1,0)</f>
        <v>0</v>
      </c>
      <c r="X2153" t="s">
        <v>8410</v>
      </c>
      <c r="Y2153" s="36">
        <v>41353</v>
      </c>
      <c r="AA2153" t="s">
        <v>1874</v>
      </c>
      <c r="AB2153" s="36">
        <v>41427</v>
      </c>
    </row>
    <row r="2154" spans="2:28" x14ac:dyDescent="0.25">
      <c r="B2154" s="24" t="s">
        <v>31</v>
      </c>
      <c r="C2154" s="24" t="s">
        <v>18</v>
      </c>
      <c r="D2154" s="24" t="s">
        <v>2206</v>
      </c>
      <c r="E2154" s="24" t="s">
        <v>9719</v>
      </c>
      <c r="F2154" s="24" t="s">
        <v>12124</v>
      </c>
      <c r="G2154" s="36">
        <v>41323</v>
      </c>
      <c r="H2154" s="36">
        <v>41323</v>
      </c>
      <c r="I2154" s="12">
        <v>3</v>
      </c>
      <c r="J2154" s="12">
        <v>3</v>
      </c>
      <c r="K2154" s="12">
        <v>3</v>
      </c>
      <c r="L2154" s="24" t="s">
        <v>10597</v>
      </c>
      <c r="M2154" t="str">
        <f>VLOOKUP(LEFT(Incoming_Data[[#This Row],[Object ID]],1),Lookup[#All],2,FALSE)</f>
        <v>Incident</v>
      </c>
      <c r="N2154" s="36">
        <f>IFERROR(VLOOKUP(Incoming_Data[[#This Row],[Object ID]],SP_Data[#All],2,FALSE),"")</f>
        <v>41409</v>
      </c>
      <c r="O2154" s="36">
        <f>IFERROR(VLOOKUP(Incoming_Data[[#This Row],[Object ID]],Finalized_Data[#All],2,FALSE),"")</f>
        <v>41410</v>
      </c>
      <c r="P21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4" s="6">
        <f>IFERROR(DATE(YEAR(Incoming_Data[[#This Row],[Incoming Day]]),MONTH(Incoming_Data[[#This Row],[Incoming Day]]),1),"")</f>
        <v>41306</v>
      </c>
      <c r="R2154" s="3">
        <f>DATE(YEAR(Incoming_Data[[#This Row],[Incoming Day]]),1,1)</f>
        <v>41275</v>
      </c>
      <c r="S2154" s="6">
        <f>IFERROR(DATE(YEAR(Incoming_Data[[#This Row],[Completed Day]]),MONTH(Incoming_Data[[#This Row],[Completed Day]]),1),"")</f>
        <v>41395</v>
      </c>
      <c r="T2154" s="6">
        <f>IFERROR(DATE(YEAR(Incoming_Data[[#This Row],[Confirmed Day]]),MONTH(Incoming_Data[[#This Row],[Confirmed Day]]),1),"")</f>
        <v>41395</v>
      </c>
      <c r="U2154" s="12">
        <f>IF(ISNUMBER(Incoming_Data[[#This Row],[Completed Day]]),1,0)</f>
        <v>1</v>
      </c>
      <c r="V2154" s="12">
        <f>IF(ISNUMBER(Incoming_Data[[#This Row],[Confirmed Day]]),1,0)</f>
        <v>1</v>
      </c>
      <c r="X2154" t="s">
        <v>8405</v>
      </c>
      <c r="Y2154" s="36">
        <v>41353</v>
      </c>
      <c r="AA2154" t="s">
        <v>1252</v>
      </c>
      <c r="AB2154" s="36">
        <v>41398</v>
      </c>
    </row>
    <row r="2155" spans="2:28" x14ac:dyDescent="0.25">
      <c r="B2155" s="24" t="s">
        <v>31</v>
      </c>
      <c r="C2155" s="24" t="s">
        <v>18</v>
      </c>
      <c r="D2155" s="24" t="s">
        <v>2206</v>
      </c>
      <c r="E2155" s="24" t="s">
        <v>1457</v>
      </c>
      <c r="F2155" s="24" t="s">
        <v>1458</v>
      </c>
      <c r="G2155" s="36">
        <v>41366</v>
      </c>
      <c r="H2155" s="36">
        <v>41366</v>
      </c>
      <c r="I2155" s="12">
        <v>3</v>
      </c>
      <c r="J2155" s="12">
        <v>3</v>
      </c>
      <c r="K2155" s="12">
        <v>3</v>
      </c>
      <c r="L2155" s="24" t="s">
        <v>10597</v>
      </c>
      <c r="M2155" t="str">
        <f>VLOOKUP(LEFT(Incoming_Data[[#This Row],[Object ID]],1),Lookup[#All],2,FALSE)</f>
        <v>Incident</v>
      </c>
      <c r="N2155" s="36">
        <f>IFERROR(VLOOKUP(Incoming_Data[[#This Row],[Object ID]],SP_Data[#All],2,FALSE),"")</f>
        <v>41367</v>
      </c>
      <c r="O2155" s="36">
        <f>IFERROR(VLOOKUP(Incoming_Data[[#This Row],[Object ID]],Finalized_Data[#All],2,FALSE),"")</f>
        <v>41367</v>
      </c>
      <c r="P21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5" s="6">
        <f>IFERROR(DATE(YEAR(Incoming_Data[[#This Row],[Incoming Day]]),MONTH(Incoming_Data[[#This Row],[Incoming Day]]),1),"")</f>
        <v>41365</v>
      </c>
      <c r="R2155" s="3">
        <f>DATE(YEAR(Incoming_Data[[#This Row],[Incoming Day]]),1,1)</f>
        <v>41275</v>
      </c>
      <c r="S2155" s="6">
        <f>IFERROR(DATE(YEAR(Incoming_Data[[#This Row],[Completed Day]]),MONTH(Incoming_Data[[#This Row],[Completed Day]]),1),"")</f>
        <v>41365</v>
      </c>
      <c r="T2155" s="6">
        <f>IFERROR(DATE(YEAR(Incoming_Data[[#This Row],[Confirmed Day]]),MONTH(Incoming_Data[[#This Row],[Confirmed Day]]),1),"")</f>
        <v>41365</v>
      </c>
      <c r="U2155" s="12">
        <f>IF(ISNUMBER(Incoming_Data[[#This Row],[Completed Day]]),1,0)</f>
        <v>1</v>
      </c>
      <c r="V2155" s="12">
        <f>IF(ISNUMBER(Incoming_Data[[#This Row],[Confirmed Day]]),1,0)</f>
        <v>1</v>
      </c>
      <c r="X2155" t="s">
        <v>8395</v>
      </c>
      <c r="Y2155" s="36">
        <v>41353</v>
      </c>
      <c r="AA2155" t="s">
        <v>1254</v>
      </c>
      <c r="AB2155" s="36">
        <v>41397</v>
      </c>
    </row>
    <row r="2156" spans="2:28" x14ac:dyDescent="0.25">
      <c r="B2156" s="24" t="s">
        <v>31</v>
      </c>
      <c r="C2156" s="24" t="s">
        <v>18</v>
      </c>
      <c r="D2156" s="24" t="s">
        <v>2206</v>
      </c>
      <c r="E2156" s="24" t="s">
        <v>1477</v>
      </c>
      <c r="F2156" s="24" t="s">
        <v>1478</v>
      </c>
      <c r="G2156" s="36">
        <v>41373</v>
      </c>
      <c r="H2156" s="36">
        <v>41373</v>
      </c>
      <c r="I2156" s="12">
        <v>3</v>
      </c>
      <c r="J2156" s="12">
        <v>3</v>
      </c>
      <c r="K2156" s="12">
        <v>3</v>
      </c>
      <c r="L2156" s="24" t="s">
        <v>10597</v>
      </c>
      <c r="M2156" t="str">
        <f>VLOOKUP(LEFT(Incoming_Data[[#This Row],[Object ID]],1),Lookup[#All],2,FALSE)</f>
        <v>Incident</v>
      </c>
      <c r="N2156" s="36">
        <f>IFERROR(VLOOKUP(Incoming_Data[[#This Row],[Object ID]],SP_Data[#All],2,FALSE),"")</f>
        <v>41381</v>
      </c>
      <c r="O2156" s="36">
        <f>IFERROR(VLOOKUP(Incoming_Data[[#This Row],[Object ID]],Finalized_Data[#All],2,FALSE),"")</f>
        <v>41414</v>
      </c>
      <c r="P21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6" s="6">
        <f>IFERROR(DATE(YEAR(Incoming_Data[[#This Row],[Incoming Day]]),MONTH(Incoming_Data[[#This Row],[Incoming Day]]),1),"")</f>
        <v>41365</v>
      </c>
      <c r="R2156" s="3">
        <f>DATE(YEAR(Incoming_Data[[#This Row],[Incoming Day]]),1,1)</f>
        <v>41275</v>
      </c>
      <c r="S2156" s="6">
        <f>IFERROR(DATE(YEAR(Incoming_Data[[#This Row],[Completed Day]]),MONTH(Incoming_Data[[#This Row],[Completed Day]]),1),"")</f>
        <v>41365</v>
      </c>
      <c r="T2156" s="6">
        <f>IFERROR(DATE(YEAR(Incoming_Data[[#This Row],[Confirmed Day]]),MONTH(Incoming_Data[[#This Row],[Confirmed Day]]),1),"")</f>
        <v>41395</v>
      </c>
      <c r="U2156" s="12">
        <f>IF(ISNUMBER(Incoming_Data[[#This Row],[Completed Day]]),1,0)</f>
        <v>1</v>
      </c>
      <c r="V2156" s="12">
        <f>IF(ISNUMBER(Incoming_Data[[#This Row],[Confirmed Day]]),1,0)</f>
        <v>1</v>
      </c>
      <c r="X2156" t="s">
        <v>8390</v>
      </c>
      <c r="Y2156" s="36">
        <v>41353</v>
      </c>
      <c r="AA2156" t="s">
        <v>1256</v>
      </c>
      <c r="AB2156" s="36">
        <v>41428</v>
      </c>
    </row>
    <row r="2157" spans="2:28" x14ac:dyDescent="0.25">
      <c r="B2157" s="24" t="s">
        <v>31</v>
      </c>
      <c r="C2157" s="24" t="s">
        <v>18</v>
      </c>
      <c r="D2157" s="24" t="s">
        <v>2206</v>
      </c>
      <c r="E2157" s="24" t="s">
        <v>1485</v>
      </c>
      <c r="F2157" s="24" t="s">
        <v>1486</v>
      </c>
      <c r="G2157" s="36">
        <v>41374</v>
      </c>
      <c r="H2157" s="36">
        <v>41374</v>
      </c>
      <c r="I2157" s="12">
        <v>2</v>
      </c>
      <c r="J2157" s="12">
        <v>3</v>
      </c>
      <c r="K2157" s="12">
        <v>3</v>
      </c>
      <c r="L2157" s="24" t="s">
        <v>10597</v>
      </c>
      <c r="M2157" t="str">
        <f>VLOOKUP(LEFT(Incoming_Data[[#This Row],[Object ID]],1),Lookup[#All],2,FALSE)</f>
        <v>Incident</v>
      </c>
      <c r="N2157" s="36">
        <f>IFERROR(VLOOKUP(Incoming_Data[[#This Row],[Object ID]],SP_Data[#All],2,FALSE),"")</f>
        <v>41411</v>
      </c>
      <c r="O2157" s="36">
        <f>IFERROR(VLOOKUP(Incoming_Data[[#This Row],[Object ID]],Finalized_Data[#All],2,FALSE),"")</f>
        <v>41418</v>
      </c>
      <c r="P21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7" s="6">
        <f>IFERROR(DATE(YEAR(Incoming_Data[[#This Row],[Incoming Day]]),MONTH(Incoming_Data[[#This Row],[Incoming Day]]),1),"")</f>
        <v>41365</v>
      </c>
      <c r="R2157" s="3">
        <f>DATE(YEAR(Incoming_Data[[#This Row],[Incoming Day]]),1,1)</f>
        <v>41275</v>
      </c>
      <c r="S2157" s="6">
        <f>IFERROR(DATE(YEAR(Incoming_Data[[#This Row],[Completed Day]]),MONTH(Incoming_Data[[#This Row],[Completed Day]]),1),"")</f>
        <v>41395</v>
      </c>
      <c r="T2157" s="6">
        <f>IFERROR(DATE(YEAR(Incoming_Data[[#This Row],[Confirmed Day]]),MONTH(Incoming_Data[[#This Row],[Confirmed Day]]),1),"")</f>
        <v>41395</v>
      </c>
      <c r="U2157" s="12">
        <f>IF(ISNUMBER(Incoming_Data[[#This Row],[Completed Day]]),1,0)</f>
        <v>1</v>
      </c>
      <c r="V2157" s="12">
        <f>IF(ISNUMBER(Incoming_Data[[#This Row],[Confirmed Day]]),1,0)</f>
        <v>1</v>
      </c>
      <c r="X2157" t="s">
        <v>8386</v>
      </c>
      <c r="Y2157" s="36">
        <v>41353</v>
      </c>
      <c r="AA2157" t="s">
        <v>1556</v>
      </c>
      <c r="AB2157" s="36">
        <v>41401</v>
      </c>
    </row>
    <row r="2158" spans="2:28" x14ac:dyDescent="0.25">
      <c r="B2158" s="24" t="s">
        <v>31</v>
      </c>
      <c r="C2158" s="24" t="s">
        <v>18</v>
      </c>
      <c r="D2158" s="24" t="s">
        <v>2206</v>
      </c>
      <c r="E2158" s="24" t="s">
        <v>1491</v>
      </c>
      <c r="F2158" s="24" t="s">
        <v>1492</v>
      </c>
      <c r="G2158" s="36">
        <v>41375</v>
      </c>
      <c r="H2158" s="36">
        <v>41375</v>
      </c>
      <c r="I2158" s="12">
        <v>3</v>
      </c>
      <c r="J2158" s="12">
        <v>3</v>
      </c>
      <c r="K2158" s="12">
        <v>3</v>
      </c>
      <c r="L2158" s="24" t="s">
        <v>10597</v>
      </c>
      <c r="M2158" t="str">
        <f>VLOOKUP(LEFT(Incoming_Data[[#This Row],[Object ID]],1),Lookup[#All],2,FALSE)</f>
        <v>Incident</v>
      </c>
      <c r="N2158" s="36">
        <f>IFERROR(VLOOKUP(Incoming_Data[[#This Row],[Object ID]],SP_Data[#All],2,FALSE),"")</f>
        <v>41411</v>
      </c>
      <c r="O2158" s="36">
        <f>IFERROR(VLOOKUP(Incoming_Data[[#This Row],[Object ID]],Finalized_Data[#All],2,FALSE),"")</f>
        <v>41411</v>
      </c>
      <c r="P21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8" s="6">
        <f>IFERROR(DATE(YEAR(Incoming_Data[[#This Row],[Incoming Day]]),MONTH(Incoming_Data[[#This Row],[Incoming Day]]),1),"")</f>
        <v>41365</v>
      </c>
      <c r="R2158" s="3">
        <f>DATE(YEAR(Incoming_Data[[#This Row],[Incoming Day]]),1,1)</f>
        <v>41275</v>
      </c>
      <c r="S2158" s="6">
        <f>IFERROR(DATE(YEAR(Incoming_Data[[#This Row],[Completed Day]]),MONTH(Incoming_Data[[#This Row],[Completed Day]]),1),"")</f>
        <v>41395</v>
      </c>
      <c r="T2158" s="6">
        <f>IFERROR(DATE(YEAR(Incoming_Data[[#This Row],[Confirmed Day]]),MONTH(Incoming_Data[[#This Row],[Confirmed Day]]),1),"")</f>
        <v>41395</v>
      </c>
      <c r="U2158" s="12">
        <f>IF(ISNUMBER(Incoming_Data[[#This Row],[Completed Day]]),1,0)</f>
        <v>1</v>
      </c>
      <c r="V2158" s="12">
        <f>IF(ISNUMBER(Incoming_Data[[#This Row],[Confirmed Day]]),1,0)</f>
        <v>1</v>
      </c>
      <c r="X2158" t="s">
        <v>8381</v>
      </c>
      <c r="Y2158" s="36">
        <v>41353</v>
      </c>
      <c r="AA2158" t="s">
        <v>1258</v>
      </c>
      <c r="AB2158" s="36">
        <v>41428</v>
      </c>
    </row>
    <row r="2159" spans="2:28" x14ac:dyDescent="0.25">
      <c r="B2159" s="24" t="s">
        <v>31</v>
      </c>
      <c r="C2159" s="24" t="s">
        <v>18</v>
      </c>
      <c r="D2159" s="24" t="s">
        <v>2206</v>
      </c>
      <c r="E2159" s="24" t="s">
        <v>1493</v>
      </c>
      <c r="F2159" s="24" t="s">
        <v>1494</v>
      </c>
      <c r="G2159" s="36">
        <v>41379</v>
      </c>
      <c r="H2159" s="36">
        <v>41379</v>
      </c>
      <c r="I2159" s="12">
        <v>1</v>
      </c>
      <c r="J2159" s="12">
        <v>3</v>
      </c>
      <c r="K2159" s="12">
        <v>3</v>
      </c>
      <c r="L2159" s="24" t="s">
        <v>10625</v>
      </c>
      <c r="M2159" t="str">
        <f>VLOOKUP(LEFT(Incoming_Data[[#This Row],[Object ID]],1),Lookup[#All],2,FALSE)</f>
        <v>Incident</v>
      </c>
      <c r="N2159" s="36">
        <f>IFERROR(VLOOKUP(Incoming_Data[[#This Row],[Object ID]],SP_Data[#All],2,FALSE),"")</f>
        <v>41393</v>
      </c>
      <c r="O2159" s="36" t="str">
        <f>IFERROR(VLOOKUP(Incoming_Data[[#This Row],[Object ID]],Finalized_Data[#All],2,FALSE),"")</f>
        <v/>
      </c>
      <c r="P21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59" s="6">
        <f>IFERROR(DATE(YEAR(Incoming_Data[[#This Row],[Incoming Day]]),MONTH(Incoming_Data[[#This Row],[Incoming Day]]),1),"")</f>
        <v>41365</v>
      </c>
      <c r="R2159" s="3">
        <f>DATE(YEAR(Incoming_Data[[#This Row],[Incoming Day]]),1,1)</f>
        <v>41275</v>
      </c>
      <c r="S2159" s="6">
        <f>IFERROR(DATE(YEAR(Incoming_Data[[#This Row],[Completed Day]]),MONTH(Incoming_Data[[#This Row],[Completed Day]]),1),"")</f>
        <v>41365</v>
      </c>
      <c r="T2159" s="6" t="str">
        <f>IFERROR(DATE(YEAR(Incoming_Data[[#This Row],[Confirmed Day]]),MONTH(Incoming_Data[[#This Row],[Confirmed Day]]),1),"")</f>
        <v/>
      </c>
      <c r="U2159" s="12">
        <f>IF(ISNUMBER(Incoming_Data[[#This Row],[Completed Day]]),1,0)</f>
        <v>1</v>
      </c>
      <c r="V2159" s="12">
        <f>IF(ISNUMBER(Incoming_Data[[#This Row],[Confirmed Day]]),1,0)</f>
        <v>0</v>
      </c>
      <c r="X2159" t="s">
        <v>8372</v>
      </c>
      <c r="Y2159" s="36">
        <v>41353</v>
      </c>
      <c r="AA2159" t="s">
        <v>1260</v>
      </c>
      <c r="AB2159" s="36">
        <v>41428</v>
      </c>
    </row>
    <row r="2160" spans="2:28" x14ac:dyDescent="0.25">
      <c r="B2160" s="24" t="s">
        <v>31</v>
      </c>
      <c r="C2160" s="24" t="s">
        <v>18</v>
      </c>
      <c r="D2160" s="24" t="s">
        <v>2206</v>
      </c>
      <c r="E2160" s="24" t="s">
        <v>1495</v>
      </c>
      <c r="F2160" s="24" t="s">
        <v>1496</v>
      </c>
      <c r="G2160" s="36">
        <v>41380</v>
      </c>
      <c r="H2160" s="36">
        <v>41380</v>
      </c>
      <c r="I2160" s="12">
        <v>3</v>
      </c>
      <c r="J2160" s="12">
        <v>3</v>
      </c>
      <c r="K2160" s="12">
        <v>3</v>
      </c>
      <c r="L2160" s="24" t="s">
        <v>10597</v>
      </c>
      <c r="M2160" t="str">
        <f>VLOOKUP(LEFT(Incoming_Data[[#This Row],[Object ID]],1),Lookup[#All],2,FALSE)</f>
        <v>Incident</v>
      </c>
      <c r="N2160" s="36">
        <f>IFERROR(VLOOKUP(Incoming_Data[[#This Row],[Object ID]],SP_Data[#All],2,FALSE),"")</f>
        <v>41395</v>
      </c>
      <c r="O2160" s="36">
        <f>IFERROR(VLOOKUP(Incoming_Data[[#This Row],[Object ID]],Finalized_Data[#All],2,FALSE),"")</f>
        <v>41426</v>
      </c>
      <c r="P21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0" s="6">
        <f>IFERROR(DATE(YEAR(Incoming_Data[[#This Row],[Incoming Day]]),MONTH(Incoming_Data[[#This Row],[Incoming Day]]),1),"")</f>
        <v>41365</v>
      </c>
      <c r="R2160" s="3">
        <f>DATE(YEAR(Incoming_Data[[#This Row],[Incoming Day]]),1,1)</f>
        <v>41275</v>
      </c>
      <c r="S2160" s="6">
        <f>IFERROR(DATE(YEAR(Incoming_Data[[#This Row],[Completed Day]]),MONTH(Incoming_Data[[#This Row],[Completed Day]]),1),"")</f>
        <v>41395</v>
      </c>
      <c r="T2160" s="6">
        <f>IFERROR(DATE(YEAR(Incoming_Data[[#This Row],[Confirmed Day]]),MONTH(Incoming_Data[[#This Row],[Confirmed Day]]),1),"")</f>
        <v>41426</v>
      </c>
      <c r="U2160" s="12">
        <f>IF(ISNUMBER(Incoming_Data[[#This Row],[Completed Day]]),1,0)</f>
        <v>1</v>
      </c>
      <c r="V2160" s="12">
        <f>IF(ISNUMBER(Incoming_Data[[#This Row],[Confirmed Day]]),1,0)</f>
        <v>1</v>
      </c>
      <c r="X2160" t="s">
        <v>8363</v>
      </c>
      <c r="Y2160" s="36">
        <v>41353</v>
      </c>
      <c r="AA2160" t="s">
        <v>2118</v>
      </c>
      <c r="AB2160" s="36">
        <v>41428</v>
      </c>
    </row>
    <row r="2161" spans="2:28" x14ac:dyDescent="0.25">
      <c r="B2161" s="24" t="s">
        <v>31</v>
      </c>
      <c r="C2161" s="24" t="s">
        <v>18</v>
      </c>
      <c r="D2161" s="24" t="s">
        <v>2206</v>
      </c>
      <c r="E2161" s="24" t="s">
        <v>12125</v>
      </c>
      <c r="F2161" s="24" t="s">
        <v>12126</v>
      </c>
      <c r="G2161" s="36">
        <v>41380</v>
      </c>
      <c r="H2161" s="36">
        <v>41380</v>
      </c>
      <c r="I2161" s="12">
        <v>2</v>
      </c>
      <c r="J2161" s="12">
        <v>3</v>
      </c>
      <c r="K2161" s="12">
        <v>3</v>
      </c>
      <c r="L2161" s="24" t="s">
        <v>10625</v>
      </c>
      <c r="M2161" t="str">
        <f>VLOOKUP(LEFT(Incoming_Data[[#This Row],[Object ID]],1),Lookup[#All],2,FALSE)</f>
        <v>Incident</v>
      </c>
      <c r="N2161" s="36">
        <f>IFERROR(VLOOKUP(Incoming_Data[[#This Row],[Object ID]],SP_Data[#All],2,FALSE),"")</f>
        <v>41418</v>
      </c>
      <c r="O2161" s="36" t="str">
        <f>IFERROR(VLOOKUP(Incoming_Data[[#This Row],[Object ID]],Finalized_Data[#All],2,FALSE),"")</f>
        <v/>
      </c>
      <c r="P21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1" s="6">
        <f>IFERROR(DATE(YEAR(Incoming_Data[[#This Row],[Incoming Day]]),MONTH(Incoming_Data[[#This Row],[Incoming Day]]),1),"")</f>
        <v>41365</v>
      </c>
      <c r="R2161" s="3">
        <f>DATE(YEAR(Incoming_Data[[#This Row],[Incoming Day]]),1,1)</f>
        <v>41275</v>
      </c>
      <c r="S2161" s="6">
        <f>IFERROR(DATE(YEAR(Incoming_Data[[#This Row],[Completed Day]]),MONTH(Incoming_Data[[#This Row],[Completed Day]]),1),"")</f>
        <v>41395</v>
      </c>
      <c r="T2161" s="6" t="str">
        <f>IFERROR(DATE(YEAR(Incoming_Data[[#This Row],[Confirmed Day]]),MONTH(Incoming_Data[[#This Row],[Confirmed Day]]),1),"")</f>
        <v/>
      </c>
      <c r="U2161" s="12">
        <f>IF(ISNUMBER(Incoming_Data[[#This Row],[Completed Day]]),1,0)</f>
        <v>1</v>
      </c>
      <c r="V2161" s="12">
        <f>IF(ISNUMBER(Incoming_Data[[#This Row],[Confirmed Day]]),1,0)</f>
        <v>0</v>
      </c>
      <c r="X2161" t="s">
        <v>8345</v>
      </c>
      <c r="Y2161" s="36">
        <v>41353</v>
      </c>
      <c r="AA2161" t="s">
        <v>2120</v>
      </c>
      <c r="AB2161" s="36">
        <v>41428</v>
      </c>
    </row>
    <row r="2162" spans="2:28" x14ac:dyDescent="0.25">
      <c r="B2162" s="24" t="s">
        <v>31</v>
      </c>
      <c r="C2162" s="24" t="s">
        <v>18</v>
      </c>
      <c r="D2162" s="24" t="s">
        <v>2206</v>
      </c>
      <c r="E2162" s="24" t="s">
        <v>1499</v>
      </c>
      <c r="F2162" s="24" t="s">
        <v>1500</v>
      </c>
      <c r="G2162" s="36">
        <v>41380</v>
      </c>
      <c r="H2162" s="36">
        <v>41380</v>
      </c>
      <c r="I2162" s="12">
        <v>1</v>
      </c>
      <c r="J2162" s="12">
        <v>3</v>
      </c>
      <c r="K2162" s="12">
        <v>2</v>
      </c>
      <c r="L2162" s="24" t="s">
        <v>10597</v>
      </c>
      <c r="M2162" t="str">
        <f>VLOOKUP(LEFT(Incoming_Data[[#This Row],[Object ID]],1),Lookup[#All],2,FALSE)</f>
        <v>Incident</v>
      </c>
      <c r="N2162" s="36">
        <f>IFERROR(VLOOKUP(Incoming_Data[[#This Row],[Object ID]],SP_Data[#All],2,FALSE),"")</f>
        <v>41380</v>
      </c>
      <c r="O2162" s="36">
        <f>IFERROR(VLOOKUP(Incoming_Data[[#This Row],[Object ID]],Finalized_Data[#All],2,FALSE),"")</f>
        <v>41414</v>
      </c>
      <c r="P21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2" s="6">
        <f>IFERROR(DATE(YEAR(Incoming_Data[[#This Row],[Incoming Day]]),MONTH(Incoming_Data[[#This Row],[Incoming Day]]),1),"")</f>
        <v>41365</v>
      </c>
      <c r="R2162" s="3">
        <f>DATE(YEAR(Incoming_Data[[#This Row],[Incoming Day]]),1,1)</f>
        <v>41275</v>
      </c>
      <c r="S2162" s="6">
        <f>IFERROR(DATE(YEAR(Incoming_Data[[#This Row],[Completed Day]]),MONTH(Incoming_Data[[#This Row],[Completed Day]]),1),"")</f>
        <v>41365</v>
      </c>
      <c r="T2162" s="6">
        <f>IFERROR(DATE(YEAR(Incoming_Data[[#This Row],[Confirmed Day]]),MONTH(Incoming_Data[[#This Row],[Confirmed Day]]),1),"")</f>
        <v>41395</v>
      </c>
      <c r="U2162" s="12">
        <f>IF(ISNUMBER(Incoming_Data[[#This Row],[Completed Day]]),1,0)</f>
        <v>1</v>
      </c>
      <c r="V2162" s="12">
        <f>IF(ISNUMBER(Incoming_Data[[#This Row],[Confirmed Day]]),1,0)</f>
        <v>1</v>
      </c>
      <c r="X2162" t="s">
        <v>8328</v>
      </c>
      <c r="Y2162" s="36">
        <v>41353</v>
      </c>
      <c r="AA2162" t="s">
        <v>1876</v>
      </c>
      <c r="AB2162" s="36">
        <v>41404</v>
      </c>
    </row>
    <row r="2163" spans="2:28" x14ac:dyDescent="0.25">
      <c r="B2163" s="24" t="s">
        <v>31</v>
      </c>
      <c r="C2163" s="24" t="s">
        <v>18</v>
      </c>
      <c r="D2163" s="24" t="s">
        <v>2206</v>
      </c>
      <c r="E2163" s="24" t="s">
        <v>1508</v>
      </c>
      <c r="F2163" s="24" t="s">
        <v>1509</v>
      </c>
      <c r="G2163" s="36">
        <v>41383</v>
      </c>
      <c r="H2163" s="36">
        <v>41383</v>
      </c>
      <c r="I2163" s="12">
        <v>1</v>
      </c>
      <c r="J2163" s="12">
        <v>3</v>
      </c>
      <c r="K2163" s="12">
        <v>3</v>
      </c>
      <c r="L2163" s="24" t="s">
        <v>10597</v>
      </c>
      <c r="M2163" t="str">
        <f>VLOOKUP(LEFT(Incoming_Data[[#This Row],[Object ID]],1),Lookup[#All],2,FALSE)</f>
        <v>Incident</v>
      </c>
      <c r="N2163" s="36">
        <f>IFERROR(VLOOKUP(Incoming_Data[[#This Row],[Object ID]],SP_Data[#All],2,FALSE),"")</f>
        <v>41383</v>
      </c>
      <c r="O2163" s="36">
        <f>IFERROR(VLOOKUP(Incoming_Data[[#This Row],[Object ID]],Finalized_Data[#All],2,FALSE),"")</f>
        <v>41414</v>
      </c>
      <c r="P21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3" s="6">
        <f>IFERROR(DATE(YEAR(Incoming_Data[[#This Row],[Incoming Day]]),MONTH(Incoming_Data[[#This Row],[Incoming Day]]),1),"")</f>
        <v>41365</v>
      </c>
      <c r="R2163" s="3">
        <f>DATE(YEAR(Incoming_Data[[#This Row],[Incoming Day]]),1,1)</f>
        <v>41275</v>
      </c>
      <c r="S2163" s="6">
        <f>IFERROR(DATE(YEAR(Incoming_Data[[#This Row],[Completed Day]]),MONTH(Incoming_Data[[#This Row],[Completed Day]]),1),"")</f>
        <v>41365</v>
      </c>
      <c r="T2163" s="6">
        <f>IFERROR(DATE(YEAR(Incoming_Data[[#This Row],[Confirmed Day]]),MONTH(Incoming_Data[[#This Row],[Confirmed Day]]),1),"")</f>
        <v>41395</v>
      </c>
      <c r="U2163" s="12">
        <f>IF(ISNUMBER(Incoming_Data[[#This Row],[Completed Day]]),1,0)</f>
        <v>1</v>
      </c>
      <c r="V2163" s="12">
        <f>IF(ISNUMBER(Incoming_Data[[#This Row],[Confirmed Day]]),1,0)</f>
        <v>1</v>
      </c>
      <c r="X2163" t="s">
        <v>8332</v>
      </c>
      <c r="Y2163" s="36">
        <v>41353</v>
      </c>
      <c r="AA2163" t="s">
        <v>2122</v>
      </c>
      <c r="AB2163" s="36">
        <v>41397</v>
      </c>
    </row>
    <row r="2164" spans="2:28" x14ac:dyDescent="0.25">
      <c r="B2164" s="24" t="s">
        <v>31</v>
      </c>
      <c r="C2164" s="24" t="s">
        <v>18</v>
      </c>
      <c r="D2164" s="24" t="s">
        <v>2206</v>
      </c>
      <c r="E2164" s="24" t="s">
        <v>1510</v>
      </c>
      <c r="F2164" s="24" t="s">
        <v>1511</v>
      </c>
      <c r="G2164" s="36">
        <v>41383</v>
      </c>
      <c r="H2164" s="36">
        <v>41383</v>
      </c>
      <c r="I2164" s="12">
        <v>3</v>
      </c>
      <c r="J2164" s="12">
        <v>3</v>
      </c>
      <c r="K2164" s="12">
        <v>3</v>
      </c>
      <c r="L2164" s="24" t="s">
        <v>10625</v>
      </c>
      <c r="M2164" t="str">
        <f>VLOOKUP(LEFT(Incoming_Data[[#This Row],[Object ID]],1),Lookup[#All],2,FALSE)</f>
        <v>Incident</v>
      </c>
      <c r="N2164" s="36">
        <f>IFERROR(VLOOKUP(Incoming_Data[[#This Row],[Object ID]],SP_Data[#All],2,FALSE),"")</f>
        <v>41393</v>
      </c>
      <c r="O2164" s="36" t="str">
        <f>IFERROR(VLOOKUP(Incoming_Data[[#This Row],[Object ID]],Finalized_Data[#All],2,FALSE),"")</f>
        <v/>
      </c>
      <c r="P21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4" s="6">
        <f>IFERROR(DATE(YEAR(Incoming_Data[[#This Row],[Incoming Day]]),MONTH(Incoming_Data[[#This Row],[Incoming Day]]),1),"")</f>
        <v>41365</v>
      </c>
      <c r="R2164" s="3">
        <f>DATE(YEAR(Incoming_Data[[#This Row],[Incoming Day]]),1,1)</f>
        <v>41275</v>
      </c>
      <c r="S2164" s="6">
        <f>IFERROR(DATE(YEAR(Incoming_Data[[#This Row],[Completed Day]]),MONTH(Incoming_Data[[#This Row],[Completed Day]]),1),"")</f>
        <v>41365</v>
      </c>
      <c r="T2164" s="6" t="str">
        <f>IFERROR(DATE(YEAR(Incoming_Data[[#This Row],[Confirmed Day]]),MONTH(Incoming_Data[[#This Row],[Confirmed Day]]),1),"")</f>
        <v/>
      </c>
      <c r="U2164" s="12">
        <f>IF(ISNUMBER(Incoming_Data[[#This Row],[Completed Day]]),1,0)</f>
        <v>1</v>
      </c>
      <c r="V2164" s="12">
        <f>IF(ISNUMBER(Incoming_Data[[#This Row],[Confirmed Day]]),1,0)</f>
        <v>0</v>
      </c>
      <c r="X2164" t="s">
        <v>8309</v>
      </c>
      <c r="Y2164" s="36">
        <v>41353</v>
      </c>
      <c r="AA2164" t="s">
        <v>1262</v>
      </c>
      <c r="AB2164" s="36">
        <v>41398</v>
      </c>
    </row>
    <row r="2165" spans="2:28" x14ac:dyDescent="0.25">
      <c r="B2165" s="24" t="s">
        <v>31</v>
      </c>
      <c r="C2165" s="24" t="s">
        <v>18</v>
      </c>
      <c r="D2165" s="24" t="s">
        <v>2206</v>
      </c>
      <c r="E2165" s="24" t="s">
        <v>1516</v>
      </c>
      <c r="F2165" s="24" t="s">
        <v>1517</v>
      </c>
      <c r="G2165" s="36">
        <v>41386</v>
      </c>
      <c r="H2165" s="36">
        <v>41386</v>
      </c>
      <c r="I2165" s="12">
        <v>1</v>
      </c>
      <c r="J2165" s="12">
        <v>3</v>
      </c>
      <c r="K2165" s="12">
        <v>3</v>
      </c>
      <c r="L2165" s="24" t="s">
        <v>10625</v>
      </c>
      <c r="M2165" t="str">
        <f>VLOOKUP(LEFT(Incoming_Data[[#This Row],[Object ID]],1),Lookup[#All],2,FALSE)</f>
        <v>Incident</v>
      </c>
      <c r="N2165" s="36">
        <f>IFERROR(VLOOKUP(Incoming_Data[[#This Row],[Object ID]],SP_Data[#All],2,FALSE),"")</f>
        <v>41393</v>
      </c>
      <c r="O2165" s="36" t="str">
        <f>IFERROR(VLOOKUP(Incoming_Data[[#This Row],[Object ID]],Finalized_Data[#All],2,FALSE),"")</f>
        <v/>
      </c>
      <c r="P21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5" s="6">
        <f>IFERROR(DATE(YEAR(Incoming_Data[[#This Row],[Incoming Day]]),MONTH(Incoming_Data[[#This Row],[Incoming Day]]),1),"")</f>
        <v>41365</v>
      </c>
      <c r="R2165" s="3">
        <f>DATE(YEAR(Incoming_Data[[#This Row],[Incoming Day]]),1,1)</f>
        <v>41275</v>
      </c>
      <c r="S2165" s="6">
        <f>IFERROR(DATE(YEAR(Incoming_Data[[#This Row],[Completed Day]]),MONTH(Incoming_Data[[#This Row],[Completed Day]]),1),"")</f>
        <v>41365</v>
      </c>
      <c r="T2165" s="6" t="str">
        <f>IFERROR(DATE(YEAR(Incoming_Data[[#This Row],[Confirmed Day]]),MONTH(Incoming_Data[[#This Row],[Confirmed Day]]),1),"")</f>
        <v/>
      </c>
      <c r="U2165" s="12">
        <f>IF(ISNUMBER(Incoming_Data[[#This Row],[Completed Day]]),1,0)</f>
        <v>1</v>
      </c>
      <c r="V2165" s="12">
        <f>IF(ISNUMBER(Incoming_Data[[#This Row],[Confirmed Day]]),1,0)</f>
        <v>0</v>
      </c>
      <c r="X2165" t="s">
        <v>8261</v>
      </c>
      <c r="Y2165" s="36">
        <v>41353</v>
      </c>
      <c r="AA2165" t="s">
        <v>1558</v>
      </c>
      <c r="AB2165" s="36">
        <v>41411</v>
      </c>
    </row>
    <row r="2166" spans="2:28" x14ac:dyDescent="0.25">
      <c r="B2166" s="24" t="s">
        <v>31</v>
      </c>
      <c r="C2166" s="24" t="s">
        <v>18</v>
      </c>
      <c r="D2166" s="24" t="s">
        <v>2206</v>
      </c>
      <c r="E2166" s="24" t="s">
        <v>1522</v>
      </c>
      <c r="F2166" s="24" t="s">
        <v>1523</v>
      </c>
      <c r="G2166" s="36">
        <v>41387</v>
      </c>
      <c r="H2166" s="36">
        <v>41387</v>
      </c>
      <c r="I2166" s="12">
        <v>2</v>
      </c>
      <c r="J2166" s="12">
        <v>3</v>
      </c>
      <c r="K2166" s="12">
        <v>3</v>
      </c>
      <c r="L2166" s="24" t="s">
        <v>10597</v>
      </c>
      <c r="M2166" t="str">
        <f>VLOOKUP(LEFT(Incoming_Data[[#This Row],[Object ID]],1),Lookup[#All],2,FALSE)</f>
        <v>Incident</v>
      </c>
      <c r="N2166" s="36">
        <f>IFERROR(VLOOKUP(Incoming_Data[[#This Row],[Object ID]],SP_Data[#All],2,FALSE),"")</f>
        <v>41409</v>
      </c>
      <c r="O2166" s="36">
        <f>IFERROR(VLOOKUP(Incoming_Data[[#This Row],[Object ID]],Finalized_Data[#All],2,FALSE),"")</f>
        <v>41409</v>
      </c>
      <c r="P21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6" s="6">
        <f>IFERROR(DATE(YEAR(Incoming_Data[[#This Row],[Incoming Day]]),MONTH(Incoming_Data[[#This Row],[Incoming Day]]),1),"")</f>
        <v>41365</v>
      </c>
      <c r="R2166" s="3">
        <f>DATE(YEAR(Incoming_Data[[#This Row],[Incoming Day]]),1,1)</f>
        <v>41275</v>
      </c>
      <c r="S2166" s="6">
        <f>IFERROR(DATE(YEAR(Incoming_Data[[#This Row],[Completed Day]]),MONTH(Incoming_Data[[#This Row],[Completed Day]]),1),"")</f>
        <v>41395</v>
      </c>
      <c r="T2166" s="6">
        <f>IFERROR(DATE(YEAR(Incoming_Data[[#This Row],[Confirmed Day]]),MONTH(Incoming_Data[[#This Row],[Confirmed Day]]),1),"")</f>
        <v>41395</v>
      </c>
      <c r="U2166" s="12">
        <f>IF(ISNUMBER(Incoming_Data[[#This Row],[Completed Day]]),1,0)</f>
        <v>1</v>
      </c>
      <c r="V2166" s="12">
        <f>IF(ISNUMBER(Incoming_Data[[#This Row],[Confirmed Day]]),1,0)</f>
        <v>1</v>
      </c>
      <c r="X2166" t="s">
        <v>8295</v>
      </c>
      <c r="Y2166" s="36">
        <v>41424</v>
      </c>
      <c r="AA2166" t="s">
        <v>2124</v>
      </c>
      <c r="AB2166" s="36">
        <v>41400</v>
      </c>
    </row>
    <row r="2167" spans="2:28" x14ac:dyDescent="0.25">
      <c r="B2167" s="24" t="s">
        <v>31</v>
      </c>
      <c r="C2167" s="24" t="s">
        <v>18</v>
      </c>
      <c r="D2167" s="24" t="s">
        <v>2206</v>
      </c>
      <c r="E2167" s="24" t="s">
        <v>1526</v>
      </c>
      <c r="F2167" s="24" t="s">
        <v>1527</v>
      </c>
      <c r="G2167" s="36">
        <v>41387</v>
      </c>
      <c r="H2167" s="36">
        <v>41387</v>
      </c>
      <c r="I2167" s="12">
        <v>3</v>
      </c>
      <c r="J2167" s="12">
        <v>3</v>
      </c>
      <c r="K2167" s="12">
        <v>3</v>
      </c>
      <c r="L2167" s="24" t="s">
        <v>10597</v>
      </c>
      <c r="M2167" t="str">
        <f>VLOOKUP(LEFT(Incoming_Data[[#This Row],[Object ID]],1),Lookup[#All],2,FALSE)</f>
        <v>Incident</v>
      </c>
      <c r="N2167" s="36">
        <f>IFERROR(VLOOKUP(Incoming_Data[[#This Row],[Object ID]],SP_Data[#All],2,FALSE),"")</f>
        <v>41395</v>
      </c>
      <c r="O2167" s="36">
        <f>IFERROR(VLOOKUP(Incoming_Data[[#This Row],[Object ID]],Finalized_Data[#All],2,FALSE),"")</f>
        <v>41395</v>
      </c>
      <c r="P21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7" s="6">
        <f>IFERROR(DATE(YEAR(Incoming_Data[[#This Row],[Incoming Day]]),MONTH(Incoming_Data[[#This Row],[Incoming Day]]),1),"")</f>
        <v>41365</v>
      </c>
      <c r="R2167" s="3">
        <f>DATE(YEAR(Incoming_Data[[#This Row],[Incoming Day]]),1,1)</f>
        <v>41275</v>
      </c>
      <c r="S2167" s="6">
        <f>IFERROR(DATE(YEAR(Incoming_Data[[#This Row],[Completed Day]]),MONTH(Incoming_Data[[#This Row],[Completed Day]]),1),"")</f>
        <v>41395</v>
      </c>
      <c r="T2167" s="6">
        <f>IFERROR(DATE(YEAR(Incoming_Data[[#This Row],[Confirmed Day]]),MONTH(Incoming_Data[[#This Row],[Confirmed Day]]),1),"")</f>
        <v>41395</v>
      </c>
      <c r="U2167" s="12">
        <f>IF(ISNUMBER(Incoming_Data[[#This Row],[Completed Day]]),1,0)</f>
        <v>1</v>
      </c>
      <c r="V2167" s="12">
        <f>IF(ISNUMBER(Incoming_Data[[#This Row],[Confirmed Day]]),1,0)</f>
        <v>1</v>
      </c>
      <c r="X2167" t="s">
        <v>8273</v>
      </c>
      <c r="Y2167" s="36">
        <v>41353</v>
      </c>
      <c r="AA2167" t="s">
        <v>2125</v>
      </c>
      <c r="AB2167" s="36">
        <v>41400</v>
      </c>
    </row>
    <row r="2168" spans="2:28" x14ac:dyDescent="0.25">
      <c r="B2168" s="24" t="s">
        <v>31</v>
      </c>
      <c r="C2168" s="24" t="s">
        <v>18</v>
      </c>
      <c r="D2168" s="24" t="s">
        <v>2206</v>
      </c>
      <c r="E2168" s="24" t="s">
        <v>1528</v>
      </c>
      <c r="F2168" s="24" t="s">
        <v>1529</v>
      </c>
      <c r="G2168" s="36">
        <v>41387</v>
      </c>
      <c r="H2168" s="36">
        <v>41387</v>
      </c>
      <c r="I2168" s="12">
        <v>3</v>
      </c>
      <c r="J2168" s="12">
        <v>4</v>
      </c>
      <c r="K2168" s="12">
        <v>4</v>
      </c>
      <c r="L2168" s="24" t="s">
        <v>10597</v>
      </c>
      <c r="M2168" t="str">
        <f>VLOOKUP(LEFT(Incoming_Data[[#This Row],[Object ID]],1),Lookup[#All],2,FALSE)</f>
        <v>Incident</v>
      </c>
      <c r="N2168" s="36">
        <f>IFERROR(VLOOKUP(Incoming_Data[[#This Row],[Object ID]],SP_Data[#All],2,FALSE),"")</f>
        <v>41395</v>
      </c>
      <c r="O2168" s="36">
        <f>IFERROR(VLOOKUP(Incoming_Data[[#This Row],[Object ID]],Finalized_Data[#All],2,FALSE),"")</f>
        <v>41426</v>
      </c>
      <c r="P21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8" s="6">
        <f>IFERROR(DATE(YEAR(Incoming_Data[[#This Row],[Incoming Day]]),MONTH(Incoming_Data[[#This Row],[Incoming Day]]),1),"")</f>
        <v>41365</v>
      </c>
      <c r="R2168" s="3">
        <f>DATE(YEAR(Incoming_Data[[#This Row],[Incoming Day]]),1,1)</f>
        <v>41275</v>
      </c>
      <c r="S2168" s="6">
        <f>IFERROR(DATE(YEAR(Incoming_Data[[#This Row],[Completed Day]]),MONTH(Incoming_Data[[#This Row],[Completed Day]]),1),"")</f>
        <v>41395</v>
      </c>
      <c r="T2168" s="6">
        <f>IFERROR(DATE(YEAR(Incoming_Data[[#This Row],[Confirmed Day]]),MONTH(Incoming_Data[[#This Row],[Confirmed Day]]),1),"")</f>
        <v>41426</v>
      </c>
      <c r="U2168" s="12">
        <f>IF(ISNUMBER(Incoming_Data[[#This Row],[Completed Day]]),1,0)</f>
        <v>1</v>
      </c>
      <c r="V2168" s="12">
        <f>IF(ISNUMBER(Incoming_Data[[#This Row],[Confirmed Day]]),1,0)</f>
        <v>1</v>
      </c>
      <c r="X2168" t="s">
        <v>8278</v>
      </c>
      <c r="Y2168" s="36">
        <v>41353</v>
      </c>
      <c r="AA2168" t="s">
        <v>2127</v>
      </c>
      <c r="AB2168" s="36">
        <v>41401</v>
      </c>
    </row>
    <row r="2169" spans="2:28" x14ac:dyDescent="0.25">
      <c r="B2169" s="24" t="s">
        <v>31</v>
      </c>
      <c r="C2169" s="24" t="s">
        <v>18</v>
      </c>
      <c r="D2169" s="24" t="s">
        <v>2206</v>
      </c>
      <c r="E2169" s="24" t="s">
        <v>12127</v>
      </c>
      <c r="F2169" s="24" t="s">
        <v>12128</v>
      </c>
      <c r="G2169" s="36">
        <v>41394</v>
      </c>
      <c r="H2169" s="36">
        <v>41393</v>
      </c>
      <c r="I2169" s="12">
        <v>3</v>
      </c>
      <c r="J2169" s="12">
        <v>3</v>
      </c>
      <c r="K2169" s="12">
        <v>3</v>
      </c>
      <c r="L2169" s="24" t="s">
        <v>10625</v>
      </c>
      <c r="M2169" t="str">
        <f>VLOOKUP(LEFT(Incoming_Data[[#This Row],[Object ID]],1),Lookup[#All],2,FALSE)</f>
        <v>Incident</v>
      </c>
      <c r="N2169" s="36">
        <f>IFERROR(VLOOKUP(Incoming_Data[[#This Row],[Object ID]],SP_Data[#All],2,FALSE),"")</f>
        <v>41401</v>
      </c>
      <c r="O2169" s="36" t="str">
        <f>IFERROR(VLOOKUP(Incoming_Data[[#This Row],[Object ID]],Finalized_Data[#All],2,FALSE),"")</f>
        <v/>
      </c>
      <c r="P21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69" s="6">
        <f>IFERROR(DATE(YEAR(Incoming_Data[[#This Row],[Incoming Day]]),MONTH(Incoming_Data[[#This Row],[Incoming Day]]),1),"")</f>
        <v>41365</v>
      </c>
      <c r="R2169" s="3">
        <f>DATE(YEAR(Incoming_Data[[#This Row],[Incoming Day]]),1,1)</f>
        <v>41275</v>
      </c>
      <c r="S2169" s="6">
        <f>IFERROR(DATE(YEAR(Incoming_Data[[#This Row],[Completed Day]]),MONTH(Incoming_Data[[#This Row],[Completed Day]]),1),"")</f>
        <v>41395</v>
      </c>
      <c r="T2169" s="6" t="str">
        <f>IFERROR(DATE(YEAR(Incoming_Data[[#This Row],[Confirmed Day]]),MONTH(Incoming_Data[[#This Row],[Confirmed Day]]),1),"")</f>
        <v/>
      </c>
      <c r="U2169" s="12">
        <f>IF(ISNUMBER(Incoming_Data[[#This Row],[Completed Day]]),1,0)</f>
        <v>1</v>
      </c>
      <c r="V2169" s="12">
        <f>IF(ISNUMBER(Incoming_Data[[#This Row],[Confirmed Day]]),1,0)</f>
        <v>0</v>
      </c>
      <c r="X2169" t="s">
        <v>8228</v>
      </c>
      <c r="Y2169" s="36">
        <v>41353</v>
      </c>
      <c r="AA2169" t="s">
        <v>1560</v>
      </c>
      <c r="AB2169" s="36">
        <v>41407</v>
      </c>
    </row>
    <row r="2170" spans="2:28" x14ac:dyDescent="0.25">
      <c r="B2170" s="24" t="s">
        <v>31</v>
      </c>
      <c r="C2170" s="24" t="s">
        <v>18</v>
      </c>
      <c r="D2170" s="24" t="s">
        <v>2206</v>
      </c>
      <c r="E2170" s="24" t="s">
        <v>12129</v>
      </c>
      <c r="F2170" s="24" t="s">
        <v>12130</v>
      </c>
      <c r="G2170" s="36">
        <v>41394</v>
      </c>
      <c r="H2170" s="36">
        <v>41394</v>
      </c>
      <c r="I2170" s="12">
        <v>2</v>
      </c>
      <c r="J2170" s="12">
        <v>3</v>
      </c>
      <c r="K2170" s="12">
        <v>3</v>
      </c>
      <c r="L2170" s="24" t="s">
        <v>10625</v>
      </c>
      <c r="M2170" t="str">
        <f>VLOOKUP(LEFT(Incoming_Data[[#This Row],[Object ID]],1),Lookup[#All],2,FALSE)</f>
        <v>Incident</v>
      </c>
      <c r="N2170" s="36">
        <f>IFERROR(VLOOKUP(Incoming_Data[[#This Row],[Object ID]],SP_Data[#All],2,FALSE),"")</f>
        <v>41401</v>
      </c>
      <c r="O2170" s="36" t="str">
        <f>IFERROR(VLOOKUP(Incoming_Data[[#This Row],[Object ID]],Finalized_Data[#All],2,FALSE),"")</f>
        <v/>
      </c>
      <c r="P21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0" s="6">
        <f>IFERROR(DATE(YEAR(Incoming_Data[[#This Row],[Incoming Day]]),MONTH(Incoming_Data[[#This Row],[Incoming Day]]),1),"")</f>
        <v>41365</v>
      </c>
      <c r="R2170" s="3">
        <f>DATE(YEAR(Incoming_Data[[#This Row],[Incoming Day]]),1,1)</f>
        <v>41275</v>
      </c>
      <c r="S2170" s="6">
        <f>IFERROR(DATE(YEAR(Incoming_Data[[#This Row],[Completed Day]]),MONTH(Incoming_Data[[#This Row],[Completed Day]]),1),"")</f>
        <v>41395</v>
      </c>
      <c r="T2170" s="6" t="str">
        <f>IFERROR(DATE(YEAR(Incoming_Data[[#This Row],[Confirmed Day]]),MONTH(Incoming_Data[[#This Row],[Confirmed Day]]),1),"")</f>
        <v/>
      </c>
      <c r="U2170" s="12">
        <f>IF(ISNUMBER(Incoming_Data[[#This Row],[Completed Day]]),1,0)</f>
        <v>1</v>
      </c>
      <c r="V2170" s="12">
        <f>IF(ISNUMBER(Incoming_Data[[#This Row],[Confirmed Day]]),1,0)</f>
        <v>0</v>
      </c>
      <c r="X2170" t="s">
        <v>12447</v>
      </c>
      <c r="Y2170" s="36">
        <v>41402</v>
      </c>
      <c r="AA2170" t="s">
        <v>1264</v>
      </c>
      <c r="AB2170" s="36">
        <v>41400</v>
      </c>
    </row>
    <row r="2171" spans="2:28" x14ac:dyDescent="0.25">
      <c r="B2171" s="24" t="s">
        <v>31</v>
      </c>
      <c r="C2171" s="24" t="s">
        <v>18</v>
      </c>
      <c r="D2171" s="24" t="s">
        <v>2206</v>
      </c>
      <c r="E2171" s="24" t="s">
        <v>1552</v>
      </c>
      <c r="F2171" s="24" t="s">
        <v>1553</v>
      </c>
      <c r="G2171" s="36">
        <v>41394</v>
      </c>
      <c r="H2171" s="36">
        <v>41394</v>
      </c>
      <c r="I2171" s="12">
        <v>1</v>
      </c>
      <c r="J2171" s="12">
        <v>3</v>
      </c>
      <c r="K2171" s="12">
        <v>3</v>
      </c>
      <c r="L2171" s="24" t="s">
        <v>10597</v>
      </c>
      <c r="M2171" t="str">
        <f>VLOOKUP(LEFT(Incoming_Data[[#This Row],[Object ID]],1),Lookup[#All],2,FALSE)</f>
        <v>Incident</v>
      </c>
      <c r="N2171" s="36">
        <f>IFERROR(VLOOKUP(Incoming_Data[[#This Row],[Object ID]],SP_Data[#All],2,FALSE),"")</f>
        <v>41397</v>
      </c>
      <c r="O2171" s="36">
        <f>IFERROR(VLOOKUP(Incoming_Data[[#This Row],[Object ID]],Finalized_Data[#All],2,FALSE),"")</f>
        <v>41428</v>
      </c>
      <c r="P21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1" s="6">
        <f>IFERROR(DATE(YEAR(Incoming_Data[[#This Row],[Incoming Day]]),MONTH(Incoming_Data[[#This Row],[Incoming Day]]),1),"")</f>
        <v>41365</v>
      </c>
      <c r="R2171" s="3">
        <f>DATE(YEAR(Incoming_Data[[#This Row],[Incoming Day]]),1,1)</f>
        <v>41275</v>
      </c>
      <c r="S2171" s="6">
        <f>IFERROR(DATE(YEAR(Incoming_Data[[#This Row],[Completed Day]]),MONTH(Incoming_Data[[#This Row],[Completed Day]]),1),"")</f>
        <v>41395</v>
      </c>
      <c r="T2171" s="6">
        <f>IFERROR(DATE(YEAR(Incoming_Data[[#This Row],[Confirmed Day]]),MONTH(Incoming_Data[[#This Row],[Confirmed Day]]),1),"")</f>
        <v>41426</v>
      </c>
      <c r="U2171" s="12">
        <f>IF(ISNUMBER(Incoming_Data[[#This Row],[Completed Day]]),1,0)</f>
        <v>1</v>
      </c>
      <c r="V2171" s="12">
        <f>IF(ISNUMBER(Incoming_Data[[#This Row],[Confirmed Day]]),1,0)</f>
        <v>1</v>
      </c>
      <c r="X2171" t="s">
        <v>8193</v>
      </c>
      <c r="Y2171" s="36">
        <v>41353</v>
      </c>
      <c r="AA2171" t="s">
        <v>1562</v>
      </c>
      <c r="AB2171" s="36">
        <v>41410</v>
      </c>
    </row>
    <row r="2172" spans="2:28" x14ac:dyDescent="0.25">
      <c r="B2172" s="24" t="s">
        <v>31</v>
      </c>
      <c r="C2172" s="24" t="s">
        <v>18</v>
      </c>
      <c r="D2172" s="24" t="s">
        <v>2206</v>
      </c>
      <c r="E2172" s="24" t="s">
        <v>12131</v>
      </c>
      <c r="F2172" s="24" t="s">
        <v>1480</v>
      </c>
      <c r="G2172" s="36">
        <v>41397</v>
      </c>
      <c r="H2172" s="36">
        <v>41396</v>
      </c>
      <c r="I2172" s="12">
        <v>3</v>
      </c>
      <c r="J2172" s="12">
        <v>3</v>
      </c>
      <c r="K2172" s="12">
        <v>3</v>
      </c>
      <c r="L2172" s="24" t="s">
        <v>10625</v>
      </c>
      <c r="M2172" t="str">
        <f>VLOOKUP(LEFT(Incoming_Data[[#This Row],[Object ID]],1),Lookup[#All],2,FALSE)</f>
        <v>Incident</v>
      </c>
      <c r="N2172" s="36">
        <f>IFERROR(VLOOKUP(Incoming_Data[[#This Row],[Object ID]],SP_Data[#All],2,FALSE),"")</f>
        <v>41409</v>
      </c>
      <c r="O2172" s="36" t="str">
        <f>IFERROR(VLOOKUP(Incoming_Data[[#This Row],[Object ID]],Finalized_Data[#All],2,FALSE),"")</f>
        <v/>
      </c>
      <c r="P21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2" s="6">
        <f>IFERROR(DATE(YEAR(Incoming_Data[[#This Row],[Incoming Day]]),MONTH(Incoming_Data[[#This Row],[Incoming Day]]),1),"")</f>
        <v>41395</v>
      </c>
      <c r="R2172" s="3">
        <f>DATE(YEAR(Incoming_Data[[#This Row],[Incoming Day]]),1,1)</f>
        <v>41275</v>
      </c>
      <c r="S2172" s="6">
        <f>IFERROR(DATE(YEAR(Incoming_Data[[#This Row],[Completed Day]]),MONTH(Incoming_Data[[#This Row],[Completed Day]]),1),"")</f>
        <v>41395</v>
      </c>
      <c r="T2172" s="6" t="str">
        <f>IFERROR(DATE(YEAR(Incoming_Data[[#This Row],[Confirmed Day]]),MONTH(Incoming_Data[[#This Row],[Confirmed Day]]),1),"")</f>
        <v/>
      </c>
      <c r="U2172" s="12">
        <f>IF(ISNUMBER(Incoming_Data[[#This Row],[Completed Day]]),1,0)</f>
        <v>1</v>
      </c>
      <c r="V2172" s="12">
        <f>IF(ISNUMBER(Incoming_Data[[#This Row],[Confirmed Day]]),1,0)</f>
        <v>0</v>
      </c>
      <c r="X2172" t="s">
        <v>8188</v>
      </c>
      <c r="Y2172" s="36">
        <v>41353</v>
      </c>
      <c r="AA2172" t="s">
        <v>1564</v>
      </c>
      <c r="AB2172" s="36">
        <v>41401</v>
      </c>
    </row>
    <row r="2173" spans="2:28" x14ac:dyDescent="0.25">
      <c r="B2173" s="24" t="s">
        <v>31</v>
      </c>
      <c r="C2173" s="24" t="s">
        <v>18</v>
      </c>
      <c r="D2173" s="24" t="s">
        <v>2206</v>
      </c>
      <c r="E2173" s="24" t="s">
        <v>1556</v>
      </c>
      <c r="F2173" s="24" t="s">
        <v>1557</v>
      </c>
      <c r="G2173" s="36">
        <v>41397</v>
      </c>
      <c r="H2173" s="36">
        <v>41397</v>
      </c>
      <c r="I2173" s="12">
        <v>3</v>
      </c>
      <c r="J2173" s="12">
        <v>3</v>
      </c>
      <c r="K2173" s="12">
        <v>3</v>
      </c>
      <c r="L2173" s="24" t="s">
        <v>10597</v>
      </c>
      <c r="M2173" t="str">
        <f>VLOOKUP(LEFT(Incoming_Data[[#This Row],[Object ID]],1),Lookup[#All],2,FALSE)</f>
        <v>Incident</v>
      </c>
      <c r="N2173" s="36">
        <f>IFERROR(VLOOKUP(Incoming_Data[[#This Row],[Object ID]],SP_Data[#All],2,FALSE),"")</f>
        <v>41401</v>
      </c>
      <c r="O2173" s="36">
        <f>IFERROR(VLOOKUP(Incoming_Data[[#This Row],[Object ID]],Finalized_Data[#All],2,FALSE),"")</f>
        <v>41401</v>
      </c>
      <c r="P21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3" s="6">
        <f>IFERROR(DATE(YEAR(Incoming_Data[[#This Row],[Incoming Day]]),MONTH(Incoming_Data[[#This Row],[Incoming Day]]),1),"")</f>
        <v>41395</v>
      </c>
      <c r="R2173" s="3">
        <f>DATE(YEAR(Incoming_Data[[#This Row],[Incoming Day]]),1,1)</f>
        <v>41275</v>
      </c>
      <c r="S2173" s="6">
        <f>IFERROR(DATE(YEAR(Incoming_Data[[#This Row],[Completed Day]]),MONTH(Incoming_Data[[#This Row],[Completed Day]]),1),"")</f>
        <v>41395</v>
      </c>
      <c r="T2173" s="6">
        <f>IFERROR(DATE(YEAR(Incoming_Data[[#This Row],[Confirmed Day]]),MONTH(Incoming_Data[[#This Row],[Confirmed Day]]),1),"")</f>
        <v>41395</v>
      </c>
      <c r="U2173" s="12">
        <f>IF(ISNUMBER(Incoming_Data[[#This Row],[Completed Day]]),1,0)</f>
        <v>1</v>
      </c>
      <c r="V2173" s="12">
        <f>IF(ISNUMBER(Incoming_Data[[#This Row],[Confirmed Day]]),1,0)</f>
        <v>1</v>
      </c>
      <c r="X2173" t="s">
        <v>8177</v>
      </c>
      <c r="Y2173" s="36">
        <v>41353</v>
      </c>
      <c r="AA2173" t="s">
        <v>2982</v>
      </c>
      <c r="AB2173" s="36">
        <v>41428</v>
      </c>
    </row>
    <row r="2174" spans="2:28" x14ac:dyDescent="0.25">
      <c r="B2174" s="24" t="s">
        <v>31</v>
      </c>
      <c r="C2174" s="24" t="s">
        <v>18</v>
      </c>
      <c r="D2174" s="24" t="s">
        <v>2206</v>
      </c>
      <c r="E2174" s="24" t="s">
        <v>12132</v>
      </c>
      <c r="F2174" s="24" t="s">
        <v>12133</v>
      </c>
      <c r="G2174" s="36">
        <v>41400</v>
      </c>
      <c r="H2174" s="36">
        <v>41400</v>
      </c>
      <c r="I2174" s="12">
        <v>3</v>
      </c>
      <c r="J2174" s="12">
        <v>3</v>
      </c>
      <c r="K2174" s="12">
        <v>3</v>
      </c>
      <c r="L2174" s="24" t="s">
        <v>10625</v>
      </c>
      <c r="M2174" t="str">
        <f>VLOOKUP(LEFT(Incoming_Data[[#This Row],[Object ID]],1),Lookup[#All],2,FALSE)</f>
        <v>Incident</v>
      </c>
      <c r="N2174" s="36">
        <f>IFERROR(VLOOKUP(Incoming_Data[[#This Row],[Object ID]],SP_Data[#All],2,FALSE),"")</f>
        <v>41401</v>
      </c>
      <c r="O2174" s="36" t="str">
        <f>IFERROR(VLOOKUP(Incoming_Data[[#This Row],[Object ID]],Finalized_Data[#All],2,FALSE),"")</f>
        <v/>
      </c>
      <c r="P21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4" s="6">
        <f>IFERROR(DATE(YEAR(Incoming_Data[[#This Row],[Incoming Day]]),MONTH(Incoming_Data[[#This Row],[Incoming Day]]),1),"")</f>
        <v>41395</v>
      </c>
      <c r="R2174" s="3">
        <f>DATE(YEAR(Incoming_Data[[#This Row],[Incoming Day]]),1,1)</f>
        <v>41275</v>
      </c>
      <c r="S2174" s="6">
        <f>IFERROR(DATE(YEAR(Incoming_Data[[#This Row],[Completed Day]]),MONTH(Incoming_Data[[#This Row],[Completed Day]]),1),"")</f>
        <v>41395</v>
      </c>
      <c r="T2174" s="6" t="str">
        <f>IFERROR(DATE(YEAR(Incoming_Data[[#This Row],[Confirmed Day]]),MONTH(Incoming_Data[[#This Row],[Confirmed Day]]),1),"")</f>
        <v/>
      </c>
      <c r="U2174" s="12">
        <f>IF(ISNUMBER(Incoming_Data[[#This Row],[Completed Day]]),1,0)</f>
        <v>1</v>
      </c>
      <c r="V2174" s="12">
        <f>IF(ISNUMBER(Incoming_Data[[#This Row],[Confirmed Day]]),1,0)</f>
        <v>0</v>
      </c>
      <c r="X2174" t="s">
        <v>8181</v>
      </c>
      <c r="Y2174" s="36">
        <v>41353</v>
      </c>
      <c r="AA2174" t="s">
        <v>2129</v>
      </c>
      <c r="AB2174" s="36">
        <v>41401</v>
      </c>
    </row>
    <row r="2175" spans="2:28" x14ac:dyDescent="0.25">
      <c r="B2175" s="24" t="s">
        <v>31</v>
      </c>
      <c r="C2175" s="24" t="s">
        <v>18</v>
      </c>
      <c r="D2175" s="24" t="s">
        <v>2206</v>
      </c>
      <c r="E2175" s="24" t="s">
        <v>12134</v>
      </c>
      <c r="F2175" s="24" t="s">
        <v>12135</v>
      </c>
      <c r="G2175" s="36">
        <v>41404</v>
      </c>
      <c r="H2175" s="36">
        <v>41404</v>
      </c>
      <c r="I2175" s="12">
        <v>1</v>
      </c>
      <c r="J2175" s="12">
        <v>3</v>
      </c>
      <c r="K2175" s="12">
        <v>3</v>
      </c>
      <c r="L2175" s="24" t="s">
        <v>10625</v>
      </c>
      <c r="M2175" t="str">
        <f>VLOOKUP(LEFT(Incoming_Data[[#This Row],[Object ID]],1),Lookup[#All],2,FALSE)</f>
        <v>Incident</v>
      </c>
      <c r="N2175" s="36">
        <f>IFERROR(VLOOKUP(Incoming_Data[[#This Row],[Object ID]],SP_Data[#All],2,FALSE),"")</f>
        <v>41411</v>
      </c>
      <c r="O2175" s="36" t="str">
        <f>IFERROR(VLOOKUP(Incoming_Data[[#This Row],[Object ID]],Finalized_Data[#All],2,FALSE),"")</f>
        <v/>
      </c>
      <c r="P21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5" s="6">
        <f>IFERROR(DATE(YEAR(Incoming_Data[[#This Row],[Incoming Day]]),MONTH(Incoming_Data[[#This Row],[Incoming Day]]),1),"")</f>
        <v>41395</v>
      </c>
      <c r="R2175" s="3">
        <f>DATE(YEAR(Incoming_Data[[#This Row],[Incoming Day]]),1,1)</f>
        <v>41275</v>
      </c>
      <c r="S2175" s="6">
        <f>IFERROR(DATE(YEAR(Incoming_Data[[#This Row],[Completed Day]]),MONTH(Incoming_Data[[#This Row],[Completed Day]]),1),"")</f>
        <v>41395</v>
      </c>
      <c r="T2175" s="6" t="str">
        <f>IFERROR(DATE(YEAR(Incoming_Data[[#This Row],[Confirmed Day]]),MONTH(Incoming_Data[[#This Row],[Confirmed Day]]),1),"")</f>
        <v/>
      </c>
      <c r="U2175" s="12">
        <f>IF(ISNUMBER(Incoming_Data[[#This Row],[Completed Day]]),1,0)</f>
        <v>1</v>
      </c>
      <c r="V2175" s="12">
        <f>IF(ISNUMBER(Incoming_Data[[#This Row],[Confirmed Day]]),1,0)</f>
        <v>0</v>
      </c>
      <c r="X2175" t="s">
        <v>8164</v>
      </c>
      <c r="Y2175" s="36">
        <v>41353</v>
      </c>
      <c r="AA2175" t="s">
        <v>1878</v>
      </c>
      <c r="AB2175" s="36">
        <v>41401</v>
      </c>
    </row>
    <row r="2176" spans="2:28" x14ac:dyDescent="0.25">
      <c r="B2176" s="24" t="s">
        <v>31</v>
      </c>
      <c r="C2176" s="24" t="s">
        <v>18</v>
      </c>
      <c r="D2176" s="24" t="s">
        <v>2206</v>
      </c>
      <c r="E2176" s="24" t="s">
        <v>2578</v>
      </c>
      <c r="F2176" s="24" t="s">
        <v>12136</v>
      </c>
      <c r="G2176" s="36">
        <v>41414</v>
      </c>
      <c r="H2176" s="36">
        <v>41414</v>
      </c>
      <c r="I2176" s="12">
        <v>1</v>
      </c>
      <c r="J2176" s="12">
        <v>3</v>
      </c>
      <c r="K2176" s="12">
        <v>3</v>
      </c>
      <c r="L2176" s="24" t="s">
        <v>10597</v>
      </c>
      <c r="M2176" t="str">
        <f>VLOOKUP(LEFT(Incoming_Data[[#This Row],[Object ID]],1),Lookup[#All],2,FALSE)</f>
        <v>Incident</v>
      </c>
      <c r="N2176" s="36" t="str">
        <f>IFERROR(VLOOKUP(Incoming_Data[[#This Row],[Object ID]],SP_Data[#All],2,FALSE),"")</f>
        <v/>
      </c>
      <c r="O2176" s="36">
        <f>IFERROR(VLOOKUP(Incoming_Data[[#This Row],[Object ID]],Finalized_Data[#All],2,FALSE),"")</f>
        <v>41417</v>
      </c>
      <c r="P21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176" s="6">
        <f>IFERROR(DATE(YEAR(Incoming_Data[[#This Row],[Incoming Day]]),MONTH(Incoming_Data[[#This Row],[Incoming Day]]),1),"")</f>
        <v>41395</v>
      </c>
      <c r="R2176" s="3">
        <f>DATE(YEAR(Incoming_Data[[#This Row],[Incoming Day]]),1,1)</f>
        <v>41275</v>
      </c>
      <c r="S2176" s="6" t="str">
        <f>IFERROR(DATE(YEAR(Incoming_Data[[#This Row],[Completed Day]]),MONTH(Incoming_Data[[#This Row],[Completed Day]]),1),"")</f>
        <v/>
      </c>
      <c r="T2176" s="6">
        <f>IFERROR(DATE(YEAR(Incoming_Data[[#This Row],[Confirmed Day]]),MONTH(Incoming_Data[[#This Row],[Confirmed Day]]),1),"")</f>
        <v>41395</v>
      </c>
      <c r="U2176" s="12">
        <f>IF(ISNUMBER(Incoming_Data[[#This Row],[Completed Day]]),1,0)</f>
        <v>0</v>
      </c>
      <c r="V2176" s="12">
        <f>IF(ISNUMBER(Incoming_Data[[#This Row],[Confirmed Day]]),1,0)</f>
        <v>1</v>
      </c>
      <c r="X2176" t="s">
        <v>8151</v>
      </c>
      <c r="Y2176" s="36">
        <v>41353</v>
      </c>
      <c r="AA2176" t="s">
        <v>1266</v>
      </c>
      <c r="AB2176" s="36">
        <v>41418</v>
      </c>
    </row>
    <row r="2177" spans="2:28" x14ac:dyDescent="0.25">
      <c r="B2177" s="24" t="s">
        <v>31</v>
      </c>
      <c r="C2177" s="24" t="s">
        <v>18</v>
      </c>
      <c r="D2177" s="24" t="s">
        <v>2206</v>
      </c>
      <c r="E2177" s="24" t="s">
        <v>12137</v>
      </c>
      <c r="F2177" s="24" t="s">
        <v>12138</v>
      </c>
      <c r="G2177" s="36">
        <v>41417</v>
      </c>
      <c r="H2177" s="36">
        <v>41416</v>
      </c>
      <c r="I2177" s="12">
        <v>1</v>
      </c>
      <c r="J2177" s="12">
        <v>3</v>
      </c>
      <c r="K2177" s="12">
        <v>1</v>
      </c>
      <c r="L2177" s="24" t="s">
        <v>10625</v>
      </c>
      <c r="M2177" t="str">
        <f>VLOOKUP(LEFT(Incoming_Data[[#This Row],[Object ID]],1),Lookup[#All],2,FALSE)</f>
        <v>Incident</v>
      </c>
      <c r="N2177" s="36">
        <f>IFERROR(VLOOKUP(Incoming_Data[[#This Row],[Object ID]],SP_Data[#All],2,FALSE),"")</f>
        <v>41418</v>
      </c>
      <c r="O2177" s="36" t="str">
        <f>IFERROR(VLOOKUP(Incoming_Data[[#This Row],[Object ID]],Finalized_Data[#All],2,FALSE),"")</f>
        <v/>
      </c>
      <c r="P21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7" s="6">
        <f>IFERROR(DATE(YEAR(Incoming_Data[[#This Row],[Incoming Day]]),MONTH(Incoming_Data[[#This Row],[Incoming Day]]),1),"")</f>
        <v>41395</v>
      </c>
      <c r="R2177" s="3">
        <f>DATE(YEAR(Incoming_Data[[#This Row],[Incoming Day]]),1,1)</f>
        <v>41275</v>
      </c>
      <c r="S2177" s="6">
        <f>IFERROR(DATE(YEAR(Incoming_Data[[#This Row],[Completed Day]]),MONTH(Incoming_Data[[#This Row],[Completed Day]]),1),"")</f>
        <v>41395</v>
      </c>
      <c r="T2177" s="6" t="str">
        <f>IFERROR(DATE(YEAR(Incoming_Data[[#This Row],[Confirmed Day]]),MONTH(Incoming_Data[[#This Row],[Confirmed Day]]),1),"")</f>
        <v/>
      </c>
      <c r="U2177" s="12">
        <f>IF(ISNUMBER(Incoming_Data[[#This Row],[Completed Day]]),1,0)</f>
        <v>1</v>
      </c>
      <c r="V2177" s="12">
        <f>IF(ISNUMBER(Incoming_Data[[#This Row],[Confirmed Day]]),1,0)</f>
        <v>0</v>
      </c>
      <c r="X2177" t="s">
        <v>8145</v>
      </c>
      <c r="Y2177" s="36">
        <v>41353</v>
      </c>
      <c r="AA2177" t="s">
        <v>1721</v>
      </c>
      <c r="AB2177" s="36">
        <v>41403</v>
      </c>
    </row>
    <row r="2178" spans="2:28" x14ac:dyDescent="0.25">
      <c r="B2178" s="24" t="s">
        <v>31</v>
      </c>
      <c r="C2178" s="24" t="s">
        <v>18</v>
      </c>
      <c r="D2178" s="24" t="s">
        <v>2206</v>
      </c>
      <c r="E2178" s="24" t="s">
        <v>1589</v>
      </c>
      <c r="F2178" s="24" t="s">
        <v>1590</v>
      </c>
      <c r="G2178" s="36">
        <v>41418</v>
      </c>
      <c r="H2178" s="36">
        <v>41418</v>
      </c>
      <c r="I2178" s="12">
        <v>2</v>
      </c>
      <c r="J2178" s="12">
        <v>3</v>
      </c>
      <c r="K2178" s="12">
        <v>3</v>
      </c>
      <c r="L2178" s="24" t="s">
        <v>10597</v>
      </c>
      <c r="M2178" t="str">
        <f>VLOOKUP(LEFT(Incoming_Data[[#This Row],[Object ID]],1),Lookup[#All],2,FALSE)</f>
        <v>Incident</v>
      </c>
      <c r="N2178" s="36">
        <f>IFERROR(VLOOKUP(Incoming_Data[[#This Row],[Object ID]],SP_Data[#All],2,FALSE),"")</f>
        <v>41418</v>
      </c>
      <c r="O2178" s="36">
        <f>IFERROR(VLOOKUP(Incoming_Data[[#This Row],[Object ID]],Finalized_Data[#All],2,FALSE),"")</f>
        <v>41419</v>
      </c>
      <c r="P21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8" s="6">
        <f>IFERROR(DATE(YEAR(Incoming_Data[[#This Row],[Incoming Day]]),MONTH(Incoming_Data[[#This Row],[Incoming Day]]),1),"")</f>
        <v>41395</v>
      </c>
      <c r="R2178" s="3">
        <f>DATE(YEAR(Incoming_Data[[#This Row],[Incoming Day]]),1,1)</f>
        <v>41275</v>
      </c>
      <c r="S2178" s="6">
        <f>IFERROR(DATE(YEAR(Incoming_Data[[#This Row],[Completed Day]]),MONTH(Incoming_Data[[#This Row],[Completed Day]]),1),"")</f>
        <v>41395</v>
      </c>
      <c r="T2178" s="6">
        <f>IFERROR(DATE(YEAR(Incoming_Data[[#This Row],[Confirmed Day]]),MONTH(Incoming_Data[[#This Row],[Confirmed Day]]),1),"")</f>
        <v>41395</v>
      </c>
      <c r="U2178" s="12">
        <f>IF(ISNUMBER(Incoming_Data[[#This Row],[Completed Day]]),1,0)</f>
        <v>1</v>
      </c>
      <c r="V2178" s="12">
        <f>IF(ISNUMBER(Incoming_Data[[#This Row],[Confirmed Day]]),1,0)</f>
        <v>1</v>
      </c>
      <c r="X2178" t="s">
        <v>8089</v>
      </c>
      <c r="Y2178" s="36">
        <v>41353</v>
      </c>
      <c r="AA2178" t="s">
        <v>1880</v>
      </c>
      <c r="AB2178" s="36">
        <v>41402</v>
      </c>
    </row>
    <row r="2179" spans="2:28" x14ac:dyDescent="0.25">
      <c r="B2179" s="24" t="s">
        <v>31</v>
      </c>
      <c r="C2179" s="24" t="s">
        <v>18</v>
      </c>
      <c r="D2179" s="24" t="s">
        <v>2206</v>
      </c>
      <c r="E2179" s="24" t="s">
        <v>12139</v>
      </c>
      <c r="F2179" s="24" t="s">
        <v>12140</v>
      </c>
      <c r="G2179" s="36">
        <v>41422</v>
      </c>
      <c r="H2179" s="36">
        <v>41422</v>
      </c>
      <c r="I2179" s="12">
        <v>1</v>
      </c>
      <c r="J2179" s="12">
        <v>3</v>
      </c>
      <c r="K2179" s="12">
        <v>3</v>
      </c>
      <c r="L2179" s="24" t="s">
        <v>11651</v>
      </c>
      <c r="M2179" t="str">
        <f>VLOOKUP(LEFT(Incoming_Data[[#This Row],[Object ID]],1),Lookup[#All],2,FALSE)</f>
        <v>Incident</v>
      </c>
      <c r="N2179" s="36" t="str">
        <f>IFERROR(VLOOKUP(Incoming_Data[[#This Row],[Object ID]],SP_Data[#All],2,FALSE),"")</f>
        <v/>
      </c>
      <c r="O2179" s="36" t="str">
        <f>IFERROR(VLOOKUP(Incoming_Data[[#This Row],[Object ID]],Finalized_Data[#All],2,FALSE),"")</f>
        <v/>
      </c>
      <c r="P21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79" s="6">
        <f>IFERROR(DATE(YEAR(Incoming_Data[[#This Row],[Incoming Day]]),MONTH(Incoming_Data[[#This Row],[Incoming Day]]),1),"")</f>
        <v>41395</v>
      </c>
      <c r="R2179" s="3">
        <f>DATE(YEAR(Incoming_Data[[#This Row],[Incoming Day]]),1,1)</f>
        <v>41275</v>
      </c>
      <c r="S2179" s="6" t="str">
        <f>IFERROR(DATE(YEAR(Incoming_Data[[#This Row],[Completed Day]]),MONTH(Incoming_Data[[#This Row],[Completed Day]]),1),"")</f>
        <v/>
      </c>
      <c r="T2179" s="6" t="str">
        <f>IFERROR(DATE(YEAR(Incoming_Data[[#This Row],[Confirmed Day]]),MONTH(Incoming_Data[[#This Row],[Confirmed Day]]),1),"")</f>
        <v/>
      </c>
      <c r="U2179" s="12">
        <f>IF(ISNUMBER(Incoming_Data[[#This Row],[Completed Day]]),1,0)</f>
        <v>0</v>
      </c>
      <c r="V2179" s="12">
        <f>IF(ISNUMBER(Incoming_Data[[#This Row],[Confirmed Day]]),1,0)</f>
        <v>0</v>
      </c>
      <c r="X2179" t="s">
        <v>8100</v>
      </c>
      <c r="Y2179" s="36">
        <v>41368</v>
      </c>
      <c r="AA2179" t="s">
        <v>2131</v>
      </c>
      <c r="AB2179" s="36">
        <v>41403</v>
      </c>
    </row>
    <row r="2180" spans="2:28" x14ac:dyDescent="0.25">
      <c r="B2180" s="24" t="s">
        <v>31</v>
      </c>
      <c r="C2180" s="24" t="s">
        <v>18</v>
      </c>
      <c r="D2180" s="24" t="s">
        <v>2205</v>
      </c>
      <c r="E2180" s="24" t="s">
        <v>1306</v>
      </c>
      <c r="F2180" s="24" t="s">
        <v>1307</v>
      </c>
      <c r="G2180" s="36">
        <v>41361</v>
      </c>
      <c r="H2180" s="36">
        <v>41361</v>
      </c>
      <c r="I2180" s="12">
        <v>2</v>
      </c>
      <c r="J2180" s="12">
        <v>3</v>
      </c>
      <c r="K2180" s="12">
        <v>2</v>
      </c>
      <c r="L2180" s="24" t="s">
        <v>10597</v>
      </c>
      <c r="M2180" t="str">
        <f>VLOOKUP(LEFT(Incoming_Data[[#This Row],[Object ID]],1),Lookup[#All],2,FALSE)</f>
        <v>Service Request</v>
      </c>
      <c r="N2180" s="36">
        <f>IFERROR(VLOOKUP(Incoming_Data[[#This Row],[Object ID]],SP_Data[#All],2,FALSE),"")</f>
        <v>41362</v>
      </c>
      <c r="O2180" s="36">
        <f>IFERROR(VLOOKUP(Incoming_Data[[#This Row],[Object ID]],Finalized_Data[#All],2,FALSE),"")</f>
        <v>41393</v>
      </c>
      <c r="P21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0" s="6">
        <f>IFERROR(DATE(YEAR(Incoming_Data[[#This Row],[Incoming Day]]),MONTH(Incoming_Data[[#This Row],[Incoming Day]]),1),"")</f>
        <v>41334</v>
      </c>
      <c r="R2180" s="3">
        <f>DATE(YEAR(Incoming_Data[[#This Row],[Incoming Day]]),1,1)</f>
        <v>41275</v>
      </c>
      <c r="S2180" s="6">
        <f>IFERROR(DATE(YEAR(Incoming_Data[[#This Row],[Completed Day]]),MONTH(Incoming_Data[[#This Row],[Completed Day]]),1),"")</f>
        <v>41334</v>
      </c>
      <c r="T2180" s="6">
        <f>IFERROR(DATE(YEAR(Incoming_Data[[#This Row],[Confirmed Day]]),MONTH(Incoming_Data[[#This Row],[Confirmed Day]]),1),"")</f>
        <v>41365</v>
      </c>
      <c r="U2180" s="12">
        <f>IF(ISNUMBER(Incoming_Data[[#This Row],[Completed Day]]),1,0)</f>
        <v>1</v>
      </c>
      <c r="V2180" s="12">
        <f>IF(ISNUMBER(Incoming_Data[[#This Row],[Confirmed Day]]),1,0)</f>
        <v>1</v>
      </c>
      <c r="X2180" t="s">
        <v>8095</v>
      </c>
      <c r="Y2180" s="36">
        <v>41353</v>
      </c>
      <c r="AA2180" t="s">
        <v>2910</v>
      </c>
      <c r="AB2180" s="36">
        <v>41423</v>
      </c>
    </row>
    <row r="2181" spans="2:28" x14ac:dyDescent="0.25">
      <c r="B2181" s="24" t="s">
        <v>31</v>
      </c>
      <c r="C2181" s="24" t="s">
        <v>18</v>
      </c>
      <c r="D2181" s="24" t="s">
        <v>2205</v>
      </c>
      <c r="E2181" s="24" t="s">
        <v>1312</v>
      </c>
      <c r="F2181" s="24" t="s">
        <v>1313</v>
      </c>
      <c r="G2181" s="36">
        <v>41368</v>
      </c>
      <c r="H2181" s="36">
        <v>41368</v>
      </c>
      <c r="I2181" s="12">
        <v>4</v>
      </c>
      <c r="J2181" s="12">
        <v>4</v>
      </c>
      <c r="K2181" s="12">
        <v>4</v>
      </c>
      <c r="L2181" s="24" t="s">
        <v>10597</v>
      </c>
      <c r="M2181" t="str">
        <f>VLOOKUP(LEFT(Incoming_Data[[#This Row],[Object ID]],1),Lookup[#All],2,FALSE)</f>
        <v>Service Request</v>
      </c>
      <c r="N2181" s="36">
        <f>IFERROR(VLOOKUP(Incoming_Data[[#This Row],[Object ID]],SP_Data[#All],2,FALSE),"")</f>
        <v>41368</v>
      </c>
      <c r="O2181" s="36">
        <f>IFERROR(VLOOKUP(Incoming_Data[[#This Row],[Object ID]],Finalized_Data[#All],2,FALSE),"")</f>
        <v>41368</v>
      </c>
      <c r="P21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1" s="6">
        <f>IFERROR(DATE(YEAR(Incoming_Data[[#This Row],[Incoming Day]]),MONTH(Incoming_Data[[#This Row],[Incoming Day]]),1),"")</f>
        <v>41365</v>
      </c>
      <c r="R2181" s="3">
        <f>DATE(YEAR(Incoming_Data[[#This Row],[Incoming Day]]),1,1)</f>
        <v>41275</v>
      </c>
      <c r="S2181" s="6">
        <f>IFERROR(DATE(YEAR(Incoming_Data[[#This Row],[Completed Day]]),MONTH(Incoming_Data[[#This Row],[Completed Day]]),1),"")</f>
        <v>41365</v>
      </c>
      <c r="T2181" s="6">
        <f>IFERROR(DATE(YEAR(Incoming_Data[[#This Row],[Confirmed Day]]),MONTH(Incoming_Data[[#This Row],[Confirmed Day]]),1),"")</f>
        <v>41365</v>
      </c>
      <c r="U2181" s="12">
        <f>IF(ISNUMBER(Incoming_Data[[#This Row],[Completed Day]]),1,0)</f>
        <v>1</v>
      </c>
      <c r="V2181" s="12">
        <f>IF(ISNUMBER(Incoming_Data[[#This Row],[Confirmed Day]]),1,0)</f>
        <v>1</v>
      </c>
      <c r="X2181" t="s">
        <v>8084</v>
      </c>
      <c r="Y2181" s="36">
        <v>41353</v>
      </c>
      <c r="AA2181" t="s">
        <v>1566</v>
      </c>
      <c r="AB2181" s="36">
        <v>41403</v>
      </c>
    </row>
    <row r="2182" spans="2:28" x14ac:dyDescent="0.25">
      <c r="B2182" s="24" t="s">
        <v>31</v>
      </c>
      <c r="C2182" s="24" t="s">
        <v>18</v>
      </c>
      <c r="D2182" s="24" t="s">
        <v>2205</v>
      </c>
      <c r="E2182" s="24" t="s">
        <v>1316</v>
      </c>
      <c r="F2182" s="24" t="s">
        <v>1317</v>
      </c>
      <c r="G2182" s="36">
        <v>41369</v>
      </c>
      <c r="H2182" s="36">
        <v>41369</v>
      </c>
      <c r="I2182" s="12">
        <v>2</v>
      </c>
      <c r="J2182" s="12">
        <v>3</v>
      </c>
      <c r="K2182" s="12">
        <v>2</v>
      </c>
      <c r="L2182" s="24" t="s">
        <v>10597</v>
      </c>
      <c r="M2182" t="str">
        <f>VLOOKUP(LEFT(Incoming_Data[[#This Row],[Object ID]],1),Lookup[#All],2,FALSE)</f>
        <v>Service Request</v>
      </c>
      <c r="N2182" s="36">
        <f>IFERROR(VLOOKUP(Incoming_Data[[#This Row],[Object ID]],SP_Data[#All],2,FALSE),"")</f>
        <v>41376</v>
      </c>
      <c r="O2182" s="36">
        <f>IFERROR(VLOOKUP(Incoming_Data[[#This Row],[Object ID]],Finalized_Data[#All],2,FALSE),"")</f>
        <v>41414</v>
      </c>
      <c r="P21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2" s="6">
        <f>IFERROR(DATE(YEAR(Incoming_Data[[#This Row],[Incoming Day]]),MONTH(Incoming_Data[[#This Row],[Incoming Day]]),1),"")</f>
        <v>41365</v>
      </c>
      <c r="R2182" s="3">
        <f>DATE(YEAR(Incoming_Data[[#This Row],[Incoming Day]]),1,1)</f>
        <v>41275</v>
      </c>
      <c r="S2182" s="6">
        <f>IFERROR(DATE(YEAR(Incoming_Data[[#This Row],[Completed Day]]),MONTH(Incoming_Data[[#This Row],[Completed Day]]),1),"")</f>
        <v>41365</v>
      </c>
      <c r="T2182" s="6">
        <f>IFERROR(DATE(YEAR(Incoming_Data[[#This Row],[Confirmed Day]]),MONTH(Incoming_Data[[#This Row],[Confirmed Day]]),1),"")</f>
        <v>41395</v>
      </c>
      <c r="U2182" s="12">
        <f>IF(ISNUMBER(Incoming_Data[[#This Row],[Completed Day]]),1,0)</f>
        <v>1</v>
      </c>
      <c r="V2182" s="12">
        <f>IF(ISNUMBER(Incoming_Data[[#This Row],[Confirmed Day]]),1,0)</f>
        <v>1</v>
      </c>
      <c r="X2182" t="s">
        <v>8080</v>
      </c>
      <c r="Y2182" s="36">
        <v>41353</v>
      </c>
      <c r="AA2182" t="s">
        <v>1268</v>
      </c>
      <c r="AB2182" s="36">
        <v>41409</v>
      </c>
    </row>
    <row r="2183" spans="2:28" x14ac:dyDescent="0.25">
      <c r="B2183" s="24" t="s">
        <v>31</v>
      </c>
      <c r="C2183" s="24" t="s">
        <v>18</v>
      </c>
      <c r="D2183" s="24" t="s">
        <v>2205</v>
      </c>
      <c r="E2183" s="24" t="s">
        <v>1320</v>
      </c>
      <c r="F2183" s="24" t="s">
        <v>1321</v>
      </c>
      <c r="G2183" s="36">
        <v>41372</v>
      </c>
      <c r="H2183" s="36">
        <v>41372</v>
      </c>
      <c r="I2183" s="12">
        <v>3</v>
      </c>
      <c r="J2183" s="12">
        <v>3</v>
      </c>
      <c r="K2183" s="12">
        <v>2</v>
      </c>
      <c r="L2183" s="24" t="s">
        <v>10597</v>
      </c>
      <c r="M2183" t="str">
        <f>VLOOKUP(LEFT(Incoming_Data[[#This Row],[Object ID]],1),Lookup[#All],2,FALSE)</f>
        <v>Service Request</v>
      </c>
      <c r="N2183" s="36">
        <f>IFERROR(VLOOKUP(Incoming_Data[[#This Row],[Object ID]],SP_Data[#All],2,FALSE),"")</f>
        <v>41372</v>
      </c>
      <c r="O2183" s="36">
        <f>IFERROR(VLOOKUP(Incoming_Data[[#This Row],[Object ID]],Finalized_Data[#All],2,FALSE),"")</f>
        <v>41414</v>
      </c>
      <c r="P21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3" s="6">
        <f>IFERROR(DATE(YEAR(Incoming_Data[[#This Row],[Incoming Day]]),MONTH(Incoming_Data[[#This Row],[Incoming Day]]),1),"")</f>
        <v>41365</v>
      </c>
      <c r="R2183" s="3">
        <f>DATE(YEAR(Incoming_Data[[#This Row],[Incoming Day]]),1,1)</f>
        <v>41275</v>
      </c>
      <c r="S2183" s="6">
        <f>IFERROR(DATE(YEAR(Incoming_Data[[#This Row],[Completed Day]]),MONTH(Incoming_Data[[#This Row],[Completed Day]]),1),"")</f>
        <v>41365</v>
      </c>
      <c r="T2183" s="6">
        <f>IFERROR(DATE(YEAR(Incoming_Data[[#This Row],[Confirmed Day]]),MONTH(Incoming_Data[[#This Row],[Confirmed Day]]),1),"")</f>
        <v>41395</v>
      </c>
      <c r="U2183" s="12">
        <f>IF(ISNUMBER(Incoming_Data[[#This Row],[Completed Day]]),1,0)</f>
        <v>1</v>
      </c>
      <c r="V2183" s="12">
        <f>IF(ISNUMBER(Incoming_Data[[#This Row],[Confirmed Day]]),1,0)</f>
        <v>1</v>
      </c>
      <c r="X2183" t="s">
        <v>8076</v>
      </c>
      <c r="Y2183" s="36">
        <v>41353</v>
      </c>
      <c r="AA2183" t="s">
        <v>2873</v>
      </c>
      <c r="AB2183" s="36">
        <v>41409</v>
      </c>
    </row>
    <row r="2184" spans="2:28" x14ac:dyDescent="0.25">
      <c r="B2184" s="24" t="s">
        <v>31</v>
      </c>
      <c r="C2184" s="24" t="s">
        <v>18</v>
      </c>
      <c r="D2184" s="24" t="s">
        <v>2205</v>
      </c>
      <c r="E2184" s="24" t="s">
        <v>1328</v>
      </c>
      <c r="F2184" s="24" t="s">
        <v>1329</v>
      </c>
      <c r="G2184" s="36">
        <v>41374</v>
      </c>
      <c r="H2184" s="36">
        <v>41375</v>
      </c>
      <c r="I2184" s="12">
        <v>4</v>
      </c>
      <c r="J2184" s="12">
        <v>4</v>
      </c>
      <c r="K2184" s="12">
        <v>4</v>
      </c>
      <c r="L2184" s="24" t="s">
        <v>10597</v>
      </c>
      <c r="M2184" t="str">
        <f>VLOOKUP(LEFT(Incoming_Data[[#This Row],[Object ID]],1),Lookup[#All],2,FALSE)</f>
        <v>Service Request</v>
      </c>
      <c r="N2184" s="36">
        <f>IFERROR(VLOOKUP(Incoming_Data[[#This Row],[Object ID]],SP_Data[#All],2,FALSE),"")</f>
        <v>41376</v>
      </c>
      <c r="O2184" s="36">
        <f>IFERROR(VLOOKUP(Incoming_Data[[#This Row],[Object ID]],Finalized_Data[#All],2,FALSE),"")</f>
        <v>41411</v>
      </c>
      <c r="P21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4" s="6">
        <f>IFERROR(DATE(YEAR(Incoming_Data[[#This Row],[Incoming Day]]),MONTH(Incoming_Data[[#This Row],[Incoming Day]]),1),"")</f>
        <v>41365</v>
      </c>
      <c r="R2184" s="3">
        <f>DATE(YEAR(Incoming_Data[[#This Row],[Incoming Day]]),1,1)</f>
        <v>41275</v>
      </c>
      <c r="S2184" s="6">
        <f>IFERROR(DATE(YEAR(Incoming_Data[[#This Row],[Completed Day]]),MONTH(Incoming_Data[[#This Row],[Completed Day]]),1),"")</f>
        <v>41365</v>
      </c>
      <c r="T2184" s="6">
        <f>IFERROR(DATE(YEAR(Incoming_Data[[#This Row],[Confirmed Day]]),MONTH(Incoming_Data[[#This Row],[Confirmed Day]]),1),"")</f>
        <v>41395</v>
      </c>
      <c r="U2184" s="12">
        <f>IF(ISNUMBER(Incoming_Data[[#This Row],[Completed Day]]),1,0)</f>
        <v>1</v>
      </c>
      <c r="V2184" s="12">
        <f>IF(ISNUMBER(Incoming_Data[[#This Row],[Confirmed Day]]),1,0)</f>
        <v>1</v>
      </c>
      <c r="X2184" t="s">
        <v>8071</v>
      </c>
      <c r="Y2184" s="36">
        <v>41353</v>
      </c>
      <c r="AA2184" t="s">
        <v>2133</v>
      </c>
      <c r="AB2184" s="36">
        <v>41408</v>
      </c>
    </row>
    <row r="2185" spans="2:28" x14ac:dyDescent="0.25">
      <c r="B2185" s="24" t="s">
        <v>31</v>
      </c>
      <c r="C2185" s="24" t="s">
        <v>18</v>
      </c>
      <c r="D2185" s="24" t="s">
        <v>2205</v>
      </c>
      <c r="E2185" s="24" t="s">
        <v>1330</v>
      </c>
      <c r="F2185" s="24" t="s">
        <v>1331</v>
      </c>
      <c r="G2185" s="36">
        <v>41376</v>
      </c>
      <c r="H2185" s="36">
        <v>41376</v>
      </c>
      <c r="I2185" s="12">
        <v>4</v>
      </c>
      <c r="J2185" s="12">
        <v>4</v>
      </c>
      <c r="K2185" s="12">
        <v>4</v>
      </c>
      <c r="L2185" s="24" t="s">
        <v>10597</v>
      </c>
      <c r="M2185" t="str">
        <f>VLOOKUP(LEFT(Incoming_Data[[#This Row],[Object ID]],1),Lookup[#All],2,FALSE)</f>
        <v>Service Request</v>
      </c>
      <c r="N2185" s="36">
        <f>IFERROR(VLOOKUP(Incoming_Data[[#This Row],[Object ID]],SP_Data[#All],2,FALSE),"")</f>
        <v>41376</v>
      </c>
      <c r="O2185" s="36">
        <f>IFERROR(VLOOKUP(Incoming_Data[[#This Row],[Object ID]],Finalized_Data[#All],2,FALSE),"")</f>
        <v>41414</v>
      </c>
      <c r="P21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5" s="6">
        <f>IFERROR(DATE(YEAR(Incoming_Data[[#This Row],[Incoming Day]]),MONTH(Incoming_Data[[#This Row],[Incoming Day]]),1),"")</f>
        <v>41365</v>
      </c>
      <c r="R2185" s="3">
        <f>DATE(YEAR(Incoming_Data[[#This Row],[Incoming Day]]),1,1)</f>
        <v>41275</v>
      </c>
      <c r="S2185" s="6">
        <f>IFERROR(DATE(YEAR(Incoming_Data[[#This Row],[Completed Day]]),MONTH(Incoming_Data[[#This Row],[Completed Day]]),1),"")</f>
        <v>41365</v>
      </c>
      <c r="T2185" s="6">
        <f>IFERROR(DATE(YEAR(Incoming_Data[[#This Row],[Confirmed Day]]),MONTH(Incoming_Data[[#This Row],[Confirmed Day]]),1),"")</f>
        <v>41395</v>
      </c>
      <c r="U2185" s="12">
        <f>IF(ISNUMBER(Incoming_Data[[#This Row],[Completed Day]]),1,0)</f>
        <v>1</v>
      </c>
      <c r="V2185" s="12">
        <f>IF(ISNUMBER(Incoming_Data[[#This Row],[Confirmed Day]]),1,0)</f>
        <v>1</v>
      </c>
      <c r="X2185" t="s">
        <v>8059</v>
      </c>
      <c r="Y2185" s="36">
        <v>41383</v>
      </c>
      <c r="AA2185" t="s">
        <v>2135</v>
      </c>
      <c r="AB2185" s="36">
        <v>41404</v>
      </c>
    </row>
    <row r="2186" spans="2:28" x14ac:dyDescent="0.25">
      <c r="B2186" s="24" t="s">
        <v>31</v>
      </c>
      <c r="C2186" s="24" t="s">
        <v>18</v>
      </c>
      <c r="D2186" s="24" t="s">
        <v>2205</v>
      </c>
      <c r="E2186" s="24" t="s">
        <v>1336</v>
      </c>
      <c r="F2186" s="24" t="s">
        <v>1337</v>
      </c>
      <c r="G2186" s="36">
        <v>41380</v>
      </c>
      <c r="H2186" s="36">
        <v>41380</v>
      </c>
      <c r="I2186" s="12">
        <v>3</v>
      </c>
      <c r="J2186" s="12">
        <v>3</v>
      </c>
      <c r="K2186" s="12">
        <v>3</v>
      </c>
      <c r="L2186" s="24" t="s">
        <v>10597</v>
      </c>
      <c r="M2186" t="str">
        <f>VLOOKUP(LEFT(Incoming_Data[[#This Row],[Object ID]],1),Lookup[#All],2,FALSE)</f>
        <v>Service Request</v>
      </c>
      <c r="N2186" s="36">
        <f>IFERROR(VLOOKUP(Incoming_Data[[#This Row],[Object ID]],SP_Data[#All],2,FALSE),"")</f>
        <v>41380</v>
      </c>
      <c r="O2186" s="36">
        <f>IFERROR(VLOOKUP(Incoming_Data[[#This Row],[Object ID]],Finalized_Data[#All],2,FALSE),"")</f>
        <v>41414</v>
      </c>
      <c r="P21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6" s="6">
        <f>IFERROR(DATE(YEAR(Incoming_Data[[#This Row],[Incoming Day]]),MONTH(Incoming_Data[[#This Row],[Incoming Day]]),1),"")</f>
        <v>41365</v>
      </c>
      <c r="R2186" s="3">
        <f>DATE(YEAR(Incoming_Data[[#This Row],[Incoming Day]]),1,1)</f>
        <v>41275</v>
      </c>
      <c r="S2186" s="6">
        <f>IFERROR(DATE(YEAR(Incoming_Data[[#This Row],[Completed Day]]),MONTH(Incoming_Data[[#This Row],[Completed Day]]),1),"")</f>
        <v>41365</v>
      </c>
      <c r="T2186" s="6">
        <f>IFERROR(DATE(YEAR(Incoming_Data[[#This Row],[Confirmed Day]]),MONTH(Incoming_Data[[#This Row],[Confirmed Day]]),1),"")</f>
        <v>41395</v>
      </c>
      <c r="U2186" s="12">
        <f>IF(ISNUMBER(Incoming_Data[[#This Row],[Completed Day]]),1,0)</f>
        <v>1</v>
      </c>
      <c r="V2186" s="12">
        <f>IF(ISNUMBER(Incoming_Data[[#This Row],[Confirmed Day]]),1,0)</f>
        <v>1</v>
      </c>
      <c r="X2186" t="s">
        <v>8042</v>
      </c>
      <c r="Y2186" s="36">
        <v>41353</v>
      </c>
      <c r="AA2186" t="s">
        <v>1745</v>
      </c>
      <c r="AB2186" s="36">
        <v>41409</v>
      </c>
    </row>
    <row r="2187" spans="2:28" x14ac:dyDescent="0.25">
      <c r="B2187" s="24" t="s">
        <v>31</v>
      </c>
      <c r="C2187" s="24" t="s">
        <v>18</v>
      </c>
      <c r="D2187" s="24" t="s">
        <v>2205</v>
      </c>
      <c r="E2187" s="24" t="s">
        <v>1338</v>
      </c>
      <c r="F2187" s="24" t="s">
        <v>1339</v>
      </c>
      <c r="G2187" s="36">
        <v>41383</v>
      </c>
      <c r="H2187" s="36">
        <v>41383</v>
      </c>
      <c r="I2187" s="12">
        <v>3</v>
      </c>
      <c r="J2187" s="12">
        <v>4</v>
      </c>
      <c r="K2187" s="12">
        <v>4</v>
      </c>
      <c r="L2187" s="24" t="s">
        <v>10597</v>
      </c>
      <c r="M2187" t="str">
        <f>VLOOKUP(LEFT(Incoming_Data[[#This Row],[Object ID]],1),Lookup[#All],2,FALSE)</f>
        <v>Service Request</v>
      </c>
      <c r="N2187" s="36">
        <f>IFERROR(VLOOKUP(Incoming_Data[[#This Row],[Object ID]],SP_Data[#All],2,FALSE),"")</f>
        <v>41383</v>
      </c>
      <c r="O2187" s="36">
        <f>IFERROR(VLOOKUP(Incoming_Data[[#This Row],[Object ID]],Finalized_Data[#All],2,FALSE),"")</f>
        <v>41383</v>
      </c>
      <c r="P21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7" s="6">
        <f>IFERROR(DATE(YEAR(Incoming_Data[[#This Row],[Incoming Day]]),MONTH(Incoming_Data[[#This Row],[Incoming Day]]),1),"")</f>
        <v>41365</v>
      </c>
      <c r="R2187" s="3">
        <f>DATE(YEAR(Incoming_Data[[#This Row],[Incoming Day]]),1,1)</f>
        <v>41275</v>
      </c>
      <c r="S2187" s="6">
        <f>IFERROR(DATE(YEAR(Incoming_Data[[#This Row],[Completed Day]]),MONTH(Incoming_Data[[#This Row],[Completed Day]]),1),"")</f>
        <v>41365</v>
      </c>
      <c r="T2187" s="6">
        <f>IFERROR(DATE(YEAR(Incoming_Data[[#This Row],[Confirmed Day]]),MONTH(Incoming_Data[[#This Row],[Confirmed Day]]),1),"")</f>
        <v>41365</v>
      </c>
      <c r="U2187" s="12">
        <f>IF(ISNUMBER(Incoming_Data[[#This Row],[Completed Day]]),1,0)</f>
        <v>1</v>
      </c>
      <c r="V2187" s="12">
        <f>IF(ISNUMBER(Incoming_Data[[#This Row],[Confirmed Day]]),1,0)</f>
        <v>1</v>
      </c>
      <c r="X2187" t="s">
        <v>11005</v>
      </c>
      <c r="Y2187" s="36">
        <v>41425</v>
      </c>
      <c r="AA2187" t="s">
        <v>1270</v>
      </c>
      <c r="AB2187" s="36">
        <v>41411</v>
      </c>
    </row>
    <row r="2188" spans="2:28" x14ac:dyDescent="0.25">
      <c r="B2188" s="24" t="s">
        <v>31</v>
      </c>
      <c r="C2188" s="24" t="s">
        <v>18</v>
      </c>
      <c r="D2188" s="24" t="s">
        <v>2205</v>
      </c>
      <c r="E2188" s="24" t="s">
        <v>1347</v>
      </c>
      <c r="F2188" s="24" t="s">
        <v>1348</v>
      </c>
      <c r="G2188" s="36">
        <v>41387</v>
      </c>
      <c r="H2188" s="36">
        <v>41387</v>
      </c>
      <c r="I2188" s="12">
        <v>4</v>
      </c>
      <c r="J2188" s="12">
        <v>4</v>
      </c>
      <c r="K2188" s="12">
        <v>4</v>
      </c>
      <c r="L2188" s="24" t="s">
        <v>10597</v>
      </c>
      <c r="M2188" t="str">
        <f>VLOOKUP(LEFT(Incoming_Data[[#This Row],[Object ID]],1),Lookup[#All],2,FALSE)</f>
        <v>Service Request</v>
      </c>
      <c r="N2188" s="36">
        <f>IFERROR(VLOOKUP(Incoming_Data[[#This Row],[Object ID]],SP_Data[#All],2,FALSE),"")</f>
        <v>41388</v>
      </c>
      <c r="O2188" s="36">
        <f>IFERROR(VLOOKUP(Incoming_Data[[#This Row],[Object ID]],Finalized_Data[#All],2,FALSE),"")</f>
        <v>41419</v>
      </c>
      <c r="P21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8" s="6">
        <f>IFERROR(DATE(YEAR(Incoming_Data[[#This Row],[Incoming Day]]),MONTH(Incoming_Data[[#This Row],[Incoming Day]]),1),"")</f>
        <v>41365</v>
      </c>
      <c r="R2188" s="3">
        <f>DATE(YEAR(Incoming_Data[[#This Row],[Incoming Day]]),1,1)</f>
        <v>41275</v>
      </c>
      <c r="S2188" s="6">
        <f>IFERROR(DATE(YEAR(Incoming_Data[[#This Row],[Completed Day]]),MONTH(Incoming_Data[[#This Row],[Completed Day]]),1),"")</f>
        <v>41365</v>
      </c>
      <c r="T2188" s="6">
        <f>IFERROR(DATE(YEAR(Incoming_Data[[#This Row],[Confirmed Day]]),MONTH(Incoming_Data[[#This Row],[Confirmed Day]]),1),"")</f>
        <v>41395</v>
      </c>
      <c r="U2188" s="12">
        <f>IF(ISNUMBER(Incoming_Data[[#This Row],[Completed Day]]),1,0)</f>
        <v>1</v>
      </c>
      <c r="V2188" s="12">
        <f>IF(ISNUMBER(Incoming_Data[[#This Row],[Confirmed Day]]),1,0)</f>
        <v>1</v>
      </c>
      <c r="X2188" t="s">
        <v>8020</v>
      </c>
      <c r="Y2188" s="36">
        <v>41353</v>
      </c>
      <c r="AA2188" t="s">
        <v>1272</v>
      </c>
      <c r="AB2188" s="36">
        <v>41408</v>
      </c>
    </row>
    <row r="2189" spans="2:28" x14ac:dyDescent="0.25">
      <c r="B2189" s="24" t="s">
        <v>31</v>
      </c>
      <c r="C2189" s="24" t="s">
        <v>18</v>
      </c>
      <c r="D2189" s="24" t="s">
        <v>2205</v>
      </c>
      <c r="E2189" s="24" t="s">
        <v>1349</v>
      </c>
      <c r="F2189" s="24" t="s">
        <v>1350</v>
      </c>
      <c r="G2189" s="36">
        <v>41387</v>
      </c>
      <c r="H2189" s="36">
        <v>41387</v>
      </c>
      <c r="I2189" s="12">
        <v>4</v>
      </c>
      <c r="J2189" s="12">
        <v>4</v>
      </c>
      <c r="K2189" s="12">
        <v>4</v>
      </c>
      <c r="L2189" s="24" t="s">
        <v>10597</v>
      </c>
      <c r="M2189" t="str">
        <f>VLOOKUP(LEFT(Incoming_Data[[#This Row],[Object ID]],1),Lookup[#All],2,FALSE)</f>
        <v>Service Request</v>
      </c>
      <c r="N2189" s="36">
        <f>IFERROR(VLOOKUP(Incoming_Data[[#This Row],[Object ID]],SP_Data[#All],2,FALSE),"")</f>
        <v>41393</v>
      </c>
      <c r="O2189" s="36">
        <f>IFERROR(VLOOKUP(Incoming_Data[[#This Row],[Object ID]],Finalized_Data[#All],2,FALSE),"")</f>
        <v>41424</v>
      </c>
      <c r="P21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89" s="6">
        <f>IFERROR(DATE(YEAR(Incoming_Data[[#This Row],[Incoming Day]]),MONTH(Incoming_Data[[#This Row],[Incoming Day]]),1),"")</f>
        <v>41365</v>
      </c>
      <c r="R2189" s="3">
        <f>DATE(YEAR(Incoming_Data[[#This Row],[Incoming Day]]),1,1)</f>
        <v>41275</v>
      </c>
      <c r="S2189" s="6">
        <f>IFERROR(DATE(YEAR(Incoming_Data[[#This Row],[Completed Day]]),MONTH(Incoming_Data[[#This Row],[Completed Day]]),1),"")</f>
        <v>41365</v>
      </c>
      <c r="T2189" s="6">
        <f>IFERROR(DATE(YEAR(Incoming_Data[[#This Row],[Confirmed Day]]),MONTH(Incoming_Data[[#This Row],[Confirmed Day]]),1),"")</f>
        <v>41395</v>
      </c>
      <c r="U2189" s="12">
        <f>IF(ISNUMBER(Incoming_Data[[#This Row],[Completed Day]]),1,0)</f>
        <v>1</v>
      </c>
      <c r="V2189" s="12">
        <f>IF(ISNUMBER(Incoming_Data[[#This Row],[Confirmed Day]]),1,0)</f>
        <v>1</v>
      </c>
      <c r="X2189" t="s">
        <v>8015</v>
      </c>
      <c r="Y2189" s="36">
        <v>41353</v>
      </c>
      <c r="AA2189" t="s">
        <v>1274</v>
      </c>
      <c r="AB2189" s="36">
        <v>41408</v>
      </c>
    </row>
    <row r="2190" spans="2:28" x14ac:dyDescent="0.25">
      <c r="B2190" s="24" t="s">
        <v>31</v>
      </c>
      <c r="C2190" s="24" t="s">
        <v>18</v>
      </c>
      <c r="D2190" s="24" t="s">
        <v>2205</v>
      </c>
      <c r="E2190" s="24" t="s">
        <v>1351</v>
      </c>
      <c r="F2190" s="24" t="s">
        <v>1352</v>
      </c>
      <c r="G2190" s="36">
        <v>41387</v>
      </c>
      <c r="H2190" s="36">
        <v>41387</v>
      </c>
      <c r="I2190" s="12">
        <v>4</v>
      </c>
      <c r="J2190" s="12">
        <v>4</v>
      </c>
      <c r="K2190" s="12">
        <v>4</v>
      </c>
      <c r="L2190" s="24" t="s">
        <v>10597</v>
      </c>
      <c r="M2190" t="str">
        <f>VLOOKUP(LEFT(Incoming_Data[[#This Row],[Object ID]],1),Lookup[#All],2,FALSE)</f>
        <v>Service Request</v>
      </c>
      <c r="N2190" s="36">
        <f>IFERROR(VLOOKUP(Incoming_Data[[#This Row],[Object ID]],SP_Data[#All],2,FALSE),"")</f>
        <v>41388</v>
      </c>
      <c r="O2190" s="36">
        <f>IFERROR(VLOOKUP(Incoming_Data[[#This Row],[Object ID]],Finalized_Data[#All],2,FALSE),"")</f>
        <v>41388</v>
      </c>
      <c r="P21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0" s="6">
        <f>IFERROR(DATE(YEAR(Incoming_Data[[#This Row],[Incoming Day]]),MONTH(Incoming_Data[[#This Row],[Incoming Day]]),1),"")</f>
        <v>41365</v>
      </c>
      <c r="R2190" s="3">
        <f>DATE(YEAR(Incoming_Data[[#This Row],[Incoming Day]]),1,1)</f>
        <v>41275</v>
      </c>
      <c r="S2190" s="6">
        <f>IFERROR(DATE(YEAR(Incoming_Data[[#This Row],[Completed Day]]),MONTH(Incoming_Data[[#This Row],[Completed Day]]),1),"")</f>
        <v>41365</v>
      </c>
      <c r="T2190" s="6">
        <f>IFERROR(DATE(YEAR(Incoming_Data[[#This Row],[Confirmed Day]]),MONTH(Incoming_Data[[#This Row],[Confirmed Day]]),1),"")</f>
        <v>41365</v>
      </c>
      <c r="U2190" s="12">
        <f>IF(ISNUMBER(Incoming_Data[[#This Row],[Completed Day]]),1,0)</f>
        <v>1</v>
      </c>
      <c r="V2190" s="12">
        <f>IF(ISNUMBER(Incoming_Data[[#This Row],[Confirmed Day]]),1,0)</f>
        <v>1</v>
      </c>
      <c r="X2190" t="s">
        <v>7983</v>
      </c>
      <c r="Y2190" s="36">
        <v>41353</v>
      </c>
      <c r="AA2190" t="s">
        <v>1276</v>
      </c>
      <c r="AB2190" s="36">
        <v>41408</v>
      </c>
    </row>
    <row r="2191" spans="2:28" x14ac:dyDescent="0.25">
      <c r="B2191" s="24" t="s">
        <v>31</v>
      </c>
      <c r="C2191" s="24" t="s">
        <v>18</v>
      </c>
      <c r="D2191" s="24" t="s">
        <v>2205</v>
      </c>
      <c r="E2191" s="24" t="s">
        <v>1353</v>
      </c>
      <c r="F2191" s="24" t="s">
        <v>1354</v>
      </c>
      <c r="G2191" s="36">
        <v>41387</v>
      </c>
      <c r="H2191" s="36">
        <v>41387</v>
      </c>
      <c r="I2191" s="12">
        <v>3</v>
      </c>
      <c r="J2191" s="12">
        <v>4</v>
      </c>
      <c r="K2191" s="12">
        <v>4</v>
      </c>
      <c r="L2191" s="24" t="s">
        <v>10597</v>
      </c>
      <c r="M2191" t="str">
        <f>VLOOKUP(LEFT(Incoming_Data[[#This Row],[Object ID]],1),Lookup[#All],2,FALSE)</f>
        <v>Service Request</v>
      </c>
      <c r="N2191" s="36">
        <f>IFERROR(VLOOKUP(Incoming_Data[[#This Row],[Object ID]],SP_Data[#All],2,FALSE),"")</f>
        <v>41394</v>
      </c>
      <c r="O2191" s="36">
        <f>IFERROR(VLOOKUP(Incoming_Data[[#This Row],[Object ID]],Finalized_Data[#All],2,FALSE),"")</f>
        <v>41394</v>
      </c>
      <c r="P21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1" s="6">
        <f>IFERROR(DATE(YEAR(Incoming_Data[[#This Row],[Incoming Day]]),MONTH(Incoming_Data[[#This Row],[Incoming Day]]),1),"")</f>
        <v>41365</v>
      </c>
      <c r="R2191" s="3">
        <f>DATE(YEAR(Incoming_Data[[#This Row],[Incoming Day]]),1,1)</f>
        <v>41275</v>
      </c>
      <c r="S2191" s="6">
        <f>IFERROR(DATE(YEAR(Incoming_Data[[#This Row],[Completed Day]]),MONTH(Incoming_Data[[#This Row],[Completed Day]]),1),"")</f>
        <v>41365</v>
      </c>
      <c r="T2191" s="6">
        <f>IFERROR(DATE(YEAR(Incoming_Data[[#This Row],[Confirmed Day]]),MONTH(Incoming_Data[[#This Row],[Confirmed Day]]),1),"")</f>
        <v>41365</v>
      </c>
      <c r="U2191" s="12">
        <f>IF(ISNUMBER(Incoming_Data[[#This Row],[Completed Day]]),1,0)</f>
        <v>1</v>
      </c>
      <c r="V2191" s="12">
        <f>IF(ISNUMBER(Incoming_Data[[#This Row],[Confirmed Day]]),1,0)</f>
        <v>1</v>
      </c>
      <c r="X2191" t="s">
        <v>7978</v>
      </c>
      <c r="Y2191" s="36">
        <v>41353</v>
      </c>
      <c r="AA2191" t="s">
        <v>2800</v>
      </c>
      <c r="AB2191" s="36">
        <v>41409</v>
      </c>
    </row>
    <row r="2192" spans="2:28" x14ac:dyDescent="0.25">
      <c r="B2192" s="24" t="s">
        <v>31</v>
      </c>
      <c r="C2192" s="24" t="s">
        <v>18</v>
      </c>
      <c r="D2192" s="24" t="s">
        <v>2205</v>
      </c>
      <c r="E2192" s="24" t="s">
        <v>1355</v>
      </c>
      <c r="F2192" s="24" t="s">
        <v>1356</v>
      </c>
      <c r="G2192" s="36">
        <v>41388</v>
      </c>
      <c r="H2192" s="36">
        <v>41388</v>
      </c>
      <c r="I2192" s="12">
        <v>4</v>
      </c>
      <c r="J2192" s="12">
        <v>4</v>
      </c>
      <c r="K2192" s="12">
        <v>4</v>
      </c>
      <c r="L2192" s="24" t="s">
        <v>10597</v>
      </c>
      <c r="M2192" t="str">
        <f>VLOOKUP(LEFT(Incoming_Data[[#This Row],[Object ID]],1),Lookup[#All],2,FALSE)</f>
        <v>Service Request</v>
      </c>
      <c r="N2192" s="36">
        <f>IFERROR(VLOOKUP(Incoming_Data[[#This Row],[Object ID]],SP_Data[#All],2,FALSE),"")</f>
        <v>41393</v>
      </c>
      <c r="O2192" s="36">
        <f>IFERROR(VLOOKUP(Incoming_Data[[#This Row],[Object ID]],Finalized_Data[#All],2,FALSE),"")</f>
        <v>41394</v>
      </c>
      <c r="P21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2" s="6">
        <f>IFERROR(DATE(YEAR(Incoming_Data[[#This Row],[Incoming Day]]),MONTH(Incoming_Data[[#This Row],[Incoming Day]]),1),"")</f>
        <v>41365</v>
      </c>
      <c r="R2192" s="3">
        <f>DATE(YEAR(Incoming_Data[[#This Row],[Incoming Day]]),1,1)</f>
        <v>41275</v>
      </c>
      <c r="S2192" s="6">
        <f>IFERROR(DATE(YEAR(Incoming_Data[[#This Row],[Completed Day]]),MONTH(Incoming_Data[[#This Row],[Completed Day]]),1),"")</f>
        <v>41365</v>
      </c>
      <c r="T2192" s="6">
        <f>IFERROR(DATE(YEAR(Incoming_Data[[#This Row],[Confirmed Day]]),MONTH(Incoming_Data[[#This Row],[Confirmed Day]]),1),"")</f>
        <v>41365</v>
      </c>
      <c r="U2192" s="12">
        <f>IF(ISNUMBER(Incoming_Data[[#This Row],[Completed Day]]),1,0)</f>
        <v>1</v>
      </c>
      <c r="V2192" s="12">
        <f>IF(ISNUMBER(Incoming_Data[[#This Row],[Confirmed Day]]),1,0)</f>
        <v>1</v>
      </c>
      <c r="X2192" t="s">
        <v>7973</v>
      </c>
      <c r="Y2192" s="36">
        <v>41353</v>
      </c>
      <c r="AA2192" t="s">
        <v>1568</v>
      </c>
      <c r="AB2192" s="36">
        <v>41409</v>
      </c>
    </row>
    <row r="2193" spans="2:28" x14ac:dyDescent="0.25">
      <c r="B2193" s="24" t="s">
        <v>31</v>
      </c>
      <c r="C2193" s="24" t="s">
        <v>18</v>
      </c>
      <c r="D2193" s="24" t="s">
        <v>2205</v>
      </c>
      <c r="E2193" s="24" t="s">
        <v>1357</v>
      </c>
      <c r="F2193" s="24" t="s">
        <v>1358</v>
      </c>
      <c r="G2193" s="36">
        <v>41388</v>
      </c>
      <c r="H2193" s="36">
        <v>41387</v>
      </c>
      <c r="I2193" s="12">
        <v>4</v>
      </c>
      <c r="J2193" s="12">
        <v>4</v>
      </c>
      <c r="K2193" s="12">
        <v>4</v>
      </c>
      <c r="L2193" s="24" t="s">
        <v>10597</v>
      </c>
      <c r="M2193" t="str">
        <f>VLOOKUP(LEFT(Incoming_Data[[#This Row],[Object ID]],1),Lookup[#All],2,FALSE)</f>
        <v>Service Request</v>
      </c>
      <c r="N2193" s="36">
        <f>IFERROR(VLOOKUP(Incoming_Data[[#This Row],[Object ID]],SP_Data[#All],2,FALSE),"")</f>
        <v>41393</v>
      </c>
      <c r="O2193" s="36">
        <f>IFERROR(VLOOKUP(Incoming_Data[[#This Row],[Object ID]],Finalized_Data[#All],2,FALSE),"")</f>
        <v>41394</v>
      </c>
      <c r="P21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3" s="6">
        <f>IFERROR(DATE(YEAR(Incoming_Data[[#This Row],[Incoming Day]]),MONTH(Incoming_Data[[#This Row],[Incoming Day]]),1),"")</f>
        <v>41365</v>
      </c>
      <c r="R2193" s="3">
        <f>DATE(YEAR(Incoming_Data[[#This Row],[Incoming Day]]),1,1)</f>
        <v>41275</v>
      </c>
      <c r="S2193" s="6">
        <f>IFERROR(DATE(YEAR(Incoming_Data[[#This Row],[Completed Day]]),MONTH(Incoming_Data[[#This Row],[Completed Day]]),1),"")</f>
        <v>41365</v>
      </c>
      <c r="T2193" s="6">
        <f>IFERROR(DATE(YEAR(Incoming_Data[[#This Row],[Confirmed Day]]),MONTH(Incoming_Data[[#This Row],[Confirmed Day]]),1),"")</f>
        <v>41365</v>
      </c>
      <c r="U2193" s="12">
        <f>IF(ISNUMBER(Incoming_Data[[#This Row],[Completed Day]]),1,0)</f>
        <v>1</v>
      </c>
      <c r="V2193" s="12">
        <f>IF(ISNUMBER(Incoming_Data[[#This Row],[Confirmed Day]]),1,0)</f>
        <v>1</v>
      </c>
      <c r="X2193" t="s">
        <v>7960</v>
      </c>
      <c r="Y2193" s="36">
        <v>41353</v>
      </c>
      <c r="AA2193" t="s">
        <v>1723</v>
      </c>
      <c r="AB2193" s="36">
        <v>41409</v>
      </c>
    </row>
    <row r="2194" spans="2:28" x14ac:dyDescent="0.25">
      <c r="B2194" s="24" t="s">
        <v>31</v>
      </c>
      <c r="C2194" s="24" t="s">
        <v>18</v>
      </c>
      <c r="D2194" s="24" t="s">
        <v>2205</v>
      </c>
      <c r="E2194" s="24" t="s">
        <v>1363</v>
      </c>
      <c r="F2194" s="24" t="s">
        <v>1364</v>
      </c>
      <c r="G2194" s="36">
        <v>41388</v>
      </c>
      <c r="H2194" s="36">
        <v>41388</v>
      </c>
      <c r="I2194" s="12">
        <v>4</v>
      </c>
      <c r="J2194" s="12">
        <v>4</v>
      </c>
      <c r="K2194" s="12">
        <v>4</v>
      </c>
      <c r="L2194" s="24" t="s">
        <v>10597</v>
      </c>
      <c r="M2194" t="str">
        <f>VLOOKUP(LEFT(Incoming_Data[[#This Row],[Object ID]],1),Lookup[#All],2,FALSE)</f>
        <v>Service Request</v>
      </c>
      <c r="N2194" s="36" t="str">
        <f>IFERROR(VLOOKUP(Incoming_Data[[#This Row],[Object ID]],SP_Data[#All],2,FALSE),"")</f>
        <v/>
      </c>
      <c r="O2194" s="36">
        <f>IFERROR(VLOOKUP(Incoming_Data[[#This Row],[Object ID]],Finalized_Data[#All],2,FALSE),"")</f>
        <v>41410</v>
      </c>
      <c r="P21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194" s="6">
        <f>IFERROR(DATE(YEAR(Incoming_Data[[#This Row],[Incoming Day]]),MONTH(Incoming_Data[[#This Row],[Incoming Day]]),1),"")</f>
        <v>41365</v>
      </c>
      <c r="R2194" s="3">
        <f>DATE(YEAR(Incoming_Data[[#This Row],[Incoming Day]]),1,1)</f>
        <v>41275</v>
      </c>
      <c r="S2194" s="6" t="str">
        <f>IFERROR(DATE(YEAR(Incoming_Data[[#This Row],[Completed Day]]),MONTH(Incoming_Data[[#This Row],[Completed Day]]),1),"")</f>
        <v/>
      </c>
      <c r="T2194" s="6">
        <f>IFERROR(DATE(YEAR(Incoming_Data[[#This Row],[Confirmed Day]]),MONTH(Incoming_Data[[#This Row],[Confirmed Day]]),1),"")</f>
        <v>41395</v>
      </c>
      <c r="U2194" s="12">
        <f>IF(ISNUMBER(Incoming_Data[[#This Row],[Completed Day]]),1,0)</f>
        <v>0</v>
      </c>
      <c r="V2194" s="12">
        <f>IF(ISNUMBER(Incoming_Data[[#This Row],[Confirmed Day]]),1,0)</f>
        <v>1</v>
      </c>
      <c r="X2194" t="s">
        <v>7956</v>
      </c>
      <c r="Y2194" s="36">
        <v>41353</v>
      </c>
      <c r="AA2194" t="s">
        <v>1570</v>
      </c>
      <c r="AB2194" s="36">
        <v>41410</v>
      </c>
    </row>
    <row r="2195" spans="2:28" x14ac:dyDescent="0.25">
      <c r="B2195" s="24" t="s">
        <v>31</v>
      </c>
      <c r="C2195" s="24" t="s">
        <v>18</v>
      </c>
      <c r="D2195" s="24" t="s">
        <v>2205</v>
      </c>
      <c r="E2195" s="24" t="s">
        <v>1365</v>
      </c>
      <c r="F2195" s="24" t="s">
        <v>1366</v>
      </c>
      <c r="G2195" s="36">
        <v>41389</v>
      </c>
      <c r="H2195" s="36">
        <v>41388</v>
      </c>
      <c r="I2195" s="12">
        <v>3</v>
      </c>
      <c r="J2195" s="12">
        <v>4</v>
      </c>
      <c r="K2195" s="12">
        <v>4</v>
      </c>
      <c r="L2195" s="24" t="s">
        <v>10597</v>
      </c>
      <c r="M2195" t="str">
        <f>VLOOKUP(LEFT(Incoming_Data[[#This Row],[Object ID]],1),Lookup[#All],2,FALSE)</f>
        <v>Service Request</v>
      </c>
      <c r="N2195" s="36">
        <f>IFERROR(VLOOKUP(Incoming_Data[[#This Row],[Object ID]],SP_Data[#All],2,FALSE),"")</f>
        <v>41394</v>
      </c>
      <c r="O2195" s="36">
        <f>IFERROR(VLOOKUP(Incoming_Data[[#This Row],[Object ID]],Finalized_Data[#All],2,FALSE),"")</f>
        <v>41394</v>
      </c>
      <c r="P21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5" s="6">
        <f>IFERROR(DATE(YEAR(Incoming_Data[[#This Row],[Incoming Day]]),MONTH(Incoming_Data[[#This Row],[Incoming Day]]),1),"")</f>
        <v>41365</v>
      </c>
      <c r="R2195" s="3">
        <f>DATE(YEAR(Incoming_Data[[#This Row],[Incoming Day]]),1,1)</f>
        <v>41275</v>
      </c>
      <c r="S2195" s="6">
        <f>IFERROR(DATE(YEAR(Incoming_Data[[#This Row],[Completed Day]]),MONTH(Incoming_Data[[#This Row],[Completed Day]]),1),"")</f>
        <v>41365</v>
      </c>
      <c r="T2195" s="6">
        <f>IFERROR(DATE(YEAR(Incoming_Data[[#This Row],[Confirmed Day]]),MONTH(Incoming_Data[[#This Row],[Confirmed Day]]),1),"")</f>
        <v>41365</v>
      </c>
      <c r="U2195" s="12">
        <f>IF(ISNUMBER(Incoming_Data[[#This Row],[Completed Day]]),1,0)</f>
        <v>1</v>
      </c>
      <c r="V2195" s="12">
        <f>IF(ISNUMBER(Incoming_Data[[#This Row],[Confirmed Day]]),1,0)</f>
        <v>1</v>
      </c>
      <c r="X2195" t="s">
        <v>7951</v>
      </c>
      <c r="Y2195" s="36">
        <v>41384</v>
      </c>
      <c r="AA2195" t="s">
        <v>1278</v>
      </c>
      <c r="AB2195" s="36">
        <v>41409</v>
      </c>
    </row>
    <row r="2196" spans="2:28" x14ac:dyDescent="0.25">
      <c r="B2196" s="24" t="s">
        <v>31</v>
      </c>
      <c r="C2196" s="24" t="s">
        <v>18</v>
      </c>
      <c r="D2196" s="24" t="s">
        <v>2205</v>
      </c>
      <c r="E2196" s="24" t="s">
        <v>1367</v>
      </c>
      <c r="F2196" s="24" t="s">
        <v>1368</v>
      </c>
      <c r="G2196" s="36">
        <v>41389</v>
      </c>
      <c r="H2196" s="36">
        <v>41388</v>
      </c>
      <c r="I2196" s="12">
        <v>4</v>
      </c>
      <c r="J2196" s="12">
        <v>4</v>
      </c>
      <c r="K2196" s="12">
        <v>4</v>
      </c>
      <c r="L2196" s="24" t="s">
        <v>10597</v>
      </c>
      <c r="M2196" t="str">
        <f>VLOOKUP(LEFT(Incoming_Data[[#This Row],[Object ID]],1),Lookup[#All],2,FALSE)</f>
        <v>Service Request</v>
      </c>
      <c r="N2196" s="36">
        <f>IFERROR(VLOOKUP(Incoming_Data[[#This Row],[Object ID]],SP_Data[#All],2,FALSE),"")</f>
        <v>41393</v>
      </c>
      <c r="O2196" s="36">
        <f>IFERROR(VLOOKUP(Incoming_Data[[#This Row],[Object ID]],Finalized_Data[#All],2,FALSE),"")</f>
        <v>41424</v>
      </c>
      <c r="P21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6" s="6">
        <f>IFERROR(DATE(YEAR(Incoming_Data[[#This Row],[Incoming Day]]),MONTH(Incoming_Data[[#This Row],[Incoming Day]]),1),"")</f>
        <v>41365</v>
      </c>
      <c r="R2196" s="3">
        <f>DATE(YEAR(Incoming_Data[[#This Row],[Incoming Day]]),1,1)</f>
        <v>41275</v>
      </c>
      <c r="S2196" s="6">
        <f>IFERROR(DATE(YEAR(Incoming_Data[[#This Row],[Completed Day]]),MONTH(Incoming_Data[[#This Row],[Completed Day]]),1),"")</f>
        <v>41365</v>
      </c>
      <c r="T2196" s="6">
        <f>IFERROR(DATE(YEAR(Incoming_Data[[#This Row],[Confirmed Day]]),MONTH(Incoming_Data[[#This Row],[Confirmed Day]]),1),"")</f>
        <v>41395</v>
      </c>
      <c r="U2196" s="12">
        <f>IF(ISNUMBER(Incoming_Data[[#This Row],[Completed Day]]),1,0)</f>
        <v>1</v>
      </c>
      <c r="V2196" s="12">
        <f>IF(ISNUMBER(Incoming_Data[[#This Row],[Confirmed Day]]),1,0)</f>
        <v>1</v>
      </c>
      <c r="X2196" t="s">
        <v>7947</v>
      </c>
      <c r="Y2196" s="36">
        <v>41353</v>
      </c>
      <c r="AA2196" t="s">
        <v>2714</v>
      </c>
      <c r="AB2196" s="36">
        <v>41421</v>
      </c>
    </row>
    <row r="2197" spans="2:28" x14ac:dyDescent="0.25">
      <c r="B2197" s="24" t="s">
        <v>31</v>
      </c>
      <c r="C2197" s="24" t="s">
        <v>18</v>
      </c>
      <c r="D2197" s="24" t="s">
        <v>2205</v>
      </c>
      <c r="E2197" s="24" t="s">
        <v>1371</v>
      </c>
      <c r="F2197" s="24" t="s">
        <v>1372</v>
      </c>
      <c r="G2197" s="36">
        <v>41390</v>
      </c>
      <c r="H2197" s="36">
        <v>41390</v>
      </c>
      <c r="I2197" s="12">
        <v>4</v>
      </c>
      <c r="J2197" s="12">
        <v>4</v>
      </c>
      <c r="K2197" s="12">
        <v>4</v>
      </c>
      <c r="L2197" s="24" t="s">
        <v>10597</v>
      </c>
      <c r="M2197" t="str">
        <f>VLOOKUP(LEFT(Incoming_Data[[#This Row],[Object ID]],1),Lookup[#All],2,FALSE)</f>
        <v>Service Request</v>
      </c>
      <c r="N2197" s="36">
        <f>IFERROR(VLOOKUP(Incoming_Data[[#This Row],[Object ID]],SP_Data[#All],2,FALSE),"")</f>
        <v>41393</v>
      </c>
      <c r="O2197" s="36">
        <f>IFERROR(VLOOKUP(Incoming_Data[[#This Row],[Object ID]],Finalized_Data[#All],2,FALSE),"")</f>
        <v>41424</v>
      </c>
      <c r="P21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7" s="6">
        <f>IFERROR(DATE(YEAR(Incoming_Data[[#This Row],[Incoming Day]]),MONTH(Incoming_Data[[#This Row],[Incoming Day]]),1),"")</f>
        <v>41365</v>
      </c>
      <c r="R2197" s="3">
        <f>DATE(YEAR(Incoming_Data[[#This Row],[Incoming Day]]),1,1)</f>
        <v>41275</v>
      </c>
      <c r="S2197" s="6">
        <f>IFERROR(DATE(YEAR(Incoming_Data[[#This Row],[Completed Day]]),MONTH(Incoming_Data[[#This Row],[Completed Day]]),1),"")</f>
        <v>41365</v>
      </c>
      <c r="T2197" s="6">
        <f>IFERROR(DATE(YEAR(Incoming_Data[[#This Row],[Confirmed Day]]),MONTH(Incoming_Data[[#This Row],[Confirmed Day]]),1),"")</f>
        <v>41395</v>
      </c>
      <c r="U2197" s="12">
        <f>IF(ISNUMBER(Incoming_Data[[#This Row],[Completed Day]]),1,0)</f>
        <v>1</v>
      </c>
      <c r="V2197" s="12">
        <f>IF(ISNUMBER(Incoming_Data[[#This Row],[Confirmed Day]]),1,0)</f>
        <v>1</v>
      </c>
      <c r="X2197" t="s">
        <v>7943</v>
      </c>
      <c r="Y2197" s="36">
        <v>41353</v>
      </c>
      <c r="AA2197" t="s">
        <v>1572</v>
      </c>
      <c r="AB2197" s="36">
        <v>41410</v>
      </c>
    </row>
    <row r="2198" spans="2:28" x14ac:dyDescent="0.25">
      <c r="B2198" s="24" t="s">
        <v>31</v>
      </c>
      <c r="C2198" s="24" t="s">
        <v>18</v>
      </c>
      <c r="D2198" s="24" t="s">
        <v>2205</v>
      </c>
      <c r="E2198" s="24" t="s">
        <v>1373</v>
      </c>
      <c r="F2198" s="24" t="s">
        <v>1374</v>
      </c>
      <c r="G2198" s="36">
        <v>41391</v>
      </c>
      <c r="H2198" s="36">
        <v>41390</v>
      </c>
      <c r="I2198" s="12">
        <v>3</v>
      </c>
      <c r="J2198" s="12">
        <v>4</v>
      </c>
      <c r="K2198" s="12">
        <v>4</v>
      </c>
      <c r="L2198" s="24" t="s">
        <v>10597</v>
      </c>
      <c r="M2198" t="str">
        <f>VLOOKUP(LEFT(Incoming_Data[[#This Row],[Object ID]],1),Lookup[#All],2,FALSE)</f>
        <v>Service Request</v>
      </c>
      <c r="N2198" s="36">
        <f>IFERROR(VLOOKUP(Incoming_Data[[#This Row],[Object ID]],SP_Data[#All],2,FALSE),"")</f>
        <v>41395</v>
      </c>
      <c r="O2198" s="36">
        <f>IFERROR(VLOOKUP(Incoming_Data[[#This Row],[Object ID]],Finalized_Data[#All],2,FALSE),"")</f>
        <v>41395</v>
      </c>
      <c r="P21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8" s="6">
        <f>IFERROR(DATE(YEAR(Incoming_Data[[#This Row],[Incoming Day]]),MONTH(Incoming_Data[[#This Row],[Incoming Day]]),1),"")</f>
        <v>41365</v>
      </c>
      <c r="R2198" s="3">
        <f>DATE(YEAR(Incoming_Data[[#This Row],[Incoming Day]]),1,1)</f>
        <v>41275</v>
      </c>
      <c r="S2198" s="6">
        <f>IFERROR(DATE(YEAR(Incoming_Data[[#This Row],[Completed Day]]),MONTH(Incoming_Data[[#This Row],[Completed Day]]),1),"")</f>
        <v>41395</v>
      </c>
      <c r="T2198" s="6">
        <f>IFERROR(DATE(YEAR(Incoming_Data[[#This Row],[Confirmed Day]]),MONTH(Incoming_Data[[#This Row],[Confirmed Day]]),1),"")</f>
        <v>41395</v>
      </c>
      <c r="U2198" s="12">
        <f>IF(ISNUMBER(Incoming_Data[[#This Row],[Completed Day]]),1,0)</f>
        <v>1</v>
      </c>
      <c r="V2198" s="12">
        <f>IF(ISNUMBER(Incoming_Data[[#This Row],[Confirmed Day]]),1,0)</f>
        <v>1</v>
      </c>
      <c r="X2198" t="s">
        <v>7934</v>
      </c>
      <c r="Y2198" s="36">
        <v>41353</v>
      </c>
      <c r="AA2198" t="s">
        <v>1725</v>
      </c>
      <c r="AB2198" s="36">
        <v>41424</v>
      </c>
    </row>
    <row r="2199" spans="2:28" x14ac:dyDescent="0.25">
      <c r="B2199" s="24" t="s">
        <v>31</v>
      </c>
      <c r="C2199" s="24" t="s">
        <v>18</v>
      </c>
      <c r="D2199" s="24" t="s">
        <v>2205</v>
      </c>
      <c r="E2199" s="24" t="s">
        <v>1377</v>
      </c>
      <c r="F2199" s="24" t="s">
        <v>1378</v>
      </c>
      <c r="G2199" s="36">
        <v>41394</v>
      </c>
      <c r="H2199" s="36">
        <v>41394</v>
      </c>
      <c r="I2199" s="12">
        <v>3</v>
      </c>
      <c r="J2199" s="12">
        <v>4</v>
      </c>
      <c r="K2199" s="12">
        <v>4</v>
      </c>
      <c r="L2199" s="24" t="s">
        <v>10597</v>
      </c>
      <c r="M2199" t="str">
        <f>VLOOKUP(LEFT(Incoming_Data[[#This Row],[Object ID]],1),Lookup[#All],2,FALSE)</f>
        <v>Service Request</v>
      </c>
      <c r="N2199" s="36">
        <f>IFERROR(VLOOKUP(Incoming_Data[[#This Row],[Object ID]],SP_Data[#All],2,FALSE),"")</f>
        <v>41395</v>
      </c>
      <c r="O2199" s="36">
        <f>IFERROR(VLOOKUP(Incoming_Data[[#This Row],[Object ID]],Finalized_Data[#All],2,FALSE),"")</f>
        <v>41426</v>
      </c>
      <c r="P21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199" s="6">
        <f>IFERROR(DATE(YEAR(Incoming_Data[[#This Row],[Incoming Day]]),MONTH(Incoming_Data[[#This Row],[Incoming Day]]),1),"")</f>
        <v>41365</v>
      </c>
      <c r="R2199" s="3">
        <f>DATE(YEAR(Incoming_Data[[#This Row],[Incoming Day]]),1,1)</f>
        <v>41275</v>
      </c>
      <c r="S2199" s="6">
        <f>IFERROR(DATE(YEAR(Incoming_Data[[#This Row],[Completed Day]]),MONTH(Incoming_Data[[#This Row],[Completed Day]]),1),"")</f>
        <v>41395</v>
      </c>
      <c r="T2199" s="6">
        <f>IFERROR(DATE(YEAR(Incoming_Data[[#This Row],[Confirmed Day]]),MONTH(Incoming_Data[[#This Row],[Confirmed Day]]),1),"")</f>
        <v>41426</v>
      </c>
      <c r="U2199" s="12">
        <f>IF(ISNUMBER(Incoming_Data[[#This Row],[Completed Day]]),1,0)</f>
        <v>1</v>
      </c>
      <c r="V2199" s="12">
        <f>IF(ISNUMBER(Incoming_Data[[#This Row],[Confirmed Day]]),1,0)</f>
        <v>1</v>
      </c>
      <c r="X2199" t="s">
        <v>7939</v>
      </c>
      <c r="Y2199" s="36">
        <v>41353</v>
      </c>
      <c r="AA2199" t="s">
        <v>1280</v>
      </c>
      <c r="AB2199" s="36">
        <v>41411</v>
      </c>
    </row>
    <row r="2200" spans="2:28" x14ac:dyDescent="0.25">
      <c r="B2200" s="24" t="s">
        <v>31</v>
      </c>
      <c r="C2200" s="24" t="s">
        <v>18</v>
      </c>
      <c r="D2200" s="24" t="s">
        <v>2205</v>
      </c>
      <c r="E2200" s="24" t="s">
        <v>1379</v>
      </c>
      <c r="F2200" s="24" t="s">
        <v>1380</v>
      </c>
      <c r="G2200" s="36">
        <v>41394</v>
      </c>
      <c r="H2200" s="36">
        <v>41394</v>
      </c>
      <c r="I2200" s="12">
        <v>4</v>
      </c>
      <c r="J2200" s="12">
        <v>4</v>
      </c>
      <c r="K2200" s="12">
        <v>4</v>
      </c>
      <c r="L2200" s="24" t="s">
        <v>10597</v>
      </c>
      <c r="M2200" t="str">
        <f>VLOOKUP(LEFT(Incoming_Data[[#This Row],[Object ID]],1),Lookup[#All],2,FALSE)</f>
        <v>Service Request</v>
      </c>
      <c r="N2200" s="36">
        <f>IFERROR(VLOOKUP(Incoming_Data[[#This Row],[Object ID]],SP_Data[#All],2,FALSE),"")</f>
        <v>41395</v>
      </c>
      <c r="O2200" s="36">
        <f>IFERROR(VLOOKUP(Incoming_Data[[#This Row],[Object ID]],Finalized_Data[#All],2,FALSE),"")</f>
        <v>41426</v>
      </c>
      <c r="P22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0" s="6">
        <f>IFERROR(DATE(YEAR(Incoming_Data[[#This Row],[Incoming Day]]),MONTH(Incoming_Data[[#This Row],[Incoming Day]]),1),"")</f>
        <v>41365</v>
      </c>
      <c r="R2200" s="3">
        <f>DATE(YEAR(Incoming_Data[[#This Row],[Incoming Day]]),1,1)</f>
        <v>41275</v>
      </c>
      <c r="S2200" s="6">
        <f>IFERROR(DATE(YEAR(Incoming_Data[[#This Row],[Completed Day]]),MONTH(Incoming_Data[[#This Row],[Completed Day]]),1),"")</f>
        <v>41395</v>
      </c>
      <c r="T2200" s="6">
        <f>IFERROR(DATE(YEAR(Incoming_Data[[#This Row],[Confirmed Day]]),MONTH(Incoming_Data[[#This Row],[Confirmed Day]]),1),"")</f>
        <v>41426</v>
      </c>
      <c r="U2200" s="12">
        <f>IF(ISNUMBER(Incoming_Data[[#This Row],[Completed Day]]),1,0)</f>
        <v>1</v>
      </c>
      <c r="V2200" s="12">
        <f>IF(ISNUMBER(Incoming_Data[[#This Row],[Confirmed Day]]),1,0)</f>
        <v>1</v>
      </c>
      <c r="X2200" t="s">
        <v>7926</v>
      </c>
      <c r="Y2200" s="36">
        <v>41353</v>
      </c>
      <c r="AA2200" t="s">
        <v>1574</v>
      </c>
      <c r="AB2200" s="36">
        <v>41410</v>
      </c>
    </row>
    <row r="2201" spans="2:28" x14ac:dyDescent="0.25">
      <c r="B2201" s="24" t="s">
        <v>31</v>
      </c>
      <c r="C2201" s="24" t="s">
        <v>18</v>
      </c>
      <c r="D2201" s="24" t="s">
        <v>2205</v>
      </c>
      <c r="E2201" s="24" t="s">
        <v>1381</v>
      </c>
      <c r="F2201" s="24" t="s">
        <v>1382</v>
      </c>
      <c r="G2201" s="36">
        <v>41394</v>
      </c>
      <c r="H2201" s="36">
        <v>41394</v>
      </c>
      <c r="I2201" s="12">
        <v>3</v>
      </c>
      <c r="J2201" s="12">
        <v>4</v>
      </c>
      <c r="K2201" s="12">
        <v>4</v>
      </c>
      <c r="L2201" s="24" t="s">
        <v>10597</v>
      </c>
      <c r="M2201" t="str">
        <f>VLOOKUP(LEFT(Incoming_Data[[#This Row],[Object ID]],1),Lookup[#All],2,FALSE)</f>
        <v>Service Request</v>
      </c>
      <c r="N2201" s="36">
        <f>IFERROR(VLOOKUP(Incoming_Data[[#This Row],[Object ID]],SP_Data[#All],2,FALSE),"")</f>
        <v>41394</v>
      </c>
      <c r="O2201" s="36">
        <f>IFERROR(VLOOKUP(Incoming_Data[[#This Row],[Object ID]],Finalized_Data[#All],2,FALSE),"")</f>
        <v>41425</v>
      </c>
      <c r="P22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1" s="6">
        <f>IFERROR(DATE(YEAR(Incoming_Data[[#This Row],[Incoming Day]]),MONTH(Incoming_Data[[#This Row],[Incoming Day]]),1),"")</f>
        <v>41365</v>
      </c>
      <c r="R2201" s="3">
        <f>DATE(YEAR(Incoming_Data[[#This Row],[Incoming Day]]),1,1)</f>
        <v>41275</v>
      </c>
      <c r="S2201" s="6">
        <f>IFERROR(DATE(YEAR(Incoming_Data[[#This Row],[Completed Day]]),MONTH(Incoming_Data[[#This Row],[Completed Day]]),1),"")</f>
        <v>41365</v>
      </c>
      <c r="T2201" s="6">
        <f>IFERROR(DATE(YEAR(Incoming_Data[[#This Row],[Confirmed Day]]),MONTH(Incoming_Data[[#This Row],[Confirmed Day]]),1),"")</f>
        <v>41395</v>
      </c>
      <c r="U2201" s="12">
        <f>IF(ISNUMBER(Incoming_Data[[#This Row],[Completed Day]]),1,0)</f>
        <v>1</v>
      </c>
      <c r="V2201" s="12">
        <f>IF(ISNUMBER(Incoming_Data[[#This Row],[Confirmed Day]]),1,0)</f>
        <v>1</v>
      </c>
      <c r="X2201" t="s">
        <v>7921</v>
      </c>
      <c r="Y2201" s="36">
        <v>41353</v>
      </c>
      <c r="AA2201" t="s">
        <v>1282</v>
      </c>
      <c r="AB2201" s="36">
        <v>41416</v>
      </c>
    </row>
    <row r="2202" spans="2:28" x14ac:dyDescent="0.25">
      <c r="B2202" s="24" t="s">
        <v>31</v>
      </c>
      <c r="C2202" s="24" t="s">
        <v>18</v>
      </c>
      <c r="D2202" s="24" t="s">
        <v>2205</v>
      </c>
      <c r="E2202" s="24" t="s">
        <v>12141</v>
      </c>
      <c r="F2202" s="24" t="s">
        <v>10610</v>
      </c>
      <c r="G2202" s="36">
        <v>41395</v>
      </c>
      <c r="H2202" s="36">
        <v>41395</v>
      </c>
      <c r="I2202" s="12">
        <v>3</v>
      </c>
      <c r="J2202" s="12">
        <v>4</v>
      </c>
      <c r="K2202" s="12">
        <v>4</v>
      </c>
      <c r="L2202" s="24" t="s">
        <v>10599</v>
      </c>
      <c r="M2202" t="str">
        <f>VLOOKUP(LEFT(Incoming_Data[[#This Row],[Object ID]],1),Lookup[#All],2,FALSE)</f>
        <v>Service Request</v>
      </c>
      <c r="N2202" s="36">
        <f>IFERROR(VLOOKUP(Incoming_Data[[#This Row],[Object ID]],SP_Data[#All],2,FALSE),"")</f>
        <v>41402</v>
      </c>
      <c r="O2202" s="36" t="str">
        <f>IFERROR(VLOOKUP(Incoming_Data[[#This Row],[Object ID]],Finalized_Data[#All],2,FALSE),"")</f>
        <v/>
      </c>
      <c r="P22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2" s="6">
        <f>IFERROR(DATE(YEAR(Incoming_Data[[#This Row],[Incoming Day]]),MONTH(Incoming_Data[[#This Row],[Incoming Day]]),1),"")</f>
        <v>41395</v>
      </c>
      <c r="R2202" s="3">
        <f>DATE(YEAR(Incoming_Data[[#This Row],[Incoming Day]]),1,1)</f>
        <v>41275</v>
      </c>
      <c r="S2202" s="6">
        <f>IFERROR(DATE(YEAR(Incoming_Data[[#This Row],[Completed Day]]),MONTH(Incoming_Data[[#This Row],[Completed Day]]),1),"")</f>
        <v>41395</v>
      </c>
      <c r="T2202" s="6" t="str">
        <f>IFERROR(DATE(YEAR(Incoming_Data[[#This Row],[Confirmed Day]]),MONTH(Incoming_Data[[#This Row],[Confirmed Day]]),1),"")</f>
        <v/>
      </c>
      <c r="U2202" s="12">
        <f>IF(ISNUMBER(Incoming_Data[[#This Row],[Completed Day]]),1,0)</f>
        <v>1</v>
      </c>
      <c r="V2202" s="12">
        <f>IF(ISNUMBER(Incoming_Data[[#This Row],[Confirmed Day]]),1,0)</f>
        <v>0</v>
      </c>
      <c r="X2202" t="s">
        <v>7917</v>
      </c>
      <c r="Y2202" s="36">
        <v>41353</v>
      </c>
      <c r="AA2202" t="s">
        <v>1284</v>
      </c>
      <c r="AB2202" s="36">
        <v>41422</v>
      </c>
    </row>
    <row r="2203" spans="2:28" x14ac:dyDescent="0.25">
      <c r="B2203" s="24" t="s">
        <v>31</v>
      </c>
      <c r="C2203" s="24" t="s">
        <v>18</v>
      </c>
      <c r="D2203" s="24" t="s">
        <v>2205</v>
      </c>
      <c r="E2203" s="24" t="s">
        <v>12142</v>
      </c>
      <c r="F2203" s="24" t="s">
        <v>12143</v>
      </c>
      <c r="G2203" s="36">
        <v>41401</v>
      </c>
      <c r="H2203" s="36">
        <v>41401</v>
      </c>
      <c r="I2203" s="12">
        <v>4</v>
      </c>
      <c r="J2203" s="12">
        <v>4</v>
      </c>
      <c r="K2203" s="12">
        <v>4</v>
      </c>
      <c r="L2203" s="24" t="s">
        <v>10599</v>
      </c>
      <c r="M2203" t="str">
        <f>VLOOKUP(LEFT(Incoming_Data[[#This Row],[Object ID]],1),Lookup[#All],2,FALSE)</f>
        <v>Service Request</v>
      </c>
      <c r="N2203" s="36">
        <f>IFERROR(VLOOKUP(Incoming_Data[[#This Row],[Object ID]],SP_Data[#All],2,FALSE),"")</f>
        <v>41402</v>
      </c>
      <c r="O2203" s="36" t="str">
        <f>IFERROR(VLOOKUP(Incoming_Data[[#This Row],[Object ID]],Finalized_Data[#All],2,FALSE),"")</f>
        <v/>
      </c>
      <c r="P22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3" s="6">
        <f>IFERROR(DATE(YEAR(Incoming_Data[[#This Row],[Incoming Day]]),MONTH(Incoming_Data[[#This Row],[Incoming Day]]),1),"")</f>
        <v>41395</v>
      </c>
      <c r="R2203" s="3">
        <f>DATE(YEAR(Incoming_Data[[#This Row],[Incoming Day]]),1,1)</f>
        <v>41275</v>
      </c>
      <c r="S2203" s="6">
        <f>IFERROR(DATE(YEAR(Incoming_Data[[#This Row],[Completed Day]]),MONTH(Incoming_Data[[#This Row],[Completed Day]]),1),"")</f>
        <v>41395</v>
      </c>
      <c r="T2203" s="6" t="str">
        <f>IFERROR(DATE(YEAR(Incoming_Data[[#This Row],[Confirmed Day]]),MONTH(Incoming_Data[[#This Row],[Confirmed Day]]),1),"")</f>
        <v/>
      </c>
      <c r="U2203" s="12">
        <f>IF(ISNUMBER(Incoming_Data[[#This Row],[Completed Day]]),1,0)</f>
        <v>1</v>
      </c>
      <c r="V2203" s="12">
        <f>IF(ISNUMBER(Incoming_Data[[#This Row],[Confirmed Day]]),1,0)</f>
        <v>0</v>
      </c>
      <c r="X2203" t="s">
        <v>7904</v>
      </c>
      <c r="Y2203" s="36">
        <v>41353</v>
      </c>
      <c r="AA2203" t="s">
        <v>1882</v>
      </c>
      <c r="AB2203" s="36">
        <v>41414</v>
      </c>
    </row>
    <row r="2204" spans="2:28" x14ac:dyDescent="0.25">
      <c r="B2204" s="24" t="s">
        <v>31</v>
      </c>
      <c r="C2204" s="24" t="s">
        <v>18</v>
      </c>
      <c r="D2204" s="24" t="s">
        <v>2205</v>
      </c>
      <c r="E2204" s="24" t="s">
        <v>12144</v>
      </c>
      <c r="F2204" s="24" t="s">
        <v>12145</v>
      </c>
      <c r="G2204" s="36">
        <v>41402</v>
      </c>
      <c r="H2204" s="36">
        <v>41401</v>
      </c>
      <c r="I2204" s="12">
        <v>3</v>
      </c>
      <c r="J2204" s="12">
        <v>4</v>
      </c>
      <c r="K2204" s="12">
        <v>4</v>
      </c>
      <c r="L2204" s="24" t="s">
        <v>10599</v>
      </c>
      <c r="M2204" t="str">
        <f>VLOOKUP(LEFT(Incoming_Data[[#This Row],[Object ID]],1),Lookup[#All],2,FALSE)</f>
        <v>Service Request</v>
      </c>
      <c r="N2204" s="36">
        <f>IFERROR(VLOOKUP(Incoming_Data[[#This Row],[Object ID]],SP_Data[#All],2,FALSE),"")</f>
        <v>41410</v>
      </c>
      <c r="O2204" s="36" t="str">
        <f>IFERROR(VLOOKUP(Incoming_Data[[#This Row],[Object ID]],Finalized_Data[#All],2,FALSE),"")</f>
        <v/>
      </c>
      <c r="P22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4" s="6">
        <f>IFERROR(DATE(YEAR(Incoming_Data[[#This Row],[Incoming Day]]),MONTH(Incoming_Data[[#This Row],[Incoming Day]]),1),"")</f>
        <v>41395</v>
      </c>
      <c r="R2204" s="3">
        <f>DATE(YEAR(Incoming_Data[[#This Row],[Incoming Day]]),1,1)</f>
        <v>41275</v>
      </c>
      <c r="S2204" s="6">
        <f>IFERROR(DATE(YEAR(Incoming_Data[[#This Row],[Completed Day]]),MONTH(Incoming_Data[[#This Row],[Completed Day]]),1),"")</f>
        <v>41395</v>
      </c>
      <c r="T2204" s="6" t="str">
        <f>IFERROR(DATE(YEAR(Incoming_Data[[#This Row],[Confirmed Day]]),MONTH(Incoming_Data[[#This Row],[Confirmed Day]]),1),"")</f>
        <v/>
      </c>
      <c r="U2204" s="12">
        <f>IF(ISNUMBER(Incoming_Data[[#This Row],[Completed Day]]),1,0)</f>
        <v>1</v>
      </c>
      <c r="V2204" s="12">
        <f>IF(ISNUMBER(Incoming_Data[[#This Row],[Confirmed Day]]),1,0)</f>
        <v>0</v>
      </c>
      <c r="X2204" t="s">
        <v>7900</v>
      </c>
      <c r="Y2204" s="36">
        <v>41353</v>
      </c>
      <c r="AA2204" t="s">
        <v>1286</v>
      </c>
      <c r="AB2204" s="36">
        <v>41422</v>
      </c>
    </row>
    <row r="2205" spans="2:28" x14ac:dyDescent="0.25">
      <c r="B2205" s="24" t="s">
        <v>31</v>
      </c>
      <c r="C2205" s="24" t="s">
        <v>18</v>
      </c>
      <c r="D2205" s="24" t="s">
        <v>2205</v>
      </c>
      <c r="E2205" s="24" t="s">
        <v>1399</v>
      </c>
      <c r="F2205" s="24" t="s">
        <v>1400</v>
      </c>
      <c r="G2205" s="36">
        <v>41403</v>
      </c>
      <c r="H2205" s="36">
        <v>41403</v>
      </c>
      <c r="I2205" s="12">
        <v>1</v>
      </c>
      <c r="J2205" s="12">
        <v>3</v>
      </c>
      <c r="K2205" s="12">
        <v>3</v>
      </c>
      <c r="L2205" s="24" t="s">
        <v>10597</v>
      </c>
      <c r="M2205" t="str">
        <f>VLOOKUP(LEFT(Incoming_Data[[#This Row],[Object ID]],1),Lookup[#All],2,FALSE)</f>
        <v>Service Request</v>
      </c>
      <c r="N2205" s="36">
        <f>IFERROR(VLOOKUP(Incoming_Data[[#This Row],[Object ID]],SP_Data[#All],2,FALSE),"")</f>
        <v>41423</v>
      </c>
      <c r="O2205" s="36">
        <f>IFERROR(VLOOKUP(Incoming_Data[[#This Row],[Object ID]],Finalized_Data[#All],2,FALSE),"")</f>
        <v>41423</v>
      </c>
      <c r="P22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5" s="6">
        <f>IFERROR(DATE(YEAR(Incoming_Data[[#This Row],[Incoming Day]]),MONTH(Incoming_Data[[#This Row],[Incoming Day]]),1),"")</f>
        <v>41395</v>
      </c>
      <c r="R2205" s="3">
        <f>DATE(YEAR(Incoming_Data[[#This Row],[Incoming Day]]),1,1)</f>
        <v>41275</v>
      </c>
      <c r="S2205" s="6">
        <f>IFERROR(DATE(YEAR(Incoming_Data[[#This Row],[Completed Day]]),MONTH(Incoming_Data[[#This Row],[Completed Day]]),1),"")</f>
        <v>41395</v>
      </c>
      <c r="T2205" s="6">
        <f>IFERROR(DATE(YEAR(Incoming_Data[[#This Row],[Confirmed Day]]),MONTH(Incoming_Data[[#This Row],[Confirmed Day]]),1),"")</f>
        <v>41395</v>
      </c>
      <c r="U2205" s="12">
        <f>IF(ISNUMBER(Incoming_Data[[#This Row],[Completed Day]]),1,0)</f>
        <v>1</v>
      </c>
      <c r="V2205" s="12">
        <f>IF(ISNUMBER(Incoming_Data[[#This Row],[Confirmed Day]]),1,0)</f>
        <v>1</v>
      </c>
      <c r="X2205" t="s">
        <v>7909</v>
      </c>
      <c r="Y2205" s="36">
        <v>41353</v>
      </c>
      <c r="AA2205" t="s">
        <v>1727</v>
      </c>
      <c r="AB2205" s="36">
        <v>41415</v>
      </c>
    </row>
    <row r="2206" spans="2:28" x14ac:dyDescent="0.25">
      <c r="B2206" s="24" t="s">
        <v>31</v>
      </c>
      <c r="C2206" s="24" t="s">
        <v>18</v>
      </c>
      <c r="D2206" s="24" t="s">
        <v>2205</v>
      </c>
      <c r="E2206" s="24" t="s">
        <v>12146</v>
      </c>
      <c r="F2206" s="24" t="s">
        <v>12147</v>
      </c>
      <c r="G2206" s="36">
        <v>41409</v>
      </c>
      <c r="H2206" s="36">
        <v>41409</v>
      </c>
      <c r="I2206" s="12">
        <v>4</v>
      </c>
      <c r="J2206" s="12">
        <v>4</v>
      </c>
      <c r="K2206" s="12">
        <v>4</v>
      </c>
      <c r="L2206" s="24" t="s">
        <v>10599</v>
      </c>
      <c r="M2206" t="str">
        <f>VLOOKUP(LEFT(Incoming_Data[[#This Row],[Object ID]],1),Lookup[#All],2,FALSE)</f>
        <v>Service Request</v>
      </c>
      <c r="N2206" s="36">
        <f>IFERROR(VLOOKUP(Incoming_Data[[#This Row],[Object ID]],SP_Data[#All],2,FALSE),"")</f>
        <v>41409</v>
      </c>
      <c r="O2206" s="36" t="str">
        <f>IFERROR(VLOOKUP(Incoming_Data[[#This Row],[Object ID]],Finalized_Data[#All],2,FALSE),"")</f>
        <v/>
      </c>
      <c r="P22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6" s="6">
        <f>IFERROR(DATE(YEAR(Incoming_Data[[#This Row],[Incoming Day]]),MONTH(Incoming_Data[[#This Row],[Incoming Day]]),1),"")</f>
        <v>41395</v>
      </c>
      <c r="R2206" s="3">
        <f>DATE(YEAR(Incoming_Data[[#This Row],[Incoming Day]]),1,1)</f>
        <v>41275</v>
      </c>
      <c r="S2206" s="6">
        <f>IFERROR(DATE(YEAR(Incoming_Data[[#This Row],[Completed Day]]),MONTH(Incoming_Data[[#This Row],[Completed Day]]),1),"")</f>
        <v>41395</v>
      </c>
      <c r="T2206" s="6" t="str">
        <f>IFERROR(DATE(YEAR(Incoming_Data[[#This Row],[Confirmed Day]]),MONTH(Incoming_Data[[#This Row],[Confirmed Day]]),1),"")</f>
        <v/>
      </c>
      <c r="U2206" s="12">
        <f>IF(ISNUMBER(Incoming_Data[[#This Row],[Completed Day]]),1,0)</f>
        <v>1</v>
      </c>
      <c r="V2206" s="12">
        <f>IF(ISNUMBER(Incoming_Data[[#This Row],[Confirmed Day]]),1,0)</f>
        <v>0</v>
      </c>
      <c r="X2206" t="s">
        <v>7895</v>
      </c>
      <c r="Y2206" s="36">
        <v>41353</v>
      </c>
      <c r="AA2206" t="s">
        <v>2137</v>
      </c>
      <c r="AB2206" s="36">
        <v>41411</v>
      </c>
    </row>
    <row r="2207" spans="2:28" x14ac:dyDescent="0.25">
      <c r="B2207" s="24" t="s">
        <v>31</v>
      </c>
      <c r="C2207" s="24" t="s">
        <v>18</v>
      </c>
      <c r="D2207" s="24" t="s">
        <v>2205</v>
      </c>
      <c r="E2207" s="24" t="s">
        <v>12148</v>
      </c>
      <c r="F2207" s="24" t="s">
        <v>409</v>
      </c>
      <c r="G2207" s="36">
        <v>41410</v>
      </c>
      <c r="H2207" s="36">
        <v>41410</v>
      </c>
      <c r="I2207" s="12">
        <v>2</v>
      </c>
      <c r="J2207" s="12">
        <v>3</v>
      </c>
      <c r="K2207" s="12">
        <v>3</v>
      </c>
      <c r="L2207" s="24" t="s">
        <v>10599</v>
      </c>
      <c r="M2207" t="str">
        <f>VLOOKUP(LEFT(Incoming_Data[[#This Row],[Object ID]],1),Lookup[#All],2,FALSE)</f>
        <v>Service Request</v>
      </c>
      <c r="N2207" s="36">
        <f>IFERROR(VLOOKUP(Incoming_Data[[#This Row],[Object ID]],SP_Data[#All],2,FALSE),"")</f>
        <v>41410</v>
      </c>
      <c r="O2207" s="36" t="str">
        <f>IFERROR(VLOOKUP(Incoming_Data[[#This Row],[Object ID]],Finalized_Data[#All],2,FALSE),"")</f>
        <v/>
      </c>
      <c r="P22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7" s="6">
        <f>IFERROR(DATE(YEAR(Incoming_Data[[#This Row],[Incoming Day]]),MONTH(Incoming_Data[[#This Row],[Incoming Day]]),1),"")</f>
        <v>41395</v>
      </c>
      <c r="R2207" s="3">
        <f>DATE(YEAR(Incoming_Data[[#This Row],[Incoming Day]]),1,1)</f>
        <v>41275</v>
      </c>
      <c r="S2207" s="6">
        <f>IFERROR(DATE(YEAR(Incoming_Data[[#This Row],[Completed Day]]),MONTH(Incoming_Data[[#This Row],[Completed Day]]),1),"")</f>
        <v>41395</v>
      </c>
      <c r="T2207" s="6" t="str">
        <f>IFERROR(DATE(YEAR(Incoming_Data[[#This Row],[Confirmed Day]]),MONTH(Incoming_Data[[#This Row],[Confirmed Day]]),1),"")</f>
        <v/>
      </c>
      <c r="U2207" s="12">
        <f>IF(ISNUMBER(Incoming_Data[[#This Row],[Completed Day]]),1,0)</f>
        <v>1</v>
      </c>
      <c r="V2207" s="12">
        <f>IF(ISNUMBER(Incoming_Data[[#This Row],[Confirmed Day]]),1,0)</f>
        <v>0</v>
      </c>
      <c r="X2207" t="s">
        <v>7891</v>
      </c>
      <c r="Y2207" s="36">
        <v>41353</v>
      </c>
      <c r="AA2207" t="s">
        <v>2139</v>
      </c>
      <c r="AB2207" s="36">
        <v>41411</v>
      </c>
    </row>
    <row r="2208" spans="2:28" x14ac:dyDescent="0.25">
      <c r="B2208" s="24" t="s">
        <v>31</v>
      </c>
      <c r="C2208" s="24" t="s">
        <v>18</v>
      </c>
      <c r="D2208" s="24" t="s">
        <v>2205</v>
      </c>
      <c r="E2208" s="24" t="s">
        <v>12149</v>
      </c>
      <c r="F2208" s="24" t="s">
        <v>12150</v>
      </c>
      <c r="G2208" s="36">
        <v>41415</v>
      </c>
      <c r="H2208" s="36">
        <v>41415</v>
      </c>
      <c r="I2208" s="12">
        <v>4</v>
      </c>
      <c r="J2208" s="12">
        <v>4</v>
      </c>
      <c r="K2208" s="12">
        <v>4</v>
      </c>
      <c r="L2208" s="24" t="s">
        <v>10599</v>
      </c>
      <c r="M2208" t="str">
        <f>VLOOKUP(LEFT(Incoming_Data[[#This Row],[Object ID]],1),Lookup[#All],2,FALSE)</f>
        <v>Service Request</v>
      </c>
      <c r="N2208" s="36">
        <f>IFERROR(VLOOKUP(Incoming_Data[[#This Row],[Object ID]],SP_Data[#All],2,FALSE),"")</f>
        <v>41423</v>
      </c>
      <c r="O2208" s="36" t="str">
        <f>IFERROR(VLOOKUP(Incoming_Data[[#This Row],[Object ID]],Finalized_Data[#All],2,FALSE),"")</f>
        <v/>
      </c>
      <c r="P22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8" s="6">
        <f>IFERROR(DATE(YEAR(Incoming_Data[[#This Row],[Incoming Day]]),MONTH(Incoming_Data[[#This Row],[Incoming Day]]),1),"")</f>
        <v>41395</v>
      </c>
      <c r="R2208" s="3">
        <f>DATE(YEAR(Incoming_Data[[#This Row],[Incoming Day]]),1,1)</f>
        <v>41275</v>
      </c>
      <c r="S2208" s="6">
        <f>IFERROR(DATE(YEAR(Incoming_Data[[#This Row],[Completed Day]]),MONTH(Incoming_Data[[#This Row],[Completed Day]]),1),"")</f>
        <v>41395</v>
      </c>
      <c r="T2208" s="6" t="str">
        <f>IFERROR(DATE(YEAR(Incoming_Data[[#This Row],[Confirmed Day]]),MONTH(Incoming_Data[[#This Row],[Confirmed Day]]),1),"")</f>
        <v/>
      </c>
      <c r="U2208" s="12">
        <f>IF(ISNUMBER(Incoming_Data[[#This Row],[Completed Day]]),1,0)</f>
        <v>1</v>
      </c>
      <c r="V2208" s="12">
        <f>IF(ISNUMBER(Incoming_Data[[#This Row],[Confirmed Day]]),1,0)</f>
        <v>0</v>
      </c>
      <c r="X2208" t="s">
        <v>7861</v>
      </c>
      <c r="Y2208" s="36">
        <v>41353</v>
      </c>
      <c r="AA2208" t="s">
        <v>2141</v>
      </c>
      <c r="AB2208" s="36">
        <v>41411</v>
      </c>
    </row>
    <row r="2209" spans="2:28" x14ac:dyDescent="0.25">
      <c r="B2209" s="24" t="s">
        <v>31</v>
      </c>
      <c r="C2209" s="24" t="s">
        <v>18</v>
      </c>
      <c r="D2209" s="24" t="s">
        <v>2205</v>
      </c>
      <c r="E2209" s="24" t="s">
        <v>12151</v>
      </c>
      <c r="F2209" s="24" t="s">
        <v>12152</v>
      </c>
      <c r="G2209" s="36">
        <v>41415</v>
      </c>
      <c r="H2209" s="36">
        <v>41415</v>
      </c>
      <c r="I2209" s="12">
        <v>4</v>
      </c>
      <c r="J2209" s="12">
        <v>4</v>
      </c>
      <c r="K2209" s="12">
        <v>4</v>
      </c>
      <c r="L2209" s="24" t="s">
        <v>10599</v>
      </c>
      <c r="M2209" t="str">
        <f>VLOOKUP(LEFT(Incoming_Data[[#This Row],[Object ID]],1),Lookup[#All],2,FALSE)</f>
        <v>Service Request</v>
      </c>
      <c r="N2209" s="36">
        <f>IFERROR(VLOOKUP(Incoming_Data[[#This Row],[Object ID]],SP_Data[#All],2,FALSE),"")</f>
        <v>41415</v>
      </c>
      <c r="O2209" s="36" t="str">
        <f>IFERROR(VLOOKUP(Incoming_Data[[#This Row],[Object ID]],Finalized_Data[#All],2,FALSE),"")</f>
        <v/>
      </c>
      <c r="P22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09" s="6">
        <f>IFERROR(DATE(YEAR(Incoming_Data[[#This Row],[Incoming Day]]),MONTH(Incoming_Data[[#This Row],[Incoming Day]]),1),"")</f>
        <v>41395</v>
      </c>
      <c r="R2209" s="3">
        <f>DATE(YEAR(Incoming_Data[[#This Row],[Incoming Day]]),1,1)</f>
        <v>41275</v>
      </c>
      <c r="S2209" s="6">
        <f>IFERROR(DATE(YEAR(Incoming_Data[[#This Row],[Completed Day]]),MONTH(Incoming_Data[[#This Row],[Completed Day]]),1),"")</f>
        <v>41395</v>
      </c>
      <c r="T2209" s="6" t="str">
        <f>IFERROR(DATE(YEAR(Incoming_Data[[#This Row],[Confirmed Day]]),MONTH(Incoming_Data[[#This Row],[Confirmed Day]]),1),"")</f>
        <v/>
      </c>
      <c r="U2209" s="12">
        <f>IF(ISNUMBER(Incoming_Data[[#This Row],[Completed Day]]),1,0)</f>
        <v>1</v>
      </c>
      <c r="V2209" s="12">
        <f>IF(ISNUMBER(Incoming_Data[[#This Row],[Confirmed Day]]),1,0)</f>
        <v>0</v>
      </c>
      <c r="X2209" t="s">
        <v>7866</v>
      </c>
      <c r="Y2209" s="36">
        <v>41353</v>
      </c>
      <c r="AA2209" t="s">
        <v>1288</v>
      </c>
      <c r="AB2209" s="36">
        <v>41411</v>
      </c>
    </row>
    <row r="2210" spans="2:28" x14ac:dyDescent="0.25">
      <c r="B2210" s="24" t="s">
        <v>31</v>
      </c>
      <c r="C2210" s="24" t="s">
        <v>18</v>
      </c>
      <c r="D2210" s="24" t="s">
        <v>2205</v>
      </c>
      <c r="E2210" s="24" t="s">
        <v>12153</v>
      </c>
      <c r="F2210" s="24" t="s">
        <v>12154</v>
      </c>
      <c r="G2210" s="36">
        <v>41416</v>
      </c>
      <c r="H2210" s="36">
        <v>41415</v>
      </c>
      <c r="I2210" s="12">
        <v>4</v>
      </c>
      <c r="J2210" s="12">
        <v>4</v>
      </c>
      <c r="K2210" s="12">
        <v>4</v>
      </c>
      <c r="L2210" s="24" t="s">
        <v>10599</v>
      </c>
      <c r="M2210" t="str">
        <f>VLOOKUP(LEFT(Incoming_Data[[#This Row],[Object ID]],1),Lookup[#All],2,FALSE)</f>
        <v>Service Request</v>
      </c>
      <c r="N2210" s="36">
        <f>IFERROR(VLOOKUP(Incoming_Data[[#This Row],[Object ID]],SP_Data[#All],2,FALSE),"")</f>
        <v>41416</v>
      </c>
      <c r="O2210" s="36" t="str">
        <f>IFERROR(VLOOKUP(Incoming_Data[[#This Row],[Object ID]],Finalized_Data[#All],2,FALSE),"")</f>
        <v/>
      </c>
      <c r="P22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0" s="6">
        <f>IFERROR(DATE(YEAR(Incoming_Data[[#This Row],[Incoming Day]]),MONTH(Incoming_Data[[#This Row],[Incoming Day]]),1),"")</f>
        <v>41395</v>
      </c>
      <c r="R2210" s="3">
        <f>DATE(YEAR(Incoming_Data[[#This Row],[Incoming Day]]),1,1)</f>
        <v>41275</v>
      </c>
      <c r="S2210" s="6">
        <f>IFERROR(DATE(YEAR(Incoming_Data[[#This Row],[Completed Day]]),MONTH(Incoming_Data[[#This Row],[Completed Day]]),1),"")</f>
        <v>41395</v>
      </c>
      <c r="T2210" s="6" t="str">
        <f>IFERROR(DATE(YEAR(Incoming_Data[[#This Row],[Confirmed Day]]),MONTH(Incoming_Data[[#This Row],[Confirmed Day]]),1),"")</f>
        <v/>
      </c>
      <c r="U2210" s="12">
        <f>IF(ISNUMBER(Incoming_Data[[#This Row],[Completed Day]]),1,0)</f>
        <v>1</v>
      </c>
      <c r="V2210" s="12">
        <f>IF(ISNUMBER(Incoming_Data[[#This Row],[Confirmed Day]]),1,0)</f>
        <v>0</v>
      </c>
      <c r="X2210" t="s">
        <v>7871</v>
      </c>
      <c r="Y2210" s="36">
        <v>41353</v>
      </c>
      <c r="AA2210" t="s">
        <v>1576</v>
      </c>
      <c r="AB2210" s="36">
        <v>41412</v>
      </c>
    </row>
    <row r="2211" spans="2:28" x14ac:dyDescent="0.25">
      <c r="B2211" s="24" t="s">
        <v>31</v>
      </c>
      <c r="C2211" s="24" t="s">
        <v>18</v>
      </c>
      <c r="D2211" s="24" t="s">
        <v>2205</v>
      </c>
      <c r="E2211" s="24" t="s">
        <v>12155</v>
      </c>
      <c r="F2211" s="24" t="s">
        <v>12156</v>
      </c>
      <c r="G2211" s="36">
        <v>41416</v>
      </c>
      <c r="H2211" s="36">
        <v>41415</v>
      </c>
      <c r="I2211" s="12">
        <v>4</v>
      </c>
      <c r="J2211" s="12">
        <v>4</v>
      </c>
      <c r="K2211" s="12">
        <v>4</v>
      </c>
      <c r="L2211" s="24" t="s">
        <v>10599</v>
      </c>
      <c r="M2211" t="str">
        <f>VLOOKUP(LEFT(Incoming_Data[[#This Row],[Object ID]],1),Lookup[#All],2,FALSE)</f>
        <v>Service Request</v>
      </c>
      <c r="N2211" s="36">
        <f>IFERROR(VLOOKUP(Incoming_Data[[#This Row],[Object ID]],SP_Data[#All],2,FALSE),"")</f>
        <v>41416</v>
      </c>
      <c r="O2211" s="36" t="str">
        <f>IFERROR(VLOOKUP(Incoming_Data[[#This Row],[Object ID]],Finalized_Data[#All],2,FALSE),"")</f>
        <v/>
      </c>
      <c r="P22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1" s="6">
        <f>IFERROR(DATE(YEAR(Incoming_Data[[#This Row],[Incoming Day]]),MONTH(Incoming_Data[[#This Row],[Incoming Day]]),1),"")</f>
        <v>41395</v>
      </c>
      <c r="R2211" s="3">
        <f>DATE(YEAR(Incoming_Data[[#This Row],[Incoming Day]]),1,1)</f>
        <v>41275</v>
      </c>
      <c r="S2211" s="6">
        <f>IFERROR(DATE(YEAR(Incoming_Data[[#This Row],[Completed Day]]),MONTH(Incoming_Data[[#This Row],[Completed Day]]),1),"")</f>
        <v>41395</v>
      </c>
      <c r="T2211" s="6" t="str">
        <f>IFERROR(DATE(YEAR(Incoming_Data[[#This Row],[Confirmed Day]]),MONTH(Incoming_Data[[#This Row],[Confirmed Day]]),1),"")</f>
        <v/>
      </c>
      <c r="U2211" s="12">
        <f>IF(ISNUMBER(Incoming_Data[[#This Row],[Completed Day]]),1,0)</f>
        <v>1</v>
      </c>
      <c r="V2211" s="12">
        <f>IF(ISNUMBER(Incoming_Data[[#This Row],[Confirmed Day]]),1,0)</f>
        <v>0</v>
      </c>
      <c r="X2211" t="s">
        <v>7856</v>
      </c>
      <c r="Y2211" s="36">
        <v>41353</v>
      </c>
      <c r="AA2211" t="s">
        <v>1578</v>
      </c>
      <c r="AB2211" s="36">
        <v>41412</v>
      </c>
    </row>
    <row r="2212" spans="2:28" x14ac:dyDescent="0.25">
      <c r="B2212" s="24" t="s">
        <v>31</v>
      </c>
      <c r="C2212" s="24" t="s">
        <v>18</v>
      </c>
      <c r="D2212" s="24" t="s">
        <v>2205</v>
      </c>
      <c r="E2212" s="24" t="s">
        <v>12157</v>
      </c>
      <c r="F2212" s="24" t="s">
        <v>12158</v>
      </c>
      <c r="G2212" s="36">
        <v>41416</v>
      </c>
      <c r="H2212" s="36">
        <v>41415</v>
      </c>
      <c r="I2212" s="12">
        <v>4</v>
      </c>
      <c r="J2212" s="12">
        <v>4</v>
      </c>
      <c r="K2212" s="12">
        <v>4</v>
      </c>
      <c r="L2212" s="24" t="s">
        <v>10599</v>
      </c>
      <c r="M2212" t="str">
        <f>VLOOKUP(LEFT(Incoming_Data[[#This Row],[Object ID]],1),Lookup[#All],2,FALSE)</f>
        <v>Service Request</v>
      </c>
      <c r="N2212" s="36">
        <f>IFERROR(VLOOKUP(Incoming_Data[[#This Row],[Object ID]],SP_Data[#All],2,FALSE),"")</f>
        <v>41418</v>
      </c>
      <c r="O2212" s="36" t="str">
        <f>IFERROR(VLOOKUP(Incoming_Data[[#This Row],[Object ID]],Finalized_Data[#All],2,FALSE),"")</f>
        <v/>
      </c>
      <c r="P22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2" s="6">
        <f>IFERROR(DATE(YEAR(Incoming_Data[[#This Row],[Incoming Day]]),MONTH(Incoming_Data[[#This Row],[Incoming Day]]),1),"")</f>
        <v>41395</v>
      </c>
      <c r="R2212" s="3">
        <f>DATE(YEAR(Incoming_Data[[#This Row],[Incoming Day]]),1,1)</f>
        <v>41275</v>
      </c>
      <c r="S2212" s="6">
        <f>IFERROR(DATE(YEAR(Incoming_Data[[#This Row],[Completed Day]]),MONTH(Incoming_Data[[#This Row],[Completed Day]]),1),"")</f>
        <v>41395</v>
      </c>
      <c r="T2212" s="6" t="str">
        <f>IFERROR(DATE(YEAR(Incoming_Data[[#This Row],[Confirmed Day]]),MONTH(Incoming_Data[[#This Row],[Confirmed Day]]),1),"")</f>
        <v/>
      </c>
      <c r="U2212" s="12">
        <f>IF(ISNUMBER(Incoming_Data[[#This Row],[Completed Day]]),1,0)</f>
        <v>1</v>
      </c>
      <c r="V2212" s="12">
        <f>IF(ISNUMBER(Incoming_Data[[#This Row],[Confirmed Day]]),1,0)</f>
        <v>0</v>
      </c>
      <c r="X2212" t="s">
        <v>7851</v>
      </c>
      <c r="Y2212" s="36">
        <v>41409</v>
      </c>
      <c r="AA2212" t="s">
        <v>1579</v>
      </c>
      <c r="AB2212" s="36">
        <v>41412</v>
      </c>
    </row>
    <row r="2213" spans="2:28" x14ac:dyDescent="0.25">
      <c r="B2213" s="24" t="s">
        <v>31</v>
      </c>
      <c r="C2213" s="24" t="s">
        <v>18</v>
      </c>
      <c r="D2213" s="24" t="s">
        <v>2205</v>
      </c>
      <c r="E2213" s="24" t="s">
        <v>12159</v>
      </c>
      <c r="F2213" s="24" t="s">
        <v>12160</v>
      </c>
      <c r="G2213" s="36">
        <v>41416</v>
      </c>
      <c r="H2213" s="36">
        <v>41416</v>
      </c>
      <c r="I2213" s="12">
        <v>3</v>
      </c>
      <c r="J2213" s="12">
        <v>3</v>
      </c>
      <c r="K2213" s="12">
        <v>3</v>
      </c>
      <c r="L2213" s="24" t="s">
        <v>10599</v>
      </c>
      <c r="M2213" t="str">
        <f>VLOOKUP(LEFT(Incoming_Data[[#This Row],[Object ID]],1),Lookup[#All],2,FALSE)</f>
        <v>Service Request</v>
      </c>
      <c r="N2213" s="36">
        <f>IFERROR(VLOOKUP(Incoming_Data[[#This Row],[Object ID]],SP_Data[#All],2,FALSE),"")</f>
        <v>41417</v>
      </c>
      <c r="O2213" s="36" t="str">
        <f>IFERROR(VLOOKUP(Incoming_Data[[#This Row],[Object ID]],Finalized_Data[#All],2,FALSE),"")</f>
        <v/>
      </c>
      <c r="P22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3" s="6">
        <f>IFERROR(DATE(YEAR(Incoming_Data[[#This Row],[Incoming Day]]),MONTH(Incoming_Data[[#This Row],[Incoming Day]]),1),"")</f>
        <v>41395</v>
      </c>
      <c r="R2213" s="3">
        <f>DATE(YEAR(Incoming_Data[[#This Row],[Incoming Day]]),1,1)</f>
        <v>41275</v>
      </c>
      <c r="S2213" s="6">
        <f>IFERROR(DATE(YEAR(Incoming_Data[[#This Row],[Completed Day]]),MONTH(Incoming_Data[[#This Row],[Completed Day]]),1),"")</f>
        <v>41395</v>
      </c>
      <c r="T2213" s="6" t="str">
        <f>IFERROR(DATE(YEAR(Incoming_Data[[#This Row],[Confirmed Day]]),MONTH(Incoming_Data[[#This Row],[Confirmed Day]]),1),"")</f>
        <v/>
      </c>
      <c r="U2213" s="12">
        <f>IF(ISNUMBER(Incoming_Data[[#This Row],[Completed Day]]),1,0)</f>
        <v>1</v>
      </c>
      <c r="V2213" s="12">
        <f>IF(ISNUMBER(Incoming_Data[[#This Row],[Confirmed Day]]),1,0)</f>
        <v>0</v>
      </c>
      <c r="X2213" t="s">
        <v>7839</v>
      </c>
      <c r="Y2213" s="36">
        <v>41353</v>
      </c>
      <c r="AA2213" t="s">
        <v>1290</v>
      </c>
      <c r="AB2213" s="36">
        <v>41412</v>
      </c>
    </row>
    <row r="2214" spans="2:28" x14ac:dyDescent="0.25">
      <c r="B2214" s="24" t="s">
        <v>31</v>
      </c>
      <c r="C2214" s="24" t="s">
        <v>18</v>
      </c>
      <c r="D2214" s="24" t="s">
        <v>2205</v>
      </c>
      <c r="E2214" s="24" t="s">
        <v>12161</v>
      </c>
      <c r="F2214" s="24" t="s">
        <v>12162</v>
      </c>
      <c r="G2214" s="36">
        <v>41417</v>
      </c>
      <c r="H2214" s="36">
        <v>41417</v>
      </c>
      <c r="I2214" s="12">
        <v>4</v>
      </c>
      <c r="J2214" s="12">
        <v>4</v>
      </c>
      <c r="K2214" s="12">
        <v>4</v>
      </c>
      <c r="L2214" s="24" t="s">
        <v>10599</v>
      </c>
      <c r="M2214" t="str">
        <f>VLOOKUP(LEFT(Incoming_Data[[#This Row],[Object ID]],1),Lookup[#All],2,FALSE)</f>
        <v>Service Request</v>
      </c>
      <c r="N2214" s="36">
        <f>IFERROR(VLOOKUP(Incoming_Data[[#This Row],[Object ID]],SP_Data[#All],2,FALSE),"")</f>
        <v>41417</v>
      </c>
      <c r="O2214" s="36" t="str">
        <f>IFERROR(VLOOKUP(Incoming_Data[[#This Row],[Object ID]],Finalized_Data[#All],2,FALSE),"")</f>
        <v/>
      </c>
      <c r="P22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4" s="6">
        <f>IFERROR(DATE(YEAR(Incoming_Data[[#This Row],[Incoming Day]]),MONTH(Incoming_Data[[#This Row],[Incoming Day]]),1),"")</f>
        <v>41395</v>
      </c>
      <c r="R2214" s="3">
        <f>DATE(YEAR(Incoming_Data[[#This Row],[Incoming Day]]),1,1)</f>
        <v>41275</v>
      </c>
      <c r="S2214" s="6">
        <f>IFERROR(DATE(YEAR(Incoming_Data[[#This Row],[Completed Day]]),MONTH(Incoming_Data[[#This Row],[Completed Day]]),1),"")</f>
        <v>41395</v>
      </c>
      <c r="T2214" s="6" t="str">
        <f>IFERROR(DATE(YEAR(Incoming_Data[[#This Row],[Confirmed Day]]),MONTH(Incoming_Data[[#This Row],[Confirmed Day]]),1),"")</f>
        <v/>
      </c>
      <c r="U2214" s="12">
        <f>IF(ISNUMBER(Incoming_Data[[#This Row],[Completed Day]]),1,0)</f>
        <v>1</v>
      </c>
      <c r="V2214" s="12">
        <f>IF(ISNUMBER(Incoming_Data[[#This Row],[Confirmed Day]]),1,0)</f>
        <v>0</v>
      </c>
      <c r="X2214" t="s">
        <v>7843</v>
      </c>
      <c r="Y2214" s="36">
        <v>41353</v>
      </c>
      <c r="AA2214" t="s">
        <v>1292</v>
      </c>
      <c r="AB2214" s="36">
        <v>41414</v>
      </c>
    </row>
    <row r="2215" spans="2:28" x14ac:dyDescent="0.25">
      <c r="B2215" s="24" t="s">
        <v>31</v>
      </c>
      <c r="C2215" s="24" t="s">
        <v>18</v>
      </c>
      <c r="D2215" s="24" t="s">
        <v>2205</v>
      </c>
      <c r="E2215" s="24" t="s">
        <v>12163</v>
      </c>
      <c r="F2215" s="24" t="s">
        <v>409</v>
      </c>
      <c r="G2215" s="36">
        <v>41417</v>
      </c>
      <c r="H2215" s="36">
        <v>41417</v>
      </c>
      <c r="I2215" s="12">
        <v>3</v>
      </c>
      <c r="J2215" s="12">
        <v>4</v>
      </c>
      <c r="K2215" s="12">
        <v>4</v>
      </c>
      <c r="L2215" s="24" t="s">
        <v>10599</v>
      </c>
      <c r="M2215" t="str">
        <f>VLOOKUP(LEFT(Incoming_Data[[#This Row],[Object ID]],1),Lookup[#All],2,FALSE)</f>
        <v>Service Request</v>
      </c>
      <c r="N2215" s="36">
        <f>IFERROR(VLOOKUP(Incoming_Data[[#This Row],[Object ID]],SP_Data[#All],2,FALSE),"")</f>
        <v>41417</v>
      </c>
      <c r="O2215" s="36" t="str">
        <f>IFERROR(VLOOKUP(Incoming_Data[[#This Row],[Object ID]],Finalized_Data[#All],2,FALSE),"")</f>
        <v/>
      </c>
      <c r="P22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5" s="6">
        <f>IFERROR(DATE(YEAR(Incoming_Data[[#This Row],[Incoming Day]]),MONTH(Incoming_Data[[#This Row],[Incoming Day]]),1),"")</f>
        <v>41395</v>
      </c>
      <c r="R2215" s="3">
        <f>DATE(YEAR(Incoming_Data[[#This Row],[Incoming Day]]),1,1)</f>
        <v>41275</v>
      </c>
      <c r="S2215" s="6">
        <f>IFERROR(DATE(YEAR(Incoming_Data[[#This Row],[Completed Day]]),MONTH(Incoming_Data[[#This Row],[Completed Day]]),1),"")</f>
        <v>41395</v>
      </c>
      <c r="T2215" s="6" t="str">
        <f>IFERROR(DATE(YEAR(Incoming_Data[[#This Row],[Confirmed Day]]),MONTH(Incoming_Data[[#This Row],[Confirmed Day]]),1),"")</f>
        <v/>
      </c>
      <c r="U2215" s="12">
        <f>IF(ISNUMBER(Incoming_Data[[#This Row],[Completed Day]]),1,0)</f>
        <v>1</v>
      </c>
      <c r="V2215" s="12">
        <f>IF(ISNUMBER(Incoming_Data[[#This Row],[Confirmed Day]]),1,0)</f>
        <v>0</v>
      </c>
      <c r="X2215" t="s">
        <v>7812</v>
      </c>
      <c r="Y2215" s="36">
        <v>41353</v>
      </c>
      <c r="AA2215" t="s">
        <v>1294</v>
      </c>
      <c r="AB2215" s="36">
        <v>41416</v>
      </c>
    </row>
    <row r="2216" spans="2:28" x14ac:dyDescent="0.25">
      <c r="B2216" s="24" t="s">
        <v>31</v>
      </c>
      <c r="C2216" s="24" t="s">
        <v>18</v>
      </c>
      <c r="D2216" s="24" t="s">
        <v>2205</v>
      </c>
      <c r="E2216" s="24" t="s">
        <v>1419</v>
      </c>
      <c r="F2216" s="24" t="s">
        <v>1420</v>
      </c>
      <c r="G2216" s="36">
        <v>41417</v>
      </c>
      <c r="H2216" s="36">
        <v>41417</v>
      </c>
      <c r="I2216" s="12">
        <v>4</v>
      </c>
      <c r="J2216" s="12">
        <v>4</v>
      </c>
      <c r="K2216" s="12">
        <v>4</v>
      </c>
      <c r="L2216" s="24" t="s">
        <v>10597</v>
      </c>
      <c r="M2216" t="str">
        <f>VLOOKUP(LEFT(Incoming_Data[[#This Row],[Object ID]],1),Lookup[#All],2,FALSE)</f>
        <v>Service Request</v>
      </c>
      <c r="N2216" s="36">
        <f>IFERROR(VLOOKUP(Incoming_Data[[#This Row],[Object ID]],SP_Data[#All],2,FALSE),"")</f>
        <v>41417</v>
      </c>
      <c r="O2216" s="36">
        <f>IFERROR(VLOOKUP(Incoming_Data[[#This Row],[Object ID]],Finalized_Data[#All],2,FALSE),"")</f>
        <v>41417</v>
      </c>
      <c r="P22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6" s="6">
        <f>IFERROR(DATE(YEAR(Incoming_Data[[#This Row],[Incoming Day]]),MONTH(Incoming_Data[[#This Row],[Incoming Day]]),1),"")</f>
        <v>41395</v>
      </c>
      <c r="R2216" s="3">
        <f>DATE(YEAR(Incoming_Data[[#This Row],[Incoming Day]]),1,1)</f>
        <v>41275</v>
      </c>
      <c r="S2216" s="6">
        <f>IFERROR(DATE(YEAR(Incoming_Data[[#This Row],[Completed Day]]),MONTH(Incoming_Data[[#This Row],[Completed Day]]),1),"")</f>
        <v>41395</v>
      </c>
      <c r="T2216" s="6">
        <f>IFERROR(DATE(YEAR(Incoming_Data[[#This Row],[Confirmed Day]]),MONTH(Incoming_Data[[#This Row],[Confirmed Day]]),1),"")</f>
        <v>41395</v>
      </c>
      <c r="U2216" s="12">
        <f>IF(ISNUMBER(Incoming_Data[[#This Row],[Completed Day]]),1,0)</f>
        <v>1</v>
      </c>
      <c r="V2216" s="12">
        <f>IF(ISNUMBER(Incoming_Data[[#This Row],[Confirmed Day]]),1,0)</f>
        <v>1</v>
      </c>
      <c r="X2216" t="s">
        <v>7816</v>
      </c>
      <c r="Y2216" s="36">
        <v>41353</v>
      </c>
      <c r="AA2216" t="s">
        <v>2143</v>
      </c>
      <c r="AB2216" s="36">
        <v>41416</v>
      </c>
    </row>
    <row r="2217" spans="2:28" x14ac:dyDescent="0.25">
      <c r="B2217" s="24" t="s">
        <v>31</v>
      </c>
      <c r="C2217" s="24" t="s">
        <v>18</v>
      </c>
      <c r="D2217" s="24" t="s">
        <v>2205</v>
      </c>
      <c r="E2217" s="24" t="s">
        <v>1423</v>
      </c>
      <c r="F2217" s="24" t="s">
        <v>1424</v>
      </c>
      <c r="G2217" s="36">
        <v>41422</v>
      </c>
      <c r="H2217" s="36">
        <v>41422</v>
      </c>
      <c r="I2217" s="12">
        <v>3</v>
      </c>
      <c r="J2217" s="12">
        <v>3</v>
      </c>
      <c r="K2217" s="12">
        <v>3</v>
      </c>
      <c r="L2217" s="24" t="s">
        <v>10597</v>
      </c>
      <c r="M2217" t="str">
        <f>VLOOKUP(LEFT(Incoming_Data[[#This Row],[Object ID]],1),Lookup[#All],2,FALSE)</f>
        <v>Service Request</v>
      </c>
      <c r="N2217" s="36">
        <f>IFERROR(VLOOKUP(Incoming_Data[[#This Row],[Object ID]],SP_Data[#All],2,FALSE),"")</f>
        <v>41424</v>
      </c>
      <c r="O2217" s="36">
        <f>IFERROR(VLOOKUP(Incoming_Data[[#This Row],[Object ID]],Finalized_Data[#All],2,FALSE),"")</f>
        <v>41424</v>
      </c>
      <c r="P22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7" s="6">
        <f>IFERROR(DATE(YEAR(Incoming_Data[[#This Row],[Incoming Day]]),MONTH(Incoming_Data[[#This Row],[Incoming Day]]),1),"")</f>
        <v>41395</v>
      </c>
      <c r="R2217" s="3">
        <f>DATE(YEAR(Incoming_Data[[#This Row],[Incoming Day]]),1,1)</f>
        <v>41275</v>
      </c>
      <c r="S2217" s="6">
        <f>IFERROR(DATE(YEAR(Incoming_Data[[#This Row],[Completed Day]]),MONTH(Incoming_Data[[#This Row],[Completed Day]]),1),"")</f>
        <v>41395</v>
      </c>
      <c r="T2217" s="6">
        <f>IFERROR(DATE(YEAR(Incoming_Data[[#This Row],[Confirmed Day]]),MONTH(Incoming_Data[[#This Row],[Confirmed Day]]),1),"")</f>
        <v>41395</v>
      </c>
      <c r="U2217" s="12">
        <f>IF(ISNUMBER(Incoming_Data[[#This Row],[Completed Day]]),1,0)</f>
        <v>1</v>
      </c>
      <c r="V2217" s="12">
        <f>IF(ISNUMBER(Incoming_Data[[#This Row],[Confirmed Day]]),1,0)</f>
        <v>1</v>
      </c>
      <c r="X2217" t="s">
        <v>7821</v>
      </c>
      <c r="Y2217" s="36">
        <v>41353</v>
      </c>
      <c r="AA2217" t="s">
        <v>2578</v>
      </c>
      <c r="AB2217" s="36">
        <v>41417</v>
      </c>
    </row>
    <row r="2218" spans="2:28" x14ac:dyDescent="0.25">
      <c r="B2218" s="24" t="s">
        <v>31</v>
      </c>
      <c r="C2218" s="24" t="s">
        <v>18</v>
      </c>
      <c r="D2218" s="24" t="s">
        <v>2205</v>
      </c>
      <c r="E2218" s="24" t="s">
        <v>12164</v>
      </c>
      <c r="F2218" s="24" t="s">
        <v>12165</v>
      </c>
      <c r="G2218" s="36">
        <v>41422</v>
      </c>
      <c r="H2218" s="36">
        <v>41422</v>
      </c>
      <c r="I2218" s="12">
        <v>4</v>
      </c>
      <c r="J2218" s="12">
        <v>4</v>
      </c>
      <c r="K2218" s="12">
        <v>4</v>
      </c>
      <c r="L2218" s="24" t="s">
        <v>10599</v>
      </c>
      <c r="M2218" t="str">
        <f>VLOOKUP(LEFT(Incoming_Data[[#This Row],[Object ID]],1),Lookup[#All],2,FALSE)</f>
        <v>Service Request</v>
      </c>
      <c r="N2218" s="36">
        <f>IFERROR(VLOOKUP(Incoming_Data[[#This Row],[Object ID]],SP_Data[#All],2,FALSE),"")</f>
        <v>41423</v>
      </c>
      <c r="O2218" s="36" t="str">
        <f>IFERROR(VLOOKUP(Incoming_Data[[#This Row],[Object ID]],Finalized_Data[#All],2,FALSE),"")</f>
        <v/>
      </c>
      <c r="P22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8" s="6">
        <f>IFERROR(DATE(YEAR(Incoming_Data[[#This Row],[Incoming Day]]),MONTH(Incoming_Data[[#This Row],[Incoming Day]]),1),"")</f>
        <v>41395</v>
      </c>
      <c r="R2218" s="3">
        <f>DATE(YEAR(Incoming_Data[[#This Row],[Incoming Day]]),1,1)</f>
        <v>41275</v>
      </c>
      <c r="S2218" s="6">
        <f>IFERROR(DATE(YEAR(Incoming_Data[[#This Row],[Completed Day]]),MONTH(Incoming_Data[[#This Row],[Completed Day]]),1),"")</f>
        <v>41395</v>
      </c>
      <c r="T2218" s="6" t="str">
        <f>IFERROR(DATE(YEAR(Incoming_Data[[#This Row],[Confirmed Day]]),MONTH(Incoming_Data[[#This Row],[Confirmed Day]]),1),"")</f>
        <v/>
      </c>
      <c r="U2218" s="12">
        <f>IF(ISNUMBER(Incoming_Data[[#This Row],[Completed Day]]),1,0)</f>
        <v>1</v>
      </c>
      <c r="V2218" s="12">
        <f>IF(ISNUMBER(Incoming_Data[[#This Row],[Confirmed Day]]),1,0)</f>
        <v>0</v>
      </c>
      <c r="X2218" t="s">
        <v>7807</v>
      </c>
      <c r="Y2218" s="36">
        <v>41353</v>
      </c>
      <c r="AA2218" t="s">
        <v>1296</v>
      </c>
      <c r="AB2218" s="36">
        <v>41423</v>
      </c>
    </row>
    <row r="2219" spans="2:28" x14ac:dyDescent="0.25">
      <c r="B2219" s="24" t="s">
        <v>31</v>
      </c>
      <c r="C2219" s="24" t="s">
        <v>18</v>
      </c>
      <c r="D2219" s="24" t="s">
        <v>2205</v>
      </c>
      <c r="E2219" s="24" t="s">
        <v>12166</v>
      </c>
      <c r="F2219" s="24" t="s">
        <v>12167</v>
      </c>
      <c r="G2219" s="36">
        <v>41422</v>
      </c>
      <c r="H2219" s="36">
        <v>41422</v>
      </c>
      <c r="I2219" s="12">
        <v>3</v>
      </c>
      <c r="J2219" s="12">
        <v>4</v>
      </c>
      <c r="K2219" s="12">
        <v>4</v>
      </c>
      <c r="L2219" s="24" t="s">
        <v>10599</v>
      </c>
      <c r="M2219" t="str">
        <f>VLOOKUP(LEFT(Incoming_Data[[#This Row],[Object ID]],1),Lookup[#All],2,FALSE)</f>
        <v>Service Request</v>
      </c>
      <c r="N2219" s="36">
        <f>IFERROR(VLOOKUP(Incoming_Data[[#This Row],[Object ID]],SP_Data[#All],2,FALSE),"")</f>
        <v>41422</v>
      </c>
      <c r="O2219" s="36" t="str">
        <f>IFERROR(VLOOKUP(Incoming_Data[[#This Row],[Object ID]],Finalized_Data[#All],2,FALSE),"")</f>
        <v/>
      </c>
      <c r="P22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19" s="6">
        <f>IFERROR(DATE(YEAR(Incoming_Data[[#This Row],[Incoming Day]]),MONTH(Incoming_Data[[#This Row],[Incoming Day]]),1),"")</f>
        <v>41395</v>
      </c>
      <c r="R2219" s="3">
        <f>DATE(YEAR(Incoming_Data[[#This Row],[Incoming Day]]),1,1)</f>
        <v>41275</v>
      </c>
      <c r="S2219" s="6">
        <f>IFERROR(DATE(YEAR(Incoming_Data[[#This Row],[Completed Day]]),MONTH(Incoming_Data[[#This Row],[Completed Day]]),1),"")</f>
        <v>41395</v>
      </c>
      <c r="T2219" s="6" t="str">
        <f>IFERROR(DATE(YEAR(Incoming_Data[[#This Row],[Confirmed Day]]),MONTH(Incoming_Data[[#This Row],[Confirmed Day]]),1),"")</f>
        <v/>
      </c>
      <c r="U2219" s="12">
        <f>IF(ISNUMBER(Incoming_Data[[#This Row],[Completed Day]]),1,0)</f>
        <v>1</v>
      </c>
      <c r="V2219" s="12">
        <f>IF(ISNUMBER(Incoming_Data[[#This Row],[Confirmed Day]]),1,0)</f>
        <v>0</v>
      </c>
      <c r="X2219" t="s">
        <v>7802</v>
      </c>
      <c r="Y2219" s="36">
        <v>41353</v>
      </c>
      <c r="AA2219" t="s">
        <v>1298</v>
      </c>
      <c r="AB2219" s="36">
        <v>41424</v>
      </c>
    </row>
    <row r="2220" spans="2:28" x14ac:dyDescent="0.25">
      <c r="B2220" s="24" t="s">
        <v>31</v>
      </c>
      <c r="C2220" s="24" t="s">
        <v>18</v>
      </c>
      <c r="D2220" s="24" t="s">
        <v>2205</v>
      </c>
      <c r="E2220" s="24" t="s">
        <v>12168</v>
      </c>
      <c r="F2220" s="24" t="s">
        <v>12169</v>
      </c>
      <c r="G2220" s="36">
        <v>41423</v>
      </c>
      <c r="H2220" s="36">
        <v>41423</v>
      </c>
      <c r="I2220" s="12">
        <v>4</v>
      </c>
      <c r="J2220" s="12">
        <v>4</v>
      </c>
      <c r="K2220" s="12">
        <v>4</v>
      </c>
      <c r="L2220" s="24" t="s">
        <v>10599</v>
      </c>
      <c r="M2220" t="str">
        <f>VLOOKUP(LEFT(Incoming_Data[[#This Row],[Object ID]],1),Lookup[#All],2,FALSE)</f>
        <v>Service Request</v>
      </c>
      <c r="N2220" s="36">
        <f>IFERROR(VLOOKUP(Incoming_Data[[#This Row],[Object ID]],SP_Data[#All],2,FALSE),"")</f>
        <v>41424</v>
      </c>
      <c r="O2220" s="36" t="str">
        <f>IFERROR(VLOOKUP(Incoming_Data[[#This Row],[Object ID]],Finalized_Data[#All],2,FALSE),"")</f>
        <v/>
      </c>
      <c r="P22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0" s="6">
        <f>IFERROR(DATE(YEAR(Incoming_Data[[#This Row],[Incoming Day]]),MONTH(Incoming_Data[[#This Row],[Incoming Day]]),1),"")</f>
        <v>41395</v>
      </c>
      <c r="R2220" s="3">
        <f>DATE(YEAR(Incoming_Data[[#This Row],[Incoming Day]]),1,1)</f>
        <v>41275</v>
      </c>
      <c r="S2220" s="6">
        <f>IFERROR(DATE(YEAR(Incoming_Data[[#This Row],[Completed Day]]),MONTH(Incoming_Data[[#This Row],[Completed Day]]),1),"")</f>
        <v>41395</v>
      </c>
      <c r="T2220" s="6" t="str">
        <f>IFERROR(DATE(YEAR(Incoming_Data[[#This Row],[Confirmed Day]]),MONTH(Incoming_Data[[#This Row],[Confirmed Day]]),1),"")</f>
        <v/>
      </c>
      <c r="U2220" s="12">
        <f>IF(ISNUMBER(Incoming_Data[[#This Row],[Completed Day]]),1,0)</f>
        <v>1</v>
      </c>
      <c r="V2220" s="12">
        <f>IF(ISNUMBER(Incoming_Data[[#This Row],[Confirmed Day]]),1,0)</f>
        <v>0</v>
      </c>
      <c r="X2220" t="s">
        <v>7798</v>
      </c>
      <c r="Y2220" s="36">
        <v>41353</v>
      </c>
      <c r="AA2220" t="s">
        <v>1581</v>
      </c>
      <c r="AB2220" s="36">
        <v>41415</v>
      </c>
    </row>
    <row r="2221" spans="2:28" x14ac:dyDescent="0.25">
      <c r="B2221" s="24" t="s">
        <v>31</v>
      </c>
      <c r="C2221" s="24" t="s">
        <v>18</v>
      </c>
      <c r="D2221" s="24" t="s">
        <v>2205</v>
      </c>
      <c r="E2221" s="24" t="s">
        <v>12170</v>
      </c>
      <c r="F2221" s="24" t="s">
        <v>1565</v>
      </c>
      <c r="G2221" s="36">
        <v>41425</v>
      </c>
      <c r="H2221" s="36">
        <v>41424</v>
      </c>
      <c r="I2221" s="12">
        <v>3</v>
      </c>
      <c r="J2221" s="12">
        <v>3</v>
      </c>
      <c r="K2221" s="12">
        <v>3</v>
      </c>
      <c r="L2221" s="24" t="s">
        <v>10647</v>
      </c>
      <c r="M2221" t="str">
        <f>VLOOKUP(LEFT(Incoming_Data[[#This Row],[Object ID]],1),Lookup[#All],2,FALSE)</f>
        <v>Service Request</v>
      </c>
      <c r="N2221" s="36">
        <f>IFERROR(VLOOKUP(Incoming_Data[[#This Row],[Object ID]],SP_Data[#All],2,FALSE),"")</f>
        <v>41429</v>
      </c>
      <c r="O2221" s="36" t="str">
        <f>IFERROR(VLOOKUP(Incoming_Data[[#This Row],[Object ID]],Finalized_Data[#All],2,FALSE),"")</f>
        <v/>
      </c>
      <c r="P22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1" s="6">
        <f>IFERROR(DATE(YEAR(Incoming_Data[[#This Row],[Incoming Day]]),MONTH(Incoming_Data[[#This Row],[Incoming Day]]),1),"")</f>
        <v>41395</v>
      </c>
      <c r="R2221" s="3">
        <f>DATE(YEAR(Incoming_Data[[#This Row],[Incoming Day]]),1,1)</f>
        <v>41275</v>
      </c>
      <c r="S2221" s="6">
        <f>IFERROR(DATE(YEAR(Incoming_Data[[#This Row],[Completed Day]]),MONTH(Incoming_Data[[#This Row],[Completed Day]]),1),"")</f>
        <v>41426</v>
      </c>
      <c r="T2221" s="6" t="str">
        <f>IFERROR(DATE(YEAR(Incoming_Data[[#This Row],[Confirmed Day]]),MONTH(Incoming_Data[[#This Row],[Confirmed Day]]),1),"")</f>
        <v/>
      </c>
      <c r="U2221" s="12">
        <f>IF(ISNUMBER(Incoming_Data[[#This Row],[Completed Day]]),1,0)</f>
        <v>1</v>
      </c>
      <c r="V2221" s="12">
        <f>IF(ISNUMBER(Incoming_Data[[#This Row],[Confirmed Day]]),1,0)</f>
        <v>0</v>
      </c>
      <c r="X2221" t="s">
        <v>7793</v>
      </c>
      <c r="Y2221" s="36">
        <v>41355</v>
      </c>
      <c r="AA2221" t="s">
        <v>1729</v>
      </c>
      <c r="AB2221" s="36">
        <v>41418</v>
      </c>
    </row>
    <row r="2222" spans="2:28" x14ac:dyDescent="0.25">
      <c r="B2222" s="24" t="s">
        <v>31</v>
      </c>
      <c r="C2222" s="24" t="s">
        <v>18</v>
      </c>
      <c r="D2222" s="24" t="s">
        <v>2205</v>
      </c>
      <c r="E2222" s="24" t="s">
        <v>8831</v>
      </c>
      <c r="F2222" s="24" t="s">
        <v>12171</v>
      </c>
      <c r="G2222" s="36">
        <v>41338</v>
      </c>
      <c r="H2222" s="36">
        <v>41338</v>
      </c>
      <c r="I2222" s="12">
        <v>3</v>
      </c>
      <c r="J2222" s="12">
        <v>3</v>
      </c>
      <c r="K2222" s="12">
        <v>3</v>
      </c>
      <c r="L2222" s="24" t="s">
        <v>10597</v>
      </c>
      <c r="M2222" t="str">
        <f>VLOOKUP(LEFT(Incoming_Data[[#This Row],[Object ID]],1),Lookup[#All],2,FALSE)</f>
        <v>Incident</v>
      </c>
      <c r="N2222" s="36">
        <f>IFERROR(VLOOKUP(Incoming_Data[[#This Row],[Object ID]],SP_Data[#All],2,FALSE),"")</f>
        <v>41374</v>
      </c>
      <c r="O2222" s="36">
        <f>IFERROR(VLOOKUP(Incoming_Data[[#This Row],[Object ID]],Finalized_Data[#All],2,FALSE),"")</f>
        <v>41414</v>
      </c>
      <c r="P22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2" s="6">
        <f>IFERROR(DATE(YEAR(Incoming_Data[[#This Row],[Incoming Day]]),MONTH(Incoming_Data[[#This Row],[Incoming Day]]),1),"")</f>
        <v>41334</v>
      </c>
      <c r="R2222" s="3">
        <f>DATE(YEAR(Incoming_Data[[#This Row],[Incoming Day]]),1,1)</f>
        <v>41275</v>
      </c>
      <c r="S2222" s="6">
        <f>IFERROR(DATE(YEAR(Incoming_Data[[#This Row],[Completed Day]]),MONTH(Incoming_Data[[#This Row],[Completed Day]]),1),"")</f>
        <v>41365</v>
      </c>
      <c r="T2222" s="6">
        <f>IFERROR(DATE(YEAR(Incoming_Data[[#This Row],[Confirmed Day]]),MONTH(Incoming_Data[[#This Row],[Confirmed Day]]),1),"")</f>
        <v>41395</v>
      </c>
      <c r="U2222" s="12">
        <f>IF(ISNUMBER(Incoming_Data[[#This Row],[Completed Day]]),1,0)</f>
        <v>1</v>
      </c>
      <c r="V2222" s="12">
        <f>IF(ISNUMBER(Incoming_Data[[#This Row],[Confirmed Day]]),1,0)</f>
        <v>1</v>
      </c>
      <c r="X2222" t="s">
        <v>12297</v>
      </c>
      <c r="Y2222" s="36">
        <v>41407</v>
      </c>
      <c r="AA2222" t="s">
        <v>2145</v>
      </c>
      <c r="AB2222" s="36">
        <v>41423</v>
      </c>
    </row>
    <row r="2223" spans="2:28" x14ac:dyDescent="0.25">
      <c r="B2223" s="24" t="s">
        <v>31</v>
      </c>
      <c r="C2223" s="24" t="s">
        <v>18</v>
      </c>
      <c r="D2223" s="24" t="s">
        <v>2205</v>
      </c>
      <c r="E2223" s="24" t="s">
        <v>6791</v>
      </c>
      <c r="F2223" s="24" t="s">
        <v>12172</v>
      </c>
      <c r="G2223" s="36">
        <v>41355</v>
      </c>
      <c r="H2223" s="36">
        <v>41355</v>
      </c>
      <c r="I2223" s="12">
        <v>3</v>
      </c>
      <c r="J2223" s="12">
        <v>3</v>
      </c>
      <c r="K2223" s="12">
        <v>3</v>
      </c>
      <c r="L2223" s="24" t="s">
        <v>10597</v>
      </c>
      <c r="M2223" t="str">
        <f>VLOOKUP(LEFT(Incoming_Data[[#This Row],[Object ID]],1),Lookup[#All],2,FALSE)</f>
        <v>Incident</v>
      </c>
      <c r="N2223" s="36">
        <f>IFERROR(VLOOKUP(Incoming_Data[[#This Row],[Object ID]],SP_Data[#All],2,FALSE),"")</f>
        <v>41369</v>
      </c>
      <c r="O2223" s="36">
        <f>IFERROR(VLOOKUP(Incoming_Data[[#This Row],[Object ID]],Finalized_Data[#All],2,FALSE),"")</f>
        <v>41414</v>
      </c>
      <c r="P22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3" s="6">
        <f>IFERROR(DATE(YEAR(Incoming_Data[[#This Row],[Incoming Day]]),MONTH(Incoming_Data[[#This Row],[Incoming Day]]),1),"")</f>
        <v>41334</v>
      </c>
      <c r="R2223" s="3">
        <f>DATE(YEAR(Incoming_Data[[#This Row],[Incoming Day]]),1,1)</f>
        <v>41275</v>
      </c>
      <c r="S2223" s="6">
        <f>IFERROR(DATE(YEAR(Incoming_Data[[#This Row],[Completed Day]]),MONTH(Incoming_Data[[#This Row],[Completed Day]]),1),"")</f>
        <v>41365</v>
      </c>
      <c r="T2223" s="6">
        <f>IFERROR(DATE(YEAR(Incoming_Data[[#This Row],[Confirmed Day]]),MONTH(Incoming_Data[[#This Row],[Confirmed Day]]),1),"")</f>
        <v>41395</v>
      </c>
      <c r="U2223" s="12">
        <f>IF(ISNUMBER(Incoming_Data[[#This Row],[Completed Day]]),1,0)</f>
        <v>1</v>
      </c>
      <c r="V2223" s="12">
        <f>IF(ISNUMBER(Incoming_Data[[#This Row],[Confirmed Day]]),1,0)</f>
        <v>1</v>
      </c>
      <c r="X2223" t="s">
        <v>7773</v>
      </c>
      <c r="Y2223" s="36">
        <v>41353</v>
      </c>
      <c r="AA2223" t="s">
        <v>1884</v>
      </c>
      <c r="AB2223" s="36">
        <v>41417</v>
      </c>
    </row>
    <row r="2224" spans="2:28" x14ac:dyDescent="0.25">
      <c r="B2224" s="24" t="s">
        <v>31</v>
      </c>
      <c r="C2224" s="24" t="s">
        <v>18</v>
      </c>
      <c r="D2224" s="24" t="s">
        <v>2205</v>
      </c>
      <c r="E2224" s="24" t="s">
        <v>1435</v>
      </c>
      <c r="F2224" s="24" t="s">
        <v>1436</v>
      </c>
      <c r="G2224" s="36">
        <v>41358</v>
      </c>
      <c r="H2224" s="36">
        <v>41358</v>
      </c>
      <c r="I2224" s="12">
        <v>3</v>
      </c>
      <c r="J2224" s="12">
        <v>3</v>
      </c>
      <c r="K2224" s="12">
        <v>3</v>
      </c>
      <c r="L2224" s="24" t="s">
        <v>10597</v>
      </c>
      <c r="M2224" t="str">
        <f>VLOOKUP(LEFT(Incoming_Data[[#This Row],[Object ID]],1),Lookup[#All],2,FALSE)</f>
        <v>Incident</v>
      </c>
      <c r="N2224" s="36">
        <f>IFERROR(VLOOKUP(Incoming_Data[[#This Row],[Object ID]],SP_Data[#All],2,FALSE),"")</f>
        <v>41373</v>
      </c>
      <c r="O2224" s="36">
        <f>IFERROR(VLOOKUP(Incoming_Data[[#This Row],[Object ID]],Finalized_Data[#All],2,FALSE),"")</f>
        <v>41414</v>
      </c>
      <c r="P22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4" s="6">
        <f>IFERROR(DATE(YEAR(Incoming_Data[[#This Row],[Incoming Day]]),MONTH(Incoming_Data[[#This Row],[Incoming Day]]),1),"")</f>
        <v>41334</v>
      </c>
      <c r="R2224" s="3">
        <f>DATE(YEAR(Incoming_Data[[#This Row],[Incoming Day]]),1,1)</f>
        <v>41275</v>
      </c>
      <c r="S2224" s="6">
        <f>IFERROR(DATE(YEAR(Incoming_Data[[#This Row],[Completed Day]]),MONTH(Incoming_Data[[#This Row],[Completed Day]]),1),"")</f>
        <v>41365</v>
      </c>
      <c r="T2224" s="6">
        <f>IFERROR(DATE(YEAR(Incoming_Data[[#This Row],[Confirmed Day]]),MONTH(Incoming_Data[[#This Row],[Confirmed Day]]),1),"")</f>
        <v>41395</v>
      </c>
      <c r="U2224" s="12">
        <f>IF(ISNUMBER(Incoming_Data[[#This Row],[Completed Day]]),1,0)</f>
        <v>1</v>
      </c>
      <c r="V2224" s="12">
        <f>IF(ISNUMBER(Incoming_Data[[#This Row],[Confirmed Day]]),1,0)</f>
        <v>1</v>
      </c>
      <c r="X2224" t="s">
        <v>7746</v>
      </c>
      <c r="Y2224" s="36">
        <v>41353</v>
      </c>
      <c r="AA2224" t="s">
        <v>2501</v>
      </c>
      <c r="AB2224" s="36">
        <v>41428</v>
      </c>
    </row>
    <row r="2225" spans="2:28" x14ac:dyDescent="0.25">
      <c r="B2225" s="24" t="s">
        <v>31</v>
      </c>
      <c r="C2225" s="24" t="s">
        <v>18</v>
      </c>
      <c r="D2225" s="24" t="s">
        <v>2205</v>
      </c>
      <c r="E2225" s="24" t="s">
        <v>1437</v>
      </c>
      <c r="F2225" s="24" t="s">
        <v>1438</v>
      </c>
      <c r="G2225" s="36">
        <v>41358</v>
      </c>
      <c r="H2225" s="36">
        <v>41358</v>
      </c>
      <c r="I2225" s="12">
        <v>3</v>
      </c>
      <c r="J2225" s="12">
        <v>3</v>
      </c>
      <c r="K2225" s="12">
        <v>3</v>
      </c>
      <c r="L2225" s="24" t="s">
        <v>10625</v>
      </c>
      <c r="M2225" t="str">
        <f>VLOOKUP(LEFT(Incoming_Data[[#This Row],[Object ID]],1),Lookup[#All],2,FALSE)</f>
        <v>Incident</v>
      </c>
      <c r="N2225" s="36">
        <f>IFERROR(VLOOKUP(Incoming_Data[[#This Row],[Object ID]],SP_Data[#All],2,FALSE),"")</f>
        <v>41393</v>
      </c>
      <c r="O2225" s="36" t="str">
        <f>IFERROR(VLOOKUP(Incoming_Data[[#This Row],[Object ID]],Finalized_Data[#All],2,FALSE),"")</f>
        <v/>
      </c>
      <c r="P22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5" s="6">
        <f>IFERROR(DATE(YEAR(Incoming_Data[[#This Row],[Incoming Day]]),MONTH(Incoming_Data[[#This Row],[Incoming Day]]),1),"")</f>
        <v>41334</v>
      </c>
      <c r="R2225" s="3">
        <f>DATE(YEAR(Incoming_Data[[#This Row],[Incoming Day]]),1,1)</f>
        <v>41275</v>
      </c>
      <c r="S2225" s="6">
        <f>IFERROR(DATE(YEAR(Incoming_Data[[#This Row],[Completed Day]]),MONTH(Incoming_Data[[#This Row],[Completed Day]]),1),"")</f>
        <v>41365</v>
      </c>
      <c r="T2225" s="6" t="str">
        <f>IFERROR(DATE(YEAR(Incoming_Data[[#This Row],[Confirmed Day]]),MONTH(Incoming_Data[[#This Row],[Confirmed Day]]),1),"")</f>
        <v/>
      </c>
      <c r="U2225" s="12">
        <f>IF(ISNUMBER(Incoming_Data[[#This Row],[Completed Day]]),1,0)</f>
        <v>1</v>
      </c>
      <c r="V2225" s="12">
        <f>IF(ISNUMBER(Incoming_Data[[#This Row],[Confirmed Day]]),1,0)</f>
        <v>0</v>
      </c>
      <c r="X2225" t="s">
        <v>7756</v>
      </c>
      <c r="Y2225" s="36">
        <v>41353</v>
      </c>
      <c r="AA2225" t="s">
        <v>2147</v>
      </c>
      <c r="AB2225" s="36">
        <v>41416</v>
      </c>
    </row>
    <row r="2226" spans="2:28" x14ac:dyDescent="0.25">
      <c r="B2226" s="24" t="s">
        <v>31</v>
      </c>
      <c r="C2226" s="24" t="s">
        <v>18</v>
      </c>
      <c r="D2226" s="24" t="s">
        <v>2205</v>
      </c>
      <c r="E2226" s="24" t="s">
        <v>1439</v>
      </c>
      <c r="F2226" s="24" t="s">
        <v>1440</v>
      </c>
      <c r="G2226" s="36">
        <v>41359</v>
      </c>
      <c r="H2226" s="36">
        <v>41358</v>
      </c>
      <c r="I2226" s="12">
        <v>3</v>
      </c>
      <c r="J2226" s="12">
        <v>3</v>
      </c>
      <c r="K2226" s="12">
        <v>3</v>
      </c>
      <c r="L2226" s="24" t="s">
        <v>10597</v>
      </c>
      <c r="M2226" t="str">
        <f>VLOOKUP(LEFT(Incoming_Data[[#This Row],[Object ID]],1),Lookup[#All],2,FALSE)</f>
        <v>Incident</v>
      </c>
      <c r="N2226" s="36">
        <f>IFERROR(VLOOKUP(Incoming_Data[[#This Row],[Object ID]],SP_Data[#All],2,FALSE),"")</f>
        <v>41372</v>
      </c>
      <c r="O2226" s="36">
        <f>IFERROR(VLOOKUP(Incoming_Data[[#This Row],[Object ID]],Finalized_Data[#All],2,FALSE),"")</f>
        <v>41414</v>
      </c>
      <c r="P22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6" s="6">
        <f>IFERROR(DATE(YEAR(Incoming_Data[[#This Row],[Incoming Day]]),MONTH(Incoming_Data[[#This Row],[Incoming Day]]),1),"")</f>
        <v>41334</v>
      </c>
      <c r="R2226" s="3">
        <f>DATE(YEAR(Incoming_Data[[#This Row],[Incoming Day]]),1,1)</f>
        <v>41275</v>
      </c>
      <c r="S2226" s="6">
        <f>IFERROR(DATE(YEAR(Incoming_Data[[#This Row],[Completed Day]]),MONTH(Incoming_Data[[#This Row],[Completed Day]]),1),"")</f>
        <v>41365</v>
      </c>
      <c r="T2226" s="6">
        <f>IFERROR(DATE(YEAR(Incoming_Data[[#This Row],[Confirmed Day]]),MONTH(Incoming_Data[[#This Row],[Confirmed Day]]),1),"")</f>
        <v>41395</v>
      </c>
      <c r="U2226" s="12">
        <f>IF(ISNUMBER(Incoming_Data[[#This Row],[Completed Day]]),1,0)</f>
        <v>1</v>
      </c>
      <c r="V2226" s="12">
        <f>IF(ISNUMBER(Incoming_Data[[#This Row],[Confirmed Day]]),1,0)</f>
        <v>1</v>
      </c>
      <c r="X2226" t="s">
        <v>7731</v>
      </c>
      <c r="Y2226" s="36">
        <v>41353</v>
      </c>
      <c r="AA2226" t="s">
        <v>2149</v>
      </c>
      <c r="AB2226" s="36">
        <v>41416</v>
      </c>
    </row>
    <row r="2227" spans="2:28" x14ac:dyDescent="0.25">
      <c r="B2227" s="24" t="s">
        <v>31</v>
      </c>
      <c r="C2227" s="24" t="s">
        <v>18</v>
      </c>
      <c r="D2227" s="24" t="s">
        <v>2205</v>
      </c>
      <c r="E2227" s="24" t="s">
        <v>1441</v>
      </c>
      <c r="F2227" s="24" t="s">
        <v>1442</v>
      </c>
      <c r="G2227" s="36">
        <v>41360</v>
      </c>
      <c r="H2227" s="36">
        <v>41360</v>
      </c>
      <c r="I2227" s="12">
        <v>2</v>
      </c>
      <c r="J2227" s="12">
        <v>3</v>
      </c>
      <c r="K2227" s="12">
        <v>2</v>
      </c>
      <c r="L2227" s="24" t="s">
        <v>10625</v>
      </c>
      <c r="M2227" t="str">
        <f>VLOOKUP(LEFT(Incoming_Data[[#This Row],[Object ID]],1),Lookup[#All],2,FALSE)</f>
        <v>Incident</v>
      </c>
      <c r="N2227" s="36">
        <f>IFERROR(VLOOKUP(Incoming_Data[[#This Row],[Object ID]],SP_Data[#All],2,FALSE),"")</f>
        <v>41393</v>
      </c>
      <c r="O2227" s="36" t="str">
        <f>IFERROR(VLOOKUP(Incoming_Data[[#This Row],[Object ID]],Finalized_Data[#All],2,FALSE),"")</f>
        <v/>
      </c>
      <c r="P22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7" s="6">
        <f>IFERROR(DATE(YEAR(Incoming_Data[[#This Row],[Incoming Day]]),MONTH(Incoming_Data[[#This Row],[Incoming Day]]),1),"")</f>
        <v>41334</v>
      </c>
      <c r="R2227" s="3">
        <f>DATE(YEAR(Incoming_Data[[#This Row],[Incoming Day]]),1,1)</f>
        <v>41275</v>
      </c>
      <c r="S2227" s="6">
        <f>IFERROR(DATE(YEAR(Incoming_Data[[#This Row],[Completed Day]]),MONTH(Incoming_Data[[#This Row],[Completed Day]]),1),"")</f>
        <v>41365</v>
      </c>
      <c r="T2227" s="6" t="str">
        <f>IFERROR(DATE(YEAR(Incoming_Data[[#This Row],[Confirmed Day]]),MONTH(Incoming_Data[[#This Row],[Confirmed Day]]),1),"")</f>
        <v/>
      </c>
      <c r="U2227" s="12">
        <f>IF(ISNUMBER(Incoming_Data[[#This Row],[Completed Day]]),1,0)</f>
        <v>1</v>
      </c>
      <c r="V2227" s="12">
        <f>IF(ISNUMBER(Incoming_Data[[#This Row],[Confirmed Day]]),1,0)</f>
        <v>0</v>
      </c>
      <c r="X2227" t="s">
        <v>7735</v>
      </c>
      <c r="Y2227" s="36">
        <v>41353</v>
      </c>
      <c r="AA2227" t="s">
        <v>2151</v>
      </c>
      <c r="AB2227" s="36">
        <v>41418</v>
      </c>
    </row>
    <row r="2228" spans="2:28" x14ac:dyDescent="0.25">
      <c r="B2228" s="24" t="s">
        <v>31</v>
      </c>
      <c r="C2228" s="24" t="s">
        <v>18</v>
      </c>
      <c r="D2228" s="24" t="s">
        <v>2205</v>
      </c>
      <c r="E2228" s="24" t="s">
        <v>1443</v>
      </c>
      <c r="F2228" s="24" t="s">
        <v>1444</v>
      </c>
      <c r="G2228" s="36">
        <v>41361</v>
      </c>
      <c r="H2228" s="36">
        <v>41361</v>
      </c>
      <c r="I2228" s="12">
        <v>3</v>
      </c>
      <c r="J2228" s="12">
        <v>4</v>
      </c>
      <c r="K2228" s="12">
        <v>4</v>
      </c>
      <c r="L2228" s="24" t="s">
        <v>10597</v>
      </c>
      <c r="M2228" t="str">
        <f>VLOOKUP(LEFT(Incoming_Data[[#This Row],[Object ID]],1),Lookup[#All],2,FALSE)</f>
        <v>Incident</v>
      </c>
      <c r="N2228" s="36">
        <f>IFERROR(VLOOKUP(Incoming_Data[[#This Row],[Object ID]],SP_Data[#All],2,FALSE),"")</f>
        <v>41375</v>
      </c>
      <c r="O2228" s="36">
        <f>IFERROR(VLOOKUP(Incoming_Data[[#This Row],[Object ID]],Finalized_Data[#All],2,FALSE),"")</f>
        <v>41376</v>
      </c>
      <c r="P22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8" s="6">
        <f>IFERROR(DATE(YEAR(Incoming_Data[[#This Row],[Incoming Day]]),MONTH(Incoming_Data[[#This Row],[Incoming Day]]),1),"")</f>
        <v>41334</v>
      </c>
      <c r="R2228" s="3">
        <f>DATE(YEAR(Incoming_Data[[#This Row],[Incoming Day]]),1,1)</f>
        <v>41275</v>
      </c>
      <c r="S2228" s="6">
        <f>IFERROR(DATE(YEAR(Incoming_Data[[#This Row],[Completed Day]]),MONTH(Incoming_Data[[#This Row],[Completed Day]]),1),"")</f>
        <v>41365</v>
      </c>
      <c r="T2228" s="6">
        <f>IFERROR(DATE(YEAR(Incoming_Data[[#This Row],[Confirmed Day]]),MONTH(Incoming_Data[[#This Row],[Confirmed Day]]),1),"")</f>
        <v>41365</v>
      </c>
      <c r="U2228" s="12">
        <f>IF(ISNUMBER(Incoming_Data[[#This Row],[Completed Day]]),1,0)</f>
        <v>1</v>
      </c>
      <c r="V2228" s="12">
        <f>IF(ISNUMBER(Incoming_Data[[#This Row],[Confirmed Day]]),1,0)</f>
        <v>1</v>
      </c>
      <c r="X2228" t="s">
        <v>7717</v>
      </c>
      <c r="Y2228" s="36">
        <v>41379</v>
      </c>
      <c r="AA2228" t="s">
        <v>1300</v>
      </c>
      <c r="AB2228" s="36">
        <v>41423</v>
      </c>
    </row>
    <row r="2229" spans="2:28" x14ac:dyDescent="0.25">
      <c r="B2229" s="24" t="s">
        <v>31</v>
      </c>
      <c r="C2229" s="24" t="s">
        <v>18</v>
      </c>
      <c r="D2229" s="24" t="s">
        <v>2205</v>
      </c>
      <c r="E2229" s="24" t="s">
        <v>1445</v>
      </c>
      <c r="F2229" s="24" t="s">
        <v>1446</v>
      </c>
      <c r="G2229" s="36">
        <v>41362</v>
      </c>
      <c r="H2229" s="36">
        <v>41361</v>
      </c>
      <c r="I2229" s="12">
        <v>3</v>
      </c>
      <c r="J2229" s="12">
        <v>3</v>
      </c>
      <c r="K2229" s="12">
        <v>3</v>
      </c>
      <c r="L2229" s="24" t="s">
        <v>10625</v>
      </c>
      <c r="M2229" t="str">
        <f>VLOOKUP(LEFT(Incoming_Data[[#This Row],[Object ID]],1),Lookup[#All],2,FALSE)</f>
        <v>Incident</v>
      </c>
      <c r="N2229" s="36">
        <f>IFERROR(VLOOKUP(Incoming_Data[[#This Row],[Object ID]],SP_Data[#All],2,FALSE),"")</f>
        <v>41393</v>
      </c>
      <c r="O2229" s="36" t="str">
        <f>IFERROR(VLOOKUP(Incoming_Data[[#This Row],[Object ID]],Finalized_Data[#All],2,FALSE),"")</f>
        <v/>
      </c>
      <c r="P22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29" s="6">
        <f>IFERROR(DATE(YEAR(Incoming_Data[[#This Row],[Incoming Day]]),MONTH(Incoming_Data[[#This Row],[Incoming Day]]),1),"")</f>
        <v>41334</v>
      </c>
      <c r="R2229" s="3">
        <f>DATE(YEAR(Incoming_Data[[#This Row],[Incoming Day]]),1,1)</f>
        <v>41275</v>
      </c>
      <c r="S2229" s="6">
        <f>IFERROR(DATE(YEAR(Incoming_Data[[#This Row],[Completed Day]]),MONTH(Incoming_Data[[#This Row],[Completed Day]]),1),"")</f>
        <v>41365</v>
      </c>
      <c r="T2229" s="6" t="str">
        <f>IFERROR(DATE(YEAR(Incoming_Data[[#This Row],[Confirmed Day]]),MONTH(Incoming_Data[[#This Row],[Confirmed Day]]),1),"")</f>
        <v/>
      </c>
      <c r="U2229" s="12">
        <f>IF(ISNUMBER(Incoming_Data[[#This Row],[Completed Day]]),1,0)</f>
        <v>1</v>
      </c>
      <c r="V2229" s="12">
        <f>IF(ISNUMBER(Incoming_Data[[#This Row],[Confirmed Day]]),1,0)</f>
        <v>0</v>
      </c>
      <c r="X2229" t="s">
        <v>7694</v>
      </c>
      <c r="Y2229" s="36">
        <v>41375</v>
      </c>
      <c r="AA2229" t="s">
        <v>1583</v>
      </c>
      <c r="AB2229" s="36">
        <v>41417</v>
      </c>
    </row>
    <row r="2230" spans="2:28" x14ac:dyDescent="0.25">
      <c r="B2230" s="24" t="s">
        <v>31</v>
      </c>
      <c r="C2230" s="24" t="s">
        <v>18</v>
      </c>
      <c r="D2230" s="24" t="s">
        <v>2205</v>
      </c>
      <c r="E2230" s="24" t="s">
        <v>1447</v>
      </c>
      <c r="F2230" s="24" t="s">
        <v>1448</v>
      </c>
      <c r="G2230" s="36">
        <v>41362</v>
      </c>
      <c r="H2230" s="36">
        <v>41362</v>
      </c>
      <c r="I2230" s="12">
        <v>3</v>
      </c>
      <c r="J2230" s="12">
        <v>3</v>
      </c>
      <c r="K2230" s="12">
        <v>3</v>
      </c>
      <c r="L2230" s="24" t="s">
        <v>10597</v>
      </c>
      <c r="M2230" t="str">
        <f>VLOOKUP(LEFT(Incoming_Data[[#This Row],[Object ID]],1),Lookup[#All],2,FALSE)</f>
        <v>Incident</v>
      </c>
      <c r="N2230" s="36">
        <f>IFERROR(VLOOKUP(Incoming_Data[[#This Row],[Object ID]],SP_Data[#All],2,FALSE),"")</f>
        <v>41365</v>
      </c>
      <c r="O2230" s="36">
        <f>IFERROR(VLOOKUP(Incoming_Data[[#This Row],[Object ID]],Finalized_Data[#All],2,FALSE),"")</f>
        <v>41414</v>
      </c>
      <c r="P22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0" s="6">
        <f>IFERROR(DATE(YEAR(Incoming_Data[[#This Row],[Incoming Day]]),MONTH(Incoming_Data[[#This Row],[Incoming Day]]),1),"")</f>
        <v>41334</v>
      </c>
      <c r="R2230" s="3">
        <f>DATE(YEAR(Incoming_Data[[#This Row],[Incoming Day]]),1,1)</f>
        <v>41275</v>
      </c>
      <c r="S2230" s="6">
        <f>IFERROR(DATE(YEAR(Incoming_Data[[#This Row],[Completed Day]]),MONTH(Incoming_Data[[#This Row],[Completed Day]]),1),"")</f>
        <v>41365</v>
      </c>
      <c r="T2230" s="6">
        <f>IFERROR(DATE(YEAR(Incoming_Data[[#This Row],[Confirmed Day]]),MONTH(Incoming_Data[[#This Row],[Confirmed Day]]),1),"")</f>
        <v>41395</v>
      </c>
      <c r="U2230" s="12">
        <f>IF(ISNUMBER(Incoming_Data[[#This Row],[Completed Day]]),1,0)</f>
        <v>1</v>
      </c>
      <c r="V2230" s="12">
        <f>IF(ISNUMBER(Incoming_Data[[#This Row],[Confirmed Day]]),1,0)</f>
        <v>1</v>
      </c>
      <c r="X2230" t="s">
        <v>7646</v>
      </c>
      <c r="Y2230" s="36">
        <v>41353</v>
      </c>
      <c r="AA2230" t="s">
        <v>1585</v>
      </c>
      <c r="AB2230" s="36">
        <v>41418</v>
      </c>
    </row>
    <row r="2231" spans="2:28" x14ac:dyDescent="0.25">
      <c r="B2231" s="24" t="s">
        <v>31</v>
      </c>
      <c r="C2231" s="24" t="s">
        <v>18</v>
      </c>
      <c r="D2231" s="24" t="s">
        <v>2205</v>
      </c>
      <c r="E2231" s="24" t="s">
        <v>1449</v>
      </c>
      <c r="F2231" s="24" t="s">
        <v>1450</v>
      </c>
      <c r="G2231" s="36">
        <v>41365</v>
      </c>
      <c r="H2231" s="36">
        <v>41365</v>
      </c>
      <c r="I2231" s="12">
        <v>3</v>
      </c>
      <c r="J2231" s="12">
        <v>3</v>
      </c>
      <c r="K2231" s="12">
        <v>3</v>
      </c>
      <c r="L2231" s="24" t="s">
        <v>10597</v>
      </c>
      <c r="M2231" t="str">
        <f>VLOOKUP(LEFT(Incoming_Data[[#This Row],[Object ID]],1),Lookup[#All],2,FALSE)</f>
        <v>Incident</v>
      </c>
      <c r="N2231" s="36">
        <f>IFERROR(VLOOKUP(Incoming_Data[[#This Row],[Object ID]],SP_Data[#All],2,FALSE),"")</f>
        <v>41366</v>
      </c>
      <c r="O2231" s="36">
        <f>IFERROR(VLOOKUP(Incoming_Data[[#This Row],[Object ID]],Finalized_Data[#All],2,FALSE),"")</f>
        <v>41366</v>
      </c>
      <c r="P22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1" s="6">
        <f>IFERROR(DATE(YEAR(Incoming_Data[[#This Row],[Incoming Day]]),MONTH(Incoming_Data[[#This Row],[Incoming Day]]),1),"")</f>
        <v>41365</v>
      </c>
      <c r="R2231" s="3">
        <f>DATE(YEAR(Incoming_Data[[#This Row],[Incoming Day]]),1,1)</f>
        <v>41275</v>
      </c>
      <c r="S2231" s="6">
        <f>IFERROR(DATE(YEAR(Incoming_Data[[#This Row],[Completed Day]]),MONTH(Incoming_Data[[#This Row],[Completed Day]]),1),"")</f>
        <v>41365</v>
      </c>
      <c r="T2231" s="6">
        <f>IFERROR(DATE(YEAR(Incoming_Data[[#This Row],[Confirmed Day]]),MONTH(Incoming_Data[[#This Row],[Confirmed Day]]),1),"")</f>
        <v>41365</v>
      </c>
      <c r="U2231" s="12">
        <f>IF(ISNUMBER(Incoming_Data[[#This Row],[Completed Day]]),1,0)</f>
        <v>1</v>
      </c>
      <c r="V2231" s="12">
        <f>IF(ISNUMBER(Incoming_Data[[#This Row],[Confirmed Day]]),1,0)</f>
        <v>1</v>
      </c>
      <c r="X2231" t="s">
        <v>7595</v>
      </c>
      <c r="Y2231" s="36">
        <v>41353</v>
      </c>
      <c r="AA2231" t="s">
        <v>1731</v>
      </c>
      <c r="AB2231" s="36">
        <v>41418</v>
      </c>
    </row>
    <row r="2232" spans="2:28" x14ac:dyDescent="0.25">
      <c r="B2232" s="24" t="s">
        <v>31</v>
      </c>
      <c r="C2232" s="24" t="s">
        <v>18</v>
      </c>
      <c r="D2232" s="24" t="s">
        <v>2205</v>
      </c>
      <c r="E2232" s="24" t="s">
        <v>1451</v>
      </c>
      <c r="F2232" s="24" t="s">
        <v>1452</v>
      </c>
      <c r="G2232" s="36">
        <v>41365</v>
      </c>
      <c r="H2232" s="36">
        <v>41365</v>
      </c>
      <c r="I2232" s="12">
        <v>4</v>
      </c>
      <c r="J2232" s="12">
        <v>4</v>
      </c>
      <c r="K2232" s="12">
        <v>4</v>
      </c>
      <c r="L2232" s="24" t="s">
        <v>10597</v>
      </c>
      <c r="M2232" t="str">
        <f>VLOOKUP(LEFT(Incoming_Data[[#This Row],[Object ID]],1),Lookup[#All],2,FALSE)</f>
        <v>Incident</v>
      </c>
      <c r="N2232" s="36">
        <f>IFERROR(VLOOKUP(Incoming_Data[[#This Row],[Object ID]],SP_Data[#All],2,FALSE),"")</f>
        <v>41365</v>
      </c>
      <c r="O2232" s="36">
        <f>IFERROR(VLOOKUP(Incoming_Data[[#This Row],[Object ID]],Finalized_Data[#All],2,FALSE),"")</f>
        <v>41365</v>
      </c>
      <c r="P22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2" s="6">
        <f>IFERROR(DATE(YEAR(Incoming_Data[[#This Row],[Incoming Day]]),MONTH(Incoming_Data[[#This Row],[Incoming Day]]),1),"")</f>
        <v>41365</v>
      </c>
      <c r="R2232" s="3">
        <f>DATE(YEAR(Incoming_Data[[#This Row],[Incoming Day]]),1,1)</f>
        <v>41275</v>
      </c>
      <c r="S2232" s="6">
        <f>IFERROR(DATE(YEAR(Incoming_Data[[#This Row],[Completed Day]]),MONTH(Incoming_Data[[#This Row],[Completed Day]]),1),"")</f>
        <v>41365</v>
      </c>
      <c r="T2232" s="6">
        <f>IFERROR(DATE(YEAR(Incoming_Data[[#This Row],[Confirmed Day]]),MONTH(Incoming_Data[[#This Row],[Confirmed Day]]),1),"")</f>
        <v>41365</v>
      </c>
      <c r="U2232" s="12">
        <f>IF(ISNUMBER(Incoming_Data[[#This Row],[Completed Day]]),1,0)</f>
        <v>1</v>
      </c>
      <c r="V2232" s="12">
        <f>IF(ISNUMBER(Incoming_Data[[#This Row],[Confirmed Day]]),1,0)</f>
        <v>1</v>
      </c>
      <c r="X2232" t="s">
        <v>7585</v>
      </c>
      <c r="Y2232" s="36">
        <v>41353</v>
      </c>
      <c r="AA2232" t="s">
        <v>1302</v>
      </c>
      <c r="AB2232" s="36">
        <v>41423</v>
      </c>
    </row>
    <row r="2233" spans="2:28" x14ac:dyDescent="0.25">
      <c r="B2233" s="24" t="s">
        <v>31</v>
      </c>
      <c r="C2233" s="24" t="s">
        <v>18</v>
      </c>
      <c r="D2233" s="24" t="s">
        <v>2205</v>
      </c>
      <c r="E2233" s="24" t="s">
        <v>1453</v>
      </c>
      <c r="F2233" s="24" t="s">
        <v>1454</v>
      </c>
      <c r="G2233" s="36">
        <v>41365</v>
      </c>
      <c r="H2233" s="36">
        <v>41365</v>
      </c>
      <c r="I2233" s="12">
        <v>3</v>
      </c>
      <c r="J2233" s="12">
        <v>3</v>
      </c>
      <c r="K2233" s="12">
        <v>3</v>
      </c>
      <c r="L2233" s="24" t="s">
        <v>10597</v>
      </c>
      <c r="M2233" t="str">
        <f>VLOOKUP(LEFT(Incoming_Data[[#This Row],[Object ID]],1),Lookup[#All],2,FALSE)</f>
        <v>Incident</v>
      </c>
      <c r="N2233" s="36">
        <f>IFERROR(VLOOKUP(Incoming_Data[[#This Row],[Object ID]],SP_Data[#All],2,FALSE),"")</f>
        <v>41365</v>
      </c>
      <c r="O2233" s="36">
        <f>IFERROR(VLOOKUP(Incoming_Data[[#This Row],[Object ID]],Finalized_Data[#All],2,FALSE),"")</f>
        <v>41414</v>
      </c>
      <c r="P22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3" s="6">
        <f>IFERROR(DATE(YEAR(Incoming_Data[[#This Row],[Incoming Day]]),MONTH(Incoming_Data[[#This Row],[Incoming Day]]),1),"")</f>
        <v>41365</v>
      </c>
      <c r="R2233" s="3">
        <f>DATE(YEAR(Incoming_Data[[#This Row],[Incoming Day]]),1,1)</f>
        <v>41275</v>
      </c>
      <c r="S2233" s="6">
        <f>IFERROR(DATE(YEAR(Incoming_Data[[#This Row],[Completed Day]]),MONTH(Incoming_Data[[#This Row],[Completed Day]]),1),"")</f>
        <v>41365</v>
      </c>
      <c r="T2233" s="6">
        <f>IFERROR(DATE(YEAR(Incoming_Data[[#This Row],[Confirmed Day]]),MONTH(Incoming_Data[[#This Row],[Confirmed Day]]),1),"")</f>
        <v>41395</v>
      </c>
      <c r="U2233" s="12">
        <f>IF(ISNUMBER(Incoming_Data[[#This Row],[Completed Day]]),1,0)</f>
        <v>1</v>
      </c>
      <c r="V2233" s="12">
        <f>IF(ISNUMBER(Incoming_Data[[#This Row],[Confirmed Day]]),1,0)</f>
        <v>1</v>
      </c>
      <c r="X2233" t="s">
        <v>7577</v>
      </c>
      <c r="Y2233" s="36">
        <v>41353</v>
      </c>
      <c r="AA2233" t="s">
        <v>1733</v>
      </c>
      <c r="AB2233" s="36">
        <v>41425</v>
      </c>
    </row>
    <row r="2234" spans="2:28" x14ac:dyDescent="0.25">
      <c r="B2234" s="24" t="s">
        <v>31</v>
      </c>
      <c r="C2234" s="24" t="s">
        <v>18</v>
      </c>
      <c r="D2234" s="24" t="s">
        <v>2205</v>
      </c>
      <c r="E2234" s="24" t="s">
        <v>1455</v>
      </c>
      <c r="F2234" s="24" t="s">
        <v>1456</v>
      </c>
      <c r="G2234" s="36">
        <v>41366</v>
      </c>
      <c r="H2234" s="36">
        <v>41365</v>
      </c>
      <c r="I2234" s="12">
        <v>3</v>
      </c>
      <c r="J2234" s="12">
        <v>3</v>
      </c>
      <c r="K2234" s="12">
        <v>3</v>
      </c>
      <c r="L2234" s="24" t="s">
        <v>10597</v>
      </c>
      <c r="M2234" t="str">
        <f>VLOOKUP(LEFT(Incoming_Data[[#This Row],[Object ID]],1),Lookup[#All],2,FALSE)</f>
        <v>Incident</v>
      </c>
      <c r="N2234" s="36">
        <f>IFERROR(VLOOKUP(Incoming_Data[[#This Row],[Object ID]],SP_Data[#All],2,FALSE),"")</f>
        <v>41367</v>
      </c>
      <c r="O2234" s="36">
        <f>IFERROR(VLOOKUP(Incoming_Data[[#This Row],[Object ID]],Finalized_Data[#All],2,FALSE),"")</f>
        <v>41414</v>
      </c>
      <c r="P22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4" s="6">
        <f>IFERROR(DATE(YEAR(Incoming_Data[[#This Row],[Incoming Day]]),MONTH(Incoming_Data[[#This Row],[Incoming Day]]),1),"")</f>
        <v>41365</v>
      </c>
      <c r="R2234" s="3">
        <f>DATE(YEAR(Incoming_Data[[#This Row],[Incoming Day]]),1,1)</f>
        <v>41275</v>
      </c>
      <c r="S2234" s="6">
        <f>IFERROR(DATE(YEAR(Incoming_Data[[#This Row],[Completed Day]]),MONTH(Incoming_Data[[#This Row],[Completed Day]]),1),"")</f>
        <v>41365</v>
      </c>
      <c r="T2234" s="6">
        <f>IFERROR(DATE(YEAR(Incoming_Data[[#This Row],[Confirmed Day]]),MONTH(Incoming_Data[[#This Row],[Confirmed Day]]),1),"")</f>
        <v>41395</v>
      </c>
      <c r="U2234" s="12">
        <f>IF(ISNUMBER(Incoming_Data[[#This Row],[Completed Day]]),1,0)</f>
        <v>1</v>
      </c>
      <c r="V2234" s="12">
        <f>IF(ISNUMBER(Incoming_Data[[#This Row],[Confirmed Day]]),1,0)</f>
        <v>1</v>
      </c>
      <c r="X2234" t="s">
        <v>7581</v>
      </c>
      <c r="Y2234" s="36">
        <v>41379</v>
      </c>
      <c r="AA2234" t="s">
        <v>1587</v>
      </c>
      <c r="AB2234" s="36">
        <v>41418</v>
      </c>
    </row>
    <row r="2235" spans="2:28" x14ac:dyDescent="0.25">
      <c r="B2235" s="24" t="s">
        <v>31</v>
      </c>
      <c r="C2235" s="24" t="s">
        <v>18</v>
      </c>
      <c r="D2235" s="24" t="s">
        <v>2205</v>
      </c>
      <c r="E2235" s="24" t="s">
        <v>1459</v>
      </c>
      <c r="F2235" s="24" t="s">
        <v>1460</v>
      </c>
      <c r="G2235" s="36">
        <v>41367</v>
      </c>
      <c r="H2235" s="36">
        <v>41367</v>
      </c>
      <c r="I2235" s="12">
        <v>3</v>
      </c>
      <c r="J2235" s="12">
        <v>3</v>
      </c>
      <c r="K2235" s="12">
        <v>3</v>
      </c>
      <c r="L2235" s="24" t="s">
        <v>10597</v>
      </c>
      <c r="M2235" t="str">
        <f>VLOOKUP(LEFT(Incoming_Data[[#This Row],[Object ID]],1),Lookup[#All],2,FALSE)</f>
        <v>Incident</v>
      </c>
      <c r="N2235" s="36">
        <f>IFERROR(VLOOKUP(Incoming_Data[[#This Row],[Object ID]],SP_Data[#All],2,FALSE),"")</f>
        <v>41367</v>
      </c>
      <c r="O2235" s="36">
        <f>IFERROR(VLOOKUP(Incoming_Data[[#This Row],[Object ID]],Finalized_Data[#All],2,FALSE),"")</f>
        <v>41414</v>
      </c>
      <c r="P22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5" s="6">
        <f>IFERROR(DATE(YEAR(Incoming_Data[[#This Row],[Incoming Day]]),MONTH(Incoming_Data[[#This Row],[Incoming Day]]),1),"")</f>
        <v>41365</v>
      </c>
      <c r="R2235" s="3">
        <f>DATE(YEAR(Incoming_Data[[#This Row],[Incoming Day]]),1,1)</f>
        <v>41275</v>
      </c>
      <c r="S2235" s="6">
        <f>IFERROR(DATE(YEAR(Incoming_Data[[#This Row],[Completed Day]]),MONTH(Incoming_Data[[#This Row],[Completed Day]]),1),"")</f>
        <v>41365</v>
      </c>
      <c r="T2235" s="6">
        <f>IFERROR(DATE(YEAR(Incoming_Data[[#This Row],[Confirmed Day]]),MONTH(Incoming_Data[[#This Row],[Confirmed Day]]),1),"")</f>
        <v>41395</v>
      </c>
      <c r="U2235" s="12">
        <f>IF(ISNUMBER(Incoming_Data[[#This Row],[Completed Day]]),1,0)</f>
        <v>1</v>
      </c>
      <c r="V2235" s="12">
        <f>IF(ISNUMBER(Incoming_Data[[#This Row],[Confirmed Day]]),1,0)</f>
        <v>1</v>
      </c>
      <c r="X2235" t="s">
        <v>7573</v>
      </c>
      <c r="Y2235" s="36">
        <v>41353</v>
      </c>
      <c r="AA2235" t="s">
        <v>1589</v>
      </c>
      <c r="AB2235" s="36">
        <v>41419</v>
      </c>
    </row>
    <row r="2236" spans="2:28" x14ac:dyDescent="0.25">
      <c r="B2236" s="24" t="s">
        <v>31</v>
      </c>
      <c r="C2236" s="24" t="s">
        <v>18</v>
      </c>
      <c r="D2236" s="24" t="s">
        <v>2205</v>
      </c>
      <c r="E2236" s="24" t="s">
        <v>1461</v>
      </c>
      <c r="F2236" s="24" t="s">
        <v>1462</v>
      </c>
      <c r="G2236" s="36">
        <v>41368</v>
      </c>
      <c r="H2236" s="36">
        <v>41367</v>
      </c>
      <c r="I2236" s="12">
        <v>4</v>
      </c>
      <c r="J2236" s="12">
        <v>4</v>
      </c>
      <c r="K2236" s="12">
        <v>4</v>
      </c>
      <c r="L2236" s="24" t="s">
        <v>10597</v>
      </c>
      <c r="M2236" t="str">
        <f>VLOOKUP(LEFT(Incoming_Data[[#This Row],[Object ID]],1),Lookup[#All],2,FALSE)</f>
        <v>Incident</v>
      </c>
      <c r="N2236" s="36">
        <f>IFERROR(VLOOKUP(Incoming_Data[[#This Row],[Object ID]],SP_Data[#All],2,FALSE),"")</f>
        <v>41368</v>
      </c>
      <c r="O2236" s="36">
        <f>IFERROR(VLOOKUP(Incoming_Data[[#This Row],[Object ID]],Finalized_Data[#All],2,FALSE),"")</f>
        <v>41414</v>
      </c>
      <c r="P22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6" s="6">
        <f>IFERROR(DATE(YEAR(Incoming_Data[[#This Row],[Incoming Day]]),MONTH(Incoming_Data[[#This Row],[Incoming Day]]),1),"")</f>
        <v>41365</v>
      </c>
      <c r="R2236" s="3">
        <f>DATE(YEAR(Incoming_Data[[#This Row],[Incoming Day]]),1,1)</f>
        <v>41275</v>
      </c>
      <c r="S2236" s="6">
        <f>IFERROR(DATE(YEAR(Incoming_Data[[#This Row],[Completed Day]]),MONTH(Incoming_Data[[#This Row],[Completed Day]]),1),"")</f>
        <v>41365</v>
      </c>
      <c r="T2236" s="6">
        <f>IFERROR(DATE(YEAR(Incoming_Data[[#This Row],[Confirmed Day]]),MONTH(Incoming_Data[[#This Row],[Confirmed Day]]),1),"")</f>
        <v>41395</v>
      </c>
      <c r="U2236" s="12">
        <f>IF(ISNUMBER(Incoming_Data[[#This Row],[Completed Day]]),1,0)</f>
        <v>1</v>
      </c>
      <c r="V2236" s="12">
        <f>IF(ISNUMBER(Incoming_Data[[#This Row],[Confirmed Day]]),1,0)</f>
        <v>1</v>
      </c>
      <c r="X2236" t="s">
        <v>7569</v>
      </c>
      <c r="Y2236" s="36">
        <v>41372</v>
      </c>
      <c r="AA2236" t="s">
        <v>2153</v>
      </c>
      <c r="AB2236" s="36">
        <v>41422</v>
      </c>
    </row>
    <row r="2237" spans="2:28" x14ac:dyDescent="0.25">
      <c r="B2237" s="24" t="s">
        <v>31</v>
      </c>
      <c r="C2237" s="24" t="s">
        <v>18</v>
      </c>
      <c r="D2237" s="24" t="s">
        <v>2205</v>
      </c>
      <c r="E2237" s="24" t="s">
        <v>1463</v>
      </c>
      <c r="F2237" s="24" t="s">
        <v>1464</v>
      </c>
      <c r="G2237" s="36">
        <v>41368</v>
      </c>
      <c r="H2237" s="36">
        <v>41368</v>
      </c>
      <c r="I2237" s="12">
        <v>4</v>
      </c>
      <c r="J2237" s="12">
        <v>4</v>
      </c>
      <c r="K2237" s="12">
        <v>4</v>
      </c>
      <c r="L2237" s="24" t="s">
        <v>10597</v>
      </c>
      <c r="M2237" t="str">
        <f>VLOOKUP(LEFT(Incoming_Data[[#This Row],[Object ID]],1),Lookup[#All],2,FALSE)</f>
        <v>Incident</v>
      </c>
      <c r="N2237" s="36">
        <f>IFERROR(VLOOKUP(Incoming_Data[[#This Row],[Object ID]],SP_Data[#All],2,FALSE),"")</f>
        <v>41368</v>
      </c>
      <c r="O2237" s="36">
        <f>IFERROR(VLOOKUP(Incoming_Data[[#This Row],[Object ID]],Finalized_Data[#All],2,FALSE),"")</f>
        <v>41368</v>
      </c>
      <c r="P22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7" s="6">
        <f>IFERROR(DATE(YEAR(Incoming_Data[[#This Row],[Incoming Day]]),MONTH(Incoming_Data[[#This Row],[Incoming Day]]),1),"")</f>
        <v>41365</v>
      </c>
      <c r="R2237" s="3">
        <f>DATE(YEAR(Incoming_Data[[#This Row],[Incoming Day]]),1,1)</f>
        <v>41275</v>
      </c>
      <c r="S2237" s="6">
        <f>IFERROR(DATE(YEAR(Incoming_Data[[#This Row],[Completed Day]]),MONTH(Incoming_Data[[#This Row],[Completed Day]]),1),"")</f>
        <v>41365</v>
      </c>
      <c r="T2237" s="6">
        <f>IFERROR(DATE(YEAR(Incoming_Data[[#This Row],[Confirmed Day]]),MONTH(Incoming_Data[[#This Row],[Confirmed Day]]),1),"")</f>
        <v>41365</v>
      </c>
      <c r="U2237" s="12">
        <f>IF(ISNUMBER(Incoming_Data[[#This Row],[Completed Day]]),1,0)</f>
        <v>1</v>
      </c>
      <c r="V2237" s="12">
        <f>IF(ISNUMBER(Incoming_Data[[#This Row],[Confirmed Day]]),1,0)</f>
        <v>1</v>
      </c>
      <c r="X2237" t="s">
        <v>7555</v>
      </c>
      <c r="Y2237" s="36">
        <v>41353</v>
      </c>
      <c r="AA2237" t="s">
        <v>2155</v>
      </c>
      <c r="AB2237" s="36">
        <v>41425</v>
      </c>
    </row>
    <row r="2238" spans="2:28" x14ac:dyDescent="0.25">
      <c r="B2238" s="24" t="s">
        <v>31</v>
      </c>
      <c r="C2238" s="24" t="s">
        <v>18</v>
      </c>
      <c r="D2238" s="24" t="s">
        <v>2205</v>
      </c>
      <c r="E2238" s="24" t="s">
        <v>1465</v>
      </c>
      <c r="F2238" s="24" t="s">
        <v>1466</v>
      </c>
      <c r="G2238" s="36">
        <v>41368</v>
      </c>
      <c r="H2238" s="36">
        <v>41368</v>
      </c>
      <c r="I2238" s="12">
        <v>2</v>
      </c>
      <c r="J2238" s="12">
        <v>3</v>
      </c>
      <c r="K2238" s="12">
        <v>3</v>
      </c>
      <c r="L2238" s="24" t="s">
        <v>10597</v>
      </c>
      <c r="M2238" t="str">
        <f>VLOOKUP(LEFT(Incoming_Data[[#This Row],[Object ID]],1),Lookup[#All],2,FALSE)</f>
        <v>Incident</v>
      </c>
      <c r="N2238" s="36">
        <f>IFERROR(VLOOKUP(Incoming_Data[[#This Row],[Object ID]],SP_Data[#All],2,FALSE),"")</f>
        <v>41369</v>
      </c>
      <c r="O2238" s="36">
        <f>IFERROR(VLOOKUP(Incoming_Data[[#This Row],[Object ID]],Finalized_Data[#All],2,FALSE),"")</f>
        <v>41376</v>
      </c>
      <c r="P22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8" s="6">
        <f>IFERROR(DATE(YEAR(Incoming_Data[[#This Row],[Incoming Day]]),MONTH(Incoming_Data[[#This Row],[Incoming Day]]),1),"")</f>
        <v>41365</v>
      </c>
      <c r="R2238" s="3">
        <f>DATE(YEAR(Incoming_Data[[#This Row],[Incoming Day]]),1,1)</f>
        <v>41275</v>
      </c>
      <c r="S2238" s="6">
        <f>IFERROR(DATE(YEAR(Incoming_Data[[#This Row],[Completed Day]]),MONTH(Incoming_Data[[#This Row],[Completed Day]]),1),"")</f>
        <v>41365</v>
      </c>
      <c r="T2238" s="6">
        <f>IFERROR(DATE(YEAR(Incoming_Data[[#This Row],[Confirmed Day]]),MONTH(Incoming_Data[[#This Row],[Confirmed Day]]),1),"")</f>
        <v>41365</v>
      </c>
      <c r="U2238" s="12">
        <f>IF(ISNUMBER(Incoming_Data[[#This Row],[Completed Day]]),1,0)</f>
        <v>1</v>
      </c>
      <c r="V2238" s="12">
        <f>IF(ISNUMBER(Incoming_Data[[#This Row],[Confirmed Day]]),1,0)</f>
        <v>1</v>
      </c>
      <c r="X2238" t="s">
        <v>7560</v>
      </c>
      <c r="Y2238" s="36">
        <v>41353</v>
      </c>
      <c r="AA2238" t="s">
        <v>2157</v>
      </c>
      <c r="AB2238" s="36">
        <v>41424</v>
      </c>
    </row>
    <row r="2239" spans="2:28" x14ac:dyDescent="0.25">
      <c r="B2239" s="24" t="s">
        <v>31</v>
      </c>
      <c r="C2239" s="24" t="s">
        <v>18</v>
      </c>
      <c r="D2239" s="24" t="s">
        <v>2205</v>
      </c>
      <c r="E2239" s="24" t="s">
        <v>1467</v>
      </c>
      <c r="F2239" s="24" t="s">
        <v>1468</v>
      </c>
      <c r="G2239" s="36">
        <v>41368</v>
      </c>
      <c r="H2239" s="36">
        <v>41368</v>
      </c>
      <c r="I2239" s="12">
        <v>3</v>
      </c>
      <c r="J2239" s="12">
        <v>3</v>
      </c>
      <c r="K2239" s="12">
        <v>3</v>
      </c>
      <c r="L2239" s="24" t="s">
        <v>10597</v>
      </c>
      <c r="M2239" t="str">
        <f>VLOOKUP(LEFT(Incoming_Data[[#This Row],[Object ID]],1),Lookup[#All],2,FALSE)</f>
        <v>Incident</v>
      </c>
      <c r="N2239" s="36">
        <f>IFERROR(VLOOKUP(Incoming_Data[[#This Row],[Object ID]],SP_Data[#All],2,FALSE),"")</f>
        <v>41368</v>
      </c>
      <c r="O2239" s="36">
        <f>IFERROR(VLOOKUP(Incoming_Data[[#This Row],[Object ID]],Finalized_Data[#All],2,FALSE),"")</f>
        <v>41414</v>
      </c>
      <c r="P22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39" s="6">
        <f>IFERROR(DATE(YEAR(Incoming_Data[[#This Row],[Incoming Day]]),MONTH(Incoming_Data[[#This Row],[Incoming Day]]),1),"")</f>
        <v>41365</v>
      </c>
      <c r="R2239" s="3">
        <f>DATE(YEAR(Incoming_Data[[#This Row],[Incoming Day]]),1,1)</f>
        <v>41275</v>
      </c>
      <c r="S2239" s="6">
        <f>IFERROR(DATE(YEAR(Incoming_Data[[#This Row],[Completed Day]]),MONTH(Incoming_Data[[#This Row],[Completed Day]]),1),"")</f>
        <v>41365</v>
      </c>
      <c r="T2239" s="6">
        <f>IFERROR(DATE(YEAR(Incoming_Data[[#This Row],[Confirmed Day]]),MONTH(Incoming_Data[[#This Row],[Confirmed Day]]),1),"")</f>
        <v>41395</v>
      </c>
      <c r="U2239" s="12">
        <f>IF(ISNUMBER(Incoming_Data[[#This Row],[Completed Day]]),1,0)</f>
        <v>1</v>
      </c>
      <c r="V2239" s="12">
        <f>IF(ISNUMBER(Incoming_Data[[#This Row],[Confirmed Day]]),1,0)</f>
        <v>1</v>
      </c>
      <c r="X2239" t="s">
        <v>7546</v>
      </c>
      <c r="Y2239" s="36">
        <v>41353</v>
      </c>
      <c r="AA2239" t="s">
        <v>2159</v>
      </c>
      <c r="AB2239" s="36">
        <v>41423</v>
      </c>
    </row>
    <row r="2240" spans="2:28" x14ac:dyDescent="0.25">
      <c r="B2240" s="24" t="s">
        <v>31</v>
      </c>
      <c r="C2240" s="24" t="s">
        <v>18</v>
      </c>
      <c r="D2240" s="24" t="s">
        <v>2205</v>
      </c>
      <c r="E2240" s="24" t="s">
        <v>1469</v>
      </c>
      <c r="F2240" s="24" t="s">
        <v>1470</v>
      </c>
      <c r="G2240" s="36">
        <v>41369</v>
      </c>
      <c r="H2240" s="36">
        <v>41368</v>
      </c>
      <c r="I2240" s="12">
        <v>3</v>
      </c>
      <c r="J2240" s="12">
        <v>3</v>
      </c>
      <c r="K2240" s="12">
        <v>3</v>
      </c>
      <c r="L2240" s="24" t="s">
        <v>10597</v>
      </c>
      <c r="M2240" t="str">
        <f>VLOOKUP(LEFT(Incoming_Data[[#This Row],[Object ID]],1),Lookup[#All],2,FALSE)</f>
        <v>Incident</v>
      </c>
      <c r="N2240" s="36">
        <f>IFERROR(VLOOKUP(Incoming_Data[[#This Row],[Object ID]],SP_Data[#All],2,FALSE),"")</f>
        <v>41369</v>
      </c>
      <c r="O2240" s="36">
        <f>IFERROR(VLOOKUP(Incoming_Data[[#This Row],[Object ID]],Finalized_Data[#All],2,FALSE),"")</f>
        <v>41414</v>
      </c>
      <c r="P22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0" s="6">
        <f>IFERROR(DATE(YEAR(Incoming_Data[[#This Row],[Incoming Day]]),MONTH(Incoming_Data[[#This Row],[Incoming Day]]),1),"")</f>
        <v>41365</v>
      </c>
      <c r="R2240" s="3">
        <f>DATE(YEAR(Incoming_Data[[#This Row],[Incoming Day]]),1,1)</f>
        <v>41275</v>
      </c>
      <c r="S2240" s="6">
        <f>IFERROR(DATE(YEAR(Incoming_Data[[#This Row],[Completed Day]]),MONTH(Incoming_Data[[#This Row],[Completed Day]]),1),"")</f>
        <v>41365</v>
      </c>
      <c r="T2240" s="6">
        <f>IFERROR(DATE(YEAR(Incoming_Data[[#This Row],[Confirmed Day]]),MONTH(Incoming_Data[[#This Row],[Confirmed Day]]),1),"")</f>
        <v>41395</v>
      </c>
      <c r="U2240" s="12">
        <f>IF(ISNUMBER(Incoming_Data[[#This Row],[Completed Day]]),1,0)</f>
        <v>1</v>
      </c>
      <c r="V2240" s="12">
        <f>IF(ISNUMBER(Incoming_Data[[#This Row],[Confirmed Day]]),1,0)</f>
        <v>1</v>
      </c>
      <c r="X2240" t="s">
        <v>7537</v>
      </c>
      <c r="Y2240" s="36">
        <v>41353</v>
      </c>
      <c r="AA2240" t="s">
        <v>1735</v>
      </c>
      <c r="AB2240" s="36">
        <v>41424</v>
      </c>
    </row>
    <row r="2241" spans="2:28" x14ac:dyDescent="0.25">
      <c r="B2241" s="24" t="s">
        <v>31</v>
      </c>
      <c r="C2241" s="24" t="s">
        <v>18</v>
      </c>
      <c r="D2241" s="24" t="s">
        <v>2205</v>
      </c>
      <c r="E2241" s="24" t="s">
        <v>1471</v>
      </c>
      <c r="F2241" s="24" t="s">
        <v>1472</v>
      </c>
      <c r="G2241" s="36">
        <v>41369</v>
      </c>
      <c r="H2241" s="36">
        <v>41369</v>
      </c>
      <c r="I2241" s="12">
        <v>3</v>
      </c>
      <c r="J2241" s="12">
        <v>3</v>
      </c>
      <c r="K2241" s="12">
        <v>3</v>
      </c>
      <c r="L2241" s="24" t="s">
        <v>10597</v>
      </c>
      <c r="M2241" t="str">
        <f>VLOOKUP(LEFT(Incoming_Data[[#This Row],[Object ID]],1),Lookup[#All],2,FALSE)</f>
        <v>Incident</v>
      </c>
      <c r="N2241" s="36">
        <f>IFERROR(VLOOKUP(Incoming_Data[[#This Row],[Object ID]],SP_Data[#All],2,FALSE),"")</f>
        <v>41369</v>
      </c>
      <c r="O2241" s="36">
        <f>IFERROR(VLOOKUP(Incoming_Data[[#This Row],[Object ID]],Finalized_Data[#All],2,FALSE),"")</f>
        <v>41414</v>
      </c>
      <c r="P22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1" s="6">
        <f>IFERROR(DATE(YEAR(Incoming_Data[[#This Row],[Incoming Day]]),MONTH(Incoming_Data[[#This Row],[Incoming Day]]),1),"")</f>
        <v>41365</v>
      </c>
      <c r="R2241" s="3">
        <f>DATE(YEAR(Incoming_Data[[#This Row],[Incoming Day]]),1,1)</f>
        <v>41275</v>
      </c>
      <c r="S2241" s="6">
        <f>IFERROR(DATE(YEAR(Incoming_Data[[#This Row],[Completed Day]]),MONTH(Incoming_Data[[#This Row],[Completed Day]]),1),"")</f>
        <v>41365</v>
      </c>
      <c r="T2241" s="6">
        <f>IFERROR(DATE(YEAR(Incoming_Data[[#This Row],[Confirmed Day]]),MONTH(Incoming_Data[[#This Row],[Confirmed Day]]),1),"")</f>
        <v>41395</v>
      </c>
      <c r="U2241" s="12">
        <f>IF(ISNUMBER(Incoming_Data[[#This Row],[Completed Day]]),1,0)</f>
        <v>1</v>
      </c>
      <c r="V2241" s="12">
        <f>IF(ISNUMBER(Incoming_Data[[#This Row],[Confirmed Day]]),1,0)</f>
        <v>1</v>
      </c>
      <c r="X2241" t="s">
        <v>7532</v>
      </c>
      <c r="Y2241" s="36">
        <v>41374</v>
      </c>
      <c r="AA2241" t="s">
        <v>1591</v>
      </c>
      <c r="AB2241" s="36">
        <v>41425</v>
      </c>
    </row>
    <row r="2242" spans="2:28" x14ac:dyDescent="0.25">
      <c r="B2242" s="24" t="s">
        <v>31</v>
      </c>
      <c r="C2242" s="24" t="s">
        <v>18</v>
      </c>
      <c r="D2242" s="24" t="s">
        <v>2205</v>
      </c>
      <c r="E2242" s="24" t="s">
        <v>1473</v>
      </c>
      <c r="F2242" s="24" t="s">
        <v>1474</v>
      </c>
      <c r="G2242" s="36">
        <v>41373</v>
      </c>
      <c r="H2242" s="36">
        <v>41373</v>
      </c>
      <c r="I2242" s="12">
        <v>4</v>
      </c>
      <c r="J2242" s="12">
        <v>4</v>
      </c>
      <c r="K2242" s="12">
        <v>4</v>
      </c>
      <c r="L2242" s="24" t="s">
        <v>10597</v>
      </c>
      <c r="M2242" t="str">
        <f>VLOOKUP(LEFT(Incoming_Data[[#This Row],[Object ID]],1),Lookup[#All],2,FALSE)</f>
        <v>Incident</v>
      </c>
      <c r="N2242" s="36">
        <f>IFERROR(VLOOKUP(Incoming_Data[[#This Row],[Object ID]],SP_Data[#All],2,FALSE),"")</f>
        <v>41373</v>
      </c>
      <c r="O2242" s="36">
        <f>IFERROR(VLOOKUP(Incoming_Data[[#This Row],[Object ID]],Finalized_Data[#All],2,FALSE),"")</f>
        <v>41373</v>
      </c>
      <c r="P22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2" s="6">
        <f>IFERROR(DATE(YEAR(Incoming_Data[[#This Row],[Incoming Day]]),MONTH(Incoming_Data[[#This Row],[Incoming Day]]),1),"")</f>
        <v>41365</v>
      </c>
      <c r="R2242" s="3">
        <f>DATE(YEAR(Incoming_Data[[#This Row],[Incoming Day]]),1,1)</f>
        <v>41275</v>
      </c>
      <c r="S2242" s="6">
        <f>IFERROR(DATE(YEAR(Incoming_Data[[#This Row],[Completed Day]]),MONTH(Incoming_Data[[#This Row],[Completed Day]]),1),"")</f>
        <v>41365</v>
      </c>
      <c r="T2242" s="6">
        <f>IFERROR(DATE(YEAR(Incoming_Data[[#This Row],[Confirmed Day]]),MONTH(Incoming_Data[[#This Row],[Confirmed Day]]),1),"")</f>
        <v>41365</v>
      </c>
      <c r="U2242" s="12">
        <f>IF(ISNUMBER(Incoming_Data[[#This Row],[Completed Day]]),1,0)</f>
        <v>1</v>
      </c>
      <c r="V2242" s="12">
        <f>IF(ISNUMBER(Incoming_Data[[#This Row],[Confirmed Day]]),1,0)</f>
        <v>1</v>
      </c>
      <c r="X2242" t="s">
        <v>7522</v>
      </c>
      <c r="Y2242" s="36">
        <v>41353</v>
      </c>
      <c r="AA2242" t="s">
        <v>2161</v>
      </c>
      <c r="AB2242" s="36">
        <v>41424</v>
      </c>
    </row>
    <row r="2243" spans="2:28" x14ac:dyDescent="0.25">
      <c r="B2243" s="24" t="s">
        <v>31</v>
      </c>
      <c r="C2243" s="24" t="s">
        <v>18</v>
      </c>
      <c r="D2243" s="24" t="s">
        <v>2205</v>
      </c>
      <c r="E2243" s="24" t="s">
        <v>1475</v>
      </c>
      <c r="F2243" s="24" t="s">
        <v>1476</v>
      </c>
      <c r="G2243" s="36">
        <v>41373</v>
      </c>
      <c r="H2243" s="36">
        <v>41373</v>
      </c>
      <c r="I2243" s="12">
        <v>4</v>
      </c>
      <c r="J2243" s="12">
        <v>4</v>
      </c>
      <c r="K2243" s="12">
        <v>4</v>
      </c>
      <c r="L2243" s="24" t="s">
        <v>10597</v>
      </c>
      <c r="M2243" t="str">
        <f>VLOOKUP(LEFT(Incoming_Data[[#This Row],[Object ID]],1),Lookup[#All],2,FALSE)</f>
        <v>Incident</v>
      </c>
      <c r="N2243" s="36">
        <f>IFERROR(VLOOKUP(Incoming_Data[[#This Row],[Object ID]],SP_Data[#All],2,FALSE),"")</f>
        <v>41373</v>
      </c>
      <c r="O2243" s="36">
        <f>IFERROR(VLOOKUP(Incoming_Data[[#This Row],[Object ID]],Finalized_Data[#All],2,FALSE),"")</f>
        <v>41373</v>
      </c>
      <c r="P22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3" s="6">
        <f>IFERROR(DATE(YEAR(Incoming_Data[[#This Row],[Incoming Day]]),MONTH(Incoming_Data[[#This Row],[Incoming Day]]),1),"")</f>
        <v>41365</v>
      </c>
      <c r="R2243" s="3">
        <f>DATE(YEAR(Incoming_Data[[#This Row],[Incoming Day]]),1,1)</f>
        <v>41275</v>
      </c>
      <c r="S2243" s="6">
        <f>IFERROR(DATE(YEAR(Incoming_Data[[#This Row],[Completed Day]]),MONTH(Incoming_Data[[#This Row],[Completed Day]]),1),"")</f>
        <v>41365</v>
      </c>
      <c r="T2243" s="6">
        <f>IFERROR(DATE(YEAR(Incoming_Data[[#This Row],[Confirmed Day]]),MONTH(Incoming_Data[[#This Row],[Confirmed Day]]),1),"")</f>
        <v>41365</v>
      </c>
      <c r="U2243" s="12">
        <f>IF(ISNUMBER(Incoming_Data[[#This Row],[Completed Day]]),1,0)</f>
        <v>1</v>
      </c>
      <c r="V2243" s="12">
        <f>IF(ISNUMBER(Incoming_Data[[#This Row],[Confirmed Day]]),1,0)</f>
        <v>1</v>
      </c>
      <c r="X2243" t="s">
        <v>7512</v>
      </c>
      <c r="Y2243" s="36">
        <v>41353</v>
      </c>
      <c r="AA2243" t="s">
        <v>2163</v>
      </c>
      <c r="AB2243" s="36">
        <v>41424</v>
      </c>
    </row>
    <row r="2244" spans="2:28" x14ac:dyDescent="0.25">
      <c r="B2244" s="24" t="s">
        <v>31</v>
      </c>
      <c r="C2244" s="24" t="s">
        <v>18</v>
      </c>
      <c r="D2244" s="24" t="s">
        <v>2205</v>
      </c>
      <c r="E2244" s="24" t="s">
        <v>1479</v>
      </c>
      <c r="F2244" s="24" t="s">
        <v>1480</v>
      </c>
      <c r="G2244" s="36">
        <v>41373</v>
      </c>
      <c r="H2244" s="36">
        <v>41373</v>
      </c>
      <c r="I2244" s="12">
        <v>1</v>
      </c>
      <c r="J2244" s="12">
        <v>3</v>
      </c>
      <c r="K2244" s="12">
        <v>2</v>
      </c>
      <c r="L2244" s="24" t="s">
        <v>10597</v>
      </c>
      <c r="M2244" t="str">
        <f>VLOOKUP(LEFT(Incoming_Data[[#This Row],[Object ID]],1),Lookup[#All],2,FALSE)</f>
        <v>Incident</v>
      </c>
      <c r="N2244" s="36">
        <f>IFERROR(VLOOKUP(Incoming_Data[[#This Row],[Object ID]],SP_Data[#All],2,FALSE),"")</f>
        <v>41374</v>
      </c>
      <c r="O2244" s="36">
        <f>IFERROR(VLOOKUP(Incoming_Data[[#This Row],[Object ID]],Finalized_Data[#All],2,FALSE),"")</f>
        <v>41414</v>
      </c>
      <c r="P22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4" s="6">
        <f>IFERROR(DATE(YEAR(Incoming_Data[[#This Row],[Incoming Day]]),MONTH(Incoming_Data[[#This Row],[Incoming Day]]),1),"")</f>
        <v>41365</v>
      </c>
      <c r="R2244" s="3">
        <f>DATE(YEAR(Incoming_Data[[#This Row],[Incoming Day]]),1,1)</f>
        <v>41275</v>
      </c>
      <c r="S2244" s="6">
        <f>IFERROR(DATE(YEAR(Incoming_Data[[#This Row],[Completed Day]]),MONTH(Incoming_Data[[#This Row],[Completed Day]]),1),"")</f>
        <v>41365</v>
      </c>
      <c r="T2244" s="6">
        <f>IFERROR(DATE(YEAR(Incoming_Data[[#This Row],[Confirmed Day]]),MONTH(Incoming_Data[[#This Row],[Confirmed Day]]),1),"")</f>
        <v>41395</v>
      </c>
      <c r="U2244" s="12">
        <f>IF(ISNUMBER(Incoming_Data[[#This Row],[Completed Day]]),1,0)</f>
        <v>1</v>
      </c>
      <c r="V2244" s="12">
        <f>IF(ISNUMBER(Incoming_Data[[#This Row],[Confirmed Day]]),1,0)</f>
        <v>1</v>
      </c>
      <c r="X2244" t="s">
        <v>7508</v>
      </c>
      <c r="Y2244" s="36">
        <v>41353</v>
      </c>
      <c r="AA2244" t="s">
        <v>1593</v>
      </c>
      <c r="AB2244" s="36">
        <v>41425</v>
      </c>
    </row>
    <row r="2245" spans="2:28" x14ac:dyDescent="0.25">
      <c r="B2245" s="24" t="s">
        <v>31</v>
      </c>
      <c r="C2245" s="24" t="s">
        <v>18</v>
      </c>
      <c r="D2245" s="24" t="s">
        <v>2205</v>
      </c>
      <c r="E2245" s="24" t="s">
        <v>1481</v>
      </c>
      <c r="F2245" s="24" t="s">
        <v>1482</v>
      </c>
      <c r="G2245" s="36">
        <v>41373</v>
      </c>
      <c r="H2245" s="36">
        <v>41373</v>
      </c>
      <c r="I2245" s="12">
        <v>3</v>
      </c>
      <c r="J2245" s="12">
        <v>3</v>
      </c>
      <c r="K2245" s="12">
        <v>3</v>
      </c>
      <c r="L2245" s="24" t="s">
        <v>10597</v>
      </c>
      <c r="M2245" t="str">
        <f>VLOOKUP(LEFT(Incoming_Data[[#This Row],[Object ID]],1),Lookup[#All],2,FALSE)</f>
        <v>Incident</v>
      </c>
      <c r="N2245" s="36">
        <f>IFERROR(VLOOKUP(Incoming_Data[[#This Row],[Object ID]],SP_Data[#All],2,FALSE),"")</f>
        <v>41373</v>
      </c>
      <c r="O2245" s="36">
        <f>IFERROR(VLOOKUP(Incoming_Data[[#This Row],[Object ID]],Finalized_Data[#All],2,FALSE),"")</f>
        <v>41414</v>
      </c>
      <c r="P22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5" s="6">
        <f>IFERROR(DATE(YEAR(Incoming_Data[[#This Row],[Incoming Day]]),MONTH(Incoming_Data[[#This Row],[Incoming Day]]),1),"")</f>
        <v>41365</v>
      </c>
      <c r="R2245" s="3">
        <f>DATE(YEAR(Incoming_Data[[#This Row],[Incoming Day]]),1,1)</f>
        <v>41275</v>
      </c>
      <c r="S2245" s="6">
        <f>IFERROR(DATE(YEAR(Incoming_Data[[#This Row],[Completed Day]]),MONTH(Incoming_Data[[#This Row],[Completed Day]]),1),"")</f>
        <v>41365</v>
      </c>
      <c r="T2245" s="6">
        <f>IFERROR(DATE(YEAR(Incoming_Data[[#This Row],[Confirmed Day]]),MONTH(Incoming_Data[[#This Row],[Confirmed Day]]),1),"")</f>
        <v>41395</v>
      </c>
      <c r="U2245" s="12">
        <f>IF(ISNUMBER(Incoming_Data[[#This Row],[Completed Day]]),1,0)</f>
        <v>1</v>
      </c>
      <c r="V2245" s="12">
        <f>IF(ISNUMBER(Incoming_Data[[#This Row],[Confirmed Day]]),1,0)</f>
        <v>1</v>
      </c>
      <c r="X2245" t="s">
        <v>7477</v>
      </c>
      <c r="Y2245" s="36">
        <v>41353</v>
      </c>
      <c r="AA2245" t="s">
        <v>1304</v>
      </c>
      <c r="AB2245" s="36">
        <v>41426</v>
      </c>
    </row>
    <row r="2246" spans="2:28" x14ac:dyDescent="0.25">
      <c r="B2246" s="24" t="s">
        <v>31</v>
      </c>
      <c r="C2246" s="24" t="s">
        <v>18</v>
      </c>
      <c r="D2246" s="24" t="s">
        <v>2205</v>
      </c>
      <c r="E2246" s="24" t="s">
        <v>1483</v>
      </c>
      <c r="F2246" s="24" t="s">
        <v>1484</v>
      </c>
      <c r="G2246" s="36">
        <v>41374</v>
      </c>
      <c r="H2246" s="36">
        <v>41374</v>
      </c>
      <c r="I2246" s="12">
        <v>2</v>
      </c>
      <c r="J2246" s="12">
        <v>3</v>
      </c>
      <c r="K2246" s="12">
        <v>3</v>
      </c>
      <c r="L2246" s="24" t="s">
        <v>10597</v>
      </c>
      <c r="M2246" t="str">
        <f>VLOOKUP(LEFT(Incoming_Data[[#This Row],[Object ID]],1),Lookup[#All],2,FALSE)</f>
        <v>Incident</v>
      </c>
      <c r="N2246" s="36">
        <f>IFERROR(VLOOKUP(Incoming_Data[[#This Row],[Object ID]],SP_Data[#All],2,FALSE),"")</f>
        <v>41375</v>
      </c>
      <c r="O2246" s="36">
        <f>IFERROR(VLOOKUP(Incoming_Data[[#This Row],[Object ID]],Finalized_Data[#All],2,FALSE),"")</f>
        <v>41375</v>
      </c>
      <c r="P22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6" s="6">
        <f>IFERROR(DATE(YEAR(Incoming_Data[[#This Row],[Incoming Day]]),MONTH(Incoming_Data[[#This Row],[Incoming Day]]),1),"")</f>
        <v>41365</v>
      </c>
      <c r="R2246" s="3">
        <f>DATE(YEAR(Incoming_Data[[#This Row],[Incoming Day]]),1,1)</f>
        <v>41275</v>
      </c>
      <c r="S2246" s="6">
        <f>IFERROR(DATE(YEAR(Incoming_Data[[#This Row],[Completed Day]]),MONTH(Incoming_Data[[#This Row],[Completed Day]]),1),"")</f>
        <v>41365</v>
      </c>
      <c r="T2246" s="6">
        <f>IFERROR(DATE(YEAR(Incoming_Data[[#This Row],[Confirmed Day]]),MONTH(Incoming_Data[[#This Row],[Confirmed Day]]),1),"")</f>
        <v>41365</v>
      </c>
      <c r="U2246" s="12">
        <f>IF(ISNUMBER(Incoming_Data[[#This Row],[Completed Day]]),1,0)</f>
        <v>1</v>
      </c>
      <c r="V2246" s="12">
        <f>IF(ISNUMBER(Incoming_Data[[#This Row],[Confirmed Day]]),1,0)</f>
        <v>1</v>
      </c>
      <c r="X2246" t="s">
        <v>7464</v>
      </c>
      <c r="Y2246" s="36">
        <v>41358</v>
      </c>
      <c r="AA2246" t="s">
        <v>1595</v>
      </c>
      <c r="AB2246" s="36">
        <v>41426</v>
      </c>
    </row>
    <row r="2247" spans="2:28" x14ac:dyDescent="0.25">
      <c r="B2247" s="24" t="s">
        <v>31</v>
      </c>
      <c r="C2247" s="24" t="s">
        <v>18</v>
      </c>
      <c r="D2247" s="24" t="s">
        <v>2205</v>
      </c>
      <c r="E2247" s="24" t="s">
        <v>1487</v>
      </c>
      <c r="F2247" s="24" t="s">
        <v>1488</v>
      </c>
      <c r="G2247" s="36">
        <v>41375</v>
      </c>
      <c r="H2247" s="36">
        <v>41375</v>
      </c>
      <c r="I2247" s="12">
        <v>3</v>
      </c>
      <c r="J2247" s="12">
        <v>3</v>
      </c>
      <c r="K2247" s="12">
        <v>3</v>
      </c>
      <c r="L2247" s="24" t="s">
        <v>10597</v>
      </c>
      <c r="M2247" t="str">
        <f>VLOOKUP(LEFT(Incoming_Data[[#This Row],[Object ID]],1),Lookup[#All],2,FALSE)</f>
        <v>Incident</v>
      </c>
      <c r="N2247" s="36">
        <f>IFERROR(VLOOKUP(Incoming_Data[[#This Row],[Object ID]],SP_Data[#All],2,FALSE),"")</f>
        <v>41376</v>
      </c>
      <c r="O2247" s="36">
        <f>IFERROR(VLOOKUP(Incoming_Data[[#This Row],[Object ID]],Finalized_Data[#All],2,FALSE),"")</f>
        <v>41377</v>
      </c>
      <c r="P22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7" s="6">
        <f>IFERROR(DATE(YEAR(Incoming_Data[[#This Row],[Incoming Day]]),MONTH(Incoming_Data[[#This Row],[Incoming Day]]),1),"")</f>
        <v>41365</v>
      </c>
      <c r="R2247" s="3">
        <f>DATE(YEAR(Incoming_Data[[#This Row],[Incoming Day]]),1,1)</f>
        <v>41275</v>
      </c>
      <c r="S2247" s="6">
        <f>IFERROR(DATE(YEAR(Incoming_Data[[#This Row],[Completed Day]]),MONTH(Incoming_Data[[#This Row],[Completed Day]]),1),"")</f>
        <v>41365</v>
      </c>
      <c r="T2247" s="6">
        <f>IFERROR(DATE(YEAR(Incoming_Data[[#This Row],[Confirmed Day]]),MONTH(Incoming_Data[[#This Row],[Confirmed Day]]),1),"")</f>
        <v>41365</v>
      </c>
      <c r="U2247" s="12">
        <f>IF(ISNUMBER(Incoming_Data[[#This Row],[Completed Day]]),1,0)</f>
        <v>1</v>
      </c>
      <c r="V2247" s="12">
        <f>IF(ISNUMBER(Incoming_Data[[#This Row],[Confirmed Day]]),1,0)</f>
        <v>1</v>
      </c>
      <c r="X2247" t="s">
        <v>7459</v>
      </c>
      <c r="Y2247" s="36">
        <v>41353</v>
      </c>
      <c r="AA2247" t="s">
        <v>2231</v>
      </c>
      <c r="AB2247" s="36">
        <v>41428</v>
      </c>
    </row>
    <row r="2248" spans="2:28" x14ac:dyDescent="0.25">
      <c r="B2248" s="24" t="s">
        <v>31</v>
      </c>
      <c r="C2248" s="24" t="s">
        <v>18</v>
      </c>
      <c r="D2248" s="24" t="s">
        <v>2205</v>
      </c>
      <c r="E2248" s="24" t="s">
        <v>1489</v>
      </c>
      <c r="F2248" s="24" t="s">
        <v>1490</v>
      </c>
      <c r="G2248" s="36">
        <v>41375</v>
      </c>
      <c r="H2248" s="36">
        <v>41375</v>
      </c>
      <c r="I2248" s="12">
        <v>3</v>
      </c>
      <c r="J2248" s="12">
        <v>3</v>
      </c>
      <c r="K2248" s="12">
        <v>3</v>
      </c>
      <c r="L2248" s="24" t="s">
        <v>10597</v>
      </c>
      <c r="M2248" t="str">
        <f>VLOOKUP(LEFT(Incoming_Data[[#This Row],[Object ID]],1),Lookup[#All],2,FALSE)</f>
        <v>Incident</v>
      </c>
      <c r="N2248" s="36">
        <f>IFERROR(VLOOKUP(Incoming_Data[[#This Row],[Object ID]],SP_Data[#All],2,FALSE),"")</f>
        <v>41375</v>
      </c>
      <c r="O2248" s="36">
        <f>IFERROR(VLOOKUP(Incoming_Data[[#This Row],[Object ID]],Finalized_Data[#All],2,FALSE),"")</f>
        <v>41414</v>
      </c>
      <c r="P22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8" s="6">
        <f>IFERROR(DATE(YEAR(Incoming_Data[[#This Row],[Incoming Day]]),MONTH(Incoming_Data[[#This Row],[Incoming Day]]),1),"")</f>
        <v>41365</v>
      </c>
      <c r="R2248" s="3">
        <f>DATE(YEAR(Incoming_Data[[#This Row],[Incoming Day]]),1,1)</f>
        <v>41275</v>
      </c>
      <c r="S2248" s="6">
        <f>IFERROR(DATE(YEAR(Incoming_Data[[#This Row],[Completed Day]]),MONTH(Incoming_Data[[#This Row],[Completed Day]]),1),"")</f>
        <v>41365</v>
      </c>
      <c r="T2248" s="6">
        <f>IFERROR(DATE(YEAR(Incoming_Data[[#This Row],[Confirmed Day]]),MONTH(Incoming_Data[[#This Row],[Confirmed Day]]),1),"")</f>
        <v>41395</v>
      </c>
      <c r="U2248" s="12">
        <f>IF(ISNUMBER(Incoming_Data[[#This Row],[Completed Day]]),1,0)</f>
        <v>1</v>
      </c>
      <c r="V2248" s="12">
        <f>IF(ISNUMBER(Incoming_Data[[#This Row],[Confirmed Day]]),1,0)</f>
        <v>1</v>
      </c>
      <c r="X2248" t="s">
        <v>7491</v>
      </c>
      <c r="Y2248" s="36">
        <v>41353</v>
      </c>
    </row>
    <row r="2249" spans="2:28" x14ac:dyDescent="0.25">
      <c r="B2249" s="24" t="s">
        <v>31</v>
      </c>
      <c r="C2249" s="24" t="s">
        <v>18</v>
      </c>
      <c r="D2249" s="24" t="s">
        <v>2205</v>
      </c>
      <c r="E2249" s="24" t="s">
        <v>1497</v>
      </c>
      <c r="F2249" s="24" t="s">
        <v>1498</v>
      </c>
      <c r="G2249" s="36">
        <v>41380</v>
      </c>
      <c r="H2249" s="36">
        <v>41379</v>
      </c>
      <c r="I2249" s="12">
        <v>2</v>
      </c>
      <c r="J2249" s="12">
        <v>3</v>
      </c>
      <c r="K2249" s="12">
        <v>3</v>
      </c>
      <c r="L2249" s="24" t="s">
        <v>10597</v>
      </c>
      <c r="M2249" t="str">
        <f>VLOOKUP(LEFT(Incoming_Data[[#This Row],[Object ID]],1),Lookup[#All],2,FALSE)</f>
        <v>Incident</v>
      </c>
      <c r="N2249" s="36">
        <f>IFERROR(VLOOKUP(Incoming_Data[[#This Row],[Object ID]],SP_Data[#All],2,FALSE),"")</f>
        <v>41380</v>
      </c>
      <c r="O2249" s="36">
        <f>IFERROR(VLOOKUP(Incoming_Data[[#This Row],[Object ID]],Finalized_Data[#All],2,FALSE),"")</f>
        <v>41380</v>
      </c>
      <c r="P22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49" s="6">
        <f>IFERROR(DATE(YEAR(Incoming_Data[[#This Row],[Incoming Day]]),MONTH(Incoming_Data[[#This Row],[Incoming Day]]),1),"")</f>
        <v>41365</v>
      </c>
      <c r="R2249" s="3">
        <f>DATE(YEAR(Incoming_Data[[#This Row],[Incoming Day]]),1,1)</f>
        <v>41275</v>
      </c>
      <c r="S2249" s="6">
        <f>IFERROR(DATE(YEAR(Incoming_Data[[#This Row],[Completed Day]]),MONTH(Incoming_Data[[#This Row],[Completed Day]]),1),"")</f>
        <v>41365</v>
      </c>
      <c r="T2249" s="6">
        <f>IFERROR(DATE(YEAR(Incoming_Data[[#This Row],[Confirmed Day]]),MONTH(Incoming_Data[[#This Row],[Confirmed Day]]),1),"")</f>
        <v>41365</v>
      </c>
      <c r="U2249" s="12">
        <f>IF(ISNUMBER(Incoming_Data[[#This Row],[Completed Day]]),1,0)</f>
        <v>1</v>
      </c>
      <c r="V2249" s="12">
        <f>IF(ISNUMBER(Incoming_Data[[#This Row],[Confirmed Day]]),1,0)</f>
        <v>1</v>
      </c>
      <c r="X2249" t="s">
        <v>7482</v>
      </c>
      <c r="Y2249" s="36">
        <v>41353</v>
      </c>
    </row>
    <row r="2250" spans="2:28" x14ac:dyDescent="0.25">
      <c r="B2250" s="24" t="s">
        <v>31</v>
      </c>
      <c r="C2250" s="24" t="s">
        <v>18</v>
      </c>
      <c r="D2250" s="24" t="s">
        <v>2205</v>
      </c>
      <c r="E2250" s="24" t="s">
        <v>1501</v>
      </c>
      <c r="F2250" s="24" t="s">
        <v>1480</v>
      </c>
      <c r="G2250" s="36">
        <v>41381</v>
      </c>
      <c r="H2250" s="36">
        <v>41381</v>
      </c>
      <c r="I2250" s="12">
        <v>3</v>
      </c>
      <c r="J2250" s="12">
        <v>3</v>
      </c>
      <c r="K2250" s="12">
        <v>3</v>
      </c>
      <c r="L2250" s="24" t="s">
        <v>10597</v>
      </c>
      <c r="M2250" t="str">
        <f>VLOOKUP(LEFT(Incoming_Data[[#This Row],[Object ID]],1),Lookup[#All],2,FALSE)</f>
        <v>Incident</v>
      </c>
      <c r="N2250" s="36">
        <f>IFERROR(VLOOKUP(Incoming_Data[[#This Row],[Object ID]],SP_Data[#All],2,FALSE),"")</f>
        <v>41381</v>
      </c>
      <c r="O2250" s="36">
        <f>IFERROR(VLOOKUP(Incoming_Data[[#This Row],[Object ID]],Finalized_Data[#All],2,FALSE),"")</f>
        <v>41414</v>
      </c>
      <c r="P22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0" s="6">
        <f>IFERROR(DATE(YEAR(Incoming_Data[[#This Row],[Incoming Day]]),MONTH(Incoming_Data[[#This Row],[Incoming Day]]),1),"")</f>
        <v>41365</v>
      </c>
      <c r="R2250" s="3">
        <f>DATE(YEAR(Incoming_Data[[#This Row],[Incoming Day]]),1,1)</f>
        <v>41275</v>
      </c>
      <c r="S2250" s="6">
        <f>IFERROR(DATE(YEAR(Incoming_Data[[#This Row],[Completed Day]]),MONTH(Incoming_Data[[#This Row],[Completed Day]]),1),"")</f>
        <v>41365</v>
      </c>
      <c r="T2250" s="6">
        <f>IFERROR(DATE(YEAR(Incoming_Data[[#This Row],[Confirmed Day]]),MONTH(Incoming_Data[[#This Row],[Confirmed Day]]),1),"")</f>
        <v>41395</v>
      </c>
      <c r="U2250" s="12">
        <f>IF(ISNUMBER(Incoming_Data[[#This Row],[Completed Day]]),1,0)</f>
        <v>1</v>
      </c>
      <c r="V2250" s="12">
        <f>IF(ISNUMBER(Incoming_Data[[#This Row],[Confirmed Day]]),1,0)</f>
        <v>1</v>
      </c>
      <c r="X2250" t="s">
        <v>7468</v>
      </c>
      <c r="Y2250" s="36">
        <v>41353</v>
      </c>
    </row>
    <row r="2251" spans="2:28" x14ac:dyDescent="0.25">
      <c r="B2251" s="24" t="s">
        <v>31</v>
      </c>
      <c r="C2251" s="24" t="s">
        <v>18</v>
      </c>
      <c r="D2251" s="24" t="s">
        <v>2205</v>
      </c>
      <c r="E2251" s="24" t="s">
        <v>1502</v>
      </c>
      <c r="F2251" s="24" t="s">
        <v>1503</v>
      </c>
      <c r="G2251" s="36">
        <v>41381</v>
      </c>
      <c r="H2251" s="36">
        <v>41381</v>
      </c>
      <c r="I2251" s="12">
        <v>3</v>
      </c>
      <c r="J2251" s="12">
        <v>3</v>
      </c>
      <c r="K2251" s="12">
        <v>3</v>
      </c>
      <c r="L2251" s="24" t="s">
        <v>10597</v>
      </c>
      <c r="M2251" t="str">
        <f>VLOOKUP(LEFT(Incoming_Data[[#This Row],[Object ID]],1),Lookup[#All],2,FALSE)</f>
        <v>Incident</v>
      </c>
      <c r="N2251" s="36">
        <f>IFERROR(VLOOKUP(Incoming_Data[[#This Row],[Object ID]],SP_Data[#All],2,FALSE),"")</f>
        <v>41381</v>
      </c>
      <c r="O2251" s="36">
        <f>IFERROR(VLOOKUP(Incoming_Data[[#This Row],[Object ID]],Finalized_Data[#All],2,FALSE),"")</f>
        <v>41414</v>
      </c>
      <c r="P22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1" s="6">
        <f>IFERROR(DATE(YEAR(Incoming_Data[[#This Row],[Incoming Day]]),MONTH(Incoming_Data[[#This Row],[Incoming Day]]),1),"")</f>
        <v>41365</v>
      </c>
      <c r="R2251" s="3">
        <f>DATE(YEAR(Incoming_Data[[#This Row],[Incoming Day]]),1,1)</f>
        <v>41275</v>
      </c>
      <c r="S2251" s="6">
        <f>IFERROR(DATE(YEAR(Incoming_Data[[#This Row],[Completed Day]]),MONTH(Incoming_Data[[#This Row],[Completed Day]]),1),"")</f>
        <v>41365</v>
      </c>
      <c r="T2251" s="6">
        <f>IFERROR(DATE(YEAR(Incoming_Data[[#This Row],[Confirmed Day]]),MONTH(Incoming_Data[[#This Row],[Confirmed Day]]),1),"")</f>
        <v>41395</v>
      </c>
      <c r="U2251" s="12">
        <f>IF(ISNUMBER(Incoming_Data[[#This Row],[Completed Day]]),1,0)</f>
        <v>1</v>
      </c>
      <c r="V2251" s="12">
        <f>IF(ISNUMBER(Incoming_Data[[#This Row],[Confirmed Day]]),1,0)</f>
        <v>1</v>
      </c>
      <c r="X2251" t="s">
        <v>7455</v>
      </c>
      <c r="Y2251" s="36">
        <v>41353</v>
      </c>
    </row>
    <row r="2252" spans="2:28" x14ac:dyDescent="0.25">
      <c r="B2252" s="24" t="s">
        <v>31</v>
      </c>
      <c r="C2252" s="24" t="s">
        <v>18</v>
      </c>
      <c r="D2252" s="24" t="s">
        <v>2205</v>
      </c>
      <c r="E2252" s="24" t="s">
        <v>1504</v>
      </c>
      <c r="F2252" s="24" t="s">
        <v>1505</v>
      </c>
      <c r="G2252" s="36">
        <v>41382</v>
      </c>
      <c r="H2252" s="36">
        <v>41381</v>
      </c>
      <c r="I2252" s="12">
        <v>4</v>
      </c>
      <c r="J2252" s="12">
        <v>4</v>
      </c>
      <c r="K2252" s="12">
        <v>4</v>
      </c>
      <c r="L2252" s="24" t="s">
        <v>10597</v>
      </c>
      <c r="M2252" t="str">
        <f>VLOOKUP(LEFT(Incoming_Data[[#This Row],[Object ID]],1),Lookup[#All],2,FALSE)</f>
        <v>Incident</v>
      </c>
      <c r="N2252" s="36">
        <f>IFERROR(VLOOKUP(Incoming_Data[[#This Row],[Object ID]],SP_Data[#All],2,FALSE),"")</f>
        <v>41382</v>
      </c>
      <c r="O2252" s="36">
        <f>IFERROR(VLOOKUP(Incoming_Data[[#This Row],[Object ID]],Finalized_Data[#All],2,FALSE),"")</f>
        <v>41382</v>
      </c>
      <c r="P22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2" s="6">
        <f>IFERROR(DATE(YEAR(Incoming_Data[[#This Row],[Incoming Day]]),MONTH(Incoming_Data[[#This Row],[Incoming Day]]),1),"")</f>
        <v>41365</v>
      </c>
      <c r="R2252" s="3">
        <f>DATE(YEAR(Incoming_Data[[#This Row],[Incoming Day]]),1,1)</f>
        <v>41275</v>
      </c>
      <c r="S2252" s="6">
        <f>IFERROR(DATE(YEAR(Incoming_Data[[#This Row],[Completed Day]]),MONTH(Incoming_Data[[#This Row],[Completed Day]]),1),"")</f>
        <v>41365</v>
      </c>
      <c r="T2252" s="6">
        <f>IFERROR(DATE(YEAR(Incoming_Data[[#This Row],[Confirmed Day]]),MONTH(Incoming_Data[[#This Row],[Confirmed Day]]),1),"")</f>
        <v>41365</v>
      </c>
      <c r="U2252" s="12">
        <f>IF(ISNUMBER(Incoming_Data[[#This Row],[Completed Day]]),1,0)</f>
        <v>1</v>
      </c>
      <c r="V2252" s="12">
        <f>IF(ISNUMBER(Incoming_Data[[#This Row],[Confirmed Day]]),1,0)</f>
        <v>1</v>
      </c>
      <c r="X2252" t="s">
        <v>7450</v>
      </c>
      <c r="Y2252" s="36">
        <v>41353</v>
      </c>
    </row>
    <row r="2253" spans="2:28" x14ac:dyDescent="0.25">
      <c r="B2253" s="24" t="s">
        <v>31</v>
      </c>
      <c r="C2253" s="24" t="s">
        <v>18</v>
      </c>
      <c r="D2253" s="24" t="s">
        <v>2205</v>
      </c>
      <c r="E2253" s="24" t="s">
        <v>1506</v>
      </c>
      <c r="F2253" s="24" t="s">
        <v>1507</v>
      </c>
      <c r="G2253" s="36">
        <v>41382</v>
      </c>
      <c r="H2253" s="36">
        <v>41382</v>
      </c>
      <c r="I2253" s="12">
        <v>3</v>
      </c>
      <c r="J2253" s="12">
        <v>3</v>
      </c>
      <c r="K2253" s="12">
        <v>3</v>
      </c>
      <c r="L2253" s="24" t="s">
        <v>10597</v>
      </c>
      <c r="M2253" t="str">
        <f>VLOOKUP(LEFT(Incoming_Data[[#This Row],[Object ID]],1),Lookup[#All],2,FALSE)</f>
        <v>Incident</v>
      </c>
      <c r="N2253" s="36">
        <f>IFERROR(VLOOKUP(Incoming_Data[[#This Row],[Object ID]],SP_Data[#All],2,FALSE),"")</f>
        <v>41382</v>
      </c>
      <c r="O2253" s="36">
        <f>IFERROR(VLOOKUP(Incoming_Data[[#This Row],[Object ID]],Finalized_Data[#All],2,FALSE),"")</f>
        <v>41414</v>
      </c>
      <c r="P22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3" s="6">
        <f>IFERROR(DATE(YEAR(Incoming_Data[[#This Row],[Incoming Day]]),MONTH(Incoming_Data[[#This Row],[Incoming Day]]),1),"")</f>
        <v>41365</v>
      </c>
      <c r="R2253" s="3">
        <f>DATE(YEAR(Incoming_Data[[#This Row],[Incoming Day]]),1,1)</f>
        <v>41275</v>
      </c>
      <c r="S2253" s="6">
        <f>IFERROR(DATE(YEAR(Incoming_Data[[#This Row],[Completed Day]]),MONTH(Incoming_Data[[#This Row],[Completed Day]]),1),"")</f>
        <v>41365</v>
      </c>
      <c r="T2253" s="6">
        <f>IFERROR(DATE(YEAR(Incoming_Data[[#This Row],[Confirmed Day]]),MONTH(Incoming_Data[[#This Row],[Confirmed Day]]),1),"")</f>
        <v>41395</v>
      </c>
      <c r="U2253" s="12">
        <f>IF(ISNUMBER(Incoming_Data[[#This Row],[Completed Day]]),1,0)</f>
        <v>1</v>
      </c>
      <c r="V2253" s="12">
        <f>IF(ISNUMBER(Incoming_Data[[#This Row],[Confirmed Day]]),1,0)</f>
        <v>1</v>
      </c>
      <c r="X2253" t="s">
        <v>7446</v>
      </c>
      <c r="Y2253" s="36">
        <v>41372</v>
      </c>
    </row>
    <row r="2254" spans="2:28" x14ac:dyDescent="0.25">
      <c r="B2254" s="24" t="s">
        <v>31</v>
      </c>
      <c r="C2254" s="24" t="s">
        <v>18</v>
      </c>
      <c r="D2254" s="24" t="s">
        <v>2205</v>
      </c>
      <c r="E2254" s="24" t="s">
        <v>1512</v>
      </c>
      <c r="F2254" s="24" t="s">
        <v>1513</v>
      </c>
      <c r="G2254" s="36">
        <v>41384</v>
      </c>
      <c r="H2254" s="36">
        <v>41383</v>
      </c>
      <c r="I2254" s="12">
        <v>3</v>
      </c>
      <c r="J2254" s="12">
        <v>3</v>
      </c>
      <c r="K2254" s="12">
        <v>3</v>
      </c>
      <c r="L2254" s="24" t="s">
        <v>10597</v>
      </c>
      <c r="M2254" t="str">
        <f>VLOOKUP(LEFT(Incoming_Data[[#This Row],[Object ID]],1),Lookup[#All],2,FALSE)</f>
        <v>Incident</v>
      </c>
      <c r="N2254" s="36">
        <f>IFERROR(VLOOKUP(Incoming_Data[[#This Row],[Object ID]],SP_Data[#All],2,FALSE),"")</f>
        <v>41384</v>
      </c>
      <c r="O2254" s="36">
        <f>IFERROR(VLOOKUP(Incoming_Data[[#This Row],[Object ID]],Finalized_Data[#All],2,FALSE),"")</f>
        <v>41384</v>
      </c>
      <c r="P22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4" s="6">
        <f>IFERROR(DATE(YEAR(Incoming_Data[[#This Row],[Incoming Day]]),MONTH(Incoming_Data[[#This Row],[Incoming Day]]),1),"")</f>
        <v>41365</v>
      </c>
      <c r="R2254" s="3">
        <f>DATE(YEAR(Incoming_Data[[#This Row],[Incoming Day]]),1,1)</f>
        <v>41275</v>
      </c>
      <c r="S2254" s="6">
        <f>IFERROR(DATE(YEAR(Incoming_Data[[#This Row],[Completed Day]]),MONTH(Incoming_Data[[#This Row],[Completed Day]]),1),"")</f>
        <v>41365</v>
      </c>
      <c r="T2254" s="6">
        <f>IFERROR(DATE(YEAR(Incoming_Data[[#This Row],[Confirmed Day]]),MONTH(Incoming_Data[[#This Row],[Confirmed Day]]),1),"")</f>
        <v>41365</v>
      </c>
      <c r="U2254" s="12">
        <f>IF(ISNUMBER(Incoming_Data[[#This Row],[Completed Day]]),1,0)</f>
        <v>1</v>
      </c>
      <c r="V2254" s="12">
        <f>IF(ISNUMBER(Incoming_Data[[#This Row],[Confirmed Day]]),1,0)</f>
        <v>1</v>
      </c>
      <c r="X2254" t="s">
        <v>7421</v>
      </c>
      <c r="Y2254" s="36">
        <v>41353</v>
      </c>
    </row>
    <row r="2255" spans="2:28" x14ac:dyDescent="0.25">
      <c r="B2255" s="24" t="s">
        <v>31</v>
      </c>
      <c r="C2255" s="24" t="s">
        <v>18</v>
      </c>
      <c r="D2255" s="24" t="s">
        <v>2205</v>
      </c>
      <c r="E2255" s="24" t="s">
        <v>1514</v>
      </c>
      <c r="F2255" s="24" t="s">
        <v>1515</v>
      </c>
      <c r="G2255" s="36">
        <v>41386</v>
      </c>
      <c r="H2255" s="36">
        <v>41386</v>
      </c>
      <c r="I2255" s="12">
        <v>3</v>
      </c>
      <c r="J2255" s="12">
        <v>3</v>
      </c>
      <c r="K2255" s="12">
        <v>3</v>
      </c>
      <c r="L2255" s="24" t="s">
        <v>10597</v>
      </c>
      <c r="M2255" t="str">
        <f>VLOOKUP(LEFT(Incoming_Data[[#This Row],[Object ID]],1),Lookup[#All],2,FALSE)</f>
        <v>Incident</v>
      </c>
      <c r="N2255" s="36">
        <f>IFERROR(VLOOKUP(Incoming_Data[[#This Row],[Object ID]],SP_Data[#All],2,FALSE),"")</f>
        <v>41386</v>
      </c>
      <c r="O2255" s="36">
        <f>IFERROR(VLOOKUP(Incoming_Data[[#This Row],[Object ID]],Finalized_Data[#All],2,FALSE),"")</f>
        <v>41417</v>
      </c>
      <c r="P22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5" s="6">
        <f>IFERROR(DATE(YEAR(Incoming_Data[[#This Row],[Incoming Day]]),MONTH(Incoming_Data[[#This Row],[Incoming Day]]),1),"")</f>
        <v>41365</v>
      </c>
      <c r="R2255" s="3">
        <f>DATE(YEAR(Incoming_Data[[#This Row],[Incoming Day]]),1,1)</f>
        <v>41275</v>
      </c>
      <c r="S2255" s="6">
        <f>IFERROR(DATE(YEAR(Incoming_Data[[#This Row],[Completed Day]]),MONTH(Incoming_Data[[#This Row],[Completed Day]]),1),"")</f>
        <v>41365</v>
      </c>
      <c r="T2255" s="6">
        <f>IFERROR(DATE(YEAR(Incoming_Data[[#This Row],[Confirmed Day]]),MONTH(Incoming_Data[[#This Row],[Confirmed Day]]),1),"")</f>
        <v>41395</v>
      </c>
      <c r="U2255" s="12">
        <f>IF(ISNUMBER(Incoming_Data[[#This Row],[Completed Day]]),1,0)</f>
        <v>1</v>
      </c>
      <c r="V2255" s="12">
        <f>IF(ISNUMBER(Incoming_Data[[#This Row],[Confirmed Day]]),1,0)</f>
        <v>1</v>
      </c>
      <c r="X2255" t="s">
        <v>7426</v>
      </c>
      <c r="Y2255" s="36">
        <v>41395</v>
      </c>
    </row>
    <row r="2256" spans="2:28" x14ac:dyDescent="0.25">
      <c r="B2256" s="24" t="s">
        <v>31</v>
      </c>
      <c r="C2256" s="24" t="s">
        <v>18</v>
      </c>
      <c r="D2256" s="24" t="s">
        <v>2205</v>
      </c>
      <c r="E2256" s="24" t="s">
        <v>1518</v>
      </c>
      <c r="F2256" s="24" t="s">
        <v>1519</v>
      </c>
      <c r="G2256" s="36">
        <v>41386</v>
      </c>
      <c r="H2256" s="36">
        <v>41386</v>
      </c>
      <c r="I2256" s="12">
        <v>3</v>
      </c>
      <c r="J2256" s="12">
        <v>3</v>
      </c>
      <c r="K2256" s="12">
        <v>3</v>
      </c>
      <c r="L2256" s="24" t="s">
        <v>10597</v>
      </c>
      <c r="M2256" t="str">
        <f>VLOOKUP(LEFT(Incoming_Data[[#This Row],[Object ID]],1),Lookup[#All],2,FALSE)</f>
        <v>Incident</v>
      </c>
      <c r="N2256" s="36">
        <f>IFERROR(VLOOKUP(Incoming_Data[[#This Row],[Object ID]],SP_Data[#All],2,FALSE),"")</f>
        <v>41386</v>
      </c>
      <c r="O2256" s="36">
        <f>IFERROR(VLOOKUP(Incoming_Data[[#This Row],[Object ID]],Finalized_Data[#All],2,FALSE),"")</f>
        <v>41417</v>
      </c>
      <c r="P22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6" s="6">
        <f>IFERROR(DATE(YEAR(Incoming_Data[[#This Row],[Incoming Day]]),MONTH(Incoming_Data[[#This Row],[Incoming Day]]),1),"")</f>
        <v>41365</v>
      </c>
      <c r="R2256" s="3">
        <f>DATE(YEAR(Incoming_Data[[#This Row],[Incoming Day]]),1,1)</f>
        <v>41275</v>
      </c>
      <c r="S2256" s="6">
        <f>IFERROR(DATE(YEAR(Incoming_Data[[#This Row],[Completed Day]]),MONTH(Incoming_Data[[#This Row],[Completed Day]]),1),"")</f>
        <v>41365</v>
      </c>
      <c r="T2256" s="6">
        <f>IFERROR(DATE(YEAR(Incoming_Data[[#This Row],[Confirmed Day]]),MONTH(Incoming_Data[[#This Row],[Confirmed Day]]),1),"")</f>
        <v>41395</v>
      </c>
      <c r="U2256" s="12">
        <f>IF(ISNUMBER(Incoming_Data[[#This Row],[Completed Day]]),1,0)</f>
        <v>1</v>
      </c>
      <c r="V2256" s="12">
        <f>IF(ISNUMBER(Incoming_Data[[#This Row],[Confirmed Day]]),1,0)</f>
        <v>1</v>
      </c>
      <c r="X2256" t="s">
        <v>11009</v>
      </c>
      <c r="Y2256" s="36">
        <v>41393</v>
      </c>
    </row>
    <row r="2257" spans="2:25" x14ac:dyDescent="0.25">
      <c r="B2257" s="24" t="s">
        <v>31</v>
      </c>
      <c r="C2257" s="24" t="s">
        <v>18</v>
      </c>
      <c r="D2257" s="24" t="s">
        <v>2205</v>
      </c>
      <c r="E2257" s="24" t="s">
        <v>1520</v>
      </c>
      <c r="F2257" s="24" t="s">
        <v>1521</v>
      </c>
      <c r="G2257" s="36">
        <v>41387</v>
      </c>
      <c r="H2257" s="36">
        <v>41387</v>
      </c>
      <c r="I2257" s="12">
        <v>3</v>
      </c>
      <c r="J2257" s="12">
        <v>4</v>
      </c>
      <c r="K2257" s="12">
        <v>4</v>
      </c>
      <c r="L2257" s="24" t="s">
        <v>10625</v>
      </c>
      <c r="M2257" t="str">
        <f>VLOOKUP(LEFT(Incoming_Data[[#This Row],[Object ID]],1),Lookup[#All],2,FALSE)</f>
        <v>Incident</v>
      </c>
      <c r="N2257" s="36">
        <f>IFERROR(VLOOKUP(Incoming_Data[[#This Row],[Object ID]],SP_Data[#All],2,FALSE),"")</f>
        <v>41393</v>
      </c>
      <c r="O2257" s="36" t="str">
        <f>IFERROR(VLOOKUP(Incoming_Data[[#This Row],[Object ID]],Finalized_Data[#All],2,FALSE),"")</f>
        <v/>
      </c>
      <c r="P22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7" s="6">
        <f>IFERROR(DATE(YEAR(Incoming_Data[[#This Row],[Incoming Day]]),MONTH(Incoming_Data[[#This Row],[Incoming Day]]),1),"")</f>
        <v>41365</v>
      </c>
      <c r="R2257" s="3">
        <f>DATE(YEAR(Incoming_Data[[#This Row],[Incoming Day]]),1,1)</f>
        <v>41275</v>
      </c>
      <c r="S2257" s="6">
        <f>IFERROR(DATE(YEAR(Incoming_Data[[#This Row],[Completed Day]]),MONTH(Incoming_Data[[#This Row],[Completed Day]]),1),"")</f>
        <v>41365</v>
      </c>
      <c r="T2257" s="6" t="str">
        <f>IFERROR(DATE(YEAR(Incoming_Data[[#This Row],[Confirmed Day]]),MONTH(Incoming_Data[[#This Row],[Confirmed Day]]),1),"")</f>
        <v/>
      </c>
      <c r="U2257" s="12">
        <f>IF(ISNUMBER(Incoming_Data[[#This Row],[Completed Day]]),1,0)</f>
        <v>1</v>
      </c>
      <c r="V2257" s="12">
        <f>IF(ISNUMBER(Incoming_Data[[#This Row],[Confirmed Day]]),1,0)</f>
        <v>0</v>
      </c>
      <c r="X2257" t="s">
        <v>7409</v>
      </c>
      <c r="Y2257" s="36">
        <v>41353</v>
      </c>
    </row>
    <row r="2258" spans="2:25" x14ac:dyDescent="0.25">
      <c r="B2258" s="24" t="s">
        <v>31</v>
      </c>
      <c r="C2258" s="24" t="s">
        <v>18</v>
      </c>
      <c r="D2258" s="24" t="s">
        <v>2205</v>
      </c>
      <c r="E2258" s="24" t="s">
        <v>4230</v>
      </c>
      <c r="F2258" s="24" t="s">
        <v>12173</v>
      </c>
      <c r="G2258" s="36">
        <v>41387</v>
      </c>
      <c r="H2258" s="36">
        <v>41387</v>
      </c>
      <c r="I2258" s="12">
        <v>3</v>
      </c>
      <c r="J2258" s="12">
        <v>3</v>
      </c>
      <c r="K2258" s="12">
        <v>3</v>
      </c>
      <c r="L2258" s="24" t="s">
        <v>10597</v>
      </c>
      <c r="M2258" t="str">
        <f>VLOOKUP(LEFT(Incoming_Data[[#This Row],[Object ID]],1),Lookup[#All],2,FALSE)</f>
        <v>Incident</v>
      </c>
      <c r="N2258" s="36" t="str">
        <f>IFERROR(VLOOKUP(Incoming_Data[[#This Row],[Object ID]],SP_Data[#All],2,FALSE),"")</f>
        <v/>
      </c>
      <c r="O2258" s="36">
        <f>IFERROR(VLOOKUP(Incoming_Data[[#This Row],[Object ID]],Finalized_Data[#All],2,FALSE),"")</f>
        <v>41388</v>
      </c>
      <c r="P22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258" s="6">
        <f>IFERROR(DATE(YEAR(Incoming_Data[[#This Row],[Incoming Day]]),MONTH(Incoming_Data[[#This Row],[Incoming Day]]),1),"")</f>
        <v>41365</v>
      </c>
      <c r="R2258" s="3">
        <f>DATE(YEAR(Incoming_Data[[#This Row],[Incoming Day]]),1,1)</f>
        <v>41275</v>
      </c>
      <c r="S2258" s="6" t="str">
        <f>IFERROR(DATE(YEAR(Incoming_Data[[#This Row],[Completed Day]]),MONTH(Incoming_Data[[#This Row],[Completed Day]]),1),"")</f>
        <v/>
      </c>
      <c r="T2258" s="6">
        <f>IFERROR(DATE(YEAR(Incoming_Data[[#This Row],[Confirmed Day]]),MONTH(Incoming_Data[[#This Row],[Confirmed Day]]),1),"")</f>
        <v>41365</v>
      </c>
      <c r="U2258" s="12">
        <f>IF(ISNUMBER(Incoming_Data[[#This Row],[Completed Day]]),1,0)</f>
        <v>0</v>
      </c>
      <c r="V2258" s="12">
        <f>IF(ISNUMBER(Incoming_Data[[#This Row],[Confirmed Day]]),1,0)</f>
        <v>1</v>
      </c>
      <c r="X2258" t="s">
        <v>7400</v>
      </c>
      <c r="Y2258" s="36">
        <v>41374</v>
      </c>
    </row>
    <row r="2259" spans="2:25" x14ac:dyDescent="0.25">
      <c r="B2259" s="24" t="s">
        <v>31</v>
      </c>
      <c r="C2259" s="24" t="s">
        <v>18</v>
      </c>
      <c r="D2259" s="24" t="s">
        <v>2205</v>
      </c>
      <c r="E2259" s="24" t="s">
        <v>1524</v>
      </c>
      <c r="F2259" s="24" t="s">
        <v>1525</v>
      </c>
      <c r="G2259" s="36">
        <v>41387</v>
      </c>
      <c r="H2259" s="36">
        <v>41387</v>
      </c>
      <c r="I2259" s="12">
        <v>3</v>
      </c>
      <c r="J2259" s="12">
        <v>3</v>
      </c>
      <c r="K2259" s="12">
        <v>3</v>
      </c>
      <c r="L2259" s="24" t="s">
        <v>10597</v>
      </c>
      <c r="M2259" t="str">
        <f>VLOOKUP(LEFT(Incoming_Data[[#This Row],[Object ID]],1),Lookup[#All],2,FALSE)</f>
        <v>Incident</v>
      </c>
      <c r="N2259" s="36">
        <f>IFERROR(VLOOKUP(Incoming_Data[[#This Row],[Object ID]],SP_Data[#All],2,FALSE),"")</f>
        <v>41387</v>
      </c>
      <c r="O2259" s="36">
        <f>IFERROR(VLOOKUP(Incoming_Data[[#This Row],[Object ID]],Finalized_Data[#All],2,FALSE),"")</f>
        <v>41418</v>
      </c>
      <c r="P22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59" s="6">
        <f>IFERROR(DATE(YEAR(Incoming_Data[[#This Row],[Incoming Day]]),MONTH(Incoming_Data[[#This Row],[Incoming Day]]),1),"")</f>
        <v>41365</v>
      </c>
      <c r="R2259" s="3">
        <f>DATE(YEAR(Incoming_Data[[#This Row],[Incoming Day]]),1,1)</f>
        <v>41275</v>
      </c>
      <c r="S2259" s="6">
        <f>IFERROR(DATE(YEAR(Incoming_Data[[#This Row],[Completed Day]]),MONTH(Incoming_Data[[#This Row],[Completed Day]]),1),"")</f>
        <v>41365</v>
      </c>
      <c r="T2259" s="6">
        <f>IFERROR(DATE(YEAR(Incoming_Data[[#This Row],[Confirmed Day]]),MONTH(Incoming_Data[[#This Row],[Confirmed Day]]),1),"")</f>
        <v>41395</v>
      </c>
      <c r="U2259" s="12">
        <f>IF(ISNUMBER(Incoming_Data[[#This Row],[Completed Day]]),1,0)</f>
        <v>1</v>
      </c>
      <c r="V2259" s="12">
        <f>IF(ISNUMBER(Incoming_Data[[#This Row],[Confirmed Day]]),1,0)</f>
        <v>1</v>
      </c>
      <c r="X2259" t="s">
        <v>10909</v>
      </c>
      <c r="Y2259" s="36">
        <v>41407</v>
      </c>
    </row>
    <row r="2260" spans="2:25" x14ac:dyDescent="0.25">
      <c r="B2260" s="24" t="s">
        <v>31</v>
      </c>
      <c r="C2260" s="24" t="s">
        <v>18</v>
      </c>
      <c r="D2260" s="24" t="s">
        <v>2205</v>
      </c>
      <c r="E2260" s="24" t="s">
        <v>1530</v>
      </c>
      <c r="F2260" s="24" t="s">
        <v>1531</v>
      </c>
      <c r="G2260" s="36">
        <v>41388</v>
      </c>
      <c r="H2260" s="36">
        <v>41387</v>
      </c>
      <c r="I2260" s="12">
        <v>1</v>
      </c>
      <c r="J2260" s="12">
        <v>3</v>
      </c>
      <c r="K2260" s="12">
        <v>4</v>
      </c>
      <c r="L2260" s="24" t="s">
        <v>10597</v>
      </c>
      <c r="M2260" t="str">
        <f>VLOOKUP(LEFT(Incoming_Data[[#This Row],[Object ID]],1),Lookup[#All],2,FALSE)</f>
        <v>Incident</v>
      </c>
      <c r="N2260" s="36">
        <f>IFERROR(VLOOKUP(Incoming_Data[[#This Row],[Object ID]],SP_Data[#All],2,FALSE),"")</f>
        <v>41388</v>
      </c>
      <c r="O2260" s="36">
        <f>IFERROR(VLOOKUP(Incoming_Data[[#This Row],[Object ID]],Finalized_Data[#All],2,FALSE),"")</f>
        <v>41419</v>
      </c>
      <c r="P22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0" s="6">
        <f>IFERROR(DATE(YEAR(Incoming_Data[[#This Row],[Incoming Day]]),MONTH(Incoming_Data[[#This Row],[Incoming Day]]),1),"")</f>
        <v>41365</v>
      </c>
      <c r="R2260" s="3">
        <f>DATE(YEAR(Incoming_Data[[#This Row],[Incoming Day]]),1,1)</f>
        <v>41275</v>
      </c>
      <c r="S2260" s="6">
        <f>IFERROR(DATE(YEAR(Incoming_Data[[#This Row],[Completed Day]]),MONTH(Incoming_Data[[#This Row],[Completed Day]]),1),"")</f>
        <v>41365</v>
      </c>
      <c r="T2260" s="6">
        <f>IFERROR(DATE(YEAR(Incoming_Data[[#This Row],[Confirmed Day]]),MONTH(Incoming_Data[[#This Row],[Confirmed Day]]),1),"")</f>
        <v>41395</v>
      </c>
      <c r="U2260" s="12">
        <f>IF(ISNUMBER(Incoming_Data[[#This Row],[Completed Day]]),1,0)</f>
        <v>1</v>
      </c>
      <c r="V2260" s="12">
        <f>IF(ISNUMBER(Incoming_Data[[#This Row],[Confirmed Day]]),1,0)</f>
        <v>1</v>
      </c>
      <c r="X2260" t="s">
        <v>7396</v>
      </c>
      <c r="Y2260" s="36">
        <v>41353</v>
      </c>
    </row>
    <row r="2261" spans="2:25" x14ac:dyDescent="0.25">
      <c r="B2261" s="24" t="s">
        <v>31</v>
      </c>
      <c r="C2261" s="24" t="s">
        <v>18</v>
      </c>
      <c r="D2261" s="24" t="s">
        <v>2205</v>
      </c>
      <c r="E2261" s="24" t="s">
        <v>1532</v>
      </c>
      <c r="F2261" s="24" t="s">
        <v>1531</v>
      </c>
      <c r="G2261" s="36">
        <v>41388</v>
      </c>
      <c r="H2261" s="36">
        <v>41387</v>
      </c>
      <c r="I2261" s="12">
        <v>3</v>
      </c>
      <c r="J2261" s="12">
        <v>4</v>
      </c>
      <c r="K2261" s="12">
        <v>4</v>
      </c>
      <c r="L2261" s="24" t="s">
        <v>10597</v>
      </c>
      <c r="M2261" t="str">
        <f>VLOOKUP(LEFT(Incoming_Data[[#This Row],[Object ID]],1),Lookup[#All],2,FALSE)</f>
        <v>Incident</v>
      </c>
      <c r="N2261" s="36">
        <f>IFERROR(VLOOKUP(Incoming_Data[[#This Row],[Object ID]],SP_Data[#All],2,FALSE),"")</f>
        <v>41388</v>
      </c>
      <c r="O2261" s="36">
        <f>IFERROR(VLOOKUP(Incoming_Data[[#This Row],[Object ID]],Finalized_Data[#All],2,FALSE),"")</f>
        <v>41419</v>
      </c>
      <c r="P22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1" s="6">
        <f>IFERROR(DATE(YEAR(Incoming_Data[[#This Row],[Incoming Day]]),MONTH(Incoming_Data[[#This Row],[Incoming Day]]),1),"")</f>
        <v>41365</v>
      </c>
      <c r="R2261" s="3">
        <f>DATE(YEAR(Incoming_Data[[#This Row],[Incoming Day]]),1,1)</f>
        <v>41275</v>
      </c>
      <c r="S2261" s="6">
        <f>IFERROR(DATE(YEAR(Incoming_Data[[#This Row],[Completed Day]]),MONTH(Incoming_Data[[#This Row],[Completed Day]]),1),"")</f>
        <v>41365</v>
      </c>
      <c r="T2261" s="6">
        <f>IFERROR(DATE(YEAR(Incoming_Data[[#This Row],[Confirmed Day]]),MONTH(Incoming_Data[[#This Row],[Confirmed Day]]),1),"")</f>
        <v>41395</v>
      </c>
      <c r="U2261" s="12">
        <f>IF(ISNUMBER(Incoming_Data[[#This Row],[Completed Day]]),1,0)</f>
        <v>1</v>
      </c>
      <c r="V2261" s="12">
        <f>IF(ISNUMBER(Incoming_Data[[#This Row],[Confirmed Day]]),1,0)</f>
        <v>1</v>
      </c>
      <c r="X2261" t="s">
        <v>12451</v>
      </c>
      <c r="Y2261" s="36">
        <v>41420</v>
      </c>
    </row>
    <row r="2262" spans="2:25" x14ac:dyDescent="0.25">
      <c r="B2262" s="24" t="s">
        <v>31</v>
      </c>
      <c r="C2262" s="24" t="s">
        <v>18</v>
      </c>
      <c r="D2262" s="24" t="s">
        <v>2205</v>
      </c>
      <c r="E2262" s="24" t="s">
        <v>1533</v>
      </c>
      <c r="F2262" s="24" t="s">
        <v>1534</v>
      </c>
      <c r="G2262" s="36">
        <v>41388</v>
      </c>
      <c r="H2262" s="36">
        <v>41388</v>
      </c>
      <c r="I2262" s="12">
        <v>2</v>
      </c>
      <c r="J2262" s="12">
        <v>3</v>
      </c>
      <c r="K2262" s="12">
        <v>4</v>
      </c>
      <c r="L2262" s="24" t="s">
        <v>10597</v>
      </c>
      <c r="M2262" t="str">
        <f>VLOOKUP(LEFT(Incoming_Data[[#This Row],[Object ID]],1),Lookup[#All],2,FALSE)</f>
        <v>Incident</v>
      </c>
      <c r="N2262" s="36">
        <f>IFERROR(VLOOKUP(Incoming_Data[[#This Row],[Object ID]],SP_Data[#All],2,FALSE),"")</f>
        <v>41388</v>
      </c>
      <c r="O2262" s="36">
        <f>IFERROR(VLOOKUP(Incoming_Data[[#This Row],[Object ID]],Finalized_Data[#All],2,FALSE),"")</f>
        <v>41419</v>
      </c>
      <c r="P22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2" s="6">
        <f>IFERROR(DATE(YEAR(Incoming_Data[[#This Row],[Incoming Day]]),MONTH(Incoming_Data[[#This Row],[Incoming Day]]),1),"")</f>
        <v>41365</v>
      </c>
      <c r="R2262" s="3">
        <f>DATE(YEAR(Incoming_Data[[#This Row],[Incoming Day]]),1,1)</f>
        <v>41275</v>
      </c>
      <c r="S2262" s="6">
        <f>IFERROR(DATE(YEAR(Incoming_Data[[#This Row],[Completed Day]]),MONTH(Incoming_Data[[#This Row],[Completed Day]]),1),"")</f>
        <v>41365</v>
      </c>
      <c r="T2262" s="6">
        <f>IFERROR(DATE(YEAR(Incoming_Data[[#This Row],[Confirmed Day]]),MONTH(Incoming_Data[[#This Row],[Confirmed Day]]),1),"")</f>
        <v>41395</v>
      </c>
      <c r="U2262" s="12">
        <f>IF(ISNUMBER(Incoming_Data[[#This Row],[Completed Day]]),1,0)</f>
        <v>1</v>
      </c>
      <c r="V2262" s="12">
        <f>IF(ISNUMBER(Incoming_Data[[#This Row],[Confirmed Day]]),1,0)</f>
        <v>1</v>
      </c>
      <c r="X2262" t="s">
        <v>7392</v>
      </c>
      <c r="Y2262" s="36">
        <v>41353</v>
      </c>
    </row>
    <row r="2263" spans="2:25" x14ac:dyDescent="0.25">
      <c r="B2263" s="24" t="s">
        <v>31</v>
      </c>
      <c r="C2263" s="24" t="s">
        <v>18</v>
      </c>
      <c r="D2263" s="24" t="s">
        <v>2205</v>
      </c>
      <c r="E2263" s="24" t="s">
        <v>1535</v>
      </c>
      <c r="F2263" s="24" t="s">
        <v>1536</v>
      </c>
      <c r="G2263" s="36">
        <v>41388</v>
      </c>
      <c r="H2263" s="36">
        <v>41388</v>
      </c>
      <c r="I2263" s="12">
        <v>3</v>
      </c>
      <c r="J2263" s="12">
        <v>3</v>
      </c>
      <c r="K2263" s="12">
        <v>3</v>
      </c>
      <c r="L2263" s="24" t="s">
        <v>10597</v>
      </c>
      <c r="M2263" t="str">
        <f>VLOOKUP(LEFT(Incoming_Data[[#This Row],[Object ID]],1),Lookup[#All],2,FALSE)</f>
        <v>Incident</v>
      </c>
      <c r="N2263" s="36">
        <f>IFERROR(VLOOKUP(Incoming_Data[[#This Row],[Object ID]],SP_Data[#All],2,FALSE),"")</f>
        <v>41389</v>
      </c>
      <c r="O2263" s="36">
        <f>IFERROR(VLOOKUP(Incoming_Data[[#This Row],[Object ID]],Finalized_Data[#All],2,FALSE),"")</f>
        <v>41420</v>
      </c>
      <c r="P22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3" s="6">
        <f>IFERROR(DATE(YEAR(Incoming_Data[[#This Row],[Incoming Day]]),MONTH(Incoming_Data[[#This Row],[Incoming Day]]),1),"")</f>
        <v>41365</v>
      </c>
      <c r="R2263" s="3">
        <f>DATE(YEAR(Incoming_Data[[#This Row],[Incoming Day]]),1,1)</f>
        <v>41275</v>
      </c>
      <c r="S2263" s="6">
        <f>IFERROR(DATE(YEAR(Incoming_Data[[#This Row],[Completed Day]]),MONTH(Incoming_Data[[#This Row],[Completed Day]]),1),"")</f>
        <v>41365</v>
      </c>
      <c r="T2263" s="6">
        <f>IFERROR(DATE(YEAR(Incoming_Data[[#This Row],[Confirmed Day]]),MONTH(Incoming_Data[[#This Row],[Confirmed Day]]),1),"")</f>
        <v>41395</v>
      </c>
      <c r="U2263" s="12">
        <f>IF(ISNUMBER(Incoming_Data[[#This Row],[Completed Day]]),1,0)</f>
        <v>1</v>
      </c>
      <c r="V2263" s="12">
        <f>IF(ISNUMBER(Incoming_Data[[#This Row],[Confirmed Day]]),1,0)</f>
        <v>1</v>
      </c>
      <c r="X2263" t="s">
        <v>7386</v>
      </c>
      <c r="Y2263" s="36">
        <v>41395</v>
      </c>
    </row>
    <row r="2264" spans="2:25" x14ac:dyDescent="0.25">
      <c r="B2264" s="24" t="s">
        <v>31</v>
      </c>
      <c r="C2264" s="24" t="s">
        <v>18</v>
      </c>
      <c r="D2264" s="24" t="s">
        <v>2205</v>
      </c>
      <c r="E2264" s="24" t="s">
        <v>1537</v>
      </c>
      <c r="F2264" s="24" t="s">
        <v>1538</v>
      </c>
      <c r="G2264" s="36">
        <v>41389</v>
      </c>
      <c r="H2264" s="36">
        <v>41388</v>
      </c>
      <c r="I2264" s="12">
        <v>3</v>
      </c>
      <c r="J2264" s="12">
        <v>3</v>
      </c>
      <c r="K2264" s="12">
        <v>3</v>
      </c>
      <c r="L2264" s="24" t="s">
        <v>10597</v>
      </c>
      <c r="M2264" t="str">
        <f>VLOOKUP(LEFT(Incoming_Data[[#This Row],[Object ID]],1),Lookup[#All],2,FALSE)</f>
        <v>Incident</v>
      </c>
      <c r="N2264" s="36">
        <f>IFERROR(VLOOKUP(Incoming_Data[[#This Row],[Object ID]],SP_Data[#All],2,FALSE),"")</f>
        <v>41389</v>
      </c>
      <c r="O2264" s="36">
        <f>IFERROR(VLOOKUP(Incoming_Data[[#This Row],[Object ID]],Finalized_Data[#All],2,FALSE),"")</f>
        <v>41420</v>
      </c>
      <c r="P22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4" s="6">
        <f>IFERROR(DATE(YEAR(Incoming_Data[[#This Row],[Incoming Day]]),MONTH(Incoming_Data[[#This Row],[Incoming Day]]),1),"")</f>
        <v>41365</v>
      </c>
      <c r="R2264" s="3">
        <f>DATE(YEAR(Incoming_Data[[#This Row],[Incoming Day]]),1,1)</f>
        <v>41275</v>
      </c>
      <c r="S2264" s="6">
        <f>IFERROR(DATE(YEAR(Incoming_Data[[#This Row],[Completed Day]]),MONTH(Incoming_Data[[#This Row],[Completed Day]]),1),"")</f>
        <v>41365</v>
      </c>
      <c r="T2264" s="6">
        <f>IFERROR(DATE(YEAR(Incoming_Data[[#This Row],[Confirmed Day]]),MONTH(Incoming_Data[[#This Row],[Confirmed Day]]),1),"")</f>
        <v>41395</v>
      </c>
      <c r="U2264" s="12">
        <f>IF(ISNUMBER(Incoming_Data[[#This Row],[Completed Day]]),1,0)</f>
        <v>1</v>
      </c>
      <c r="V2264" s="12">
        <f>IF(ISNUMBER(Incoming_Data[[#This Row],[Confirmed Day]]),1,0)</f>
        <v>1</v>
      </c>
      <c r="X2264" t="s">
        <v>7382</v>
      </c>
      <c r="Y2264" s="36">
        <v>41353</v>
      </c>
    </row>
    <row r="2265" spans="2:25" x14ac:dyDescent="0.25">
      <c r="B2265" s="24" t="s">
        <v>31</v>
      </c>
      <c r="C2265" s="24" t="s">
        <v>18</v>
      </c>
      <c r="D2265" s="24" t="s">
        <v>2205</v>
      </c>
      <c r="E2265" s="24" t="s">
        <v>1539</v>
      </c>
      <c r="F2265" s="24" t="s">
        <v>1540</v>
      </c>
      <c r="G2265" s="36">
        <v>41389</v>
      </c>
      <c r="H2265" s="36">
        <v>41388</v>
      </c>
      <c r="I2265" s="12">
        <v>3</v>
      </c>
      <c r="J2265" s="12">
        <v>3</v>
      </c>
      <c r="K2265" s="12">
        <v>4</v>
      </c>
      <c r="L2265" s="24" t="s">
        <v>10597</v>
      </c>
      <c r="M2265" t="str">
        <f>VLOOKUP(LEFT(Incoming_Data[[#This Row],[Object ID]],1),Lookup[#All],2,FALSE)</f>
        <v>Incident</v>
      </c>
      <c r="N2265" s="36">
        <f>IFERROR(VLOOKUP(Incoming_Data[[#This Row],[Object ID]],SP_Data[#All],2,FALSE),"")</f>
        <v>41389</v>
      </c>
      <c r="O2265" s="36">
        <f>IFERROR(VLOOKUP(Incoming_Data[[#This Row],[Object ID]],Finalized_Data[#All],2,FALSE),"")</f>
        <v>41420</v>
      </c>
      <c r="P22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5" s="6">
        <f>IFERROR(DATE(YEAR(Incoming_Data[[#This Row],[Incoming Day]]),MONTH(Incoming_Data[[#This Row],[Incoming Day]]),1),"")</f>
        <v>41365</v>
      </c>
      <c r="R2265" s="3">
        <f>DATE(YEAR(Incoming_Data[[#This Row],[Incoming Day]]),1,1)</f>
        <v>41275</v>
      </c>
      <c r="S2265" s="6">
        <f>IFERROR(DATE(YEAR(Incoming_Data[[#This Row],[Completed Day]]),MONTH(Incoming_Data[[#This Row],[Completed Day]]),1),"")</f>
        <v>41365</v>
      </c>
      <c r="T2265" s="6">
        <f>IFERROR(DATE(YEAR(Incoming_Data[[#This Row],[Confirmed Day]]),MONTH(Incoming_Data[[#This Row],[Confirmed Day]]),1),"")</f>
        <v>41395</v>
      </c>
      <c r="U2265" s="12">
        <f>IF(ISNUMBER(Incoming_Data[[#This Row],[Completed Day]]),1,0)</f>
        <v>1</v>
      </c>
      <c r="V2265" s="12">
        <f>IF(ISNUMBER(Incoming_Data[[#This Row],[Confirmed Day]]),1,0)</f>
        <v>1</v>
      </c>
      <c r="X2265" t="s">
        <v>11629</v>
      </c>
      <c r="Y2265" s="36">
        <v>41408</v>
      </c>
    </row>
    <row r="2266" spans="2:25" x14ac:dyDescent="0.25">
      <c r="B2266" s="24" t="s">
        <v>31</v>
      </c>
      <c r="C2266" s="24" t="s">
        <v>18</v>
      </c>
      <c r="D2266" s="24" t="s">
        <v>2205</v>
      </c>
      <c r="E2266" s="24" t="s">
        <v>12174</v>
      </c>
      <c r="F2266" s="24" t="s">
        <v>12175</v>
      </c>
      <c r="G2266" s="36">
        <v>41389</v>
      </c>
      <c r="H2266" s="36">
        <v>41389</v>
      </c>
      <c r="I2266" s="12">
        <v>3</v>
      </c>
      <c r="J2266" s="12">
        <v>3</v>
      </c>
      <c r="K2266" s="12">
        <v>3</v>
      </c>
      <c r="L2266" s="24" t="s">
        <v>10625</v>
      </c>
      <c r="M2266" t="str">
        <f>VLOOKUP(LEFT(Incoming_Data[[#This Row],[Object ID]],1),Lookup[#All],2,FALSE)</f>
        <v>Incident</v>
      </c>
      <c r="N2266" s="36">
        <f>IFERROR(VLOOKUP(Incoming_Data[[#This Row],[Object ID]],SP_Data[#All],2,FALSE),"")</f>
        <v>41402</v>
      </c>
      <c r="O2266" s="36" t="str">
        <f>IFERROR(VLOOKUP(Incoming_Data[[#This Row],[Object ID]],Finalized_Data[#All],2,FALSE),"")</f>
        <v/>
      </c>
      <c r="P22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6" s="6">
        <f>IFERROR(DATE(YEAR(Incoming_Data[[#This Row],[Incoming Day]]),MONTH(Incoming_Data[[#This Row],[Incoming Day]]),1),"")</f>
        <v>41365</v>
      </c>
      <c r="R2266" s="3">
        <f>DATE(YEAR(Incoming_Data[[#This Row],[Incoming Day]]),1,1)</f>
        <v>41275</v>
      </c>
      <c r="S2266" s="6">
        <f>IFERROR(DATE(YEAR(Incoming_Data[[#This Row],[Completed Day]]),MONTH(Incoming_Data[[#This Row],[Completed Day]]),1),"")</f>
        <v>41395</v>
      </c>
      <c r="T2266" s="6" t="str">
        <f>IFERROR(DATE(YEAR(Incoming_Data[[#This Row],[Confirmed Day]]),MONTH(Incoming_Data[[#This Row],[Confirmed Day]]),1),"")</f>
        <v/>
      </c>
      <c r="U2266" s="12">
        <f>IF(ISNUMBER(Incoming_Data[[#This Row],[Completed Day]]),1,0)</f>
        <v>1</v>
      </c>
      <c r="V2266" s="12">
        <f>IF(ISNUMBER(Incoming_Data[[#This Row],[Confirmed Day]]),1,0)</f>
        <v>0</v>
      </c>
      <c r="X2266" t="s">
        <v>7377</v>
      </c>
      <c r="Y2266" s="36">
        <v>41353</v>
      </c>
    </row>
    <row r="2267" spans="2:25" x14ac:dyDescent="0.25">
      <c r="B2267" s="24" t="s">
        <v>31</v>
      </c>
      <c r="C2267" s="24" t="s">
        <v>18</v>
      </c>
      <c r="D2267" s="24" t="s">
        <v>2205</v>
      </c>
      <c r="E2267" s="24" t="s">
        <v>1541</v>
      </c>
      <c r="F2267" s="24" t="s">
        <v>1542</v>
      </c>
      <c r="G2267" s="36">
        <v>41389</v>
      </c>
      <c r="H2267" s="36">
        <v>41389</v>
      </c>
      <c r="I2267" s="12">
        <v>3</v>
      </c>
      <c r="J2267" s="12">
        <v>3</v>
      </c>
      <c r="K2267" s="12">
        <v>3</v>
      </c>
      <c r="L2267" s="24" t="s">
        <v>10625</v>
      </c>
      <c r="M2267" t="str">
        <f>VLOOKUP(LEFT(Incoming_Data[[#This Row],[Object ID]],1),Lookup[#All],2,FALSE)</f>
        <v>Incident</v>
      </c>
      <c r="N2267" s="36">
        <f>IFERROR(VLOOKUP(Incoming_Data[[#This Row],[Object ID]],SP_Data[#All],2,FALSE),"")</f>
        <v>41393</v>
      </c>
      <c r="O2267" s="36" t="str">
        <f>IFERROR(VLOOKUP(Incoming_Data[[#This Row],[Object ID]],Finalized_Data[#All],2,FALSE),"")</f>
        <v/>
      </c>
      <c r="P22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7" s="6">
        <f>IFERROR(DATE(YEAR(Incoming_Data[[#This Row],[Incoming Day]]),MONTH(Incoming_Data[[#This Row],[Incoming Day]]),1),"")</f>
        <v>41365</v>
      </c>
      <c r="R2267" s="3">
        <f>DATE(YEAR(Incoming_Data[[#This Row],[Incoming Day]]),1,1)</f>
        <v>41275</v>
      </c>
      <c r="S2267" s="6">
        <f>IFERROR(DATE(YEAR(Incoming_Data[[#This Row],[Completed Day]]),MONTH(Incoming_Data[[#This Row],[Completed Day]]),1),"")</f>
        <v>41365</v>
      </c>
      <c r="T2267" s="6" t="str">
        <f>IFERROR(DATE(YEAR(Incoming_Data[[#This Row],[Confirmed Day]]),MONTH(Incoming_Data[[#This Row],[Confirmed Day]]),1),"")</f>
        <v/>
      </c>
      <c r="U2267" s="12">
        <f>IF(ISNUMBER(Incoming_Data[[#This Row],[Completed Day]]),1,0)</f>
        <v>1</v>
      </c>
      <c r="V2267" s="12">
        <f>IF(ISNUMBER(Incoming_Data[[#This Row],[Confirmed Day]]),1,0)</f>
        <v>0</v>
      </c>
      <c r="X2267" t="s">
        <v>7370</v>
      </c>
      <c r="Y2267" s="36">
        <v>41356</v>
      </c>
    </row>
    <row r="2268" spans="2:25" x14ac:dyDescent="0.25">
      <c r="B2268" s="24" t="s">
        <v>31</v>
      </c>
      <c r="C2268" s="24" t="s">
        <v>18</v>
      </c>
      <c r="D2268" s="24" t="s">
        <v>2205</v>
      </c>
      <c r="E2268" s="24" t="s">
        <v>1543</v>
      </c>
      <c r="F2268" s="24" t="s">
        <v>1544</v>
      </c>
      <c r="G2268" s="36">
        <v>41390</v>
      </c>
      <c r="H2268" s="36">
        <v>41389</v>
      </c>
      <c r="I2268" s="12">
        <v>3</v>
      </c>
      <c r="J2268" s="12">
        <v>3</v>
      </c>
      <c r="K2268" s="12">
        <v>3</v>
      </c>
      <c r="L2268" s="24" t="s">
        <v>10597</v>
      </c>
      <c r="M2268" t="str">
        <f>VLOOKUP(LEFT(Incoming_Data[[#This Row],[Object ID]],1),Lookup[#All],2,FALSE)</f>
        <v>Incident</v>
      </c>
      <c r="N2268" s="36">
        <f>IFERROR(VLOOKUP(Incoming_Data[[#This Row],[Object ID]],SP_Data[#All],2,FALSE),"")</f>
        <v>41395</v>
      </c>
      <c r="O2268" s="36">
        <f>IFERROR(VLOOKUP(Incoming_Data[[#This Row],[Object ID]],Finalized_Data[#All],2,FALSE),"")</f>
        <v>41395</v>
      </c>
      <c r="P22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8" s="6">
        <f>IFERROR(DATE(YEAR(Incoming_Data[[#This Row],[Incoming Day]]),MONTH(Incoming_Data[[#This Row],[Incoming Day]]),1),"")</f>
        <v>41365</v>
      </c>
      <c r="R2268" s="3">
        <f>DATE(YEAR(Incoming_Data[[#This Row],[Incoming Day]]),1,1)</f>
        <v>41275</v>
      </c>
      <c r="S2268" s="6">
        <f>IFERROR(DATE(YEAR(Incoming_Data[[#This Row],[Completed Day]]),MONTH(Incoming_Data[[#This Row],[Completed Day]]),1),"")</f>
        <v>41395</v>
      </c>
      <c r="T2268" s="6">
        <f>IFERROR(DATE(YEAR(Incoming_Data[[#This Row],[Confirmed Day]]),MONTH(Incoming_Data[[#This Row],[Confirmed Day]]),1),"")</f>
        <v>41395</v>
      </c>
      <c r="U2268" s="12">
        <f>IF(ISNUMBER(Incoming_Data[[#This Row],[Completed Day]]),1,0)</f>
        <v>1</v>
      </c>
      <c r="V2268" s="12">
        <f>IF(ISNUMBER(Incoming_Data[[#This Row],[Confirmed Day]]),1,0)</f>
        <v>1</v>
      </c>
      <c r="X2268" t="s">
        <v>11707</v>
      </c>
      <c r="Y2268" s="36">
        <v>41411</v>
      </c>
    </row>
    <row r="2269" spans="2:25" x14ac:dyDescent="0.25">
      <c r="B2269" s="24" t="s">
        <v>31</v>
      </c>
      <c r="C2269" s="24" t="s">
        <v>18</v>
      </c>
      <c r="D2269" s="24" t="s">
        <v>2205</v>
      </c>
      <c r="E2269" s="24" t="s">
        <v>1545</v>
      </c>
      <c r="F2269" s="24" t="s">
        <v>1546</v>
      </c>
      <c r="G2269" s="36">
        <v>41390</v>
      </c>
      <c r="H2269" s="36">
        <v>41390</v>
      </c>
      <c r="I2269" s="12">
        <v>3</v>
      </c>
      <c r="J2269" s="12">
        <v>3</v>
      </c>
      <c r="K2269" s="12">
        <v>3</v>
      </c>
      <c r="L2269" s="24" t="s">
        <v>10625</v>
      </c>
      <c r="M2269" t="str">
        <f>VLOOKUP(LEFT(Incoming_Data[[#This Row],[Object ID]],1),Lookup[#All],2,FALSE)</f>
        <v>Incident</v>
      </c>
      <c r="N2269" s="36">
        <f>IFERROR(VLOOKUP(Incoming_Data[[#This Row],[Object ID]],SP_Data[#All],2,FALSE),"")</f>
        <v>41393</v>
      </c>
      <c r="O2269" s="36" t="str">
        <f>IFERROR(VLOOKUP(Incoming_Data[[#This Row],[Object ID]],Finalized_Data[#All],2,FALSE),"")</f>
        <v/>
      </c>
      <c r="P22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69" s="6">
        <f>IFERROR(DATE(YEAR(Incoming_Data[[#This Row],[Incoming Day]]),MONTH(Incoming_Data[[#This Row],[Incoming Day]]),1),"")</f>
        <v>41365</v>
      </c>
      <c r="R2269" s="3">
        <f>DATE(YEAR(Incoming_Data[[#This Row],[Incoming Day]]),1,1)</f>
        <v>41275</v>
      </c>
      <c r="S2269" s="6">
        <f>IFERROR(DATE(YEAR(Incoming_Data[[#This Row],[Completed Day]]),MONTH(Incoming_Data[[#This Row],[Completed Day]]),1),"")</f>
        <v>41365</v>
      </c>
      <c r="T2269" s="6" t="str">
        <f>IFERROR(DATE(YEAR(Incoming_Data[[#This Row],[Confirmed Day]]),MONTH(Incoming_Data[[#This Row],[Confirmed Day]]),1),"")</f>
        <v/>
      </c>
      <c r="U2269" s="12">
        <f>IF(ISNUMBER(Incoming_Data[[#This Row],[Completed Day]]),1,0)</f>
        <v>1</v>
      </c>
      <c r="V2269" s="12">
        <f>IF(ISNUMBER(Incoming_Data[[#This Row],[Confirmed Day]]),1,0)</f>
        <v>0</v>
      </c>
      <c r="X2269" t="s">
        <v>12054</v>
      </c>
      <c r="Y2269" s="36">
        <v>41425</v>
      </c>
    </row>
    <row r="2270" spans="2:25" x14ac:dyDescent="0.25">
      <c r="B2270" s="24" t="s">
        <v>31</v>
      </c>
      <c r="C2270" s="24" t="s">
        <v>18</v>
      </c>
      <c r="D2270" s="24" t="s">
        <v>2205</v>
      </c>
      <c r="E2270" s="24" t="s">
        <v>1547</v>
      </c>
      <c r="F2270" s="24" t="s">
        <v>1548</v>
      </c>
      <c r="G2270" s="36">
        <v>41390</v>
      </c>
      <c r="H2270" s="36">
        <v>41390</v>
      </c>
      <c r="I2270" s="12">
        <v>3</v>
      </c>
      <c r="J2270" s="12">
        <v>3</v>
      </c>
      <c r="K2270" s="12">
        <v>2</v>
      </c>
      <c r="L2270" s="24" t="s">
        <v>10625</v>
      </c>
      <c r="M2270" t="str">
        <f>VLOOKUP(LEFT(Incoming_Data[[#This Row],[Object ID]],1),Lookup[#All],2,FALSE)</f>
        <v>Incident</v>
      </c>
      <c r="N2270" s="36">
        <f>IFERROR(VLOOKUP(Incoming_Data[[#This Row],[Object ID]],SP_Data[#All],2,FALSE),"")</f>
        <v>41393</v>
      </c>
      <c r="O2270" s="36" t="str">
        <f>IFERROR(VLOOKUP(Incoming_Data[[#This Row],[Object ID]],Finalized_Data[#All],2,FALSE),"")</f>
        <v/>
      </c>
      <c r="P22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0" s="6">
        <f>IFERROR(DATE(YEAR(Incoming_Data[[#This Row],[Incoming Day]]),MONTH(Incoming_Data[[#This Row],[Incoming Day]]),1),"")</f>
        <v>41365</v>
      </c>
      <c r="R2270" s="3">
        <f>DATE(YEAR(Incoming_Data[[#This Row],[Incoming Day]]),1,1)</f>
        <v>41275</v>
      </c>
      <c r="S2270" s="6">
        <f>IFERROR(DATE(YEAR(Incoming_Data[[#This Row],[Completed Day]]),MONTH(Incoming_Data[[#This Row],[Completed Day]]),1),"")</f>
        <v>41365</v>
      </c>
      <c r="T2270" s="6" t="str">
        <f>IFERROR(DATE(YEAR(Incoming_Data[[#This Row],[Confirmed Day]]),MONTH(Incoming_Data[[#This Row],[Confirmed Day]]),1),"")</f>
        <v/>
      </c>
      <c r="U2270" s="12">
        <f>IF(ISNUMBER(Incoming_Data[[#This Row],[Completed Day]]),1,0)</f>
        <v>1</v>
      </c>
      <c r="V2270" s="12">
        <f>IF(ISNUMBER(Incoming_Data[[#This Row],[Confirmed Day]]),1,0)</f>
        <v>0</v>
      </c>
      <c r="X2270" t="s">
        <v>12599</v>
      </c>
      <c r="Y2270" s="36">
        <v>41414</v>
      </c>
    </row>
    <row r="2271" spans="2:25" x14ac:dyDescent="0.25">
      <c r="B2271" s="24" t="s">
        <v>31</v>
      </c>
      <c r="C2271" s="24" t="s">
        <v>18</v>
      </c>
      <c r="D2271" s="24" t="s">
        <v>2205</v>
      </c>
      <c r="E2271" s="24" t="s">
        <v>12176</v>
      </c>
      <c r="F2271" s="24" t="s">
        <v>12177</v>
      </c>
      <c r="G2271" s="36">
        <v>41390</v>
      </c>
      <c r="H2271" s="36">
        <v>41390</v>
      </c>
      <c r="I2271" s="12">
        <v>2</v>
      </c>
      <c r="J2271" s="12">
        <v>3</v>
      </c>
      <c r="K2271" s="12">
        <v>3</v>
      </c>
      <c r="L2271" s="24" t="s">
        <v>10625</v>
      </c>
      <c r="M2271" t="str">
        <f>VLOOKUP(LEFT(Incoming_Data[[#This Row],[Object ID]],1),Lookup[#All],2,FALSE)</f>
        <v>Incident</v>
      </c>
      <c r="N2271" s="36">
        <f>IFERROR(VLOOKUP(Incoming_Data[[#This Row],[Object ID]],SP_Data[#All],2,FALSE),"")</f>
        <v>41410</v>
      </c>
      <c r="O2271" s="36" t="str">
        <f>IFERROR(VLOOKUP(Incoming_Data[[#This Row],[Object ID]],Finalized_Data[#All],2,FALSE),"")</f>
        <v/>
      </c>
      <c r="P22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1" s="6">
        <f>IFERROR(DATE(YEAR(Incoming_Data[[#This Row],[Incoming Day]]),MONTH(Incoming_Data[[#This Row],[Incoming Day]]),1),"")</f>
        <v>41365</v>
      </c>
      <c r="R2271" s="3">
        <f>DATE(YEAR(Incoming_Data[[#This Row],[Incoming Day]]),1,1)</f>
        <v>41275</v>
      </c>
      <c r="S2271" s="6">
        <f>IFERROR(DATE(YEAR(Incoming_Data[[#This Row],[Completed Day]]),MONTH(Incoming_Data[[#This Row],[Completed Day]]),1),"")</f>
        <v>41395</v>
      </c>
      <c r="T2271" s="6" t="str">
        <f>IFERROR(DATE(YEAR(Incoming_Data[[#This Row],[Confirmed Day]]),MONTH(Incoming_Data[[#This Row],[Confirmed Day]]),1),"")</f>
        <v/>
      </c>
      <c r="U2271" s="12">
        <f>IF(ISNUMBER(Incoming_Data[[#This Row],[Completed Day]]),1,0)</f>
        <v>1</v>
      </c>
      <c r="V2271" s="12">
        <f>IF(ISNUMBER(Incoming_Data[[#This Row],[Confirmed Day]]),1,0)</f>
        <v>0</v>
      </c>
      <c r="X2271" t="s">
        <v>7355</v>
      </c>
      <c r="Y2271" s="36">
        <v>41353</v>
      </c>
    </row>
    <row r="2272" spans="2:25" x14ac:dyDescent="0.25">
      <c r="B2272" s="24" t="s">
        <v>31</v>
      </c>
      <c r="C2272" s="24" t="s">
        <v>18</v>
      </c>
      <c r="D2272" s="24" t="s">
        <v>2205</v>
      </c>
      <c r="E2272" s="24" t="s">
        <v>1549</v>
      </c>
      <c r="F2272" s="24" t="s">
        <v>1550</v>
      </c>
      <c r="G2272" s="36">
        <v>41390</v>
      </c>
      <c r="H2272" s="36">
        <v>41390</v>
      </c>
      <c r="I2272" s="12">
        <v>4</v>
      </c>
      <c r="J2272" s="12">
        <v>4</v>
      </c>
      <c r="K2272" s="12">
        <v>4</v>
      </c>
      <c r="L2272" s="24" t="s">
        <v>10597</v>
      </c>
      <c r="M2272" t="str">
        <f>VLOOKUP(LEFT(Incoming_Data[[#This Row],[Object ID]],1),Lookup[#All],2,FALSE)</f>
        <v>Incident</v>
      </c>
      <c r="N2272" s="36">
        <f>IFERROR(VLOOKUP(Incoming_Data[[#This Row],[Object ID]],SP_Data[#All],2,FALSE),"")</f>
        <v>41393</v>
      </c>
      <c r="O2272" s="36">
        <f>IFERROR(VLOOKUP(Incoming_Data[[#This Row],[Object ID]],Finalized_Data[#All],2,FALSE),"")</f>
        <v>41424</v>
      </c>
      <c r="P22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2" s="6">
        <f>IFERROR(DATE(YEAR(Incoming_Data[[#This Row],[Incoming Day]]),MONTH(Incoming_Data[[#This Row],[Incoming Day]]),1),"")</f>
        <v>41365</v>
      </c>
      <c r="R2272" s="3">
        <f>DATE(YEAR(Incoming_Data[[#This Row],[Incoming Day]]),1,1)</f>
        <v>41275</v>
      </c>
      <c r="S2272" s="6">
        <f>IFERROR(DATE(YEAR(Incoming_Data[[#This Row],[Completed Day]]),MONTH(Incoming_Data[[#This Row],[Completed Day]]),1),"")</f>
        <v>41365</v>
      </c>
      <c r="T2272" s="6">
        <f>IFERROR(DATE(YEAR(Incoming_Data[[#This Row],[Confirmed Day]]),MONTH(Incoming_Data[[#This Row],[Confirmed Day]]),1),"")</f>
        <v>41395</v>
      </c>
      <c r="U2272" s="12">
        <f>IF(ISNUMBER(Incoming_Data[[#This Row],[Completed Day]]),1,0)</f>
        <v>1</v>
      </c>
      <c r="V2272" s="12">
        <f>IF(ISNUMBER(Incoming_Data[[#This Row],[Confirmed Day]]),1,0)</f>
        <v>1</v>
      </c>
      <c r="X2272" t="s">
        <v>7346</v>
      </c>
      <c r="Y2272" s="36">
        <v>41353</v>
      </c>
    </row>
    <row r="2273" spans="2:25" x14ac:dyDescent="0.25">
      <c r="B2273" s="24" t="s">
        <v>31</v>
      </c>
      <c r="C2273" s="24" t="s">
        <v>18</v>
      </c>
      <c r="D2273" s="24" t="s">
        <v>2205</v>
      </c>
      <c r="E2273" s="24" t="s">
        <v>1551</v>
      </c>
      <c r="F2273" s="24" t="s">
        <v>1480</v>
      </c>
      <c r="G2273" s="36">
        <v>41394</v>
      </c>
      <c r="H2273" s="36">
        <v>41394</v>
      </c>
      <c r="I2273" s="12">
        <v>3</v>
      </c>
      <c r="J2273" s="12">
        <v>3</v>
      </c>
      <c r="K2273" s="12">
        <v>3</v>
      </c>
      <c r="L2273" s="24" t="s">
        <v>10597</v>
      </c>
      <c r="M2273" t="str">
        <f>VLOOKUP(LEFT(Incoming_Data[[#This Row],[Object ID]],1),Lookup[#All],2,FALSE)</f>
        <v>Incident</v>
      </c>
      <c r="N2273" s="36">
        <f>IFERROR(VLOOKUP(Incoming_Data[[#This Row],[Object ID]],SP_Data[#All],2,FALSE),"")</f>
        <v>41395</v>
      </c>
      <c r="O2273" s="36">
        <f>IFERROR(VLOOKUP(Incoming_Data[[#This Row],[Object ID]],Finalized_Data[#All],2,FALSE),"")</f>
        <v>41395</v>
      </c>
      <c r="P22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3" s="6">
        <f>IFERROR(DATE(YEAR(Incoming_Data[[#This Row],[Incoming Day]]),MONTH(Incoming_Data[[#This Row],[Incoming Day]]),1),"")</f>
        <v>41365</v>
      </c>
      <c r="R2273" s="3">
        <f>DATE(YEAR(Incoming_Data[[#This Row],[Incoming Day]]),1,1)</f>
        <v>41275</v>
      </c>
      <c r="S2273" s="6">
        <f>IFERROR(DATE(YEAR(Incoming_Data[[#This Row],[Completed Day]]),MONTH(Incoming_Data[[#This Row],[Completed Day]]),1),"")</f>
        <v>41395</v>
      </c>
      <c r="T2273" s="6">
        <f>IFERROR(DATE(YEAR(Incoming_Data[[#This Row],[Confirmed Day]]),MONTH(Incoming_Data[[#This Row],[Confirmed Day]]),1),"")</f>
        <v>41395</v>
      </c>
      <c r="U2273" s="12">
        <f>IF(ISNUMBER(Incoming_Data[[#This Row],[Completed Day]]),1,0)</f>
        <v>1</v>
      </c>
      <c r="V2273" s="12">
        <f>IF(ISNUMBER(Incoming_Data[[#This Row],[Confirmed Day]]),1,0)</f>
        <v>1</v>
      </c>
      <c r="X2273" t="s">
        <v>7341</v>
      </c>
      <c r="Y2273" s="36">
        <v>41353</v>
      </c>
    </row>
    <row r="2274" spans="2:25" x14ac:dyDescent="0.25">
      <c r="B2274" s="24" t="s">
        <v>31</v>
      </c>
      <c r="C2274" s="24" t="s">
        <v>18</v>
      </c>
      <c r="D2274" s="24" t="s">
        <v>2205</v>
      </c>
      <c r="E2274" s="24" t="s">
        <v>1554</v>
      </c>
      <c r="F2274" s="24" t="s">
        <v>1555</v>
      </c>
      <c r="G2274" s="36">
        <v>41394</v>
      </c>
      <c r="H2274" s="36">
        <v>41394</v>
      </c>
      <c r="I2274" s="12">
        <v>3</v>
      </c>
      <c r="J2274" s="12">
        <v>3</v>
      </c>
      <c r="K2274" s="12">
        <v>3</v>
      </c>
      <c r="L2274" s="24" t="s">
        <v>10597</v>
      </c>
      <c r="M2274" t="str">
        <f>VLOOKUP(LEFT(Incoming_Data[[#This Row],[Object ID]],1),Lookup[#All],2,FALSE)</f>
        <v>Incident</v>
      </c>
      <c r="N2274" s="36">
        <f>IFERROR(VLOOKUP(Incoming_Data[[#This Row],[Object ID]],SP_Data[#All],2,FALSE),"")</f>
        <v>41394</v>
      </c>
      <c r="O2274" s="36">
        <f>IFERROR(VLOOKUP(Incoming_Data[[#This Row],[Object ID]],Finalized_Data[#All],2,FALSE),"")</f>
        <v>41394</v>
      </c>
      <c r="P22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4" s="6">
        <f>IFERROR(DATE(YEAR(Incoming_Data[[#This Row],[Incoming Day]]),MONTH(Incoming_Data[[#This Row],[Incoming Day]]),1),"")</f>
        <v>41365</v>
      </c>
      <c r="R2274" s="3">
        <f>DATE(YEAR(Incoming_Data[[#This Row],[Incoming Day]]),1,1)</f>
        <v>41275</v>
      </c>
      <c r="S2274" s="6">
        <f>IFERROR(DATE(YEAR(Incoming_Data[[#This Row],[Completed Day]]),MONTH(Incoming_Data[[#This Row],[Completed Day]]),1),"")</f>
        <v>41365</v>
      </c>
      <c r="T2274" s="6">
        <f>IFERROR(DATE(YEAR(Incoming_Data[[#This Row],[Confirmed Day]]),MONTH(Incoming_Data[[#This Row],[Confirmed Day]]),1),"")</f>
        <v>41365</v>
      </c>
      <c r="U2274" s="12">
        <f>IF(ISNUMBER(Incoming_Data[[#This Row],[Completed Day]]),1,0)</f>
        <v>1</v>
      </c>
      <c r="V2274" s="12">
        <f>IF(ISNUMBER(Incoming_Data[[#This Row],[Confirmed Day]]),1,0)</f>
        <v>1</v>
      </c>
      <c r="X2274" t="s">
        <v>11806</v>
      </c>
      <c r="Y2274" s="36">
        <v>41414</v>
      </c>
    </row>
    <row r="2275" spans="2:25" x14ac:dyDescent="0.25">
      <c r="B2275" s="24" t="s">
        <v>31</v>
      </c>
      <c r="C2275" s="24" t="s">
        <v>18</v>
      </c>
      <c r="D2275" s="24" t="s">
        <v>2205</v>
      </c>
      <c r="E2275" s="24" t="s">
        <v>12178</v>
      </c>
      <c r="F2275" s="24" t="s">
        <v>12179</v>
      </c>
      <c r="G2275" s="36">
        <v>41398</v>
      </c>
      <c r="H2275" s="36">
        <v>41397</v>
      </c>
      <c r="I2275" s="12">
        <v>3</v>
      </c>
      <c r="J2275" s="12">
        <v>3</v>
      </c>
      <c r="K2275" s="12">
        <v>3</v>
      </c>
      <c r="L2275" s="24" t="s">
        <v>10625</v>
      </c>
      <c r="M2275" t="str">
        <f>VLOOKUP(LEFT(Incoming_Data[[#This Row],[Object ID]],1),Lookup[#All],2,FALSE)</f>
        <v>Incident</v>
      </c>
      <c r="N2275" s="36">
        <f>IFERROR(VLOOKUP(Incoming_Data[[#This Row],[Object ID]],SP_Data[#All],2,FALSE),"")</f>
        <v>41402</v>
      </c>
      <c r="O2275" s="36" t="str">
        <f>IFERROR(VLOOKUP(Incoming_Data[[#This Row],[Object ID]],Finalized_Data[#All],2,FALSE),"")</f>
        <v/>
      </c>
      <c r="P22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5" s="6">
        <f>IFERROR(DATE(YEAR(Incoming_Data[[#This Row],[Incoming Day]]),MONTH(Incoming_Data[[#This Row],[Incoming Day]]),1),"")</f>
        <v>41395</v>
      </c>
      <c r="R2275" s="3">
        <f>DATE(YEAR(Incoming_Data[[#This Row],[Incoming Day]]),1,1)</f>
        <v>41275</v>
      </c>
      <c r="S2275" s="6">
        <f>IFERROR(DATE(YEAR(Incoming_Data[[#This Row],[Completed Day]]),MONTH(Incoming_Data[[#This Row],[Completed Day]]),1),"")</f>
        <v>41395</v>
      </c>
      <c r="T2275" s="6" t="str">
        <f>IFERROR(DATE(YEAR(Incoming_Data[[#This Row],[Confirmed Day]]),MONTH(Incoming_Data[[#This Row],[Confirmed Day]]),1),"")</f>
        <v/>
      </c>
      <c r="U2275" s="12">
        <f>IF(ISNUMBER(Incoming_Data[[#This Row],[Completed Day]]),1,0)</f>
        <v>1</v>
      </c>
      <c r="V2275" s="12">
        <f>IF(ISNUMBER(Incoming_Data[[#This Row],[Confirmed Day]]),1,0)</f>
        <v>0</v>
      </c>
      <c r="X2275" t="s">
        <v>7351</v>
      </c>
      <c r="Y2275" s="36">
        <v>41353</v>
      </c>
    </row>
    <row r="2276" spans="2:25" x14ac:dyDescent="0.25">
      <c r="B2276" s="24" t="s">
        <v>31</v>
      </c>
      <c r="C2276" s="24" t="s">
        <v>18</v>
      </c>
      <c r="D2276" s="24" t="s">
        <v>2205</v>
      </c>
      <c r="E2276" s="24" t="s">
        <v>1558</v>
      </c>
      <c r="F2276" s="24" t="s">
        <v>1559</v>
      </c>
      <c r="G2276" s="36">
        <v>41400</v>
      </c>
      <c r="H2276" s="36">
        <v>41400</v>
      </c>
      <c r="I2276" s="12">
        <v>3</v>
      </c>
      <c r="J2276" s="12">
        <v>3</v>
      </c>
      <c r="K2276" s="12">
        <v>3</v>
      </c>
      <c r="L2276" s="24" t="s">
        <v>10597</v>
      </c>
      <c r="M2276" t="str">
        <f>VLOOKUP(LEFT(Incoming_Data[[#This Row],[Object ID]],1),Lookup[#All],2,FALSE)</f>
        <v>Incident</v>
      </c>
      <c r="N2276" s="36">
        <f>IFERROR(VLOOKUP(Incoming_Data[[#This Row],[Object ID]],SP_Data[#All],2,FALSE),"")</f>
        <v>41411</v>
      </c>
      <c r="O2276" s="36">
        <f>IFERROR(VLOOKUP(Incoming_Data[[#This Row],[Object ID]],Finalized_Data[#All],2,FALSE),"")</f>
        <v>41411</v>
      </c>
      <c r="P22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6" s="6">
        <f>IFERROR(DATE(YEAR(Incoming_Data[[#This Row],[Incoming Day]]),MONTH(Incoming_Data[[#This Row],[Incoming Day]]),1),"")</f>
        <v>41395</v>
      </c>
      <c r="R2276" s="3">
        <f>DATE(YEAR(Incoming_Data[[#This Row],[Incoming Day]]),1,1)</f>
        <v>41275</v>
      </c>
      <c r="S2276" s="6">
        <f>IFERROR(DATE(YEAR(Incoming_Data[[#This Row],[Completed Day]]),MONTH(Incoming_Data[[#This Row],[Completed Day]]),1),"")</f>
        <v>41395</v>
      </c>
      <c r="T2276" s="6">
        <f>IFERROR(DATE(YEAR(Incoming_Data[[#This Row],[Confirmed Day]]),MONTH(Incoming_Data[[#This Row],[Confirmed Day]]),1),"")</f>
        <v>41395</v>
      </c>
      <c r="U2276" s="12">
        <f>IF(ISNUMBER(Incoming_Data[[#This Row],[Completed Day]]),1,0)</f>
        <v>1</v>
      </c>
      <c r="V2276" s="12">
        <f>IF(ISNUMBER(Incoming_Data[[#This Row],[Confirmed Day]]),1,0)</f>
        <v>1</v>
      </c>
      <c r="X2276" t="s">
        <v>7334</v>
      </c>
      <c r="Y2276" s="36">
        <v>41353</v>
      </c>
    </row>
    <row r="2277" spans="2:25" x14ac:dyDescent="0.25">
      <c r="B2277" s="24" t="s">
        <v>31</v>
      </c>
      <c r="C2277" s="24" t="s">
        <v>18</v>
      </c>
      <c r="D2277" s="24" t="s">
        <v>2205</v>
      </c>
      <c r="E2277" s="24" t="s">
        <v>1560</v>
      </c>
      <c r="F2277" s="24" t="s">
        <v>1561</v>
      </c>
      <c r="G2277" s="36">
        <v>41400</v>
      </c>
      <c r="H2277" s="36">
        <v>41400</v>
      </c>
      <c r="I2277" s="12">
        <v>3</v>
      </c>
      <c r="J2277" s="12">
        <v>4</v>
      </c>
      <c r="K2277" s="12">
        <v>4</v>
      </c>
      <c r="L2277" s="24" t="s">
        <v>10597</v>
      </c>
      <c r="M2277" t="str">
        <f>VLOOKUP(LEFT(Incoming_Data[[#This Row],[Object ID]],1),Lookup[#All],2,FALSE)</f>
        <v>Incident</v>
      </c>
      <c r="N2277" s="36">
        <f>IFERROR(VLOOKUP(Incoming_Data[[#This Row],[Object ID]],SP_Data[#All],2,FALSE),"")</f>
        <v>41400</v>
      </c>
      <c r="O2277" s="36">
        <f>IFERROR(VLOOKUP(Incoming_Data[[#This Row],[Object ID]],Finalized_Data[#All],2,FALSE),"")</f>
        <v>41407</v>
      </c>
      <c r="P22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7" s="6">
        <f>IFERROR(DATE(YEAR(Incoming_Data[[#This Row],[Incoming Day]]),MONTH(Incoming_Data[[#This Row],[Incoming Day]]),1),"")</f>
        <v>41395</v>
      </c>
      <c r="R2277" s="3">
        <f>DATE(YEAR(Incoming_Data[[#This Row],[Incoming Day]]),1,1)</f>
        <v>41275</v>
      </c>
      <c r="S2277" s="6">
        <f>IFERROR(DATE(YEAR(Incoming_Data[[#This Row],[Completed Day]]),MONTH(Incoming_Data[[#This Row],[Completed Day]]),1),"")</f>
        <v>41395</v>
      </c>
      <c r="T2277" s="6">
        <f>IFERROR(DATE(YEAR(Incoming_Data[[#This Row],[Confirmed Day]]),MONTH(Incoming_Data[[#This Row],[Confirmed Day]]),1),"")</f>
        <v>41395</v>
      </c>
      <c r="U2277" s="12">
        <f>IF(ISNUMBER(Incoming_Data[[#This Row],[Completed Day]]),1,0)</f>
        <v>1</v>
      </c>
      <c r="V2277" s="12">
        <f>IF(ISNUMBER(Incoming_Data[[#This Row],[Confirmed Day]]),1,0)</f>
        <v>1</v>
      </c>
      <c r="X2277" t="s">
        <v>7329</v>
      </c>
      <c r="Y2277" s="36">
        <v>41353</v>
      </c>
    </row>
    <row r="2278" spans="2:25" x14ac:dyDescent="0.25">
      <c r="B2278" s="24" t="s">
        <v>31</v>
      </c>
      <c r="C2278" s="24" t="s">
        <v>18</v>
      </c>
      <c r="D2278" s="24" t="s">
        <v>2205</v>
      </c>
      <c r="E2278" s="24" t="s">
        <v>1562</v>
      </c>
      <c r="F2278" s="24" t="s">
        <v>1563</v>
      </c>
      <c r="G2278" s="36">
        <v>41400</v>
      </c>
      <c r="H2278" s="36">
        <v>41400</v>
      </c>
      <c r="I2278" s="12">
        <v>3</v>
      </c>
      <c r="J2278" s="12">
        <v>4</v>
      </c>
      <c r="K2278" s="12">
        <v>3</v>
      </c>
      <c r="L2278" s="24" t="s">
        <v>10597</v>
      </c>
      <c r="M2278" t="str">
        <f>VLOOKUP(LEFT(Incoming_Data[[#This Row],[Object ID]],1),Lookup[#All],2,FALSE)</f>
        <v>Incident</v>
      </c>
      <c r="N2278" s="36" t="str">
        <f>IFERROR(VLOOKUP(Incoming_Data[[#This Row],[Object ID]],SP_Data[#All],2,FALSE),"")</f>
        <v/>
      </c>
      <c r="O2278" s="36">
        <f>IFERROR(VLOOKUP(Incoming_Data[[#This Row],[Object ID]],Finalized_Data[#All],2,FALSE),"")</f>
        <v>41410</v>
      </c>
      <c r="P22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278" s="6">
        <f>IFERROR(DATE(YEAR(Incoming_Data[[#This Row],[Incoming Day]]),MONTH(Incoming_Data[[#This Row],[Incoming Day]]),1),"")</f>
        <v>41395</v>
      </c>
      <c r="R2278" s="3">
        <f>DATE(YEAR(Incoming_Data[[#This Row],[Incoming Day]]),1,1)</f>
        <v>41275</v>
      </c>
      <c r="S2278" s="6" t="str">
        <f>IFERROR(DATE(YEAR(Incoming_Data[[#This Row],[Completed Day]]),MONTH(Incoming_Data[[#This Row],[Completed Day]]),1),"")</f>
        <v/>
      </c>
      <c r="T2278" s="6">
        <f>IFERROR(DATE(YEAR(Incoming_Data[[#This Row],[Confirmed Day]]),MONTH(Incoming_Data[[#This Row],[Confirmed Day]]),1),"")</f>
        <v>41395</v>
      </c>
      <c r="U2278" s="12">
        <f>IF(ISNUMBER(Incoming_Data[[#This Row],[Completed Day]]),1,0)</f>
        <v>0</v>
      </c>
      <c r="V2278" s="12">
        <f>IF(ISNUMBER(Incoming_Data[[#This Row],[Confirmed Day]]),1,0)</f>
        <v>1</v>
      </c>
      <c r="X2278" t="s">
        <v>7315</v>
      </c>
      <c r="Y2278" s="36">
        <v>41366</v>
      </c>
    </row>
    <row r="2279" spans="2:25" x14ac:dyDescent="0.25">
      <c r="B2279" s="24" t="s">
        <v>31</v>
      </c>
      <c r="C2279" s="24" t="s">
        <v>18</v>
      </c>
      <c r="D2279" s="24" t="s">
        <v>2205</v>
      </c>
      <c r="E2279" s="24" t="s">
        <v>1564</v>
      </c>
      <c r="F2279" s="24" t="s">
        <v>1565</v>
      </c>
      <c r="G2279" s="36">
        <v>41401</v>
      </c>
      <c r="H2279" s="36">
        <v>41400</v>
      </c>
      <c r="I2279" s="12">
        <v>3</v>
      </c>
      <c r="J2279" s="12">
        <v>3</v>
      </c>
      <c r="K2279" s="12">
        <v>3</v>
      </c>
      <c r="L2279" s="24" t="s">
        <v>10597</v>
      </c>
      <c r="M2279" t="str">
        <f>VLOOKUP(LEFT(Incoming_Data[[#This Row],[Object ID]],1),Lookup[#All],2,FALSE)</f>
        <v>Incident</v>
      </c>
      <c r="N2279" s="36">
        <f>IFERROR(VLOOKUP(Incoming_Data[[#This Row],[Object ID]],SP_Data[#All],2,FALSE),"")</f>
        <v>41401</v>
      </c>
      <c r="O2279" s="36">
        <f>IFERROR(VLOOKUP(Incoming_Data[[#This Row],[Object ID]],Finalized_Data[#All],2,FALSE),"")</f>
        <v>41401</v>
      </c>
      <c r="P22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79" s="6">
        <f>IFERROR(DATE(YEAR(Incoming_Data[[#This Row],[Incoming Day]]),MONTH(Incoming_Data[[#This Row],[Incoming Day]]),1),"")</f>
        <v>41395</v>
      </c>
      <c r="R2279" s="3">
        <f>DATE(YEAR(Incoming_Data[[#This Row],[Incoming Day]]),1,1)</f>
        <v>41275</v>
      </c>
      <c r="S2279" s="6">
        <f>IFERROR(DATE(YEAR(Incoming_Data[[#This Row],[Completed Day]]),MONTH(Incoming_Data[[#This Row],[Completed Day]]),1),"")</f>
        <v>41395</v>
      </c>
      <c r="T2279" s="6">
        <f>IFERROR(DATE(YEAR(Incoming_Data[[#This Row],[Confirmed Day]]),MONTH(Incoming_Data[[#This Row],[Confirmed Day]]),1),"")</f>
        <v>41395</v>
      </c>
      <c r="U2279" s="12">
        <f>IF(ISNUMBER(Incoming_Data[[#This Row],[Completed Day]]),1,0)</f>
        <v>1</v>
      </c>
      <c r="V2279" s="12">
        <f>IF(ISNUMBER(Incoming_Data[[#This Row],[Confirmed Day]]),1,0)</f>
        <v>1</v>
      </c>
      <c r="X2279" t="s">
        <v>7310</v>
      </c>
      <c r="Y2279" s="36">
        <v>41353</v>
      </c>
    </row>
    <row r="2280" spans="2:25" x14ac:dyDescent="0.25">
      <c r="B2280" s="24" t="s">
        <v>31</v>
      </c>
      <c r="C2280" s="24" t="s">
        <v>18</v>
      </c>
      <c r="D2280" s="24" t="s">
        <v>2205</v>
      </c>
      <c r="E2280" s="24" t="s">
        <v>12180</v>
      </c>
      <c r="F2280" s="24" t="s">
        <v>12181</v>
      </c>
      <c r="G2280" s="36">
        <v>41401</v>
      </c>
      <c r="H2280" s="36">
        <v>41401</v>
      </c>
      <c r="I2280" s="12">
        <v>3</v>
      </c>
      <c r="J2280" s="12">
        <v>4</v>
      </c>
      <c r="K2280" s="12">
        <v>4</v>
      </c>
      <c r="L2280" s="24" t="s">
        <v>10625</v>
      </c>
      <c r="M2280" t="str">
        <f>VLOOKUP(LEFT(Incoming_Data[[#This Row],[Object ID]],1),Lookup[#All],2,FALSE)</f>
        <v>Incident</v>
      </c>
      <c r="N2280" s="36">
        <f>IFERROR(VLOOKUP(Incoming_Data[[#This Row],[Object ID]],SP_Data[#All],2,FALSE),"")</f>
        <v>41402</v>
      </c>
      <c r="O2280" s="36" t="str">
        <f>IFERROR(VLOOKUP(Incoming_Data[[#This Row],[Object ID]],Finalized_Data[#All],2,FALSE),"")</f>
        <v/>
      </c>
      <c r="P22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0" s="6">
        <f>IFERROR(DATE(YEAR(Incoming_Data[[#This Row],[Incoming Day]]),MONTH(Incoming_Data[[#This Row],[Incoming Day]]),1),"")</f>
        <v>41395</v>
      </c>
      <c r="R2280" s="3">
        <f>DATE(YEAR(Incoming_Data[[#This Row],[Incoming Day]]),1,1)</f>
        <v>41275</v>
      </c>
      <c r="S2280" s="6">
        <f>IFERROR(DATE(YEAR(Incoming_Data[[#This Row],[Completed Day]]),MONTH(Incoming_Data[[#This Row],[Completed Day]]),1),"")</f>
        <v>41395</v>
      </c>
      <c r="T2280" s="6" t="str">
        <f>IFERROR(DATE(YEAR(Incoming_Data[[#This Row],[Confirmed Day]]),MONTH(Incoming_Data[[#This Row],[Confirmed Day]]),1),"")</f>
        <v/>
      </c>
      <c r="U2280" s="12">
        <f>IF(ISNUMBER(Incoming_Data[[#This Row],[Completed Day]]),1,0)</f>
        <v>1</v>
      </c>
      <c r="V2280" s="12">
        <f>IF(ISNUMBER(Incoming_Data[[#This Row],[Confirmed Day]]),1,0)</f>
        <v>0</v>
      </c>
      <c r="X2280" t="s">
        <v>7300</v>
      </c>
      <c r="Y2280" s="36">
        <v>41388</v>
      </c>
    </row>
    <row r="2281" spans="2:25" x14ac:dyDescent="0.25">
      <c r="B2281" s="24" t="s">
        <v>31</v>
      </c>
      <c r="C2281" s="24" t="s">
        <v>18</v>
      </c>
      <c r="D2281" s="24" t="s">
        <v>2205</v>
      </c>
      <c r="E2281" s="24" t="s">
        <v>1566</v>
      </c>
      <c r="F2281" s="24" t="s">
        <v>1567</v>
      </c>
      <c r="G2281" s="36">
        <v>41403</v>
      </c>
      <c r="H2281" s="36">
        <v>41402</v>
      </c>
      <c r="I2281" s="12">
        <v>3</v>
      </c>
      <c r="J2281" s="12">
        <v>3</v>
      </c>
      <c r="K2281" s="12">
        <v>3</v>
      </c>
      <c r="L2281" s="24" t="s">
        <v>10597</v>
      </c>
      <c r="M2281" t="str">
        <f>VLOOKUP(LEFT(Incoming_Data[[#This Row],[Object ID]],1),Lookup[#All],2,FALSE)</f>
        <v>Incident</v>
      </c>
      <c r="N2281" s="36">
        <f>IFERROR(VLOOKUP(Incoming_Data[[#This Row],[Object ID]],SP_Data[#All],2,FALSE),"")</f>
        <v>41403</v>
      </c>
      <c r="O2281" s="36">
        <f>IFERROR(VLOOKUP(Incoming_Data[[#This Row],[Object ID]],Finalized_Data[#All],2,FALSE),"")</f>
        <v>41403</v>
      </c>
      <c r="P22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1" s="6">
        <f>IFERROR(DATE(YEAR(Incoming_Data[[#This Row],[Incoming Day]]),MONTH(Incoming_Data[[#This Row],[Incoming Day]]),1),"")</f>
        <v>41395</v>
      </c>
      <c r="R2281" s="3">
        <f>DATE(YEAR(Incoming_Data[[#This Row],[Incoming Day]]),1,1)</f>
        <v>41275</v>
      </c>
      <c r="S2281" s="6">
        <f>IFERROR(DATE(YEAR(Incoming_Data[[#This Row],[Completed Day]]),MONTH(Incoming_Data[[#This Row],[Completed Day]]),1),"")</f>
        <v>41395</v>
      </c>
      <c r="T2281" s="6">
        <f>IFERROR(DATE(YEAR(Incoming_Data[[#This Row],[Confirmed Day]]),MONTH(Incoming_Data[[#This Row],[Confirmed Day]]),1),"")</f>
        <v>41395</v>
      </c>
      <c r="U2281" s="12">
        <f>IF(ISNUMBER(Incoming_Data[[#This Row],[Completed Day]]),1,0)</f>
        <v>1</v>
      </c>
      <c r="V2281" s="12">
        <f>IF(ISNUMBER(Incoming_Data[[#This Row],[Confirmed Day]]),1,0)</f>
        <v>1</v>
      </c>
      <c r="X2281" t="s">
        <v>7290</v>
      </c>
      <c r="Y2281" s="36">
        <v>41353</v>
      </c>
    </row>
    <row r="2282" spans="2:25" x14ac:dyDescent="0.25">
      <c r="B2282" s="24" t="s">
        <v>31</v>
      </c>
      <c r="C2282" s="24" t="s">
        <v>18</v>
      </c>
      <c r="D2282" s="24" t="s">
        <v>2205</v>
      </c>
      <c r="E2282" s="24" t="s">
        <v>2800</v>
      </c>
      <c r="F2282" s="24" t="s">
        <v>12182</v>
      </c>
      <c r="G2282" s="36">
        <v>41408</v>
      </c>
      <c r="H2282" s="36">
        <v>41408</v>
      </c>
      <c r="I2282" s="12">
        <v>1</v>
      </c>
      <c r="J2282" s="12">
        <v>3</v>
      </c>
      <c r="K2282" s="12">
        <v>3</v>
      </c>
      <c r="L2282" s="24" t="s">
        <v>10597</v>
      </c>
      <c r="M2282" t="str">
        <f>VLOOKUP(LEFT(Incoming_Data[[#This Row],[Object ID]],1),Lookup[#All],2,FALSE)</f>
        <v>Incident</v>
      </c>
      <c r="N2282" s="36" t="str">
        <f>IFERROR(VLOOKUP(Incoming_Data[[#This Row],[Object ID]],SP_Data[#All],2,FALSE),"")</f>
        <v/>
      </c>
      <c r="O2282" s="36">
        <f>IFERROR(VLOOKUP(Incoming_Data[[#This Row],[Object ID]],Finalized_Data[#All],2,FALSE),"")</f>
        <v>41409</v>
      </c>
      <c r="P22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282" s="6">
        <f>IFERROR(DATE(YEAR(Incoming_Data[[#This Row],[Incoming Day]]),MONTH(Incoming_Data[[#This Row],[Incoming Day]]),1),"")</f>
        <v>41395</v>
      </c>
      <c r="R2282" s="3">
        <f>DATE(YEAR(Incoming_Data[[#This Row],[Incoming Day]]),1,1)</f>
        <v>41275</v>
      </c>
      <c r="S2282" s="6" t="str">
        <f>IFERROR(DATE(YEAR(Incoming_Data[[#This Row],[Completed Day]]),MONTH(Incoming_Data[[#This Row],[Completed Day]]),1),"")</f>
        <v/>
      </c>
      <c r="T2282" s="6">
        <f>IFERROR(DATE(YEAR(Incoming_Data[[#This Row],[Confirmed Day]]),MONTH(Incoming_Data[[#This Row],[Confirmed Day]]),1),"")</f>
        <v>41395</v>
      </c>
      <c r="U2282" s="12">
        <f>IF(ISNUMBER(Incoming_Data[[#This Row],[Completed Day]]),1,0)</f>
        <v>0</v>
      </c>
      <c r="V2282" s="12">
        <f>IF(ISNUMBER(Incoming_Data[[#This Row],[Confirmed Day]]),1,0)</f>
        <v>1</v>
      </c>
      <c r="X2282" t="s">
        <v>7231</v>
      </c>
      <c r="Y2282" s="36">
        <v>41353</v>
      </c>
    </row>
    <row r="2283" spans="2:25" x14ac:dyDescent="0.25">
      <c r="B2283" s="24" t="s">
        <v>31</v>
      </c>
      <c r="C2283" s="24" t="s">
        <v>18</v>
      </c>
      <c r="D2283" s="24" t="s">
        <v>2205</v>
      </c>
      <c r="E2283" s="24" t="s">
        <v>1568</v>
      </c>
      <c r="F2283" s="24" t="s">
        <v>1569</v>
      </c>
      <c r="G2283" s="36">
        <v>41408</v>
      </c>
      <c r="H2283" s="36">
        <v>41408</v>
      </c>
      <c r="I2283" s="12">
        <v>3</v>
      </c>
      <c r="J2283" s="12">
        <v>3</v>
      </c>
      <c r="K2283" s="12">
        <v>3</v>
      </c>
      <c r="L2283" s="24" t="s">
        <v>10597</v>
      </c>
      <c r="M2283" t="str">
        <f>VLOOKUP(LEFT(Incoming_Data[[#This Row],[Object ID]],1),Lookup[#All],2,FALSE)</f>
        <v>Incident</v>
      </c>
      <c r="N2283" s="36">
        <f>IFERROR(VLOOKUP(Incoming_Data[[#This Row],[Object ID]],SP_Data[#All],2,FALSE),"")</f>
        <v>41408</v>
      </c>
      <c r="O2283" s="36">
        <f>IFERROR(VLOOKUP(Incoming_Data[[#This Row],[Object ID]],Finalized_Data[#All],2,FALSE),"")</f>
        <v>41409</v>
      </c>
      <c r="P22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3" s="6">
        <f>IFERROR(DATE(YEAR(Incoming_Data[[#This Row],[Incoming Day]]),MONTH(Incoming_Data[[#This Row],[Incoming Day]]),1),"")</f>
        <v>41395</v>
      </c>
      <c r="R2283" s="3">
        <f>DATE(YEAR(Incoming_Data[[#This Row],[Incoming Day]]),1,1)</f>
        <v>41275</v>
      </c>
      <c r="S2283" s="6">
        <f>IFERROR(DATE(YEAR(Incoming_Data[[#This Row],[Completed Day]]),MONTH(Incoming_Data[[#This Row],[Completed Day]]),1),"")</f>
        <v>41395</v>
      </c>
      <c r="T2283" s="6">
        <f>IFERROR(DATE(YEAR(Incoming_Data[[#This Row],[Confirmed Day]]),MONTH(Incoming_Data[[#This Row],[Confirmed Day]]),1),"")</f>
        <v>41395</v>
      </c>
      <c r="U2283" s="12">
        <f>IF(ISNUMBER(Incoming_Data[[#This Row],[Completed Day]]),1,0)</f>
        <v>1</v>
      </c>
      <c r="V2283" s="12">
        <f>IF(ISNUMBER(Incoming_Data[[#This Row],[Confirmed Day]]),1,0)</f>
        <v>1</v>
      </c>
      <c r="X2283" t="s">
        <v>7247</v>
      </c>
      <c r="Y2283" s="36">
        <v>41353</v>
      </c>
    </row>
    <row r="2284" spans="2:25" x14ac:dyDescent="0.25">
      <c r="B2284" s="24" t="s">
        <v>31</v>
      </c>
      <c r="C2284" s="24" t="s">
        <v>18</v>
      </c>
      <c r="D2284" s="24" t="s">
        <v>2205</v>
      </c>
      <c r="E2284" s="24" t="s">
        <v>1570</v>
      </c>
      <c r="F2284" s="24" t="s">
        <v>1571</v>
      </c>
      <c r="G2284" s="36">
        <v>41409</v>
      </c>
      <c r="H2284" s="36">
        <v>41409</v>
      </c>
      <c r="I2284" s="12">
        <v>3</v>
      </c>
      <c r="J2284" s="12">
        <v>3</v>
      </c>
      <c r="K2284" s="12">
        <v>3</v>
      </c>
      <c r="L2284" s="24" t="s">
        <v>10597</v>
      </c>
      <c r="M2284" t="str">
        <f>VLOOKUP(LEFT(Incoming_Data[[#This Row],[Object ID]],1),Lookup[#All],2,FALSE)</f>
        <v>Incident</v>
      </c>
      <c r="N2284" s="36">
        <f>IFERROR(VLOOKUP(Incoming_Data[[#This Row],[Object ID]],SP_Data[#All],2,FALSE),"")</f>
        <v>41410</v>
      </c>
      <c r="O2284" s="36">
        <f>IFERROR(VLOOKUP(Incoming_Data[[#This Row],[Object ID]],Finalized_Data[#All],2,FALSE),"")</f>
        <v>41410</v>
      </c>
      <c r="P22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4" s="6">
        <f>IFERROR(DATE(YEAR(Incoming_Data[[#This Row],[Incoming Day]]),MONTH(Incoming_Data[[#This Row],[Incoming Day]]),1),"")</f>
        <v>41395</v>
      </c>
      <c r="R2284" s="3">
        <f>DATE(YEAR(Incoming_Data[[#This Row],[Incoming Day]]),1,1)</f>
        <v>41275</v>
      </c>
      <c r="S2284" s="6">
        <f>IFERROR(DATE(YEAR(Incoming_Data[[#This Row],[Completed Day]]),MONTH(Incoming_Data[[#This Row],[Completed Day]]),1),"")</f>
        <v>41395</v>
      </c>
      <c r="T2284" s="6">
        <f>IFERROR(DATE(YEAR(Incoming_Data[[#This Row],[Confirmed Day]]),MONTH(Incoming_Data[[#This Row],[Confirmed Day]]),1),"")</f>
        <v>41395</v>
      </c>
      <c r="U2284" s="12">
        <f>IF(ISNUMBER(Incoming_Data[[#This Row],[Completed Day]]),1,0)</f>
        <v>1</v>
      </c>
      <c r="V2284" s="12">
        <f>IF(ISNUMBER(Incoming_Data[[#This Row],[Confirmed Day]]),1,0)</f>
        <v>1</v>
      </c>
      <c r="X2284" t="s">
        <v>7285</v>
      </c>
      <c r="Y2284" s="36">
        <v>41353</v>
      </c>
    </row>
    <row r="2285" spans="2:25" x14ac:dyDescent="0.25">
      <c r="B2285" s="24" t="s">
        <v>31</v>
      </c>
      <c r="C2285" s="24" t="s">
        <v>18</v>
      </c>
      <c r="D2285" s="24" t="s">
        <v>2205</v>
      </c>
      <c r="E2285" s="24" t="s">
        <v>1572</v>
      </c>
      <c r="F2285" s="24" t="s">
        <v>1573</v>
      </c>
      <c r="G2285" s="36">
        <v>41410</v>
      </c>
      <c r="H2285" s="36">
        <v>41409</v>
      </c>
      <c r="I2285" s="12">
        <v>4</v>
      </c>
      <c r="J2285" s="12">
        <v>4</v>
      </c>
      <c r="K2285" s="12">
        <v>4</v>
      </c>
      <c r="L2285" s="24" t="s">
        <v>10597</v>
      </c>
      <c r="M2285" t="str">
        <f>VLOOKUP(LEFT(Incoming_Data[[#This Row],[Object ID]],1),Lookup[#All],2,FALSE)</f>
        <v>Incident</v>
      </c>
      <c r="N2285" s="36">
        <f>IFERROR(VLOOKUP(Incoming_Data[[#This Row],[Object ID]],SP_Data[#All],2,FALSE),"")</f>
        <v>41410</v>
      </c>
      <c r="O2285" s="36">
        <f>IFERROR(VLOOKUP(Incoming_Data[[#This Row],[Object ID]],Finalized_Data[#All],2,FALSE),"")</f>
        <v>41410</v>
      </c>
      <c r="P22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5" s="6">
        <f>IFERROR(DATE(YEAR(Incoming_Data[[#This Row],[Incoming Day]]),MONTH(Incoming_Data[[#This Row],[Incoming Day]]),1),"")</f>
        <v>41395</v>
      </c>
      <c r="R2285" s="3">
        <f>DATE(YEAR(Incoming_Data[[#This Row],[Incoming Day]]),1,1)</f>
        <v>41275</v>
      </c>
      <c r="S2285" s="6">
        <f>IFERROR(DATE(YEAR(Incoming_Data[[#This Row],[Completed Day]]),MONTH(Incoming_Data[[#This Row],[Completed Day]]),1),"")</f>
        <v>41395</v>
      </c>
      <c r="T2285" s="6">
        <f>IFERROR(DATE(YEAR(Incoming_Data[[#This Row],[Confirmed Day]]),MONTH(Incoming_Data[[#This Row],[Confirmed Day]]),1),"")</f>
        <v>41395</v>
      </c>
      <c r="U2285" s="12">
        <f>IF(ISNUMBER(Incoming_Data[[#This Row],[Completed Day]]),1,0)</f>
        <v>1</v>
      </c>
      <c r="V2285" s="12">
        <f>IF(ISNUMBER(Incoming_Data[[#This Row],[Confirmed Day]]),1,0)</f>
        <v>1</v>
      </c>
      <c r="X2285" t="s">
        <v>7235</v>
      </c>
      <c r="Y2285" s="36">
        <v>41353</v>
      </c>
    </row>
    <row r="2286" spans="2:25" x14ac:dyDescent="0.25">
      <c r="B2286" s="24" t="s">
        <v>31</v>
      </c>
      <c r="C2286" s="24" t="s">
        <v>18</v>
      </c>
      <c r="D2286" s="24" t="s">
        <v>2205</v>
      </c>
      <c r="E2286" s="24" t="s">
        <v>1574</v>
      </c>
      <c r="F2286" s="24" t="s">
        <v>1575</v>
      </c>
      <c r="G2286" s="36">
        <v>41410</v>
      </c>
      <c r="H2286" s="36">
        <v>41410</v>
      </c>
      <c r="I2286" s="12">
        <v>3</v>
      </c>
      <c r="J2286" s="12">
        <v>3</v>
      </c>
      <c r="K2286" s="12">
        <v>3</v>
      </c>
      <c r="L2286" s="24" t="s">
        <v>10597</v>
      </c>
      <c r="M2286" t="str">
        <f>VLOOKUP(LEFT(Incoming_Data[[#This Row],[Object ID]],1),Lookup[#All],2,FALSE)</f>
        <v>Incident</v>
      </c>
      <c r="N2286" s="36">
        <f>IFERROR(VLOOKUP(Incoming_Data[[#This Row],[Object ID]],SP_Data[#All],2,FALSE),"")</f>
        <v>41410</v>
      </c>
      <c r="O2286" s="36">
        <f>IFERROR(VLOOKUP(Incoming_Data[[#This Row],[Object ID]],Finalized_Data[#All],2,FALSE),"")</f>
        <v>41410</v>
      </c>
      <c r="P22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6" s="6">
        <f>IFERROR(DATE(YEAR(Incoming_Data[[#This Row],[Incoming Day]]),MONTH(Incoming_Data[[#This Row],[Incoming Day]]),1),"")</f>
        <v>41395</v>
      </c>
      <c r="R2286" s="3">
        <f>DATE(YEAR(Incoming_Data[[#This Row],[Incoming Day]]),1,1)</f>
        <v>41275</v>
      </c>
      <c r="S2286" s="6">
        <f>IFERROR(DATE(YEAR(Incoming_Data[[#This Row],[Completed Day]]),MONTH(Incoming_Data[[#This Row],[Completed Day]]),1),"")</f>
        <v>41395</v>
      </c>
      <c r="T2286" s="6">
        <f>IFERROR(DATE(YEAR(Incoming_Data[[#This Row],[Confirmed Day]]),MONTH(Incoming_Data[[#This Row],[Confirmed Day]]),1),"")</f>
        <v>41395</v>
      </c>
      <c r="U2286" s="12">
        <f>IF(ISNUMBER(Incoming_Data[[#This Row],[Completed Day]]),1,0)</f>
        <v>1</v>
      </c>
      <c r="V2286" s="12">
        <f>IF(ISNUMBER(Incoming_Data[[#This Row],[Confirmed Day]]),1,0)</f>
        <v>1</v>
      </c>
      <c r="X2286" t="s">
        <v>7228</v>
      </c>
      <c r="Y2286" s="36">
        <v>41353</v>
      </c>
    </row>
    <row r="2287" spans="2:25" x14ac:dyDescent="0.25">
      <c r="B2287" s="24" t="s">
        <v>31</v>
      </c>
      <c r="C2287" s="24" t="s">
        <v>18</v>
      </c>
      <c r="D2287" s="24" t="s">
        <v>2205</v>
      </c>
      <c r="E2287" s="24" t="s">
        <v>12183</v>
      </c>
      <c r="F2287" s="24" t="s">
        <v>12184</v>
      </c>
      <c r="G2287" s="36">
        <v>41411</v>
      </c>
      <c r="H2287" s="36">
        <v>41411</v>
      </c>
      <c r="I2287" s="12">
        <v>3</v>
      </c>
      <c r="J2287" s="12">
        <v>3</v>
      </c>
      <c r="K2287" s="12">
        <v>3</v>
      </c>
      <c r="L2287" s="24" t="s">
        <v>10625</v>
      </c>
      <c r="M2287" t="str">
        <f>VLOOKUP(LEFT(Incoming_Data[[#This Row],[Object ID]],1),Lookup[#All],2,FALSE)</f>
        <v>Incident</v>
      </c>
      <c r="N2287" s="36">
        <f>IFERROR(VLOOKUP(Incoming_Data[[#This Row],[Object ID]],SP_Data[#All],2,FALSE),"")</f>
        <v>41411</v>
      </c>
      <c r="O2287" s="36" t="str">
        <f>IFERROR(VLOOKUP(Incoming_Data[[#This Row],[Object ID]],Finalized_Data[#All],2,FALSE),"")</f>
        <v/>
      </c>
      <c r="P22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7" s="6">
        <f>IFERROR(DATE(YEAR(Incoming_Data[[#This Row],[Incoming Day]]),MONTH(Incoming_Data[[#This Row],[Incoming Day]]),1),"")</f>
        <v>41395</v>
      </c>
      <c r="R2287" s="3">
        <f>DATE(YEAR(Incoming_Data[[#This Row],[Incoming Day]]),1,1)</f>
        <v>41275</v>
      </c>
      <c r="S2287" s="6">
        <f>IFERROR(DATE(YEAR(Incoming_Data[[#This Row],[Completed Day]]),MONTH(Incoming_Data[[#This Row],[Completed Day]]),1),"")</f>
        <v>41395</v>
      </c>
      <c r="T2287" s="6" t="str">
        <f>IFERROR(DATE(YEAR(Incoming_Data[[#This Row],[Confirmed Day]]),MONTH(Incoming_Data[[#This Row],[Confirmed Day]]),1),"")</f>
        <v/>
      </c>
      <c r="U2287" s="12">
        <f>IF(ISNUMBER(Incoming_Data[[#This Row],[Completed Day]]),1,0)</f>
        <v>1</v>
      </c>
      <c r="V2287" s="12">
        <f>IF(ISNUMBER(Incoming_Data[[#This Row],[Confirmed Day]]),1,0)</f>
        <v>0</v>
      </c>
      <c r="X2287" t="s">
        <v>11015</v>
      </c>
      <c r="Y2287" s="36">
        <v>41393</v>
      </c>
    </row>
    <row r="2288" spans="2:25" x14ac:dyDescent="0.25">
      <c r="B2288" s="24" t="s">
        <v>31</v>
      </c>
      <c r="C2288" s="24" t="s">
        <v>18</v>
      </c>
      <c r="D2288" s="24" t="s">
        <v>2205</v>
      </c>
      <c r="E2288" s="24" t="s">
        <v>1576</v>
      </c>
      <c r="F2288" s="24" t="s">
        <v>1577</v>
      </c>
      <c r="G2288" s="36">
        <v>41411</v>
      </c>
      <c r="H2288" s="36">
        <v>41411</v>
      </c>
      <c r="I2288" s="12">
        <v>3</v>
      </c>
      <c r="J2288" s="12">
        <v>3</v>
      </c>
      <c r="K2288" s="12">
        <v>3</v>
      </c>
      <c r="L2288" s="24" t="s">
        <v>10597</v>
      </c>
      <c r="M2288" t="str">
        <f>VLOOKUP(LEFT(Incoming_Data[[#This Row],[Object ID]],1),Lookup[#All],2,FALSE)</f>
        <v>Incident</v>
      </c>
      <c r="N2288" s="36">
        <f>IFERROR(VLOOKUP(Incoming_Data[[#This Row],[Object ID]],SP_Data[#All],2,FALSE),"")</f>
        <v>41411</v>
      </c>
      <c r="O2288" s="36">
        <f>IFERROR(VLOOKUP(Incoming_Data[[#This Row],[Object ID]],Finalized_Data[#All],2,FALSE),"")</f>
        <v>41412</v>
      </c>
      <c r="P22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8" s="6">
        <f>IFERROR(DATE(YEAR(Incoming_Data[[#This Row],[Incoming Day]]),MONTH(Incoming_Data[[#This Row],[Incoming Day]]),1),"")</f>
        <v>41395</v>
      </c>
      <c r="R2288" s="3">
        <f>DATE(YEAR(Incoming_Data[[#This Row],[Incoming Day]]),1,1)</f>
        <v>41275</v>
      </c>
      <c r="S2288" s="6">
        <f>IFERROR(DATE(YEAR(Incoming_Data[[#This Row],[Completed Day]]),MONTH(Incoming_Data[[#This Row],[Completed Day]]),1),"")</f>
        <v>41395</v>
      </c>
      <c r="T2288" s="6">
        <f>IFERROR(DATE(YEAR(Incoming_Data[[#This Row],[Confirmed Day]]),MONTH(Incoming_Data[[#This Row],[Confirmed Day]]),1),"")</f>
        <v>41395</v>
      </c>
      <c r="U2288" s="12">
        <f>IF(ISNUMBER(Incoming_Data[[#This Row],[Completed Day]]),1,0)</f>
        <v>1</v>
      </c>
      <c r="V2288" s="12">
        <f>IF(ISNUMBER(Incoming_Data[[#This Row],[Confirmed Day]]),1,0)</f>
        <v>1</v>
      </c>
      <c r="X2288" t="s">
        <v>7208</v>
      </c>
      <c r="Y2288" s="36">
        <v>41353</v>
      </c>
    </row>
    <row r="2289" spans="2:25" x14ac:dyDescent="0.25">
      <c r="B2289" s="24" t="s">
        <v>31</v>
      </c>
      <c r="C2289" s="24" t="s">
        <v>18</v>
      </c>
      <c r="D2289" s="24" t="s">
        <v>2205</v>
      </c>
      <c r="E2289" s="24" t="s">
        <v>12185</v>
      </c>
      <c r="F2289" s="24" t="s">
        <v>12186</v>
      </c>
      <c r="G2289" s="36">
        <v>41411</v>
      </c>
      <c r="H2289" s="36">
        <v>41411</v>
      </c>
      <c r="I2289" s="12">
        <v>3</v>
      </c>
      <c r="J2289" s="12">
        <v>3</v>
      </c>
      <c r="K2289" s="12">
        <v>3</v>
      </c>
      <c r="L2289" s="24" t="s">
        <v>10625</v>
      </c>
      <c r="M2289" t="str">
        <f>VLOOKUP(LEFT(Incoming_Data[[#This Row],[Object ID]],1),Lookup[#All],2,FALSE)</f>
        <v>Incident</v>
      </c>
      <c r="N2289" s="36">
        <f>IFERROR(VLOOKUP(Incoming_Data[[#This Row],[Object ID]],SP_Data[#All],2,FALSE),"")</f>
        <v>41411</v>
      </c>
      <c r="O2289" s="36" t="str">
        <f>IFERROR(VLOOKUP(Incoming_Data[[#This Row],[Object ID]],Finalized_Data[#All],2,FALSE),"")</f>
        <v/>
      </c>
      <c r="P22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89" s="6">
        <f>IFERROR(DATE(YEAR(Incoming_Data[[#This Row],[Incoming Day]]),MONTH(Incoming_Data[[#This Row],[Incoming Day]]),1),"")</f>
        <v>41395</v>
      </c>
      <c r="R2289" s="3">
        <f>DATE(YEAR(Incoming_Data[[#This Row],[Incoming Day]]),1,1)</f>
        <v>41275</v>
      </c>
      <c r="S2289" s="6">
        <f>IFERROR(DATE(YEAR(Incoming_Data[[#This Row],[Completed Day]]),MONTH(Incoming_Data[[#This Row],[Completed Day]]),1),"")</f>
        <v>41395</v>
      </c>
      <c r="T2289" s="6" t="str">
        <f>IFERROR(DATE(YEAR(Incoming_Data[[#This Row],[Confirmed Day]]),MONTH(Incoming_Data[[#This Row],[Confirmed Day]]),1),"")</f>
        <v/>
      </c>
      <c r="U2289" s="12">
        <f>IF(ISNUMBER(Incoming_Data[[#This Row],[Completed Day]]),1,0)</f>
        <v>1</v>
      </c>
      <c r="V2289" s="12">
        <f>IF(ISNUMBER(Incoming_Data[[#This Row],[Confirmed Day]]),1,0)</f>
        <v>0</v>
      </c>
      <c r="X2289" t="s">
        <v>7187</v>
      </c>
      <c r="Y2289" s="36">
        <v>41353</v>
      </c>
    </row>
    <row r="2290" spans="2:25" x14ac:dyDescent="0.25">
      <c r="B2290" s="24" t="s">
        <v>31</v>
      </c>
      <c r="C2290" s="24" t="s">
        <v>18</v>
      </c>
      <c r="D2290" s="24" t="s">
        <v>2205</v>
      </c>
      <c r="E2290" s="24" t="s">
        <v>1578</v>
      </c>
      <c r="F2290" s="24" t="s">
        <v>880</v>
      </c>
      <c r="G2290" s="36">
        <v>41411</v>
      </c>
      <c r="H2290" s="36">
        <v>41411</v>
      </c>
      <c r="I2290" s="12">
        <v>3</v>
      </c>
      <c r="J2290" s="12">
        <v>3</v>
      </c>
      <c r="K2290" s="12">
        <v>3</v>
      </c>
      <c r="L2290" s="24" t="s">
        <v>10597</v>
      </c>
      <c r="M2290" t="str">
        <f>VLOOKUP(LEFT(Incoming_Data[[#This Row],[Object ID]],1),Lookup[#All],2,FALSE)</f>
        <v>Incident</v>
      </c>
      <c r="N2290" s="36">
        <f>IFERROR(VLOOKUP(Incoming_Data[[#This Row],[Object ID]],SP_Data[#All],2,FALSE),"")</f>
        <v>41411</v>
      </c>
      <c r="O2290" s="36">
        <f>IFERROR(VLOOKUP(Incoming_Data[[#This Row],[Object ID]],Finalized_Data[#All],2,FALSE),"")</f>
        <v>41412</v>
      </c>
      <c r="P22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0" s="6">
        <f>IFERROR(DATE(YEAR(Incoming_Data[[#This Row],[Incoming Day]]),MONTH(Incoming_Data[[#This Row],[Incoming Day]]),1),"")</f>
        <v>41395</v>
      </c>
      <c r="R2290" s="3">
        <f>DATE(YEAR(Incoming_Data[[#This Row],[Incoming Day]]),1,1)</f>
        <v>41275</v>
      </c>
      <c r="S2290" s="6">
        <f>IFERROR(DATE(YEAR(Incoming_Data[[#This Row],[Completed Day]]),MONTH(Incoming_Data[[#This Row],[Completed Day]]),1),"")</f>
        <v>41395</v>
      </c>
      <c r="T2290" s="6">
        <f>IFERROR(DATE(YEAR(Incoming_Data[[#This Row],[Confirmed Day]]),MONTH(Incoming_Data[[#This Row],[Confirmed Day]]),1),"")</f>
        <v>41395</v>
      </c>
      <c r="U2290" s="12">
        <f>IF(ISNUMBER(Incoming_Data[[#This Row],[Completed Day]]),1,0)</f>
        <v>1</v>
      </c>
      <c r="V2290" s="12">
        <f>IF(ISNUMBER(Incoming_Data[[#This Row],[Confirmed Day]]),1,0)</f>
        <v>1</v>
      </c>
      <c r="X2290" t="s">
        <v>11809</v>
      </c>
      <c r="Y2290" s="36">
        <v>41414</v>
      </c>
    </row>
    <row r="2291" spans="2:25" x14ac:dyDescent="0.25">
      <c r="B2291" s="24" t="s">
        <v>31</v>
      </c>
      <c r="C2291" s="24" t="s">
        <v>18</v>
      </c>
      <c r="D2291" s="24" t="s">
        <v>2205</v>
      </c>
      <c r="E2291" s="24" t="s">
        <v>1579</v>
      </c>
      <c r="F2291" s="24" t="s">
        <v>1580</v>
      </c>
      <c r="G2291" s="36">
        <v>41411</v>
      </c>
      <c r="H2291" s="36">
        <v>41411</v>
      </c>
      <c r="I2291" s="12">
        <v>3</v>
      </c>
      <c r="J2291" s="12">
        <v>3</v>
      </c>
      <c r="K2291" s="12">
        <v>3</v>
      </c>
      <c r="L2291" s="24" t="s">
        <v>10597</v>
      </c>
      <c r="M2291" t="str">
        <f>VLOOKUP(LEFT(Incoming_Data[[#This Row],[Object ID]],1),Lookup[#All],2,FALSE)</f>
        <v>Incident</v>
      </c>
      <c r="N2291" s="36">
        <f>IFERROR(VLOOKUP(Incoming_Data[[#This Row],[Object ID]],SP_Data[#All],2,FALSE),"")</f>
        <v>41412</v>
      </c>
      <c r="O2291" s="36">
        <f>IFERROR(VLOOKUP(Incoming_Data[[#This Row],[Object ID]],Finalized_Data[#All],2,FALSE),"")</f>
        <v>41412</v>
      </c>
      <c r="P22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1" s="6">
        <f>IFERROR(DATE(YEAR(Incoming_Data[[#This Row],[Incoming Day]]),MONTH(Incoming_Data[[#This Row],[Incoming Day]]),1),"")</f>
        <v>41395</v>
      </c>
      <c r="R2291" s="3">
        <f>DATE(YEAR(Incoming_Data[[#This Row],[Incoming Day]]),1,1)</f>
        <v>41275</v>
      </c>
      <c r="S2291" s="6">
        <f>IFERROR(DATE(YEAR(Incoming_Data[[#This Row],[Completed Day]]),MONTH(Incoming_Data[[#This Row],[Completed Day]]),1),"")</f>
        <v>41395</v>
      </c>
      <c r="T2291" s="6">
        <f>IFERROR(DATE(YEAR(Incoming_Data[[#This Row],[Confirmed Day]]),MONTH(Incoming_Data[[#This Row],[Confirmed Day]]),1),"")</f>
        <v>41395</v>
      </c>
      <c r="U2291" s="12">
        <f>IF(ISNUMBER(Incoming_Data[[#This Row],[Completed Day]]),1,0)</f>
        <v>1</v>
      </c>
      <c r="V2291" s="12">
        <f>IF(ISNUMBER(Incoming_Data[[#This Row],[Confirmed Day]]),1,0)</f>
        <v>1</v>
      </c>
      <c r="X2291" t="s">
        <v>7200</v>
      </c>
      <c r="Y2291" s="36">
        <v>41355</v>
      </c>
    </row>
    <row r="2292" spans="2:25" x14ac:dyDescent="0.25">
      <c r="B2292" s="24" t="s">
        <v>31</v>
      </c>
      <c r="C2292" s="24" t="s">
        <v>18</v>
      </c>
      <c r="D2292" s="24" t="s">
        <v>2205</v>
      </c>
      <c r="E2292" s="24" t="s">
        <v>1581</v>
      </c>
      <c r="F2292" s="24" t="s">
        <v>1582</v>
      </c>
      <c r="G2292" s="36">
        <v>41414</v>
      </c>
      <c r="H2292" s="36">
        <v>41414</v>
      </c>
      <c r="I2292" s="12">
        <v>3</v>
      </c>
      <c r="J2292" s="12">
        <v>3</v>
      </c>
      <c r="K2292" s="12">
        <v>3</v>
      </c>
      <c r="L2292" s="24" t="s">
        <v>10597</v>
      </c>
      <c r="M2292" t="str">
        <f>VLOOKUP(LEFT(Incoming_Data[[#This Row],[Object ID]],1),Lookup[#All],2,FALSE)</f>
        <v>Incident</v>
      </c>
      <c r="N2292" s="36">
        <f>IFERROR(VLOOKUP(Incoming_Data[[#This Row],[Object ID]],SP_Data[#All],2,FALSE),"")</f>
        <v>41414</v>
      </c>
      <c r="O2292" s="36">
        <f>IFERROR(VLOOKUP(Incoming_Data[[#This Row],[Object ID]],Finalized_Data[#All],2,FALSE),"")</f>
        <v>41415</v>
      </c>
      <c r="P22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2" s="6">
        <f>IFERROR(DATE(YEAR(Incoming_Data[[#This Row],[Incoming Day]]),MONTH(Incoming_Data[[#This Row],[Incoming Day]]),1),"")</f>
        <v>41395</v>
      </c>
      <c r="R2292" s="3">
        <f>DATE(YEAR(Incoming_Data[[#This Row],[Incoming Day]]),1,1)</f>
        <v>41275</v>
      </c>
      <c r="S2292" s="6">
        <f>IFERROR(DATE(YEAR(Incoming_Data[[#This Row],[Completed Day]]),MONTH(Incoming_Data[[#This Row],[Completed Day]]),1),"")</f>
        <v>41395</v>
      </c>
      <c r="T2292" s="6">
        <f>IFERROR(DATE(YEAR(Incoming_Data[[#This Row],[Confirmed Day]]),MONTH(Incoming_Data[[#This Row],[Confirmed Day]]),1),"")</f>
        <v>41395</v>
      </c>
      <c r="U2292" s="12">
        <f>IF(ISNUMBER(Incoming_Data[[#This Row],[Completed Day]]),1,0)</f>
        <v>1</v>
      </c>
      <c r="V2292" s="12">
        <f>IF(ISNUMBER(Incoming_Data[[#This Row],[Confirmed Day]]),1,0)</f>
        <v>1</v>
      </c>
      <c r="X2292" t="s">
        <v>7168</v>
      </c>
      <c r="Y2292" s="36">
        <v>41353</v>
      </c>
    </row>
    <row r="2293" spans="2:25" x14ac:dyDescent="0.25">
      <c r="B2293" s="24" t="s">
        <v>31</v>
      </c>
      <c r="C2293" s="24" t="s">
        <v>18</v>
      </c>
      <c r="D2293" s="24" t="s">
        <v>2205</v>
      </c>
      <c r="E2293" s="24" t="s">
        <v>12187</v>
      </c>
      <c r="F2293" s="24" t="s">
        <v>12188</v>
      </c>
      <c r="G2293" s="36">
        <v>41415</v>
      </c>
      <c r="H2293" s="36">
        <v>41415</v>
      </c>
      <c r="I2293" s="12">
        <v>4</v>
      </c>
      <c r="J2293" s="12">
        <v>4</v>
      </c>
      <c r="K2293" s="12">
        <v>4</v>
      </c>
      <c r="L2293" s="24" t="s">
        <v>10625</v>
      </c>
      <c r="M2293" t="str">
        <f>VLOOKUP(LEFT(Incoming_Data[[#This Row],[Object ID]],1),Lookup[#All],2,FALSE)</f>
        <v>Incident</v>
      </c>
      <c r="N2293" s="36">
        <f>IFERROR(VLOOKUP(Incoming_Data[[#This Row],[Object ID]],SP_Data[#All],2,FALSE),"")</f>
        <v>41415</v>
      </c>
      <c r="O2293" s="36" t="str">
        <f>IFERROR(VLOOKUP(Incoming_Data[[#This Row],[Object ID]],Finalized_Data[#All],2,FALSE),"")</f>
        <v/>
      </c>
      <c r="P22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3" s="6">
        <f>IFERROR(DATE(YEAR(Incoming_Data[[#This Row],[Incoming Day]]),MONTH(Incoming_Data[[#This Row],[Incoming Day]]),1),"")</f>
        <v>41395</v>
      </c>
      <c r="R2293" s="3">
        <f>DATE(YEAR(Incoming_Data[[#This Row],[Incoming Day]]),1,1)</f>
        <v>41275</v>
      </c>
      <c r="S2293" s="6">
        <f>IFERROR(DATE(YEAR(Incoming_Data[[#This Row],[Completed Day]]),MONTH(Incoming_Data[[#This Row],[Completed Day]]),1),"")</f>
        <v>41395</v>
      </c>
      <c r="T2293" s="6" t="str">
        <f>IFERROR(DATE(YEAR(Incoming_Data[[#This Row],[Confirmed Day]]),MONTH(Incoming_Data[[#This Row],[Confirmed Day]]),1),"")</f>
        <v/>
      </c>
      <c r="U2293" s="12">
        <f>IF(ISNUMBER(Incoming_Data[[#This Row],[Completed Day]]),1,0)</f>
        <v>1</v>
      </c>
      <c r="V2293" s="12">
        <f>IF(ISNUMBER(Incoming_Data[[#This Row],[Confirmed Day]]),1,0)</f>
        <v>0</v>
      </c>
      <c r="X2293" t="s">
        <v>7163</v>
      </c>
      <c r="Y2293" s="36">
        <v>41353</v>
      </c>
    </row>
    <row r="2294" spans="2:25" x14ac:dyDescent="0.25">
      <c r="B2294" s="24" t="s">
        <v>31</v>
      </c>
      <c r="C2294" s="24" t="s">
        <v>18</v>
      </c>
      <c r="D2294" s="24" t="s">
        <v>2205</v>
      </c>
      <c r="E2294" s="24" t="s">
        <v>12189</v>
      </c>
      <c r="F2294" s="24" t="s">
        <v>12190</v>
      </c>
      <c r="G2294" s="36">
        <v>41416</v>
      </c>
      <c r="H2294" s="36">
        <v>41415</v>
      </c>
      <c r="I2294" s="12">
        <v>3</v>
      </c>
      <c r="J2294" s="12">
        <v>3</v>
      </c>
      <c r="K2294" s="12">
        <v>3</v>
      </c>
      <c r="L2294" s="24" t="s">
        <v>10625</v>
      </c>
      <c r="M2294" t="str">
        <f>VLOOKUP(LEFT(Incoming_Data[[#This Row],[Object ID]],1),Lookup[#All],2,FALSE)</f>
        <v>Incident</v>
      </c>
      <c r="N2294" s="36">
        <f>IFERROR(VLOOKUP(Incoming_Data[[#This Row],[Object ID]],SP_Data[#All],2,FALSE),"")</f>
        <v>41417</v>
      </c>
      <c r="O2294" s="36" t="str">
        <f>IFERROR(VLOOKUP(Incoming_Data[[#This Row],[Object ID]],Finalized_Data[#All],2,FALSE),"")</f>
        <v/>
      </c>
      <c r="P22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4" s="6">
        <f>IFERROR(DATE(YEAR(Incoming_Data[[#This Row],[Incoming Day]]),MONTH(Incoming_Data[[#This Row],[Incoming Day]]),1),"")</f>
        <v>41395</v>
      </c>
      <c r="R2294" s="3">
        <f>DATE(YEAR(Incoming_Data[[#This Row],[Incoming Day]]),1,1)</f>
        <v>41275</v>
      </c>
      <c r="S2294" s="6">
        <f>IFERROR(DATE(YEAR(Incoming_Data[[#This Row],[Completed Day]]),MONTH(Incoming_Data[[#This Row],[Completed Day]]),1),"")</f>
        <v>41395</v>
      </c>
      <c r="T2294" s="6" t="str">
        <f>IFERROR(DATE(YEAR(Incoming_Data[[#This Row],[Confirmed Day]]),MONTH(Incoming_Data[[#This Row],[Confirmed Day]]),1),"")</f>
        <v/>
      </c>
      <c r="U2294" s="12">
        <f>IF(ISNUMBER(Incoming_Data[[#This Row],[Completed Day]]),1,0)</f>
        <v>1</v>
      </c>
      <c r="V2294" s="12">
        <f>IF(ISNUMBER(Incoming_Data[[#This Row],[Confirmed Day]]),1,0)</f>
        <v>0</v>
      </c>
      <c r="X2294" t="s">
        <v>7140</v>
      </c>
      <c r="Y2294" s="36">
        <v>41380</v>
      </c>
    </row>
    <row r="2295" spans="2:25" x14ac:dyDescent="0.25">
      <c r="B2295" s="24" t="s">
        <v>31</v>
      </c>
      <c r="C2295" s="24" t="s">
        <v>18</v>
      </c>
      <c r="D2295" s="24" t="s">
        <v>2205</v>
      </c>
      <c r="E2295" s="24" t="s">
        <v>12191</v>
      </c>
      <c r="F2295" s="24" t="s">
        <v>1480</v>
      </c>
      <c r="G2295" s="36">
        <v>41416</v>
      </c>
      <c r="H2295" s="36">
        <v>41415</v>
      </c>
      <c r="I2295" s="12">
        <v>3</v>
      </c>
      <c r="J2295" s="12">
        <v>3</v>
      </c>
      <c r="K2295" s="12">
        <v>3</v>
      </c>
      <c r="L2295" s="24" t="s">
        <v>10625</v>
      </c>
      <c r="M2295" t="str">
        <f>VLOOKUP(LEFT(Incoming_Data[[#This Row],[Object ID]],1),Lookup[#All],2,FALSE)</f>
        <v>Incident</v>
      </c>
      <c r="N2295" s="36">
        <f>IFERROR(VLOOKUP(Incoming_Data[[#This Row],[Object ID]],SP_Data[#All],2,FALSE),"")</f>
        <v>41418</v>
      </c>
      <c r="O2295" s="36" t="str">
        <f>IFERROR(VLOOKUP(Incoming_Data[[#This Row],[Object ID]],Finalized_Data[#All],2,FALSE),"")</f>
        <v/>
      </c>
      <c r="P22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5" s="6">
        <f>IFERROR(DATE(YEAR(Incoming_Data[[#This Row],[Incoming Day]]),MONTH(Incoming_Data[[#This Row],[Incoming Day]]),1),"")</f>
        <v>41395</v>
      </c>
      <c r="R2295" s="3">
        <f>DATE(YEAR(Incoming_Data[[#This Row],[Incoming Day]]),1,1)</f>
        <v>41275</v>
      </c>
      <c r="S2295" s="6">
        <f>IFERROR(DATE(YEAR(Incoming_Data[[#This Row],[Completed Day]]),MONTH(Incoming_Data[[#This Row],[Completed Day]]),1),"")</f>
        <v>41395</v>
      </c>
      <c r="T2295" s="6" t="str">
        <f>IFERROR(DATE(YEAR(Incoming_Data[[#This Row],[Confirmed Day]]),MONTH(Incoming_Data[[#This Row],[Confirmed Day]]),1),"")</f>
        <v/>
      </c>
      <c r="U2295" s="12">
        <f>IF(ISNUMBER(Incoming_Data[[#This Row],[Completed Day]]),1,0)</f>
        <v>1</v>
      </c>
      <c r="V2295" s="12">
        <f>IF(ISNUMBER(Incoming_Data[[#This Row],[Confirmed Day]]),1,0)</f>
        <v>0</v>
      </c>
      <c r="X2295" t="s">
        <v>7135</v>
      </c>
      <c r="Y2295" s="36">
        <v>41379</v>
      </c>
    </row>
    <row r="2296" spans="2:25" x14ac:dyDescent="0.25">
      <c r="B2296" s="24" t="s">
        <v>31</v>
      </c>
      <c r="C2296" s="24" t="s">
        <v>18</v>
      </c>
      <c r="D2296" s="24" t="s">
        <v>2205</v>
      </c>
      <c r="E2296" s="24" t="s">
        <v>12192</v>
      </c>
      <c r="F2296" s="24" t="s">
        <v>12193</v>
      </c>
      <c r="G2296" s="36">
        <v>41416</v>
      </c>
      <c r="H2296" s="36">
        <v>41416</v>
      </c>
      <c r="I2296" s="12">
        <v>3</v>
      </c>
      <c r="J2296" s="12">
        <v>3</v>
      </c>
      <c r="K2296" s="12">
        <v>3</v>
      </c>
      <c r="L2296" s="24" t="s">
        <v>10625</v>
      </c>
      <c r="M2296" t="str">
        <f>VLOOKUP(LEFT(Incoming_Data[[#This Row],[Object ID]],1),Lookup[#All],2,FALSE)</f>
        <v>Incident</v>
      </c>
      <c r="N2296" s="36">
        <f>IFERROR(VLOOKUP(Incoming_Data[[#This Row],[Object ID]],SP_Data[#All],2,FALSE),"")</f>
        <v>41416</v>
      </c>
      <c r="O2296" s="36" t="str">
        <f>IFERROR(VLOOKUP(Incoming_Data[[#This Row],[Object ID]],Finalized_Data[#All],2,FALSE),"")</f>
        <v/>
      </c>
      <c r="P22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6" s="6">
        <f>IFERROR(DATE(YEAR(Incoming_Data[[#This Row],[Incoming Day]]),MONTH(Incoming_Data[[#This Row],[Incoming Day]]),1),"")</f>
        <v>41395</v>
      </c>
      <c r="R2296" s="3">
        <f>DATE(YEAR(Incoming_Data[[#This Row],[Incoming Day]]),1,1)</f>
        <v>41275</v>
      </c>
      <c r="S2296" s="6">
        <f>IFERROR(DATE(YEAR(Incoming_Data[[#This Row],[Completed Day]]),MONTH(Incoming_Data[[#This Row],[Completed Day]]),1),"")</f>
        <v>41395</v>
      </c>
      <c r="T2296" s="6" t="str">
        <f>IFERROR(DATE(YEAR(Incoming_Data[[#This Row],[Confirmed Day]]),MONTH(Incoming_Data[[#This Row],[Confirmed Day]]),1),"")</f>
        <v/>
      </c>
      <c r="U2296" s="12">
        <f>IF(ISNUMBER(Incoming_Data[[#This Row],[Completed Day]]),1,0)</f>
        <v>1</v>
      </c>
      <c r="V2296" s="12">
        <f>IF(ISNUMBER(Incoming_Data[[#This Row],[Confirmed Day]]),1,0)</f>
        <v>0</v>
      </c>
      <c r="X2296" t="s">
        <v>7126</v>
      </c>
      <c r="Y2296" s="36">
        <v>41353</v>
      </c>
    </row>
    <row r="2297" spans="2:25" x14ac:dyDescent="0.25">
      <c r="B2297" s="24" t="s">
        <v>31</v>
      </c>
      <c r="C2297" s="24" t="s">
        <v>18</v>
      </c>
      <c r="D2297" s="24" t="s">
        <v>2205</v>
      </c>
      <c r="E2297" s="24" t="s">
        <v>12194</v>
      </c>
      <c r="F2297" s="24" t="s">
        <v>12195</v>
      </c>
      <c r="G2297" s="36">
        <v>41417</v>
      </c>
      <c r="H2297" s="36">
        <v>41416</v>
      </c>
      <c r="I2297" s="12">
        <v>3</v>
      </c>
      <c r="J2297" s="12">
        <v>3</v>
      </c>
      <c r="K2297" s="12">
        <v>3</v>
      </c>
      <c r="L2297" s="24" t="s">
        <v>10625</v>
      </c>
      <c r="M2297" t="str">
        <f>VLOOKUP(LEFT(Incoming_Data[[#This Row],[Object ID]],1),Lookup[#All],2,FALSE)</f>
        <v>Incident</v>
      </c>
      <c r="N2297" s="36">
        <f>IFERROR(VLOOKUP(Incoming_Data[[#This Row],[Object ID]],SP_Data[#All],2,FALSE),"")</f>
        <v>41417</v>
      </c>
      <c r="O2297" s="36" t="str">
        <f>IFERROR(VLOOKUP(Incoming_Data[[#This Row],[Object ID]],Finalized_Data[#All],2,FALSE),"")</f>
        <v/>
      </c>
      <c r="P22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7" s="6">
        <f>IFERROR(DATE(YEAR(Incoming_Data[[#This Row],[Incoming Day]]),MONTH(Incoming_Data[[#This Row],[Incoming Day]]),1),"")</f>
        <v>41395</v>
      </c>
      <c r="R2297" s="3">
        <f>DATE(YEAR(Incoming_Data[[#This Row],[Incoming Day]]),1,1)</f>
        <v>41275</v>
      </c>
      <c r="S2297" s="6">
        <f>IFERROR(DATE(YEAR(Incoming_Data[[#This Row],[Completed Day]]),MONTH(Incoming_Data[[#This Row],[Completed Day]]),1),"")</f>
        <v>41395</v>
      </c>
      <c r="T2297" s="6" t="str">
        <f>IFERROR(DATE(YEAR(Incoming_Data[[#This Row],[Confirmed Day]]),MONTH(Incoming_Data[[#This Row],[Confirmed Day]]),1),"")</f>
        <v/>
      </c>
      <c r="U2297" s="12">
        <f>IF(ISNUMBER(Incoming_Data[[#This Row],[Completed Day]]),1,0)</f>
        <v>1</v>
      </c>
      <c r="V2297" s="12">
        <f>IF(ISNUMBER(Incoming_Data[[#This Row],[Confirmed Day]]),1,0)</f>
        <v>0</v>
      </c>
      <c r="X2297" t="s">
        <v>7122</v>
      </c>
      <c r="Y2297" s="36">
        <v>41353</v>
      </c>
    </row>
    <row r="2298" spans="2:25" x14ac:dyDescent="0.25">
      <c r="B2298" s="24" t="s">
        <v>31</v>
      </c>
      <c r="C2298" s="24" t="s">
        <v>18</v>
      </c>
      <c r="D2298" s="24" t="s">
        <v>2205</v>
      </c>
      <c r="E2298" s="24" t="s">
        <v>1583</v>
      </c>
      <c r="F2298" s="24" t="s">
        <v>1584</v>
      </c>
      <c r="G2298" s="36">
        <v>41417</v>
      </c>
      <c r="H2298" s="36">
        <v>41417</v>
      </c>
      <c r="I2298" s="12">
        <v>3</v>
      </c>
      <c r="J2298" s="12">
        <v>3</v>
      </c>
      <c r="K2298" s="12">
        <v>3</v>
      </c>
      <c r="L2298" s="24" t="s">
        <v>10597</v>
      </c>
      <c r="M2298" t="str">
        <f>VLOOKUP(LEFT(Incoming_Data[[#This Row],[Object ID]],1),Lookup[#All],2,FALSE)</f>
        <v>Incident</v>
      </c>
      <c r="N2298" s="36">
        <f>IFERROR(VLOOKUP(Incoming_Data[[#This Row],[Object ID]],SP_Data[#All],2,FALSE),"")</f>
        <v>41417</v>
      </c>
      <c r="O2298" s="36">
        <f>IFERROR(VLOOKUP(Incoming_Data[[#This Row],[Object ID]],Finalized_Data[#All],2,FALSE),"")</f>
        <v>41417</v>
      </c>
      <c r="P22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8" s="6">
        <f>IFERROR(DATE(YEAR(Incoming_Data[[#This Row],[Incoming Day]]),MONTH(Incoming_Data[[#This Row],[Incoming Day]]),1),"")</f>
        <v>41395</v>
      </c>
      <c r="R2298" s="3">
        <f>DATE(YEAR(Incoming_Data[[#This Row],[Incoming Day]]),1,1)</f>
        <v>41275</v>
      </c>
      <c r="S2298" s="6">
        <f>IFERROR(DATE(YEAR(Incoming_Data[[#This Row],[Completed Day]]),MONTH(Incoming_Data[[#This Row],[Completed Day]]),1),"")</f>
        <v>41395</v>
      </c>
      <c r="T2298" s="6">
        <f>IFERROR(DATE(YEAR(Incoming_Data[[#This Row],[Confirmed Day]]),MONTH(Incoming_Data[[#This Row],[Confirmed Day]]),1),"")</f>
        <v>41395</v>
      </c>
      <c r="U2298" s="12">
        <f>IF(ISNUMBER(Incoming_Data[[#This Row],[Completed Day]]),1,0)</f>
        <v>1</v>
      </c>
      <c r="V2298" s="12">
        <f>IF(ISNUMBER(Incoming_Data[[#This Row],[Confirmed Day]]),1,0)</f>
        <v>1</v>
      </c>
      <c r="X2298" t="s">
        <v>7118</v>
      </c>
      <c r="Y2298" s="36">
        <v>41353</v>
      </c>
    </row>
    <row r="2299" spans="2:25" x14ac:dyDescent="0.25">
      <c r="B2299" s="24" t="s">
        <v>31</v>
      </c>
      <c r="C2299" s="24" t="s">
        <v>18</v>
      </c>
      <c r="D2299" s="24" t="s">
        <v>2205</v>
      </c>
      <c r="E2299" s="24" t="s">
        <v>1585</v>
      </c>
      <c r="F2299" s="24" t="s">
        <v>1586</v>
      </c>
      <c r="G2299" s="36">
        <v>41417</v>
      </c>
      <c r="H2299" s="36">
        <v>41417</v>
      </c>
      <c r="I2299" s="12">
        <v>3</v>
      </c>
      <c r="J2299" s="12">
        <v>3</v>
      </c>
      <c r="K2299" s="12">
        <v>3</v>
      </c>
      <c r="L2299" s="24" t="s">
        <v>10597</v>
      </c>
      <c r="M2299" t="str">
        <f>VLOOKUP(LEFT(Incoming_Data[[#This Row],[Object ID]],1),Lookup[#All],2,FALSE)</f>
        <v>Incident</v>
      </c>
      <c r="N2299" s="36">
        <f>IFERROR(VLOOKUP(Incoming_Data[[#This Row],[Object ID]],SP_Data[#All],2,FALSE),"")</f>
        <v>41418</v>
      </c>
      <c r="O2299" s="36">
        <f>IFERROR(VLOOKUP(Incoming_Data[[#This Row],[Object ID]],Finalized_Data[#All],2,FALSE),"")</f>
        <v>41418</v>
      </c>
      <c r="P22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299" s="6">
        <f>IFERROR(DATE(YEAR(Incoming_Data[[#This Row],[Incoming Day]]),MONTH(Incoming_Data[[#This Row],[Incoming Day]]),1),"")</f>
        <v>41395</v>
      </c>
      <c r="R2299" s="3">
        <f>DATE(YEAR(Incoming_Data[[#This Row],[Incoming Day]]),1,1)</f>
        <v>41275</v>
      </c>
      <c r="S2299" s="6">
        <f>IFERROR(DATE(YEAR(Incoming_Data[[#This Row],[Completed Day]]),MONTH(Incoming_Data[[#This Row],[Completed Day]]),1),"")</f>
        <v>41395</v>
      </c>
      <c r="T2299" s="6">
        <f>IFERROR(DATE(YEAR(Incoming_Data[[#This Row],[Confirmed Day]]),MONTH(Incoming_Data[[#This Row],[Confirmed Day]]),1),"")</f>
        <v>41395</v>
      </c>
      <c r="U2299" s="12">
        <f>IF(ISNUMBER(Incoming_Data[[#This Row],[Completed Day]]),1,0)</f>
        <v>1</v>
      </c>
      <c r="V2299" s="12">
        <f>IF(ISNUMBER(Incoming_Data[[#This Row],[Confirmed Day]]),1,0)</f>
        <v>1</v>
      </c>
      <c r="X2299" t="s">
        <v>7091</v>
      </c>
      <c r="Y2299" s="36">
        <v>41353</v>
      </c>
    </row>
    <row r="2300" spans="2:25" x14ac:dyDescent="0.25">
      <c r="B2300" s="24" t="s">
        <v>31</v>
      </c>
      <c r="C2300" s="24" t="s">
        <v>18</v>
      </c>
      <c r="D2300" s="24" t="s">
        <v>2205</v>
      </c>
      <c r="E2300" s="24" t="s">
        <v>12196</v>
      </c>
      <c r="F2300" s="24" t="s">
        <v>12197</v>
      </c>
      <c r="G2300" s="36">
        <v>41417</v>
      </c>
      <c r="H2300" s="36">
        <v>41417</v>
      </c>
      <c r="I2300" s="12">
        <v>3</v>
      </c>
      <c r="J2300" s="12">
        <v>3</v>
      </c>
      <c r="K2300" s="12">
        <v>3</v>
      </c>
      <c r="L2300" s="24" t="s">
        <v>10625</v>
      </c>
      <c r="M2300" t="str">
        <f>VLOOKUP(LEFT(Incoming_Data[[#This Row],[Object ID]],1),Lookup[#All],2,FALSE)</f>
        <v>Incident</v>
      </c>
      <c r="N2300" s="36">
        <f>IFERROR(VLOOKUP(Incoming_Data[[#This Row],[Object ID]],SP_Data[#All],2,FALSE),"")</f>
        <v>41418</v>
      </c>
      <c r="O2300" s="36" t="str">
        <f>IFERROR(VLOOKUP(Incoming_Data[[#This Row],[Object ID]],Finalized_Data[#All],2,FALSE),"")</f>
        <v/>
      </c>
      <c r="P23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0" s="6">
        <f>IFERROR(DATE(YEAR(Incoming_Data[[#This Row],[Incoming Day]]),MONTH(Incoming_Data[[#This Row],[Incoming Day]]),1),"")</f>
        <v>41395</v>
      </c>
      <c r="R2300" s="3">
        <f>DATE(YEAR(Incoming_Data[[#This Row],[Incoming Day]]),1,1)</f>
        <v>41275</v>
      </c>
      <c r="S2300" s="6">
        <f>IFERROR(DATE(YEAR(Incoming_Data[[#This Row],[Completed Day]]),MONTH(Incoming_Data[[#This Row],[Completed Day]]),1),"")</f>
        <v>41395</v>
      </c>
      <c r="T2300" s="6" t="str">
        <f>IFERROR(DATE(YEAR(Incoming_Data[[#This Row],[Confirmed Day]]),MONTH(Incoming_Data[[#This Row],[Confirmed Day]]),1),"")</f>
        <v/>
      </c>
      <c r="U2300" s="12">
        <f>IF(ISNUMBER(Incoming_Data[[#This Row],[Completed Day]]),1,0)</f>
        <v>1</v>
      </c>
      <c r="V2300" s="12">
        <f>IF(ISNUMBER(Incoming_Data[[#This Row],[Confirmed Day]]),1,0)</f>
        <v>0</v>
      </c>
      <c r="X2300" t="s">
        <v>7096</v>
      </c>
      <c r="Y2300" s="36">
        <v>41376</v>
      </c>
    </row>
    <row r="2301" spans="2:25" x14ac:dyDescent="0.25">
      <c r="B2301" s="24" t="s">
        <v>31</v>
      </c>
      <c r="C2301" s="24" t="s">
        <v>18</v>
      </c>
      <c r="D2301" s="24" t="s">
        <v>2205</v>
      </c>
      <c r="E2301" s="24" t="s">
        <v>1587</v>
      </c>
      <c r="F2301" s="24" t="s">
        <v>1588</v>
      </c>
      <c r="G2301" s="36">
        <v>41418</v>
      </c>
      <c r="H2301" s="36">
        <v>41418</v>
      </c>
      <c r="I2301" s="12">
        <v>3</v>
      </c>
      <c r="J2301" s="12">
        <v>3</v>
      </c>
      <c r="K2301" s="12">
        <v>3</v>
      </c>
      <c r="L2301" s="24" t="s">
        <v>10597</v>
      </c>
      <c r="M2301" t="str">
        <f>VLOOKUP(LEFT(Incoming_Data[[#This Row],[Object ID]],1),Lookup[#All],2,FALSE)</f>
        <v>Incident</v>
      </c>
      <c r="N2301" s="36">
        <f>IFERROR(VLOOKUP(Incoming_Data[[#This Row],[Object ID]],SP_Data[#All],2,FALSE),"")</f>
        <v>41418</v>
      </c>
      <c r="O2301" s="36">
        <f>IFERROR(VLOOKUP(Incoming_Data[[#This Row],[Object ID]],Finalized_Data[#All],2,FALSE),"")</f>
        <v>41418</v>
      </c>
      <c r="P23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1" s="6">
        <f>IFERROR(DATE(YEAR(Incoming_Data[[#This Row],[Incoming Day]]),MONTH(Incoming_Data[[#This Row],[Incoming Day]]),1),"")</f>
        <v>41395</v>
      </c>
      <c r="R2301" s="3">
        <f>DATE(YEAR(Incoming_Data[[#This Row],[Incoming Day]]),1,1)</f>
        <v>41275</v>
      </c>
      <c r="S2301" s="6">
        <f>IFERROR(DATE(YEAR(Incoming_Data[[#This Row],[Completed Day]]),MONTH(Incoming_Data[[#This Row],[Completed Day]]),1),"")</f>
        <v>41395</v>
      </c>
      <c r="T2301" s="6">
        <f>IFERROR(DATE(YEAR(Incoming_Data[[#This Row],[Confirmed Day]]),MONTH(Incoming_Data[[#This Row],[Confirmed Day]]),1),"")</f>
        <v>41395</v>
      </c>
      <c r="U2301" s="12">
        <f>IF(ISNUMBER(Incoming_Data[[#This Row],[Completed Day]]),1,0)</f>
        <v>1</v>
      </c>
      <c r="V2301" s="12">
        <f>IF(ISNUMBER(Incoming_Data[[#This Row],[Confirmed Day]]),1,0)</f>
        <v>1</v>
      </c>
      <c r="X2301" t="s">
        <v>7082</v>
      </c>
      <c r="Y2301" s="36">
        <v>41353</v>
      </c>
    </row>
    <row r="2302" spans="2:25" x14ac:dyDescent="0.25">
      <c r="B2302" s="24" t="s">
        <v>31</v>
      </c>
      <c r="C2302" s="24" t="s">
        <v>18</v>
      </c>
      <c r="D2302" s="24" t="s">
        <v>2205</v>
      </c>
      <c r="E2302" s="24" t="s">
        <v>12198</v>
      </c>
      <c r="F2302" s="24" t="s">
        <v>12199</v>
      </c>
      <c r="G2302" s="36">
        <v>41424</v>
      </c>
      <c r="H2302" s="36">
        <v>41424</v>
      </c>
      <c r="I2302" s="12">
        <v>2</v>
      </c>
      <c r="J2302" s="12">
        <v>3</v>
      </c>
      <c r="K2302" s="12">
        <v>3</v>
      </c>
      <c r="L2302" s="24" t="s">
        <v>10625</v>
      </c>
      <c r="M2302" t="str">
        <f>VLOOKUP(LEFT(Incoming_Data[[#This Row],[Object ID]],1),Lookup[#All],2,FALSE)</f>
        <v>Incident</v>
      </c>
      <c r="N2302" s="36">
        <f>IFERROR(VLOOKUP(Incoming_Data[[#This Row],[Object ID]],SP_Data[#All],2,FALSE),"")</f>
        <v>41424</v>
      </c>
      <c r="O2302" s="36" t="str">
        <f>IFERROR(VLOOKUP(Incoming_Data[[#This Row],[Object ID]],Finalized_Data[#All],2,FALSE),"")</f>
        <v/>
      </c>
      <c r="P23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2" s="6">
        <f>IFERROR(DATE(YEAR(Incoming_Data[[#This Row],[Incoming Day]]),MONTH(Incoming_Data[[#This Row],[Incoming Day]]),1),"")</f>
        <v>41395</v>
      </c>
      <c r="R2302" s="3">
        <f>DATE(YEAR(Incoming_Data[[#This Row],[Incoming Day]]),1,1)</f>
        <v>41275</v>
      </c>
      <c r="S2302" s="6">
        <f>IFERROR(DATE(YEAR(Incoming_Data[[#This Row],[Completed Day]]),MONTH(Incoming_Data[[#This Row],[Completed Day]]),1),"")</f>
        <v>41395</v>
      </c>
      <c r="T2302" s="6" t="str">
        <f>IFERROR(DATE(YEAR(Incoming_Data[[#This Row],[Confirmed Day]]),MONTH(Incoming_Data[[#This Row],[Confirmed Day]]),1),"")</f>
        <v/>
      </c>
      <c r="U2302" s="12">
        <f>IF(ISNUMBER(Incoming_Data[[#This Row],[Completed Day]]),1,0)</f>
        <v>1</v>
      </c>
      <c r="V2302" s="12">
        <f>IF(ISNUMBER(Incoming_Data[[#This Row],[Confirmed Day]]),1,0)</f>
        <v>0</v>
      </c>
      <c r="X2302" t="s">
        <v>7077</v>
      </c>
      <c r="Y2302" s="36">
        <v>41353</v>
      </c>
    </row>
    <row r="2303" spans="2:25" x14ac:dyDescent="0.25">
      <c r="B2303" s="24" t="s">
        <v>31</v>
      </c>
      <c r="C2303" s="24" t="s">
        <v>18</v>
      </c>
      <c r="D2303" s="24" t="s">
        <v>2205</v>
      </c>
      <c r="E2303" s="24" t="s">
        <v>12200</v>
      </c>
      <c r="F2303" s="24" t="s">
        <v>12201</v>
      </c>
      <c r="G2303" s="36">
        <v>41424</v>
      </c>
      <c r="H2303" s="36">
        <v>41424</v>
      </c>
      <c r="I2303" s="12">
        <v>3</v>
      </c>
      <c r="J2303" s="12">
        <v>3</v>
      </c>
      <c r="K2303" s="12">
        <v>4</v>
      </c>
      <c r="L2303" s="24" t="s">
        <v>10625</v>
      </c>
      <c r="M2303" t="str">
        <f>VLOOKUP(LEFT(Incoming_Data[[#This Row],[Object ID]],1),Lookup[#All],2,FALSE)</f>
        <v>Incident</v>
      </c>
      <c r="N2303" s="36">
        <f>IFERROR(VLOOKUP(Incoming_Data[[#This Row],[Object ID]],SP_Data[#All],2,FALSE),"")</f>
        <v>41424</v>
      </c>
      <c r="O2303" s="36" t="str">
        <f>IFERROR(VLOOKUP(Incoming_Data[[#This Row],[Object ID]],Finalized_Data[#All],2,FALSE),"")</f>
        <v/>
      </c>
      <c r="P23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3" s="6">
        <f>IFERROR(DATE(YEAR(Incoming_Data[[#This Row],[Incoming Day]]),MONTH(Incoming_Data[[#This Row],[Incoming Day]]),1),"")</f>
        <v>41395</v>
      </c>
      <c r="R2303" s="3">
        <f>DATE(YEAR(Incoming_Data[[#This Row],[Incoming Day]]),1,1)</f>
        <v>41275</v>
      </c>
      <c r="S2303" s="6">
        <f>IFERROR(DATE(YEAR(Incoming_Data[[#This Row],[Completed Day]]),MONTH(Incoming_Data[[#This Row],[Completed Day]]),1),"")</f>
        <v>41395</v>
      </c>
      <c r="T2303" s="6" t="str">
        <f>IFERROR(DATE(YEAR(Incoming_Data[[#This Row],[Confirmed Day]]),MONTH(Incoming_Data[[#This Row],[Confirmed Day]]),1),"")</f>
        <v/>
      </c>
      <c r="U2303" s="12">
        <f>IF(ISNUMBER(Incoming_Data[[#This Row],[Completed Day]]),1,0)</f>
        <v>1</v>
      </c>
      <c r="V2303" s="12">
        <f>IF(ISNUMBER(Incoming_Data[[#This Row],[Confirmed Day]]),1,0)</f>
        <v>0</v>
      </c>
      <c r="X2303" t="s">
        <v>7016</v>
      </c>
      <c r="Y2303" s="36">
        <v>41354</v>
      </c>
    </row>
    <row r="2304" spans="2:25" x14ac:dyDescent="0.25">
      <c r="B2304" s="24" t="s">
        <v>31</v>
      </c>
      <c r="C2304" s="24" t="s">
        <v>18</v>
      </c>
      <c r="D2304" s="24" t="s">
        <v>2205</v>
      </c>
      <c r="E2304" s="24" t="s">
        <v>1591</v>
      </c>
      <c r="F2304" s="24" t="s">
        <v>1592</v>
      </c>
      <c r="G2304" s="36">
        <v>41424</v>
      </c>
      <c r="H2304" s="36">
        <v>41424</v>
      </c>
      <c r="I2304" s="12">
        <v>3</v>
      </c>
      <c r="J2304" s="12">
        <v>3</v>
      </c>
      <c r="K2304" s="12">
        <v>3</v>
      </c>
      <c r="L2304" s="24" t="s">
        <v>10597</v>
      </c>
      <c r="M2304" t="str">
        <f>VLOOKUP(LEFT(Incoming_Data[[#This Row],[Object ID]],1),Lookup[#All],2,FALSE)</f>
        <v>Incident</v>
      </c>
      <c r="N2304" s="36">
        <f>IFERROR(VLOOKUP(Incoming_Data[[#This Row],[Object ID]],SP_Data[#All],2,FALSE),"")</f>
        <v>41425</v>
      </c>
      <c r="O2304" s="36">
        <f>IFERROR(VLOOKUP(Incoming_Data[[#This Row],[Object ID]],Finalized_Data[#All],2,FALSE),"")</f>
        <v>41425</v>
      </c>
      <c r="P23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4" s="6">
        <f>IFERROR(DATE(YEAR(Incoming_Data[[#This Row],[Incoming Day]]),MONTH(Incoming_Data[[#This Row],[Incoming Day]]),1),"")</f>
        <v>41395</v>
      </c>
      <c r="R2304" s="3">
        <f>DATE(YEAR(Incoming_Data[[#This Row],[Incoming Day]]),1,1)</f>
        <v>41275</v>
      </c>
      <c r="S2304" s="6">
        <f>IFERROR(DATE(YEAR(Incoming_Data[[#This Row],[Completed Day]]),MONTH(Incoming_Data[[#This Row],[Completed Day]]),1),"")</f>
        <v>41395</v>
      </c>
      <c r="T2304" s="6">
        <f>IFERROR(DATE(YEAR(Incoming_Data[[#This Row],[Confirmed Day]]),MONTH(Incoming_Data[[#This Row],[Confirmed Day]]),1),"")</f>
        <v>41395</v>
      </c>
      <c r="U2304" s="12">
        <f>IF(ISNUMBER(Incoming_Data[[#This Row],[Completed Day]]),1,0)</f>
        <v>1</v>
      </c>
      <c r="V2304" s="12">
        <f>IF(ISNUMBER(Incoming_Data[[#This Row],[Confirmed Day]]),1,0)</f>
        <v>1</v>
      </c>
      <c r="X2304" t="s">
        <v>6994</v>
      </c>
      <c r="Y2304" s="36">
        <v>41354</v>
      </c>
    </row>
    <row r="2305" spans="2:25" x14ac:dyDescent="0.25">
      <c r="B2305" s="24" t="s">
        <v>31</v>
      </c>
      <c r="C2305" s="24" t="s">
        <v>18</v>
      </c>
      <c r="D2305" s="24" t="s">
        <v>2205</v>
      </c>
      <c r="E2305" s="24" t="s">
        <v>12202</v>
      </c>
      <c r="F2305" s="24" t="s">
        <v>12203</v>
      </c>
      <c r="G2305" s="36">
        <v>41424</v>
      </c>
      <c r="H2305" s="36">
        <v>41424</v>
      </c>
      <c r="I2305" s="12">
        <v>3</v>
      </c>
      <c r="J2305" s="12">
        <v>3</v>
      </c>
      <c r="K2305" s="12">
        <v>3</v>
      </c>
      <c r="L2305" s="24" t="s">
        <v>10625</v>
      </c>
      <c r="M2305" t="str">
        <f>VLOOKUP(LEFT(Incoming_Data[[#This Row],[Object ID]],1),Lookup[#All],2,FALSE)</f>
        <v>Incident</v>
      </c>
      <c r="N2305" s="36">
        <f>IFERROR(VLOOKUP(Incoming_Data[[#This Row],[Object ID]],SP_Data[#All],2,FALSE),"")</f>
        <v>41425</v>
      </c>
      <c r="O2305" s="36" t="str">
        <f>IFERROR(VLOOKUP(Incoming_Data[[#This Row],[Object ID]],Finalized_Data[#All],2,FALSE),"")</f>
        <v/>
      </c>
      <c r="P23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5" s="6">
        <f>IFERROR(DATE(YEAR(Incoming_Data[[#This Row],[Incoming Day]]),MONTH(Incoming_Data[[#This Row],[Incoming Day]]),1),"")</f>
        <v>41395</v>
      </c>
      <c r="R2305" s="3">
        <f>DATE(YEAR(Incoming_Data[[#This Row],[Incoming Day]]),1,1)</f>
        <v>41275</v>
      </c>
      <c r="S2305" s="6">
        <f>IFERROR(DATE(YEAR(Incoming_Data[[#This Row],[Completed Day]]),MONTH(Incoming_Data[[#This Row],[Completed Day]]),1),"")</f>
        <v>41395</v>
      </c>
      <c r="T2305" s="6" t="str">
        <f>IFERROR(DATE(YEAR(Incoming_Data[[#This Row],[Confirmed Day]]),MONTH(Incoming_Data[[#This Row],[Confirmed Day]]),1),"")</f>
        <v/>
      </c>
      <c r="U2305" s="12">
        <f>IF(ISNUMBER(Incoming_Data[[#This Row],[Completed Day]]),1,0)</f>
        <v>1</v>
      </c>
      <c r="V2305" s="12">
        <f>IF(ISNUMBER(Incoming_Data[[#This Row],[Confirmed Day]]),1,0)</f>
        <v>0</v>
      </c>
      <c r="X2305" t="s">
        <v>6999</v>
      </c>
      <c r="Y2305" s="36">
        <v>41354</v>
      </c>
    </row>
    <row r="2306" spans="2:25" x14ac:dyDescent="0.25">
      <c r="B2306" s="24" t="s">
        <v>31</v>
      </c>
      <c r="C2306" s="24" t="s">
        <v>18</v>
      </c>
      <c r="D2306" s="24" t="s">
        <v>2205</v>
      </c>
      <c r="E2306" s="24" t="s">
        <v>12204</v>
      </c>
      <c r="F2306" s="24" t="s">
        <v>12205</v>
      </c>
      <c r="G2306" s="36">
        <v>41424</v>
      </c>
      <c r="H2306" s="36">
        <v>41424</v>
      </c>
      <c r="I2306" s="12">
        <v>2</v>
      </c>
      <c r="J2306" s="12">
        <v>3</v>
      </c>
      <c r="K2306" s="12">
        <v>3</v>
      </c>
      <c r="L2306" s="24" t="s">
        <v>10625</v>
      </c>
      <c r="M2306" t="str">
        <f>VLOOKUP(LEFT(Incoming_Data[[#This Row],[Object ID]],1),Lookup[#All],2,FALSE)</f>
        <v>Incident</v>
      </c>
      <c r="N2306" s="36">
        <f>IFERROR(VLOOKUP(Incoming_Data[[#This Row],[Object ID]],SP_Data[#All],2,FALSE),"")</f>
        <v>41424</v>
      </c>
      <c r="O2306" s="36" t="str">
        <f>IFERROR(VLOOKUP(Incoming_Data[[#This Row],[Object ID]],Finalized_Data[#All],2,FALSE),"")</f>
        <v/>
      </c>
      <c r="P23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6" s="6">
        <f>IFERROR(DATE(YEAR(Incoming_Data[[#This Row],[Incoming Day]]),MONTH(Incoming_Data[[#This Row],[Incoming Day]]),1),"")</f>
        <v>41395</v>
      </c>
      <c r="R2306" s="3">
        <f>DATE(YEAR(Incoming_Data[[#This Row],[Incoming Day]]),1,1)</f>
        <v>41275</v>
      </c>
      <c r="S2306" s="6">
        <f>IFERROR(DATE(YEAR(Incoming_Data[[#This Row],[Completed Day]]),MONTH(Incoming_Data[[#This Row],[Completed Day]]),1),"")</f>
        <v>41395</v>
      </c>
      <c r="T2306" s="6" t="str">
        <f>IFERROR(DATE(YEAR(Incoming_Data[[#This Row],[Confirmed Day]]),MONTH(Incoming_Data[[#This Row],[Confirmed Day]]),1),"")</f>
        <v/>
      </c>
      <c r="U2306" s="12">
        <f>IF(ISNUMBER(Incoming_Data[[#This Row],[Completed Day]]),1,0)</f>
        <v>1</v>
      </c>
      <c r="V2306" s="12">
        <f>IF(ISNUMBER(Incoming_Data[[#This Row],[Confirmed Day]]),1,0)</f>
        <v>0</v>
      </c>
      <c r="X2306" t="s">
        <v>6989</v>
      </c>
      <c r="Y2306" s="36">
        <v>41370</v>
      </c>
    </row>
    <row r="2307" spans="2:25" x14ac:dyDescent="0.25">
      <c r="B2307" s="24" t="s">
        <v>31</v>
      </c>
      <c r="C2307" s="24" t="s">
        <v>18</v>
      </c>
      <c r="D2307" s="24" t="s">
        <v>2205</v>
      </c>
      <c r="E2307" s="24" t="s">
        <v>12206</v>
      </c>
      <c r="F2307" s="24" t="s">
        <v>12207</v>
      </c>
      <c r="G2307" s="36">
        <v>41424</v>
      </c>
      <c r="H2307" s="36">
        <v>41424</v>
      </c>
      <c r="I2307" s="12">
        <v>3</v>
      </c>
      <c r="J2307" s="12">
        <v>4</v>
      </c>
      <c r="K2307" s="12">
        <v>4</v>
      </c>
      <c r="L2307" s="24" t="s">
        <v>10625</v>
      </c>
      <c r="M2307" t="str">
        <f>VLOOKUP(LEFT(Incoming_Data[[#This Row],[Object ID]],1),Lookup[#All],2,FALSE)</f>
        <v>Incident</v>
      </c>
      <c r="N2307" s="36">
        <f>IFERROR(VLOOKUP(Incoming_Data[[#This Row],[Object ID]],SP_Data[#All],2,FALSE),"")</f>
        <v>41424</v>
      </c>
      <c r="O2307" s="36" t="str">
        <f>IFERROR(VLOOKUP(Incoming_Data[[#This Row],[Object ID]],Finalized_Data[#All],2,FALSE),"")</f>
        <v/>
      </c>
      <c r="P23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7" s="6">
        <f>IFERROR(DATE(YEAR(Incoming_Data[[#This Row],[Incoming Day]]),MONTH(Incoming_Data[[#This Row],[Incoming Day]]),1),"")</f>
        <v>41395</v>
      </c>
      <c r="R2307" s="3">
        <f>DATE(YEAR(Incoming_Data[[#This Row],[Incoming Day]]),1,1)</f>
        <v>41275</v>
      </c>
      <c r="S2307" s="6">
        <f>IFERROR(DATE(YEAR(Incoming_Data[[#This Row],[Completed Day]]),MONTH(Incoming_Data[[#This Row],[Completed Day]]),1),"")</f>
        <v>41395</v>
      </c>
      <c r="T2307" s="6" t="str">
        <f>IFERROR(DATE(YEAR(Incoming_Data[[#This Row],[Confirmed Day]]),MONTH(Incoming_Data[[#This Row],[Confirmed Day]]),1),"")</f>
        <v/>
      </c>
      <c r="U2307" s="12">
        <f>IF(ISNUMBER(Incoming_Data[[#This Row],[Completed Day]]),1,0)</f>
        <v>1</v>
      </c>
      <c r="V2307" s="12">
        <f>IF(ISNUMBER(Incoming_Data[[#This Row],[Confirmed Day]]),1,0)</f>
        <v>0</v>
      </c>
      <c r="X2307" t="s">
        <v>6968</v>
      </c>
      <c r="Y2307" s="36">
        <v>41372</v>
      </c>
    </row>
    <row r="2308" spans="2:25" x14ac:dyDescent="0.25">
      <c r="B2308" s="24" t="s">
        <v>31</v>
      </c>
      <c r="C2308" s="24" t="s">
        <v>18</v>
      </c>
      <c r="D2308" s="24" t="s">
        <v>2205</v>
      </c>
      <c r="E2308" s="24" t="s">
        <v>1593</v>
      </c>
      <c r="F2308" s="24" t="s">
        <v>1594</v>
      </c>
      <c r="G2308" s="36">
        <v>41424</v>
      </c>
      <c r="H2308" s="36">
        <v>41424</v>
      </c>
      <c r="I2308" s="12">
        <v>3</v>
      </c>
      <c r="J2308" s="12">
        <v>3</v>
      </c>
      <c r="K2308" s="12">
        <v>3</v>
      </c>
      <c r="L2308" s="24" t="s">
        <v>10597</v>
      </c>
      <c r="M2308" t="str">
        <f>VLOOKUP(LEFT(Incoming_Data[[#This Row],[Object ID]],1),Lookup[#All],2,FALSE)</f>
        <v>Incident</v>
      </c>
      <c r="N2308" s="36">
        <f>IFERROR(VLOOKUP(Incoming_Data[[#This Row],[Object ID]],SP_Data[#All],2,FALSE),"")</f>
        <v>41424</v>
      </c>
      <c r="O2308" s="36">
        <f>IFERROR(VLOOKUP(Incoming_Data[[#This Row],[Object ID]],Finalized_Data[#All],2,FALSE),"")</f>
        <v>41425</v>
      </c>
      <c r="P23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8" s="6">
        <f>IFERROR(DATE(YEAR(Incoming_Data[[#This Row],[Incoming Day]]),MONTH(Incoming_Data[[#This Row],[Incoming Day]]),1),"")</f>
        <v>41395</v>
      </c>
      <c r="R2308" s="3">
        <f>DATE(YEAR(Incoming_Data[[#This Row],[Incoming Day]]),1,1)</f>
        <v>41275</v>
      </c>
      <c r="S2308" s="6">
        <f>IFERROR(DATE(YEAR(Incoming_Data[[#This Row],[Completed Day]]),MONTH(Incoming_Data[[#This Row],[Completed Day]]),1),"")</f>
        <v>41395</v>
      </c>
      <c r="T2308" s="6">
        <f>IFERROR(DATE(YEAR(Incoming_Data[[#This Row],[Confirmed Day]]),MONTH(Incoming_Data[[#This Row],[Confirmed Day]]),1),"")</f>
        <v>41395</v>
      </c>
      <c r="U2308" s="12">
        <f>IF(ISNUMBER(Incoming_Data[[#This Row],[Completed Day]]),1,0)</f>
        <v>1</v>
      </c>
      <c r="V2308" s="12">
        <f>IF(ISNUMBER(Incoming_Data[[#This Row],[Confirmed Day]]),1,0)</f>
        <v>1</v>
      </c>
      <c r="X2308" t="s">
        <v>6963</v>
      </c>
      <c r="Y2308" s="36">
        <v>41383</v>
      </c>
    </row>
    <row r="2309" spans="2:25" x14ac:dyDescent="0.25">
      <c r="B2309" s="24" t="s">
        <v>31</v>
      </c>
      <c r="C2309" s="24" t="s">
        <v>18</v>
      </c>
      <c r="D2309" s="24" t="s">
        <v>2205</v>
      </c>
      <c r="E2309" s="24" t="s">
        <v>12208</v>
      </c>
      <c r="F2309" s="24" t="s">
        <v>12209</v>
      </c>
      <c r="G2309" s="36">
        <v>41425</v>
      </c>
      <c r="H2309" s="36">
        <v>41424</v>
      </c>
      <c r="I2309" s="12">
        <v>3</v>
      </c>
      <c r="J2309" s="12">
        <v>3</v>
      </c>
      <c r="K2309" s="12">
        <v>3</v>
      </c>
      <c r="L2309" s="24" t="s">
        <v>10625</v>
      </c>
      <c r="M2309" t="str">
        <f>VLOOKUP(LEFT(Incoming_Data[[#This Row],[Object ID]],1),Lookup[#All],2,FALSE)</f>
        <v>Incident</v>
      </c>
      <c r="N2309" s="36">
        <f>IFERROR(VLOOKUP(Incoming_Data[[#This Row],[Object ID]],SP_Data[#All],2,FALSE),"")</f>
        <v>41425</v>
      </c>
      <c r="O2309" s="36" t="str">
        <f>IFERROR(VLOOKUP(Incoming_Data[[#This Row],[Object ID]],Finalized_Data[#All],2,FALSE),"")</f>
        <v/>
      </c>
      <c r="P23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09" s="6">
        <f>IFERROR(DATE(YEAR(Incoming_Data[[#This Row],[Incoming Day]]),MONTH(Incoming_Data[[#This Row],[Incoming Day]]),1),"")</f>
        <v>41395</v>
      </c>
      <c r="R2309" s="3">
        <f>DATE(YEAR(Incoming_Data[[#This Row],[Incoming Day]]),1,1)</f>
        <v>41275</v>
      </c>
      <c r="S2309" s="6">
        <f>IFERROR(DATE(YEAR(Incoming_Data[[#This Row],[Completed Day]]),MONTH(Incoming_Data[[#This Row],[Completed Day]]),1),"")</f>
        <v>41395</v>
      </c>
      <c r="T2309" s="6" t="str">
        <f>IFERROR(DATE(YEAR(Incoming_Data[[#This Row],[Confirmed Day]]),MONTH(Incoming_Data[[#This Row],[Confirmed Day]]),1),"")</f>
        <v/>
      </c>
      <c r="U2309" s="12">
        <f>IF(ISNUMBER(Incoming_Data[[#This Row],[Completed Day]]),1,0)</f>
        <v>1</v>
      </c>
      <c r="V2309" s="12">
        <f>IF(ISNUMBER(Incoming_Data[[#This Row],[Confirmed Day]]),1,0)</f>
        <v>0</v>
      </c>
      <c r="X2309" t="s">
        <v>6950</v>
      </c>
      <c r="Y2309" s="36">
        <v>41354</v>
      </c>
    </row>
    <row r="2310" spans="2:25" x14ac:dyDescent="0.25">
      <c r="B2310" s="24" t="s">
        <v>31</v>
      </c>
      <c r="C2310" s="24" t="s">
        <v>18</v>
      </c>
      <c r="D2310" s="24" t="s">
        <v>2205</v>
      </c>
      <c r="E2310" s="24" t="s">
        <v>12210</v>
      </c>
      <c r="F2310" s="24" t="s">
        <v>12211</v>
      </c>
      <c r="G2310" s="36">
        <v>41425</v>
      </c>
      <c r="H2310" s="36">
        <v>41425</v>
      </c>
      <c r="I2310" s="12">
        <v>3</v>
      </c>
      <c r="J2310" s="12">
        <v>3</v>
      </c>
      <c r="K2310" s="12">
        <v>3</v>
      </c>
      <c r="L2310" s="24" t="s">
        <v>10625</v>
      </c>
      <c r="M2310" t="str">
        <f>VLOOKUP(LEFT(Incoming_Data[[#This Row],[Object ID]],1),Lookup[#All],2,FALSE)</f>
        <v>Incident</v>
      </c>
      <c r="N2310" s="36">
        <f>IFERROR(VLOOKUP(Incoming_Data[[#This Row],[Object ID]],SP_Data[#All],2,FALSE),"")</f>
        <v>41425</v>
      </c>
      <c r="O2310" s="36" t="str">
        <f>IFERROR(VLOOKUP(Incoming_Data[[#This Row],[Object ID]],Finalized_Data[#All],2,FALSE),"")</f>
        <v/>
      </c>
      <c r="P23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0" s="6">
        <f>IFERROR(DATE(YEAR(Incoming_Data[[#This Row],[Incoming Day]]),MONTH(Incoming_Data[[#This Row],[Incoming Day]]),1),"")</f>
        <v>41395</v>
      </c>
      <c r="R2310" s="3">
        <f>DATE(YEAR(Incoming_Data[[#This Row],[Incoming Day]]),1,1)</f>
        <v>41275</v>
      </c>
      <c r="S2310" s="6">
        <f>IFERROR(DATE(YEAR(Incoming_Data[[#This Row],[Completed Day]]),MONTH(Incoming_Data[[#This Row],[Completed Day]]),1),"")</f>
        <v>41395</v>
      </c>
      <c r="T2310" s="6" t="str">
        <f>IFERROR(DATE(YEAR(Incoming_Data[[#This Row],[Confirmed Day]]),MONTH(Incoming_Data[[#This Row],[Confirmed Day]]),1),"")</f>
        <v/>
      </c>
      <c r="U2310" s="12">
        <f>IF(ISNUMBER(Incoming_Data[[#This Row],[Completed Day]]),1,0)</f>
        <v>1</v>
      </c>
      <c r="V2310" s="12">
        <f>IF(ISNUMBER(Incoming_Data[[#This Row],[Confirmed Day]]),1,0)</f>
        <v>0</v>
      </c>
      <c r="X2310" t="s">
        <v>6945</v>
      </c>
      <c r="Y2310" s="36">
        <v>41354</v>
      </c>
    </row>
    <row r="2311" spans="2:25" x14ac:dyDescent="0.25">
      <c r="B2311" s="24" t="s">
        <v>31</v>
      </c>
      <c r="C2311" s="24" t="s">
        <v>18</v>
      </c>
      <c r="D2311" s="24" t="s">
        <v>2205</v>
      </c>
      <c r="E2311" s="24" t="s">
        <v>1595</v>
      </c>
      <c r="F2311" s="24" t="s">
        <v>1596</v>
      </c>
      <c r="G2311" s="36">
        <v>41425</v>
      </c>
      <c r="H2311" s="36">
        <v>41425</v>
      </c>
      <c r="I2311" s="12">
        <v>3</v>
      </c>
      <c r="J2311" s="12">
        <v>3</v>
      </c>
      <c r="K2311" s="12">
        <v>3</v>
      </c>
      <c r="L2311" s="24" t="s">
        <v>10597</v>
      </c>
      <c r="M2311" t="str">
        <f>VLOOKUP(LEFT(Incoming_Data[[#This Row],[Object ID]],1),Lookup[#All],2,FALSE)</f>
        <v>Incident</v>
      </c>
      <c r="N2311" s="36">
        <f>IFERROR(VLOOKUP(Incoming_Data[[#This Row],[Object ID]],SP_Data[#All],2,FALSE),"")</f>
        <v>41426</v>
      </c>
      <c r="O2311" s="36">
        <f>IFERROR(VLOOKUP(Incoming_Data[[#This Row],[Object ID]],Finalized_Data[#All],2,FALSE),"")</f>
        <v>41426</v>
      </c>
      <c r="P23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1" s="6">
        <f>IFERROR(DATE(YEAR(Incoming_Data[[#This Row],[Incoming Day]]),MONTH(Incoming_Data[[#This Row],[Incoming Day]]),1),"")</f>
        <v>41395</v>
      </c>
      <c r="R2311" s="3">
        <f>DATE(YEAR(Incoming_Data[[#This Row],[Incoming Day]]),1,1)</f>
        <v>41275</v>
      </c>
      <c r="S2311" s="6">
        <f>IFERROR(DATE(YEAR(Incoming_Data[[#This Row],[Completed Day]]),MONTH(Incoming_Data[[#This Row],[Completed Day]]),1),"")</f>
        <v>41426</v>
      </c>
      <c r="T2311" s="6">
        <f>IFERROR(DATE(YEAR(Incoming_Data[[#This Row],[Confirmed Day]]),MONTH(Incoming_Data[[#This Row],[Confirmed Day]]),1),"")</f>
        <v>41426</v>
      </c>
      <c r="U2311" s="12">
        <f>IF(ISNUMBER(Incoming_Data[[#This Row],[Completed Day]]),1,0)</f>
        <v>1</v>
      </c>
      <c r="V2311" s="12">
        <f>IF(ISNUMBER(Incoming_Data[[#This Row],[Confirmed Day]]),1,0)</f>
        <v>1</v>
      </c>
      <c r="X2311" t="s">
        <v>6941</v>
      </c>
      <c r="Y2311" s="36">
        <v>41354</v>
      </c>
    </row>
    <row r="2312" spans="2:25" x14ac:dyDescent="0.25">
      <c r="B2312" s="24" t="s">
        <v>31</v>
      </c>
      <c r="C2312" s="24" t="s">
        <v>18</v>
      </c>
      <c r="D2312" s="24" t="s">
        <v>2205</v>
      </c>
      <c r="E2312" s="24" t="s">
        <v>12212</v>
      </c>
      <c r="F2312" s="24" t="s">
        <v>12213</v>
      </c>
      <c r="G2312" s="36">
        <v>41425</v>
      </c>
      <c r="H2312" s="36">
        <v>41425</v>
      </c>
      <c r="I2312" s="12">
        <v>3</v>
      </c>
      <c r="J2312" s="12">
        <v>3</v>
      </c>
      <c r="K2312" s="12">
        <v>3</v>
      </c>
      <c r="L2312" s="24" t="s">
        <v>10625</v>
      </c>
      <c r="M2312" t="str">
        <f>VLOOKUP(LEFT(Incoming_Data[[#This Row],[Object ID]],1),Lookup[#All],2,FALSE)</f>
        <v>Incident</v>
      </c>
      <c r="N2312" s="36">
        <f>IFERROR(VLOOKUP(Incoming_Data[[#This Row],[Object ID]],SP_Data[#All],2,FALSE),"")</f>
        <v>41426</v>
      </c>
      <c r="O2312" s="36" t="str">
        <f>IFERROR(VLOOKUP(Incoming_Data[[#This Row],[Object ID]],Finalized_Data[#All],2,FALSE),"")</f>
        <v/>
      </c>
      <c r="P23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2" s="6">
        <f>IFERROR(DATE(YEAR(Incoming_Data[[#This Row],[Incoming Day]]),MONTH(Incoming_Data[[#This Row],[Incoming Day]]),1),"")</f>
        <v>41395</v>
      </c>
      <c r="R2312" s="3">
        <f>DATE(YEAR(Incoming_Data[[#This Row],[Incoming Day]]),1,1)</f>
        <v>41275</v>
      </c>
      <c r="S2312" s="6">
        <f>IFERROR(DATE(YEAR(Incoming_Data[[#This Row],[Completed Day]]),MONTH(Incoming_Data[[#This Row],[Completed Day]]),1),"")</f>
        <v>41426</v>
      </c>
      <c r="T2312" s="6" t="str">
        <f>IFERROR(DATE(YEAR(Incoming_Data[[#This Row],[Confirmed Day]]),MONTH(Incoming_Data[[#This Row],[Confirmed Day]]),1),"")</f>
        <v/>
      </c>
      <c r="U2312" s="12">
        <f>IF(ISNUMBER(Incoming_Data[[#This Row],[Completed Day]]),1,0)</f>
        <v>1</v>
      </c>
      <c r="V2312" s="12">
        <f>IF(ISNUMBER(Incoming_Data[[#This Row],[Confirmed Day]]),1,0)</f>
        <v>0</v>
      </c>
      <c r="X2312" t="s">
        <v>6936</v>
      </c>
      <c r="Y2312" s="36">
        <v>41383</v>
      </c>
    </row>
    <row r="2313" spans="2:25" x14ac:dyDescent="0.25">
      <c r="B2313" s="24" t="s">
        <v>31</v>
      </c>
      <c r="C2313" s="24" t="s">
        <v>18</v>
      </c>
      <c r="D2313" s="24" t="s">
        <v>2205</v>
      </c>
      <c r="E2313" s="24" t="s">
        <v>12214</v>
      </c>
      <c r="F2313" s="24" t="s">
        <v>12215</v>
      </c>
      <c r="G2313" s="36">
        <v>41426</v>
      </c>
      <c r="H2313" s="36">
        <v>41425</v>
      </c>
      <c r="I2313" s="12">
        <v>3</v>
      </c>
      <c r="J2313" s="12">
        <v>3</v>
      </c>
      <c r="K2313" s="12">
        <v>3</v>
      </c>
      <c r="L2313" s="24" t="s">
        <v>10625</v>
      </c>
      <c r="M2313" t="str">
        <f>VLOOKUP(LEFT(Incoming_Data[[#This Row],[Object ID]],1),Lookup[#All],2,FALSE)</f>
        <v>Incident</v>
      </c>
      <c r="N2313" s="36">
        <f>IFERROR(VLOOKUP(Incoming_Data[[#This Row],[Object ID]],SP_Data[#All],2,FALSE),"")</f>
        <v>41426</v>
      </c>
      <c r="O2313" s="36" t="str">
        <f>IFERROR(VLOOKUP(Incoming_Data[[#This Row],[Object ID]],Finalized_Data[#All],2,FALSE),"")</f>
        <v/>
      </c>
      <c r="P23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3" s="6">
        <f>IFERROR(DATE(YEAR(Incoming_Data[[#This Row],[Incoming Day]]),MONTH(Incoming_Data[[#This Row],[Incoming Day]]),1),"")</f>
        <v>41426</v>
      </c>
      <c r="R2313" s="3">
        <f>DATE(YEAR(Incoming_Data[[#This Row],[Incoming Day]]),1,1)</f>
        <v>41275</v>
      </c>
      <c r="S2313" s="6">
        <f>IFERROR(DATE(YEAR(Incoming_Data[[#This Row],[Completed Day]]),MONTH(Incoming_Data[[#This Row],[Completed Day]]),1),"")</f>
        <v>41426</v>
      </c>
      <c r="T2313" s="6" t="str">
        <f>IFERROR(DATE(YEAR(Incoming_Data[[#This Row],[Confirmed Day]]),MONTH(Incoming_Data[[#This Row],[Confirmed Day]]),1),"")</f>
        <v/>
      </c>
      <c r="U2313" s="12">
        <f>IF(ISNUMBER(Incoming_Data[[#This Row],[Completed Day]]),1,0)</f>
        <v>1</v>
      </c>
      <c r="V2313" s="12">
        <f>IF(ISNUMBER(Incoming_Data[[#This Row],[Confirmed Day]]),1,0)</f>
        <v>0</v>
      </c>
      <c r="X2313" t="s">
        <v>6927</v>
      </c>
      <c r="Y2313" s="36">
        <v>41354</v>
      </c>
    </row>
    <row r="2314" spans="2:25" x14ac:dyDescent="0.25">
      <c r="B2314" s="24" t="s">
        <v>32</v>
      </c>
      <c r="C2314" s="24" t="s">
        <v>19</v>
      </c>
      <c r="D2314" s="24" t="s">
        <v>2211</v>
      </c>
      <c r="E2314" s="24" t="s">
        <v>10574</v>
      </c>
      <c r="F2314" s="24" t="s">
        <v>12216</v>
      </c>
      <c r="G2314" s="36">
        <v>41299</v>
      </c>
      <c r="H2314" s="36">
        <v>41299</v>
      </c>
      <c r="I2314" s="12">
        <v>3</v>
      </c>
      <c r="J2314" s="12">
        <v>3</v>
      </c>
      <c r="K2314" s="12">
        <v>3</v>
      </c>
      <c r="L2314" s="24" t="s">
        <v>10597</v>
      </c>
      <c r="M2314" t="str">
        <f>VLOOKUP(LEFT(Incoming_Data[[#This Row],[Object ID]],1),Lookup[#All],2,FALSE)</f>
        <v>Service Request</v>
      </c>
      <c r="N2314" s="36">
        <f>IFERROR(VLOOKUP(Incoming_Data[[#This Row],[Object ID]],SP_Data[#All],2,FALSE),"")</f>
        <v>41402</v>
      </c>
      <c r="O2314" s="36">
        <f>IFERROR(VLOOKUP(Incoming_Data[[#This Row],[Object ID]],Finalized_Data[#All],2,FALSE),"")</f>
        <v>41402</v>
      </c>
      <c r="P23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4" s="6">
        <f>IFERROR(DATE(YEAR(Incoming_Data[[#This Row],[Incoming Day]]),MONTH(Incoming_Data[[#This Row],[Incoming Day]]),1),"")</f>
        <v>41275</v>
      </c>
      <c r="R2314" s="3">
        <f>DATE(YEAR(Incoming_Data[[#This Row],[Incoming Day]]),1,1)</f>
        <v>41275</v>
      </c>
      <c r="S2314" s="6">
        <f>IFERROR(DATE(YEAR(Incoming_Data[[#This Row],[Completed Day]]),MONTH(Incoming_Data[[#This Row],[Completed Day]]),1),"")</f>
        <v>41395</v>
      </c>
      <c r="T2314" s="6">
        <f>IFERROR(DATE(YEAR(Incoming_Data[[#This Row],[Confirmed Day]]),MONTH(Incoming_Data[[#This Row],[Confirmed Day]]),1),"")</f>
        <v>41395</v>
      </c>
      <c r="U2314" s="12">
        <f>IF(ISNUMBER(Incoming_Data[[#This Row],[Completed Day]]),1,0)</f>
        <v>1</v>
      </c>
      <c r="V2314" s="12">
        <f>IF(ISNUMBER(Incoming_Data[[#This Row],[Confirmed Day]]),1,0)</f>
        <v>1</v>
      </c>
      <c r="X2314" t="s">
        <v>6932</v>
      </c>
      <c r="Y2314" s="36">
        <v>41354</v>
      </c>
    </row>
    <row r="2315" spans="2:25" x14ac:dyDescent="0.25">
      <c r="B2315" s="24" t="s">
        <v>32</v>
      </c>
      <c r="C2315" s="24" t="s">
        <v>19</v>
      </c>
      <c r="D2315" s="24" t="s">
        <v>2211</v>
      </c>
      <c r="E2315" s="24" t="s">
        <v>10541</v>
      </c>
      <c r="F2315" s="24" t="s">
        <v>12217</v>
      </c>
      <c r="G2315" s="36">
        <v>41282</v>
      </c>
      <c r="H2315" s="36">
        <v>41282</v>
      </c>
      <c r="I2315" s="12">
        <v>3</v>
      </c>
      <c r="J2315" s="12">
        <v>3</v>
      </c>
      <c r="K2315" s="12">
        <v>3</v>
      </c>
      <c r="L2315" s="24" t="s">
        <v>10597</v>
      </c>
      <c r="M2315" t="str">
        <f>VLOOKUP(LEFT(Incoming_Data[[#This Row],[Object ID]],1),Lookup[#All],2,FALSE)</f>
        <v>Service Request</v>
      </c>
      <c r="N2315" s="36">
        <f>IFERROR(VLOOKUP(Incoming_Data[[#This Row],[Object ID]],SP_Data[#All],2,FALSE),"")</f>
        <v>41386</v>
      </c>
      <c r="O2315" s="36">
        <f>IFERROR(VLOOKUP(Incoming_Data[[#This Row],[Object ID]],Finalized_Data[#All],2,FALSE),"")</f>
        <v>41386</v>
      </c>
      <c r="P23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5" s="6">
        <f>IFERROR(DATE(YEAR(Incoming_Data[[#This Row],[Incoming Day]]),MONTH(Incoming_Data[[#This Row],[Incoming Day]]),1),"")</f>
        <v>41275</v>
      </c>
      <c r="R2315" s="3">
        <f>DATE(YEAR(Incoming_Data[[#This Row],[Incoming Day]]),1,1)</f>
        <v>41275</v>
      </c>
      <c r="S2315" s="6">
        <f>IFERROR(DATE(YEAR(Incoming_Data[[#This Row],[Completed Day]]),MONTH(Incoming_Data[[#This Row],[Completed Day]]),1),"")</f>
        <v>41365</v>
      </c>
      <c r="T2315" s="6">
        <f>IFERROR(DATE(YEAR(Incoming_Data[[#This Row],[Confirmed Day]]),MONTH(Incoming_Data[[#This Row],[Confirmed Day]]),1),"")</f>
        <v>41365</v>
      </c>
      <c r="U2315" s="12">
        <f>IF(ISNUMBER(Incoming_Data[[#This Row],[Completed Day]]),1,0)</f>
        <v>1</v>
      </c>
      <c r="V2315" s="12">
        <f>IF(ISNUMBER(Incoming_Data[[#This Row],[Confirmed Day]]),1,0)</f>
        <v>1</v>
      </c>
      <c r="X2315" t="s">
        <v>6924</v>
      </c>
      <c r="Y2315" s="36">
        <v>41354</v>
      </c>
    </row>
    <row r="2316" spans="2:25" x14ac:dyDescent="0.25">
      <c r="B2316" s="24" t="s">
        <v>32</v>
      </c>
      <c r="C2316" s="24" t="s">
        <v>19</v>
      </c>
      <c r="D2316" s="24" t="s">
        <v>2211</v>
      </c>
      <c r="E2316" s="24" t="s">
        <v>9737</v>
      </c>
      <c r="F2316" s="24" t="s">
        <v>12218</v>
      </c>
      <c r="G2316" s="36">
        <v>41318</v>
      </c>
      <c r="H2316" s="36">
        <v>41318</v>
      </c>
      <c r="I2316" s="12">
        <v>3</v>
      </c>
      <c r="J2316" s="12">
        <v>3</v>
      </c>
      <c r="K2316" s="12">
        <v>3</v>
      </c>
      <c r="L2316" s="24" t="s">
        <v>10597</v>
      </c>
      <c r="M2316" t="str">
        <f>VLOOKUP(LEFT(Incoming_Data[[#This Row],[Object ID]],1),Lookup[#All],2,FALSE)</f>
        <v>Service Request</v>
      </c>
      <c r="N2316" s="36">
        <f>IFERROR(VLOOKUP(Incoming_Data[[#This Row],[Object ID]],SP_Data[#All],2,FALSE),"")</f>
        <v>41353</v>
      </c>
      <c r="O2316" s="36">
        <f>IFERROR(VLOOKUP(Incoming_Data[[#This Row],[Object ID]],Finalized_Data[#All],2,FALSE),"")</f>
        <v>41384</v>
      </c>
      <c r="P23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6" s="6">
        <f>IFERROR(DATE(YEAR(Incoming_Data[[#This Row],[Incoming Day]]),MONTH(Incoming_Data[[#This Row],[Incoming Day]]),1),"")</f>
        <v>41306</v>
      </c>
      <c r="R2316" s="3">
        <f>DATE(YEAR(Incoming_Data[[#This Row],[Incoming Day]]),1,1)</f>
        <v>41275</v>
      </c>
      <c r="S2316" s="6">
        <f>IFERROR(DATE(YEAR(Incoming_Data[[#This Row],[Completed Day]]),MONTH(Incoming_Data[[#This Row],[Completed Day]]),1),"")</f>
        <v>41334</v>
      </c>
      <c r="T2316" s="6">
        <f>IFERROR(DATE(YEAR(Incoming_Data[[#This Row],[Confirmed Day]]),MONTH(Incoming_Data[[#This Row],[Confirmed Day]]),1),"")</f>
        <v>41365</v>
      </c>
      <c r="U2316" s="12">
        <f>IF(ISNUMBER(Incoming_Data[[#This Row],[Completed Day]]),1,0)</f>
        <v>1</v>
      </c>
      <c r="V2316" s="12">
        <f>IF(ISNUMBER(Incoming_Data[[#This Row],[Confirmed Day]]),1,0)</f>
        <v>1</v>
      </c>
      <c r="X2316" t="s">
        <v>10913</v>
      </c>
      <c r="Y2316" s="36">
        <v>41411</v>
      </c>
    </row>
    <row r="2317" spans="2:25" x14ac:dyDescent="0.25">
      <c r="B2317" s="24" t="s">
        <v>32</v>
      </c>
      <c r="C2317" s="24" t="s">
        <v>19</v>
      </c>
      <c r="D2317" s="24" t="s">
        <v>2211</v>
      </c>
      <c r="E2317" s="24" t="s">
        <v>7431</v>
      </c>
      <c r="F2317" s="24" t="s">
        <v>12219</v>
      </c>
      <c r="G2317" s="36">
        <v>41348</v>
      </c>
      <c r="H2317" s="36">
        <v>41348</v>
      </c>
      <c r="I2317" s="12">
        <v>3</v>
      </c>
      <c r="J2317" s="12">
        <v>3</v>
      </c>
      <c r="K2317" s="12">
        <v>3</v>
      </c>
      <c r="L2317" s="24" t="s">
        <v>10597</v>
      </c>
      <c r="M2317" t="str">
        <f>VLOOKUP(LEFT(Incoming_Data[[#This Row],[Object ID]],1),Lookup[#All],2,FALSE)</f>
        <v>Service Request</v>
      </c>
      <c r="N2317" s="36">
        <f>IFERROR(VLOOKUP(Incoming_Data[[#This Row],[Object ID]],SP_Data[#All],2,FALSE),"")</f>
        <v>41353</v>
      </c>
      <c r="O2317" s="36">
        <f>IFERROR(VLOOKUP(Incoming_Data[[#This Row],[Object ID]],Finalized_Data[#All],2,FALSE),"")</f>
        <v>41384</v>
      </c>
      <c r="P23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7" s="6">
        <f>IFERROR(DATE(YEAR(Incoming_Data[[#This Row],[Incoming Day]]),MONTH(Incoming_Data[[#This Row],[Incoming Day]]),1),"")</f>
        <v>41334</v>
      </c>
      <c r="R2317" s="3">
        <f>DATE(YEAR(Incoming_Data[[#This Row],[Incoming Day]]),1,1)</f>
        <v>41275</v>
      </c>
      <c r="S2317" s="6">
        <f>IFERROR(DATE(YEAR(Incoming_Data[[#This Row],[Completed Day]]),MONTH(Incoming_Data[[#This Row],[Completed Day]]),1),"")</f>
        <v>41334</v>
      </c>
      <c r="T2317" s="6">
        <f>IFERROR(DATE(YEAR(Incoming_Data[[#This Row],[Confirmed Day]]),MONTH(Incoming_Data[[#This Row],[Confirmed Day]]),1),"")</f>
        <v>41365</v>
      </c>
      <c r="U2317" s="12">
        <f>IF(ISNUMBER(Incoming_Data[[#This Row],[Completed Day]]),1,0)</f>
        <v>1</v>
      </c>
      <c r="V2317" s="12">
        <f>IF(ISNUMBER(Incoming_Data[[#This Row],[Confirmed Day]]),1,0)</f>
        <v>1</v>
      </c>
      <c r="X2317" t="s">
        <v>6908</v>
      </c>
      <c r="Y2317" s="36">
        <v>41354</v>
      </c>
    </row>
    <row r="2318" spans="2:25" x14ac:dyDescent="0.25">
      <c r="B2318" s="24" t="s">
        <v>32</v>
      </c>
      <c r="C2318" s="24" t="s">
        <v>19</v>
      </c>
      <c r="D2318" s="24" t="s">
        <v>2211</v>
      </c>
      <c r="E2318" s="24" t="s">
        <v>7263</v>
      </c>
      <c r="F2318" s="24" t="s">
        <v>12220</v>
      </c>
      <c r="G2318" s="36">
        <v>41352</v>
      </c>
      <c r="H2318" s="36">
        <v>41352</v>
      </c>
      <c r="I2318" s="12">
        <v>3</v>
      </c>
      <c r="J2318" s="12">
        <v>3</v>
      </c>
      <c r="K2318" s="12">
        <v>3</v>
      </c>
      <c r="L2318" s="24" t="s">
        <v>10597</v>
      </c>
      <c r="M2318" t="str">
        <f>VLOOKUP(LEFT(Incoming_Data[[#This Row],[Object ID]],1),Lookup[#All],2,FALSE)</f>
        <v>Service Request</v>
      </c>
      <c r="N2318" s="36">
        <f>IFERROR(VLOOKUP(Incoming_Data[[#This Row],[Object ID]],SP_Data[#All],2,FALSE),"")</f>
        <v>41358</v>
      </c>
      <c r="O2318" s="36">
        <f>IFERROR(VLOOKUP(Incoming_Data[[#This Row],[Object ID]],Finalized_Data[#All],2,FALSE),"")</f>
        <v>41389</v>
      </c>
      <c r="P23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18" s="6">
        <f>IFERROR(DATE(YEAR(Incoming_Data[[#This Row],[Incoming Day]]),MONTH(Incoming_Data[[#This Row],[Incoming Day]]),1),"")</f>
        <v>41334</v>
      </c>
      <c r="R2318" s="3">
        <f>DATE(YEAR(Incoming_Data[[#This Row],[Incoming Day]]),1,1)</f>
        <v>41275</v>
      </c>
      <c r="S2318" s="6">
        <f>IFERROR(DATE(YEAR(Incoming_Data[[#This Row],[Completed Day]]),MONTH(Incoming_Data[[#This Row],[Completed Day]]),1),"")</f>
        <v>41334</v>
      </c>
      <c r="T2318" s="6">
        <f>IFERROR(DATE(YEAR(Incoming_Data[[#This Row],[Confirmed Day]]),MONTH(Incoming_Data[[#This Row],[Confirmed Day]]),1),"")</f>
        <v>41365</v>
      </c>
      <c r="U2318" s="12">
        <f>IF(ISNUMBER(Incoming_Data[[#This Row],[Completed Day]]),1,0)</f>
        <v>1</v>
      </c>
      <c r="V2318" s="12">
        <f>IF(ISNUMBER(Incoming_Data[[#This Row],[Confirmed Day]]),1,0)</f>
        <v>1</v>
      </c>
      <c r="X2318" t="s">
        <v>6892</v>
      </c>
      <c r="Y2318" s="36">
        <v>41354</v>
      </c>
    </row>
    <row r="2319" spans="2:25" x14ac:dyDescent="0.25">
      <c r="B2319" s="24" t="s">
        <v>32</v>
      </c>
      <c r="C2319" s="24" t="s">
        <v>19</v>
      </c>
      <c r="D2319" s="24" t="s">
        <v>2211</v>
      </c>
      <c r="E2319" s="24" t="s">
        <v>1615</v>
      </c>
      <c r="F2319" s="24" t="s">
        <v>1616</v>
      </c>
      <c r="G2319" s="36">
        <v>41373</v>
      </c>
      <c r="H2319" s="36">
        <v>41373</v>
      </c>
      <c r="I2319" s="12">
        <v>4</v>
      </c>
      <c r="J2319" s="12">
        <v>4</v>
      </c>
      <c r="K2319" s="12">
        <v>4</v>
      </c>
      <c r="L2319" s="24" t="s">
        <v>10597</v>
      </c>
      <c r="M2319" t="str">
        <f>VLOOKUP(LEFT(Incoming_Data[[#This Row],[Object ID]],1),Lookup[#All],2,FALSE)</f>
        <v>Service Request</v>
      </c>
      <c r="N2319" s="36" t="str">
        <f>IFERROR(VLOOKUP(Incoming_Data[[#This Row],[Object ID]],SP_Data[#All],2,FALSE),"")</f>
        <v/>
      </c>
      <c r="O2319" s="36">
        <f>IFERROR(VLOOKUP(Incoming_Data[[#This Row],[Object ID]],Finalized_Data[#All],2,FALSE),"")</f>
        <v>41383</v>
      </c>
      <c r="P23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319" s="6">
        <f>IFERROR(DATE(YEAR(Incoming_Data[[#This Row],[Incoming Day]]),MONTH(Incoming_Data[[#This Row],[Incoming Day]]),1),"")</f>
        <v>41365</v>
      </c>
      <c r="R2319" s="3">
        <f>DATE(YEAR(Incoming_Data[[#This Row],[Incoming Day]]),1,1)</f>
        <v>41275</v>
      </c>
      <c r="S2319" s="6" t="str">
        <f>IFERROR(DATE(YEAR(Incoming_Data[[#This Row],[Completed Day]]),MONTH(Incoming_Data[[#This Row],[Completed Day]]),1),"")</f>
        <v/>
      </c>
      <c r="T2319" s="6">
        <f>IFERROR(DATE(YEAR(Incoming_Data[[#This Row],[Confirmed Day]]),MONTH(Incoming_Data[[#This Row],[Confirmed Day]]),1),"")</f>
        <v>41365</v>
      </c>
      <c r="U2319" s="12">
        <f>IF(ISNUMBER(Incoming_Data[[#This Row],[Completed Day]]),1,0)</f>
        <v>0</v>
      </c>
      <c r="V2319" s="12">
        <f>IF(ISNUMBER(Incoming_Data[[#This Row],[Confirmed Day]]),1,0)</f>
        <v>1</v>
      </c>
      <c r="X2319" t="s">
        <v>6879</v>
      </c>
      <c r="Y2319" s="36">
        <v>41356</v>
      </c>
    </row>
    <row r="2320" spans="2:25" x14ac:dyDescent="0.25">
      <c r="B2320" s="24" t="s">
        <v>32</v>
      </c>
      <c r="C2320" s="24" t="s">
        <v>19</v>
      </c>
      <c r="D2320" s="24" t="s">
        <v>2211</v>
      </c>
      <c r="E2320" s="24" t="s">
        <v>1667</v>
      </c>
      <c r="F2320" s="24" t="s">
        <v>1668</v>
      </c>
      <c r="G2320" s="36">
        <v>41387</v>
      </c>
      <c r="H2320" s="36">
        <v>41387</v>
      </c>
      <c r="I2320" s="12">
        <v>3</v>
      </c>
      <c r="J2320" s="12">
        <v>3</v>
      </c>
      <c r="K2320" s="12">
        <v>3</v>
      </c>
      <c r="L2320" s="24" t="s">
        <v>10597</v>
      </c>
      <c r="M2320" t="str">
        <f>VLOOKUP(LEFT(Incoming_Data[[#This Row],[Object ID]],1),Lookup[#All],2,FALSE)</f>
        <v>Service Request</v>
      </c>
      <c r="N2320" s="36">
        <f>IFERROR(VLOOKUP(Incoming_Data[[#This Row],[Object ID]],SP_Data[#All],2,FALSE),"")</f>
        <v>41390</v>
      </c>
      <c r="O2320" s="36">
        <f>IFERROR(VLOOKUP(Incoming_Data[[#This Row],[Object ID]],Finalized_Data[#All],2,FALSE),"")</f>
        <v>41421</v>
      </c>
      <c r="P23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0" s="6">
        <f>IFERROR(DATE(YEAR(Incoming_Data[[#This Row],[Incoming Day]]),MONTH(Incoming_Data[[#This Row],[Incoming Day]]),1),"")</f>
        <v>41365</v>
      </c>
      <c r="R2320" s="3">
        <f>DATE(YEAR(Incoming_Data[[#This Row],[Incoming Day]]),1,1)</f>
        <v>41275</v>
      </c>
      <c r="S2320" s="6">
        <f>IFERROR(DATE(YEAR(Incoming_Data[[#This Row],[Completed Day]]),MONTH(Incoming_Data[[#This Row],[Completed Day]]),1),"")</f>
        <v>41365</v>
      </c>
      <c r="T2320" s="6">
        <f>IFERROR(DATE(YEAR(Incoming_Data[[#This Row],[Confirmed Day]]),MONTH(Incoming_Data[[#This Row],[Confirmed Day]]),1),"")</f>
        <v>41395</v>
      </c>
      <c r="U2320" s="12">
        <f>IF(ISNUMBER(Incoming_Data[[#This Row],[Completed Day]]),1,0)</f>
        <v>1</v>
      </c>
      <c r="V2320" s="12">
        <f>IF(ISNUMBER(Incoming_Data[[#This Row],[Confirmed Day]]),1,0)</f>
        <v>1</v>
      </c>
      <c r="X2320" t="s">
        <v>6888</v>
      </c>
      <c r="Y2320" s="36">
        <v>41354</v>
      </c>
    </row>
    <row r="2321" spans="2:25" x14ac:dyDescent="0.25">
      <c r="B2321" s="24" t="s">
        <v>32</v>
      </c>
      <c r="C2321" s="24" t="s">
        <v>19</v>
      </c>
      <c r="D2321" s="24" t="s">
        <v>2211</v>
      </c>
      <c r="E2321" s="24" t="s">
        <v>12221</v>
      </c>
      <c r="F2321" s="24" t="s">
        <v>409</v>
      </c>
      <c r="G2321" s="36">
        <v>41389</v>
      </c>
      <c r="H2321" s="36">
        <v>41388</v>
      </c>
      <c r="I2321" s="12">
        <v>3</v>
      </c>
      <c r="J2321" s="12">
        <v>4</v>
      </c>
      <c r="K2321" s="12">
        <v>4</v>
      </c>
      <c r="L2321" s="24" t="s">
        <v>10599</v>
      </c>
      <c r="M2321" t="str">
        <f>VLOOKUP(LEFT(Incoming_Data[[#This Row],[Object ID]],1),Lookup[#All],2,FALSE)</f>
        <v>Service Request</v>
      </c>
      <c r="N2321" s="36">
        <f>IFERROR(VLOOKUP(Incoming_Data[[#This Row],[Object ID]],SP_Data[#All],2,FALSE),"")</f>
        <v>41409</v>
      </c>
      <c r="O2321" s="36" t="str">
        <f>IFERROR(VLOOKUP(Incoming_Data[[#This Row],[Object ID]],Finalized_Data[#All],2,FALSE),"")</f>
        <v/>
      </c>
      <c r="P23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1" s="6">
        <f>IFERROR(DATE(YEAR(Incoming_Data[[#This Row],[Incoming Day]]),MONTH(Incoming_Data[[#This Row],[Incoming Day]]),1),"")</f>
        <v>41365</v>
      </c>
      <c r="R2321" s="3">
        <f>DATE(YEAR(Incoming_Data[[#This Row],[Incoming Day]]),1,1)</f>
        <v>41275</v>
      </c>
      <c r="S2321" s="6">
        <f>IFERROR(DATE(YEAR(Incoming_Data[[#This Row],[Completed Day]]),MONTH(Incoming_Data[[#This Row],[Completed Day]]),1),"")</f>
        <v>41395</v>
      </c>
      <c r="T2321" s="6" t="str">
        <f>IFERROR(DATE(YEAR(Incoming_Data[[#This Row],[Confirmed Day]]),MONTH(Incoming_Data[[#This Row],[Confirmed Day]]),1),"")</f>
        <v/>
      </c>
      <c r="U2321" s="12">
        <f>IF(ISNUMBER(Incoming_Data[[#This Row],[Completed Day]]),1,0)</f>
        <v>1</v>
      </c>
      <c r="V2321" s="12">
        <f>IF(ISNUMBER(Incoming_Data[[#This Row],[Confirmed Day]]),1,0)</f>
        <v>0</v>
      </c>
      <c r="X2321" t="s">
        <v>6867</v>
      </c>
      <c r="Y2321" s="36">
        <v>41355</v>
      </c>
    </row>
    <row r="2322" spans="2:25" x14ac:dyDescent="0.25">
      <c r="B2322" s="24" t="s">
        <v>32</v>
      </c>
      <c r="C2322" s="24" t="s">
        <v>19</v>
      </c>
      <c r="D2322" s="24" t="s">
        <v>2211</v>
      </c>
      <c r="E2322" s="24" t="s">
        <v>12222</v>
      </c>
      <c r="F2322" s="24" t="s">
        <v>12223</v>
      </c>
      <c r="G2322" s="36">
        <v>41390</v>
      </c>
      <c r="H2322" s="36">
        <v>41390</v>
      </c>
      <c r="I2322" s="12">
        <v>3</v>
      </c>
      <c r="J2322" s="12">
        <v>3</v>
      </c>
      <c r="K2322" s="12">
        <v>3</v>
      </c>
      <c r="L2322" s="24" t="s">
        <v>10599</v>
      </c>
      <c r="M2322" t="str">
        <f>VLOOKUP(LEFT(Incoming_Data[[#This Row],[Object ID]],1),Lookup[#All],2,FALSE)</f>
        <v>Service Request</v>
      </c>
      <c r="N2322" s="36">
        <f>IFERROR(VLOOKUP(Incoming_Data[[#This Row],[Object ID]],SP_Data[#All],2,FALSE),"")</f>
        <v>41426</v>
      </c>
      <c r="O2322" s="36" t="str">
        <f>IFERROR(VLOOKUP(Incoming_Data[[#This Row],[Object ID]],Finalized_Data[#All],2,FALSE),"")</f>
        <v/>
      </c>
      <c r="P23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2" s="6">
        <f>IFERROR(DATE(YEAR(Incoming_Data[[#This Row],[Incoming Day]]),MONTH(Incoming_Data[[#This Row],[Incoming Day]]),1),"")</f>
        <v>41365</v>
      </c>
      <c r="R2322" s="3">
        <f>DATE(YEAR(Incoming_Data[[#This Row],[Incoming Day]]),1,1)</f>
        <v>41275</v>
      </c>
      <c r="S2322" s="6">
        <f>IFERROR(DATE(YEAR(Incoming_Data[[#This Row],[Completed Day]]),MONTH(Incoming_Data[[#This Row],[Completed Day]]),1),"")</f>
        <v>41426</v>
      </c>
      <c r="T2322" s="6" t="str">
        <f>IFERROR(DATE(YEAR(Incoming_Data[[#This Row],[Confirmed Day]]),MONTH(Incoming_Data[[#This Row],[Confirmed Day]]),1),"")</f>
        <v/>
      </c>
      <c r="U2322" s="12">
        <f>IF(ISNUMBER(Incoming_Data[[#This Row],[Completed Day]]),1,0)</f>
        <v>1</v>
      </c>
      <c r="V2322" s="12">
        <f>IF(ISNUMBER(Incoming_Data[[#This Row],[Confirmed Day]]),1,0)</f>
        <v>0</v>
      </c>
      <c r="X2322" t="s">
        <v>6876</v>
      </c>
      <c r="Y2322" s="36">
        <v>41354</v>
      </c>
    </row>
    <row r="2323" spans="2:25" x14ac:dyDescent="0.25">
      <c r="B2323" s="24" t="s">
        <v>32</v>
      </c>
      <c r="C2323" s="24" t="s">
        <v>19</v>
      </c>
      <c r="D2323" s="24" t="s">
        <v>2211</v>
      </c>
      <c r="E2323" s="24" t="s">
        <v>1681</v>
      </c>
      <c r="F2323" s="24" t="s">
        <v>1682</v>
      </c>
      <c r="G2323" s="36">
        <v>41409</v>
      </c>
      <c r="H2323" s="36">
        <v>41409</v>
      </c>
      <c r="I2323" s="12">
        <v>2</v>
      </c>
      <c r="J2323" s="12">
        <v>3</v>
      </c>
      <c r="K2323" s="12">
        <v>3</v>
      </c>
      <c r="L2323" s="24" t="s">
        <v>10597</v>
      </c>
      <c r="M2323" t="str">
        <f>VLOOKUP(LEFT(Incoming_Data[[#This Row],[Object ID]],1),Lookup[#All],2,FALSE)</f>
        <v>Service Request</v>
      </c>
      <c r="N2323" s="36">
        <f>IFERROR(VLOOKUP(Incoming_Data[[#This Row],[Object ID]],SP_Data[#All],2,FALSE),"")</f>
        <v>41416</v>
      </c>
      <c r="O2323" s="36">
        <f>IFERROR(VLOOKUP(Incoming_Data[[#This Row],[Object ID]],Finalized_Data[#All],2,FALSE),"")</f>
        <v>41421</v>
      </c>
      <c r="P23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3" s="6">
        <f>IFERROR(DATE(YEAR(Incoming_Data[[#This Row],[Incoming Day]]),MONTH(Incoming_Data[[#This Row],[Incoming Day]]),1),"")</f>
        <v>41395</v>
      </c>
      <c r="R2323" s="3">
        <f>DATE(YEAR(Incoming_Data[[#This Row],[Incoming Day]]),1,1)</f>
        <v>41275</v>
      </c>
      <c r="S2323" s="6">
        <f>IFERROR(DATE(YEAR(Incoming_Data[[#This Row],[Completed Day]]),MONTH(Incoming_Data[[#This Row],[Completed Day]]),1),"")</f>
        <v>41395</v>
      </c>
      <c r="T2323" s="6">
        <f>IFERROR(DATE(YEAR(Incoming_Data[[#This Row],[Confirmed Day]]),MONTH(Incoming_Data[[#This Row],[Confirmed Day]]),1),"")</f>
        <v>41395</v>
      </c>
      <c r="U2323" s="12">
        <f>IF(ISNUMBER(Incoming_Data[[#This Row],[Completed Day]]),1,0)</f>
        <v>1</v>
      </c>
      <c r="V2323" s="12">
        <f>IF(ISNUMBER(Incoming_Data[[#This Row],[Confirmed Day]]),1,0)</f>
        <v>1</v>
      </c>
      <c r="X2323" t="s">
        <v>6864</v>
      </c>
      <c r="Y2323" s="36">
        <v>41354</v>
      </c>
    </row>
    <row r="2324" spans="2:25" x14ac:dyDescent="0.25">
      <c r="B2324" s="24" t="s">
        <v>32</v>
      </c>
      <c r="C2324" s="24" t="s">
        <v>19</v>
      </c>
      <c r="D2324" s="24" t="s">
        <v>2211</v>
      </c>
      <c r="E2324" s="24" t="s">
        <v>7532</v>
      </c>
      <c r="F2324" s="24" t="s">
        <v>12224</v>
      </c>
      <c r="G2324" s="36">
        <v>41339</v>
      </c>
      <c r="H2324" s="36">
        <v>41339</v>
      </c>
      <c r="I2324" s="12">
        <v>3</v>
      </c>
      <c r="J2324" s="12">
        <v>3</v>
      </c>
      <c r="K2324" s="12">
        <v>3</v>
      </c>
      <c r="L2324" s="24" t="s">
        <v>10597</v>
      </c>
      <c r="M2324" t="str">
        <f>VLOOKUP(LEFT(Incoming_Data[[#This Row],[Object ID]],1),Lookup[#All],2,FALSE)</f>
        <v>Incident</v>
      </c>
      <c r="N2324" s="36">
        <f>IFERROR(VLOOKUP(Incoming_Data[[#This Row],[Object ID]],SP_Data[#All],2,FALSE),"")</f>
        <v>41374</v>
      </c>
      <c r="O2324" s="36">
        <f>IFERROR(VLOOKUP(Incoming_Data[[#This Row],[Object ID]],Finalized_Data[#All],2,FALSE),"")</f>
        <v>41374</v>
      </c>
      <c r="P23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4" s="6">
        <f>IFERROR(DATE(YEAR(Incoming_Data[[#This Row],[Incoming Day]]),MONTH(Incoming_Data[[#This Row],[Incoming Day]]),1),"")</f>
        <v>41334</v>
      </c>
      <c r="R2324" s="3">
        <f>DATE(YEAR(Incoming_Data[[#This Row],[Incoming Day]]),1,1)</f>
        <v>41275</v>
      </c>
      <c r="S2324" s="6">
        <f>IFERROR(DATE(YEAR(Incoming_Data[[#This Row],[Completed Day]]),MONTH(Incoming_Data[[#This Row],[Completed Day]]),1),"")</f>
        <v>41365</v>
      </c>
      <c r="T2324" s="6">
        <f>IFERROR(DATE(YEAR(Incoming_Data[[#This Row],[Confirmed Day]]),MONTH(Incoming_Data[[#This Row],[Confirmed Day]]),1),"")</f>
        <v>41365</v>
      </c>
      <c r="U2324" s="12">
        <f>IF(ISNUMBER(Incoming_Data[[#This Row],[Completed Day]]),1,0)</f>
        <v>1</v>
      </c>
      <c r="V2324" s="12">
        <f>IF(ISNUMBER(Incoming_Data[[#This Row],[Confirmed Day]]),1,0)</f>
        <v>1</v>
      </c>
      <c r="X2324" t="s">
        <v>6845</v>
      </c>
      <c r="Y2324" s="36">
        <v>41354</v>
      </c>
    </row>
    <row r="2325" spans="2:25" x14ac:dyDescent="0.25">
      <c r="B2325" s="24" t="s">
        <v>32</v>
      </c>
      <c r="C2325" s="24" t="s">
        <v>19</v>
      </c>
      <c r="D2325" s="24" t="s">
        <v>2211</v>
      </c>
      <c r="E2325" s="24" t="s">
        <v>7400</v>
      </c>
      <c r="F2325" s="24" t="s">
        <v>12225</v>
      </c>
      <c r="G2325" s="36">
        <v>41351</v>
      </c>
      <c r="H2325" s="36">
        <v>41351</v>
      </c>
      <c r="I2325" s="12">
        <v>1</v>
      </c>
      <c r="J2325" s="12">
        <v>3</v>
      </c>
      <c r="K2325" s="12">
        <v>3</v>
      </c>
      <c r="L2325" s="24" t="s">
        <v>10597</v>
      </c>
      <c r="M2325" t="str">
        <f>VLOOKUP(LEFT(Incoming_Data[[#This Row],[Object ID]],1),Lookup[#All],2,FALSE)</f>
        <v>Incident</v>
      </c>
      <c r="N2325" s="36">
        <f>IFERROR(VLOOKUP(Incoming_Data[[#This Row],[Object ID]],SP_Data[#All],2,FALSE),"")</f>
        <v>41374</v>
      </c>
      <c r="O2325" s="36">
        <f>IFERROR(VLOOKUP(Incoming_Data[[#This Row],[Object ID]],Finalized_Data[#All],2,FALSE),"")</f>
        <v>41374</v>
      </c>
      <c r="P23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5" s="6">
        <f>IFERROR(DATE(YEAR(Incoming_Data[[#This Row],[Incoming Day]]),MONTH(Incoming_Data[[#This Row],[Incoming Day]]),1),"")</f>
        <v>41334</v>
      </c>
      <c r="R2325" s="3">
        <f>DATE(YEAR(Incoming_Data[[#This Row],[Incoming Day]]),1,1)</f>
        <v>41275</v>
      </c>
      <c r="S2325" s="6">
        <f>IFERROR(DATE(YEAR(Incoming_Data[[#This Row],[Completed Day]]),MONTH(Incoming_Data[[#This Row],[Completed Day]]),1),"")</f>
        <v>41365</v>
      </c>
      <c r="T2325" s="6">
        <f>IFERROR(DATE(YEAR(Incoming_Data[[#This Row],[Confirmed Day]]),MONTH(Incoming_Data[[#This Row],[Confirmed Day]]),1),"")</f>
        <v>41365</v>
      </c>
      <c r="U2325" s="12">
        <f>IF(ISNUMBER(Incoming_Data[[#This Row],[Completed Day]]),1,0)</f>
        <v>1</v>
      </c>
      <c r="V2325" s="12">
        <f>IF(ISNUMBER(Incoming_Data[[#This Row],[Confirmed Day]]),1,0)</f>
        <v>1</v>
      </c>
      <c r="X2325" t="s">
        <v>6860</v>
      </c>
      <c r="Y2325" s="36">
        <v>41354</v>
      </c>
    </row>
    <row r="2326" spans="2:25" x14ac:dyDescent="0.25">
      <c r="B2326" s="24" t="s">
        <v>32</v>
      </c>
      <c r="C2326" s="24" t="s">
        <v>19</v>
      </c>
      <c r="D2326" s="24" t="s">
        <v>2211</v>
      </c>
      <c r="E2326" s="24" t="s">
        <v>12226</v>
      </c>
      <c r="F2326" s="24" t="s">
        <v>12227</v>
      </c>
      <c r="G2326" s="36">
        <v>41374</v>
      </c>
      <c r="H2326" s="36">
        <v>41374</v>
      </c>
      <c r="I2326" s="12">
        <v>3</v>
      </c>
      <c r="J2326" s="12">
        <v>3</v>
      </c>
      <c r="K2326" s="12">
        <v>3</v>
      </c>
      <c r="L2326" s="24" t="s">
        <v>10625</v>
      </c>
      <c r="M2326" t="str">
        <f>VLOOKUP(LEFT(Incoming_Data[[#This Row],[Object ID]],1),Lookup[#All],2,FALSE)</f>
        <v>Incident</v>
      </c>
      <c r="N2326" s="36">
        <f>IFERROR(VLOOKUP(Incoming_Data[[#This Row],[Object ID]],SP_Data[#All],2,FALSE),"")</f>
        <v>41404</v>
      </c>
      <c r="O2326" s="36" t="str">
        <f>IFERROR(VLOOKUP(Incoming_Data[[#This Row],[Object ID]],Finalized_Data[#All],2,FALSE),"")</f>
        <v/>
      </c>
      <c r="P23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6" s="6">
        <f>IFERROR(DATE(YEAR(Incoming_Data[[#This Row],[Incoming Day]]),MONTH(Incoming_Data[[#This Row],[Incoming Day]]),1),"")</f>
        <v>41365</v>
      </c>
      <c r="R2326" s="3">
        <f>DATE(YEAR(Incoming_Data[[#This Row],[Incoming Day]]),1,1)</f>
        <v>41275</v>
      </c>
      <c r="S2326" s="6">
        <f>IFERROR(DATE(YEAR(Incoming_Data[[#This Row],[Completed Day]]),MONTH(Incoming_Data[[#This Row],[Completed Day]]),1),"")</f>
        <v>41395</v>
      </c>
      <c r="T2326" s="6" t="str">
        <f>IFERROR(DATE(YEAR(Incoming_Data[[#This Row],[Confirmed Day]]),MONTH(Incoming_Data[[#This Row],[Confirmed Day]]),1),"")</f>
        <v/>
      </c>
      <c r="U2326" s="12">
        <f>IF(ISNUMBER(Incoming_Data[[#This Row],[Completed Day]]),1,0)</f>
        <v>1</v>
      </c>
      <c r="V2326" s="12">
        <f>IF(ISNUMBER(Incoming_Data[[#This Row],[Confirmed Day]]),1,0)</f>
        <v>0</v>
      </c>
      <c r="X2326" t="s">
        <v>6854</v>
      </c>
      <c r="Y2326" s="36">
        <v>41354</v>
      </c>
    </row>
    <row r="2327" spans="2:25" x14ac:dyDescent="0.25">
      <c r="B2327" s="24" t="s">
        <v>32</v>
      </c>
      <c r="C2327" s="24" t="s">
        <v>19</v>
      </c>
      <c r="D2327" s="24" t="s">
        <v>2211</v>
      </c>
      <c r="E2327" s="24" t="s">
        <v>1697</v>
      </c>
      <c r="F2327" s="24" t="s">
        <v>1698</v>
      </c>
      <c r="G2327" s="36">
        <v>41381</v>
      </c>
      <c r="H2327" s="36">
        <v>41381</v>
      </c>
      <c r="I2327" s="12">
        <v>2</v>
      </c>
      <c r="J2327" s="12">
        <v>3</v>
      </c>
      <c r="K2327" s="12">
        <v>3</v>
      </c>
      <c r="L2327" s="24" t="s">
        <v>10597</v>
      </c>
      <c r="M2327" t="str">
        <f>VLOOKUP(LEFT(Incoming_Data[[#This Row],[Object ID]],1),Lookup[#All],2,FALSE)</f>
        <v>Incident</v>
      </c>
      <c r="N2327" s="36">
        <f>IFERROR(VLOOKUP(Incoming_Data[[#This Row],[Object ID]],SP_Data[#All],2,FALSE),"")</f>
        <v>41417</v>
      </c>
      <c r="O2327" s="36">
        <f>IFERROR(VLOOKUP(Incoming_Data[[#This Row],[Object ID]],Finalized_Data[#All],2,FALSE),"")</f>
        <v>41417</v>
      </c>
      <c r="P23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7" s="6">
        <f>IFERROR(DATE(YEAR(Incoming_Data[[#This Row],[Incoming Day]]),MONTH(Incoming_Data[[#This Row],[Incoming Day]]),1),"")</f>
        <v>41365</v>
      </c>
      <c r="R2327" s="3">
        <f>DATE(YEAR(Incoming_Data[[#This Row],[Incoming Day]]),1,1)</f>
        <v>41275</v>
      </c>
      <c r="S2327" s="6">
        <f>IFERROR(DATE(YEAR(Incoming_Data[[#This Row],[Completed Day]]),MONTH(Incoming_Data[[#This Row],[Completed Day]]),1),"")</f>
        <v>41395</v>
      </c>
      <c r="T2327" s="6">
        <f>IFERROR(DATE(YEAR(Incoming_Data[[#This Row],[Confirmed Day]]),MONTH(Incoming_Data[[#This Row],[Confirmed Day]]),1),"")</f>
        <v>41395</v>
      </c>
      <c r="U2327" s="12">
        <f>IF(ISNUMBER(Incoming_Data[[#This Row],[Completed Day]]),1,0)</f>
        <v>1</v>
      </c>
      <c r="V2327" s="12">
        <f>IF(ISNUMBER(Incoming_Data[[#This Row],[Confirmed Day]]),1,0)</f>
        <v>1</v>
      </c>
      <c r="X2327" t="s">
        <v>6836</v>
      </c>
      <c r="Y2327" s="36">
        <v>41354</v>
      </c>
    </row>
    <row r="2328" spans="2:25" x14ac:dyDescent="0.25">
      <c r="B2328" s="24" t="s">
        <v>32</v>
      </c>
      <c r="C2328" s="24" t="s">
        <v>19</v>
      </c>
      <c r="D2328" s="24" t="s">
        <v>2211</v>
      </c>
      <c r="E2328" s="24" t="s">
        <v>12228</v>
      </c>
      <c r="F2328" s="24" t="s">
        <v>12229</v>
      </c>
      <c r="G2328" s="36">
        <v>41382</v>
      </c>
      <c r="H2328" s="36">
        <v>41382</v>
      </c>
      <c r="I2328" s="12">
        <v>2</v>
      </c>
      <c r="J2328" s="12">
        <v>3</v>
      </c>
      <c r="K2328" s="12">
        <v>3</v>
      </c>
      <c r="L2328" s="24" t="s">
        <v>10625</v>
      </c>
      <c r="M2328" t="str">
        <f>VLOOKUP(LEFT(Incoming_Data[[#This Row],[Object ID]],1),Lookup[#All],2,FALSE)</f>
        <v>Incident</v>
      </c>
      <c r="N2328" s="36">
        <f>IFERROR(VLOOKUP(Incoming_Data[[#This Row],[Object ID]],SP_Data[#All],2,FALSE),"")</f>
        <v>41419</v>
      </c>
      <c r="O2328" s="36" t="str">
        <f>IFERROR(VLOOKUP(Incoming_Data[[#This Row],[Object ID]],Finalized_Data[#All],2,FALSE),"")</f>
        <v/>
      </c>
      <c r="P23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8" s="6">
        <f>IFERROR(DATE(YEAR(Incoming_Data[[#This Row],[Incoming Day]]),MONTH(Incoming_Data[[#This Row],[Incoming Day]]),1),"")</f>
        <v>41365</v>
      </c>
      <c r="R2328" s="3">
        <f>DATE(YEAR(Incoming_Data[[#This Row],[Incoming Day]]),1,1)</f>
        <v>41275</v>
      </c>
      <c r="S2328" s="6">
        <f>IFERROR(DATE(YEAR(Incoming_Data[[#This Row],[Completed Day]]),MONTH(Incoming_Data[[#This Row],[Completed Day]]),1),"")</f>
        <v>41395</v>
      </c>
      <c r="T2328" s="6" t="str">
        <f>IFERROR(DATE(YEAR(Incoming_Data[[#This Row],[Confirmed Day]]),MONTH(Incoming_Data[[#This Row],[Confirmed Day]]),1),"")</f>
        <v/>
      </c>
      <c r="U2328" s="12">
        <f>IF(ISNUMBER(Incoming_Data[[#This Row],[Completed Day]]),1,0)</f>
        <v>1</v>
      </c>
      <c r="V2328" s="12">
        <f>IF(ISNUMBER(Incoming_Data[[#This Row],[Confirmed Day]]),1,0)</f>
        <v>0</v>
      </c>
      <c r="X2328" t="s">
        <v>6832</v>
      </c>
      <c r="Y2328" s="36">
        <v>41355</v>
      </c>
    </row>
    <row r="2329" spans="2:25" x14ac:dyDescent="0.25">
      <c r="B2329" s="24" t="s">
        <v>32</v>
      </c>
      <c r="C2329" s="24" t="s">
        <v>19</v>
      </c>
      <c r="D2329" s="24" t="s">
        <v>2211</v>
      </c>
      <c r="E2329" s="24" t="s">
        <v>12230</v>
      </c>
      <c r="F2329" s="24" t="s">
        <v>12231</v>
      </c>
      <c r="G2329" s="36">
        <v>41388</v>
      </c>
      <c r="H2329" s="36">
        <v>41388</v>
      </c>
      <c r="I2329" s="12">
        <v>2</v>
      </c>
      <c r="J2329" s="12">
        <v>2</v>
      </c>
      <c r="K2329" s="12">
        <v>2</v>
      </c>
      <c r="L2329" s="24" t="s">
        <v>10625</v>
      </c>
      <c r="M2329" t="str">
        <f>VLOOKUP(LEFT(Incoming_Data[[#This Row],[Object ID]],1),Lookup[#All],2,FALSE)</f>
        <v>Incident</v>
      </c>
      <c r="N2329" s="36">
        <f>IFERROR(VLOOKUP(Incoming_Data[[#This Row],[Object ID]],SP_Data[#All],2,FALSE),"")</f>
        <v>41395</v>
      </c>
      <c r="O2329" s="36" t="str">
        <f>IFERROR(VLOOKUP(Incoming_Data[[#This Row],[Object ID]],Finalized_Data[#All],2,FALSE),"")</f>
        <v/>
      </c>
      <c r="P23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29" s="6">
        <f>IFERROR(DATE(YEAR(Incoming_Data[[#This Row],[Incoming Day]]),MONTH(Incoming_Data[[#This Row],[Incoming Day]]),1),"")</f>
        <v>41365</v>
      </c>
      <c r="R2329" s="3">
        <f>DATE(YEAR(Incoming_Data[[#This Row],[Incoming Day]]),1,1)</f>
        <v>41275</v>
      </c>
      <c r="S2329" s="6">
        <f>IFERROR(DATE(YEAR(Incoming_Data[[#This Row],[Completed Day]]),MONTH(Incoming_Data[[#This Row],[Completed Day]]),1),"")</f>
        <v>41395</v>
      </c>
      <c r="T2329" s="6" t="str">
        <f>IFERROR(DATE(YEAR(Incoming_Data[[#This Row],[Confirmed Day]]),MONTH(Incoming_Data[[#This Row],[Confirmed Day]]),1),"")</f>
        <v/>
      </c>
      <c r="U2329" s="12">
        <f>IF(ISNUMBER(Incoming_Data[[#This Row],[Completed Day]]),1,0)</f>
        <v>1</v>
      </c>
      <c r="V2329" s="12">
        <f>IF(ISNUMBER(Incoming_Data[[#This Row],[Confirmed Day]]),1,0)</f>
        <v>0</v>
      </c>
      <c r="X2329" t="s">
        <v>6801</v>
      </c>
      <c r="Y2329" s="36">
        <v>41355</v>
      </c>
    </row>
    <row r="2330" spans="2:25" x14ac:dyDescent="0.25">
      <c r="B2330" s="24" t="s">
        <v>32</v>
      </c>
      <c r="C2330" s="24" t="s">
        <v>19</v>
      </c>
      <c r="D2330" s="24" t="s">
        <v>2211</v>
      </c>
      <c r="E2330" s="24" t="s">
        <v>1719</v>
      </c>
      <c r="F2330" s="24" t="s">
        <v>1720</v>
      </c>
      <c r="G2330" s="36">
        <v>41395</v>
      </c>
      <c r="H2330" s="36">
        <v>41395</v>
      </c>
      <c r="I2330" s="12">
        <v>3</v>
      </c>
      <c r="J2330" s="12">
        <v>2</v>
      </c>
      <c r="K2330" s="12">
        <v>2</v>
      </c>
      <c r="L2330" s="24" t="s">
        <v>10597</v>
      </c>
      <c r="M2330" t="str">
        <f>VLOOKUP(LEFT(Incoming_Data[[#This Row],[Object ID]],1),Lookup[#All],2,FALSE)</f>
        <v>Incident</v>
      </c>
      <c r="N2330" s="36">
        <f>IFERROR(VLOOKUP(Incoming_Data[[#This Row],[Object ID]],SP_Data[#All],2,FALSE),"")</f>
        <v>41396</v>
      </c>
      <c r="O2330" s="36">
        <f>IFERROR(VLOOKUP(Incoming_Data[[#This Row],[Object ID]],Finalized_Data[#All],2,FALSE),"")</f>
        <v>41427</v>
      </c>
      <c r="P23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0" s="6">
        <f>IFERROR(DATE(YEAR(Incoming_Data[[#This Row],[Incoming Day]]),MONTH(Incoming_Data[[#This Row],[Incoming Day]]),1),"")</f>
        <v>41395</v>
      </c>
      <c r="R2330" s="3">
        <f>DATE(YEAR(Incoming_Data[[#This Row],[Incoming Day]]),1,1)</f>
        <v>41275</v>
      </c>
      <c r="S2330" s="6">
        <f>IFERROR(DATE(YEAR(Incoming_Data[[#This Row],[Completed Day]]),MONTH(Incoming_Data[[#This Row],[Completed Day]]),1),"")</f>
        <v>41395</v>
      </c>
      <c r="T2330" s="6">
        <f>IFERROR(DATE(YEAR(Incoming_Data[[#This Row],[Confirmed Day]]),MONTH(Incoming_Data[[#This Row],[Confirmed Day]]),1),"")</f>
        <v>41426</v>
      </c>
      <c r="U2330" s="12">
        <f>IF(ISNUMBER(Incoming_Data[[#This Row],[Completed Day]]),1,0)</f>
        <v>1</v>
      </c>
      <c r="V2330" s="12">
        <f>IF(ISNUMBER(Incoming_Data[[#This Row],[Confirmed Day]]),1,0)</f>
        <v>1</v>
      </c>
      <c r="X2330" t="s">
        <v>6825</v>
      </c>
      <c r="Y2330" s="36">
        <v>41355</v>
      </c>
    </row>
    <row r="2331" spans="2:25" x14ac:dyDescent="0.25">
      <c r="B2331" s="24" t="s">
        <v>32</v>
      </c>
      <c r="C2331" s="24" t="s">
        <v>19</v>
      </c>
      <c r="D2331" s="24" t="s">
        <v>2208</v>
      </c>
      <c r="E2331" s="24" t="s">
        <v>1599</v>
      </c>
      <c r="F2331" s="24" t="s">
        <v>1600</v>
      </c>
      <c r="G2331" s="36">
        <v>41360</v>
      </c>
      <c r="H2331" s="36">
        <v>41360</v>
      </c>
      <c r="I2331" s="12">
        <v>3</v>
      </c>
      <c r="J2331" s="12">
        <v>3</v>
      </c>
      <c r="K2331" s="12">
        <v>3</v>
      </c>
      <c r="L2331" s="24" t="s">
        <v>10597</v>
      </c>
      <c r="M2331" t="str">
        <f>VLOOKUP(LEFT(Incoming_Data[[#This Row],[Object ID]],1),Lookup[#All],2,FALSE)</f>
        <v>Service Request</v>
      </c>
      <c r="N2331" s="36">
        <f>IFERROR(VLOOKUP(Incoming_Data[[#This Row],[Object ID]],SP_Data[#All],2,FALSE),"")</f>
        <v>41374</v>
      </c>
      <c r="O2331" s="36">
        <f>IFERROR(VLOOKUP(Incoming_Data[[#This Row],[Object ID]],Finalized_Data[#All],2,FALSE),"")</f>
        <v>41414</v>
      </c>
      <c r="P23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1" s="6">
        <f>IFERROR(DATE(YEAR(Incoming_Data[[#This Row],[Incoming Day]]),MONTH(Incoming_Data[[#This Row],[Incoming Day]]),1),"")</f>
        <v>41334</v>
      </c>
      <c r="R2331" s="3">
        <f>DATE(YEAR(Incoming_Data[[#This Row],[Incoming Day]]),1,1)</f>
        <v>41275</v>
      </c>
      <c r="S2331" s="6">
        <f>IFERROR(DATE(YEAR(Incoming_Data[[#This Row],[Completed Day]]),MONTH(Incoming_Data[[#This Row],[Completed Day]]),1),"")</f>
        <v>41365</v>
      </c>
      <c r="T2331" s="6">
        <f>IFERROR(DATE(YEAR(Incoming_Data[[#This Row],[Confirmed Day]]),MONTH(Incoming_Data[[#This Row],[Confirmed Day]]),1),"")</f>
        <v>41395</v>
      </c>
      <c r="U2331" s="12">
        <f>IF(ISNUMBER(Incoming_Data[[#This Row],[Completed Day]]),1,0)</f>
        <v>1</v>
      </c>
      <c r="V2331" s="12">
        <f>IF(ISNUMBER(Incoming_Data[[#This Row],[Confirmed Day]]),1,0)</f>
        <v>1</v>
      </c>
      <c r="X2331" t="s">
        <v>6806</v>
      </c>
      <c r="Y2331" s="36">
        <v>41355</v>
      </c>
    </row>
    <row r="2332" spans="2:25" x14ac:dyDescent="0.25">
      <c r="B2332" s="24" t="s">
        <v>32</v>
      </c>
      <c r="C2332" s="24" t="s">
        <v>19</v>
      </c>
      <c r="D2332" s="24" t="s">
        <v>2208</v>
      </c>
      <c r="E2332" s="24" t="s">
        <v>6023</v>
      </c>
      <c r="F2332" s="24" t="s">
        <v>12232</v>
      </c>
      <c r="G2332" s="36">
        <v>41366</v>
      </c>
      <c r="H2332" s="36">
        <v>41366</v>
      </c>
      <c r="I2332" s="12">
        <v>3</v>
      </c>
      <c r="J2332" s="12">
        <v>3</v>
      </c>
      <c r="K2332" s="12">
        <v>3</v>
      </c>
      <c r="L2332" s="24" t="s">
        <v>10597</v>
      </c>
      <c r="M2332" t="str">
        <f>VLOOKUP(LEFT(Incoming_Data[[#This Row],[Object ID]],1),Lookup[#All],2,FALSE)</f>
        <v>Service Request</v>
      </c>
      <c r="N2332" s="36" t="str">
        <f>IFERROR(VLOOKUP(Incoming_Data[[#This Row],[Object ID]],SP_Data[#All],2,FALSE),"")</f>
        <v/>
      </c>
      <c r="O2332" s="36">
        <f>IFERROR(VLOOKUP(Incoming_Data[[#This Row],[Object ID]],Finalized_Data[#All],2,FALSE),"")</f>
        <v>41403</v>
      </c>
      <c r="P23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332" s="6">
        <f>IFERROR(DATE(YEAR(Incoming_Data[[#This Row],[Incoming Day]]),MONTH(Incoming_Data[[#This Row],[Incoming Day]]),1),"")</f>
        <v>41365</v>
      </c>
      <c r="R2332" s="3">
        <f>DATE(YEAR(Incoming_Data[[#This Row],[Incoming Day]]),1,1)</f>
        <v>41275</v>
      </c>
      <c r="S2332" s="6" t="str">
        <f>IFERROR(DATE(YEAR(Incoming_Data[[#This Row],[Completed Day]]),MONTH(Incoming_Data[[#This Row],[Completed Day]]),1),"")</f>
        <v/>
      </c>
      <c r="T2332" s="6">
        <f>IFERROR(DATE(YEAR(Incoming_Data[[#This Row],[Confirmed Day]]),MONTH(Incoming_Data[[#This Row],[Confirmed Day]]),1),"")</f>
        <v>41395</v>
      </c>
      <c r="U2332" s="12">
        <f>IF(ISNUMBER(Incoming_Data[[#This Row],[Completed Day]]),1,0)</f>
        <v>0</v>
      </c>
      <c r="V2332" s="12">
        <f>IF(ISNUMBER(Incoming_Data[[#This Row],[Confirmed Day]]),1,0)</f>
        <v>1</v>
      </c>
      <c r="X2332" t="s">
        <v>6796</v>
      </c>
      <c r="Y2332" s="36">
        <v>41355</v>
      </c>
    </row>
    <row r="2333" spans="2:25" x14ac:dyDescent="0.25">
      <c r="B2333" s="24" t="s">
        <v>32</v>
      </c>
      <c r="C2333" s="24" t="s">
        <v>19</v>
      </c>
      <c r="D2333" s="24" t="s">
        <v>2208</v>
      </c>
      <c r="E2333" s="24" t="s">
        <v>12233</v>
      </c>
      <c r="F2333" s="24" t="s">
        <v>12234</v>
      </c>
      <c r="G2333" s="36">
        <v>41395</v>
      </c>
      <c r="H2333" s="36">
        <v>41395</v>
      </c>
      <c r="I2333" s="12">
        <v>2</v>
      </c>
      <c r="J2333" s="12">
        <v>3</v>
      </c>
      <c r="K2333" s="12">
        <v>3</v>
      </c>
      <c r="L2333" s="24" t="s">
        <v>10599</v>
      </c>
      <c r="M2333" t="str">
        <f>VLOOKUP(LEFT(Incoming_Data[[#This Row],[Object ID]],1),Lookup[#All],2,FALSE)</f>
        <v>Service Request</v>
      </c>
      <c r="N2333" s="36">
        <f>IFERROR(VLOOKUP(Incoming_Data[[#This Row],[Object ID]],SP_Data[#All],2,FALSE),"")</f>
        <v>41408</v>
      </c>
      <c r="O2333" s="36" t="str">
        <f>IFERROR(VLOOKUP(Incoming_Data[[#This Row],[Object ID]],Finalized_Data[#All],2,FALSE),"")</f>
        <v/>
      </c>
      <c r="P23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3" s="6">
        <f>IFERROR(DATE(YEAR(Incoming_Data[[#This Row],[Incoming Day]]),MONTH(Incoming_Data[[#This Row],[Incoming Day]]),1),"")</f>
        <v>41395</v>
      </c>
      <c r="R2333" s="3">
        <f>DATE(YEAR(Incoming_Data[[#This Row],[Incoming Day]]),1,1)</f>
        <v>41275</v>
      </c>
      <c r="S2333" s="6">
        <f>IFERROR(DATE(YEAR(Incoming_Data[[#This Row],[Completed Day]]),MONTH(Incoming_Data[[#This Row],[Completed Day]]),1),"")</f>
        <v>41395</v>
      </c>
      <c r="T2333" s="6" t="str">
        <f>IFERROR(DATE(YEAR(Incoming_Data[[#This Row],[Confirmed Day]]),MONTH(Incoming_Data[[#This Row],[Confirmed Day]]),1),"")</f>
        <v/>
      </c>
      <c r="U2333" s="12">
        <f>IF(ISNUMBER(Incoming_Data[[#This Row],[Completed Day]]),1,0)</f>
        <v>1</v>
      </c>
      <c r="V2333" s="12">
        <f>IF(ISNUMBER(Incoming_Data[[#This Row],[Confirmed Day]]),1,0)</f>
        <v>0</v>
      </c>
      <c r="X2333" t="s">
        <v>6791</v>
      </c>
      <c r="Y2333" s="36">
        <v>41369</v>
      </c>
    </row>
    <row r="2334" spans="2:25" x14ac:dyDescent="0.25">
      <c r="B2334" s="24" t="s">
        <v>32</v>
      </c>
      <c r="C2334" s="24" t="s">
        <v>19</v>
      </c>
      <c r="D2334" s="24" t="s">
        <v>2208</v>
      </c>
      <c r="E2334" s="24" t="s">
        <v>12235</v>
      </c>
      <c r="F2334" s="24" t="s">
        <v>12236</v>
      </c>
      <c r="G2334" s="36">
        <v>41395</v>
      </c>
      <c r="H2334" s="36">
        <v>41395</v>
      </c>
      <c r="I2334" s="12">
        <v>3</v>
      </c>
      <c r="J2334" s="12">
        <v>3</v>
      </c>
      <c r="K2334" s="12">
        <v>3</v>
      </c>
      <c r="L2334" s="24" t="s">
        <v>10602</v>
      </c>
      <c r="M2334" t="str">
        <f>VLOOKUP(LEFT(Incoming_Data[[#This Row],[Object ID]],1),Lookup[#All],2,FALSE)</f>
        <v>Service Request</v>
      </c>
      <c r="N2334" s="36" t="str">
        <f>IFERROR(VLOOKUP(Incoming_Data[[#This Row],[Object ID]],SP_Data[#All],2,FALSE),"")</f>
        <v/>
      </c>
      <c r="O2334" s="36" t="str">
        <f>IFERROR(VLOOKUP(Incoming_Data[[#This Row],[Object ID]],Finalized_Data[#All],2,FALSE),"")</f>
        <v/>
      </c>
      <c r="P23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4" s="6">
        <f>IFERROR(DATE(YEAR(Incoming_Data[[#This Row],[Incoming Day]]),MONTH(Incoming_Data[[#This Row],[Incoming Day]]),1),"")</f>
        <v>41395</v>
      </c>
      <c r="R2334" s="3">
        <f>DATE(YEAR(Incoming_Data[[#This Row],[Incoming Day]]),1,1)</f>
        <v>41275</v>
      </c>
      <c r="S2334" s="6" t="str">
        <f>IFERROR(DATE(YEAR(Incoming_Data[[#This Row],[Completed Day]]),MONTH(Incoming_Data[[#This Row],[Completed Day]]),1),"")</f>
        <v/>
      </c>
      <c r="T2334" s="6" t="str">
        <f>IFERROR(DATE(YEAR(Incoming_Data[[#This Row],[Confirmed Day]]),MONTH(Incoming_Data[[#This Row],[Confirmed Day]]),1),"")</f>
        <v/>
      </c>
      <c r="U2334" s="12">
        <f>IF(ISNUMBER(Incoming_Data[[#This Row],[Completed Day]]),1,0)</f>
        <v>0</v>
      </c>
      <c r="V2334" s="12">
        <f>IF(ISNUMBER(Incoming_Data[[#This Row],[Confirmed Day]]),1,0)</f>
        <v>0</v>
      </c>
      <c r="X2334" t="s">
        <v>10915</v>
      </c>
      <c r="Y2334" s="36">
        <v>41408</v>
      </c>
    </row>
    <row r="2335" spans="2:25" x14ac:dyDescent="0.25">
      <c r="B2335" s="24" t="s">
        <v>32</v>
      </c>
      <c r="C2335" s="24" t="s">
        <v>19</v>
      </c>
      <c r="D2335" s="24" t="s">
        <v>2208</v>
      </c>
      <c r="E2335" s="24" t="s">
        <v>12237</v>
      </c>
      <c r="F2335" s="24" t="s">
        <v>12238</v>
      </c>
      <c r="G2335" s="36">
        <v>41400</v>
      </c>
      <c r="H2335" s="36">
        <v>41400</v>
      </c>
      <c r="I2335" s="12">
        <v>4</v>
      </c>
      <c r="J2335" s="12">
        <v>4</v>
      </c>
      <c r="K2335" s="12">
        <v>4</v>
      </c>
      <c r="L2335" s="24" t="s">
        <v>10602</v>
      </c>
      <c r="M2335" t="str">
        <f>VLOOKUP(LEFT(Incoming_Data[[#This Row],[Object ID]],1),Lookup[#All],2,FALSE)</f>
        <v>Service Request</v>
      </c>
      <c r="N2335" s="36" t="str">
        <f>IFERROR(VLOOKUP(Incoming_Data[[#This Row],[Object ID]],SP_Data[#All],2,FALSE),"")</f>
        <v/>
      </c>
      <c r="O2335" s="36" t="str">
        <f>IFERROR(VLOOKUP(Incoming_Data[[#This Row],[Object ID]],Finalized_Data[#All],2,FALSE),"")</f>
        <v/>
      </c>
      <c r="P23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5" s="6">
        <f>IFERROR(DATE(YEAR(Incoming_Data[[#This Row],[Incoming Day]]),MONTH(Incoming_Data[[#This Row],[Incoming Day]]),1),"")</f>
        <v>41395</v>
      </c>
      <c r="R2335" s="3">
        <f>DATE(YEAR(Incoming_Data[[#This Row],[Incoming Day]]),1,1)</f>
        <v>41275</v>
      </c>
      <c r="S2335" s="6" t="str">
        <f>IFERROR(DATE(YEAR(Incoming_Data[[#This Row],[Completed Day]]),MONTH(Incoming_Data[[#This Row],[Completed Day]]),1),"")</f>
        <v/>
      </c>
      <c r="T2335" s="6" t="str">
        <f>IFERROR(DATE(YEAR(Incoming_Data[[#This Row],[Confirmed Day]]),MONTH(Incoming_Data[[#This Row],[Confirmed Day]]),1),"")</f>
        <v/>
      </c>
      <c r="U2335" s="12">
        <f>IF(ISNUMBER(Incoming_Data[[#This Row],[Completed Day]]),1,0)</f>
        <v>0</v>
      </c>
      <c r="V2335" s="12">
        <f>IF(ISNUMBER(Incoming_Data[[#This Row],[Confirmed Day]]),1,0)</f>
        <v>0</v>
      </c>
      <c r="X2335" t="s">
        <v>6780</v>
      </c>
      <c r="Y2335" s="36">
        <v>41366</v>
      </c>
    </row>
    <row r="2336" spans="2:25" x14ac:dyDescent="0.25">
      <c r="B2336" s="24" t="s">
        <v>32</v>
      </c>
      <c r="C2336" s="24" t="s">
        <v>19</v>
      </c>
      <c r="D2336" s="24" t="s">
        <v>2208</v>
      </c>
      <c r="E2336" s="24" t="s">
        <v>12239</v>
      </c>
      <c r="F2336" s="24" t="s">
        <v>12240</v>
      </c>
      <c r="G2336" s="36">
        <v>41404</v>
      </c>
      <c r="H2336" s="36">
        <v>41404</v>
      </c>
      <c r="I2336" s="12">
        <v>3</v>
      </c>
      <c r="J2336" s="12">
        <v>3</v>
      </c>
      <c r="K2336" s="12">
        <v>3</v>
      </c>
      <c r="L2336" s="24" t="s">
        <v>10625</v>
      </c>
      <c r="M2336" t="str">
        <f>VLOOKUP(LEFT(Incoming_Data[[#This Row],[Object ID]],1),Lookup[#All],2,FALSE)</f>
        <v>Incident</v>
      </c>
      <c r="N2336" s="36">
        <f>IFERROR(VLOOKUP(Incoming_Data[[#This Row],[Object ID]],SP_Data[#All],2,FALSE),"")</f>
        <v>41408</v>
      </c>
      <c r="O2336" s="36" t="str">
        <f>IFERROR(VLOOKUP(Incoming_Data[[#This Row],[Object ID]],Finalized_Data[#All],2,FALSE),"")</f>
        <v/>
      </c>
      <c r="P23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6" s="6">
        <f>IFERROR(DATE(YEAR(Incoming_Data[[#This Row],[Incoming Day]]),MONTH(Incoming_Data[[#This Row],[Incoming Day]]),1),"")</f>
        <v>41395</v>
      </c>
      <c r="R2336" s="3">
        <f>DATE(YEAR(Incoming_Data[[#This Row],[Incoming Day]]),1,1)</f>
        <v>41275</v>
      </c>
      <c r="S2336" s="6">
        <f>IFERROR(DATE(YEAR(Incoming_Data[[#This Row],[Completed Day]]),MONTH(Incoming_Data[[#This Row],[Completed Day]]),1),"")</f>
        <v>41395</v>
      </c>
      <c r="T2336" s="6" t="str">
        <f>IFERROR(DATE(YEAR(Incoming_Data[[#This Row],[Confirmed Day]]),MONTH(Incoming_Data[[#This Row],[Confirmed Day]]),1),"")</f>
        <v/>
      </c>
      <c r="U2336" s="12">
        <f>IF(ISNUMBER(Incoming_Data[[#This Row],[Completed Day]]),1,0)</f>
        <v>1</v>
      </c>
      <c r="V2336" s="12">
        <f>IF(ISNUMBER(Incoming_Data[[#This Row],[Confirmed Day]]),1,0)</f>
        <v>0</v>
      </c>
      <c r="X2336" t="s">
        <v>6754</v>
      </c>
      <c r="Y2336" s="36">
        <v>41355</v>
      </c>
    </row>
    <row r="2337" spans="2:25" x14ac:dyDescent="0.25">
      <c r="B2337" s="24" t="s">
        <v>32</v>
      </c>
      <c r="C2337" s="24" t="s">
        <v>19</v>
      </c>
      <c r="D2337" s="24" t="s">
        <v>2208</v>
      </c>
      <c r="E2337" s="24" t="s">
        <v>12241</v>
      </c>
      <c r="F2337" s="24" t="s">
        <v>12242</v>
      </c>
      <c r="G2337" s="36">
        <v>41407</v>
      </c>
      <c r="H2337" s="36">
        <v>41407</v>
      </c>
      <c r="I2337" s="12">
        <v>3</v>
      </c>
      <c r="J2337" s="12">
        <v>3</v>
      </c>
      <c r="K2337" s="12">
        <v>4</v>
      </c>
      <c r="L2337" s="24" t="s">
        <v>10625</v>
      </c>
      <c r="M2337" t="str">
        <f>VLOOKUP(LEFT(Incoming_Data[[#This Row],[Object ID]],1),Lookup[#All],2,FALSE)</f>
        <v>Incident</v>
      </c>
      <c r="N2337" s="36">
        <f>IFERROR(VLOOKUP(Incoming_Data[[#This Row],[Object ID]],SP_Data[#All],2,FALSE),"")</f>
        <v>41425</v>
      </c>
      <c r="O2337" s="36" t="str">
        <f>IFERROR(VLOOKUP(Incoming_Data[[#This Row],[Object ID]],Finalized_Data[#All],2,FALSE),"")</f>
        <v/>
      </c>
      <c r="P23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7" s="6">
        <f>IFERROR(DATE(YEAR(Incoming_Data[[#This Row],[Incoming Day]]),MONTH(Incoming_Data[[#This Row],[Incoming Day]]),1),"")</f>
        <v>41395</v>
      </c>
      <c r="R2337" s="3">
        <f>DATE(YEAR(Incoming_Data[[#This Row],[Incoming Day]]),1,1)</f>
        <v>41275</v>
      </c>
      <c r="S2337" s="6">
        <f>IFERROR(DATE(YEAR(Incoming_Data[[#This Row],[Completed Day]]),MONTH(Incoming_Data[[#This Row],[Completed Day]]),1),"")</f>
        <v>41395</v>
      </c>
      <c r="T2337" s="6" t="str">
        <f>IFERROR(DATE(YEAR(Incoming_Data[[#This Row],[Confirmed Day]]),MONTH(Incoming_Data[[#This Row],[Confirmed Day]]),1),"")</f>
        <v/>
      </c>
      <c r="U2337" s="12">
        <f>IF(ISNUMBER(Incoming_Data[[#This Row],[Completed Day]]),1,0)</f>
        <v>1</v>
      </c>
      <c r="V2337" s="12">
        <f>IF(ISNUMBER(Incoming_Data[[#This Row],[Confirmed Day]]),1,0)</f>
        <v>0</v>
      </c>
      <c r="X2337" t="s">
        <v>6759</v>
      </c>
      <c r="Y2337" s="36">
        <v>41355</v>
      </c>
    </row>
    <row r="2338" spans="2:25" x14ac:dyDescent="0.25">
      <c r="B2338" s="24" t="s">
        <v>32</v>
      </c>
      <c r="C2338" s="24" t="s">
        <v>19</v>
      </c>
      <c r="D2338" s="24" t="s">
        <v>2208</v>
      </c>
      <c r="E2338" s="24" t="s">
        <v>1731</v>
      </c>
      <c r="F2338" s="24" t="s">
        <v>1732</v>
      </c>
      <c r="G2338" s="36">
        <v>41417</v>
      </c>
      <c r="H2338" s="36">
        <v>41417</v>
      </c>
      <c r="I2338" s="12">
        <v>3</v>
      </c>
      <c r="J2338" s="12">
        <v>3</v>
      </c>
      <c r="K2338" s="12">
        <v>3</v>
      </c>
      <c r="L2338" s="24" t="s">
        <v>10597</v>
      </c>
      <c r="M2338" t="str">
        <f>VLOOKUP(LEFT(Incoming_Data[[#This Row],[Object ID]],1),Lookup[#All],2,FALSE)</f>
        <v>Incident</v>
      </c>
      <c r="N2338" s="36">
        <f>IFERROR(VLOOKUP(Incoming_Data[[#This Row],[Object ID]],SP_Data[#All],2,FALSE),"")</f>
        <v>41418</v>
      </c>
      <c r="O2338" s="36">
        <f>IFERROR(VLOOKUP(Incoming_Data[[#This Row],[Object ID]],Finalized_Data[#All],2,FALSE),"")</f>
        <v>41418</v>
      </c>
      <c r="P23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8" s="6">
        <f>IFERROR(DATE(YEAR(Incoming_Data[[#This Row],[Incoming Day]]),MONTH(Incoming_Data[[#This Row],[Incoming Day]]),1),"")</f>
        <v>41395</v>
      </c>
      <c r="R2338" s="3">
        <f>DATE(YEAR(Incoming_Data[[#This Row],[Incoming Day]]),1,1)</f>
        <v>41275</v>
      </c>
      <c r="S2338" s="6">
        <f>IFERROR(DATE(YEAR(Incoming_Data[[#This Row],[Completed Day]]),MONTH(Incoming_Data[[#This Row],[Completed Day]]),1),"")</f>
        <v>41395</v>
      </c>
      <c r="T2338" s="6">
        <f>IFERROR(DATE(YEAR(Incoming_Data[[#This Row],[Confirmed Day]]),MONTH(Incoming_Data[[#This Row],[Confirmed Day]]),1),"")</f>
        <v>41395</v>
      </c>
      <c r="U2338" s="12">
        <f>IF(ISNUMBER(Incoming_Data[[#This Row],[Completed Day]]),1,0)</f>
        <v>1</v>
      </c>
      <c r="V2338" s="12">
        <f>IF(ISNUMBER(Incoming_Data[[#This Row],[Confirmed Day]]),1,0)</f>
        <v>1</v>
      </c>
      <c r="X2338" t="s">
        <v>6704</v>
      </c>
      <c r="Y2338" s="36">
        <v>41356</v>
      </c>
    </row>
    <row r="2339" spans="2:25" x14ac:dyDescent="0.25">
      <c r="B2339" s="24" t="s">
        <v>32</v>
      </c>
      <c r="C2339" s="24" t="s">
        <v>19</v>
      </c>
      <c r="D2339" s="24" t="s">
        <v>2210</v>
      </c>
      <c r="E2339" s="24" t="s">
        <v>9816</v>
      </c>
      <c r="F2339" s="24" t="s">
        <v>12243</v>
      </c>
      <c r="G2339" s="36">
        <v>41318</v>
      </c>
      <c r="H2339" s="36">
        <v>41318</v>
      </c>
      <c r="I2339" s="12">
        <v>3</v>
      </c>
      <c r="J2339" s="12">
        <v>3</v>
      </c>
      <c r="K2339" s="12">
        <v>3</v>
      </c>
      <c r="L2339" s="24" t="s">
        <v>10597</v>
      </c>
      <c r="M2339" t="str">
        <f>VLOOKUP(LEFT(Incoming_Data[[#This Row],[Object ID]],1),Lookup[#All],2,FALSE)</f>
        <v>Service Request</v>
      </c>
      <c r="N2339" s="36">
        <f>IFERROR(VLOOKUP(Incoming_Data[[#This Row],[Object ID]],SP_Data[#All],2,FALSE),"")</f>
        <v>41353</v>
      </c>
      <c r="O2339" s="36">
        <f>IFERROR(VLOOKUP(Incoming_Data[[#This Row],[Object ID]],Finalized_Data[#All],2,FALSE),"")</f>
        <v>41384</v>
      </c>
      <c r="P23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39" s="6">
        <f>IFERROR(DATE(YEAR(Incoming_Data[[#This Row],[Incoming Day]]),MONTH(Incoming_Data[[#This Row],[Incoming Day]]),1),"")</f>
        <v>41306</v>
      </c>
      <c r="R2339" s="3">
        <f>DATE(YEAR(Incoming_Data[[#This Row],[Incoming Day]]),1,1)</f>
        <v>41275</v>
      </c>
      <c r="S2339" s="6">
        <f>IFERROR(DATE(YEAR(Incoming_Data[[#This Row],[Completed Day]]),MONTH(Incoming_Data[[#This Row],[Completed Day]]),1),"")</f>
        <v>41334</v>
      </c>
      <c r="T2339" s="6">
        <f>IFERROR(DATE(YEAR(Incoming_Data[[#This Row],[Confirmed Day]]),MONTH(Incoming_Data[[#This Row],[Confirmed Day]]),1),"")</f>
        <v>41365</v>
      </c>
      <c r="U2339" s="12">
        <f>IF(ISNUMBER(Incoming_Data[[#This Row],[Completed Day]]),1,0)</f>
        <v>1</v>
      </c>
      <c r="V2339" s="12">
        <f>IF(ISNUMBER(Incoming_Data[[#This Row],[Confirmed Day]]),1,0)</f>
        <v>1</v>
      </c>
      <c r="X2339" t="s">
        <v>6699</v>
      </c>
      <c r="Y2339" s="36">
        <v>41374</v>
      </c>
    </row>
    <row r="2340" spans="2:25" x14ac:dyDescent="0.25">
      <c r="B2340" s="24" t="s">
        <v>32</v>
      </c>
      <c r="C2340" s="24" t="s">
        <v>19</v>
      </c>
      <c r="D2340" s="24" t="s">
        <v>2210</v>
      </c>
      <c r="E2340" s="24" t="s">
        <v>1612</v>
      </c>
      <c r="F2340" s="24" t="s">
        <v>1600</v>
      </c>
      <c r="G2340" s="36">
        <v>41373</v>
      </c>
      <c r="H2340" s="36">
        <v>41373</v>
      </c>
      <c r="I2340" s="12">
        <v>3</v>
      </c>
      <c r="J2340" s="12">
        <v>3</v>
      </c>
      <c r="K2340" s="12">
        <v>3</v>
      </c>
      <c r="L2340" s="24" t="s">
        <v>10597</v>
      </c>
      <c r="M2340" t="str">
        <f>VLOOKUP(LEFT(Incoming_Data[[#This Row],[Object ID]],1),Lookup[#All],2,FALSE)</f>
        <v>Service Request</v>
      </c>
      <c r="N2340" s="36">
        <f>IFERROR(VLOOKUP(Incoming_Data[[#This Row],[Object ID]],SP_Data[#All],2,FALSE),"")</f>
        <v>41393</v>
      </c>
      <c r="O2340" s="36">
        <f>IFERROR(VLOOKUP(Incoming_Data[[#This Row],[Object ID]],Finalized_Data[#All],2,FALSE),"")</f>
        <v>41424</v>
      </c>
      <c r="P23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0" s="6">
        <f>IFERROR(DATE(YEAR(Incoming_Data[[#This Row],[Incoming Day]]),MONTH(Incoming_Data[[#This Row],[Incoming Day]]),1),"")</f>
        <v>41365</v>
      </c>
      <c r="R2340" s="3">
        <f>DATE(YEAR(Incoming_Data[[#This Row],[Incoming Day]]),1,1)</f>
        <v>41275</v>
      </c>
      <c r="S2340" s="6">
        <f>IFERROR(DATE(YEAR(Incoming_Data[[#This Row],[Completed Day]]),MONTH(Incoming_Data[[#This Row],[Completed Day]]),1),"")</f>
        <v>41365</v>
      </c>
      <c r="T2340" s="6">
        <f>IFERROR(DATE(YEAR(Incoming_Data[[#This Row],[Confirmed Day]]),MONTH(Incoming_Data[[#This Row],[Confirmed Day]]),1),"")</f>
        <v>41395</v>
      </c>
      <c r="U2340" s="12">
        <f>IF(ISNUMBER(Incoming_Data[[#This Row],[Completed Day]]),1,0)</f>
        <v>1</v>
      </c>
      <c r="V2340" s="12">
        <f>IF(ISNUMBER(Incoming_Data[[#This Row],[Confirmed Day]]),1,0)</f>
        <v>1</v>
      </c>
      <c r="X2340" t="s">
        <v>6684</v>
      </c>
      <c r="Y2340" s="36">
        <v>41356</v>
      </c>
    </row>
    <row r="2341" spans="2:25" x14ac:dyDescent="0.25">
      <c r="B2341" s="24" t="s">
        <v>32</v>
      </c>
      <c r="C2341" s="24" t="s">
        <v>19</v>
      </c>
      <c r="D2341" s="24" t="s">
        <v>2210</v>
      </c>
      <c r="E2341" s="24" t="s">
        <v>1617</v>
      </c>
      <c r="F2341" s="24" t="s">
        <v>1600</v>
      </c>
      <c r="G2341" s="36">
        <v>41373</v>
      </c>
      <c r="H2341" s="36">
        <v>41373</v>
      </c>
      <c r="I2341" s="12">
        <v>3</v>
      </c>
      <c r="J2341" s="12">
        <v>3</v>
      </c>
      <c r="K2341" s="12">
        <v>3</v>
      </c>
      <c r="L2341" s="24" t="s">
        <v>10597</v>
      </c>
      <c r="M2341" t="str">
        <f>VLOOKUP(LEFT(Incoming_Data[[#This Row],[Object ID]],1),Lookup[#All],2,FALSE)</f>
        <v>Service Request</v>
      </c>
      <c r="N2341" s="36">
        <f>IFERROR(VLOOKUP(Incoming_Data[[#This Row],[Object ID]],SP_Data[#All],2,FALSE),"")</f>
        <v>41380</v>
      </c>
      <c r="O2341" s="36">
        <f>IFERROR(VLOOKUP(Incoming_Data[[#This Row],[Object ID]],Finalized_Data[#All],2,FALSE),"")</f>
        <v>41380</v>
      </c>
      <c r="P23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1" s="6">
        <f>IFERROR(DATE(YEAR(Incoming_Data[[#This Row],[Incoming Day]]),MONTH(Incoming_Data[[#This Row],[Incoming Day]]),1),"")</f>
        <v>41365</v>
      </c>
      <c r="R2341" s="3">
        <f>DATE(YEAR(Incoming_Data[[#This Row],[Incoming Day]]),1,1)</f>
        <v>41275</v>
      </c>
      <c r="S2341" s="6">
        <f>IFERROR(DATE(YEAR(Incoming_Data[[#This Row],[Completed Day]]),MONTH(Incoming_Data[[#This Row],[Completed Day]]),1),"")</f>
        <v>41365</v>
      </c>
      <c r="T2341" s="6">
        <f>IFERROR(DATE(YEAR(Incoming_Data[[#This Row],[Confirmed Day]]),MONTH(Incoming_Data[[#This Row],[Confirmed Day]]),1),"")</f>
        <v>41365</v>
      </c>
      <c r="U2341" s="12">
        <f>IF(ISNUMBER(Incoming_Data[[#This Row],[Completed Day]]),1,0)</f>
        <v>1</v>
      </c>
      <c r="V2341" s="12">
        <f>IF(ISNUMBER(Incoming_Data[[#This Row],[Confirmed Day]]),1,0)</f>
        <v>1</v>
      </c>
      <c r="X2341" t="s">
        <v>6669</v>
      </c>
      <c r="Y2341" s="36">
        <v>41356</v>
      </c>
    </row>
    <row r="2342" spans="2:25" x14ac:dyDescent="0.25">
      <c r="B2342" s="24" t="s">
        <v>32</v>
      </c>
      <c r="C2342" s="24" t="s">
        <v>19</v>
      </c>
      <c r="D2342" s="24" t="s">
        <v>2210</v>
      </c>
      <c r="E2342" s="24" t="s">
        <v>1618</v>
      </c>
      <c r="F2342" s="24" t="s">
        <v>1600</v>
      </c>
      <c r="G2342" s="36">
        <v>41373</v>
      </c>
      <c r="H2342" s="36">
        <v>41373</v>
      </c>
      <c r="I2342" s="12">
        <v>3</v>
      </c>
      <c r="J2342" s="12">
        <v>3</v>
      </c>
      <c r="K2342" s="12">
        <v>3</v>
      </c>
      <c r="L2342" s="24" t="s">
        <v>10597</v>
      </c>
      <c r="M2342" t="str">
        <f>VLOOKUP(LEFT(Incoming_Data[[#This Row],[Object ID]],1),Lookup[#All],2,FALSE)</f>
        <v>Service Request</v>
      </c>
      <c r="N2342" s="36">
        <f>IFERROR(VLOOKUP(Incoming_Data[[#This Row],[Object ID]],SP_Data[#All],2,FALSE),"")</f>
        <v>41380</v>
      </c>
      <c r="O2342" s="36">
        <f>IFERROR(VLOOKUP(Incoming_Data[[#This Row],[Object ID]],Finalized_Data[#All],2,FALSE),"")</f>
        <v>41414</v>
      </c>
      <c r="P23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2" s="6">
        <f>IFERROR(DATE(YEAR(Incoming_Data[[#This Row],[Incoming Day]]),MONTH(Incoming_Data[[#This Row],[Incoming Day]]),1),"")</f>
        <v>41365</v>
      </c>
      <c r="R2342" s="3">
        <f>DATE(YEAR(Incoming_Data[[#This Row],[Incoming Day]]),1,1)</f>
        <v>41275</v>
      </c>
      <c r="S2342" s="6">
        <f>IFERROR(DATE(YEAR(Incoming_Data[[#This Row],[Completed Day]]),MONTH(Incoming_Data[[#This Row],[Completed Day]]),1),"")</f>
        <v>41365</v>
      </c>
      <c r="T2342" s="6">
        <f>IFERROR(DATE(YEAR(Incoming_Data[[#This Row],[Confirmed Day]]),MONTH(Incoming_Data[[#This Row],[Confirmed Day]]),1),"")</f>
        <v>41395</v>
      </c>
      <c r="U2342" s="12">
        <f>IF(ISNUMBER(Incoming_Data[[#This Row],[Completed Day]]),1,0)</f>
        <v>1</v>
      </c>
      <c r="V2342" s="12">
        <f>IF(ISNUMBER(Incoming_Data[[#This Row],[Confirmed Day]]),1,0)</f>
        <v>1</v>
      </c>
      <c r="X2342" t="s">
        <v>6634</v>
      </c>
      <c r="Y2342" s="36">
        <v>41356</v>
      </c>
    </row>
    <row r="2343" spans="2:25" x14ac:dyDescent="0.25">
      <c r="B2343" s="24" t="s">
        <v>32</v>
      </c>
      <c r="C2343" s="24" t="s">
        <v>19</v>
      </c>
      <c r="D2343" s="24" t="s">
        <v>2210</v>
      </c>
      <c r="E2343" s="24" t="s">
        <v>1619</v>
      </c>
      <c r="F2343" s="24" t="s">
        <v>1600</v>
      </c>
      <c r="G2343" s="36">
        <v>41373</v>
      </c>
      <c r="H2343" s="36">
        <v>41373</v>
      </c>
      <c r="I2343" s="12">
        <v>3</v>
      </c>
      <c r="J2343" s="12">
        <v>3</v>
      </c>
      <c r="K2343" s="12">
        <v>3</v>
      </c>
      <c r="L2343" s="24" t="s">
        <v>10597</v>
      </c>
      <c r="M2343" t="str">
        <f>VLOOKUP(LEFT(Incoming_Data[[#This Row],[Object ID]],1),Lookup[#All],2,FALSE)</f>
        <v>Service Request</v>
      </c>
      <c r="N2343" s="36">
        <f>IFERROR(VLOOKUP(Incoming_Data[[#This Row],[Object ID]],SP_Data[#All],2,FALSE),"")</f>
        <v>41380</v>
      </c>
      <c r="O2343" s="36">
        <f>IFERROR(VLOOKUP(Incoming_Data[[#This Row],[Object ID]],Finalized_Data[#All],2,FALSE),"")</f>
        <v>41414</v>
      </c>
      <c r="P23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3" s="6">
        <f>IFERROR(DATE(YEAR(Incoming_Data[[#This Row],[Incoming Day]]),MONTH(Incoming_Data[[#This Row],[Incoming Day]]),1),"")</f>
        <v>41365</v>
      </c>
      <c r="R2343" s="3">
        <f>DATE(YEAR(Incoming_Data[[#This Row],[Incoming Day]]),1,1)</f>
        <v>41275</v>
      </c>
      <c r="S2343" s="6">
        <f>IFERROR(DATE(YEAR(Incoming_Data[[#This Row],[Completed Day]]),MONTH(Incoming_Data[[#This Row],[Completed Day]]),1),"")</f>
        <v>41365</v>
      </c>
      <c r="T2343" s="6">
        <f>IFERROR(DATE(YEAR(Incoming_Data[[#This Row],[Confirmed Day]]),MONTH(Incoming_Data[[#This Row],[Confirmed Day]]),1),"")</f>
        <v>41395</v>
      </c>
      <c r="U2343" s="12">
        <f>IF(ISNUMBER(Incoming_Data[[#This Row],[Completed Day]]),1,0)</f>
        <v>1</v>
      </c>
      <c r="V2343" s="12">
        <f>IF(ISNUMBER(Incoming_Data[[#This Row],[Confirmed Day]]),1,0)</f>
        <v>1</v>
      </c>
      <c r="X2343" t="s">
        <v>6649</v>
      </c>
      <c r="Y2343" s="36">
        <v>41356</v>
      </c>
    </row>
    <row r="2344" spans="2:25" x14ac:dyDescent="0.25">
      <c r="B2344" s="24" t="s">
        <v>32</v>
      </c>
      <c r="C2344" s="24" t="s">
        <v>19</v>
      </c>
      <c r="D2344" s="24" t="s">
        <v>2210</v>
      </c>
      <c r="E2344" s="24" t="s">
        <v>1620</v>
      </c>
      <c r="F2344" s="24" t="s">
        <v>1600</v>
      </c>
      <c r="G2344" s="36">
        <v>41373</v>
      </c>
      <c r="H2344" s="36">
        <v>41373</v>
      </c>
      <c r="I2344" s="12">
        <v>3</v>
      </c>
      <c r="J2344" s="12">
        <v>3</v>
      </c>
      <c r="K2344" s="12">
        <v>3</v>
      </c>
      <c r="L2344" s="24" t="s">
        <v>10597</v>
      </c>
      <c r="M2344" t="str">
        <f>VLOOKUP(LEFT(Incoming_Data[[#This Row],[Object ID]],1),Lookup[#All],2,FALSE)</f>
        <v>Service Request</v>
      </c>
      <c r="N2344" s="36">
        <f>IFERROR(VLOOKUP(Incoming_Data[[#This Row],[Object ID]],SP_Data[#All],2,FALSE),"")</f>
        <v>41380</v>
      </c>
      <c r="O2344" s="36">
        <f>IFERROR(VLOOKUP(Incoming_Data[[#This Row],[Object ID]],Finalized_Data[#All],2,FALSE),"")</f>
        <v>41414</v>
      </c>
      <c r="P23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4" s="6">
        <f>IFERROR(DATE(YEAR(Incoming_Data[[#This Row],[Incoming Day]]),MONTH(Incoming_Data[[#This Row],[Incoming Day]]),1),"")</f>
        <v>41365</v>
      </c>
      <c r="R2344" s="3">
        <f>DATE(YEAR(Incoming_Data[[#This Row],[Incoming Day]]),1,1)</f>
        <v>41275</v>
      </c>
      <c r="S2344" s="6">
        <f>IFERROR(DATE(YEAR(Incoming_Data[[#This Row],[Completed Day]]),MONTH(Incoming_Data[[#This Row],[Completed Day]]),1),"")</f>
        <v>41365</v>
      </c>
      <c r="T2344" s="6">
        <f>IFERROR(DATE(YEAR(Incoming_Data[[#This Row],[Confirmed Day]]),MONTH(Incoming_Data[[#This Row],[Confirmed Day]]),1),"")</f>
        <v>41395</v>
      </c>
      <c r="U2344" s="12">
        <f>IF(ISNUMBER(Incoming_Data[[#This Row],[Completed Day]]),1,0)</f>
        <v>1</v>
      </c>
      <c r="V2344" s="12">
        <f>IF(ISNUMBER(Incoming_Data[[#This Row],[Confirmed Day]]),1,0)</f>
        <v>1</v>
      </c>
      <c r="X2344" t="s">
        <v>6644</v>
      </c>
      <c r="Y2344" s="36">
        <v>41368</v>
      </c>
    </row>
    <row r="2345" spans="2:25" x14ac:dyDescent="0.25">
      <c r="B2345" s="24" t="s">
        <v>32</v>
      </c>
      <c r="C2345" s="24" t="s">
        <v>19</v>
      </c>
      <c r="D2345" s="24" t="s">
        <v>2210</v>
      </c>
      <c r="E2345" s="24" t="s">
        <v>1621</v>
      </c>
      <c r="F2345" s="24" t="s">
        <v>1600</v>
      </c>
      <c r="G2345" s="36">
        <v>41373</v>
      </c>
      <c r="H2345" s="36">
        <v>41373</v>
      </c>
      <c r="I2345" s="12">
        <v>3</v>
      </c>
      <c r="J2345" s="12">
        <v>3</v>
      </c>
      <c r="K2345" s="12">
        <v>3</v>
      </c>
      <c r="L2345" s="24" t="s">
        <v>10597</v>
      </c>
      <c r="M2345" t="str">
        <f>VLOOKUP(LEFT(Incoming_Data[[#This Row],[Object ID]],1),Lookup[#All],2,FALSE)</f>
        <v>Service Request</v>
      </c>
      <c r="N2345" s="36">
        <f>IFERROR(VLOOKUP(Incoming_Data[[#This Row],[Object ID]],SP_Data[#All],2,FALSE),"")</f>
        <v>41380</v>
      </c>
      <c r="O2345" s="36">
        <f>IFERROR(VLOOKUP(Incoming_Data[[#This Row],[Object ID]],Finalized_Data[#All],2,FALSE),"")</f>
        <v>41414</v>
      </c>
      <c r="P23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5" s="6">
        <f>IFERROR(DATE(YEAR(Incoming_Data[[#This Row],[Incoming Day]]),MONTH(Incoming_Data[[#This Row],[Incoming Day]]),1),"")</f>
        <v>41365</v>
      </c>
      <c r="R2345" s="3">
        <f>DATE(YEAR(Incoming_Data[[#This Row],[Incoming Day]]),1,1)</f>
        <v>41275</v>
      </c>
      <c r="S2345" s="6">
        <f>IFERROR(DATE(YEAR(Incoming_Data[[#This Row],[Completed Day]]),MONTH(Incoming_Data[[#This Row],[Completed Day]]),1),"")</f>
        <v>41365</v>
      </c>
      <c r="T2345" s="6">
        <f>IFERROR(DATE(YEAR(Incoming_Data[[#This Row],[Confirmed Day]]),MONTH(Incoming_Data[[#This Row],[Confirmed Day]]),1),"")</f>
        <v>41395</v>
      </c>
      <c r="U2345" s="12">
        <f>IF(ISNUMBER(Incoming_Data[[#This Row],[Completed Day]]),1,0)</f>
        <v>1</v>
      </c>
      <c r="V2345" s="12">
        <f>IF(ISNUMBER(Incoming_Data[[#This Row],[Confirmed Day]]),1,0)</f>
        <v>1</v>
      </c>
      <c r="X2345" t="s">
        <v>10633</v>
      </c>
      <c r="Y2345" s="36">
        <v>41409</v>
      </c>
    </row>
    <row r="2346" spans="2:25" x14ac:dyDescent="0.25">
      <c r="B2346" s="24" t="s">
        <v>32</v>
      </c>
      <c r="C2346" s="24" t="s">
        <v>19</v>
      </c>
      <c r="D2346" s="24" t="s">
        <v>2210</v>
      </c>
      <c r="E2346" s="24" t="s">
        <v>1622</v>
      </c>
      <c r="F2346" s="24" t="s">
        <v>1600</v>
      </c>
      <c r="G2346" s="36">
        <v>41374</v>
      </c>
      <c r="H2346" s="36">
        <v>41373</v>
      </c>
      <c r="I2346" s="12">
        <v>3</v>
      </c>
      <c r="J2346" s="12">
        <v>3</v>
      </c>
      <c r="K2346" s="12">
        <v>3</v>
      </c>
      <c r="L2346" s="24" t="s">
        <v>10597</v>
      </c>
      <c r="M2346" t="str">
        <f>VLOOKUP(LEFT(Incoming_Data[[#This Row],[Object ID]],1),Lookup[#All],2,FALSE)</f>
        <v>Service Request</v>
      </c>
      <c r="N2346" s="36">
        <f>IFERROR(VLOOKUP(Incoming_Data[[#This Row],[Object ID]],SP_Data[#All],2,FALSE),"")</f>
        <v>41380</v>
      </c>
      <c r="O2346" s="36">
        <f>IFERROR(VLOOKUP(Incoming_Data[[#This Row],[Object ID]],Finalized_Data[#All],2,FALSE),"")</f>
        <v>41414</v>
      </c>
      <c r="P23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6" s="6">
        <f>IFERROR(DATE(YEAR(Incoming_Data[[#This Row],[Incoming Day]]),MONTH(Incoming_Data[[#This Row],[Incoming Day]]),1),"")</f>
        <v>41365</v>
      </c>
      <c r="R2346" s="3">
        <f>DATE(YEAR(Incoming_Data[[#This Row],[Incoming Day]]),1,1)</f>
        <v>41275</v>
      </c>
      <c r="S2346" s="6">
        <f>IFERROR(DATE(YEAR(Incoming_Data[[#This Row],[Completed Day]]),MONTH(Incoming_Data[[#This Row],[Completed Day]]),1),"")</f>
        <v>41365</v>
      </c>
      <c r="T2346" s="6">
        <f>IFERROR(DATE(YEAR(Incoming_Data[[#This Row],[Confirmed Day]]),MONTH(Incoming_Data[[#This Row],[Confirmed Day]]),1),"")</f>
        <v>41395</v>
      </c>
      <c r="U2346" s="12">
        <f>IF(ISNUMBER(Incoming_Data[[#This Row],[Completed Day]]),1,0)</f>
        <v>1</v>
      </c>
      <c r="V2346" s="12">
        <f>IF(ISNUMBER(Incoming_Data[[#This Row],[Confirmed Day]]),1,0)</f>
        <v>1</v>
      </c>
      <c r="X2346" t="s">
        <v>6616</v>
      </c>
      <c r="Y2346" s="36">
        <v>41356</v>
      </c>
    </row>
    <row r="2347" spans="2:25" x14ac:dyDescent="0.25">
      <c r="B2347" s="24" t="s">
        <v>32</v>
      </c>
      <c r="C2347" s="24" t="s">
        <v>19</v>
      </c>
      <c r="D2347" s="24" t="s">
        <v>2210</v>
      </c>
      <c r="E2347" s="24" t="s">
        <v>1623</v>
      </c>
      <c r="F2347" s="24" t="s">
        <v>1600</v>
      </c>
      <c r="G2347" s="36">
        <v>41373</v>
      </c>
      <c r="H2347" s="36">
        <v>41373</v>
      </c>
      <c r="I2347" s="12">
        <v>3</v>
      </c>
      <c r="J2347" s="12">
        <v>3</v>
      </c>
      <c r="K2347" s="12">
        <v>3</v>
      </c>
      <c r="L2347" s="24" t="s">
        <v>10597</v>
      </c>
      <c r="M2347" t="str">
        <f>VLOOKUP(LEFT(Incoming_Data[[#This Row],[Object ID]],1),Lookup[#All],2,FALSE)</f>
        <v>Service Request</v>
      </c>
      <c r="N2347" s="36">
        <f>IFERROR(VLOOKUP(Incoming_Data[[#This Row],[Object ID]],SP_Data[#All],2,FALSE),"")</f>
        <v>41380</v>
      </c>
      <c r="O2347" s="36">
        <f>IFERROR(VLOOKUP(Incoming_Data[[#This Row],[Object ID]],Finalized_Data[#All],2,FALSE),"")</f>
        <v>41414</v>
      </c>
      <c r="P23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7" s="6">
        <f>IFERROR(DATE(YEAR(Incoming_Data[[#This Row],[Incoming Day]]),MONTH(Incoming_Data[[#This Row],[Incoming Day]]),1),"")</f>
        <v>41365</v>
      </c>
      <c r="R2347" s="3">
        <f>DATE(YEAR(Incoming_Data[[#This Row],[Incoming Day]]),1,1)</f>
        <v>41275</v>
      </c>
      <c r="S2347" s="6">
        <f>IFERROR(DATE(YEAR(Incoming_Data[[#This Row],[Completed Day]]),MONTH(Incoming_Data[[#This Row],[Completed Day]]),1),"")</f>
        <v>41365</v>
      </c>
      <c r="T2347" s="6">
        <f>IFERROR(DATE(YEAR(Incoming_Data[[#This Row],[Confirmed Day]]),MONTH(Incoming_Data[[#This Row],[Confirmed Day]]),1),"")</f>
        <v>41395</v>
      </c>
      <c r="U2347" s="12">
        <f>IF(ISNUMBER(Incoming_Data[[#This Row],[Completed Day]]),1,0)</f>
        <v>1</v>
      </c>
      <c r="V2347" s="12">
        <f>IF(ISNUMBER(Incoming_Data[[#This Row],[Confirmed Day]]),1,0)</f>
        <v>1</v>
      </c>
      <c r="X2347" t="s">
        <v>12601</v>
      </c>
      <c r="Y2347" s="36">
        <v>41426</v>
      </c>
    </row>
    <row r="2348" spans="2:25" x14ac:dyDescent="0.25">
      <c r="B2348" s="24" t="s">
        <v>32</v>
      </c>
      <c r="C2348" s="24" t="s">
        <v>19</v>
      </c>
      <c r="D2348" s="24" t="s">
        <v>2210</v>
      </c>
      <c r="E2348" s="24" t="s">
        <v>1624</v>
      </c>
      <c r="F2348" s="24" t="s">
        <v>1600</v>
      </c>
      <c r="G2348" s="36">
        <v>41373</v>
      </c>
      <c r="H2348" s="36">
        <v>41373</v>
      </c>
      <c r="I2348" s="12">
        <v>3</v>
      </c>
      <c r="J2348" s="12">
        <v>3</v>
      </c>
      <c r="K2348" s="12">
        <v>3</v>
      </c>
      <c r="L2348" s="24" t="s">
        <v>10597</v>
      </c>
      <c r="M2348" t="str">
        <f>VLOOKUP(LEFT(Incoming_Data[[#This Row],[Object ID]],1),Lookup[#All],2,FALSE)</f>
        <v>Service Request</v>
      </c>
      <c r="N2348" s="36">
        <f>IFERROR(VLOOKUP(Incoming_Data[[#This Row],[Object ID]],SP_Data[#All],2,FALSE),"")</f>
        <v>41380</v>
      </c>
      <c r="O2348" s="36">
        <f>IFERROR(VLOOKUP(Incoming_Data[[#This Row],[Object ID]],Finalized_Data[#All],2,FALSE),"")</f>
        <v>41380</v>
      </c>
      <c r="P23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8" s="6">
        <f>IFERROR(DATE(YEAR(Incoming_Data[[#This Row],[Incoming Day]]),MONTH(Incoming_Data[[#This Row],[Incoming Day]]),1),"")</f>
        <v>41365</v>
      </c>
      <c r="R2348" s="3">
        <f>DATE(YEAR(Incoming_Data[[#This Row],[Incoming Day]]),1,1)</f>
        <v>41275</v>
      </c>
      <c r="S2348" s="6">
        <f>IFERROR(DATE(YEAR(Incoming_Data[[#This Row],[Completed Day]]),MONTH(Incoming_Data[[#This Row],[Completed Day]]),1),"")</f>
        <v>41365</v>
      </c>
      <c r="T2348" s="6">
        <f>IFERROR(DATE(YEAR(Incoming_Data[[#This Row],[Confirmed Day]]),MONTH(Incoming_Data[[#This Row],[Confirmed Day]]),1),"")</f>
        <v>41365</v>
      </c>
      <c r="U2348" s="12">
        <f>IF(ISNUMBER(Incoming_Data[[#This Row],[Completed Day]]),1,0)</f>
        <v>1</v>
      </c>
      <c r="V2348" s="12">
        <f>IF(ISNUMBER(Incoming_Data[[#This Row],[Confirmed Day]]),1,0)</f>
        <v>1</v>
      </c>
      <c r="X2348" t="s">
        <v>6611</v>
      </c>
      <c r="Y2348" s="36">
        <v>41356</v>
      </c>
    </row>
    <row r="2349" spans="2:25" x14ac:dyDescent="0.25">
      <c r="B2349" s="24" t="s">
        <v>32</v>
      </c>
      <c r="C2349" s="24" t="s">
        <v>19</v>
      </c>
      <c r="D2349" s="24" t="s">
        <v>2210</v>
      </c>
      <c r="E2349" s="24" t="s">
        <v>1625</v>
      </c>
      <c r="F2349" s="24" t="s">
        <v>1600</v>
      </c>
      <c r="G2349" s="36">
        <v>41373</v>
      </c>
      <c r="H2349" s="36">
        <v>41373</v>
      </c>
      <c r="I2349" s="12">
        <v>3</v>
      </c>
      <c r="J2349" s="12">
        <v>3</v>
      </c>
      <c r="K2349" s="12">
        <v>3</v>
      </c>
      <c r="L2349" s="24" t="s">
        <v>10597</v>
      </c>
      <c r="M2349" t="str">
        <f>VLOOKUP(LEFT(Incoming_Data[[#This Row],[Object ID]],1),Lookup[#All],2,FALSE)</f>
        <v>Service Request</v>
      </c>
      <c r="N2349" s="36">
        <f>IFERROR(VLOOKUP(Incoming_Data[[#This Row],[Object ID]],SP_Data[#All],2,FALSE),"")</f>
        <v>41380</v>
      </c>
      <c r="O2349" s="36">
        <f>IFERROR(VLOOKUP(Incoming_Data[[#This Row],[Object ID]],Finalized_Data[#All],2,FALSE),"")</f>
        <v>41414</v>
      </c>
      <c r="P23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49" s="6">
        <f>IFERROR(DATE(YEAR(Incoming_Data[[#This Row],[Incoming Day]]),MONTH(Incoming_Data[[#This Row],[Incoming Day]]),1),"")</f>
        <v>41365</v>
      </c>
      <c r="R2349" s="3">
        <f>DATE(YEAR(Incoming_Data[[#This Row],[Incoming Day]]),1,1)</f>
        <v>41275</v>
      </c>
      <c r="S2349" s="6">
        <f>IFERROR(DATE(YEAR(Incoming_Data[[#This Row],[Completed Day]]),MONTH(Incoming_Data[[#This Row],[Completed Day]]),1),"")</f>
        <v>41365</v>
      </c>
      <c r="T2349" s="6">
        <f>IFERROR(DATE(YEAR(Incoming_Data[[#This Row],[Confirmed Day]]),MONTH(Incoming_Data[[#This Row],[Confirmed Day]]),1),"")</f>
        <v>41395</v>
      </c>
      <c r="U2349" s="12">
        <f>IF(ISNUMBER(Incoming_Data[[#This Row],[Completed Day]]),1,0)</f>
        <v>1</v>
      </c>
      <c r="V2349" s="12">
        <f>IF(ISNUMBER(Incoming_Data[[#This Row],[Confirmed Day]]),1,0)</f>
        <v>1</v>
      </c>
      <c r="X2349" t="s">
        <v>10916</v>
      </c>
      <c r="Y2349" s="36">
        <v>41410</v>
      </c>
    </row>
    <row r="2350" spans="2:25" x14ac:dyDescent="0.25">
      <c r="B2350" s="24" t="s">
        <v>32</v>
      </c>
      <c r="C2350" s="24" t="s">
        <v>19</v>
      </c>
      <c r="D2350" s="24" t="s">
        <v>2210</v>
      </c>
      <c r="E2350" s="24" t="s">
        <v>1626</v>
      </c>
      <c r="F2350" s="24" t="s">
        <v>1600</v>
      </c>
      <c r="G2350" s="36">
        <v>41373</v>
      </c>
      <c r="H2350" s="36">
        <v>41373</v>
      </c>
      <c r="I2350" s="12">
        <v>3</v>
      </c>
      <c r="J2350" s="12">
        <v>3</v>
      </c>
      <c r="K2350" s="12">
        <v>3</v>
      </c>
      <c r="L2350" s="24" t="s">
        <v>10597</v>
      </c>
      <c r="M2350" t="str">
        <f>VLOOKUP(LEFT(Incoming_Data[[#This Row],[Object ID]],1),Lookup[#All],2,FALSE)</f>
        <v>Service Request</v>
      </c>
      <c r="N2350" s="36">
        <f>IFERROR(VLOOKUP(Incoming_Data[[#This Row],[Object ID]],SP_Data[#All],2,FALSE),"")</f>
        <v>41380</v>
      </c>
      <c r="O2350" s="36">
        <f>IFERROR(VLOOKUP(Incoming_Data[[#This Row],[Object ID]],Finalized_Data[#All],2,FALSE),"")</f>
        <v>41414</v>
      </c>
      <c r="P23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0" s="6">
        <f>IFERROR(DATE(YEAR(Incoming_Data[[#This Row],[Incoming Day]]),MONTH(Incoming_Data[[#This Row],[Incoming Day]]),1),"")</f>
        <v>41365</v>
      </c>
      <c r="R2350" s="3">
        <f>DATE(YEAR(Incoming_Data[[#This Row],[Incoming Day]]),1,1)</f>
        <v>41275</v>
      </c>
      <c r="S2350" s="6">
        <f>IFERROR(DATE(YEAR(Incoming_Data[[#This Row],[Completed Day]]),MONTH(Incoming_Data[[#This Row],[Completed Day]]),1),"")</f>
        <v>41365</v>
      </c>
      <c r="T2350" s="6">
        <f>IFERROR(DATE(YEAR(Incoming_Data[[#This Row],[Confirmed Day]]),MONTH(Incoming_Data[[#This Row],[Confirmed Day]]),1),"")</f>
        <v>41395</v>
      </c>
      <c r="U2350" s="12">
        <f>IF(ISNUMBER(Incoming_Data[[#This Row],[Completed Day]]),1,0)</f>
        <v>1</v>
      </c>
      <c r="V2350" s="12">
        <f>IF(ISNUMBER(Incoming_Data[[#This Row],[Confirmed Day]]),1,0)</f>
        <v>1</v>
      </c>
      <c r="X2350" t="s">
        <v>6607</v>
      </c>
      <c r="Y2350" s="36">
        <v>41359</v>
      </c>
    </row>
    <row r="2351" spans="2:25" x14ac:dyDescent="0.25">
      <c r="B2351" s="24" t="s">
        <v>32</v>
      </c>
      <c r="C2351" s="24" t="s">
        <v>19</v>
      </c>
      <c r="D2351" s="24" t="s">
        <v>2210</v>
      </c>
      <c r="E2351" s="24" t="s">
        <v>1627</v>
      </c>
      <c r="F2351" s="24" t="s">
        <v>1600</v>
      </c>
      <c r="G2351" s="36">
        <v>41374</v>
      </c>
      <c r="H2351" s="36">
        <v>41373</v>
      </c>
      <c r="I2351" s="12">
        <v>3</v>
      </c>
      <c r="J2351" s="12">
        <v>3</v>
      </c>
      <c r="K2351" s="12">
        <v>3</v>
      </c>
      <c r="L2351" s="24" t="s">
        <v>10597</v>
      </c>
      <c r="M2351" t="str">
        <f>VLOOKUP(LEFT(Incoming_Data[[#This Row],[Object ID]],1),Lookup[#All],2,FALSE)</f>
        <v>Service Request</v>
      </c>
      <c r="N2351" s="36">
        <f>IFERROR(VLOOKUP(Incoming_Data[[#This Row],[Object ID]],SP_Data[#All],2,FALSE),"")</f>
        <v>41380</v>
      </c>
      <c r="O2351" s="36">
        <f>IFERROR(VLOOKUP(Incoming_Data[[#This Row],[Object ID]],Finalized_Data[#All],2,FALSE),"")</f>
        <v>41414</v>
      </c>
      <c r="P23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1" s="6">
        <f>IFERROR(DATE(YEAR(Incoming_Data[[#This Row],[Incoming Day]]),MONTH(Incoming_Data[[#This Row],[Incoming Day]]),1),"")</f>
        <v>41365</v>
      </c>
      <c r="R2351" s="3">
        <f>DATE(YEAR(Incoming_Data[[#This Row],[Incoming Day]]),1,1)</f>
        <v>41275</v>
      </c>
      <c r="S2351" s="6">
        <f>IFERROR(DATE(YEAR(Incoming_Data[[#This Row],[Completed Day]]),MONTH(Incoming_Data[[#This Row],[Completed Day]]),1),"")</f>
        <v>41365</v>
      </c>
      <c r="T2351" s="6">
        <f>IFERROR(DATE(YEAR(Incoming_Data[[#This Row],[Confirmed Day]]),MONTH(Incoming_Data[[#This Row],[Confirmed Day]]),1),"")</f>
        <v>41395</v>
      </c>
      <c r="U2351" s="12">
        <f>IF(ISNUMBER(Incoming_Data[[#This Row],[Completed Day]]),1,0)</f>
        <v>1</v>
      </c>
      <c r="V2351" s="12">
        <f>IF(ISNUMBER(Incoming_Data[[#This Row],[Confirmed Day]]),1,0)</f>
        <v>1</v>
      </c>
      <c r="X2351" t="s">
        <v>6602</v>
      </c>
      <c r="Y2351" s="36">
        <v>41356</v>
      </c>
    </row>
    <row r="2352" spans="2:25" x14ac:dyDescent="0.25">
      <c r="B2352" s="24" t="s">
        <v>32</v>
      </c>
      <c r="C2352" s="24" t="s">
        <v>19</v>
      </c>
      <c r="D2352" s="24" t="s">
        <v>2210</v>
      </c>
      <c r="E2352" s="24" t="s">
        <v>1628</v>
      </c>
      <c r="F2352" s="24" t="s">
        <v>1600</v>
      </c>
      <c r="G2352" s="36">
        <v>41374</v>
      </c>
      <c r="H2352" s="36">
        <v>41373</v>
      </c>
      <c r="I2352" s="12">
        <v>3</v>
      </c>
      <c r="J2352" s="12">
        <v>3</v>
      </c>
      <c r="K2352" s="12">
        <v>3</v>
      </c>
      <c r="L2352" s="24" t="s">
        <v>10597</v>
      </c>
      <c r="M2352" t="str">
        <f>VLOOKUP(LEFT(Incoming_Data[[#This Row],[Object ID]],1),Lookup[#All],2,FALSE)</f>
        <v>Service Request</v>
      </c>
      <c r="N2352" s="36">
        <f>IFERROR(VLOOKUP(Incoming_Data[[#This Row],[Object ID]],SP_Data[#All],2,FALSE),"")</f>
        <v>41380</v>
      </c>
      <c r="O2352" s="36">
        <f>IFERROR(VLOOKUP(Incoming_Data[[#This Row],[Object ID]],Finalized_Data[#All],2,FALSE),"")</f>
        <v>41387</v>
      </c>
      <c r="P23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2" s="6">
        <f>IFERROR(DATE(YEAR(Incoming_Data[[#This Row],[Incoming Day]]),MONTH(Incoming_Data[[#This Row],[Incoming Day]]),1),"")</f>
        <v>41365</v>
      </c>
      <c r="R2352" s="3">
        <f>DATE(YEAR(Incoming_Data[[#This Row],[Incoming Day]]),1,1)</f>
        <v>41275</v>
      </c>
      <c r="S2352" s="6">
        <f>IFERROR(DATE(YEAR(Incoming_Data[[#This Row],[Completed Day]]),MONTH(Incoming_Data[[#This Row],[Completed Day]]),1),"")</f>
        <v>41365</v>
      </c>
      <c r="T2352" s="6">
        <f>IFERROR(DATE(YEAR(Incoming_Data[[#This Row],[Confirmed Day]]),MONTH(Incoming_Data[[#This Row],[Confirmed Day]]),1),"")</f>
        <v>41365</v>
      </c>
      <c r="U2352" s="12">
        <f>IF(ISNUMBER(Incoming_Data[[#This Row],[Completed Day]]),1,0)</f>
        <v>1</v>
      </c>
      <c r="V2352" s="12">
        <f>IF(ISNUMBER(Incoming_Data[[#This Row],[Confirmed Day]]),1,0)</f>
        <v>1</v>
      </c>
      <c r="X2352" t="s">
        <v>6597</v>
      </c>
      <c r="Y2352" s="36">
        <v>41357</v>
      </c>
    </row>
    <row r="2353" spans="2:25" x14ac:dyDescent="0.25">
      <c r="B2353" s="24" t="s">
        <v>32</v>
      </c>
      <c r="C2353" s="24" t="s">
        <v>19</v>
      </c>
      <c r="D2353" s="24" t="s">
        <v>2210</v>
      </c>
      <c r="E2353" s="24" t="s">
        <v>1629</v>
      </c>
      <c r="F2353" s="24" t="s">
        <v>1600</v>
      </c>
      <c r="G2353" s="36">
        <v>41374</v>
      </c>
      <c r="H2353" s="36">
        <v>41373</v>
      </c>
      <c r="I2353" s="12">
        <v>3</v>
      </c>
      <c r="J2353" s="12">
        <v>3</v>
      </c>
      <c r="K2353" s="12">
        <v>3</v>
      </c>
      <c r="L2353" s="24" t="s">
        <v>10597</v>
      </c>
      <c r="M2353" t="str">
        <f>VLOOKUP(LEFT(Incoming_Data[[#This Row],[Object ID]],1),Lookup[#All],2,FALSE)</f>
        <v>Service Request</v>
      </c>
      <c r="N2353" s="36">
        <f>IFERROR(VLOOKUP(Incoming_Data[[#This Row],[Object ID]],SP_Data[#All],2,FALSE),"")</f>
        <v>41380</v>
      </c>
      <c r="O2353" s="36">
        <f>IFERROR(VLOOKUP(Incoming_Data[[#This Row],[Object ID]],Finalized_Data[#All],2,FALSE),"")</f>
        <v>41414</v>
      </c>
      <c r="P23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3" s="6">
        <f>IFERROR(DATE(YEAR(Incoming_Data[[#This Row],[Incoming Day]]),MONTH(Incoming_Data[[#This Row],[Incoming Day]]),1),"")</f>
        <v>41365</v>
      </c>
      <c r="R2353" s="3">
        <f>DATE(YEAR(Incoming_Data[[#This Row],[Incoming Day]]),1,1)</f>
        <v>41275</v>
      </c>
      <c r="S2353" s="6">
        <f>IFERROR(DATE(YEAR(Incoming_Data[[#This Row],[Completed Day]]),MONTH(Incoming_Data[[#This Row],[Completed Day]]),1),"")</f>
        <v>41365</v>
      </c>
      <c r="T2353" s="6">
        <f>IFERROR(DATE(YEAR(Incoming_Data[[#This Row],[Confirmed Day]]),MONTH(Incoming_Data[[#This Row],[Confirmed Day]]),1),"")</f>
        <v>41395</v>
      </c>
      <c r="U2353" s="12">
        <f>IF(ISNUMBER(Incoming_Data[[#This Row],[Completed Day]]),1,0)</f>
        <v>1</v>
      </c>
      <c r="V2353" s="12">
        <f>IF(ISNUMBER(Incoming_Data[[#This Row],[Confirmed Day]]),1,0)</f>
        <v>1</v>
      </c>
      <c r="X2353" t="s">
        <v>6592</v>
      </c>
      <c r="Y2353" s="36">
        <v>41409</v>
      </c>
    </row>
    <row r="2354" spans="2:25" x14ac:dyDescent="0.25">
      <c r="B2354" s="24" t="s">
        <v>32</v>
      </c>
      <c r="C2354" s="24" t="s">
        <v>19</v>
      </c>
      <c r="D2354" s="24" t="s">
        <v>2210</v>
      </c>
      <c r="E2354" s="24" t="s">
        <v>1630</v>
      </c>
      <c r="F2354" s="24" t="s">
        <v>1600</v>
      </c>
      <c r="G2354" s="36">
        <v>41374</v>
      </c>
      <c r="H2354" s="36">
        <v>41373</v>
      </c>
      <c r="I2354" s="12">
        <v>3</v>
      </c>
      <c r="J2354" s="12">
        <v>3</v>
      </c>
      <c r="K2354" s="12">
        <v>3</v>
      </c>
      <c r="L2354" s="24" t="s">
        <v>10597</v>
      </c>
      <c r="M2354" t="str">
        <f>VLOOKUP(LEFT(Incoming_Data[[#This Row],[Object ID]],1),Lookup[#All],2,FALSE)</f>
        <v>Service Request</v>
      </c>
      <c r="N2354" s="36">
        <f>IFERROR(VLOOKUP(Incoming_Data[[#This Row],[Object ID]],SP_Data[#All],2,FALSE),"")</f>
        <v>41380</v>
      </c>
      <c r="O2354" s="36">
        <f>IFERROR(VLOOKUP(Incoming_Data[[#This Row],[Object ID]],Finalized_Data[#All],2,FALSE),"")</f>
        <v>41414</v>
      </c>
      <c r="P23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4" s="6">
        <f>IFERROR(DATE(YEAR(Incoming_Data[[#This Row],[Incoming Day]]),MONTH(Incoming_Data[[#This Row],[Incoming Day]]),1),"")</f>
        <v>41365</v>
      </c>
      <c r="R2354" s="3">
        <f>DATE(YEAR(Incoming_Data[[#This Row],[Incoming Day]]),1,1)</f>
        <v>41275</v>
      </c>
      <c r="S2354" s="6">
        <f>IFERROR(DATE(YEAR(Incoming_Data[[#This Row],[Completed Day]]),MONTH(Incoming_Data[[#This Row],[Completed Day]]),1),"")</f>
        <v>41365</v>
      </c>
      <c r="T2354" s="6">
        <f>IFERROR(DATE(YEAR(Incoming_Data[[#This Row],[Confirmed Day]]),MONTH(Incoming_Data[[#This Row],[Confirmed Day]]),1),"")</f>
        <v>41395</v>
      </c>
      <c r="U2354" s="12">
        <f>IF(ISNUMBER(Incoming_Data[[#This Row],[Completed Day]]),1,0)</f>
        <v>1</v>
      </c>
      <c r="V2354" s="12">
        <f>IF(ISNUMBER(Incoming_Data[[#This Row],[Confirmed Day]]),1,0)</f>
        <v>1</v>
      </c>
      <c r="X2354" t="s">
        <v>6587</v>
      </c>
      <c r="Y2354" s="36">
        <v>41367</v>
      </c>
    </row>
    <row r="2355" spans="2:25" x14ac:dyDescent="0.25">
      <c r="B2355" s="24" t="s">
        <v>32</v>
      </c>
      <c r="C2355" s="24" t="s">
        <v>19</v>
      </c>
      <c r="D2355" s="24" t="s">
        <v>2210</v>
      </c>
      <c r="E2355" s="24" t="s">
        <v>1631</v>
      </c>
      <c r="F2355" s="24" t="s">
        <v>43</v>
      </c>
      <c r="G2355" s="36">
        <v>41374</v>
      </c>
      <c r="H2355" s="36">
        <v>41373</v>
      </c>
      <c r="I2355" s="12">
        <v>3</v>
      </c>
      <c r="J2355" s="12">
        <v>3</v>
      </c>
      <c r="K2355" s="12">
        <v>3</v>
      </c>
      <c r="L2355" s="24" t="s">
        <v>10597</v>
      </c>
      <c r="M2355" t="str">
        <f>VLOOKUP(LEFT(Incoming_Data[[#This Row],[Object ID]],1),Lookup[#All],2,FALSE)</f>
        <v>Service Request</v>
      </c>
      <c r="N2355" s="36">
        <f>IFERROR(VLOOKUP(Incoming_Data[[#This Row],[Object ID]],SP_Data[#All],2,FALSE),"")</f>
        <v>41381</v>
      </c>
      <c r="O2355" s="36">
        <f>IFERROR(VLOOKUP(Incoming_Data[[#This Row],[Object ID]],Finalized_Data[#All],2,FALSE),"")</f>
        <v>41414</v>
      </c>
      <c r="P23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5" s="6">
        <f>IFERROR(DATE(YEAR(Incoming_Data[[#This Row],[Incoming Day]]),MONTH(Incoming_Data[[#This Row],[Incoming Day]]),1),"")</f>
        <v>41365</v>
      </c>
      <c r="R2355" s="3">
        <f>DATE(YEAR(Incoming_Data[[#This Row],[Incoming Day]]),1,1)</f>
        <v>41275</v>
      </c>
      <c r="S2355" s="6">
        <f>IFERROR(DATE(YEAR(Incoming_Data[[#This Row],[Completed Day]]),MONTH(Incoming_Data[[#This Row],[Completed Day]]),1),"")</f>
        <v>41365</v>
      </c>
      <c r="T2355" s="6">
        <f>IFERROR(DATE(YEAR(Incoming_Data[[#This Row],[Confirmed Day]]),MONTH(Incoming_Data[[#This Row],[Confirmed Day]]),1),"")</f>
        <v>41395</v>
      </c>
      <c r="U2355" s="12">
        <f>IF(ISNUMBER(Incoming_Data[[#This Row],[Completed Day]]),1,0)</f>
        <v>1</v>
      </c>
      <c r="V2355" s="12">
        <f>IF(ISNUMBER(Incoming_Data[[#This Row],[Confirmed Day]]),1,0)</f>
        <v>1</v>
      </c>
      <c r="X2355" t="s">
        <v>6576</v>
      </c>
      <c r="Y2355" s="36">
        <v>41357</v>
      </c>
    </row>
    <row r="2356" spans="2:25" x14ac:dyDescent="0.25">
      <c r="B2356" s="24" t="s">
        <v>32</v>
      </c>
      <c r="C2356" s="24" t="s">
        <v>19</v>
      </c>
      <c r="D2356" s="24" t="s">
        <v>2210</v>
      </c>
      <c r="E2356" s="24" t="s">
        <v>1632</v>
      </c>
      <c r="F2356" s="24" t="s">
        <v>43</v>
      </c>
      <c r="G2356" s="36">
        <v>41374</v>
      </c>
      <c r="H2356" s="36">
        <v>41373</v>
      </c>
      <c r="I2356" s="12">
        <v>3</v>
      </c>
      <c r="J2356" s="12">
        <v>3</v>
      </c>
      <c r="K2356" s="12">
        <v>3</v>
      </c>
      <c r="L2356" s="24" t="s">
        <v>10597</v>
      </c>
      <c r="M2356" t="str">
        <f>VLOOKUP(LEFT(Incoming_Data[[#This Row],[Object ID]],1),Lookup[#All],2,FALSE)</f>
        <v>Service Request</v>
      </c>
      <c r="N2356" s="36">
        <f>IFERROR(VLOOKUP(Incoming_Data[[#This Row],[Object ID]],SP_Data[#All],2,FALSE),"")</f>
        <v>41381</v>
      </c>
      <c r="O2356" s="36">
        <f>IFERROR(VLOOKUP(Incoming_Data[[#This Row],[Object ID]],Finalized_Data[#All],2,FALSE),"")</f>
        <v>41414</v>
      </c>
      <c r="P23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6" s="6">
        <f>IFERROR(DATE(YEAR(Incoming_Data[[#This Row],[Incoming Day]]),MONTH(Incoming_Data[[#This Row],[Incoming Day]]),1),"")</f>
        <v>41365</v>
      </c>
      <c r="R2356" s="3">
        <f>DATE(YEAR(Incoming_Data[[#This Row],[Incoming Day]]),1,1)</f>
        <v>41275</v>
      </c>
      <c r="S2356" s="6">
        <f>IFERROR(DATE(YEAR(Incoming_Data[[#This Row],[Completed Day]]),MONTH(Incoming_Data[[#This Row],[Completed Day]]),1),"")</f>
        <v>41365</v>
      </c>
      <c r="T2356" s="6">
        <f>IFERROR(DATE(YEAR(Incoming_Data[[#This Row],[Confirmed Day]]),MONTH(Incoming_Data[[#This Row],[Confirmed Day]]),1),"")</f>
        <v>41395</v>
      </c>
      <c r="U2356" s="12">
        <f>IF(ISNUMBER(Incoming_Data[[#This Row],[Completed Day]]),1,0)</f>
        <v>1</v>
      </c>
      <c r="V2356" s="12">
        <f>IF(ISNUMBER(Incoming_Data[[#This Row],[Confirmed Day]]),1,0)</f>
        <v>1</v>
      </c>
      <c r="X2356" t="s">
        <v>6571</v>
      </c>
      <c r="Y2356" s="36">
        <v>41368</v>
      </c>
    </row>
    <row r="2357" spans="2:25" x14ac:dyDescent="0.25">
      <c r="B2357" s="24" t="s">
        <v>32</v>
      </c>
      <c r="C2357" s="24" t="s">
        <v>19</v>
      </c>
      <c r="D2357" s="24" t="s">
        <v>2210</v>
      </c>
      <c r="E2357" s="24" t="s">
        <v>1633</v>
      </c>
      <c r="F2357" s="24" t="s">
        <v>43</v>
      </c>
      <c r="G2357" s="36">
        <v>41374</v>
      </c>
      <c r="H2357" s="36">
        <v>41373</v>
      </c>
      <c r="I2357" s="12">
        <v>3</v>
      </c>
      <c r="J2357" s="12">
        <v>3</v>
      </c>
      <c r="K2357" s="12">
        <v>3</v>
      </c>
      <c r="L2357" s="24" t="s">
        <v>10597</v>
      </c>
      <c r="M2357" t="str">
        <f>VLOOKUP(LEFT(Incoming_Data[[#This Row],[Object ID]],1),Lookup[#All],2,FALSE)</f>
        <v>Service Request</v>
      </c>
      <c r="N2357" s="36">
        <f>IFERROR(VLOOKUP(Incoming_Data[[#This Row],[Object ID]],SP_Data[#All],2,FALSE),"")</f>
        <v>41380</v>
      </c>
      <c r="O2357" s="36">
        <f>IFERROR(VLOOKUP(Incoming_Data[[#This Row],[Object ID]],Finalized_Data[#All],2,FALSE),"")</f>
        <v>41414</v>
      </c>
      <c r="P23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7" s="6">
        <f>IFERROR(DATE(YEAR(Incoming_Data[[#This Row],[Incoming Day]]),MONTH(Incoming_Data[[#This Row],[Incoming Day]]),1),"")</f>
        <v>41365</v>
      </c>
      <c r="R2357" s="3">
        <f>DATE(YEAR(Incoming_Data[[#This Row],[Incoming Day]]),1,1)</f>
        <v>41275</v>
      </c>
      <c r="S2357" s="6">
        <f>IFERROR(DATE(YEAR(Incoming_Data[[#This Row],[Completed Day]]),MONTH(Incoming_Data[[#This Row],[Completed Day]]),1),"")</f>
        <v>41365</v>
      </c>
      <c r="T2357" s="6">
        <f>IFERROR(DATE(YEAR(Incoming_Data[[#This Row],[Confirmed Day]]),MONTH(Incoming_Data[[#This Row],[Confirmed Day]]),1),"")</f>
        <v>41395</v>
      </c>
      <c r="U2357" s="12">
        <f>IF(ISNUMBER(Incoming_Data[[#This Row],[Completed Day]]),1,0)</f>
        <v>1</v>
      </c>
      <c r="V2357" s="12">
        <f>IF(ISNUMBER(Incoming_Data[[#This Row],[Confirmed Day]]),1,0)</f>
        <v>1</v>
      </c>
      <c r="X2357" t="s">
        <v>6581</v>
      </c>
      <c r="Y2357" s="36">
        <v>41357</v>
      </c>
    </row>
    <row r="2358" spans="2:25" x14ac:dyDescent="0.25">
      <c r="B2358" s="24" t="s">
        <v>32</v>
      </c>
      <c r="C2358" s="24" t="s">
        <v>19</v>
      </c>
      <c r="D2358" s="24" t="s">
        <v>2210</v>
      </c>
      <c r="E2358" s="24" t="s">
        <v>1634</v>
      </c>
      <c r="F2358" s="24" t="s">
        <v>43</v>
      </c>
      <c r="G2358" s="36">
        <v>41374</v>
      </c>
      <c r="H2358" s="36">
        <v>41373</v>
      </c>
      <c r="I2358" s="12">
        <v>3</v>
      </c>
      <c r="J2358" s="12">
        <v>3</v>
      </c>
      <c r="K2358" s="12">
        <v>3</v>
      </c>
      <c r="L2358" s="24" t="s">
        <v>10597</v>
      </c>
      <c r="M2358" t="str">
        <f>VLOOKUP(LEFT(Incoming_Data[[#This Row],[Object ID]],1),Lookup[#All],2,FALSE)</f>
        <v>Service Request</v>
      </c>
      <c r="N2358" s="36">
        <f>IFERROR(VLOOKUP(Incoming_Data[[#This Row],[Object ID]],SP_Data[#All],2,FALSE),"")</f>
        <v>41380</v>
      </c>
      <c r="O2358" s="36">
        <f>IFERROR(VLOOKUP(Incoming_Data[[#This Row],[Object ID]],Finalized_Data[#All],2,FALSE),"")</f>
        <v>41414</v>
      </c>
      <c r="P23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8" s="6">
        <f>IFERROR(DATE(YEAR(Incoming_Data[[#This Row],[Incoming Day]]),MONTH(Incoming_Data[[#This Row],[Incoming Day]]),1),"")</f>
        <v>41365</v>
      </c>
      <c r="R2358" s="3">
        <f>DATE(YEAR(Incoming_Data[[#This Row],[Incoming Day]]),1,1)</f>
        <v>41275</v>
      </c>
      <c r="S2358" s="6">
        <f>IFERROR(DATE(YEAR(Incoming_Data[[#This Row],[Completed Day]]),MONTH(Incoming_Data[[#This Row],[Completed Day]]),1),"")</f>
        <v>41365</v>
      </c>
      <c r="T2358" s="6">
        <f>IFERROR(DATE(YEAR(Incoming_Data[[#This Row],[Confirmed Day]]),MONTH(Incoming_Data[[#This Row],[Confirmed Day]]),1),"")</f>
        <v>41395</v>
      </c>
      <c r="U2358" s="12">
        <f>IF(ISNUMBER(Incoming_Data[[#This Row],[Completed Day]]),1,0)</f>
        <v>1</v>
      </c>
      <c r="V2358" s="12">
        <f>IF(ISNUMBER(Incoming_Data[[#This Row],[Confirmed Day]]),1,0)</f>
        <v>1</v>
      </c>
      <c r="X2358" t="s">
        <v>6566</v>
      </c>
      <c r="Y2358" s="36">
        <v>41357</v>
      </c>
    </row>
    <row r="2359" spans="2:25" x14ac:dyDescent="0.25">
      <c r="B2359" s="24" t="s">
        <v>32</v>
      </c>
      <c r="C2359" s="24" t="s">
        <v>19</v>
      </c>
      <c r="D2359" s="24" t="s">
        <v>2210</v>
      </c>
      <c r="E2359" s="24" t="s">
        <v>1635</v>
      </c>
      <c r="F2359" s="24" t="s">
        <v>43</v>
      </c>
      <c r="G2359" s="36">
        <v>41374</v>
      </c>
      <c r="H2359" s="36">
        <v>41373</v>
      </c>
      <c r="I2359" s="12">
        <v>3</v>
      </c>
      <c r="J2359" s="12">
        <v>3</v>
      </c>
      <c r="K2359" s="12">
        <v>3</v>
      </c>
      <c r="L2359" s="24" t="s">
        <v>10597</v>
      </c>
      <c r="M2359" t="str">
        <f>VLOOKUP(LEFT(Incoming_Data[[#This Row],[Object ID]],1),Lookup[#All],2,FALSE)</f>
        <v>Service Request</v>
      </c>
      <c r="N2359" s="36">
        <f>IFERROR(VLOOKUP(Incoming_Data[[#This Row],[Object ID]],SP_Data[#All],2,FALSE),"")</f>
        <v>41380</v>
      </c>
      <c r="O2359" s="36">
        <f>IFERROR(VLOOKUP(Incoming_Data[[#This Row],[Object ID]],Finalized_Data[#All],2,FALSE),"")</f>
        <v>41414</v>
      </c>
      <c r="P23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59" s="6">
        <f>IFERROR(DATE(YEAR(Incoming_Data[[#This Row],[Incoming Day]]),MONTH(Incoming_Data[[#This Row],[Incoming Day]]),1),"")</f>
        <v>41365</v>
      </c>
      <c r="R2359" s="3">
        <f>DATE(YEAR(Incoming_Data[[#This Row],[Incoming Day]]),1,1)</f>
        <v>41275</v>
      </c>
      <c r="S2359" s="6">
        <f>IFERROR(DATE(YEAR(Incoming_Data[[#This Row],[Completed Day]]),MONTH(Incoming_Data[[#This Row],[Completed Day]]),1),"")</f>
        <v>41365</v>
      </c>
      <c r="T2359" s="6">
        <f>IFERROR(DATE(YEAR(Incoming_Data[[#This Row],[Confirmed Day]]),MONTH(Incoming_Data[[#This Row],[Confirmed Day]]),1),"")</f>
        <v>41395</v>
      </c>
      <c r="U2359" s="12">
        <f>IF(ISNUMBER(Incoming_Data[[#This Row],[Completed Day]]),1,0)</f>
        <v>1</v>
      </c>
      <c r="V2359" s="12">
        <f>IF(ISNUMBER(Incoming_Data[[#This Row],[Confirmed Day]]),1,0)</f>
        <v>1</v>
      </c>
      <c r="X2359" t="s">
        <v>6557</v>
      </c>
      <c r="Y2359" s="36">
        <v>41367</v>
      </c>
    </row>
    <row r="2360" spans="2:25" x14ac:dyDescent="0.25">
      <c r="B2360" s="24" t="s">
        <v>32</v>
      </c>
      <c r="C2360" s="24" t="s">
        <v>19</v>
      </c>
      <c r="D2360" s="24" t="s">
        <v>2210</v>
      </c>
      <c r="E2360" s="24" t="s">
        <v>1636</v>
      </c>
      <c r="F2360" s="24" t="s">
        <v>1600</v>
      </c>
      <c r="G2360" s="36">
        <v>41374</v>
      </c>
      <c r="H2360" s="36">
        <v>41373</v>
      </c>
      <c r="I2360" s="12">
        <v>3</v>
      </c>
      <c r="J2360" s="12">
        <v>3</v>
      </c>
      <c r="K2360" s="12">
        <v>3</v>
      </c>
      <c r="L2360" s="24" t="s">
        <v>10597</v>
      </c>
      <c r="M2360" t="str">
        <f>VLOOKUP(LEFT(Incoming_Data[[#This Row],[Object ID]],1),Lookup[#All],2,FALSE)</f>
        <v>Service Request</v>
      </c>
      <c r="N2360" s="36">
        <f>IFERROR(VLOOKUP(Incoming_Data[[#This Row],[Object ID]],SP_Data[#All],2,FALSE),"")</f>
        <v>41380</v>
      </c>
      <c r="O2360" s="36">
        <f>IFERROR(VLOOKUP(Incoming_Data[[#This Row],[Object ID]],Finalized_Data[#All],2,FALSE),"")</f>
        <v>41414</v>
      </c>
      <c r="P23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0" s="6">
        <f>IFERROR(DATE(YEAR(Incoming_Data[[#This Row],[Incoming Day]]),MONTH(Incoming_Data[[#This Row],[Incoming Day]]),1),"")</f>
        <v>41365</v>
      </c>
      <c r="R2360" s="3">
        <f>DATE(YEAR(Incoming_Data[[#This Row],[Incoming Day]]),1,1)</f>
        <v>41275</v>
      </c>
      <c r="S2360" s="6">
        <f>IFERROR(DATE(YEAR(Incoming_Data[[#This Row],[Completed Day]]),MONTH(Incoming_Data[[#This Row],[Completed Day]]),1),"")</f>
        <v>41365</v>
      </c>
      <c r="T2360" s="6">
        <f>IFERROR(DATE(YEAR(Incoming_Data[[#This Row],[Confirmed Day]]),MONTH(Incoming_Data[[#This Row],[Confirmed Day]]),1),"")</f>
        <v>41395</v>
      </c>
      <c r="U2360" s="12">
        <f>IF(ISNUMBER(Incoming_Data[[#This Row],[Completed Day]]),1,0)</f>
        <v>1</v>
      </c>
      <c r="V2360" s="12">
        <f>IF(ISNUMBER(Incoming_Data[[#This Row],[Confirmed Day]]),1,0)</f>
        <v>1</v>
      </c>
      <c r="X2360" t="s">
        <v>1033</v>
      </c>
      <c r="Y2360" s="36">
        <v>41393</v>
      </c>
    </row>
    <row r="2361" spans="2:25" x14ac:dyDescent="0.25">
      <c r="B2361" s="24" t="s">
        <v>32</v>
      </c>
      <c r="C2361" s="24" t="s">
        <v>19</v>
      </c>
      <c r="D2361" s="24" t="s">
        <v>2210</v>
      </c>
      <c r="E2361" s="24" t="s">
        <v>1637</v>
      </c>
      <c r="F2361" s="24" t="s">
        <v>1600</v>
      </c>
      <c r="G2361" s="36">
        <v>41374</v>
      </c>
      <c r="H2361" s="36">
        <v>41373</v>
      </c>
      <c r="I2361" s="12">
        <v>3</v>
      </c>
      <c r="J2361" s="12">
        <v>3</v>
      </c>
      <c r="K2361" s="12">
        <v>3</v>
      </c>
      <c r="L2361" s="24" t="s">
        <v>10597</v>
      </c>
      <c r="M2361" t="str">
        <f>VLOOKUP(LEFT(Incoming_Data[[#This Row],[Object ID]],1),Lookup[#All],2,FALSE)</f>
        <v>Service Request</v>
      </c>
      <c r="N2361" s="36">
        <f>IFERROR(VLOOKUP(Incoming_Data[[#This Row],[Object ID]],SP_Data[#All],2,FALSE),"")</f>
        <v>41380</v>
      </c>
      <c r="O2361" s="36">
        <f>IFERROR(VLOOKUP(Incoming_Data[[#This Row],[Object ID]],Finalized_Data[#All],2,FALSE),"")</f>
        <v>41380</v>
      </c>
      <c r="P23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1" s="6">
        <f>IFERROR(DATE(YEAR(Incoming_Data[[#This Row],[Incoming Day]]),MONTH(Incoming_Data[[#This Row],[Incoming Day]]),1),"")</f>
        <v>41365</v>
      </c>
      <c r="R2361" s="3">
        <f>DATE(YEAR(Incoming_Data[[#This Row],[Incoming Day]]),1,1)</f>
        <v>41275</v>
      </c>
      <c r="S2361" s="6">
        <f>IFERROR(DATE(YEAR(Incoming_Data[[#This Row],[Completed Day]]),MONTH(Incoming_Data[[#This Row],[Completed Day]]),1),"")</f>
        <v>41365</v>
      </c>
      <c r="T2361" s="6">
        <f>IFERROR(DATE(YEAR(Incoming_Data[[#This Row],[Confirmed Day]]),MONTH(Incoming_Data[[#This Row],[Confirmed Day]]),1),"")</f>
        <v>41365</v>
      </c>
      <c r="U2361" s="12">
        <f>IF(ISNUMBER(Incoming_Data[[#This Row],[Completed Day]]),1,0)</f>
        <v>1</v>
      </c>
      <c r="V2361" s="12">
        <f>IF(ISNUMBER(Incoming_Data[[#This Row],[Confirmed Day]]),1,0)</f>
        <v>1</v>
      </c>
      <c r="X2361" t="s">
        <v>10918</v>
      </c>
      <c r="Y2361" s="36">
        <v>41408</v>
      </c>
    </row>
    <row r="2362" spans="2:25" x14ac:dyDescent="0.25">
      <c r="B2362" s="24" t="s">
        <v>32</v>
      </c>
      <c r="C2362" s="24" t="s">
        <v>19</v>
      </c>
      <c r="D2362" s="24" t="s">
        <v>2210</v>
      </c>
      <c r="E2362" s="24" t="s">
        <v>1638</v>
      </c>
      <c r="F2362" s="24" t="s">
        <v>1600</v>
      </c>
      <c r="G2362" s="36">
        <v>41374</v>
      </c>
      <c r="H2362" s="36">
        <v>41373</v>
      </c>
      <c r="I2362" s="12">
        <v>3</v>
      </c>
      <c r="J2362" s="12">
        <v>3</v>
      </c>
      <c r="K2362" s="12">
        <v>3</v>
      </c>
      <c r="L2362" s="24" t="s">
        <v>10597</v>
      </c>
      <c r="M2362" t="str">
        <f>VLOOKUP(LEFT(Incoming_Data[[#This Row],[Object ID]],1),Lookup[#All],2,FALSE)</f>
        <v>Service Request</v>
      </c>
      <c r="N2362" s="36">
        <f>IFERROR(VLOOKUP(Incoming_Data[[#This Row],[Object ID]],SP_Data[#All],2,FALSE),"")</f>
        <v>41380</v>
      </c>
      <c r="O2362" s="36">
        <f>IFERROR(VLOOKUP(Incoming_Data[[#This Row],[Object ID]],Finalized_Data[#All],2,FALSE),"")</f>
        <v>41414</v>
      </c>
      <c r="P23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2" s="6">
        <f>IFERROR(DATE(YEAR(Incoming_Data[[#This Row],[Incoming Day]]),MONTH(Incoming_Data[[#This Row],[Incoming Day]]),1),"")</f>
        <v>41365</v>
      </c>
      <c r="R2362" s="3">
        <f>DATE(YEAR(Incoming_Data[[#This Row],[Incoming Day]]),1,1)</f>
        <v>41275</v>
      </c>
      <c r="S2362" s="6">
        <f>IFERROR(DATE(YEAR(Incoming_Data[[#This Row],[Completed Day]]),MONTH(Incoming_Data[[#This Row],[Completed Day]]),1),"")</f>
        <v>41365</v>
      </c>
      <c r="T2362" s="6">
        <f>IFERROR(DATE(YEAR(Incoming_Data[[#This Row],[Confirmed Day]]),MONTH(Incoming_Data[[#This Row],[Confirmed Day]]),1),"")</f>
        <v>41395</v>
      </c>
      <c r="U2362" s="12">
        <f>IF(ISNUMBER(Incoming_Data[[#This Row],[Completed Day]]),1,0)</f>
        <v>1</v>
      </c>
      <c r="V2362" s="12">
        <f>IF(ISNUMBER(Incoming_Data[[#This Row],[Confirmed Day]]),1,0)</f>
        <v>1</v>
      </c>
      <c r="X2362" t="s">
        <v>1035</v>
      </c>
      <c r="Y2362" s="36">
        <v>41393</v>
      </c>
    </row>
    <row r="2363" spans="2:25" x14ac:dyDescent="0.25">
      <c r="B2363" s="24" t="s">
        <v>32</v>
      </c>
      <c r="C2363" s="24" t="s">
        <v>19</v>
      </c>
      <c r="D2363" s="24" t="s">
        <v>2210</v>
      </c>
      <c r="E2363" s="24" t="s">
        <v>1639</v>
      </c>
      <c r="F2363" s="24" t="s">
        <v>43</v>
      </c>
      <c r="G2363" s="36">
        <v>41374</v>
      </c>
      <c r="H2363" s="36">
        <v>41373</v>
      </c>
      <c r="I2363" s="12">
        <v>3</v>
      </c>
      <c r="J2363" s="12">
        <v>3</v>
      </c>
      <c r="K2363" s="12">
        <v>3</v>
      </c>
      <c r="L2363" s="24" t="s">
        <v>10597</v>
      </c>
      <c r="M2363" t="str">
        <f>VLOOKUP(LEFT(Incoming_Data[[#This Row],[Object ID]],1),Lookup[#All],2,FALSE)</f>
        <v>Service Request</v>
      </c>
      <c r="N2363" s="36">
        <f>IFERROR(VLOOKUP(Incoming_Data[[#This Row],[Object ID]],SP_Data[#All],2,FALSE),"")</f>
        <v>41380</v>
      </c>
      <c r="O2363" s="36">
        <f>IFERROR(VLOOKUP(Incoming_Data[[#This Row],[Object ID]],Finalized_Data[#All],2,FALSE),"")</f>
        <v>41414</v>
      </c>
      <c r="P23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3" s="6">
        <f>IFERROR(DATE(YEAR(Incoming_Data[[#This Row],[Incoming Day]]),MONTH(Incoming_Data[[#This Row],[Incoming Day]]),1),"")</f>
        <v>41365</v>
      </c>
      <c r="R2363" s="3">
        <f>DATE(YEAR(Incoming_Data[[#This Row],[Incoming Day]]),1,1)</f>
        <v>41275</v>
      </c>
      <c r="S2363" s="6">
        <f>IFERROR(DATE(YEAR(Incoming_Data[[#This Row],[Completed Day]]),MONTH(Incoming_Data[[#This Row],[Completed Day]]),1),"")</f>
        <v>41365</v>
      </c>
      <c r="T2363" s="6">
        <f>IFERROR(DATE(YEAR(Incoming_Data[[#This Row],[Confirmed Day]]),MONTH(Incoming_Data[[#This Row],[Confirmed Day]]),1),"")</f>
        <v>41395</v>
      </c>
      <c r="U2363" s="12">
        <f>IF(ISNUMBER(Incoming_Data[[#This Row],[Completed Day]]),1,0)</f>
        <v>1</v>
      </c>
      <c r="V2363" s="12">
        <f>IF(ISNUMBER(Incoming_Data[[#This Row],[Confirmed Day]]),1,0)</f>
        <v>1</v>
      </c>
      <c r="X2363" t="s">
        <v>12302</v>
      </c>
      <c r="Y2363" s="36">
        <v>41414</v>
      </c>
    </row>
    <row r="2364" spans="2:25" x14ac:dyDescent="0.25">
      <c r="B2364" s="24" t="s">
        <v>32</v>
      </c>
      <c r="C2364" s="24" t="s">
        <v>19</v>
      </c>
      <c r="D2364" s="24" t="s">
        <v>2210</v>
      </c>
      <c r="E2364" s="24" t="s">
        <v>1640</v>
      </c>
      <c r="F2364" s="24" t="s">
        <v>1600</v>
      </c>
      <c r="G2364" s="36">
        <v>41374</v>
      </c>
      <c r="H2364" s="36">
        <v>41374</v>
      </c>
      <c r="I2364" s="12">
        <v>3</v>
      </c>
      <c r="J2364" s="12">
        <v>3</v>
      </c>
      <c r="K2364" s="12">
        <v>3</v>
      </c>
      <c r="L2364" s="24" t="s">
        <v>10597</v>
      </c>
      <c r="M2364" t="str">
        <f>VLOOKUP(LEFT(Incoming_Data[[#This Row],[Object ID]],1),Lookup[#All],2,FALSE)</f>
        <v>Service Request</v>
      </c>
      <c r="N2364" s="36">
        <f>IFERROR(VLOOKUP(Incoming_Data[[#This Row],[Object ID]],SP_Data[#All],2,FALSE),"")</f>
        <v>41380</v>
      </c>
      <c r="O2364" s="36">
        <f>IFERROR(VLOOKUP(Incoming_Data[[#This Row],[Object ID]],Finalized_Data[#All],2,FALSE),"")</f>
        <v>41414</v>
      </c>
      <c r="P23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4" s="6">
        <f>IFERROR(DATE(YEAR(Incoming_Data[[#This Row],[Incoming Day]]),MONTH(Incoming_Data[[#This Row],[Incoming Day]]),1),"")</f>
        <v>41365</v>
      </c>
      <c r="R2364" s="3">
        <f>DATE(YEAR(Incoming_Data[[#This Row],[Incoming Day]]),1,1)</f>
        <v>41275</v>
      </c>
      <c r="S2364" s="6">
        <f>IFERROR(DATE(YEAR(Incoming_Data[[#This Row],[Completed Day]]),MONTH(Incoming_Data[[#This Row],[Completed Day]]),1),"")</f>
        <v>41365</v>
      </c>
      <c r="T2364" s="6">
        <f>IFERROR(DATE(YEAR(Incoming_Data[[#This Row],[Confirmed Day]]),MONTH(Incoming_Data[[#This Row],[Confirmed Day]]),1),"")</f>
        <v>41395</v>
      </c>
      <c r="U2364" s="12">
        <f>IF(ISNUMBER(Incoming_Data[[#This Row],[Completed Day]]),1,0)</f>
        <v>1</v>
      </c>
      <c r="V2364" s="12">
        <f>IF(ISNUMBER(Incoming_Data[[#This Row],[Confirmed Day]]),1,0)</f>
        <v>1</v>
      </c>
      <c r="X2364" t="s">
        <v>1037</v>
      </c>
      <c r="Y2364" s="36">
        <v>41372</v>
      </c>
    </row>
    <row r="2365" spans="2:25" x14ac:dyDescent="0.25">
      <c r="B2365" s="24" t="s">
        <v>32</v>
      </c>
      <c r="C2365" s="24" t="s">
        <v>19</v>
      </c>
      <c r="D2365" s="24" t="s">
        <v>2210</v>
      </c>
      <c r="E2365" s="24" t="s">
        <v>1641</v>
      </c>
      <c r="F2365" s="24" t="s">
        <v>1600</v>
      </c>
      <c r="G2365" s="36">
        <v>41374</v>
      </c>
      <c r="H2365" s="36">
        <v>41374</v>
      </c>
      <c r="I2365" s="12">
        <v>3</v>
      </c>
      <c r="J2365" s="12">
        <v>3</v>
      </c>
      <c r="K2365" s="12">
        <v>3</v>
      </c>
      <c r="L2365" s="24" t="s">
        <v>10597</v>
      </c>
      <c r="M2365" t="str">
        <f>VLOOKUP(LEFT(Incoming_Data[[#This Row],[Object ID]],1),Lookup[#All],2,FALSE)</f>
        <v>Service Request</v>
      </c>
      <c r="N2365" s="36">
        <f>IFERROR(VLOOKUP(Incoming_Data[[#This Row],[Object ID]],SP_Data[#All],2,FALSE),"")</f>
        <v>41380</v>
      </c>
      <c r="O2365" s="36">
        <f>IFERROR(VLOOKUP(Incoming_Data[[#This Row],[Object ID]],Finalized_Data[#All],2,FALSE),"")</f>
        <v>41414</v>
      </c>
      <c r="P23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5" s="6">
        <f>IFERROR(DATE(YEAR(Incoming_Data[[#This Row],[Incoming Day]]),MONTH(Incoming_Data[[#This Row],[Incoming Day]]),1),"")</f>
        <v>41365</v>
      </c>
      <c r="R2365" s="3">
        <f>DATE(YEAR(Incoming_Data[[#This Row],[Incoming Day]]),1,1)</f>
        <v>41275</v>
      </c>
      <c r="S2365" s="6">
        <f>IFERROR(DATE(YEAR(Incoming_Data[[#This Row],[Completed Day]]),MONTH(Incoming_Data[[#This Row],[Completed Day]]),1),"")</f>
        <v>41365</v>
      </c>
      <c r="T2365" s="6">
        <f>IFERROR(DATE(YEAR(Incoming_Data[[#This Row],[Confirmed Day]]),MONTH(Incoming_Data[[#This Row],[Confirmed Day]]),1),"")</f>
        <v>41395</v>
      </c>
      <c r="U2365" s="12">
        <f>IF(ISNUMBER(Incoming_Data[[#This Row],[Completed Day]]),1,0)</f>
        <v>1</v>
      </c>
      <c r="V2365" s="12">
        <f>IF(ISNUMBER(Incoming_Data[[#This Row],[Confirmed Day]]),1,0)</f>
        <v>1</v>
      </c>
      <c r="X2365" t="s">
        <v>11028</v>
      </c>
      <c r="Y2365" s="36">
        <v>41407</v>
      </c>
    </row>
    <row r="2366" spans="2:25" x14ac:dyDescent="0.25">
      <c r="B2366" s="24" t="s">
        <v>32</v>
      </c>
      <c r="C2366" s="24" t="s">
        <v>19</v>
      </c>
      <c r="D2366" s="24" t="s">
        <v>2210</v>
      </c>
      <c r="E2366" s="24" t="s">
        <v>1642</v>
      </c>
      <c r="F2366" s="24" t="s">
        <v>1600</v>
      </c>
      <c r="G2366" s="36">
        <v>41374</v>
      </c>
      <c r="H2366" s="36">
        <v>41374</v>
      </c>
      <c r="I2366" s="12">
        <v>3</v>
      </c>
      <c r="J2366" s="12">
        <v>3</v>
      </c>
      <c r="K2366" s="12">
        <v>3</v>
      </c>
      <c r="L2366" s="24" t="s">
        <v>10597</v>
      </c>
      <c r="M2366" t="str">
        <f>VLOOKUP(LEFT(Incoming_Data[[#This Row],[Object ID]],1),Lookup[#All],2,FALSE)</f>
        <v>Service Request</v>
      </c>
      <c r="N2366" s="36">
        <f>IFERROR(VLOOKUP(Incoming_Data[[#This Row],[Object ID]],SP_Data[#All],2,FALSE),"")</f>
        <v>41380</v>
      </c>
      <c r="O2366" s="36">
        <f>IFERROR(VLOOKUP(Incoming_Data[[#This Row],[Object ID]],Finalized_Data[#All],2,FALSE),"")</f>
        <v>41414</v>
      </c>
      <c r="P23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6" s="6">
        <f>IFERROR(DATE(YEAR(Incoming_Data[[#This Row],[Incoming Day]]),MONTH(Incoming_Data[[#This Row],[Incoming Day]]),1),"")</f>
        <v>41365</v>
      </c>
      <c r="R2366" s="3">
        <f>DATE(YEAR(Incoming_Data[[#This Row],[Incoming Day]]),1,1)</f>
        <v>41275</v>
      </c>
      <c r="S2366" s="6">
        <f>IFERROR(DATE(YEAR(Incoming_Data[[#This Row],[Completed Day]]),MONTH(Incoming_Data[[#This Row],[Completed Day]]),1),"")</f>
        <v>41365</v>
      </c>
      <c r="T2366" s="6">
        <f>IFERROR(DATE(YEAR(Incoming_Data[[#This Row],[Confirmed Day]]),MONTH(Incoming_Data[[#This Row],[Confirmed Day]]),1),"")</f>
        <v>41395</v>
      </c>
      <c r="U2366" s="12">
        <f>IF(ISNUMBER(Incoming_Data[[#This Row],[Completed Day]]),1,0)</f>
        <v>1</v>
      </c>
      <c r="V2366" s="12">
        <f>IF(ISNUMBER(Incoming_Data[[#This Row],[Confirmed Day]]),1,0)</f>
        <v>1</v>
      </c>
      <c r="X2366" t="s">
        <v>10920</v>
      </c>
      <c r="Y2366" s="36">
        <v>41414</v>
      </c>
    </row>
    <row r="2367" spans="2:25" x14ac:dyDescent="0.25">
      <c r="B2367" s="24" t="s">
        <v>32</v>
      </c>
      <c r="C2367" s="24" t="s">
        <v>19</v>
      </c>
      <c r="D2367" s="24" t="s">
        <v>2210</v>
      </c>
      <c r="E2367" s="24" t="s">
        <v>1643</v>
      </c>
      <c r="F2367" s="24" t="s">
        <v>1600</v>
      </c>
      <c r="G2367" s="36">
        <v>41374</v>
      </c>
      <c r="H2367" s="36">
        <v>41374</v>
      </c>
      <c r="I2367" s="12">
        <v>3</v>
      </c>
      <c r="J2367" s="12">
        <v>3</v>
      </c>
      <c r="K2367" s="12">
        <v>3</v>
      </c>
      <c r="L2367" s="24" t="s">
        <v>10597</v>
      </c>
      <c r="M2367" t="str">
        <f>VLOOKUP(LEFT(Incoming_Data[[#This Row],[Object ID]],1),Lookup[#All],2,FALSE)</f>
        <v>Service Request</v>
      </c>
      <c r="N2367" s="36">
        <f>IFERROR(VLOOKUP(Incoming_Data[[#This Row],[Object ID]],SP_Data[#All],2,FALSE),"")</f>
        <v>41380</v>
      </c>
      <c r="O2367" s="36">
        <f>IFERROR(VLOOKUP(Incoming_Data[[#This Row],[Object ID]],Finalized_Data[#All],2,FALSE),"")</f>
        <v>41380</v>
      </c>
      <c r="P23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7" s="6">
        <f>IFERROR(DATE(YEAR(Incoming_Data[[#This Row],[Incoming Day]]),MONTH(Incoming_Data[[#This Row],[Incoming Day]]),1),"")</f>
        <v>41365</v>
      </c>
      <c r="R2367" s="3">
        <f>DATE(YEAR(Incoming_Data[[#This Row],[Incoming Day]]),1,1)</f>
        <v>41275</v>
      </c>
      <c r="S2367" s="6">
        <f>IFERROR(DATE(YEAR(Incoming_Data[[#This Row],[Completed Day]]),MONTH(Incoming_Data[[#This Row],[Completed Day]]),1),"")</f>
        <v>41365</v>
      </c>
      <c r="T2367" s="6">
        <f>IFERROR(DATE(YEAR(Incoming_Data[[#This Row],[Confirmed Day]]),MONTH(Incoming_Data[[#This Row],[Confirmed Day]]),1),"")</f>
        <v>41365</v>
      </c>
      <c r="U2367" s="12">
        <f>IF(ISNUMBER(Incoming_Data[[#This Row],[Completed Day]]),1,0)</f>
        <v>1</v>
      </c>
      <c r="V2367" s="12">
        <f>IF(ISNUMBER(Incoming_Data[[#This Row],[Confirmed Day]]),1,0)</f>
        <v>1</v>
      </c>
      <c r="X2367" t="s">
        <v>1949</v>
      </c>
      <c r="Y2367" s="36">
        <v>41373</v>
      </c>
    </row>
    <row r="2368" spans="2:25" x14ac:dyDescent="0.25">
      <c r="B2368" s="24" t="s">
        <v>32</v>
      </c>
      <c r="C2368" s="24" t="s">
        <v>19</v>
      </c>
      <c r="D2368" s="24" t="s">
        <v>2210</v>
      </c>
      <c r="E2368" s="24" t="s">
        <v>1644</v>
      </c>
      <c r="F2368" s="24" t="s">
        <v>1600</v>
      </c>
      <c r="G2368" s="36">
        <v>41374</v>
      </c>
      <c r="H2368" s="36">
        <v>41374</v>
      </c>
      <c r="I2368" s="12">
        <v>3</v>
      </c>
      <c r="J2368" s="12">
        <v>3</v>
      </c>
      <c r="K2368" s="12">
        <v>3</v>
      </c>
      <c r="L2368" s="24" t="s">
        <v>10597</v>
      </c>
      <c r="M2368" t="str">
        <f>VLOOKUP(LEFT(Incoming_Data[[#This Row],[Object ID]],1),Lookup[#All],2,FALSE)</f>
        <v>Service Request</v>
      </c>
      <c r="N2368" s="36">
        <f>IFERROR(VLOOKUP(Incoming_Data[[#This Row],[Object ID]],SP_Data[#All],2,FALSE),"")</f>
        <v>41380</v>
      </c>
      <c r="O2368" s="36">
        <f>IFERROR(VLOOKUP(Incoming_Data[[#This Row],[Object ID]],Finalized_Data[#All],2,FALSE),"")</f>
        <v>41414</v>
      </c>
      <c r="P23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8" s="6">
        <f>IFERROR(DATE(YEAR(Incoming_Data[[#This Row],[Incoming Day]]),MONTH(Incoming_Data[[#This Row],[Incoming Day]]),1),"")</f>
        <v>41365</v>
      </c>
      <c r="R2368" s="3">
        <f>DATE(YEAR(Incoming_Data[[#This Row],[Incoming Day]]),1,1)</f>
        <v>41275</v>
      </c>
      <c r="S2368" s="6">
        <f>IFERROR(DATE(YEAR(Incoming_Data[[#This Row],[Completed Day]]),MONTH(Incoming_Data[[#This Row],[Completed Day]]),1),"")</f>
        <v>41365</v>
      </c>
      <c r="T2368" s="6">
        <f>IFERROR(DATE(YEAR(Incoming_Data[[#This Row],[Confirmed Day]]),MONTH(Incoming_Data[[#This Row],[Confirmed Day]]),1),"")</f>
        <v>41395</v>
      </c>
      <c r="U2368" s="12">
        <f>IF(ISNUMBER(Incoming_Data[[#This Row],[Completed Day]]),1,0)</f>
        <v>1</v>
      </c>
      <c r="V2368" s="12">
        <f>IF(ISNUMBER(Incoming_Data[[#This Row],[Confirmed Day]]),1,0)</f>
        <v>1</v>
      </c>
      <c r="X2368" t="s">
        <v>1039</v>
      </c>
      <c r="Y2368" s="36">
        <v>41393</v>
      </c>
    </row>
    <row r="2369" spans="2:25" x14ac:dyDescent="0.25">
      <c r="B2369" s="24" t="s">
        <v>32</v>
      </c>
      <c r="C2369" s="24" t="s">
        <v>19</v>
      </c>
      <c r="D2369" s="24" t="s">
        <v>2210</v>
      </c>
      <c r="E2369" s="24" t="s">
        <v>1645</v>
      </c>
      <c r="F2369" s="24" t="s">
        <v>1600</v>
      </c>
      <c r="G2369" s="36">
        <v>41374</v>
      </c>
      <c r="H2369" s="36">
        <v>41374</v>
      </c>
      <c r="I2369" s="12">
        <v>3</v>
      </c>
      <c r="J2369" s="12">
        <v>3</v>
      </c>
      <c r="K2369" s="12">
        <v>3</v>
      </c>
      <c r="L2369" s="24" t="s">
        <v>10597</v>
      </c>
      <c r="M2369" t="str">
        <f>VLOOKUP(LEFT(Incoming_Data[[#This Row],[Object ID]],1),Lookup[#All],2,FALSE)</f>
        <v>Service Request</v>
      </c>
      <c r="N2369" s="36">
        <f>IFERROR(VLOOKUP(Incoming_Data[[#This Row],[Object ID]],SP_Data[#All],2,FALSE),"")</f>
        <v>41380</v>
      </c>
      <c r="O2369" s="36">
        <f>IFERROR(VLOOKUP(Incoming_Data[[#This Row],[Object ID]],Finalized_Data[#All],2,FALSE),"")</f>
        <v>41414</v>
      </c>
      <c r="P23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69" s="6">
        <f>IFERROR(DATE(YEAR(Incoming_Data[[#This Row],[Incoming Day]]),MONTH(Incoming_Data[[#This Row],[Incoming Day]]),1),"")</f>
        <v>41365</v>
      </c>
      <c r="R2369" s="3">
        <f>DATE(YEAR(Incoming_Data[[#This Row],[Incoming Day]]),1,1)</f>
        <v>41275</v>
      </c>
      <c r="S2369" s="6">
        <f>IFERROR(DATE(YEAR(Incoming_Data[[#This Row],[Completed Day]]),MONTH(Incoming_Data[[#This Row],[Completed Day]]),1),"")</f>
        <v>41365</v>
      </c>
      <c r="T2369" s="6">
        <f>IFERROR(DATE(YEAR(Incoming_Data[[#This Row],[Confirmed Day]]),MONTH(Incoming_Data[[#This Row],[Confirmed Day]]),1),"")</f>
        <v>41395</v>
      </c>
      <c r="U2369" s="12">
        <f>IF(ISNUMBER(Incoming_Data[[#This Row],[Completed Day]]),1,0)</f>
        <v>1</v>
      </c>
      <c r="V2369" s="12">
        <f>IF(ISNUMBER(Incoming_Data[[#This Row],[Confirmed Day]]),1,0)</f>
        <v>1</v>
      </c>
      <c r="X2369" t="s">
        <v>1041</v>
      </c>
      <c r="Y2369" s="36">
        <v>41369</v>
      </c>
    </row>
    <row r="2370" spans="2:25" x14ac:dyDescent="0.25">
      <c r="B2370" s="24" t="s">
        <v>32</v>
      </c>
      <c r="C2370" s="24" t="s">
        <v>19</v>
      </c>
      <c r="D2370" s="24" t="s">
        <v>2210</v>
      </c>
      <c r="E2370" s="24" t="s">
        <v>1646</v>
      </c>
      <c r="F2370" s="24" t="s">
        <v>1600</v>
      </c>
      <c r="G2370" s="36">
        <v>41374</v>
      </c>
      <c r="H2370" s="36">
        <v>41374</v>
      </c>
      <c r="I2370" s="12">
        <v>3</v>
      </c>
      <c r="J2370" s="12">
        <v>3</v>
      </c>
      <c r="K2370" s="12">
        <v>3</v>
      </c>
      <c r="L2370" s="24" t="s">
        <v>10597</v>
      </c>
      <c r="M2370" t="str">
        <f>VLOOKUP(LEFT(Incoming_Data[[#This Row],[Object ID]],1),Lookup[#All],2,FALSE)</f>
        <v>Service Request</v>
      </c>
      <c r="N2370" s="36">
        <f>IFERROR(VLOOKUP(Incoming_Data[[#This Row],[Object ID]],SP_Data[#All],2,FALSE),"")</f>
        <v>41380</v>
      </c>
      <c r="O2370" s="36">
        <f>IFERROR(VLOOKUP(Incoming_Data[[#This Row],[Object ID]],Finalized_Data[#All],2,FALSE),"")</f>
        <v>41414</v>
      </c>
      <c r="P23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0" s="6">
        <f>IFERROR(DATE(YEAR(Incoming_Data[[#This Row],[Incoming Day]]),MONTH(Incoming_Data[[#This Row],[Incoming Day]]),1),"")</f>
        <v>41365</v>
      </c>
      <c r="R2370" s="3">
        <f>DATE(YEAR(Incoming_Data[[#This Row],[Incoming Day]]),1,1)</f>
        <v>41275</v>
      </c>
      <c r="S2370" s="6">
        <f>IFERROR(DATE(YEAR(Incoming_Data[[#This Row],[Completed Day]]),MONTH(Incoming_Data[[#This Row],[Completed Day]]),1),"")</f>
        <v>41365</v>
      </c>
      <c r="T2370" s="6">
        <f>IFERROR(DATE(YEAR(Incoming_Data[[#This Row],[Confirmed Day]]),MONTH(Incoming_Data[[#This Row],[Confirmed Day]]),1),"")</f>
        <v>41395</v>
      </c>
      <c r="U2370" s="12">
        <f>IF(ISNUMBER(Incoming_Data[[#This Row],[Completed Day]]),1,0)</f>
        <v>1</v>
      </c>
      <c r="V2370" s="12">
        <f>IF(ISNUMBER(Incoming_Data[[#This Row],[Confirmed Day]]),1,0)</f>
        <v>1</v>
      </c>
      <c r="X2370" t="s">
        <v>1043</v>
      </c>
      <c r="Y2370" s="36">
        <v>41372</v>
      </c>
    </row>
    <row r="2371" spans="2:25" x14ac:dyDescent="0.25">
      <c r="B2371" s="24" t="s">
        <v>32</v>
      </c>
      <c r="C2371" s="24" t="s">
        <v>19</v>
      </c>
      <c r="D2371" s="24" t="s">
        <v>2210</v>
      </c>
      <c r="E2371" s="24" t="s">
        <v>1647</v>
      </c>
      <c r="F2371" s="24" t="s">
        <v>1600</v>
      </c>
      <c r="G2371" s="36">
        <v>41374</v>
      </c>
      <c r="H2371" s="36">
        <v>41374</v>
      </c>
      <c r="I2371" s="12">
        <v>3</v>
      </c>
      <c r="J2371" s="12">
        <v>3</v>
      </c>
      <c r="K2371" s="12">
        <v>3</v>
      </c>
      <c r="L2371" s="24" t="s">
        <v>10597</v>
      </c>
      <c r="M2371" t="str">
        <f>VLOOKUP(LEFT(Incoming_Data[[#This Row],[Object ID]],1),Lookup[#All],2,FALSE)</f>
        <v>Service Request</v>
      </c>
      <c r="N2371" s="36">
        <f>IFERROR(VLOOKUP(Incoming_Data[[#This Row],[Object ID]],SP_Data[#All],2,FALSE),"")</f>
        <v>41380</v>
      </c>
      <c r="O2371" s="36">
        <f>IFERROR(VLOOKUP(Incoming_Data[[#This Row],[Object ID]],Finalized_Data[#All],2,FALSE),"")</f>
        <v>41414</v>
      </c>
      <c r="P23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1" s="6">
        <f>IFERROR(DATE(YEAR(Incoming_Data[[#This Row],[Incoming Day]]),MONTH(Incoming_Data[[#This Row],[Incoming Day]]),1),"")</f>
        <v>41365</v>
      </c>
      <c r="R2371" s="3">
        <f>DATE(YEAR(Incoming_Data[[#This Row],[Incoming Day]]),1,1)</f>
        <v>41275</v>
      </c>
      <c r="S2371" s="6">
        <f>IFERROR(DATE(YEAR(Incoming_Data[[#This Row],[Completed Day]]),MONTH(Incoming_Data[[#This Row],[Completed Day]]),1),"")</f>
        <v>41365</v>
      </c>
      <c r="T2371" s="6">
        <f>IFERROR(DATE(YEAR(Incoming_Data[[#This Row],[Confirmed Day]]),MONTH(Incoming_Data[[#This Row],[Confirmed Day]]),1),"")</f>
        <v>41395</v>
      </c>
      <c r="U2371" s="12">
        <f>IF(ISNUMBER(Incoming_Data[[#This Row],[Completed Day]]),1,0)</f>
        <v>1</v>
      </c>
      <c r="V2371" s="12">
        <f>IF(ISNUMBER(Incoming_Data[[#This Row],[Confirmed Day]]),1,0)</f>
        <v>1</v>
      </c>
      <c r="X2371" t="s">
        <v>10922</v>
      </c>
      <c r="Y2371" s="36">
        <v>41408</v>
      </c>
    </row>
    <row r="2372" spans="2:25" x14ac:dyDescent="0.25">
      <c r="B2372" s="24" t="s">
        <v>32</v>
      </c>
      <c r="C2372" s="24" t="s">
        <v>19</v>
      </c>
      <c r="D2372" s="24" t="s">
        <v>2210</v>
      </c>
      <c r="E2372" s="24" t="s">
        <v>1648</v>
      </c>
      <c r="F2372" s="24" t="s">
        <v>1600</v>
      </c>
      <c r="G2372" s="36">
        <v>41374</v>
      </c>
      <c r="H2372" s="36">
        <v>41374</v>
      </c>
      <c r="I2372" s="12">
        <v>3</v>
      </c>
      <c r="J2372" s="12">
        <v>3</v>
      </c>
      <c r="K2372" s="12">
        <v>3</v>
      </c>
      <c r="L2372" s="24" t="s">
        <v>10597</v>
      </c>
      <c r="M2372" t="str">
        <f>VLOOKUP(LEFT(Incoming_Data[[#This Row],[Object ID]],1),Lookup[#All],2,FALSE)</f>
        <v>Service Request</v>
      </c>
      <c r="N2372" s="36">
        <f>IFERROR(VLOOKUP(Incoming_Data[[#This Row],[Object ID]],SP_Data[#All],2,FALSE),"")</f>
        <v>41380</v>
      </c>
      <c r="O2372" s="36">
        <f>IFERROR(VLOOKUP(Incoming_Data[[#This Row],[Object ID]],Finalized_Data[#All],2,FALSE),"")</f>
        <v>41414</v>
      </c>
      <c r="P23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2" s="6">
        <f>IFERROR(DATE(YEAR(Incoming_Data[[#This Row],[Incoming Day]]),MONTH(Incoming_Data[[#This Row],[Incoming Day]]),1),"")</f>
        <v>41365</v>
      </c>
      <c r="R2372" s="3">
        <f>DATE(YEAR(Incoming_Data[[#This Row],[Incoming Day]]),1,1)</f>
        <v>41275</v>
      </c>
      <c r="S2372" s="6">
        <f>IFERROR(DATE(YEAR(Incoming_Data[[#This Row],[Completed Day]]),MONTH(Incoming_Data[[#This Row],[Completed Day]]),1),"")</f>
        <v>41365</v>
      </c>
      <c r="T2372" s="6">
        <f>IFERROR(DATE(YEAR(Incoming_Data[[#This Row],[Confirmed Day]]),MONTH(Incoming_Data[[#This Row],[Confirmed Day]]),1),"")</f>
        <v>41395</v>
      </c>
      <c r="U2372" s="12">
        <f>IF(ISNUMBER(Incoming_Data[[#This Row],[Completed Day]]),1,0)</f>
        <v>1</v>
      </c>
      <c r="V2372" s="12">
        <f>IF(ISNUMBER(Incoming_Data[[#This Row],[Confirmed Day]]),1,0)</f>
        <v>1</v>
      </c>
      <c r="X2372" t="s">
        <v>1951</v>
      </c>
      <c r="Y2372" s="36">
        <v>41373</v>
      </c>
    </row>
    <row r="2373" spans="2:25" x14ac:dyDescent="0.25">
      <c r="B2373" s="24" t="s">
        <v>32</v>
      </c>
      <c r="C2373" s="24" t="s">
        <v>19</v>
      </c>
      <c r="D2373" s="24" t="s">
        <v>2210</v>
      </c>
      <c r="E2373" s="24" t="s">
        <v>1649</v>
      </c>
      <c r="F2373" s="24" t="s">
        <v>1600</v>
      </c>
      <c r="G2373" s="36">
        <v>41374</v>
      </c>
      <c r="H2373" s="36">
        <v>41374</v>
      </c>
      <c r="I2373" s="12">
        <v>3</v>
      </c>
      <c r="J2373" s="12">
        <v>3</v>
      </c>
      <c r="K2373" s="12">
        <v>3</v>
      </c>
      <c r="L2373" s="24" t="s">
        <v>10597</v>
      </c>
      <c r="M2373" t="str">
        <f>VLOOKUP(LEFT(Incoming_Data[[#This Row],[Object ID]],1),Lookup[#All],2,FALSE)</f>
        <v>Service Request</v>
      </c>
      <c r="N2373" s="36">
        <f>IFERROR(VLOOKUP(Incoming_Data[[#This Row],[Object ID]],SP_Data[#All],2,FALSE),"")</f>
        <v>41379</v>
      </c>
      <c r="O2373" s="36">
        <f>IFERROR(VLOOKUP(Incoming_Data[[#This Row],[Object ID]],Finalized_Data[#All],2,FALSE),"")</f>
        <v>41414</v>
      </c>
      <c r="P23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3" s="6">
        <f>IFERROR(DATE(YEAR(Incoming_Data[[#This Row],[Incoming Day]]),MONTH(Incoming_Data[[#This Row],[Incoming Day]]),1),"")</f>
        <v>41365</v>
      </c>
      <c r="R2373" s="3">
        <f>DATE(YEAR(Incoming_Data[[#This Row],[Incoming Day]]),1,1)</f>
        <v>41275</v>
      </c>
      <c r="S2373" s="6">
        <f>IFERROR(DATE(YEAR(Incoming_Data[[#This Row],[Completed Day]]),MONTH(Incoming_Data[[#This Row],[Completed Day]]),1),"")</f>
        <v>41365</v>
      </c>
      <c r="T2373" s="6">
        <f>IFERROR(DATE(YEAR(Incoming_Data[[#This Row],[Confirmed Day]]),MONTH(Incoming_Data[[#This Row],[Confirmed Day]]),1),"")</f>
        <v>41395</v>
      </c>
      <c r="U2373" s="12">
        <f>IF(ISNUMBER(Incoming_Data[[#This Row],[Completed Day]]),1,0)</f>
        <v>1</v>
      </c>
      <c r="V2373" s="12">
        <f>IF(ISNUMBER(Incoming_Data[[#This Row],[Confirmed Day]]),1,0)</f>
        <v>1</v>
      </c>
      <c r="X2373" t="s">
        <v>1435</v>
      </c>
      <c r="Y2373" s="36">
        <v>41373</v>
      </c>
    </row>
    <row r="2374" spans="2:25" x14ac:dyDescent="0.25">
      <c r="B2374" s="24" t="s">
        <v>32</v>
      </c>
      <c r="C2374" s="24" t="s">
        <v>19</v>
      </c>
      <c r="D2374" s="24" t="s">
        <v>2210</v>
      </c>
      <c r="E2374" s="24" t="s">
        <v>1650</v>
      </c>
      <c r="F2374" s="24" t="s">
        <v>1600</v>
      </c>
      <c r="G2374" s="36">
        <v>41374</v>
      </c>
      <c r="H2374" s="36">
        <v>41374</v>
      </c>
      <c r="I2374" s="12">
        <v>3</v>
      </c>
      <c r="J2374" s="12">
        <v>3</v>
      </c>
      <c r="K2374" s="12">
        <v>3</v>
      </c>
      <c r="L2374" s="24" t="s">
        <v>10597</v>
      </c>
      <c r="M2374" t="str">
        <f>VLOOKUP(LEFT(Incoming_Data[[#This Row],[Object ID]],1),Lookup[#All],2,FALSE)</f>
        <v>Service Request</v>
      </c>
      <c r="N2374" s="36">
        <f>IFERROR(VLOOKUP(Incoming_Data[[#This Row],[Object ID]],SP_Data[#All],2,FALSE),"")</f>
        <v>41379</v>
      </c>
      <c r="O2374" s="36">
        <f>IFERROR(VLOOKUP(Incoming_Data[[#This Row],[Object ID]],Finalized_Data[#All],2,FALSE),"")</f>
        <v>41414</v>
      </c>
      <c r="P23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4" s="6">
        <f>IFERROR(DATE(YEAR(Incoming_Data[[#This Row],[Incoming Day]]),MONTH(Incoming_Data[[#This Row],[Incoming Day]]),1),"")</f>
        <v>41365</v>
      </c>
      <c r="R2374" s="3">
        <f>DATE(YEAR(Incoming_Data[[#This Row],[Incoming Day]]),1,1)</f>
        <v>41275</v>
      </c>
      <c r="S2374" s="6">
        <f>IFERROR(DATE(YEAR(Incoming_Data[[#This Row],[Completed Day]]),MONTH(Incoming_Data[[#This Row],[Completed Day]]),1),"")</f>
        <v>41365</v>
      </c>
      <c r="T2374" s="6">
        <f>IFERROR(DATE(YEAR(Incoming_Data[[#This Row],[Confirmed Day]]),MONTH(Incoming_Data[[#This Row],[Confirmed Day]]),1),"")</f>
        <v>41395</v>
      </c>
      <c r="U2374" s="12">
        <f>IF(ISNUMBER(Incoming_Data[[#This Row],[Completed Day]]),1,0)</f>
        <v>1</v>
      </c>
      <c r="V2374" s="12">
        <f>IF(ISNUMBER(Incoming_Data[[#This Row],[Confirmed Day]]),1,0)</f>
        <v>1</v>
      </c>
      <c r="X2374" t="s">
        <v>1437</v>
      </c>
      <c r="Y2374" s="36">
        <v>41393</v>
      </c>
    </row>
    <row r="2375" spans="2:25" x14ac:dyDescent="0.25">
      <c r="B2375" s="24" t="s">
        <v>32</v>
      </c>
      <c r="C2375" s="24" t="s">
        <v>19</v>
      </c>
      <c r="D2375" s="24" t="s">
        <v>2210</v>
      </c>
      <c r="E2375" s="24" t="s">
        <v>1651</v>
      </c>
      <c r="F2375" s="24" t="s">
        <v>1600</v>
      </c>
      <c r="G2375" s="36">
        <v>41374</v>
      </c>
      <c r="H2375" s="36">
        <v>41374</v>
      </c>
      <c r="I2375" s="12">
        <v>3</v>
      </c>
      <c r="J2375" s="12">
        <v>3</v>
      </c>
      <c r="K2375" s="12">
        <v>3</v>
      </c>
      <c r="L2375" s="24" t="s">
        <v>10597</v>
      </c>
      <c r="M2375" t="str">
        <f>VLOOKUP(LEFT(Incoming_Data[[#This Row],[Object ID]],1),Lookup[#All],2,FALSE)</f>
        <v>Service Request</v>
      </c>
      <c r="N2375" s="36">
        <f>IFERROR(VLOOKUP(Incoming_Data[[#This Row],[Object ID]],SP_Data[#All],2,FALSE),"")</f>
        <v>41379</v>
      </c>
      <c r="O2375" s="36">
        <f>IFERROR(VLOOKUP(Incoming_Data[[#This Row],[Object ID]],Finalized_Data[#All],2,FALSE),"")</f>
        <v>41414</v>
      </c>
      <c r="P23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5" s="6">
        <f>IFERROR(DATE(YEAR(Incoming_Data[[#This Row],[Incoming Day]]),MONTH(Incoming_Data[[#This Row],[Incoming Day]]),1),"")</f>
        <v>41365</v>
      </c>
      <c r="R2375" s="3">
        <f>DATE(YEAR(Incoming_Data[[#This Row],[Incoming Day]]),1,1)</f>
        <v>41275</v>
      </c>
      <c r="S2375" s="6">
        <f>IFERROR(DATE(YEAR(Incoming_Data[[#This Row],[Completed Day]]),MONTH(Incoming_Data[[#This Row],[Completed Day]]),1),"")</f>
        <v>41365</v>
      </c>
      <c r="T2375" s="6">
        <f>IFERROR(DATE(YEAR(Incoming_Data[[#This Row],[Confirmed Day]]),MONTH(Incoming_Data[[#This Row],[Confirmed Day]]),1),"")</f>
        <v>41395</v>
      </c>
      <c r="U2375" s="12">
        <f>IF(ISNUMBER(Incoming_Data[[#This Row],[Completed Day]]),1,0)</f>
        <v>1</v>
      </c>
      <c r="V2375" s="12">
        <f>IF(ISNUMBER(Incoming_Data[[#This Row],[Confirmed Day]]),1,0)</f>
        <v>1</v>
      </c>
      <c r="X2375" t="s">
        <v>1439</v>
      </c>
      <c r="Y2375" s="36">
        <v>41372</v>
      </c>
    </row>
    <row r="2376" spans="2:25" x14ac:dyDescent="0.25">
      <c r="B2376" s="24" t="s">
        <v>32</v>
      </c>
      <c r="C2376" s="24" t="s">
        <v>19</v>
      </c>
      <c r="D2376" s="24" t="s">
        <v>2210</v>
      </c>
      <c r="E2376" s="24" t="s">
        <v>1652</v>
      </c>
      <c r="F2376" s="24" t="s">
        <v>43</v>
      </c>
      <c r="G2376" s="36">
        <v>41374</v>
      </c>
      <c r="H2376" s="36">
        <v>41374</v>
      </c>
      <c r="I2376" s="12">
        <v>3</v>
      </c>
      <c r="J2376" s="12">
        <v>3</v>
      </c>
      <c r="K2376" s="12">
        <v>3</v>
      </c>
      <c r="L2376" s="24" t="s">
        <v>10597</v>
      </c>
      <c r="M2376" t="str">
        <f>VLOOKUP(LEFT(Incoming_Data[[#This Row],[Object ID]],1),Lookup[#All],2,FALSE)</f>
        <v>Service Request</v>
      </c>
      <c r="N2376" s="36">
        <f>IFERROR(VLOOKUP(Incoming_Data[[#This Row],[Object ID]],SP_Data[#All],2,FALSE),"")</f>
        <v>41379</v>
      </c>
      <c r="O2376" s="36">
        <f>IFERROR(VLOOKUP(Incoming_Data[[#This Row],[Object ID]],Finalized_Data[#All],2,FALSE),"")</f>
        <v>41414</v>
      </c>
      <c r="P23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6" s="6">
        <f>IFERROR(DATE(YEAR(Incoming_Data[[#This Row],[Incoming Day]]),MONTH(Incoming_Data[[#This Row],[Incoming Day]]),1),"")</f>
        <v>41365</v>
      </c>
      <c r="R2376" s="3">
        <f>DATE(YEAR(Incoming_Data[[#This Row],[Incoming Day]]),1,1)</f>
        <v>41275</v>
      </c>
      <c r="S2376" s="6">
        <f>IFERROR(DATE(YEAR(Incoming_Data[[#This Row],[Completed Day]]),MONTH(Incoming_Data[[#This Row],[Completed Day]]),1),"")</f>
        <v>41365</v>
      </c>
      <c r="T2376" s="6">
        <f>IFERROR(DATE(YEAR(Incoming_Data[[#This Row],[Confirmed Day]]),MONTH(Incoming_Data[[#This Row],[Confirmed Day]]),1),"")</f>
        <v>41395</v>
      </c>
      <c r="U2376" s="12">
        <f>IF(ISNUMBER(Incoming_Data[[#This Row],[Completed Day]]),1,0)</f>
        <v>1</v>
      </c>
      <c r="V2376" s="12">
        <f>IF(ISNUMBER(Incoming_Data[[#This Row],[Confirmed Day]]),1,0)</f>
        <v>1</v>
      </c>
      <c r="X2376" t="s">
        <v>12261</v>
      </c>
      <c r="Y2376" s="36">
        <v>41417</v>
      </c>
    </row>
    <row r="2377" spans="2:25" x14ac:dyDescent="0.25">
      <c r="B2377" s="24" t="s">
        <v>32</v>
      </c>
      <c r="C2377" s="24" t="s">
        <v>19</v>
      </c>
      <c r="D2377" s="24" t="s">
        <v>2210</v>
      </c>
      <c r="E2377" s="24" t="s">
        <v>1653</v>
      </c>
      <c r="F2377" s="24" t="s">
        <v>43</v>
      </c>
      <c r="G2377" s="36">
        <v>41374</v>
      </c>
      <c r="H2377" s="36">
        <v>41374</v>
      </c>
      <c r="I2377" s="12">
        <v>3</v>
      </c>
      <c r="J2377" s="12">
        <v>3</v>
      </c>
      <c r="K2377" s="12">
        <v>3</v>
      </c>
      <c r="L2377" s="24" t="s">
        <v>10597</v>
      </c>
      <c r="M2377" t="str">
        <f>VLOOKUP(LEFT(Incoming_Data[[#This Row],[Object ID]],1),Lookup[#All],2,FALSE)</f>
        <v>Service Request</v>
      </c>
      <c r="N2377" s="36">
        <f>IFERROR(VLOOKUP(Incoming_Data[[#This Row],[Object ID]],SP_Data[#All],2,FALSE),"")</f>
        <v>41379</v>
      </c>
      <c r="O2377" s="36">
        <f>IFERROR(VLOOKUP(Incoming_Data[[#This Row],[Object ID]],Finalized_Data[#All],2,FALSE),"")</f>
        <v>41414</v>
      </c>
      <c r="P23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7" s="6">
        <f>IFERROR(DATE(YEAR(Incoming_Data[[#This Row],[Incoming Day]]),MONTH(Incoming_Data[[#This Row],[Incoming Day]]),1),"")</f>
        <v>41365</v>
      </c>
      <c r="R2377" s="3">
        <f>DATE(YEAR(Incoming_Data[[#This Row],[Incoming Day]]),1,1)</f>
        <v>41275</v>
      </c>
      <c r="S2377" s="6">
        <f>IFERROR(DATE(YEAR(Incoming_Data[[#This Row],[Completed Day]]),MONTH(Incoming_Data[[#This Row],[Completed Day]]),1),"")</f>
        <v>41365</v>
      </c>
      <c r="T2377" s="6">
        <f>IFERROR(DATE(YEAR(Incoming_Data[[#This Row],[Confirmed Day]]),MONTH(Incoming_Data[[#This Row],[Confirmed Day]]),1),"")</f>
        <v>41395</v>
      </c>
      <c r="U2377" s="12">
        <f>IF(ISNUMBER(Incoming_Data[[#This Row],[Completed Day]]),1,0)</f>
        <v>1</v>
      </c>
      <c r="V2377" s="12">
        <f>IF(ISNUMBER(Incoming_Data[[#This Row],[Confirmed Day]]),1,0)</f>
        <v>1</v>
      </c>
      <c r="X2377" t="s">
        <v>1045</v>
      </c>
      <c r="Y2377" s="36">
        <v>41380</v>
      </c>
    </row>
    <row r="2378" spans="2:25" x14ac:dyDescent="0.25">
      <c r="B2378" s="24" t="s">
        <v>32</v>
      </c>
      <c r="C2378" s="24" t="s">
        <v>19</v>
      </c>
      <c r="D2378" s="24" t="s">
        <v>2210</v>
      </c>
      <c r="E2378" s="24" t="s">
        <v>1654</v>
      </c>
      <c r="F2378" s="24" t="s">
        <v>1600</v>
      </c>
      <c r="G2378" s="36">
        <v>41376</v>
      </c>
      <c r="H2378" s="36">
        <v>41375</v>
      </c>
      <c r="I2378" s="12">
        <v>3</v>
      </c>
      <c r="J2378" s="12">
        <v>3</v>
      </c>
      <c r="K2378" s="12">
        <v>3</v>
      </c>
      <c r="L2378" s="24" t="s">
        <v>10597</v>
      </c>
      <c r="M2378" t="str">
        <f>VLOOKUP(LEFT(Incoming_Data[[#This Row],[Object ID]],1),Lookup[#All],2,FALSE)</f>
        <v>Service Request</v>
      </c>
      <c r="N2378" s="36">
        <f>IFERROR(VLOOKUP(Incoming_Data[[#This Row],[Object ID]],SP_Data[#All],2,FALSE),"")</f>
        <v>41380</v>
      </c>
      <c r="O2378" s="36">
        <f>IFERROR(VLOOKUP(Incoming_Data[[#This Row],[Object ID]],Finalized_Data[#All],2,FALSE),"")</f>
        <v>41414</v>
      </c>
      <c r="P23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8" s="6">
        <f>IFERROR(DATE(YEAR(Incoming_Data[[#This Row],[Incoming Day]]),MONTH(Incoming_Data[[#This Row],[Incoming Day]]),1),"")</f>
        <v>41365</v>
      </c>
      <c r="R2378" s="3">
        <f>DATE(YEAR(Incoming_Data[[#This Row],[Incoming Day]]),1,1)</f>
        <v>41275</v>
      </c>
      <c r="S2378" s="6">
        <f>IFERROR(DATE(YEAR(Incoming_Data[[#This Row],[Completed Day]]),MONTH(Incoming_Data[[#This Row],[Completed Day]]),1),"")</f>
        <v>41365</v>
      </c>
      <c r="T2378" s="6">
        <f>IFERROR(DATE(YEAR(Incoming_Data[[#This Row],[Confirmed Day]]),MONTH(Incoming_Data[[#This Row],[Confirmed Day]]),1),"")</f>
        <v>41395</v>
      </c>
      <c r="U2378" s="12">
        <f>IF(ISNUMBER(Incoming_Data[[#This Row],[Completed Day]]),1,0)</f>
        <v>1</v>
      </c>
      <c r="V2378" s="12">
        <f>IF(ISNUMBER(Incoming_Data[[#This Row],[Confirmed Day]]),1,0)</f>
        <v>1</v>
      </c>
      <c r="X2378" t="s">
        <v>1047</v>
      </c>
      <c r="Y2378" s="36">
        <v>41402</v>
      </c>
    </row>
    <row r="2379" spans="2:25" x14ac:dyDescent="0.25">
      <c r="B2379" s="24" t="s">
        <v>32</v>
      </c>
      <c r="C2379" s="24" t="s">
        <v>19</v>
      </c>
      <c r="D2379" s="24" t="s">
        <v>2210</v>
      </c>
      <c r="E2379" s="24" t="s">
        <v>1655</v>
      </c>
      <c r="F2379" s="24" t="s">
        <v>1600</v>
      </c>
      <c r="G2379" s="36">
        <v>41376</v>
      </c>
      <c r="H2379" s="36">
        <v>41375</v>
      </c>
      <c r="I2379" s="12">
        <v>3</v>
      </c>
      <c r="J2379" s="12">
        <v>3</v>
      </c>
      <c r="K2379" s="12">
        <v>3</v>
      </c>
      <c r="L2379" s="24" t="s">
        <v>10597</v>
      </c>
      <c r="M2379" t="str">
        <f>VLOOKUP(LEFT(Incoming_Data[[#This Row],[Object ID]],1),Lookup[#All],2,FALSE)</f>
        <v>Service Request</v>
      </c>
      <c r="N2379" s="36">
        <f>IFERROR(VLOOKUP(Incoming_Data[[#This Row],[Object ID]],SP_Data[#All],2,FALSE),"")</f>
        <v>41381</v>
      </c>
      <c r="O2379" s="36">
        <f>IFERROR(VLOOKUP(Incoming_Data[[#This Row],[Object ID]],Finalized_Data[#All],2,FALSE),"")</f>
        <v>41414</v>
      </c>
      <c r="P23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79" s="6">
        <f>IFERROR(DATE(YEAR(Incoming_Data[[#This Row],[Incoming Day]]),MONTH(Incoming_Data[[#This Row],[Incoming Day]]),1),"")</f>
        <v>41365</v>
      </c>
      <c r="R2379" s="3">
        <f>DATE(YEAR(Incoming_Data[[#This Row],[Incoming Day]]),1,1)</f>
        <v>41275</v>
      </c>
      <c r="S2379" s="6">
        <f>IFERROR(DATE(YEAR(Incoming_Data[[#This Row],[Completed Day]]),MONTH(Incoming_Data[[#This Row],[Completed Day]]),1),"")</f>
        <v>41365</v>
      </c>
      <c r="T2379" s="6">
        <f>IFERROR(DATE(YEAR(Incoming_Data[[#This Row],[Confirmed Day]]),MONTH(Incoming_Data[[#This Row],[Confirmed Day]]),1),"")</f>
        <v>41395</v>
      </c>
      <c r="U2379" s="12">
        <f>IF(ISNUMBER(Incoming_Data[[#This Row],[Completed Day]]),1,0)</f>
        <v>1</v>
      </c>
      <c r="V2379" s="12">
        <f>IF(ISNUMBER(Incoming_Data[[#This Row],[Confirmed Day]]),1,0)</f>
        <v>1</v>
      </c>
      <c r="X2379" t="s">
        <v>1836</v>
      </c>
      <c r="Y2379" s="36">
        <v>41382</v>
      </c>
    </row>
    <row r="2380" spans="2:25" x14ac:dyDescent="0.25">
      <c r="B2380" s="24" t="s">
        <v>32</v>
      </c>
      <c r="C2380" s="24" t="s">
        <v>19</v>
      </c>
      <c r="D2380" s="24" t="s">
        <v>2210</v>
      </c>
      <c r="E2380" s="24" t="s">
        <v>12244</v>
      </c>
      <c r="F2380" s="24" t="s">
        <v>1600</v>
      </c>
      <c r="G2380" s="36">
        <v>41379</v>
      </c>
      <c r="H2380" s="36">
        <v>41379</v>
      </c>
      <c r="I2380" s="12">
        <v>3</v>
      </c>
      <c r="J2380" s="12">
        <v>3</v>
      </c>
      <c r="K2380" s="12">
        <v>3</v>
      </c>
      <c r="L2380" s="24" t="s">
        <v>10599</v>
      </c>
      <c r="M2380" t="str">
        <f>VLOOKUP(LEFT(Incoming_Data[[#This Row],[Object ID]],1),Lookup[#All],2,FALSE)</f>
        <v>Service Request</v>
      </c>
      <c r="N2380" s="36">
        <f>IFERROR(VLOOKUP(Incoming_Data[[#This Row],[Object ID]],SP_Data[#All],2,FALSE),"")</f>
        <v>41408</v>
      </c>
      <c r="O2380" s="36" t="str">
        <f>IFERROR(VLOOKUP(Incoming_Data[[#This Row],[Object ID]],Finalized_Data[#All],2,FALSE),"")</f>
        <v/>
      </c>
      <c r="P23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0" s="6">
        <f>IFERROR(DATE(YEAR(Incoming_Data[[#This Row],[Incoming Day]]),MONTH(Incoming_Data[[#This Row],[Incoming Day]]),1),"")</f>
        <v>41365</v>
      </c>
      <c r="R2380" s="3">
        <f>DATE(YEAR(Incoming_Data[[#This Row],[Incoming Day]]),1,1)</f>
        <v>41275</v>
      </c>
      <c r="S2380" s="6">
        <f>IFERROR(DATE(YEAR(Incoming_Data[[#This Row],[Completed Day]]),MONTH(Incoming_Data[[#This Row],[Completed Day]]),1),"")</f>
        <v>41395</v>
      </c>
      <c r="T2380" s="6" t="str">
        <f>IFERROR(DATE(YEAR(Incoming_Data[[#This Row],[Confirmed Day]]),MONTH(Incoming_Data[[#This Row],[Confirmed Day]]),1),"")</f>
        <v/>
      </c>
      <c r="U2380" s="12">
        <f>IF(ISNUMBER(Incoming_Data[[#This Row],[Completed Day]]),1,0)</f>
        <v>1</v>
      </c>
      <c r="V2380" s="12">
        <f>IF(ISNUMBER(Incoming_Data[[#This Row],[Confirmed Day]]),1,0)</f>
        <v>0</v>
      </c>
      <c r="X2380" t="s">
        <v>12263</v>
      </c>
      <c r="Y2380" s="36">
        <v>41408</v>
      </c>
    </row>
    <row r="2381" spans="2:25" x14ac:dyDescent="0.25">
      <c r="B2381" s="24" t="s">
        <v>32</v>
      </c>
      <c r="C2381" s="24" t="s">
        <v>19</v>
      </c>
      <c r="D2381" s="24" t="s">
        <v>2210</v>
      </c>
      <c r="E2381" s="24" t="s">
        <v>12245</v>
      </c>
      <c r="F2381" s="24" t="s">
        <v>1600</v>
      </c>
      <c r="G2381" s="36">
        <v>41379</v>
      </c>
      <c r="H2381" s="36">
        <v>41379</v>
      </c>
      <c r="I2381" s="12">
        <v>3</v>
      </c>
      <c r="J2381" s="12">
        <v>3</v>
      </c>
      <c r="K2381" s="12">
        <v>3</v>
      </c>
      <c r="L2381" s="24" t="s">
        <v>10599</v>
      </c>
      <c r="M2381" t="str">
        <f>VLOOKUP(LEFT(Incoming_Data[[#This Row],[Object ID]],1),Lookup[#All],2,FALSE)</f>
        <v>Service Request</v>
      </c>
      <c r="N2381" s="36">
        <f>IFERROR(VLOOKUP(Incoming_Data[[#This Row],[Object ID]],SP_Data[#All],2,FALSE),"")</f>
        <v>41409</v>
      </c>
      <c r="O2381" s="36" t="str">
        <f>IFERROR(VLOOKUP(Incoming_Data[[#This Row],[Object ID]],Finalized_Data[#All],2,FALSE),"")</f>
        <v/>
      </c>
      <c r="P23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1" s="6">
        <f>IFERROR(DATE(YEAR(Incoming_Data[[#This Row],[Incoming Day]]),MONTH(Incoming_Data[[#This Row],[Incoming Day]]),1),"")</f>
        <v>41365</v>
      </c>
      <c r="R2381" s="3">
        <f>DATE(YEAR(Incoming_Data[[#This Row],[Incoming Day]]),1,1)</f>
        <v>41275</v>
      </c>
      <c r="S2381" s="6">
        <f>IFERROR(DATE(YEAR(Incoming_Data[[#This Row],[Completed Day]]),MONTH(Incoming_Data[[#This Row],[Completed Day]]),1),"")</f>
        <v>41395</v>
      </c>
      <c r="T2381" s="6" t="str">
        <f>IFERROR(DATE(YEAR(Incoming_Data[[#This Row],[Confirmed Day]]),MONTH(Incoming_Data[[#This Row],[Confirmed Day]]),1),"")</f>
        <v/>
      </c>
      <c r="U2381" s="12">
        <f>IF(ISNUMBER(Incoming_Data[[#This Row],[Completed Day]]),1,0)</f>
        <v>1</v>
      </c>
      <c r="V2381" s="12">
        <f>IF(ISNUMBER(Incoming_Data[[#This Row],[Confirmed Day]]),1,0)</f>
        <v>0</v>
      </c>
      <c r="X2381" t="s">
        <v>1953</v>
      </c>
      <c r="Y2381" s="36">
        <v>41393</v>
      </c>
    </row>
    <row r="2382" spans="2:25" x14ac:dyDescent="0.25">
      <c r="B2382" s="24" t="s">
        <v>32</v>
      </c>
      <c r="C2382" s="24" t="s">
        <v>19</v>
      </c>
      <c r="D2382" s="24" t="s">
        <v>2210</v>
      </c>
      <c r="E2382" s="24" t="s">
        <v>1659</v>
      </c>
      <c r="F2382" s="24" t="s">
        <v>1600</v>
      </c>
      <c r="G2382" s="36">
        <v>41381</v>
      </c>
      <c r="H2382" s="36">
        <v>41380</v>
      </c>
      <c r="I2382" s="12">
        <v>3</v>
      </c>
      <c r="J2382" s="12">
        <v>3</v>
      </c>
      <c r="K2382" s="12">
        <v>3</v>
      </c>
      <c r="L2382" s="24" t="s">
        <v>10597</v>
      </c>
      <c r="M2382" t="str">
        <f>VLOOKUP(LEFT(Incoming_Data[[#This Row],[Object ID]],1),Lookup[#All],2,FALSE)</f>
        <v>Service Request</v>
      </c>
      <c r="N2382" s="36">
        <f>IFERROR(VLOOKUP(Incoming_Data[[#This Row],[Object ID]],SP_Data[#All],2,FALSE),"")</f>
        <v>41381</v>
      </c>
      <c r="O2382" s="36">
        <f>IFERROR(VLOOKUP(Incoming_Data[[#This Row],[Object ID]],Finalized_Data[#All],2,FALSE),"")</f>
        <v>41414</v>
      </c>
      <c r="P23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2" s="6">
        <f>IFERROR(DATE(YEAR(Incoming_Data[[#This Row],[Incoming Day]]),MONTH(Incoming_Data[[#This Row],[Incoming Day]]),1),"")</f>
        <v>41365</v>
      </c>
      <c r="R2382" s="3">
        <f>DATE(YEAR(Incoming_Data[[#This Row],[Incoming Day]]),1,1)</f>
        <v>41275</v>
      </c>
      <c r="S2382" s="6">
        <f>IFERROR(DATE(YEAR(Incoming_Data[[#This Row],[Completed Day]]),MONTH(Incoming_Data[[#This Row],[Completed Day]]),1),"")</f>
        <v>41365</v>
      </c>
      <c r="T2382" s="6">
        <f>IFERROR(DATE(YEAR(Incoming_Data[[#This Row],[Confirmed Day]]),MONTH(Incoming_Data[[#This Row],[Confirmed Day]]),1),"")</f>
        <v>41395</v>
      </c>
      <c r="U2382" s="12">
        <f>IF(ISNUMBER(Incoming_Data[[#This Row],[Completed Day]]),1,0)</f>
        <v>1</v>
      </c>
      <c r="V2382" s="12">
        <f>IF(ISNUMBER(Incoming_Data[[#This Row],[Confirmed Day]]),1,0)</f>
        <v>1</v>
      </c>
      <c r="X2382" t="s">
        <v>1049</v>
      </c>
      <c r="Y2382" s="36">
        <v>41393</v>
      </c>
    </row>
    <row r="2383" spans="2:25" x14ac:dyDescent="0.25">
      <c r="B2383" s="24" t="s">
        <v>32</v>
      </c>
      <c r="C2383" s="24" t="s">
        <v>19</v>
      </c>
      <c r="D2383" s="24" t="s">
        <v>2210</v>
      </c>
      <c r="E2383" s="24" t="s">
        <v>1660</v>
      </c>
      <c r="F2383" s="24" t="s">
        <v>1600</v>
      </c>
      <c r="G2383" s="36">
        <v>41381</v>
      </c>
      <c r="H2383" s="36">
        <v>41380</v>
      </c>
      <c r="I2383" s="12">
        <v>3</v>
      </c>
      <c r="J2383" s="12">
        <v>3</v>
      </c>
      <c r="K2383" s="12">
        <v>3</v>
      </c>
      <c r="L2383" s="24" t="s">
        <v>10597</v>
      </c>
      <c r="M2383" t="str">
        <f>VLOOKUP(LEFT(Incoming_Data[[#This Row],[Object ID]],1),Lookup[#All],2,FALSE)</f>
        <v>Service Request</v>
      </c>
      <c r="N2383" s="36">
        <f>IFERROR(VLOOKUP(Incoming_Data[[#This Row],[Object ID]],SP_Data[#All],2,FALSE),"")</f>
        <v>41381</v>
      </c>
      <c r="O2383" s="36">
        <f>IFERROR(VLOOKUP(Incoming_Data[[#This Row],[Object ID]],Finalized_Data[#All],2,FALSE),"")</f>
        <v>41414</v>
      </c>
      <c r="P23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3" s="6">
        <f>IFERROR(DATE(YEAR(Incoming_Data[[#This Row],[Incoming Day]]),MONTH(Incoming_Data[[#This Row],[Incoming Day]]),1),"")</f>
        <v>41365</v>
      </c>
      <c r="R2383" s="3">
        <f>DATE(YEAR(Incoming_Data[[#This Row],[Incoming Day]]),1,1)</f>
        <v>41275</v>
      </c>
      <c r="S2383" s="6">
        <f>IFERROR(DATE(YEAR(Incoming_Data[[#This Row],[Completed Day]]),MONTH(Incoming_Data[[#This Row],[Completed Day]]),1),"")</f>
        <v>41365</v>
      </c>
      <c r="T2383" s="6">
        <f>IFERROR(DATE(YEAR(Incoming_Data[[#This Row],[Confirmed Day]]),MONTH(Incoming_Data[[#This Row],[Confirmed Day]]),1),"")</f>
        <v>41395</v>
      </c>
      <c r="U2383" s="12">
        <f>IF(ISNUMBER(Incoming_Data[[#This Row],[Completed Day]]),1,0)</f>
        <v>1</v>
      </c>
      <c r="V2383" s="12">
        <f>IF(ISNUMBER(Incoming_Data[[#This Row],[Confirmed Day]]),1,0)</f>
        <v>1</v>
      </c>
      <c r="X2383" t="s">
        <v>10800</v>
      </c>
      <c r="Y2383" s="36">
        <v>41402</v>
      </c>
    </row>
    <row r="2384" spans="2:25" x14ac:dyDescent="0.25">
      <c r="B2384" s="24" t="s">
        <v>32</v>
      </c>
      <c r="C2384" s="24" t="s">
        <v>19</v>
      </c>
      <c r="D2384" s="24" t="s">
        <v>2210</v>
      </c>
      <c r="E2384" s="24" t="s">
        <v>1661</v>
      </c>
      <c r="F2384" s="24" t="s">
        <v>1600</v>
      </c>
      <c r="G2384" s="36">
        <v>41381</v>
      </c>
      <c r="H2384" s="36">
        <v>41380</v>
      </c>
      <c r="I2384" s="12">
        <v>3</v>
      </c>
      <c r="J2384" s="12">
        <v>3</v>
      </c>
      <c r="K2384" s="12">
        <v>3</v>
      </c>
      <c r="L2384" s="24" t="s">
        <v>10597</v>
      </c>
      <c r="M2384" t="str">
        <f>VLOOKUP(LEFT(Incoming_Data[[#This Row],[Object ID]],1),Lookup[#All],2,FALSE)</f>
        <v>Service Request</v>
      </c>
      <c r="N2384" s="36">
        <f>IFERROR(VLOOKUP(Incoming_Data[[#This Row],[Object ID]],SP_Data[#All],2,FALSE),"")</f>
        <v>41381</v>
      </c>
      <c r="O2384" s="36">
        <f>IFERROR(VLOOKUP(Incoming_Data[[#This Row],[Object ID]],Finalized_Data[#All],2,FALSE),"")</f>
        <v>41414</v>
      </c>
      <c r="P23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4" s="6">
        <f>IFERROR(DATE(YEAR(Incoming_Data[[#This Row],[Incoming Day]]),MONTH(Incoming_Data[[#This Row],[Incoming Day]]),1),"")</f>
        <v>41365</v>
      </c>
      <c r="R2384" s="3">
        <f>DATE(YEAR(Incoming_Data[[#This Row],[Incoming Day]]),1,1)</f>
        <v>41275</v>
      </c>
      <c r="S2384" s="6">
        <f>IFERROR(DATE(YEAR(Incoming_Data[[#This Row],[Completed Day]]),MONTH(Incoming_Data[[#This Row],[Completed Day]]),1),"")</f>
        <v>41365</v>
      </c>
      <c r="T2384" s="6">
        <f>IFERROR(DATE(YEAR(Incoming_Data[[#This Row],[Confirmed Day]]),MONTH(Incoming_Data[[#This Row],[Confirmed Day]]),1),"")</f>
        <v>41395</v>
      </c>
      <c r="U2384" s="12">
        <f>IF(ISNUMBER(Incoming_Data[[#This Row],[Completed Day]]),1,0)</f>
        <v>1</v>
      </c>
      <c r="V2384" s="12">
        <f>IF(ISNUMBER(Incoming_Data[[#This Row],[Confirmed Day]]),1,0)</f>
        <v>1</v>
      </c>
      <c r="X2384" t="s">
        <v>1052</v>
      </c>
      <c r="Y2384" s="36">
        <v>41386</v>
      </c>
    </row>
    <row r="2385" spans="2:25" x14ac:dyDescent="0.25">
      <c r="B2385" s="24" t="s">
        <v>32</v>
      </c>
      <c r="C2385" s="24" t="s">
        <v>19</v>
      </c>
      <c r="D2385" s="24" t="s">
        <v>2210</v>
      </c>
      <c r="E2385" s="24" t="s">
        <v>1662</v>
      </c>
      <c r="F2385" s="24" t="s">
        <v>1600</v>
      </c>
      <c r="G2385" s="36">
        <v>41381</v>
      </c>
      <c r="H2385" s="36">
        <v>41380</v>
      </c>
      <c r="I2385" s="12">
        <v>3</v>
      </c>
      <c r="J2385" s="12">
        <v>3</v>
      </c>
      <c r="K2385" s="12">
        <v>3</v>
      </c>
      <c r="L2385" s="24" t="s">
        <v>10597</v>
      </c>
      <c r="M2385" t="str">
        <f>VLOOKUP(LEFT(Incoming_Data[[#This Row],[Object ID]],1),Lookup[#All],2,FALSE)</f>
        <v>Service Request</v>
      </c>
      <c r="N2385" s="36">
        <f>IFERROR(VLOOKUP(Incoming_Data[[#This Row],[Object ID]],SP_Data[#All],2,FALSE),"")</f>
        <v>41381</v>
      </c>
      <c r="O2385" s="36">
        <f>IFERROR(VLOOKUP(Incoming_Data[[#This Row],[Object ID]],Finalized_Data[#All],2,FALSE),"")</f>
        <v>41414</v>
      </c>
      <c r="P23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5" s="6">
        <f>IFERROR(DATE(YEAR(Incoming_Data[[#This Row],[Incoming Day]]),MONTH(Incoming_Data[[#This Row],[Incoming Day]]),1),"")</f>
        <v>41365</v>
      </c>
      <c r="R2385" s="3">
        <f>DATE(YEAR(Incoming_Data[[#This Row],[Incoming Day]]),1,1)</f>
        <v>41275</v>
      </c>
      <c r="S2385" s="6">
        <f>IFERROR(DATE(YEAR(Incoming_Data[[#This Row],[Completed Day]]),MONTH(Incoming_Data[[#This Row],[Completed Day]]),1),"")</f>
        <v>41365</v>
      </c>
      <c r="T2385" s="6">
        <f>IFERROR(DATE(YEAR(Incoming_Data[[#This Row],[Confirmed Day]]),MONTH(Incoming_Data[[#This Row],[Confirmed Day]]),1),"")</f>
        <v>41395</v>
      </c>
      <c r="U2385" s="12">
        <f>IF(ISNUMBER(Incoming_Data[[#This Row],[Completed Day]]),1,0)</f>
        <v>1</v>
      </c>
      <c r="V2385" s="12">
        <f>IF(ISNUMBER(Incoming_Data[[#This Row],[Confirmed Day]]),1,0)</f>
        <v>1</v>
      </c>
      <c r="X2385" t="s">
        <v>1054</v>
      </c>
      <c r="Y2385" s="36">
        <v>41370</v>
      </c>
    </row>
    <row r="2386" spans="2:25" x14ac:dyDescent="0.25">
      <c r="B2386" s="24" t="s">
        <v>32</v>
      </c>
      <c r="C2386" s="24" t="s">
        <v>19</v>
      </c>
      <c r="D2386" s="24" t="s">
        <v>2210</v>
      </c>
      <c r="E2386" s="24" t="s">
        <v>12246</v>
      </c>
      <c r="F2386" s="24" t="s">
        <v>12247</v>
      </c>
      <c r="G2386" s="36">
        <v>41383</v>
      </c>
      <c r="H2386" s="36">
        <v>41383</v>
      </c>
      <c r="I2386" s="12">
        <v>3</v>
      </c>
      <c r="J2386" s="12">
        <v>2</v>
      </c>
      <c r="K2386" s="12">
        <v>3</v>
      </c>
      <c r="L2386" s="24" t="s">
        <v>10599</v>
      </c>
      <c r="M2386" t="str">
        <f>VLOOKUP(LEFT(Incoming_Data[[#This Row],[Object ID]],1),Lookup[#All],2,FALSE)</f>
        <v>Service Request</v>
      </c>
      <c r="N2386" s="36">
        <f>IFERROR(VLOOKUP(Incoming_Data[[#This Row],[Object ID]],SP_Data[#All],2,FALSE),"")</f>
        <v>41408</v>
      </c>
      <c r="O2386" s="36" t="str">
        <f>IFERROR(VLOOKUP(Incoming_Data[[#This Row],[Object ID]],Finalized_Data[#All],2,FALSE),"")</f>
        <v/>
      </c>
      <c r="P23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6" s="6">
        <f>IFERROR(DATE(YEAR(Incoming_Data[[#This Row],[Incoming Day]]),MONTH(Incoming_Data[[#This Row],[Incoming Day]]),1),"")</f>
        <v>41365</v>
      </c>
      <c r="R2386" s="3">
        <f>DATE(YEAR(Incoming_Data[[#This Row],[Incoming Day]]),1,1)</f>
        <v>41275</v>
      </c>
      <c r="S2386" s="6">
        <f>IFERROR(DATE(YEAR(Incoming_Data[[#This Row],[Completed Day]]),MONTH(Incoming_Data[[#This Row],[Completed Day]]),1),"")</f>
        <v>41395</v>
      </c>
      <c r="T2386" s="6" t="str">
        <f>IFERROR(DATE(YEAR(Incoming_Data[[#This Row],[Confirmed Day]]),MONTH(Incoming_Data[[#This Row],[Confirmed Day]]),1),"")</f>
        <v/>
      </c>
      <c r="U2386" s="12">
        <f>IF(ISNUMBER(Incoming_Data[[#This Row],[Completed Day]]),1,0)</f>
        <v>1</v>
      </c>
      <c r="V2386" s="12">
        <f>IF(ISNUMBER(Incoming_Data[[#This Row],[Confirmed Day]]),1,0)</f>
        <v>0</v>
      </c>
      <c r="X2386" t="s">
        <v>1056</v>
      </c>
      <c r="Y2386" s="36">
        <v>41375</v>
      </c>
    </row>
    <row r="2387" spans="2:25" x14ac:dyDescent="0.25">
      <c r="B2387" s="24" t="s">
        <v>32</v>
      </c>
      <c r="C2387" s="24" t="s">
        <v>19</v>
      </c>
      <c r="D2387" s="24" t="s">
        <v>2210</v>
      </c>
      <c r="E2387" s="24" t="s">
        <v>12248</v>
      </c>
      <c r="F2387" s="24" t="s">
        <v>43</v>
      </c>
      <c r="G2387" s="36">
        <v>41388</v>
      </c>
      <c r="H2387" s="36">
        <v>41387</v>
      </c>
      <c r="I2387" s="12">
        <v>3</v>
      </c>
      <c r="J2387" s="12">
        <v>3</v>
      </c>
      <c r="K2387" s="12">
        <v>3</v>
      </c>
      <c r="L2387" s="24" t="s">
        <v>10599</v>
      </c>
      <c r="M2387" t="str">
        <f>VLOOKUP(LEFT(Incoming_Data[[#This Row],[Object ID]],1),Lookup[#All],2,FALSE)</f>
        <v>Service Request</v>
      </c>
      <c r="N2387" s="36">
        <f>IFERROR(VLOOKUP(Incoming_Data[[#This Row],[Object ID]],SP_Data[#All],2,FALSE),"")</f>
        <v>41408</v>
      </c>
      <c r="O2387" s="36" t="str">
        <f>IFERROR(VLOOKUP(Incoming_Data[[#This Row],[Object ID]],Finalized_Data[#All],2,FALSE),"")</f>
        <v/>
      </c>
      <c r="P23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7" s="6">
        <f>IFERROR(DATE(YEAR(Incoming_Data[[#This Row],[Incoming Day]]),MONTH(Incoming_Data[[#This Row],[Incoming Day]]),1),"")</f>
        <v>41365</v>
      </c>
      <c r="R2387" s="3">
        <f>DATE(YEAR(Incoming_Data[[#This Row],[Incoming Day]]),1,1)</f>
        <v>41275</v>
      </c>
      <c r="S2387" s="6">
        <f>IFERROR(DATE(YEAR(Incoming_Data[[#This Row],[Completed Day]]),MONTH(Incoming_Data[[#This Row],[Completed Day]]),1),"")</f>
        <v>41395</v>
      </c>
      <c r="T2387" s="6" t="str">
        <f>IFERROR(DATE(YEAR(Incoming_Data[[#This Row],[Confirmed Day]]),MONTH(Incoming_Data[[#This Row],[Confirmed Day]]),1),"")</f>
        <v/>
      </c>
      <c r="U2387" s="12">
        <f>IF(ISNUMBER(Incoming_Data[[#This Row],[Completed Day]]),1,0)</f>
        <v>1</v>
      </c>
      <c r="V2387" s="12">
        <f>IF(ISNUMBER(Incoming_Data[[#This Row],[Confirmed Day]]),1,0)</f>
        <v>0</v>
      </c>
      <c r="X2387" t="s">
        <v>1838</v>
      </c>
      <c r="Y2387" s="36">
        <v>41373</v>
      </c>
    </row>
    <row r="2388" spans="2:25" x14ac:dyDescent="0.25">
      <c r="B2388" s="24" t="s">
        <v>32</v>
      </c>
      <c r="C2388" s="24" t="s">
        <v>19</v>
      </c>
      <c r="D2388" s="24" t="s">
        <v>2210</v>
      </c>
      <c r="E2388" s="24" t="s">
        <v>1666</v>
      </c>
      <c r="F2388" s="24" t="s">
        <v>43</v>
      </c>
      <c r="G2388" s="36">
        <v>41388</v>
      </c>
      <c r="H2388" s="36">
        <v>41387</v>
      </c>
      <c r="I2388" s="12">
        <v>3</v>
      </c>
      <c r="J2388" s="12">
        <v>3</v>
      </c>
      <c r="K2388" s="12">
        <v>3</v>
      </c>
      <c r="L2388" s="24" t="s">
        <v>10597</v>
      </c>
      <c r="M2388" t="str">
        <f>VLOOKUP(LEFT(Incoming_Data[[#This Row],[Object ID]],1),Lookup[#All],2,FALSE)</f>
        <v>Service Request</v>
      </c>
      <c r="N2388" s="36">
        <f>IFERROR(VLOOKUP(Incoming_Data[[#This Row],[Object ID]],SP_Data[#All],2,FALSE),"")</f>
        <v>41395</v>
      </c>
      <c r="O2388" s="36">
        <f>IFERROR(VLOOKUP(Incoming_Data[[#This Row],[Object ID]],Finalized_Data[#All],2,FALSE),"")</f>
        <v>41426</v>
      </c>
      <c r="P23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8" s="6">
        <f>IFERROR(DATE(YEAR(Incoming_Data[[#This Row],[Incoming Day]]),MONTH(Incoming_Data[[#This Row],[Incoming Day]]),1),"")</f>
        <v>41365</v>
      </c>
      <c r="R2388" s="3">
        <f>DATE(YEAR(Incoming_Data[[#This Row],[Incoming Day]]),1,1)</f>
        <v>41275</v>
      </c>
      <c r="S2388" s="6">
        <f>IFERROR(DATE(YEAR(Incoming_Data[[#This Row],[Completed Day]]),MONTH(Incoming_Data[[#This Row],[Completed Day]]),1),"")</f>
        <v>41395</v>
      </c>
      <c r="T2388" s="6">
        <f>IFERROR(DATE(YEAR(Incoming_Data[[#This Row],[Confirmed Day]]),MONTH(Incoming_Data[[#This Row],[Confirmed Day]]),1),"")</f>
        <v>41426</v>
      </c>
      <c r="U2388" s="12">
        <f>IF(ISNUMBER(Incoming_Data[[#This Row],[Completed Day]]),1,0)</f>
        <v>1</v>
      </c>
      <c r="V2388" s="12">
        <f>IF(ISNUMBER(Incoming_Data[[#This Row],[Confirmed Day]]),1,0)</f>
        <v>1</v>
      </c>
      <c r="X2388" t="s">
        <v>12304</v>
      </c>
      <c r="Y2388" s="36">
        <v>41414</v>
      </c>
    </row>
    <row r="2389" spans="2:25" x14ac:dyDescent="0.25">
      <c r="B2389" s="24" t="s">
        <v>32</v>
      </c>
      <c r="C2389" s="24" t="s">
        <v>19</v>
      </c>
      <c r="D2389" s="24" t="s">
        <v>2210</v>
      </c>
      <c r="E2389" s="24" t="s">
        <v>1669</v>
      </c>
      <c r="F2389" s="24" t="s">
        <v>1670</v>
      </c>
      <c r="G2389" s="36">
        <v>41389</v>
      </c>
      <c r="H2389" s="36">
        <v>41389</v>
      </c>
      <c r="I2389" s="12">
        <v>3</v>
      </c>
      <c r="J2389" s="12">
        <v>3</v>
      </c>
      <c r="K2389" s="12">
        <v>3</v>
      </c>
      <c r="L2389" s="24" t="s">
        <v>10597</v>
      </c>
      <c r="M2389" t="str">
        <f>VLOOKUP(LEFT(Incoming_Data[[#This Row],[Object ID]],1),Lookup[#All],2,FALSE)</f>
        <v>Service Request</v>
      </c>
      <c r="N2389" s="36">
        <f>IFERROR(VLOOKUP(Incoming_Data[[#This Row],[Object ID]],SP_Data[#All],2,FALSE),"")</f>
        <v>41393</v>
      </c>
      <c r="O2389" s="36">
        <f>IFERROR(VLOOKUP(Incoming_Data[[#This Row],[Object ID]],Finalized_Data[#All],2,FALSE),"")</f>
        <v>41393</v>
      </c>
      <c r="P23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89" s="6">
        <f>IFERROR(DATE(YEAR(Incoming_Data[[#This Row],[Incoming Day]]),MONTH(Incoming_Data[[#This Row],[Incoming Day]]),1),"")</f>
        <v>41365</v>
      </c>
      <c r="R2389" s="3">
        <f>DATE(YEAR(Incoming_Data[[#This Row],[Incoming Day]]),1,1)</f>
        <v>41275</v>
      </c>
      <c r="S2389" s="6">
        <f>IFERROR(DATE(YEAR(Incoming_Data[[#This Row],[Completed Day]]),MONTH(Incoming_Data[[#This Row],[Completed Day]]),1),"")</f>
        <v>41365</v>
      </c>
      <c r="T2389" s="6">
        <f>IFERROR(DATE(YEAR(Incoming_Data[[#This Row],[Confirmed Day]]),MONTH(Incoming_Data[[#This Row],[Confirmed Day]]),1),"")</f>
        <v>41365</v>
      </c>
      <c r="U2389" s="12">
        <f>IF(ISNUMBER(Incoming_Data[[#This Row],[Completed Day]]),1,0)</f>
        <v>1</v>
      </c>
      <c r="V2389" s="12">
        <f>IF(ISNUMBER(Incoming_Data[[#This Row],[Confirmed Day]]),1,0)</f>
        <v>1</v>
      </c>
      <c r="X2389" t="s">
        <v>12306</v>
      </c>
      <c r="Y2389" s="36">
        <v>41425</v>
      </c>
    </row>
    <row r="2390" spans="2:25" x14ac:dyDescent="0.25">
      <c r="B2390" s="24" t="s">
        <v>32</v>
      </c>
      <c r="C2390" s="24" t="s">
        <v>19</v>
      </c>
      <c r="D2390" s="24" t="s">
        <v>2210</v>
      </c>
      <c r="E2390" s="24" t="s">
        <v>12249</v>
      </c>
      <c r="F2390" s="24" t="s">
        <v>409</v>
      </c>
      <c r="G2390" s="36">
        <v>41389</v>
      </c>
      <c r="H2390" s="36">
        <v>41389</v>
      </c>
      <c r="I2390" s="12">
        <v>4</v>
      </c>
      <c r="J2390" s="12">
        <v>4</v>
      </c>
      <c r="K2390" s="12">
        <v>4</v>
      </c>
      <c r="L2390" s="24" t="s">
        <v>11651</v>
      </c>
      <c r="M2390" t="str">
        <f>VLOOKUP(LEFT(Incoming_Data[[#This Row],[Object ID]],1),Lookup[#All],2,FALSE)</f>
        <v>Service Request</v>
      </c>
      <c r="N2390" s="36" t="str">
        <f>IFERROR(VLOOKUP(Incoming_Data[[#This Row],[Object ID]],SP_Data[#All],2,FALSE),"")</f>
        <v/>
      </c>
      <c r="O2390" s="36" t="str">
        <f>IFERROR(VLOOKUP(Incoming_Data[[#This Row],[Object ID]],Finalized_Data[#All],2,FALSE),"")</f>
        <v/>
      </c>
      <c r="P23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0" s="6">
        <f>IFERROR(DATE(YEAR(Incoming_Data[[#This Row],[Incoming Day]]),MONTH(Incoming_Data[[#This Row],[Incoming Day]]),1),"")</f>
        <v>41365</v>
      </c>
      <c r="R2390" s="3">
        <f>DATE(YEAR(Incoming_Data[[#This Row],[Incoming Day]]),1,1)</f>
        <v>41275</v>
      </c>
      <c r="S2390" s="6" t="str">
        <f>IFERROR(DATE(YEAR(Incoming_Data[[#This Row],[Completed Day]]),MONTH(Incoming_Data[[#This Row],[Completed Day]]),1),"")</f>
        <v/>
      </c>
      <c r="T2390" s="6" t="str">
        <f>IFERROR(DATE(YEAR(Incoming_Data[[#This Row],[Confirmed Day]]),MONTH(Incoming_Data[[#This Row],[Confirmed Day]]),1),"")</f>
        <v/>
      </c>
      <c r="U2390" s="12">
        <f>IF(ISNUMBER(Incoming_Data[[#This Row],[Completed Day]]),1,0)</f>
        <v>0</v>
      </c>
      <c r="V2390" s="12">
        <f>IF(ISNUMBER(Incoming_Data[[#This Row],[Confirmed Day]]),1,0)</f>
        <v>0</v>
      </c>
      <c r="X2390" t="s">
        <v>1840</v>
      </c>
      <c r="Y2390" s="36">
        <v>41386</v>
      </c>
    </row>
    <row r="2391" spans="2:25" x14ac:dyDescent="0.25">
      <c r="B2391" s="24" t="s">
        <v>32</v>
      </c>
      <c r="C2391" s="24" t="s">
        <v>19</v>
      </c>
      <c r="D2391" s="24" t="s">
        <v>2210</v>
      </c>
      <c r="E2391" s="24" t="s">
        <v>1673</v>
      </c>
      <c r="F2391" s="24" t="s">
        <v>43</v>
      </c>
      <c r="G2391" s="36">
        <v>41390</v>
      </c>
      <c r="H2391" s="36">
        <v>41390</v>
      </c>
      <c r="I2391" s="12">
        <v>3</v>
      </c>
      <c r="J2391" s="12">
        <v>3</v>
      </c>
      <c r="K2391" s="12">
        <v>3</v>
      </c>
      <c r="L2391" s="24" t="s">
        <v>10597</v>
      </c>
      <c r="M2391" t="str">
        <f>VLOOKUP(LEFT(Incoming_Data[[#This Row],[Object ID]],1),Lookup[#All],2,FALSE)</f>
        <v>Service Request</v>
      </c>
      <c r="N2391" s="36">
        <f>IFERROR(VLOOKUP(Incoming_Data[[#This Row],[Object ID]],SP_Data[#All],2,FALSE),"")</f>
        <v>41396</v>
      </c>
      <c r="O2391" s="36">
        <f>IFERROR(VLOOKUP(Incoming_Data[[#This Row],[Object ID]],Finalized_Data[#All],2,FALSE),"")</f>
        <v>41397</v>
      </c>
      <c r="P23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1" s="6">
        <f>IFERROR(DATE(YEAR(Incoming_Data[[#This Row],[Incoming Day]]),MONTH(Incoming_Data[[#This Row],[Incoming Day]]),1),"")</f>
        <v>41365</v>
      </c>
      <c r="R2391" s="3">
        <f>DATE(YEAR(Incoming_Data[[#This Row],[Incoming Day]]),1,1)</f>
        <v>41275</v>
      </c>
      <c r="S2391" s="6">
        <f>IFERROR(DATE(YEAR(Incoming_Data[[#This Row],[Completed Day]]),MONTH(Incoming_Data[[#This Row],[Completed Day]]),1),"")</f>
        <v>41395</v>
      </c>
      <c r="T2391" s="6">
        <f>IFERROR(DATE(YEAR(Incoming_Data[[#This Row],[Confirmed Day]]),MONTH(Incoming_Data[[#This Row],[Confirmed Day]]),1),"")</f>
        <v>41395</v>
      </c>
      <c r="U2391" s="12">
        <f>IF(ISNUMBER(Incoming_Data[[#This Row],[Completed Day]]),1,0)</f>
        <v>1</v>
      </c>
      <c r="V2391" s="12">
        <f>IF(ISNUMBER(Incoming_Data[[#This Row],[Confirmed Day]]),1,0)</f>
        <v>1</v>
      </c>
      <c r="X2391" t="s">
        <v>1955</v>
      </c>
      <c r="Y2391" s="36">
        <v>41368</v>
      </c>
    </row>
    <row r="2392" spans="2:25" x14ac:dyDescent="0.25">
      <c r="B2392" s="24" t="s">
        <v>32</v>
      </c>
      <c r="C2392" s="24" t="s">
        <v>19</v>
      </c>
      <c r="D2392" s="24" t="s">
        <v>2210</v>
      </c>
      <c r="E2392" s="24" t="s">
        <v>1674</v>
      </c>
      <c r="F2392" s="24" t="s">
        <v>43</v>
      </c>
      <c r="G2392" s="36">
        <v>41390</v>
      </c>
      <c r="H2392" s="36">
        <v>41390</v>
      </c>
      <c r="I2392" s="12">
        <v>3</v>
      </c>
      <c r="J2392" s="12">
        <v>3</v>
      </c>
      <c r="K2392" s="12">
        <v>3</v>
      </c>
      <c r="L2392" s="24" t="s">
        <v>10597</v>
      </c>
      <c r="M2392" t="str">
        <f>VLOOKUP(LEFT(Incoming_Data[[#This Row],[Object ID]],1),Lookup[#All],2,FALSE)</f>
        <v>Service Request</v>
      </c>
      <c r="N2392" s="36">
        <f>IFERROR(VLOOKUP(Incoming_Data[[#This Row],[Object ID]],SP_Data[#All],2,FALSE),"")</f>
        <v>41396</v>
      </c>
      <c r="O2392" s="36">
        <f>IFERROR(VLOOKUP(Incoming_Data[[#This Row],[Object ID]],Finalized_Data[#All],2,FALSE),"")</f>
        <v>41427</v>
      </c>
      <c r="P23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2" s="6">
        <f>IFERROR(DATE(YEAR(Incoming_Data[[#This Row],[Incoming Day]]),MONTH(Incoming_Data[[#This Row],[Incoming Day]]),1),"")</f>
        <v>41365</v>
      </c>
      <c r="R2392" s="3">
        <f>DATE(YEAR(Incoming_Data[[#This Row],[Incoming Day]]),1,1)</f>
        <v>41275</v>
      </c>
      <c r="S2392" s="6">
        <f>IFERROR(DATE(YEAR(Incoming_Data[[#This Row],[Completed Day]]),MONTH(Incoming_Data[[#This Row],[Completed Day]]),1),"")</f>
        <v>41395</v>
      </c>
      <c r="T2392" s="6">
        <f>IFERROR(DATE(YEAR(Incoming_Data[[#This Row],[Confirmed Day]]),MONTH(Incoming_Data[[#This Row],[Confirmed Day]]),1),"")</f>
        <v>41426</v>
      </c>
      <c r="U2392" s="12">
        <f>IF(ISNUMBER(Incoming_Data[[#This Row],[Completed Day]]),1,0)</f>
        <v>1</v>
      </c>
      <c r="V2392" s="12">
        <f>IF(ISNUMBER(Incoming_Data[[#This Row],[Confirmed Day]]),1,0)</f>
        <v>1</v>
      </c>
      <c r="X2392" t="s">
        <v>1058</v>
      </c>
      <c r="Y2392" s="36">
        <v>41366</v>
      </c>
    </row>
    <row r="2393" spans="2:25" x14ac:dyDescent="0.25">
      <c r="B2393" s="24" t="s">
        <v>32</v>
      </c>
      <c r="C2393" s="24" t="s">
        <v>19</v>
      </c>
      <c r="D2393" s="24" t="s">
        <v>2210</v>
      </c>
      <c r="E2393" s="24" t="s">
        <v>1677</v>
      </c>
      <c r="F2393" s="24" t="s">
        <v>1678</v>
      </c>
      <c r="G2393" s="36">
        <v>41395</v>
      </c>
      <c r="H2393" s="36">
        <v>41395</v>
      </c>
      <c r="I2393" s="12">
        <v>3</v>
      </c>
      <c r="J2393" s="12">
        <v>3</v>
      </c>
      <c r="K2393" s="12">
        <v>3</v>
      </c>
      <c r="L2393" s="24" t="s">
        <v>10597</v>
      </c>
      <c r="M2393" t="str">
        <f>VLOOKUP(LEFT(Incoming_Data[[#This Row],[Object ID]],1),Lookup[#All],2,FALSE)</f>
        <v>Service Request</v>
      </c>
      <c r="N2393" s="36">
        <f>IFERROR(VLOOKUP(Incoming_Data[[#This Row],[Object ID]],SP_Data[#All],2,FALSE),"")</f>
        <v>41400</v>
      </c>
      <c r="O2393" s="36">
        <f>IFERROR(VLOOKUP(Incoming_Data[[#This Row],[Object ID]],Finalized_Data[#All],2,FALSE),"")</f>
        <v>41401</v>
      </c>
      <c r="P23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3" s="6">
        <f>IFERROR(DATE(YEAR(Incoming_Data[[#This Row],[Incoming Day]]),MONTH(Incoming_Data[[#This Row],[Incoming Day]]),1),"")</f>
        <v>41395</v>
      </c>
      <c r="R2393" s="3">
        <f>DATE(YEAR(Incoming_Data[[#This Row],[Incoming Day]]),1,1)</f>
        <v>41275</v>
      </c>
      <c r="S2393" s="6">
        <f>IFERROR(DATE(YEAR(Incoming_Data[[#This Row],[Completed Day]]),MONTH(Incoming_Data[[#This Row],[Completed Day]]),1),"")</f>
        <v>41395</v>
      </c>
      <c r="T2393" s="6">
        <f>IFERROR(DATE(YEAR(Incoming_Data[[#This Row],[Confirmed Day]]),MONTH(Incoming_Data[[#This Row],[Confirmed Day]]),1),"")</f>
        <v>41395</v>
      </c>
      <c r="U2393" s="12">
        <f>IF(ISNUMBER(Incoming_Data[[#This Row],[Completed Day]]),1,0)</f>
        <v>1</v>
      </c>
      <c r="V2393" s="12">
        <f>IF(ISNUMBER(Incoming_Data[[#This Row],[Confirmed Day]]),1,0)</f>
        <v>1</v>
      </c>
      <c r="X2393" t="s">
        <v>1441</v>
      </c>
      <c r="Y2393" s="36">
        <v>41393</v>
      </c>
    </row>
    <row r="2394" spans="2:25" x14ac:dyDescent="0.25">
      <c r="B2394" s="24" t="s">
        <v>32</v>
      </c>
      <c r="C2394" s="24" t="s">
        <v>19</v>
      </c>
      <c r="D2394" s="24" t="s">
        <v>2210</v>
      </c>
      <c r="E2394" s="24" t="s">
        <v>1679</v>
      </c>
      <c r="F2394" s="24" t="s">
        <v>1680</v>
      </c>
      <c r="G2394" s="36">
        <v>41400</v>
      </c>
      <c r="H2394" s="36">
        <v>41400</v>
      </c>
      <c r="I2394" s="12">
        <v>3</v>
      </c>
      <c r="J2394" s="12">
        <v>3</v>
      </c>
      <c r="K2394" s="12">
        <v>3</v>
      </c>
      <c r="L2394" s="24" t="s">
        <v>10597</v>
      </c>
      <c r="M2394" t="str">
        <f>VLOOKUP(LEFT(Incoming_Data[[#This Row],[Object ID]],1),Lookup[#All],2,FALSE)</f>
        <v>Service Request</v>
      </c>
      <c r="N2394" s="36">
        <f>IFERROR(VLOOKUP(Incoming_Data[[#This Row],[Object ID]],SP_Data[#All],2,FALSE),"")</f>
        <v>41400</v>
      </c>
      <c r="O2394" s="36">
        <f>IFERROR(VLOOKUP(Incoming_Data[[#This Row],[Object ID]],Finalized_Data[#All],2,FALSE),"")</f>
        <v>41401</v>
      </c>
      <c r="P23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4" s="6">
        <f>IFERROR(DATE(YEAR(Incoming_Data[[#This Row],[Incoming Day]]),MONTH(Incoming_Data[[#This Row],[Incoming Day]]),1),"")</f>
        <v>41395</v>
      </c>
      <c r="R2394" s="3">
        <f>DATE(YEAR(Incoming_Data[[#This Row],[Incoming Day]]),1,1)</f>
        <v>41275</v>
      </c>
      <c r="S2394" s="6">
        <f>IFERROR(DATE(YEAR(Incoming_Data[[#This Row],[Completed Day]]),MONTH(Incoming_Data[[#This Row],[Completed Day]]),1),"")</f>
        <v>41395</v>
      </c>
      <c r="T2394" s="6">
        <f>IFERROR(DATE(YEAR(Incoming_Data[[#This Row],[Confirmed Day]]),MONTH(Incoming_Data[[#This Row],[Confirmed Day]]),1),"")</f>
        <v>41395</v>
      </c>
      <c r="U2394" s="12">
        <f>IF(ISNUMBER(Incoming_Data[[#This Row],[Completed Day]]),1,0)</f>
        <v>1</v>
      </c>
      <c r="V2394" s="12">
        <f>IF(ISNUMBER(Incoming_Data[[#This Row],[Confirmed Day]]),1,0)</f>
        <v>1</v>
      </c>
      <c r="X2394" t="s">
        <v>1060</v>
      </c>
      <c r="Y2394" s="36">
        <v>41396</v>
      </c>
    </row>
    <row r="2395" spans="2:25" x14ac:dyDescent="0.25">
      <c r="B2395" s="24" t="s">
        <v>32</v>
      </c>
      <c r="C2395" s="24" t="s">
        <v>19</v>
      </c>
      <c r="D2395" s="24" t="s">
        <v>2210</v>
      </c>
      <c r="E2395" s="24" t="s">
        <v>12250</v>
      </c>
      <c r="F2395" s="24" t="s">
        <v>10815</v>
      </c>
      <c r="G2395" s="36">
        <v>41407</v>
      </c>
      <c r="H2395" s="36">
        <v>41407</v>
      </c>
      <c r="I2395" s="12">
        <v>2</v>
      </c>
      <c r="J2395" s="12">
        <v>3</v>
      </c>
      <c r="K2395" s="12">
        <v>3</v>
      </c>
      <c r="L2395" s="24" t="s">
        <v>10599</v>
      </c>
      <c r="M2395" t="str">
        <f>VLOOKUP(LEFT(Incoming_Data[[#This Row],[Object ID]],1),Lookup[#All],2,FALSE)</f>
        <v>Service Request</v>
      </c>
      <c r="N2395" s="36">
        <f>IFERROR(VLOOKUP(Incoming_Data[[#This Row],[Object ID]],SP_Data[#All],2,FALSE),"")</f>
        <v>41408</v>
      </c>
      <c r="O2395" s="36" t="str">
        <f>IFERROR(VLOOKUP(Incoming_Data[[#This Row],[Object ID]],Finalized_Data[#All],2,FALSE),"")</f>
        <v/>
      </c>
      <c r="P23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5" s="6">
        <f>IFERROR(DATE(YEAR(Incoming_Data[[#This Row],[Incoming Day]]),MONTH(Incoming_Data[[#This Row],[Incoming Day]]),1),"")</f>
        <v>41395</v>
      </c>
      <c r="R2395" s="3">
        <f>DATE(YEAR(Incoming_Data[[#This Row],[Incoming Day]]),1,1)</f>
        <v>41275</v>
      </c>
      <c r="S2395" s="6">
        <f>IFERROR(DATE(YEAR(Incoming_Data[[#This Row],[Completed Day]]),MONTH(Incoming_Data[[#This Row],[Completed Day]]),1),"")</f>
        <v>41395</v>
      </c>
      <c r="T2395" s="6" t="str">
        <f>IFERROR(DATE(YEAR(Incoming_Data[[#This Row],[Confirmed Day]]),MONTH(Incoming_Data[[#This Row],[Confirmed Day]]),1),"")</f>
        <v/>
      </c>
      <c r="U2395" s="12">
        <f>IF(ISNUMBER(Incoming_Data[[#This Row],[Completed Day]]),1,0)</f>
        <v>1</v>
      </c>
      <c r="V2395" s="12">
        <f>IF(ISNUMBER(Incoming_Data[[#This Row],[Confirmed Day]]),1,0)</f>
        <v>0</v>
      </c>
      <c r="X2395" t="s">
        <v>1062</v>
      </c>
      <c r="Y2395" s="36">
        <v>41375</v>
      </c>
    </row>
    <row r="2396" spans="2:25" x14ac:dyDescent="0.25">
      <c r="B2396" s="24" t="s">
        <v>32</v>
      </c>
      <c r="C2396" s="24" t="s">
        <v>19</v>
      </c>
      <c r="D2396" s="24" t="s">
        <v>2210</v>
      </c>
      <c r="E2396" s="24" t="s">
        <v>2474</v>
      </c>
      <c r="F2396" s="24" t="s">
        <v>12251</v>
      </c>
      <c r="G2396" s="36">
        <v>41417</v>
      </c>
      <c r="H2396" s="36">
        <v>41417</v>
      </c>
      <c r="I2396" s="12">
        <v>2</v>
      </c>
      <c r="J2396" s="12">
        <v>3</v>
      </c>
      <c r="K2396" s="12">
        <v>3</v>
      </c>
      <c r="L2396" s="24" t="s">
        <v>10602</v>
      </c>
      <c r="M2396" t="str">
        <f>VLOOKUP(LEFT(Incoming_Data[[#This Row],[Object ID]],1),Lookup[#All],2,FALSE)</f>
        <v>Service Request</v>
      </c>
      <c r="N2396" s="36">
        <f>IFERROR(VLOOKUP(Incoming_Data[[#This Row],[Object ID]],SP_Data[#All],2,FALSE),"")</f>
        <v>41428</v>
      </c>
      <c r="O2396" s="36">
        <f>IFERROR(VLOOKUP(Incoming_Data[[#This Row],[Object ID]],Finalized_Data[#All],2,FALSE),"")</f>
        <v>41428</v>
      </c>
      <c r="P23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6" s="6">
        <f>IFERROR(DATE(YEAR(Incoming_Data[[#This Row],[Incoming Day]]),MONTH(Incoming_Data[[#This Row],[Incoming Day]]),1),"")</f>
        <v>41395</v>
      </c>
      <c r="R2396" s="3">
        <f>DATE(YEAR(Incoming_Data[[#This Row],[Incoming Day]]),1,1)</f>
        <v>41275</v>
      </c>
      <c r="S2396" s="6">
        <f>IFERROR(DATE(YEAR(Incoming_Data[[#This Row],[Completed Day]]),MONTH(Incoming_Data[[#This Row],[Completed Day]]),1),"")</f>
        <v>41426</v>
      </c>
      <c r="T2396" s="6">
        <f>IFERROR(DATE(YEAR(Incoming_Data[[#This Row],[Confirmed Day]]),MONTH(Incoming_Data[[#This Row],[Confirmed Day]]),1),"")</f>
        <v>41426</v>
      </c>
      <c r="U2396" s="12">
        <f>IF(ISNUMBER(Incoming_Data[[#This Row],[Completed Day]]),1,0)</f>
        <v>1</v>
      </c>
      <c r="V2396" s="12">
        <f>IF(ISNUMBER(Incoming_Data[[#This Row],[Confirmed Day]]),1,0)</f>
        <v>1</v>
      </c>
      <c r="X2396" t="s">
        <v>10924</v>
      </c>
      <c r="Y2396" s="36">
        <v>41408</v>
      </c>
    </row>
    <row r="2397" spans="2:25" x14ac:dyDescent="0.25">
      <c r="B2397" s="24" t="s">
        <v>32</v>
      </c>
      <c r="C2397" s="24" t="s">
        <v>19</v>
      </c>
      <c r="D2397" s="24" t="s">
        <v>2210</v>
      </c>
      <c r="E2397" s="24" t="s">
        <v>2458</v>
      </c>
      <c r="F2397" s="24" t="s">
        <v>12252</v>
      </c>
      <c r="G2397" s="36">
        <v>41417</v>
      </c>
      <c r="H2397" s="36">
        <v>41417</v>
      </c>
      <c r="I2397" s="12">
        <v>3</v>
      </c>
      <c r="J2397" s="12">
        <v>3</v>
      </c>
      <c r="K2397" s="12">
        <v>3</v>
      </c>
      <c r="L2397" s="24" t="s">
        <v>10602</v>
      </c>
      <c r="M2397" t="str">
        <f>VLOOKUP(LEFT(Incoming_Data[[#This Row],[Object ID]],1),Lookup[#All],2,FALSE)</f>
        <v>Service Request</v>
      </c>
      <c r="N2397" s="36">
        <f>IFERROR(VLOOKUP(Incoming_Data[[#This Row],[Object ID]],SP_Data[#All],2,FALSE),"")</f>
        <v>41428</v>
      </c>
      <c r="O2397" s="36">
        <f>IFERROR(VLOOKUP(Incoming_Data[[#This Row],[Object ID]],Finalized_Data[#All],2,FALSE),"")</f>
        <v>41428</v>
      </c>
      <c r="P23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7" s="6">
        <f>IFERROR(DATE(YEAR(Incoming_Data[[#This Row],[Incoming Day]]),MONTH(Incoming_Data[[#This Row],[Incoming Day]]),1),"")</f>
        <v>41395</v>
      </c>
      <c r="R2397" s="3">
        <f>DATE(YEAR(Incoming_Data[[#This Row],[Incoming Day]]),1,1)</f>
        <v>41275</v>
      </c>
      <c r="S2397" s="6">
        <f>IFERROR(DATE(YEAR(Incoming_Data[[#This Row],[Completed Day]]),MONTH(Incoming_Data[[#This Row],[Completed Day]]),1),"")</f>
        <v>41426</v>
      </c>
      <c r="T2397" s="6">
        <f>IFERROR(DATE(YEAR(Incoming_Data[[#This Row],[Confirmed Day]]),MONTH(Incoming_Data[[#This Row],[Confirmed Day]]),1),"")</f>
        <v>41426</v>
      </c>
      <c r="U2397" s="12">
        <f>IF(ISNUMBER(Incoming_Data[[#This Row],[Completed Day]]),1,0)</f>
        <v>1</v>
      </c>
      <c r="V2397" s="12">
        <f>IF(ISNUMBER(Incoming_Data[[#This Row],[Confirmed Day]]),1,0)</f>
        <v>1</v>
      </c>
      <c r="X2397" t="s">
        <v>11811</v>
      </c>
      <c r="Y2397" s="36">
        <v>41417</v>
      </c>
    </row>
    <row r="2398" spans="2:25" x14ac:dyDescent="0.25">
      <c r="B2398" s="24" t="s">
        <v>32</v>
      </c>
      <c r="C2398" s="24" t="s">
        <v>19</v>
      </c>
      <c r="D2398" s="24" t="s">
        <v>2210</v>
      </c>
      <c r="E2398" s="24" t="s">
        <v>12253</v>
      </c>
      <c r="F2398" s="24" t="s">
        <v>12254</v>
      </c>
      <c r="G2398" s="36">
        <v>41423</v>
      </c>
      <c r="H2398" s="36">
        <v>41423</v>
      </c>
      <c r="I2398" s="12">
        <v>3</v>
      </c>
      <c r="J2398" s="12">
        <v>3</v>
      </c>
      <c r="K2398" s="12">
        <v>3</v>
      </c>
      <c r="L2398" s="24" t="s">
        <v>10602</v>
      </c>
      <c r="M2398" t="str">
        <f>VLOOKUP(LEFT(Incoming_Data[[#This Row],[Object ID]],1),Lookup[#All],2,FALSE)</f>
        <v>Service Request</v>
      </c>
      <c r="N2398" s="36" t="str">
        <f>IFERROR(VLOOKUP(Incoming_Data[[#This Row],[Object ID]],SP_Data[#All],2,FALSE),"")</f>
        <v/>
      </c>
      <c r="O2398" s="36" t="str">
        <f>IFERROR(VLOOKUP(Incoming_Data[[#This Row],[Object ID]],Finalized_Data[#All],2,FALSE),"")</f>
        <v/>
      </c>
      <c r="P23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8" s="6">
        <f>IFERROR(DATE(YEAR(Incoming_Data[[#This Row],[Incoming Day]]),MONTH(Incoming_Data[[#This Row],[Incoming Day]]),1),"")</f>
        <v>41395</v>
      </c>
      <c r="R2398" s="3">
        <f>DATE(YEAR(Incoming_Data[[#This Row],[Incoming Day]]),1,1)</f>
        <v>41275</v>
      </c>
      <c r="S2398" s="6" t="str">
        <f>IFERROR(DATE(YEAR(Incoming_Data[[#This Row],[Completed Day]]),MONTH(Incoming_Data[[#This Row],[Completed Day]]),1),"")</f>
        <v/>
      </c>
      <c r="T2398" s="6" t="str">
        <f>IFERROR(DATE(YEAR(Incoming_Data[[#This Row],[Confirmed Day]]),MONTH(Incoming_Data[[#This Row],[Confirmed Day]]),1),"")</f>
        <v/>
      </c>
      <c r="U2398" s="12">
        <f>IF(ISNUMBER(Incoming_Data[[#This Row],[Completed Day]]),1,0)</f>
        <v>0</v>
      </c>
      <c r="V2398" s="12">
        <f>IF(ISNUMBER(Incoming_Data[[#This Row],[Confirmed Day]]),1,0)</f>
        <v>0</v>
      </c>
      <c r="X2398" t="s">
        <v>1064</v>
      </c>
      <c r="Y2398" s="36">
        <v>41367</v>
      </c>
    </row>
    <row r="2399" spans="2:25" x14ac:dyDescent="0.25">
      <c r="B2399" s="24" t="s">
        <v>32</v>
      </c>
      <c r="C2399" s="24" t="s">
        <v>19</v>
      </c>
      <c r="D2399" s="24" t="s">
        <v>2210</v>
      </c>
      <c r="E2399" s="24" t="s">
        <v>12255</v>
      </c>
      <c r="F2399" s="24" t="s">
        <v>12256</v>
      </c>
      <c r="G2399" s="36">
        <v>41306</v>
      </c>
      <c r="H2399" s="36">
        <v>41306</v>
      </c>
      <c r="I2399" s="12">
        <v>3</v>
      </c>
      <c r="J2399" s="12">
        <v>3</v>
      </c>
      <c r="K2399" s="12">
        <v>3</v>
      </c>
      <c r="L2399" s="24" t="s">
        <v>10647</v>
      </c>
      <c r="M2399" t="str">
        <f>VLOOKUP(LEFT(Incoming_Data[[#This Row],[Object ID]],1),Lookup[#All],2,FALSE)</f>
        <v>Incident</v>
      </c>
      <c r="N2399" s="36" t="str">
        <f>IFERROR(VLOOKUP(Incoming_Data[[#This Row],[Object ID]],SP_Data[#All],2,FALSE),"")</f>
        <v/>
      </c>
      <c r="O2399" s="36" t="str">
        <f>IFERROR(VLOOKUP(Incoming_Data[[#This Row],[Object ID]],Finalized_Data[#All],2,FALSE),"")</f>
        <v/>
      </c>
      <c r="P23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399" s="6">
        <f>IFERROR(DATE(YEAR(Incoming_Data[[#This Row],[Incoming Day]]),MONTH(Incoming_Data[[#This Row],[Incoming Day]]),1),"")</f>
        <v>41306</v>
      </c>
      <c r="R2399" s="3">
        <f>DATE(YEAR(Incoming_Data[[#This Row],[Incoming Day]]),1,1)</f>
        <v>41275</v>
      </c>
      <c r="S2399" s="6" t="str">
        <f>IFERROR(DATE(YEAR(Incoming_Data[[#This Row],[Completed Day]]),MONTH(Incoming_Data[[#This Row],[Completed Day]]),1),"")</f>
        <v/>
      </c>
      <c r="T2399" s="6" t="str">
        <f>IFERROR(DATE(YEAR(Incoming_Data[[#This Row],[Confirmed Day]]),MONTH(Incoming_Data[[#This Row],[Confirmed Day]]),1),"")</f>
        <v/>
      </c>
      <c r="U2399" s="12">
        <f>IF(ISNUMBER(Incoming_Data[[#This Row],[Completed Day]]),1,0)</f>
        <v>0</v>
      </c>
      <c r="V2399" s="12">
        <f>IF(ISNUMBER(Incoming_Data[[#This Row],[Confirmed Day]]),1,0)</f>
        <v>0</v>
      </c>
      <c r="X2399" t="s">
        <v>1066</v>
      </c>
      <c r="Y2399" s="36">
        <v>41393</v>
      </c>
    </row>
    <row r="2400" spans="2:25" x14ac:dyDescent="0.25">
      <c r="B2400" s="24" t="s">
        <v>32</v>
      </c>
      <c r="C2400" s="24" t="s">
        <v>19</v>
      </c>
      <c r="D2400" s="24" t="s">
        <v>2210</v>
      </c>
      <c r="E2400" s="24" t="s">
        <v>8908</v>
      </c>
      <c r="F2400" s="24" t="s">
        <v>12257</v>
      </c>
      <c r="G2400" s="36">
        <v>41334</v>
      </c>
      <c r="H2400" s="36">
        <v>41334</v>
      </c>
      <c r="I2400" s="12">
        <v>3</v>
      </c>
      <c r="J2400" s="12">
        <v>3</v>
      </c>
      <c r="K2400" s="12">
        <v>3</v>
      </c>
      <c r="L2400" s="24" t="s">
        <v>10597</v>
      </c>
      <c r="M2400" t="str">
        <f>VLOOKUP(LEFT(Incoming_Data[[#This Row],[Object ID]],1),Lookup[#All],2,FALSE)</f>
        <v>Incident</v>
      </c>
      <c r="N2400" s="36">
        <f>IFERROR(VLOOKUP(Incoming_Data[[#This Row],[Object ID]],SP_Data[#All],2,FALSE),"")</f>
        <v>41353</v>
      </c>
      <c r="O2400" s="36">
        <f>IFERROR(VLOOKUP(Incoming_Data[[#This Row],[Object ID]],Finalized_Data[#All],2,FALSE),"")</f>
        <v>41384</v>
      </c>
      <c r="P24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0" s="6">
        <f>IFERROR(DATE(YEAR(Incoming_Data[[#This Row],[Incoming Day]]),MONTH(Incoming_Data[[#This Row],[Incoming Day]]),1),"")</f>
        <v>41334</v>
      </c>
      <c r="R2400" s="3">
        <f>DATE(YEAR(Incoming_Data[[#This Row],[Incoming Day]]),1,1)</f>
        <v>41275</v>
      </c>
      <c r="S2400" s="6">
        <f>IFERROR(DATE(YEAR(Incoming_Data[[#This Row],[Completed Day]]),MONTH(Incoming_Data[[#This Row],[Completed Day]]),1),"")</f>
        <v>41334</v>
      </c>
      <c r="T2400" s="6">
        <f>IFERROR(DATE(YEAR(Incoming_Data[[#This Row],[Confirmed Day]]),MONTH(Incoming_Data[[#This Row],[Confirmed Day]]),1),"")</f>
        <v>41365</v>
      </c>
      <c r="U2400" s="12">
        <f>IF(ISNUMBER(Incoming_Data[[#This Row],[Completed Day]]),1,0)</f>
        <v>1</v>
      </c>
      <c r="V2400" s="12">
        <f>IF(ISNUMBER(Incoming_Data[[#This Row],[Confirmed Day]]),1,0)</f>
        <v>1</v>
      </c>
      <c r="X2400" t="s">
        <v>11713</v>
      </c>
      <c r="Y2400" s="36">
        <v>41411</v>
      </c>
    </row>
    <row r="2401" spans="2:25" x14ac:dyDescent="0.25">
      <c r="B2401" s="24" t="s">
        <v>32</v>
      </c>
      <c r="C2401" s="24" t="s">
        <v>19</v>
      </c>
      <c r="D2401" s="24" t="s">
        <v>2210</v>
      </c>
      <c r="E2401" s="24" t="s">
        <v>7285</v>
      </c>
      <c r="F2401" s="24" t="s">
        <v>12258</v>
      </c>
      <c r="G2401" s="36">
        <v>41338</v>
      </c>
      <c r="H2401" s="36">
        <v>41338</v>
      </c>
      <c r="I2401" s="12">
        <v>3</v>
      </c>
      <c r="J2401" s="12">
        <v>3</v>
      </c>
      <c r="K2401" s="12">
        <v>3</v>
      </c>
      <c r="L2401" s="24" t="s">
        <v>10597</v>
      </c>
      <c r="M2401" t="str">
        <f>VLOOKUP(LEFT(Incoming_Data[[#This Row],[Object ID]],1),Lookup[#All],2,FALSE)</f>
        <v>Incident</v>
      </c>
      <c r="N2401" s="36">
        <f>IFERROR(VLOOKUP(Incoming_Data[[#This Row],[Object ID]],SP_Data[#All],2,FALSE),"")</f>
        <v>41353</v>
      </c>
      <c r="O2401" s="36">
        <f>IFERROR(VLOOKUP(Incoming_Data[[#This Row],[Object ID]],Finalized_Data[#All],2,FALSE),"")</f>
        <v>41384</v>
      </c>
      <c r="P24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1" s="6">
        <f>IFERROR(DATE(YEAR(Incoming_Data[[#This Row],[Incoming Day]]),MONTH(Incoming_Data[[#This Row],[Incoming Day]]),1),"")</f>
        <v>41334</v>
      </c>
      <c r="R2401" s="3">
        <f>DATE(YEAR(Incoming_Data[[#This Row],[Incoming Day]]),1,1)</f>
        <v>41275</v>
      </c>
      <c r="S2401" s="6">
        <f>IFERROR(DATE(YEAR(Incoming_Data[[#This Row],[Completed Day]]),MONTH(Incoming_Data[[#This Row],[Completed Day]]),1),"")</f>
        <v>41334</v>
      </c>
      <c r="T2401" s="6">
        <f>IFERROR(DATE(YEAR(Incoming_Data[[#This Row],[Confirmed Day]]),MONTH(Incoming_Data[[#This Row],[Confirmed Day]]),1),"")</f>
        <v>41365</v>
      </c>
      <c r="U2401" s="12">
        <f>IF(ISNUMBER(Incoming_Data[[#This Row],[Completed Day]]),1,0)</f>
        <v>1</v>
      </c>
      <c r="V2401" s="12">
        <f>IF(ISNUMBER(Incoming_Data[[#This Row],[Confirmed Day]]),1,0)</f>
        <v>1</v>
      </c>
      <c r="X2401" t="s">
        <v>6380</v>
      </c>
      <c r="Y2401" s="36">
        <v>41407</v>
      </c>
    </row>
    <row r="2402" spans="2:25" x14ac:dyDescent="0.25">
      <c r="B2402" s="24" t="s">
        <v>32</v>
      </c>
      <c r="C2402" s="24" t="s">
        <v>19</v>
      </c>
      <c r="D2402" s="24" t="s">
        <v>2210</v>
      </c>
      <c r="E2402" s="24" t="s">
        <v>12259</v>
      </c>
      <c r="F2402" s="24" t="s">
        <v>12260</v>
      </c>
      <c r="G2402" s="36">
        <v>41355</v>
      </c>
      <c r="H2402" s="36">
        <v>41355</v>
      </c>
      <c r="I2402" s="12">
        <v>3</v>
      </c>
      <c r="J2402" s="12">
        <v>3</v>
      </c>
      <c r="K2402" s="12">
        <v>3</v>
      </c>
      <c r="L2402" s="24" t="s">
        <v>11651</v>
      </c>
      <c r="M2402" t="str">
        <f>VLOOKUP(LEFT(Incoming_Data[[#This Row],[Object ID]],1),Lookup[#All],2,FALSE)</f>
        <v>Incident</v>
      </c>
      <c r="N2402" s="36" t="str">
        <f>IFERROR(VLOOKUP(Incoming_Data[[#This Row],[Object ID]],SP_Data[#All],2,FALSE),"")</f>
        <v/>
      </c>
      <c r="O2402" s="36" t="str">
        <f>IFERROR(VLOOKUP(Incoming_Data[[#This Row],[Object ID]],Finalized_Data[#All],2,FALSE),"")</f>
        <v/>
      </c>
      <c r="P24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2" s="6">
        <f>IFERROR(DATE(YEAR(Incoming_Data[[#This Row],[Incoming Day]]),MONTH(Incoming_Data[[#This Row],[Incoming Day]]),1),"")</f>
        <v>41334</v>
      </c>
      <c r="R2402" s="3">
        <f>DATE(YEAR(Incoming_Data[[#This Row],[Incoming Day]]),1,1)</f>
        <v>41275</v>
      </c>
      <c r="S2402" s="6" t="str">
        <f>IFERROR(DATE(YEAR(Incoming_Data[[#This Row],[Completed Day]]),MONTH(Incoming_Data[[#This Row],[Completed Day]]),1),"")</f>
        <v/>
      </c>
      <c r="T2402" s="6" t="str">
        <f>IFERROR(DATE(YEAR(Incoming_Data[[#This Row],[Confirmed Day]]),MONTH(Incoming_Data[[#This Row],[Confirmed Day]]),1),"")</f>
        <v/>
      </c>
      <c r="U2402" s="12">
        <f>IF(ISNUMBER(Incoming_Data[[#This Row],[Completed Day]]),1,0)</f>
        <v>0</v>
      </c>
      <c r="V2402" s="12">
        <f>IF(ISNUMBER(Incoming_Data[[#This Row],[Confirmed Day]]),1,0)</f>
        <v>0</v>
      </c>
      <c r="X2402" t="s">
        <v>11632</v>
      </c>
      <c r="Y2402" s="36">
        <v>41409</v>
      </c>
    </row>
    <row r="2403" spans="2:25" x14ac:dyDescent="0.25">
      <c r="B2403" s="24" t="s">
        <v>32</v>
      </c>
      <c r="C2403" s="24" t="s">
        <v>19</v>
      </c>
      <c r="D2403" s="24" t="s">
        <v>2210</v>
      </c>
      <c r="E2403" s="24" t="s">
        <v>12261</v>
      </c>
      <c r="F2403" s="24" t="s">
        <v>12262</v>
      </c>
      <c r="G2403" s="36">
        <v>41359</v>
      </c>
      <c r="H2403" s="36">
        <v>41359</v>
      </c>
      <c r="I2403" s="12">
        <v>1</v>
      </c>
      <c r="J2403" s="12">
        <v>3</v>
      </c>
      <c r="K2403" s="12">
        <v>2</v>
      </c>
      <c r="L2403" s="24" t="s">
        <v>10625</v>
      </c>
      <c r="M2403" t="str">
        <f>VLOOKUP(LEFT(Incoming_Data[[#This Row],[Object ID]],1),Lookup[#All],2,FALSE)</f>
        <v>Incident</v>
      </c>
      <c r="N2403" s="36">
        <f>IFERROR(VLOOKUP(Incoming_Data[[#This Row],[Object ID]],SP_Data[#All],2,FALSE),"")</f>
        <v>41417</v>
      </c>
      <c r="O2403" s="36" t="str">
        <f>IFERROR(VLOOKUP(Incoming_Data[[#This Row],[Object ID]],Finalized_Data[#All],2,FALSE),"")</f>
        <v/>
      </c>
      <c r="P24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3" s="6">
        <f>IFERROR(DATE(YEAR(Incoming_Data[[#This Row],[Incoming Day]]),MONTH(Incoming_Data[[#This Row],[Incoming Day]]),1),"")</f>
        <v>41334</v>
      </c>
      <c r="R2403" s="3">
        <f>DATE(YEAR(Incoming_Data[[#This Row],[Incoming Day]]),1,1)</f>
        <v>41275</v>
      </c>
      <c r="S2403" s="6">
        <f>IFERROR(DATE(YEAR(Incoming_Data[[#This Row],[Completed Day]]),MONTH(Incoming_Data[[#This Row],[Completed Day]]),1),"")</f>
        <v>41395</v>
      </c>
      <c r="T2403" s="6" t="str">
        <f>IFERROR(DATE(YEAR(Incoming_Data[[#This Row],[Confirmed Day]]),MONTH(Incoming_Data[[#This Row],[Confirmed Day]]),1),"")</f>
        <v/>
      </c>
      <c r="U2403" s="12">
        <f>IF(ISNUMBER(Incoming_Data[[#This Row],[Completed Day]]),1,0)</f>
        <v>1</v>
      </c>
      <c r="V2403" s="12">
        <f>IF(ISNUMBER(Incoming_Data[[#This Row],[Confirmed Day]]),1,0)</f>
        <v>0</v>
      </c>
      <c r="X2403" t="s">
        <v>1443</v>
      </c>
      <c r="Y2403" s="36">
        <v>41375</v>
      </c>
    </row>
    <row r="2404" spans="2:25" x14ac:dyDescent="0.25">
      <c r="B2404" s="24" t="s">
        <v>32</v>
      </c>
      <c r="C2404" s="24" t="s">
        <v>19</v>
      </c>
      <c r="D2404" s="24" t="s">
        <v>2210</v>
      </c>
      <c r="E2404" s="24" t="s">
        <v>12263</v>
      </c>
      <c r="F2404" s="24" t="s">
        <v>12264</v>
      </c>
      <c r="G2404" s="36">
        <v>41359</v>
      </c>
      <c r="H2404" s="36">
        <v>41359</v>
      </c>
      <c r="I2404" s="12">
        <v>1</v>
      </c>
      <c r="J2404" s="12">
        <v>3</v>
      </c>
      <c r="K2404" s="12">
        <v>2</v>
      </c>
      <c r="L2404" s="24" t="s">
        <v>10625</v>
      </c>
      <c r="M2404" t="str">
        <f>VLOOKUP(LEFT(Incoming_Data[[#This Row],[Object ID]],1),Lookup[#All],2,FALSE)</f>
        <v>Incident</v>
      </c>
      <c r="N2404" s="36">
        <f>IFERROR(VLOOKUP(Incoming_Data[[#This Row],[Object ID]],SP_Data[#All],2,FALSE),"")</f>
        <v>41408</v>
      </c>
      <c r="O2404" s="36" t="str">
        <f>IFERROR(VLOOKUP(Incoming_Data[[#This Row],[Object ID]],Finalized_Data[#All],2,FALSE),"")</f>
        <v/>
      </c>
      <c r="P24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4" s="6">
        <f>IFERROR(DATE(YEAR(Incoming_Data[[#This Row],[Incoming Day]]),MONTH(Incoming_Data[[#This Row],[Incoming Day]]),1),"")</f>
        <v>41334</v>
      </c>
      <c r="R2404" s="3">
        <f>DATE(YEAR(Incoming_Data[[#This Row],[Incoming Day]]),1,1)</f>
        <v>41275</v>
      </c>
      <c r="S2404" s="6">
        <f>IFERROR(DATE(YEAR(Incoming_Data[[#This Row],[Completed Day]]),MONTH(Incoming_Data[[#This Row],[Completed Day]]),1),"")</f>
        <v>41395</v>
      </c>
      <c r="T2404" s="6" t="str">
        <f>IFERROR(DATE(YEAR(Incoming_Data[[#This Row],[Confirmed Day]]),MONTH(Incoming_Data[[#This Row],[Confirmed Day]]),1),"")</f>
        <v/>
      </c>
      <c r="U2404" s="12">
        <f>IF(ISNUMBER(Incoming_Data[[#This Row],[Completed Day]]),1,0)</f>
        <v>1</v>
      </c>
      <c r="V2404" s="12">
        <f>IF(ISNUMBER(Incoming_Data[[#This Row],[Confirmed Day]]),1,0)</f>
        <v>0</v>
      </c>
      <c r="X2404" t="s">
        <v>1068</v>
      </c>
      <c r="Y2404" s="36">
        <v>41362</v>
      </c>
    </row>
    <row r="2405" spans="2:25" x14ac:dyDescent="0.25">
      <c r="B2405" s="24" t="s">
        <v>32</v>
      </c>
      <c r="C2405" s="24" t="s">
        <v>19</v>
      </c>
      <c r="D2405" s="24" t="s">
        <v>2210</v>
      </c>
      <c r="E2405" s="24" t="s">
        <v>12265</v>
      </c>
      <c r="F2405" s="24" t="s">
        <v>12266</v>
      </c>
      <c r="G2405" s="36">
        <v>41365</v>
      </c>
      <c r="H2405" s="36">
        <v>41365</v>
      </c>
      <c r="I2405" s="12">
        <v>2</v>
      </c>
      <c r="J2405" s="12">
        <v>4</v>
      </c>
      <c r="K2405" s="12">
        <v>4</v>
      </c>
      <c r="L2405" s="24" t="s">
        <v>10625</v>
      </c>
      <c r="M2405" t="str">
        <f>VLOOKUP(LEFT(Incoming_Data[[#This Row],[Object ID]],1),Lookup[#All],2,FALSE)</f>
        <v>Incident</v>
      </c>
      <c r="N2405" s="36">
        <f>IFERROR(VLOOKUP(Incoming_Data[[#This Row],[Object ID]],SP_Data[#All],2,FALSE),"")</f>
        <v>41408</v>
      </c>
      <c r="O2405" s="36" t="str">
        <f>IFERROR(VLOOKUP(Incoming_Data[[#This Row],[Object ID]],Finalized_Data[#All],2,FALSE),"")</f>
        <v/>
      </c>
      <c r="P24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5" s="6">
        <f>IFERROR(DATE(YEAR(Incoming_Data[[#This Row],[Incoming Day]]),MONTH(Incoming_Data[[#This Row],[Incoming Day]]),1),"")</f>
        <v>41365</v>
      </c>
      <c r="R2405" s="3">
        <f>DATE(YEAR(Incoming_Data[[#This Row],[Incoming Day]]),1,1)</f>
        <v>41275</v>
      </c>
      <c r="S2405" s="6">
        <f>IFERROR(DATE(YEAR(Incoming_Data[[#This Row],[Completed Day]]),MONTH(Incoming_Data[[#This Row],[Completed Day]]),1),"")</f>
        <v>41395</v>
      </c>
      <c r="T2405" s="6" t="str">
        <f>IFERROR(DATE(YEAR(Incoming_Data[[#This Row],[Confirmed Day]]),MONTH(Incoming_Data[[#This Row],[Confirmed Day]]),1),"")</f>
        <v/>
      </c>
      <c r="U2405" s="12">
        <f>IF(ISNUMBER(Incoming_Data[[#This Row],[Completed Day]]),1,0)</f>
        <v>1</v>
      </c>
      <c r="V2405" s="12">
        <f>IF(ISNUMBER(Incoming_Data[[#This Row],[Confirmed Day]]),1,0)</f>
        <v>0</v>
      </c>
      <c r="X2405" t="s">
        <v>1070</v>
      </c>
      <c r="Y2405" s="36">
        <v>41379</v>
      </c>
    </row>
    <row r="2406" spans="2:25" x14ac:dyDescent="0.25">
      <c r="B2406" s="24" t="s">
        <v>32</v>
      </c>
      <c r="C2406" s="24" t="s">
        <v>19</v>
      </c>
      <c r="D2406" s="24" t="s">
        <v>2210</v>
      </c>
      <c r="E2406" s="24" t="s">
        <v>1687</v>
      </c>
      <c r="F2406" s="24" t="s">
        <v>1688</v>
      </c>
      <c r="G2406" s="36">
        <v>41367</v>
      </c>
      <c r="H2406" s="36">
        <v>41368</v>
      </c>
      <c r="I2406" s="12">
        <v>3</v>
      </c>
      <c r="J2406" s="12">
        <v>2</v>
      </c>
      <c r="K2406" s="12">
        <v>3</v>
      </c>
      <c r="L2406" s="24" t="s">
        <v>10597</v>
      </c>
      <c r="M2406" t="str">
        <f>VLOOKUP(LEFT(Incoming_Data[[#This Row],[Object ID]],1),Lookup[#All],2,FALSE)</f>
        <v>Incident</v>
      </c>
      <c r="N2406" s="36">
        <f>IFERROR(VLOOKUP(Incoming_Data[[#This Row],[Object ID]],SP_Data[#All],2,FALSE),"")</f>
        <v>41387</v>
      </c>
      <c r="O2406" s="36">
        <f>IFERROR(VLOOKUP(Incoming_Data[[#This Row],[Object ID]],Finalized_Data[#All],2,FALSE),"")</f>
        <v>41404</v>
      </c>
      <c r="P24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6" s="6">
        <f>IFERROR(DATE(YEAR(Incoming_Data[[#This Row],[Incoming Day]]),MONTH(Incoming_Data[[#This Row],[Incoming Day]]),1),"")</f>
        <v>41365</v>
      </c>
      <c r="R2406" s="3">
        <f>DATE(YEAR(Incoming_Data[[#This Row],[Incoming Day]]),1,1)</f>
        <v>41275</v>
      </c>
      <c r="S2406" s="6">
        <f>IFERROR(DATE(YEAR(Incoming_Data[[#This Row],[Completed Day]]),MONTH(Incoming_Data[[#This Row],[Completed Day]]),1),"")</f>
        <v>41365</v>
      </c>
      <c r="T2406" s="6">
        <f>IFERROR(DATE(YEAR(Incoming_Data[[#This Row],[Confirmed Day]]),MONTH(Incoming_Data[[#This Row],[Confirmed Day]]),1),"")</f>
        <v>41395</v>
      </c>
      <c r="U2406" s="12">
        <f>IF(ISNUMBER(Incoming_Data[[#This Row],[Completed Day]]),1,0)</f>
        <v>1</v>
      </c>
      <c r="V2406" s="12">
        <f>IF(ISNUMBER(Incoming_Data[[#This Row],[Confirmed Day]]),1,0)</f>
        <v>1</v>
      </c>
      <c r="X2406" t="s">
        <v>1445</v>
      </c>
      <c r="Y2406" s="36">
        <v>41393</v>
      </c>
    </row>
    <row r="2407" spans="2:25" x14ac:dyDescent="0.25">
      <c r="B2407" s="24" t="s">
        <v>32</v>
      </c>
      <c r="C2407" s="24" t="s">
        <v>19</v>
      </c>
      <c r="D2407" s="24" t="s">
        <v>2210</v>
      </c>
      <c r="E2407" s="24" t="s">
        <v>1689</v>
      </c>
      <c r="F2407" s="24" t="s">
        <v>1690</v>
      </c>
      <c r="G2407" s="36">
        <v>41372</v>
      </c>
      <c r="H2407" s="36">
        <v>41372</v>
      </c>
      <c r="I2407" s="12">
        <v>3</v>
      </c>
      <c r="J2407" s="12">
        <v>4</v>
      </c>
      <c r="K2407" s="12">
        <v>4</v>
      </c>
      <c r="L2407" s="24" t="s">
        <v>10597</v>
      </c>
      <c r="M2407" t="str">
        <f>VLOOKUP(LEFT(Incoming_Data[[#This Row],[Object ID]],1),Lookup[#All],2,FALSE)</f>
        <v>Incident</v>
      </c>
      <c r="N2407" s="36">
        <f>IFERROR(VLOOKUP(Incoming_Data[[#This Row],[Object ID]],SP_Data[#All],2,FALSE),"")</f>
        <v>41381</v>
      </c>
      <c r="O2407" s="36">
        <f>IFERROR(VLOOKUP(Incoming_Data[[#This Row],[Object ID]],Finalized_Data[#All],2,FALSE),"")</f>
        <v>41414</v>
      </c>
      <c r="P24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7" s="6">
        <f>IFERROR(DATE(YEAR(Incoming_Data[[#This Row],[Incoming Day]]),MONTH(Incoming_Data[[#This Row],[Incoming Day]]),1),"")</f>
        <v>41365</v>
      </c>
      <c r="R2407" s="3">
        <f>DATE(YEAR(Incoming_Data[[#This Row],[Incoming Day]]),1,1)</f>
        <v>41275</v>
      </c>
      <c r="S2407" s="6">
        <f>IFERROR(DATE(YEAR(Incoming_Data[[#This Row],[Completed Day]]),MONTH(Incoming_Data[[#This Row],[Completed Day]]),1),"")</f>
        <v>41365</v>
      </c>
      <c r="T2407" s="6">
        <f>IFERROR(DATE(YEAR(Incoming_Data[[#This Row],[Confirmed Day]]),MONTH(Incoming_Data[[#This Row],[Confirmed Day]]),1),"")</f>
        <v>41395</v>
      </c>
      <c r="U2407" s="12">
        <f>IF(ISNUMBER(Incoming_Data[[#This Row],[Completed Day]]),1,0)</f>
        <v>1</v>
      </c>
      <c r="V2407" s="12">
        <f>IF(ISNUMBER(Incoming_Data[[#This Row],[Confirmed Day]]),1,0)</f>
        <v>1</v>
      </c>
      <c r="X2407" t="s">
        <v>10926</v>
      </c>
      <c r="Y2407" s="36">
        <v>41408</v>
      </c>
    </row>
    <row r="2408" spans="2:25" x14ac:dyDescent="0.25">
      <c r="B2408" s="24" t="s">
        <v>32</v>
      </c>
      <c r="C2408" s="24" t="s">
        <v>19</v>
      </c>
      <c r="D2408" s="24" t="s">
        <v>2210</v>
      </c>
      <c r="E2408" s="24" t="s">
        <v>12267</v>
      </c>
      <c r="F2408" s="24" t="s">
        <v>12268</v>
      </c>
      <c r="G2408" s="36">
        <v>41386</v>
      </c>
      <c r="H2408" s="36">
        <v>41386</v>
      </c>
      <c r="I2408" s="12">
        <v>2</v>
      </c>
      <c r="J2408" s="12">
        <v>3</v>
      </c>
      <c r="K2408" s="12">
        <v>3</v>
      </c>
      <c r="L2408" s="24" t="s">
        <v>10772</v>
      </c>
      <c r="M2408" t="str">
        <f>VLOOKUP(LEFT(Incoming_Data[[#This Row],[Object ID]],1),Lookup[#All],2,FALSE)</f>
        <v>Incident</v>
      </c>
      <c r="N2408" s="36" t="str">
        <f>IFERROR(VLOOKUP(Incoming_Data[[#This Row],[Object ID]],SP_Data[#All],2,FALSE),"")</f>
        <v/>
      </c>
      <c r="O2408" s="36" t="str">
        <f>IFERROR(VLOOKUP(Incoming_Data[[#This Row],[Object ID]],Finalized_Data[#All],2,FALSE),"")</f>
        <v/>
      </c>
      <c r="P24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8" s="6">
        <f>IFERROR(DATE(YEAR(Incoming_Data[[#This Row],[Incoming Day]]),MONTH(Incoming_Data[[#This Row],[Incoming Day]]),1),"")</f>
        <v>41365</v>
      </c>
      <c r="R2408" s="3">
        <f>DATE(YEAR(Incoming_Data[[#This Row],[Incoming Day]]),1,1)</f>
        <v>41275</v>
      </c>
      <c r="S2408" s="6" t="str">
        <f>IFERROR(DATE(YEAR(Incoming_Data[[#This Row],[Completed Day]]),MONTH(Incoming_Data[[#This Row],[Completed Day]]),1),"")</f>
        <v/>
      </c>
      <c r="T2408" s="6" t="str">
        <f>IFERROR(DATE(YEAR(Incoming_Data[[#This Row],[Confirmed Day]]),MONTH(Incoming_Data[[#This Row],[Confirmed Day]]),1),"")</f>
        <v/>
      </c>
      <c r="U2408" s="12">
        <f>IF(ISNUMBER(Incoming_Data[[#This Row],[Completed Day]]),1,0)</f>
        <v>0</v>
      </c>
      <c r="V2408" s="12">
        <f>IF(ISNUMBER(Incoming_Data[[#This Row],[Confirmed Day]]),1,0)</f>
        <v>0</v>
      </c>
      <c r="X2408" t="s">
        <v>1072</v>
      </c>
      <c r="Y2408" s="36">
        <v>41365</v>
      </c>
    </row>
    <row r="2409" spans="2:25" x14ac:dyDescent="0.25">
      <c r="B2409" s="24" t="s">
        <v>32</v>
      </c>
      <c r="C2409" s="24" t="s">
        <v>19</v>
      </c>
      <c r="D2409" s="24" t="s">
        <v>2210</v>
      </c>
      <c r="E2409" s="24" t="s">
        <v>1705</v>
      </c>
      <c r="F2409" s="24" t="s">
        <v>1706</v>
      </c>
      <c r="G2409" s="36">
        <v>41387</v>
      </c>
      <c r="H2409" s="36">
        <v>41387</v>
      </c>
      <c r="I2409" s="12">
        <v>2</v>
      </c>
      <c r="J2409" s="12">
        <v>3</v>
      </c>
      <c r="K2409" s="12">
        <v>3</v>
      </c>
      <c r="L2409" s="24" t="s">
        <v>10597</v>
      </c>
      <c r="M2409" t="str">
        <f>VLOOKUP(LEFT(Incoming_Data[[#This Row],[Object ID]],1),Lookup[#All],2,FALSE)</f>
        <v>Incident</v>
      </c>
      <c r="N2409" s="36">
        <f>IFERROR(VLOOKUP(Incoming_Data[[#This Row],[Object ID]],SP_Data[#All],2,FALSE),"")</f>
        <v>41387</v>
      </c>
      <c r="O2409" s="36">
        <f>IFERROR(VLOOKUP(Incoming_Data[[#This Row],[Object ID]],Finalized_Data[#All],2,FALSE),"")</f>
        <v>41418</v>
      </c>
      <c r="P24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09" s="6">
        <f>IFERROR(DATE(YEAR(Incoming_Data[[#This Row],[Incoming Day]]),MONTH(Incoming_Data[[#This Row],[Incoming Day]]),1),"")</f>
        <v>41365</v>
      </c>
      <c r="R2409" s="3">
        <f>DATE(YEAR(Incoming_Data[[#This Row],[Incoming Day]]),1,1)</f>
        <v>41275</v>
      </c>
      <c r="S2409" s="6">
        <f>IFERROR(DATE(YEAR(Incoming_Data[[#This Row],[Completed Day]]),MONTH(Incoming_Data[[#This Row],[Completed Day]]),1),"")</f>
        <v>41365</v>
      </c>
      <c r="T2409" s="6">
        <f>IFERROR(DATE(YEAR(Incoming_Data[[#This Row],[Confirmed Day]]),MONTH(Incoming_Data[[#This Row],[Confirmed Day]]),1),"")</f>
        <v>41395</v>
      </c>
      <c r="U2409" s="12">
        <f>IF(ISNUMBER(Incoming_Data[[#This Row],[Completed Day]]),1,0)</f>
        <v>1</v>
      </c>
      <c r="V2409" s="12">
        <f>IF(ISNUMBER(Incoming_Data[[#This Row],[Confirmed Day]]),1,0)</f>
        <v>1</v>
      </c>
      <c r="X2409" t="s">
        <v>11521</v>
      </c>
      <c r="Y2409" s="36">
        <v>41417</v>
      </c>
    </row>
    <row r="2410" spans="2:25" x14ac:dyDescent="0.25">
      <c r="B2410" s="24" t="s">
        <v>32</v>
      </c>
      <c r="C2410" s="24" t="s">
        <v>19</v>
      </c>
      <c r="D2410" s="24" t="s">
        <v>2210</v>
      </c>
      <c r="E2410" s="24" t="s">
        <v>1709</v>
      </c>
      <c r="F2410" s="24" t="s">
        <v>1710</v>
      </c>
      <c r="G2410" s="36">
        <v>41389</v>
      </c>
      <c r="H2410" s="36">
        <v>41389</v>
      </c>
      <c r="I2410" s="12">
        <v>3</v>
      </c>
      <c r="J2410" s="12">
        <v>3</v>
      </c>
      <c r="K2410" s="12">
        <v>3</v>
      </c>
      <c r="L2410" s="24" t="s">
        <v>10625</v>
      </c>
      <c r="M2410" t="str">
        <f>VLOOKUP(LEFT(Incoming_Data[[#This Row],[Object ID]],1),Lookup[#All],2,FALSE)</f>
        <v>Incident</v>
      </c>
      <c r="N2410" s="36">
        <f>IFERROR(VLOOKUP(Incoming_Data[[#This Row],[Object ID]],SP_Data[#All],2,FALSE),"")</f>
        <v>41417</v>
      </c>
      <c r="O2410" s="36" t="str">
        <f>IFERROR(VLOOKUP(Incoming_Data[[#This Row],[Object ID]],Finalized_Data[#All],2,FALSE),"")</f>
        <v/>
      </c>
      <c r="P24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0" s="6">
        <f>IFERROR(DATE(YEAR(Incoming_Data[[#This Row],[Incoming Day]]),MONTH(Incoming_Data[[#This Row],[Incoming Day]]),1),"")</f>
        <v>41365</v>
      </c>
      <c r="R2410" s="3">
        <f>DATE(YEAR(Incoming_Data[[#This Row],[Incoming Day]]),1,1)</f>
        <v>41275</v>
      </c>
      <c r="S2410" s="6">
        <f>IFERROR(DATE(YEAR(Incoming_Data[[#This Row],[Completed Day]]),MONTH(Incoming_Data[[#This Row],[Completed Day]]),1),"")</f>
        <v>41395</v>
      </c>
      <c r="T2410" s="6" t="str">
        <f>IFERROR(DATE(YEAR(Incoming_Data[[#This Row],[Confirmed Day]]),MONTH(Incoming_Data[[#This Row],[Confirmed Day]]),1),"")</f>
        <v/>
      </c>
      <c r="U2410" s="12">
        <f>IF(ISNUMBER(Incoming_Data[[#This Row],[Completed Day]]),1,0)</f>
        <v>1</v>
      </c>
      <c r="V2410" s="12">
        <f>IF(ISNUMBER(Incoming_Data[[#This Row],[Confirmed Day]]),1,0)</f>
        <v>0</v>
      </c>
      <c r="X2410" t="s">
        <v>1447</v>
      </c>
      <c r="Y2410" s="36">
        <v>41365</v>
      </c>
    </row>
    <row r="2411" spans="2:25" x14ac:dyDescent="0.25">
      <c r="B2411" s="24" t="s">
        <v>32</v>
      </c>
      <c r="C2411" s="24" t="s">
        <v>19</v>
      </c>
      <c r="D2411" s="24" t="s">
        <v>2210</v>
      </c>
      <c r="E2411" s="24" t="s">
        <v>1711</v>
      </c>
      <c r="F2411" s="24" t="s">
        <v>1712</v>
      </c>
      <c r="G2411" s="36">
        <v>41389</v>
      </c>
      <c r="H2411" s="36">
        <v>41389</v>
      </c>
      <c r="I2411" s="12">
        <v>2</v>
      </c>
      <c r="J2411" s="12">
        <v>3</v>
      </c>
      <c r="K2411" s="12">
        <v>3</v>
      </c>
      <c r="L2411" s="24" t="s">
        <v>10597</v>
      </c>
      <c r="M2411" t="str">
        <f>VLOOKUP(LEFT(Incoming_Data[[#This Row],[Object ID]],1),Lookup[#All],2,FALSE)</f>
        <v>Incident</v>
      </c>
      <c r="N2411" s="36">
        <f>IFERROR(VLOOKUP(Incoming_Data[[#This Row],[Object ID]],SP_Data[#All],2,FALSE),"")</f>
        <v>41408</v>
      </c>
      <c r="O2411" s="36">
        <f>IFERROR(VLOOKUP(Incoming_Data[[#This Row],[Object ID]],Finalized_Data[#All],2,FALSE),"")</f>
        <v>41408</v>
      </c>
      <c r="P24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1" s="6">
        <f>IFERROR(DATE(YEAR(Incoming_Data[[#This Row],[Incoming Day]]),MONTH(Incoming_Data[[#This Row],[Incoming Day]]),1),"")</f>
        <v>41365</v>
      </c>
      <c r="R2411" s="3">
        <f>DATE(YEAR(Incoming_Data[[#This Row],[Incoming Day]]),1,1)</f>
        <v>41275</v>
      </c>
      <c r="S2411" s="6">
        <f>IFERROR(DATE(YEAR(Incoming_Data[[#This Row],[Completed Day]]),MONTH(Incoming_Data[[#This Row],[Completed Day]]),1),"")</f>
        <v>41395</v>
      </c>
      <c r="T2411" s="6">
        <f>IFERROR(DATE(YEAR(Incoming_Data[[#This Row],[Confirmed Day]]),MONTH(Incoming_Data[[#This Row],[Confirmed Day]]),1),"")</f>
        <v>41395</v>
      </c>
      <c r="U2411" s="12">
        <f>IF(ISNUMBER(Incoming_Data[[#This Row],[Completed Day]]),1,0)</f>
        <v>1</v>
      </c>
      <c r="V2411" s="12">
        <f>IF(ISNUMBER(Incoming_Data[[#This Row],[Confirmed Day]]),1,0)</f>
        <v>1</v>
      </c>
      <c r="X2411" t="s">
        <v>1074</v>
      </c>
      <c r="Y2411" s="36">
        <v>41368</v>
      </c>
    </row>
    <row r="2412" spans="2:25" x14ac:dyDescent="0.25">
      <c r="B2412" s="24" t="s">
        <v>32</v>
      </c>
      <c r="C2412" s="24" t="s">
        <v>19</v>
      </c>
      <c r="D2412" s="24" t="s">
        <v>2210</v>
      </c>
      <c r="E2412" s="24" t="s">
        <v>12269</v>
      </c>
      <c r="F2412" s="24" t="s">
        <v>12270</v>
      </c>
      <c r="G2412" s="36">
        <v>41395</v>
      </c>
      <c r="H2412" s="36">
        <v>41395</v>
      </c>
      <c r="I2412" s="12">
        <v>3</v>
      </c>
      <c r="J2412" s="12">
        <v>3</v>
      </c>
      <c r="K2412" s="12">
        <v>3</v>
      </c>
      <c r="L2412" s="24" t="s">
        <v>10625</v>
      </c>
      <c r="M2412" t="str">
        <f>VLOOKUP(LEFT(Incoming_Data[[#This Row],[Object ID]],1),Lookup[#All],2,FALSE)</f>
        <v>Incident</v>
      </c>
      <c r="N2412" s="36">
        <f>IFERROR(VLOOKUP(Incoming_Data[[#This Row],[Object ID]],SP_Data[#All],2,FALSE),"")</f>
        <v>41425</v>
      </c>
      <c r="O2412" s="36" t="str">
        <f>IFERROR(VLOOKUP(Incoming_Data[[#This Row],[Object ID]],Finalized_Data[#All],2,FALSE),"")</f>
        <v/>
      </c>
      <c r="P24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2" s="6">
        <f>IFERROR(DATE(YEAR(Incoming_Data[[#This Row],[Incoming Day]]),MONTH(Incoming_Data[[#This Row],[Incoming Day]]),1),"")</f>
        <v>41395</v>
      </c>
      <c r="R2412" s="3">
        <f>DATE(YEAR(Incoming_Data[[#This Row],[Incoming Day]]),1,1)</f>
        <v>41275</v>
      </c>
      <c r="S2412" s="6">
        <f>IFERROR(DATE(YEAR(Incoming_Data[[#This Row],[Completed Day]]),MONTH(Incoming_Data[[#This Row],[Completed Day]]),1),"")</f>
        <v>41395</v>
      </c>
      <c r="T2412" s="6" t="str">
        <f>IFERROR(DATE(YEAR(Incoming_Data[[#This Row],[Confirmed Day]]),MONTH(Incoming_Data[[#This Row],[Confirmed Day]]),1),"")</f>
        <v/>
      </c>
      <c r="U2412" s="12">
        <f>IF(ISNUMBER(Incoming_Data[[#This Row],[Completed Day]]),1,0)</f>
        <v>1</v>
      </c>
      <c r="V2412" s="12">
        <f>IF(ISNUMBER(Incoming_Data[[#This Row],[Confirmed Day]]),1,0)</f>
        <v>0</v>
      </c>
      <c r="X2412" t="s">
        <v>10635</v>
      </c>
      <c r="Y2412" s="36">
        <v>41409</v>
      </c>
    </row>
    <row r="2413" spans="2:25" x14ac:dyDescent="0.25">
      <c r="B2413" s="24" t="s">
        <v>32</v>
      </c>
      <c r="C2413" s="24" t="s">
        <v>19</v>
      </c>
      <c r="D2413" s="24" t="s">
        <v>2210</v>
      </c>
      <c r="E2413" s="24" t="s">
        <v>12271</v>
      </c>
      <c r="F2413" s="24" t="s">
        <v>12272</v>
      </c>
      <c r="G2413" s="36">
        <v>41395</v>
      </c>
      <c r="H2413" s="36">
        <v>41395</v>
      </c>
      <c r="I2413" s="12">
        <v>3</v>
      </c>
      <c r="J2413" s="12">
        <v>3</v>
      </c>
      <c r="K2413" s="12">
        <v>3</v>
      </c>
      <c r="L2413" s="24" t="s">
        <v>10625</v>
      </c>
      <c r="M2413" t="str">
        <f>VLOOKUP(LEFT(Incoming_Data[[#This Row],[Object ID]],1),Lookup[#All],2,FALSE)</f>
        <v>Incident</v>
      </c>
      <c r="N2413" s="36">
        <f>IFERROR(VLOOKUP(Incoming_Data[[#This Row],[Object ID]],SP_Data[#All],2,FALSE),"")</f>
        <v>41401</v>
      </c>
      <c r="O2413" s="36" t="str">
        <f>IFERROR(VLOOKUP(Incoming_Data[[#This Row],[Object ID]],Finalized_Data[#All],2,FALSE),"")</f>
        <v/>
      </c>
      <c r="P24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3" s="6">
        <f>IFERROR(DATE(YEAR(Incoming_Data[[#This Row],[Incoming Day]]),MONTH(Incoming_Data[[#This Row],[Incoming Day]]),1),"")</f>
        <v>41395</v>
      </c>
      <c r="R2413" s="3">
        <f>DATE(YEAR(Incoming_Data[[#This Row],[Incoming Day]]),1,1)</f>
        <v>41275</v>
      </c>
      <c r="S2413" s="6">
        <f>IFERROR(DATE(YEAR(Incoming_Data[[#This Row],[Completed Day]]),MONTH(Incoming_Data[[#This Row],[Completed Day]]),1),"")</f>
        <v>41395</v>
      </c>
      <c r="T2413" s="6" t="str">
        <f>IFERROR(DATE(YEAR(Incoming_Data[[#This Row],[Confirmed Day]]),MONTH(Incoming_Data[[#This Row],[Confirmed Day]]),1),"")</f>
        <v/>
      </c>
      <c r="U2413" s="12">
        <f>IF(ISNUMBER(Incoming_Data[[#This Row],[Completed Day]]),1,0)</f>
        <v>1</v>
      </c>
      <c r="V2413" s="12">
        <f>IF(ISNUMBER(Incoming_Data[[#This Row],[Confirmed Day]]),1,0)</f>
        <v>0</v>
      </c>
      <c r="X2413" t="s">
        <v>1076</v>
      </c>
      <c r="Y2413" s="36">
        <v>41368</v>
      </c>
    </row>
    <row r="2414" spans="2:25" x14ac:dyDescent="0.25">
      <c r="B2414" s="24" t="s">
        <v>32</v>
      </c>
      <c r="C2414" s="24" t="s">
        <v>19</v>
      </c>
      <c r="D2414" s="24" t="s">
        <v>2210</v>
      </c>
      <c r="E2414" s="24" t="s">
        <v>12273</v>
      </c>
      <c r="F2414" s="24" t="s">
        <v>12274</v>
      </c>
      <c r="G2414" s="36">
        <v>41404</v>
      </c>
      <c r="H2414" s="36">
        <v>41404</v>
      </c>
      <c r="I2414" s="12">
        <v>3</v>
      </c>
      <c r="J2414" s="12">
        <v>3</v>
      </c>
      <c r="K2414" s="12">
        <v>3</v>
      </c>
      <c r="L2414" s="24" t="s">
        <v>10647</v>
      </c>
      <c r="M2414" t="str">
        <f>VLOOKUP(LEFT(Incoming_Data[[#This Row],[Object ID]],1),Lookup[#All],2,FALSE)</f>
        <v>Incident</v>
      </c>
      <c r="N2414" s="36" t="str">
        <f>IFERROR(VLOOKUP(Incoming_Data[[#This Row],[Object ID]],SP_Data[#All],2,FALSE),"")</f>
        <v/>
      </c>
      <c r="O2414" s="36" t="str">
        <f>IFERROR(VLOOKUP(Incoming_Data[[#This Row],[Object ID]],Finalized_Data[#All],2,FALSE),"")</f>
        <v/>
      </c>
      <c r="P24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4" s="6">
        <f>IFERROR(DATE(YEAR(Incoming_Data[[#This Row],[Incoming Day]]),MONTH(Incoming_Data[[#This Row],[Incoming Day]]),1),"")</f>
        <v>41395</v>
      </c>
      <c r="R2414" s="3">
        <f>DATE(YEAR(Incoming_Data[[#This Row],[Incoming Day]]),1,1)</f>
        <v>41275</v>
      </c>
      <c r="S2414" s="6" t="str">
        <f>IFERROR(DATE(YEAR(Incoming_Data[[#This Row],[Completed Day]]),MONTH(Incoming_Data[[#This Row],[Completed Day]]),1),"")</f>
        <v/>
      </c>
      <c r="T2414" s="6" t="str">
        <f>IFERROR(DATE(YEAR(Incoming_Data[[#This Row],[Confirmed Day]]),MONTH(Incoming_Data[[#This Row],[Confirmed Day]]),1),"")</f>
        <v/>
      </c>
      <c r="U2414" s="12">
        <f>IF(ISNUMBER(Incoming_Data[[#This Row],[Completed Day]]),1,0)</f>
        <v>0</v>
      </c>
      <c r="V2414" s="12">
        <f>IF(ISNUMBER(Incoming_Data[[#This Row],[Confirmed Day]]),1,0)</f>
        <v>0</v>
      </c>
      <c r="X2414" t="s">
        <v>1449</v>
      </c>
      <c r="Y2414" s="36">
        <v>41366</v>
      </c>
    </row>
    <row r="2415" spans="2:25" x14ac:dyDescent="0.25">
      <c r="B2415" s="24" t="s">
        <v>32</v>
      </c>
      <c r="C2415" s="24" t="s">
        <v>19</v>
      </c>
      <c r="D2415" s="24" t="s">
        <v>2210</v>
      </c>
      <c r="E2415" s="24" t="s">
        <v>12275</v>
      </c>
      <c r="F2415" s="24" t="s">
        <v>12276</v>
      </c>
      <c r="G2415" s="36">
        <v>41408</v>
      </c>
      <c r="H2415" s="36">
        <v>41408</v>
      </c>
      <c r="I2415" s="12">
        <v>3</v>
      </c>
      <c r="J2415" s="12">
        <v>3</v>
      </c>
      <c r="K2415" s="12">
        <v>3</v>
      </c>
      <c r="L2415" s="24" t="s">
        <v>10625</v>
      </c>
      <c r="M2415" t="str">
        <f>VLOOKUP(LEFT(Incoming_Data[[#This Row],[Object ID]],1),Lookup[#All],2,FALSE)</f>
        <v>Incident</v>
      </c>
      <c r="N2415" s="36">
        <f>IFERROR(VLOOKUP(Incoming_Data[[#This Row],[Object ID]],SP_Data[#All],2,FALSE),"")</f>
        <v>41409</v>
      </c>
      <c r="O2415" s="36" t="str">
        <f>IFERROR(VLOOKUP(Incoming_Data[[#This Row],[Object ID]],Finalized_Data[#All],2,FALSE),"")</f>
        <v/>
      </c>
      <c r="P24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5" s="6">
        <f>IFERROR(DATE(YEAR(Incoming_Data[[#This Row],[Incoming Day]]),MONTH(Incoming_Data[[#This Row],[Incoming Day]]),1),"")</f>
        <v>41395</v>
      </c>
      <c r="R2415" s="3">
        <f>DATE(YEAR(Incoming_Data[[#This Row],[Incoming Day]]),1,1)</f>
        <v>41275</v>
      </c>
      <c r="S2415" s="6">
        <f>IFERROR(DATE(YEAR(Incoming_Data[[#This Row],[Completed Day]]),MONTH(Incoming_Data[[#This Row],[Completed Day]]),1),"")</f>
        <v>41395</v>
      </c>
      <c r="T2415" s="6" t="str">
        <f>IFERROR(DATE(YEAR(Incoming_Data[[#This Row],[Confirmed Day]]),MONTH(Incoming_Data[[#This Row],[Confirmed Day]]),1),"")</f>
        <v/>
      </c>
      <c r="U2415" s="12">
        <f>IF(ISNUMBER(Incoming_Data[[#This Row],[Completed Day]]),1,0)</f>
        <v>1</v>
      </c>
      <c r="V2415" s="12">
        <f>IF(ISNUMBER(Incoming_Data[[#This Row],[Confirmed Day]]),1,0)</f>
        <v>0</v>
      </c>
      <c r="X2415" t="s">
        <v>1078</v>
      </c>
      <c r="Y2415" s="36">
        <v>41372</v>
      </c>
    </row>
    <row r="2416" spans="2:25" x14ac:dyDescent="0.25">
      <c r="B2416" s="24" t="s">
        <v>32</v>
      </c>
      <c r="C2416" s="24" t="s">
        <v>19</v>
      </c>
      <c r="D2416" s="24" t="s">
        <v>2210</v>
      </c>
      <c r="E2416" s="24" t="s">
        <v>12277</v>
      </c>
      <c r="F2416" s="24" t="s">
        <v>12278</v>
      </c>
      <c r="G2416" s="36">
        <v>41409</v>
      </c>
      <c r="H2416" s="36">
        <v>41409</v>
      </c>
      <c r="I2416" s="12">
        <v>3</v>
      </c>
      <c r="J2416" s="12">
        <v>3</v>
      </c>
      <c r="K2416" s="12">
        <v>3</v>
      </c>
      <c r="L2416" s="24" t="s">
        <v>10625</v>
      </c>
      <c r="M2416" t="str">
        <f>VLOOKUP(LEFT(Incoming_Data[[#This Row],[Object ID]],1),Lookup[#All],2,FALSE)</f>
        <v>Incident</v>
      </c>
      <c r="N2416" s="36">
        <f>IFERROR(VLOOKUP(Incoming_Data[[#This Row],[Object ID]],SP_Data[#All],2,FALSE),"")</f>
        <v>41415</v>
      </c>
      <c r="O2416" s="36" t="str">
        <f>IFERROR(VLOOKUP(Incoming_Data[[#This Row],[Object ID]],Finalized_Data[#All],2,FALSE),"")</f>
        <v/>
      </c>
      <c r="P24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6" s="6">
        <f>IFERROR(DATE(YEAR(Incoming_Data[[#This Row],[Incoming Day]]),MONTH(Incoming_Data[[#This Row],[Incoming Day]]),1),"")</f>
        <v>41395</v>
      </c>
      <c r="R2416" s="3">
        <f>DATE(YEAR(Incoming_Data[[#This Row],[Incoming Day]]),1,1)</f>
        <v>41275</v>
      </c>
      <c r="S2416" s="6">
        <f>IFERROR(DATE(YEAR(Incoming_Data[[#This Row],[Completed Day]]),MONTH(Incoming_Data[[#This Row],[Completed Day]]),1),"")</f>
        <v>41395</v>
      </c>
      <c r="T2416" s="6" t="str">
        <f>IFERROR(DATE(YEAR(Incoming_Data[[#This Row],[Confirmed Day]]),MONTH(Incoming_Data[[#This Row],[Confirmed Day]]),1),"")</f>
        <v/>
      </c>
      <c r="U2416" s="12">
        <f>IF(ISNUMBER(Incoming_Data[[#This Row],[Completed Day]]),1,0)</f>
        <v>1</v>
      </c>
      <c r="V2416" s="12">
        <f>IF(ISNUMBER(Incoming_Data[[#This Row],[Confirmed Day]]),1,0)</f>
        <v>0</v>
      </c>
      <c r="X2416" t="s">
        <v>10928</v>
      </c>
      <c r="Y2416" s="36">
        <v>41408</v>
      </c>
    </row>
    <row r="2417" spans="2:25" x14ac:dyDescent="0.25">
      <c r="B2417" s="24" t="s">
        <v>32</v>
      </c>
      <c r="C2417" s="24" t="s">
        <v>19</v>
      </c>
      <c r="D2417" s="24" t="s">
        <v>2210</v>
      </c>
      <c r="E2417" s="24" t="s">
        <v>12279</v>
      </c>
      <c r="F2417" s="24" t="s">
        <v>12280</v>
      </c>
      <c r="G2417" s="36">
        <v>41415</v>
      </c>
      <c r="H2417" s="36">
        <v>41415</v>
      </c>
      <c r="I2417" s="12">
        <v>3</v>
      </c>
      <c r="J2417" s="12">
        <v>3</v>
      </c>
      <c r="K2417" s="12">
        <v>3</v>
      </c>
      <c r="L2417" s="24" t="s">
        <v>10625</v>
      </c>
      <c r="M2417" t="str">
        <f>VLOOKUP(LEFT(Incoming_Data[[#This Row],[Object ID]],1),Lookup[#All],2,FALSE)</f>
        <v>Incident</v>
      </c>
      <c r="N2417" s="36">
        <f>IFERROR(VLOOKUP(Incoming_Data[[#This Row],[Object ID]],SP_Data[#All],2,FALSE),"")</f>
        <v>41417</v>
      </c>
      <c r="O2417" s="36" t="str">
        <f>IFERROR(VLOOKUP(Incoming_Data[[#This Row],[Object ID]],Finalized_Data[#All],2,FALSE),"")</f>
        <v/>
      </c>
      <c r="P24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7" s="6">
        <f>IFERROR(DATE(YEAR(Incoming_Data[[#This Row],[Incoming Day]]),MONTH(Incoming_Data[[#This Row],[Incoming Day]]),1),"")</f>
        <v>41395</v>
      </c>
      <c r="R2417" s="3">
        <f>DATE(YEAR(Incoming_Data[[#This Row],[Incoming Day]]),1,1)</f>
        <v>41275</v>
      </c>
      <c r="S2417" s="6">
        <f>IFERROR(DATE(YEAR(Incoming_Data[[#This Row],[Completed Day]]),MONTH(Incoming_Data[[#This Row],[Completed Day]]),1),"")</f>
        <v>41395</v>
      </c>
      <c r="T2417" s="6" t="str">
        <f>IFERROR(DATE(YEAR(Incoming_Data[[#This Row],[Confirmed Day]]),MONTH(Incoming_Data[[#This Row],[Confirmed Day]]),1),"")</f>
        <v/>
      </c>
      <c r="U2417" s="12">
        <f>IF(ISNUMBER(Incoming_Data[[#This Row],[Completed Day]]),1,0)</f>
        <v>1</v>
      </c>
      <c r="V2417" s="12">
        <f>IF(ISNUMBER(Incoming_Data[[#This Row],[Confirmed Day]]),1,0)</f>
        <v>0</v>
      </c>
      <c r="X2417" t="s">
        <v>1957</v>
      </c>
      <c r="Y2417" s="36">
        <v>41369</v>
      </c>
    </row>
    <row r="2418" spans="2:25" x14ac:dyDescent="0.25">
      <c r="B2418" s="24" t="s">
        <v>32</v>
      </c>
      <c r="C2418" s="24" t="s">
        <v>19</v>
      </c>
      <c r="D2418" s="24" t="s">
        <v>2210</v>
      </c>
      <c r="E2418" s="24" t="s">
        <v>12281</v>
      </c>
      <c r="F2418" s="24" t="s">
        <v>12282</v>
      </c>
      <c r="G2418" s="36">
        <v>41423</v>
      </c>
      <c r="H2418" s="36">
        <v>41423</v>
      </c>
      <c r="I2418" s="12">
        <v>3</v>
      </c>
      <c r="J2418" s="12">
        <v>4</v>
      </c>
      <c r="K2418" s="12">
        <v>4</v>
      </c>
      <c r="L2418" s="24" t="s">
        <v>10625</v>
      </c>
      <c r="M2418" t="str">
        <f>VLOOKUP(LEFT(Incoming_Data[[#This Row],[Object ID]],1),Lookup[#All],2,FALSE)</f>
        <v>Incident</v>
      </c>
      <c r="N2418" s="36">
        <f>IFERROR(VLOOKUP(Incoming_Data[[#This Row],[Object ID]],SP_Data[#All],2,FALSE),"")</f>
        <v>41424</v>
      </c>
      <c r="O2418" s="36" t="str">
        <f>IFERROR(VLOOKUP(Incoming_Data[[#This Row],[Object ID]],Finalized_Data[#All],2,FALSE),"")</f>
        <v/>
      </c>
      <c r="P24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8" s="6">
        <f>IFERROR(DATE(YEAR(Incoming_Data[[#This Row],[Incoming Day]]),MONTH(Incoming_Data[[#This Row],[Incoming Day]]),1),"")</f>
        <v>41395</v>
      </c>
      <c r="R2418" s="3">
        <f>DATE(YEAR(Incoming_Data[[#This Row],[Incoming Day]]),1,1)</f>
        <v>41275</v>
      </c>
      <c r="S2418" s="6">
        <f>IFERROR(DATE(YEAR(Incoming_Data[[#This Row],[Completed Day]]),MONTH(Incoming_Data[[#This Row],[Completed Day]]),1),"")</f>
        <v>41395</v>
      </c>
      <c r="T2418" s="6" t="str">
        <f>IFERROR(DATE(YEAR(Incoming_Data[[#This Row],[Confirmed Day]]),MONTH(Incoming_Data[[#This Row],[Confirmed Day]]),1),"")</f>
        <v/>
      </c>
      <c r="U2418" s="12">
        <f>IF(ISNUMBER(Incoming_Data[[#This Row],[Completed Day]]),1,0)</f>
        <v>1</v>
      </c>
      <c r="V2418" s="12">
        <f>IF(ISNUMBER(Incoming_Data[[#This Row],[Confirmed Day]]),1,0)</f>
        <v>0</v>
      </c>
      <c r="X2418" t="s">
        <v>1451</v>
      </c>
      <c r="Y2418" s="36">
        <v>41365</v>
      </c>
    </row>
    <row r="2419" spans="2:25" x14ac:dyDescent="0.25">
      <c r="B2419" s="24" t="s">
        <v>32</v>
      </c>
      <c r="C2419" s="24" t="s">
        <v>19</v>
      </c>
      <c r="D2419" s="24" t="s">
        <v>2209</v>
      </c>
      <c r="E2419" s="24" t="s">
        <v>9585</v>
      </c>
      <c r="F2419" s="24" t="s">
        <v>1600</v>
      </c>
      <c r="G2419" s="36">
        <v>41330</v>
      </c>
      <c r="H2419" s="36">
        <v>41330</v>
      </c>
      <c r="I2419" s="12">
        <v>4</v>
      </c>
      <c r="J2419" s="12">
        <v>4</v>
      </c>
      <c r="K2419" s="12">
        <v>4</v>
      </c>
      <c r="L2419" s="24" t="s">
        <v>10597</v>
      </c>
      <c r="M2419" t="str">
        <f>VLOOKUP(LEFT(Incoming_Data[[#This Row],[Object ID]],1),Lookup[#All],2,FALSE)</f>
        <v>Service Request</v>
      </c>
      <c r="N2419" s="36">
        <f>IFERROR(VLOOKUP(Incoming_Data[[#This Row],[Object ID]],SP_Data[#All],2,FALSE),"")</f>
        <v>41387</v>
      </c>
      <c r="O2419" s="36">
        <f>IFERROR(VLOOKUP(Incoming_Data[[#This Row],[Object ID]],Finalized_Data[#All],2,FALSE),"")</f>
        <v>41418</v>
      </c>
      <c r="P24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19" s="6">
        <f>IFERROR(DATE(YEAR(Incoming_Data[[#This Row],[Incoming Day]]),MONTH(Incoming_Data[[#This Row],[Incoming Day]]),1),"")</f>
        <v>41306</v>
      </c>
      <c r="R2419" s="3">
        <f>DATE(YEAR(Incoming_Data[[#This Row],[Incoming Day]]),1,1)</f>
        <v>41275</v>
      </c>
      <c r="S2419" s="6">
        <f>IFERROR(DATE(YEAR(Incoming_Data[[#This Row],[Completed Day]]),MONTH(Incoming_Data[[#This Row],[Completed Day]]),1),"")</f>
        <v>41365</v>
      </c>
      <c r="T2419" s="6">
        <f>IFERROR(DATE(YEAR(Incoming_Data[[#This Row],[Confirmed Day]]),MONTH(Incoming_Data[[#This Row],[Confirmed Day]]),1),"")</f>
        <v>41395</v>
      </c>
      <c r="U2419" s="12">
        <f>IF(ISNUMBER(Incoming_Data[[#This Row],[Completed Day]]),1,0)</f>
        <v>1</v>
      </c>
      <c r="V2419" s="12">
        <f>IF(ISNUMBER(Incoming_Data[[#This Row],[Confirmed Day]]),1,0)</f>
        <v>1</v>
      </c>
      <c r="X2419" t="s">
        <v>1453</v>
      </c>
      <c r="Y2419" s="36">
        <v>41365</v>
      </c>
    </row>
    <row r="2420" spans="2:25" x14ac:dyDescent="0.25">
      <c r="B2420" s="24" t="s">
        <v>32</v>
      </c>
      <c r="C2420" s="24" t="s">
        <v>19</v>
      </c>
      <c r="D2420" s="24" t="s">
        <v>2209</v>
      </c>
      <c r="E2420" s="24" t="s">
        <v>7689</v>
      </c>
      <c r="F2420" s="24" t="s">
        <v>12283</v>
      </c>
      <c r="G2420" s="36">
        <v>41348</v>
      </c>
      <c r="H2420" s="36">
        <v>41348</v>
      </c>
      <c r="I2420" s="12">
        <v>3</v>
      </c>
      <c r="J2420" s="12">
        <v>4</v>
      </c>
      <c r="K2420" s="12">
        <v>4</v>
      </c>
      <c r="L2420" s="24" t="s">
        <v>10597</v>
      </c>
      <c r="M2420" t="str">
        <f>VLOOKUP(LEFT(Incoming_Data[[#This Row],[Object ID]],1),Lookup[#All],2,FALSE)</f>
        <v>Service Request</v>
      </c>
      <c r="N2420" s="36">
        <f>IFERROR(VLOOKUP(Incoming_Data[[#This Row],[Object ID]],SP_Data[#All],2,FALSE),"")</f>
        <v>41395</v>
      </c>
      <c r="O2420" s="36">
        <f>IFERROR(VLOOKUP(Incoming_Data[[#This Row],[Object ID]],Finalized_Data[#All],2,FALSE),"")</f>
        <v>41396</v>
      </c>
      <c r="P24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0" s="6">
        <f>IFERROR(DATE(YEAR(Incoming_Data[[#This Row],[Incoming Day]]),MONTH(Incoming_Data[[#This Row],[Incoming Day]]),1),"")</f>
        <v>41334</v>
      </c>
      <c r="R2420" s="3">
        <f>DATE(YEAR(Incoming_Data[[#This Row],[Incoming Day]]),1,1)</f>
        <v>41275</v>
      </c>
      <c r="S2420" s="6">
        <f>IFERROR(DATE(YEAR(Incoming_Data[[#This Row],[Completed Day]]),MONTH(Incoming_Data[[#This Row],[Completed Day]]),1),"")</f>
        <v>41395</v>
      </c>
      <c r="T2420" s="6">
        <f>IFERROR(DATE(YEAR(Incoming_Data[[#This Row],[Confirmed Day]]),MONTH(Incoming_Data[[#This Row],[Confirmed Day]]),1),"")</f>
        <v>41395</v>
      </c>
      <c r="U2420" s="12">
        <f>IF(ISNUMBER(Incoming_Data[[#This Row],[Completed Day]]),1,0)</f>
        <v>1</v>
      </c>
      <c r="V2420" s="12">
        <f>IF(ISNUMBER(Incoming_Data[[#This Row],[Confirmed Day]]),1,0)</f>
        <v>1</v>
      </c>
      <c r="X2420" t="s">
        <v>12265</v>
      </c>
      <c r="Y2420" s="36">
        <v>41408</v>
      </c>
    </row>
    <row r="2421" spans="2:25" x14ac:dyDescent="0.25">
      <c r="B2421" s="24" t="s">
        <v>32</v>
      </c>
      <c r="C2421" s="24" t="s">
        <v>19</v>
      </c>
      <c r="D2421" s="24" t="s">
        <v>2209</v>
      </c>
      <c r="E2421" s="24" t="s">
        <v>7172</v>
      </c>
      <c r="F2421" s="24" t="s">
        <v>12284</v>
      </c>
      <c r="G2421" s="36">
        <v>41353</v>
      </c>
      <c r="H2421" s="36">
        <v>41352</v>
      </c>
      <c r="I2421" s="12">
        <v>4</v>
      </c>
      <c r="J2421" s="12">
        <v>4</v>
      </c>
      <c r="K2421" s="12">
        <v>4</v>
      </c>
      <c r="L2421" s="24" t="s">
        <v>10597</v>
      </c>
      <c r="M2421" t="str">
        <f>VLOOKUP(LEFT(Incoming_Data[[#This Row],[Object ID]],1),Lookup[#All],2,FALSE)</f>
        <v>Service Request</v>
      </c>
      <c r="N2421" s="36">
        <f>IFERROR(VLOOKUP(Incoming_Data[[#This Row],[Object ID]],SP_Data[#All],2,FALSE),"")</f>
        <v>41395</v>
      </c>
      <c r="O2421" s="36">
        <f>IFERROR(VLOOKUP(Incoming_Data[[#This Row],[Object ID]],Finalized_Data[#All],2,FALSE),"")</f>
        <v>41425</v>
      </c>
      <c r="P24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1" s="6">
        <f>IFERROR(DATE(YEAR(Incoming_Data[[#This Row],[Incoming Day]]),MONTH(Incoming_Data[[#This Row],[Incoming Day]]),1),"")</f>
        <v>41334</v>
      </c>
      <c r="R2421" s="3">
        <f>DATE(YEAR(Incoming_Data[[#This Row],[Incoming Day]]),1,1)</f>
        <v>41275</v>
      </c>
      <c r="S2421" s="6">
        <f>IFERROR(DATE(YEAR(Incoming_Data[[#This Row],[Completed Day]]),MONTH(Incoming_Data[[#This Row],[Completed Day]]),1),"")</f>
        <v>41395</v>
      </c>
      <c r="T2421" s="6">
        <f>IFERROR(DATE(YEAR(Incoming_Data[[#This Row],[Confirmed Day]]),MONTH(Incoming_Data[[#This Row],[Confirmed Day]]),1),"")</f>
        <v>41395</v>
      </c>
      <c r="U2421" s="12">
        <f>IF(ISNUMBER(Incoming_Data[[#This Row],[Completed Day]]),1,0)</f>
        <v>1</v>
      </c>
      <c r="V2421" s="12">
        <f>IF(ISNUMBER(Incoming_Data[[#This Row],[Confirmed Day]]),1,0)</f>
        <v>1</v>
      </c>
      <c r="X2421" t="s">
        <v>1455</v>
      </c>
      <c r="Y2421" s="36">
        <v>41367</v>
      </c>
    </row>
    <row r="2422" spans="2:25" x14ac:dyDescent="0.25">
      <c r="B2422" s="24" t="s">
        <v>32</v>
      </c>
      <c r="C2422" s="24" t="s">
        <v>19</v>
      </c>
      <c r="D2422" s="24" t="s">
        <v>2209</v>
      </c>
      <c r="E2422" s="24" t="s">
        <v>6708</v>
      </c>
      <c r="F2422" s="24" t="s">
        <v>12285</v>
      </c>
      <c r="G2422" s="36">
        <v>41355</v>
      </c>
      <c r="H2422" s="36">
        <v>41355</v>
      </c>
      <c r="I2422" s="12">
        <v>3</v>
      </c>
      <c r="J2422" s="12">
        <v>3</v>
      </c>
      <c r="K2422" s="12">
        <v>3</v>
      </c>
      <c r="L2422" s="24" t="s">
        <v>10597</v>
      </c>
      <c r="M2422" t="str">
        <f>VLOOKUP(LEFT(Incoming_Data[[#This Row],[Object ID]],1),Lookup[#All],2,FALSE)</f>
        <v>Service Request</v>
      </c>
      <c r="N2422" s="36">
        <f>IFERROR(VLOOKUP(Incoming_Data[[#This Row],[Object ID]],SP_Data[#All],2,FALSE),"")</f>
        <v>41372</v>
      </c>
      <c r="O2422" s="36">
        <f>IFERROR(VLOOKUP(Incoming_Data[[#This Row],[Object ID]],Finalized_Data[#All],2,FALSE),"")</f>
        <v>41414</v>
      </c>
      <c r="P24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2" s="6">
        <f>IFERROR(DATE(YEAR(Incoming_Data[[#This Row],[Incoming Day]]),MONTH(Incoming_Data[[#This Row],[Incoming Day]]),1),"")</f>
        <v>41334</v>
      </c>
      <c r="R2422" s="3">
        <f>DATE(YEAR(Incoming_Data[[#This Row],[Incoming Day]]),1,1)</f>
        <v>41275</v>
      </c>
      <c r="S2422" s="6">
        <f>IFERROR(DATE(YEAR(Incoming_Data[[#This Row],[Completed Day]]),MONTH(Incoming_Data[[#This Row],[Completed Day]]),1),"")</f>
        <v>41365</v>
      </c>
      <c r="T2422" s="6">
        <f>IFERROR(DATE(YEAR(Incoming_Data[[#This Row],[Confirmed Day]]),MONTH(Incoming_Data[[#This Row],[Confirmed Day]]),1),"")</f>
        <v>41395</v>
      </c>
      <c r="U2422" s="12">
        <f>IF(ISNUMBER(Incoming_Data[[#This Row],[Completed Day]]),1,0)</f>
        <v>1</v>
      </c>
      <c r="V2422" s="12">
        <f>IF(ISNUMBER(Incoming_Data[[#This Row],[Confirmed Day]]),1,0)</f>
        <v>1</v>
      </c>
      <c r="X2422" t="s">
        <v>10930</v>
      </c>
      <c r="Y2422" s="36">
        <v>41410</v>
      </c>
    </row>
    <row r="2423" spans="2:25" x14ac:dyDescent="0.25">
      <c r="B2423" s="24" t="s">
        <v>32</v>
      </c>
      <c r="C2423" s="24" t="s">
        <v>19</v>
      </c>
      <c r="D2423" s="24" t="s">
        <v>2209</v>
      </c>
      <c r="E2423" s="24" t="s">
        <v>1601</v>
      </c>
      <c r="F2423" s="24" t="s">
        <v>1600</v>
      </c>
      <c r="G2423" s="36">
        <v>41362</v>
      </c>
      <c r="H2423" s="36">
        <v>41362</v>
      </c>
      <c r="I2423" s="12">
        <v>3</v>
      </c>
      <c r="J2423" s="12">
        <v>3</v>
      </c>
      <c r="K2423" s="12">
        <v>3</v>
      </c>
      <c r="L2423" s="24" t="s">
        <v>10597</v>
      </c>
      <c r="M2423" t="str">
        <f>VLOOKUP(LEFT(Incoming_Data[[#This Row],[Object ID]],1),Lookup[#All],2,FALSE)</f>
        <v>Service Request</v>
      </c>
      <c r="N2423" s="36">
        <f>IFERROR(VLOOKUP(Incoming_Data[[#This Row],[Object ID]],SP_Data[#All],2,FALSE),"")</f>
        <v>41372</v>
      </c>
      <c r="O2423" s="36">
        <f>IFERROR(VLOOKUP(Incoming_Data[[#This Row],[Object ID]],Finalized_Data[#All],2,FALSE),"")</f>
        <v>41373</v>
      </c>
      <c r="P24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3" s="6">
        <f>IFERROR(DATE(YEAR(Incoming_Data[[#This Row],[Incoming Day]]),MONTH(Incoming_Data[[#This Row],[Incoming Day]]),1),"")</f>
        <v>41334</v>
      </c>
      <c r="R2423" s="3">
        <f>DATE(YEAR(Incoming_Data[[#This Row],[Incoming Day]]),1,1)</f>
        <v>41275</v>
      </c>
      <c r="S2423" s="6">
        <f>IFERROR(DATE(YEAR(Incoming_Data[[#This Row],[Completed Day]]),MONTH(Incoming_Data[[#This Row],[Completed Day]]),1),"")</f>
        <v>41365</v>
      </c>
      <c r="T2423" s="6">
        <f>IFERROR(DATE(YEAR(Incoming_Data[[#This Row],[Confirmed Day]]),MONTH(Incoming_Data[[#This Row],[Confirmed Day]]),1),"")</f>
        <v>41365</v>
      </c>
      <c r="U2423" s="12">
        <f>IF(ISNUMBER(Incoming_Data[[#This Row],[Completed Day]]),1,0)</f>
        <v>1</v>
      </c>
      <c r="V2423" s="12">
        <f>IF(ISNUMBER(Incoming_Data[[#This Row],[Confirmed Day]]),1,0)</f>
        <v>1</v>
      </c>
      <c r="X2423" t="s">
        <v>1080</v>
      </c>
      <c r="Y2423" s="36">
        <v>41379</v>
      </c>
    </row>
    <row r="2424" spans="2:25" x14ac:dyDescent="0.25">
      <c r="B2424" s="24" t="s">
        <v>32</v>
      </c>
      <c r="C2424" s="24" t="s">
        <v>19</v>
      </c>
      <c r="D2424" s="24" t="s">
        <v>2209</v>
      </c>
      <c r="E2424" s="24" t="s">
        <v>1604</v>
      </c>
      <c r="F2424" s="24" t="s">
        <v>1600</v>
      </c>
      <c r="G2424" s="36">
        <v>41366</v>
      </c>
      <c r="H2424" s="36">
        <v>41366</v>
      </c>
      <c r="I2424" s="12">
        <v>3</v>
      </c>
      <c r="J2424" s="12">
        <v>3</v>
      </c>
      <c r="K2424" s="12">
        <v>3</v>
      </c>
      <c r="L2424" s="24" t="s">
        <v>10597</v>
      </c>
      <c r="M2424" t="str">
        <f>VLOOKUP(LEFT(Incoming_Data[[#This Row],[Object ID]],1),Lookup[#All],2,FALSE)</f>
        <v>Service Request</v>
      </c>
      <c r="N2424" s="36">
        <f>IFERROR(VLOOKUP(Incoming_Data[[#This Row],[Object ID]],SP_Data[#All],2,FALSE),"")</f>
        <v>41387</v>
      </c>
      <c r="O2424" s="36">
        <f>IFERROR(VLOOKUP(Incoming_Data[[#This Row],[Object ID]],Finalized_Data[#All],2,FALSE),"")</f>
        <v>41418</v>
      </c>
      <c r="P24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4" s="6">
        <f>IFERROR(DATE(YEAR(Incoming_Data[[#This Row],[Incoming Day]]),MONTH(Incoming_Data[[#This Row],[Incoming Day]]),1),"")</f>
        <v>41365</v>
      </c>
      <c r="R2424" s="3">
        <f>DATE(YEAR(Incoming_Data[[#This Row],[Incoming Day]]),1,1)</f>
        <v>41275</v>
      </c>
      <c r="S2424" s="6">
        <f>IFERROR(DATE(YEAR(Incoming_Data[[#This Row],[Completed Day]]),MONTH(Incoming_Data[[#This Row],[Completed Day]]),1),"")</f>
        <v>41365</v>
      </c>
      <c r="T2424" s="6">
        <f>IFERROR(DATE(YEAR(Incoming_Data[[#This Row],[Confirmed Day]]),MONTH(Incoming_Data[[#This Row],[Confirmed Day]]),1),"")</f>
        <v>41395</v>
      </c>
      <c r="U2424" s="12">
        <f>IF(ISNUMBER(Incoming_Data[[#This Row],[Completed Day]]),1,0)</f>
        <v>1</v>
      </c>
      <c r="V2424" s="12">
        <f>IF(ISNUMBER(Incoming_Data[[#This Row],[Confirmed Day]]),1,0)</f>
        <v>1</v>
      </c>
      <c r="X2424" t="s">
        <v>12454</v>
      </c>
      <c r="Y2424" s="36">
        <v>41401</v>
      </c>
    </row>
    <row r="2425" spans="2:25" x14ac:dyDescent="0.25">
      <c r="B2425" s="24" t="s">
        <v>32</v>
      </c>
      <c r="C2425" s="24" t="s">
        <v>19</v>
      </c>
      <c r="D2425" s="24" t="s">
        <v>2209</v>
      </c>
      <c r="E2425" s="24" t="s">
        <v>1605</v>
      </c>
      <c r="F2425" s="24" t="s">
        <v>1600</v>
      </c>
      <c r="G2425" s="36">
        <v>41366</v>
      </c>
      <c r="H2425" s="36">
        <v>41366</v>
      </c>
      <c r="I2425" s="12">
        <v>3</v>
      </c>
      <c r="J2425" s="12">
        <v>3</v>
      </c>
      <c r="K2425" s="12">
        <v>3</v>
      </c>
      <c r="L2425" s="24" t="s">
        <v>10597</v>
      </c>
      <c r="M2425" t="str">
        <f>VLOOKUP(LEFT(Incoming_Data[[#This Row],[Object ID]],1),Lookup[#All],2,FALSE)</f>
        <v>Service Request</v>
      </c>
      <c r="N2425" s="36">
        <f>IFERROR(VLOOKUP(Incoming_Data[[#This Row],[Object ID]],SP_Data[#All],2,FALSE),"")</f>
        <v>41374</v>
      </c>
      <c r="O2425" s="36">
        <f>IFERROR(VLOOKUP(Incoming_Data[[#This Row],[Object ID]],Finalized_Data[#All],2,FALSE),"")</f>
        <v>41383</v>
      </c>
      <c r="P24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5" s="6">
        <f>IFERROR(DATE(YEAR(Incoming_Data[[#This Row],[Incoming Day]]),MONTH(Incoming_Data[[#This Row],[Incoming Day]]),1),"")</f>
        <v>41365</v>
      </c>
      <c r="R2425" s="3">
        <f>DATE(YEAR(Incoming_Data[[#This Row],[Incoming Day]]),1,1)</f>
        <v>41275</v>
      </c>
      <c r="S2425" s="6">
        <f>IFERROR(DATE(YEAR(Incoming_Data[[#This Row],[Completed Day]]),MONTH(Incoming_Data[[#This Row],[Completed Day]]),1),"")</f>
        <v>41365</v>
      </c>
      <c r="T2425" s="6">
        <f>IFERROR(DATE(YEAR(Incoming_Data[[#This Row],[Confirmed Day]]),MONTH(Incoming_Data[[#This Row],[Confirmed Day]]),1),"")</f>
        <v>41365</v>
      </c>
      <c r="U2425" s="12">
        <f>IF(ISNUMBER(Incoming_Data[[#This Row],[Completed Day]]),1,0)</f>
        <v>1</v>
      </c>
      <c r="V2425" s="12">
        <f>IF(ISNUMBER(Incoming_Data[[#This Row],[Confirmed Day]]),1,0)</f>
        <v>1</v>
      </c>
      <c r="X2425" t="s">
        <v>1457</v>
      </c>
      <c r="Y2425" s="36">
        <v>41367</v>
      </c>
    </row>
    <row r="2426" spans="2:25" x14ac:dyDescent="0.25">
      <c r="B2426" s="24" t="s">
        <v>32</v>
      </c>
      <c r="C2426" s="24" t="s">
        <v>19</v>
      </c>
      <c r="D2426" s="24" t="s">
        <v>2209</v>
      </c>
      <c r="E2426" s="24" t="s">
        <v>1606</v>
      </c>
      <c r="F2426" s="24" t="s">
        <v>1607</v>
      </c>
      <c r="G2426" s="36">
        <v>41367</v>
      </c>
      <c r="H2426" s="36">
        <v>41367</v>
      </c>
      <c r="I2426" s="12">
        <v>2</v>
      </c>
      <c r="J2426" s="12">
        <v>3</v>
      </c>
      <c r="K2426" s="12">
        <v>3</v>
      </c>
      <c r="L2426" s="24" t="s">
        <v>10597</v>
      </c>
      <c r="M2426" t="str">
        <f>VLOOKUP(LEFT(Incoming_Data[[#This Row],[Object ID]],1),Lookup[#All],2,FALSE)</f>
        <v>Service Request</v>
      </c>
      <c r="N2426" s="36">
        <f>IFERROR(VLOOKUP(Incoming_Data[[#This Row],[Object ID]],SP_Data[#All],2,FALSE),"")</f>
        <v>41372</v>
      </c>
      <c r="O2426" s="36">
        <f>IFERROR(VLOOKUP(Incoming_Data[[#This Row],[Object ID]],Finalized_Data[#All],2,FALSE),"")</f>
        <v>41414</v>
      </c>
      <c r="P24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6" s="6">
        <f>IFERROR(DATE(YEAR(Incoming_Data[[#This Row],[Incoming Day]]),MONTH(Incoming_Data[[#This Row],[Incoming Day]]),1),"")</f>
        <v>41365</v>
      </c>
      <c r="R2426" s="3">
        <f>DATE(YEAR(Incoming_Data[[#This Row],[Incoming Day]]),1,1)</f>
        <v>41275</v>
      </c>
      <c r="S2426" s="6">
        <f>IFERROR(DATE(YEAR(Incoming_Data[[#This Row],[Completed Day]]),MONTH(Incoming_Data[[#This Row],[Completed Day]]),1),"")</f>
        <v>41365</v>
      </c>
      <c r="T2426" s="6">
        <f>IFERROR(DATE(YEAR(Incoming_Data[[#This Row],[Confirmed Day]]),MONTH(Incoming_Data[[#This Row],[Confirmed Day]]),1),"")</f>
        <v>41395</v>
      </c>
      <c r="U2426" s="12">
        <f>IF(ISNUMBER(Incoming_Data[[#This Row],[Completed Day]]),1,0)</f>
        <v>1</v>
      </c>
      <c r="V2426" s="12">
        <f>IF(ISNUMBER(Incoming_Data[[#This Row],[Confirmed Day]]),1,0)</f>
        <v>1</v>
      </c>
      <c r="X2426" t="s">
        <v>1082</v>
      </c>
      <c r="Y2426" s="36">
        <v>41388</v>
      </c>
    </row>
    <row r="2427" spans="2:25" x14ac:dyDescent="0.25">
      <c r="B2427" s="24" t="s">
        <v>32</v>
      </c>
      <c r="C2427" s="24" t="s">
        <v>19</v>
      </c>
      <c r="D2427" s="24" t="s">
        <v>2209</v>
      </c>
      <c r="E2427" s="24" t="s">
        <v>1608</v>
      </c>
      <c r="F2427" s="24" t="s">
        <v>1600</v>
      </c>
      <c r="G2427" s="36">
        <v>41367</v>
      </c>
      <c r="H2427" s="36">
        <v>41367</v>
      </c>
      <c r="I2427" s="12">
        <v>3</v>
      </c>
      <c r="J2427" s="12">
        <v>3</v>
      </c>
      <c r="K2427" s="12">
        <v>3</v>
      </c>
      <c r="L2427" s="24" t="s">
        <v>10597</v>
      </c>
      <c r="M2427" t="str">
        <f>VLOOKUP(LEFT(Incoming_Data[[#This Row],[Object ID]],1),Lookup[#All],2,FALSE)</f>
        <v>Service Request</v>
      </c>
      <c r="N2427" s="36">
        <f>IFERROR(VLOOKUP(Incoming_Data[[#This Row],[Object ID]],SP_Data[#All],2,FALSE),"")</f>
        <v>41374</v>
      </c>
      <c r="O2427" s="36">
        <f>IFERROR(VLOOKUP(Incoming_Data[[#This Row],[Object ID]],Finalized_Data[#All],2,FALSE),"")</f>
        <v>41414</v>
      </c>
      <c r="P24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7" s="6">
        <f>IFERROR(DATE(YEAR(Incoming_Data[[#This Row],[Incoming Day]]),MONTH(Incoming_Data[[#This Row],[Incoming Day]]),1),"")</f>
        <v>41365</v>
      </c>
      <c r="R2427" s="3">
        <f>DATE(YEAR(Incoming_Data[[#This Row],[Incoming Day]]),1,1)</f>
        <v>41275</v>
      </c>
      <c r="S2427" s="6">
        <f>IFERROR(DATE(YEAR(Incoming_Data[[#This Row],[Completed Day]]),MONTH(Incoming_Data[[#This Row],[Completed Day]]),1),"")</f>
        <v>41365</v>
      </c>
      <c r="T2427" s="6">
        <f>IFERROR(DATE(YEAR(Incoming_Data[[#This Row],[Confirmed Day]]),MONTH(Incoming_Data[[#This Row],[Confirmed Day]]),1),"")</f>
        <v>41395</v>
      </c>
      <c r="U2427" s="12">
        <f>IF(ISNUMBER(Incoming_Data[[#This Row],[Completed Day]]),1,0)</f>
        <v>1</v>
      </c>
      <c r="V2427" s="12">
        <f>IF(ISNUMBER(Incoming_Data[[#This Row],[Confirmed Day]]),1,0)</f>
        <v>1</v>
      </c>
      <c r="X2427" t="s">
        <v>1084</v>
      </c>
      <c r="Y2427" s="36">
        <v>41372</v>
      </c>
    </row>
    <row r="2428" spans="2:25" x14ac:dyDescent="0.25">
      <c r="B2428" s="24" t="s">
        <v>32</v>
      </c>
      <c r="C2428" s="24" t="s">
        <v>19</v>
      </c>
      <c r="D2428" s="24" t="s">
        <v>2209</v>
      </c>
      <c r="E2428" s="24" t="s">
        <v>1609</v>
      </c>
      <c r="F2428" s="24" t="s">
        <v>1600</v>
      </c>
      <c r="G2428" s="36">
        <v>41368</v>
      </c>
      <c r="H2428" s="36">
        <v>41368</v>
      </c>
      <c r="I2428" s="12">
        <v>3</v>
      </c>
      <c r="J2428" s="12">
        <v>3</v>
      </c>
      <c r="K2428" s="12">
        <v>3</v>
      </c>
      <c r="L2428" s="24" t="s">
        <v>10597</v>
      </c>
      <c r="M2428" t="str">
        <f>VLOOKUP(LEFT(Incoming_Data[[#This Row],[Object ID]],1),Lookup[#All],2,FALSE)</f>
        <v>Service Request</v>
      </c>
      <c r="N2428" s="36">
        <f>IFERROR(VLOOKUP(Incoming_Data[[#This Row],[Object ID]],SP_Data[#All],2,FALSE),"")</f>
        <v>41372</v>
      </c>
      <c r="O2428" s="36">
        <f>IFERROR(VLOOKUP(Incoming_Data[[#This Row],[Object ID]],Finalized_Data[#All],2,FALSE),"")</f>
        <v>41414</v>
      </c>
      <c r="P24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8" s="6">
        <f>IFERROR(DATE(YEAR(Incoming_Data[[#This Row],[Incoming Day]]),MONTH(Incoming_Data[[#This Row],[Incoming Day]]),1),"")</f>
        <v>41365</v>
      </c>
      <c r="R2428" s="3">
        <f>DATE(YEAR(Incoming_Data[[#This Row],[Incoming Day]]),1,1)</f>
        <v>41275</v>
      </c>
      <c r="S2428" s="6">
        <f>IFERROR(DATE(YEAR(Incoming_Data[[#This Row],[Completed Day]]),MONTH(Incoming_Data[[#This Row],[Completed Day]]),1),"")</f>
        <v>41365</v>
      </c>
      <c r="T2428" s="6">
        <f>IFERROR(DATE(YEAR(Incoming_Data[[#This Row],[Confirmed Day]]),MONTH(Incoming_Data[[#This Row],[Confirmed Day]]),1),"")</f>
        <v>41395</v>
      </c>
      <c r="U2428" s="12">
        <f>IF(ISNUMBER(Incoming_Data[[#This Row],[Completed Day]]),1,0)</f>
        <v>1</v>
      </c>
      <c r="V2428" s="12">
        <f>IF(ISNUMBER(Incoming_Data[[#This Row],[Confirmed Day]]),1,0)</f>
        <v>1</v>
      </c>
      <c r="X2428" t="s">
        <v>12456</v>
      </c>
      <c r="Y2428" s="36">
        <v>41401</v>
      </c>
    </row>
    <row r="2429" spans="2:25" x14ac:dyDescent="0.25">
      <c r="B2429" s="24" t="s">
        <v>32</v>
      </c>
      <c r="C2429" s="24" t="s">
        <v>19</v>
      </c>
      <c r="D2429" s="24" t="s">
        <v>2209</v>
      </c>
      <c r="E2429" s="24" t="s">
        <v>1613</v>
      </c>
      <c r="F2429" s="24" t="s">
        <v>1614</v>
      </c>
      <c r="G2429" s="36">
        <v>41373</v>
      </c>
      <c r="H2429" s="36">
        <v>41373</v>
      </c>
      <c r="I2429" s="12">
        <v>3</v>
      </c>
      <c r="J2429" s="12">
        <v>3</v>
      </c>
      <c r="K2429" s="12">
        <v>3</v>
      </c>
      <c r="L2429" s="24" t="s">
        <v>10597</v>
      </c>
      <c r="M2429" t="str">
        <f>VLOOKUP(LEFT(Incoming_Data[[#This Row],[Object ID]],1),Lookup[#All],2,FALSE)</f>
        <v>Service Request</v>
      </c>
      <c r="N2429" s="36">
        <f>IFERROR(VLOOKUP(Incoming_Data[[#This Row],[Object ID]],SP_Data[#All],2,FALSE),"")</f>
        <v>41374</v>
      </c>
      <c r="O2429" s="36">
        <f>IFERROR(VLOOKUP(Incoming_Data[[#This Row],[Object ID]],Finalized_Data[#All],2,FALSE),"")</f>
        <v>41374</v>
      </c>
      <c r="P24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29" s="6">
        <f>IFERROR(DATE(YEAR(Incoming_Data[[#This Row],[Incoming Day]]),MONTH(Incoming_Data[[#This Row],[Incoming Day]]),1),"")</f>
        <v>41365</v>
      </c>
      <c r="R2429" s="3">
        <f>DATE(YEAR(Incoming_Data[[#This Row],[Incoming Day]]),1,1)</f>
        <v>41275</v>
      </c>
      <c r="S2429" s="6">
        <f>IFERROR(DATE(YEAR(Incoming_Data[[#This Row],[Completed Day]]),MONTH(Incoming_Data[[#This Row],[Completed Day]]),1),"")</f>
        <v>41365</v>
      </c>
      <c r="T2429" s="6">
        <f>IFERROR(DATE(YEAR(Incoming_Data[[#This Row],[Confirmed Day]]),MONTH(Incoming_Data[[#This Row],[Confirmed Day]]),1),"")</f>
        <v>41365</v>
      </c>
      <c r="U2429" s="12">
        <f>IF(ISNUMBER(Incoming_Data[[#This Row],[Completed Day]]),1,0)</f>
        <v>1</v>
      </c>
      <c r="V2429" s="12">
        <f>IF(ISNUMBER(Incoming_Data[[#This Row],[Confirmed Day]]),1,0)</f>
        <v>1</v>
      </c>
      <c r="X2429" t="s">
        <v>1086</v>
      </c>
      <c r="Y2429" s="36">
        <v>41373</v>
      </c>
    </row>
    <row r="2430" spans="2:25" x14ac:dyDescent="0.25">
      <c r="B2430" s="24" t="s">
        <v>32</v>
      </c>
      <c r="C2430" s="24" t="s">
        <v>19</v>
      </c>
      <c r="D2430" s="24" t="s">
        <v>2209</v>
      </c>
      <c r="E2430" s="24" t="s">
        <v>1658</v>
      </c>
      <c r="F2430" s="24" t="s">
        <v>1600</v>
      </c>
      <c r="G2430" s="36">
        <v>41380</v>
      </c>
      <c r="H2430" s="36">
        <v>41380</v>
      </c>
      <c r="I2430" s="12">
        <v>3</v>
      </c>
      <c r="J2430" s="12">
        <v>3</v>
      </c>
      <c r="K2430" s="12">
        <v>3</v>
      </c>
      <c r="L2430" s="24" t="s">
        <v>10597</v>
      </c>
      <c r="M2430" t="str">
        <f>VLOOKUP(LEFT(Incoming_Data[[#This Row],[Object ID]],1),Lookup[#All],2,FALSE)</f>
        <v>Service Request</v>
      </c>
      <c r="N2430" s="36">
        <f>IFERROR(VLOOKUP(Incoming_Data[[#This Row],[Object ID]],SP_Data[#All],2,FALSE),"")</f>
        <v>41395</v>
      </c>
      <c r="O2430" s="36">
        <f>IFERROR(VLOOKUP(Incoming_Data[[#This Row],[Object ID]],Finalized_Data[#All],2,FALSE),"")</f>
        <v>41395</v>
      </c>
      <c r="P24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0" s="6">
        <f>IFERROR(DATE(YEAR(Incoming_Data[[#This Row],[Incoming Day]]),MONTH(Incoming_Data[[#This Row],[Incoming Day]]),1),"")</f>
        <v>41365</v>
      </c>
      <c r="R2430" s="3">
        <f>DATE(YEAR(Incoming_Data[[#This Row],[Incoming Day]]),1,1)</f>
        <v>41275</v>
      </c>
      <c r="S2430" s="6">
        <f>IFERROR(DATE(YEAR(Incoming_Data[[#This Row],[Completed Day]]),MONTH(Incoming_Data[[#This Row],[Completed Day]]),1),"")</f>
        <v>41395</v>
      </c>
      <c r="T2430" s="6">
        <f>IFERROR(DATE(YEAR(Incoming_Data[[#This Row],[Confirmed Day]]),MONTH(Incoming_Data[[#This Row],[Confirmed Day]]),1),"")</f>
        <v>41395</v>
      </c>
      <c r="U2430" s="12">
        <f>IF(ISNUMBER(Incoming_Data[[#This Row],[Completed Day]]),1,0)</f>
        <v>1</v>
      </c>
      <c r="V2430" s="12">
        <f>IF(ISNUMBER(Incoming_Data[[#This Row],[Confirmed Day]]),1,0)</f>
        <v>1</v>
      </c>
      <c r="X2430" t="s">
        <v>1088</v>
      </c>
      <c r="Y2430" s="36">
        <v>41367</v>
      </c>
    </row>
    <row r="2431" spans="2:25" x14ac:dyDescent="0.25">
      <c r="B2431" s="24" t="s">
        <v>32</v>
      </c>
      <c r="C2431" s="24" t="s">
        <v>19</v>
      </c>
      <c r="D2431" s="24" t="s">
        <v>2209</v>
      </c>
      <c r="E2431" s="24" t="s">
        <v>12286</v>
      </c>
      <c r="F2431" s="24" t="s">
        <v>1600</v>
      </c>
      <c r="G2431" s="36">
        <v>41383</v>
      </c>
      <c r="H2431" s="36">
        <v>41383</v>
      </c>
      <c r="I2431" s="12">
        <v>3</v>
      </c>
      <c r="J2431" s="12">
        <v>3</v>
      </c>
      <c r="K2431" s="12">
        <v>3</v>
      </c>
      <c r="L2431" s="24" t="s">
        <v>10599</v>
      </c>
      <c r="M2431" t="str">
        <f>VLOOKUP(LEFT(Incoming_Data[[#This Row],[Object ID]],1),Lookup[#All],2,FALSE)</f>
        <v>Service Request</v>
      </c>
      <c r="N2431" s="36">
        <f>IFERROR(VLOOKUP(Incoming_Data[[#This Row],[Object ID]],SP_Data[#All],2,FALSE),"")</f>
        <v>41400</v>
      </c>
      <c r="O2431" s="36" t="str">
        <f>IFERROR(VLOOKUP(Incoming_Data[[#This Row],[Object ID]],Finalized_Data[#All],2,FALSE),"")</f>
        <v/>
      </c>
      <c r="P24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1" s="6">
        <f>IFERROR(DATE(YEAR(Incoming_Data[[#This Row],[Incoming Day]]),MONTH(Incoming_Data[[#This Row],[Incoming Day]]),1),"")</f>
        <v>41365</v>
      </c>
      <c r="R2431" s="3">
        <f>DATE(YEAR(Incoming_Data[[#This Row],[Incoming Day]]),1,1)</f>
        <v>41275</v>
      </c>
      <c r="S2431" s="6">
        <f>IFERROR(DATE(YEAR(Incoming_Data[[#This Row],[Completed Day]]),MONTH(Incoming_Data[[#This Row],[Completed Day]]),1),"")</f>
        <v>41395</v>
      </c>
      <c r="T2431" s="6" t="str">
        <f>IFERROR(DATE(YEAR(Incoming_Data[[#This Row],[Confirmed Day]]),MONTH(Incoming_Data[[#This Row],[Confirmed Day]]),1),"")</f>
        <v/>
      </c>
      <c r="U2431" s="12">
        <f>IF(ISNUMBER(Incoming_Data[[#This Row],[Completed Day]]),1,0)</f>
        <v>1</v>
      </c>
      <c r="V2431" s="12">
        <f>IF(ISNUMBER(Incoming_Data[[#This Row],[Confirmed Day]]),1,0)</f>
        <v>0</v>
      </c>
      <c r="X2431" t="s">
        <v>1090</v>
      </c>
      <c r="Y2431" s="36">
        <v>41372</v>
      </c>
    </row>
    <row r="2432" spans="2:25" x14ac:dyDescent="0.25">
      <c r="B2432" s="24" t="s">
        <v>32</v>
      </c>
      <c r="C2432" s="24" t="s">
        <v>19</v>
      </c>
      <c r="D2432" s="24" t="s">
        <v>2209</v>
      </c>
      <c r="E2432" s="24" t="s">
        <v>1663</v>
      </c>
      <c r="F2432" s="24" t="s">
        <v>1600</v>
      </c>
      <c r="G2432" s="36">
        <v>41383</v>
      </c>
      <c r="H2432" s="36">
        <v>41383</v>
      </c>
      <c r="I2432" s="12">
        <v>3</v>
      </c>
      <c r="J2432" s="12">
        <v>3</v>
      </c>
      <c r="K2432" s="12">
        <v>3</v>
      </c>
      <c r="L2432" s="24" t="s">
        <v>10597</v>
      </c>
      <c r="M2432" t="str">
        <f>VLOOKUP(LEFT(Incoming_Data[[#This Row],[Object ID]],1),Lookup[#All],2,FALSE)</f>
        <v>Service Request</v>
      </c>
      <c r="N2432" s="36">
        <f>IFERROR(VLOOKUP(Incoming_Data[[#This Row],[Object ID]],SP_Data[#All],2,FALSE),"")</f>
        <v>41395</v>
      </c>
      <c r="O2432" s="36">
        <f>IFERROR(VLOOKUP(Incoming_Data[[#This Row],[Object ID]],Finalized_Data[#All],2,FALSE),"")</f>
        <v>41395</v>
      </c>
      <c r="P24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2" s="6">
        <f>IFERROR(DATE(YEAR(Incoming_Data[[#This Row],[Incoming Day]]),MONTH(Incoming_Data[[#This Row],[Incoming Day]]),1),"")</f>
        <v>41365</v>
      </c>
      <c r="R2432" s="3">
        <f>DATE(YEAR(Incoming_Data[[#This Row],[Incoming Day]]),1,1)</f>
        <v>41275</v>
      </c>
      <c r="S2432" s="6">
        <f>IFERROR(DATE(YEAR(Incoming_Data[[#This Row],[Completed Day]]),MONTH(Incoming_Data[[#This Row],[Completed Day]]),1),"")</f>
        <v>41395</v>
      </c>
      <c r="T2432" s="6">
        <f>IFERROR(DATE(YEAR(Incoming_Data[[#This Row],[Confirmed Day]]),MONTH(Incoming_Data[[#This Row],[Confirmed Day]]),1),"")</f>
        <v>41395</v>
      </c>
      <c r="U2432" s="12">
        <f>IF(ISNUMBER(Incoming_Data[[#This Row],[Completed Day]]),1,0)</f>
        <v>1</v>
      </c>
      <c r="V2432" s="12">
        <f>IF(ISNUMBER(Incoming_Data[[#This Row],[Confirmed Day]]),1,0)</f>
        <v>1</v>
      </c>
      <c r="X2432" t="s">
        <v>1092</v>
      </c>
      <c r="Y2432" s="36">
        <v>41382</v>
      </c>
    </row>
    <row r="2433" spans="2:25" x14ac:dyDescent="0.25">
      <c r="B2433" s="24" t="s">
        <v>32</v>
      </c>
      <c r="C2433" s="24" t="s">
        <v>19</v>
      </c>
      <c r="D2433" s="24" t="s">
        <v>2209</v>
      </c>
      <c r="E2433" s="24" t="s">
        <v>1664</v>
      </c>
      <c r="F2433" s="24" t="s">
        <v>1665</v>
      </c>
      <c r="G2433" s="36">
        <v>41383</v>
      </c>
      <c r="H2433" s="36">
        <v>41383</v>
      </c>
      <c r="I2433" s="12">
        <v>3</v>
      </c>
      <c r="J2433" s="12">
        <v>3</v>
      </c>
      <c r="K2433" s="12">
        <v>3</v>
      </c>
      <c r="L2433" s="24" t="s">
        <v>10597</v>
      </c>
      <c r="M2433" t="str">
        <f>VLOOKUP(LEFT(Incoming_Data[[#This Row],[Object ID]],1),Lookup[#All],2,FALSE)</f>
        <v>Service Request</v>
      </c>
      <c r="N2433" s="36">
        <f>IFERROR(VLOOKUP(Incoming_Data[[#This Row],[Object ID]],SP_Data[#All],2,FALSE),"")</f>
        <v>41395</v>
      </c>
      <c r="O2433" s="36">
        <f>IFERROR(VLOOKUP(Incoming_Data[[#This Row],[Object ID]],Finalized_Data[#All],2,FALSE),"")</f>
        <v>41395</v>
      </c>
      <c r="P24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3" s="6">
        <f>IFERROR(DATE(YEAR(Incoming_Data[[#This Row],[Incoming Day]]),MONTH(Incoming_Data[[#This Row],[Incoming Day]]),1),"")</f>
        <v>41365</v>
      </c>
      <c r="R2433" s="3">
        <f>DATE(YEAR(Incoming_Data[[#This Row],[Incoming Day]]),1,1)</f>
        <v>41275</v>
      </c>
      <c r="S2433" s="6">
        <f>IFERROR(DATE(YEAR(Incoming_Data[[#This Row],[Completed Day]]),MONTH(Incoming_Data[[#This Row],[Completed Day]]),1),"")</f>
        <v>41395</v>
      </c>
      <c r="T2433" s="6">
        <f>IFERROR(DATE(YEAR(Incoming_Data[[#This Row],[Confirmed Day]]),MONTH(Incoming_Data[[#This Row],[Confirmed Day]]),1),"")</f>
        <v>41395</v>
      </c>
      <c r="U2433" s="12">
        <f>IF(ISNUMBER(Incoming_Data[[#This Row],[Completed Day]]),1,0)</f>
        <v>1</v>
      </c>
      <c r="V2433" s="12">
        <f>IF(ISNUMBER(Incoming_Data[[#This Row],[Confirmed Day]]),1,0)</f>
        <v>1</v>
      </c>
      <c r="X2433" t="s">
        <v>1094</v>
      </c>
      <c r="Y2433" s="36">
        <v>41375</v>
      </c>
    </row>
    <row r="2434" spans="2:25" x14ac:dyDescent="0.25">
      <c r="B2434" s="24" t="s">
        <v>32</v>
      </c>
      <c r="C2434" s="24" t="s">
        <v>19</v>
      </c>
      <c r="D2434" s="24" t="s">
        <v>2209</v>
      </c>
      <c r="E2434" s="24" t="s">
        <v>1671</v>
      </c>
      <c r="F2434" s="24" t="s">
        <v>1672</v>
      </c>
      <c r="G2434" s="36">
        <v>41390</v>
      </c>
      <c r="H2434" s="36">
        <v>41390</v>
      </c>
      <c r="I2434" s="12">
        <v>3</v>
      </c>
      <c r="J2434" s="12">
        <v>3</v>
      </c>
      <c r="K2434" s="12">
        <v>3</v>
      </c>
      <c r="L2434" s="24" t="s">
        <v>10597</v>
      </c>
      <c r="M2434" t="str">
        <f>VLOOKUP(LEFT(Incoming_Data[[#This Row],[Object ID]],1),Lookup[#All],2,FALSE)</f>
        <v>Service Request</v>
      </c>
      <c r="N2434" s="36">
        <f>IFERROR(VLOOKUP(Incoming_Data[[#This Row],[Object ID]],SP_Data[#All],2,FALSE),"")</f>
        <v>41403</v>
      </c>
      <c r="O2434" s="36">
        <f>IFERROR(VLOOKUP(Incoming_Data[[#This Row],[Object ID]],Finalized_Data[#All],2,FALSE),"")</f>
        <v>41407</v>
      </c>
      <c r="P24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4" s="6">
        <f>IFERROR(DATE(YEAR(Incoming_Data[[#This Row],[Incoming Day]]),MONTH(Incoming_Data[[#This Row],[Incoming Day]]),1),"")</f>
        <v>41365</v>
      </c>
      <c r="R2434" s="3">
        <f>DATE(YEAR(Incoming_Data[[#This Row],[Incoming Day]]),1,1)</f>
        <v>41275</v>
      </c>
      <c r="S2434" s="6">
        <f>IFERROR(DATE(YEAR(Incoming_Data[[#This Row],[Completed Day]]),MONTH(Incoming_Data[[#This Row],[Completed Day]]),1),"")</f>
        <v>41395</v>
      </c>
      <c r="T2434" s="6">
        <f>IFERROR(DATE(YEAR(Incoming_Data[[#This Row],[Confirmed Day]]),MONTH(Incoming_Data[[#This Row],[Confirmed Day]]),1),"")</f>
        <v>41395</v>
      </c>
      <c r="U2434" s="12">
        <f>IF(ISNUMBER(Incoming_Data[[#This Row],[Completed Day]]),1,0)</f>
        <v>1</v>
      </c>
      <c r="V2434" s="12">
        <f>IF(ISNUMBER(Incoming_Data[[#This Row],[Confirmed Day]]),1,0)</f>
        <v>1</v>
      </c>
      <c r="X2434" t="s">
        <v>1685</v>
      </c>
      <c r="Y2434" s="36">
        <v>41376</v>
      </c>
    </row>
    <row r="2435" spans="2:25" x14ac:dyDescent="0.25">
      <c r="B2435" s="24" t="s">
        <v>32</v>
      </c>
      <c r="C2435" s="24" t="s">
        <v>19</v>
      </c>
      <c r="D2435" s="24" t="s">
        <v>2209</v>
      </c>
      <c r="E2435" s="24" t="s">
        <v>1675</v>
      </c>
      <c r="F2435" s="24" t="s">
        <v>1676</v>
      </c>
      <c r="G2435" s="36">
        <v>41393</v>
      </c>
      <c r="H2435" s="36">
        <v>41393</v>
      </c>
      <c r="I2435" s="12">
        <v>3</v>
      </c>
      <c r="J2435" s="12">
        <v>4</v>
      </c>
      <c r="K2435" s="12">
        <v>4</v>
      </c>
      <c r="L2435" s="24" t="s">
        <v>10597</v>
      </c>
      <c r="M2435" t="str">
        <f>VLOOKUP(LEFT(Incoming_Data[[#This Row],[Object ID]],1),Lookup[#All],2,FALSE)</f>
        <v>Service Request</v>
      </c>
      <c r="N2435" s="36">
        <f>IFERROR(VLOOKUP(Incoming_Data[[#This Row],[Object ID]],SP_Data[#All],2,FALSE),"")</f>
        <v>41397</v>
      </c>
      <c r="O2435" s="36">
        <f>IFERROR(VLOOKUP(Incoming_Data[[#This Row],[Object ID]],Finalized_Data[#All],2,FALSE),"")</f>
        <v>41428</v>
      </c>
      <c r="P24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5" s="6">
        <f>IFERROR(DATE(YEAR(Incoming_Data[[#This Row],[Incoming Day]]),MONTH(Incoming_Data[[#This Row],[Incoming Day]]),1),"")</f>
        <v>41365</v>
      </c>
      <c r="R2435" s="3">
        <f>DATE(YEAR(Incoming_Data[[#This Row],[Incoming Day]]),1,1)</f>
        <v>41275</v>
      </c>
      <c r="S2435" s="6">
        <f>IFERROR(DATE(YEAR(Incoming_Data[[#This Row],[Completed Day]]),MONTH(Incoming_Data[[#This Row],[Completed Day]]),1),"")</f>
        <v>41395</v>
      </c>
      <c r="T2435" s="6">
        <f>IFERROR(DATE(YEAR(Incoming_Data[[#This Row],[Confirmed Day]]),MONTH(Incoming_Data[[#This Row],[Confirmed Day]]),1),"")</f>
        <v>41426</v>
      </c>
      <c r="U2435" s="12">
        <f>IF(ISNUMBER(Incoming_Data[[#This Row],[Completed Day]]),1,0)</f>
        <v>1</v>
      </c>
      <c r="V2435" s="12">
        <f>IF(ISNUMBER(Incoming_Data[[#This Row],[Confirmed Day]]),1,0)</f>
        <v>1</v>
      </c>
      <c r="X2435" t="s">
        <v>1459</v>
      </c>
      <c r="Y2435" s="36">
        <v>41367</v>
      </c>
    </row>
    <row r="2436" spans="2:25" x14ac:dyDescent="0.25">
      <c r="B2436" s="24" t="s">
        <v>32</v>
      </c>
      <c r="C2436" s="24" t="s">
        <v>19</v>
      </c>
      <c r="D2436" s="24" t="s">
        <v>2209</v>
      </c>
      <c r="E2436" s="24" t="s">
        <v>3237</v>
      </c>
      <c r="F2436" s="24" t="s">
        <v>12287</v>
      </c>
      <c r="G2436" s="36">
        <v>41396</v>
      </c>
      <c r="H2436" s="36">
        <v>41396</v>
      </c>
      <c r="I2436" s="12">
        <v>4</v>
      </c>
      <c r="J2436" s="12">
        <v>4</v>
      </c>
      <c r="K2436" s="12">
        <v>4</v>
      </c>
      <c r="L2436" s="24" t="s">
        <v>10597</v>
      </c>
      <c r="M2436" t="str">
        <f>VLOOKUP(LEFT(Incoming_Data[[#This Row],[Object ID]],1),Lookup[#All],2,FALSE)</f>
        <v>Service Request</v>
      </c>
      <c r="N2436" s="36" t="str">
        <f>IFERROR(VLOOKUP(Incoming_Data[[#This Row],[Object ID]],SP_Data[#All],2,FALSE),"")</f>
        <v/>
      </c>
      <c r="O2436" s="36">
        <f>IFERROR(VLOOKUP(Incoming_Data[[#This Row],[Object ID]],Finalized_Data[#All],2,FALSE),"")</f>
        <v>41397</v>
      </c>
      <c r="P24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436" s="6">
        <f>IFERROR(DATE(YEAR(Incoming_Data[[#This Row],[Incoming Day]]),MONTH(Incoming_Data[[#This Row],[Incoming Day]]),1),"")</f>
        <v>41395</v>
      </c>
      <c r="R2436" s="3">
        <f>DATE(YEAR(Incoming_Data[[#This Row],[Incoming Day]]),1,1)</f>
        <v>41275</v>
      </c>
      <c r="S2436" s="6" t="str">
        <f>IFERROR(DATE(YEAR(Incoming_Data[[#This Row],[Completed Day]]),MONTH(Incoming_Data[[#This Row],[Completed Day]]),1),"")</f>
        <v/>
      </c>
      <c r="T2436" s="6">
        <f>IFERROR(DATE(YEAR(Incoming_Data[[#This Row],[Confirmed Day]]),MONTH(Incoming_Data[[#This Row],[Confirmed Day]]),1),"")</f>
        <v>41395</v>
      </c>
      <c r="U2436" s="12">
        <f>IF(ISNUMBER(Incoming_Data[[#This Row],[Completed Day]]),1,0)</f>
        <v>0</v>
      </c>
      <c r="V2436" s="12">
        <f>IF(ISNUMBER(Incoming_Data[[#This Row],[Confirmed Day]]),1,0)</f>
        <v>1</v>
      </c>
      <c r="X2436" t="s">
        <v>1842</v>
      </c>
      <c r="Y2436" s="36">
        <v>41388</v>
      </c>
    </row>
    <row r="2437" spans="2:25" x14ac:dyDescent="0.25">
      <c r="B2437" s="24" t="s">
        <v>32</v>
      </c>
      <c r="C2437" s="24" t="s">
        <v>19</v>
      </c>
      <c r="D2437" s="24" t="s">
        <v>2209</v>
      </c>
      <c r="E2437" s="24" t="s">
        <v>12288</v>
      </c>
      <c r="F2437" s="24" t="s">
        <v>12289</v>
      </c>
      <c r="G2437" s="36">
        <v>41404</v>
      </c>
      <c r="H2437" s="36">
        <v>41404</v>
      </c>
      <c r="I2437" s="12">
        <v>3</v>
      </c>
      <c r="J2437" s="12">
        <v>3</v>
      </c>
      <c r="K2437" s="12">
        <v>3</v>
      </c>
      <c r="L2437" s="24" t="s">
        <v>10599</v>
      </c>
      <c r="M2437" t="str">
        <f>VLOOKUP(LEFT(Incoming_Data[[#This Row],[Object ID]],1),Lookup[#All],2,FALSE)</f>
        <v>Service Request</v>
      </c>
      <c r="N2437" s="36">
        <f>IFERROR(VLOOKUP(Incoming_Data[[#This Row],[Object ID]],SP_Data[#All],2,FALSE),"")</f>
        <v>41418</v>
      </c>
      <c r="O2437" s="36" t="str">
        <f>IFERROR(VLOOKUP(Incoming_Data[[#This Row],[Object ID]],Finalized_Data[#All],2,FALSE),"")</f>
        <v/>
      </c>
      <c r="P24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7" s="6">
        <f>IFERROR(DATE(YEAR(Incoming_Data[[#This Row],[Incoming Day]]),MONTH(Incoming_Data[[#This Row],[Incoming Day]]),1),"")</f>
        <v>41395</v>
      </c>
      <c r="R2437" s="3">
        <f>DATE(YEAR(Incoming_Data[[#This Row],[Incoming Day]]),1,1)</f>
        <v>41275</v>
      </c>
      <c r="S2437" s="6">
        <f>IFERROR(DATE(YEAR(Incoming_Data[[#This Row],[Completed Day]]),MONTH(Incoming_Data[[#This Row],[Completed Day]]),1),"")</f>
        <v>41395</v>
      </c>
      <c r="T2437" s="6" t="str">
        <f>IFERROR(DATE(YEAR(Incoming_Data[[#This Row],[Confirmed Day]]),MONTH(Incoming_Data[[#This Row],[Confirmed Day]]),1),"")</f>
        <v/>
      </c>
      <c r="U2437" s="12">
        <f>IF(ISNUMBER(Incoming_Data[[#This Row],[Completed Day]]),1,0)</f>
        <v>1</v>
      </c>
      <c r="V2437" s="12">
        <f>IF(ISNUMBER(Incoming_Data[[#This Row],[Confirmed Day]]),1,0)</f>
        <v>0</v>
      </c>
      <c r="X2437" t="s">
        <v>1096</v>
      </c>
      <c r="Y2437" s="36">
        <v>41386</v>
      </c>
    </row>
    <row r="2438" spans="2:25" x14ac:dyDescent="0.25">
      <c r="B2438" s="24" t="s">
        <v>32</v>
      </c>
      <c r="C2438" s="24" t="s">
        <v>19</v>
      </c>
      <c r="D2438" s="24" t="s">
        <v>2209</v>
      </c>
      <c r="E2438" s="24" t="s">
        <v>1683</v>
      </c>
      <c r="F2438" s="24" t="s">
        <v>1684</v>
      </c>
      <c r="G2438" s="36">
        <v>41415</v>
      </c>
      <c r="H2438" s="36">
        <v>41415</v>
      </c>
      <c r="I2438" s="12">
        <v>4</v>
      </c>
      <c r="J2438" s="12">
        <v>4</v>
      </c>
      <c r="K2438" s="12">
        <v>4</v>
      </c>
      <c r="L2438" s="24" t="s">
        <v>10597</v>
      </c>
      <c r="M2438" t="str">
        <f>VLOOKUP(LEFT(Incoming_Data[[#This Row],[Object ID]],1),Lookup[#All],2,FALSE)</f>
        <v>Service Request</v>
      </c>
      <c r="N2438" s="36">
        <f>IFERROR(VLOOKUP(Incoming_Data[[#This Row],[Object ID]],SP_Data[#All],2,FALSE),"")</f>
        <v>41415</v>
      </c>
      <c r="O2438" s="36">
        <f>IFERROR(VLOOKUP(Incoming_Data[[#This Row],[Object ID]],Finalized_Data[#All],2,FALSE),"")</f>
        <v>41421</v>
      </c>
      <c r="P24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8" s="6">
        <f>IFERROR(DATE(YEAR(Incoming_Data[[#This Row],[Incoming Day]]),MONTH(Incoming_Data[[#This Row],[Incoming Day]]),1),"")</f>
        <v>41395</v>
      </c>
      <c r="R2438" s="3">
        <f>DATE(YEAR(Incoming_Data[[#This Row],[Incoming Day]]),1,1)</f>
        <v>41275</v>
      </c>
      <c r="S2438" s="6">
        <f>IFERROR(DATE(YEAR(Incoming_Data[[#This Row],[Completed Day]]),MONTH(Incoming_Data[[#This Row],[Completed Day]]),1),"")</f>
        <v>41395</v>
      </c>
      <c r="T2438" s="6">
        <f>IFERROR(DATE(YEAR(Incoming_Data[[#This Row],[Confirmed Day]]),MONTH(Incoming_Data[[#This Row],[Confirmed Day]]),1),"")</f>
        <v>41395</v>
      </c>
      <c r="U2438" s="12">
        <f>IF(ISNUMBER(Incoming_Data[[#This Row],[Completed Day]]),1,0)</f>
        <v>1</v>
      </c>
      <c r="V2438" s="12">
        <f>IF(ISNUMBER(Incoming_Data[[#This Row],[Confirmed Day]]),1,0)</f>
        <v>1</v>
      </c>
      <c r="X2438" t="s">
        <v>1959</v>
      </c>
      <c r="Y2438" s="36">
        <v>41368</v>
      </c>
    </row>
    <row r="2439" spans="2:25" x14ac:dyDescent="0.25">
      <c r="B2439" s="24" t="s">
        <v>32</v>
      </c>
      <c r="C2439" s="24" t="s">
        <v>19</v>
      </c>
      <c r="D2439" s="24" t="s">
        <v>2209</v>
      </c>
      <c r="E2439" s="24" t="s">
        <v>12290</v>
      </c>
      <c r="F2439" s="24" t="s">
        <v>12291</v>
      </c>
      <c r="G2439" s="36">
        <v>41415</v>
      </c>
      <c r="H2439" s="36">
        <v>41415</v>
      </c>
      <c r="I2439" s="12">
        <v>3</v>
      </c>
      <c r="J2439" s="12">
        <v>4</v>
      </c>
      <c r="K2439" s="12">
        <v>4</v>
      </c>
      <c r="L2439" s="24" t="s">
        <v>10599</v>
      </c>
      <c r="M2439" t="str">
        <f>VLOOKUP(LEFT(Incoming_Data[[#This Row],[Object ID]],1),Lookup[#All],2,FALSE)</f>
        <v>Service Request</v>
      </c>
      <c r="N2439" s="36">
        <f>IFERROR(VLOOKUP(Incoming_Data[[#This Row],[Object ID]],SP_Data[#All],2,FALSE),"")</f>
        <v>41415</v>
      </c>
      <c r="O2439" s="36" t="str">
        <f>IFERROR(VLOOKUP(Incoming_Data[[#This Row],[Object ID]],Finalized_Data[#All],2,FALSE),"")</f>
        <v/>
      </c>
      <c r="P24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39" s="6">
        <f>IFERROR(DATE(YEAR(Incoming_Data[[#This Row],[Incoming Day]]),MONTH(Incoming_Data[[#This Row],[Incoming Day]]),1),"")</f>
        <v>41395</v>
      </c>
      <c r="R2439" s="3">
        <f>DATE(YEAR(Incoming_Data[[#This Row],[Incoming Day]]),1,1)</f>
        <v>41275</v>
      </c>
      <c r="S2439" s="6">
        <f>IFERROR(DATE(YEAR(Incoming_Data[[#This Row],[Completed Day]]),MONTH(Incoming_Data[[#This Row],[Completed Day]]),1),"")</f>
        <v>41395</v>
      </c>
      <c r="T2439" s="6" t="str">
        <f>IFERROR(DATE(YEAR(Incoming_Data[[#This Row],[Confirmed Day]]),MONTH(Incoming_Data[[#This Row],[Confirmed Day]]),1),"")</f>
        <v/>
      </c>
      <c r="U2439" s="12">
        <f>IF(ISNUMBER(Incoming_Data[[#This Row],[Completed Day]]),1,0)</f>
        <v>1</v>
      </c>
      <c r="V2439" s="12">
        <f>IF(ISNUMBER(Incoming_Data[[#This Row],[Confirmed Day]]),1,0)</f>
        <v>0</v>
      </c>
      <c r="X2439" t="s">
        <v>12309</v>
      </c>
      <c r="Y2439" s="36">
        <v>41407</v>
      </c>
    </row>
    <row r="2440" spans="2:25" x14ac:dyDescent="0.25">
      <c r="B2440" s="24" t="s">
        <v>32</v>
      </c>
      <c r="C2440" s="24" t="s">
        <v>19</v>
      </c>
      <c r="D2440" s="24" t="s">
        <v>2209</v>
      </c>
      <c r="E2440" s="24" t="s">
        <v>12292</v>
      </c>
      <c r="F2440" s="24" t="s">
        <v>12293</v>
      </c>
      <c r="G2440" s="36">
        <v>41422</v>
      </c>
      <c r="H2440" s="36">
        <v>41422</v>
      </c>
      <c r="I2440" s="12">
        <v>3</v>
      </c>
      <c r="J2440" s="12">
        <v>4</v>
      </c>
      <c r="K2440" s="12">
        <v>4</v>
      </c>
      <c r="L2440" s="24" t="s">
        <v>10599</v>
      </c>
      <c r="M2440" t="str">
        <f>VLOOKUP(LEFT(Incoming_Data[[#This Row],[Object ID]],1),Lookup[#All],2,FALSE)</f>
        <v>Service Request</v>
      </c>
      <c r="N2440" s="36">
        <f>IFERROR(VLOOKUP(Incoming_Data[[#This Row],[Object ID]],SP_Data[#All],2,FALSE),"")</f>
        <v>41422</v>
      </c>
      <c r="O2440" s="36" t="str">
        <f>IFERROR(VLOOKUP(Incoming_Data[[#This Row],[Object ID]],Finalized_Data[#All],2,FALSE),"")</f>
        <v/>
      </c>
      <c r="P24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0" s="6">
        <f>IFERROR(DATE(YEAR(Incoming_Data[[#This Row],[Incoming Day]]),MONTH(Incoming_Data[[#This Row],[Incoming Day]]),1),"")</f>
        <v>41395</v>
      </c>
      <c r="R2440" s="3">
        <f>DATE(YEAR(Incoming_Data[[#This Row],[Incoming Day]]),1,1)</f>
        <v>41275</v>
      </c>
      <c r="S2440" s="6">
        <f>IFERROR(DATE(YEAR(Incoming_Data[[#This Row],[Completed Day]]),MONTH(Incoming_Data[[#This Row],[Completed Day]]),1),"")</f>
        <v>41395</v>
      </c>
      <c r="T2440" s="6" t="str">
        <f>IFERROR(DATE(YEAR(Incoming_Data[[#This Row],[Confirmed Day]]),MONTH(Incoming_Data[[#This Row],[Confirmed Day]]),1),"")</f>
        <v/>
      </c>
      <c r="U2440" s="12">
        <f>IF(ISNUMBER(Incoming_Data[[#This Row],[Completed Day]]),1,0)</f>
        <v>1</v>
      </c>
      <c r="V2440" s="12">
        <f>IF(ISNUMBER(Incoming_Data[[#This Row],[Confirmed Day]]),1,0)</f>
        <v>0</v>
      </c>
      <c r="X2440" t="s">
        <v>1098</v>
      </c>
      <c r="Y2440" s="36">
        <v>41372</v>
      </c>
    </row>
    <row r="2441" spans="2:25" x14ac:dyDescent="0.25">
      <c r="B2441" s="24" t="s">
        <v>32</v>
      </c>
      <c r="C2441" s="24" t="s">
        <v>19</v>
      </c>
      <c r="D2441" s="24" t="s">
        <v>2209</v>
      </c>
      <c r="E2441" s="24" t="s">
        <v>12294</v>
      </c>
      <c r="F2441" s="24" t="s">
        <v>43</v>
      </c>
      <c r="G2441" s="36">
        <v>41423</v>
      </c>
      <c r="H2441" s="36">
        <v>41423</v>
      </c>
      <c r="I2441" s="12">
        <v>3</v>
      </c>
      <c r="J2441" s="12">
        <v>3</v>
      </c>
      <c r="K2441" s="12">
        <v>3</v>
      </c>
      <c r="L2441" s="24" t="s">
        <v>10602</v>
      </c>
      <c r="M2441" t="str">
        <f>VLOOKUP(LEFT(Incoming_Data[[#This Row],[Object ID]],1),Lookup[#All],2,FALSE)</f>
        <v>Service Request</v>
      </c>
      <c r="N2441" s="36" t="str">
        <f>IFERROR(VLOOKUP(Incoming_Data[[#This Row],[Object ID]],SP_Data[#All],2,FALSE),"")</f>
        <v/>
      </c>
      <c r="O2441" s="36" t="str">
        <f>IFERROR(VLOOKUP(Incoming_Data[[#This Row],[Object ID]],Finalized_Data[#All],2,FALSE),"")</f>
        <v/>
      </c>
      <c r="P24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1" s="6">
        <f>IFERROR(DATE(YEAR(Incoming_Data[[#This Row],[Incoming Day]]),MONTH(Incoming_Data[[#This Row],[Incoming Day]]),1),"")</f>
        <v>41395</v>
      </c>
      <c r="R2441" s="3">
        <f>DATE(YEAR(Incoming_Data[[#This Row],[Incoming Day]]),1,1)</f>
        <v>41275</v>
      </c>
      <c r="S2441" s="6" t="str">
        <f>IFERROR(DATE(YEAR(Incoming_Data[[#This Row],[Completed Day]]),MONTH(Incoming_Data[[#This Row],[Completed Day]]),1),"")</f>
        <v/>
      </c>
      <c r="T2441" s="6" t="str">
        <f>IFERROR(DATE(YEAR(Incoming_Data[[#This Row],[Confirmed Day]]),MONTH(Incoming_Data[[#This Row],[Confirmed Day]]),1),"")</f>
        <v/>
      </c>
      <c r="U2441" s="12">
        <f>IF(ISNUMBER(Incoming_Data[[#This Row],[Completed Day]]),1,0)</f>
        <v>0</v>
      </c>
      <c r="V2441" s="12">
        <f>IF(ISNUMBER(Incoming_Data[[#This Row],[Confirmed Day]]),1,0)</f>
        <v>0</v>
      </c>
      <c r="X2441" t="s">
        <v>1100</v>
      </c>
      <c r="Y2441" s="36">
        <v>41395</v>
      </c>
    </row>
    <row r="2442" spans="2:25" x14ac:dyDescent="0.25">
      <c r="B2442" s="24" t="s">
        <v>32</v>
      </c>
      <c r="C2442" s="24" t="s">
        <v>19</v>
      </c>
      <c r="D2442" s="24" t="s">
        <v>2209</v>
      </c>
      <c r="E2442" s="24" t="s">
        <v>12295</v>
      </c>
      <c r="F2442" s="24" t="s">
        <v>1600</v>
      </c>
      <c r="G2442" s="36">
        <v>41423</v>
      </c>
      <c r="H2442" s="36">
        <v>41423</v>
      </c>
      <c r="I2442" s="12">
        <v>3</v>
      </c>
      <c r="J2442" s="12">
        <v>3</v>
      </c>
      <c r="K2442" s="12">
        <v>3</v>
      </c>
      <c r="L2442" s="24" t="s">
        <v>10602</v>
      </c>
      <c r="M2442" t="str">
        <f>VLOOKUP(LEFT(Incoming_Data[[#This Row],[Object ID]],1),Lookup[#All],2,FALSE)</f>
        <v>Service Request</v>
      </c>
      <c r="N2442" s="36" t="str">
        <f>IFERROR(VLOOKUP(Incoming_Data[[#This Row],[Object ID]],SP_Data[#All],2,FALSE),"")</f>
        <v/>
      </c>
      <c r="O2442" s="36" t="str">
        <f>IFERROR(VLOOKUP(Incoming_Data[[#This Row],[Object ID]],Finalized_Data[#All],2,FALSE),"")</f>
        <v/>
      </c>
      <c r="P24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2" s="6">
        <f>IFERROR(DATE(YEAR(Incoming_Data[[#This Row],[Incoming Day]]),MONTH(Incoming_Data[[#This Row],[Incoming Day]]),1),"")</f>
        <v>41395</v>
      </c>
      <c r="R2442" s="3">
        <f>DATE(YEAR(Incoming_Data[[#This Row],[Incoming Day]]),1,1)</f>
        <v>41275</v>
      </c>
      <c r="S2442" s="6" t="str">
        <f>IFERROR(DATE(YEAR(Incoming_Data[[#This Row],[Completed Day]]),MONTH(Incoming_Data[[#This Row],[Completed Day]]),1),"")</f>
        <v/>
      </c>
      <c r="T2442" s="6" t="str">
        <f>IFERROR(DATE(YEAR(Incoming_Data[[#This Row],[Confirmed Day]]),MONTH(Incoming_Data[[#This Row],[Confirmed Day]]),1),"")</f>
        <v/>
      </c>
      <c r="U2442" s="12">
        <f>IF(ISNUMBER(Incoming_Data[[#This Row],[Completed Day]]),1,0)</f>
        <v>0</v>
      </c>
      <c r="V2442" s="12">
        <f>IF(ISNUMBER(Incoming_Data[[#This Row],[Confirmed Day]]),1,0)</f>
        <v>0</v>
      </c>
      <c r="X2442" t="s">
        <v>1461</v>
      </c>
      <c r="Y2442" s="36">
        <v>41368</v>
      </c>
    </row>
    <row r="2443" spans="2:25" x14ac:dyDescent="0.25">
      <c r="B2443" s="24" t="s">
        <v>32</v>
      </c>
      <c r="C2443" s="24" t="s">
        <v>19</v>
      </c>
      <c r="D2443" s="24" t="s">
        <v>2209</v>
      </c>
      <c r="E2443" s="24" t="s">
        <v>10521</v>
      </c>
      <c r="F2443" s="24" t="s">
        <v>12296</v>
      </c>
      <c r="G2443" s="36">
        <v>41225</v>
      </c>
      <c r="H2443" s="36">
        <v>41225</v>
      </c>
      <c r="I2443" s="12">
        <v>3</v>
      </c>
      <c r="J2443" s="12">
        <v>3</v>
      </c>
      <c r="K2443" s="12">
        <v>3</v>
      </c>
      <c r="L2443" s="24" t="s">
        <v>10597</v>
      </c>
      <c r="M2443" t="str">
        <f>VLOOKUP(LEFT(Incoming_Data[[#This Row],[Object ID]],1),Lookup[#All],2,FALSE)</f>
        <v>Incident</v>
      </c>
      <c r="N2443" s="36">
        <f>IFERROR(VLOOKUP(Incoming_Data[[#This Row],[Object ID]],SP_Data[#All],2,FALSE),"")</f>
        <v>41388</v>
      </c>
      <c r="O2443" s="36">
        <f>IFERROR(VLOOKUP(Incoming_Data[[#This Row],[Object ID]],Finalized_Data[#All],2,FALSE),"")</f>
        <v>41425</v>
      </c>
      <c r="P24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3" s="6">
        <f>IFERROR(DATE(YEAR(Incoming_Data[[#This Row],[Incoming Day]]),MONTH(Incoming_Data[[#This Row],[Incoming Day]]),1),"")</f>
        <v>41214</v>
      </c>
      <c r="R2443" s="3">
        <f>DATE(YEAR(Incoming_Data[[#This Row],[Incoming Day]]),1,1)</f>
        <v>40909</v>
      </c>
      <c r="S2443" s="6">
        <f>IFERROR(DATE(YEAR(Incoming_Data[[#This Row],[Completed Day]]),MONTH(Incoming_Data[[#This Row],[Completed Day]]),1),"")</f>
        <v>41365</v>
      </c>
      <c r="T2443" s="6">
        <f>IFERROR(DATE(YEAR(Incoming_Data[[#This Row],[Confirmed Day]]),MONTH(Incoming_Data[[#This Row],[Confirmed Day]]),1),"")</f>
        <v>41395</v>
      </c>
      <c r="U2443" s="12">
        <f>IF(ISNUMBER(Incoming_Data[[#This Row],[Completed Day]]),1,0)</f>
        <v>1</v>
      </c>
      <c r="V2443" s="12">
        <f>IF(ISNUMBER(Incoming_Data[[#This Row],[Confirmed Day]]),1,0)</f>
        <v>1</v>
      </c>
      <c r="X2443" t="s">
        <v>1687</v>
      </c>
      <c r="Y2443" s="36">
        <v>41387</v>
      </c>
    </row>
    <row r="2444" spans="2:25" x14ac:dyDescent="0.25">
      <c r="B2444" s="24" t="s">
        <v>32</v>
      </c>
      <c r="C2444" s="24" t="s">
        <v>19</v>
      </c>
      <c r="D2444" s="24" t="s">
        <v>2209</v>
      </c>
      <c r="E2444" s="24" t="s">
        <v>12297</v>
      </c>
      <c r="F2444" s="24" t="s">
        <v>12298</v>
      </c>
      <c r="G2444" s="36">
        <v>41331</v>
      </c>
      <c r="H2444" s="36">
        <v>41331</v>
      </c>
      <c r="I2444" s="12">
        <v>3</v>
      </c>
      <c r="J2444" s="12">
        <v>4</v>
      </c>
      <c r="K2444" s="12">
        <v>4</v>
      </c>
      <c r="L2444" s="24" t="s">
        <v>10625</v>
      </c>
      <c r="M2444" t="str">
        <f>VLOOKUP(LEFT(Incoming_Data[[#This Row],[Object ID]],1),Lookup[#All],2,FALSE)</f>
        <v>Incident</v>
      </c>
      <c r="N2444" s="36">
        <f>IFERROR(VLOOKUP(Incoming_Data[[#This Row],[Object ID]],SP_Data[#All],2,FALSE),"")</f>
        <v>41407</v>
      </c>
      <c r="O2444" s="36" t="str">
        <f>IFERROR(VLOOKUP(Incoming_Data[[#This Row],[Object ID]],Finalized_Data[#All],2,FALSE),"")</f>
        <v/>
      </c>
      <c r="P24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4" s="6">
        <f>IFERROR(DATE(YEAR(Incoming_Data[[#This Row],[Incoming Day]]),MONTH(Incoming_Data[[#This Row],[Incoming Day]]),1),"")</f>
        <v>41306</v>
      </c>
      <c r="R2444" s="3">
        <f>DATE(YEAR(Incoming_Data[[#This Row],[Incoming Day]]),1,1)</f>
        <v>41275</v>
      </c>
      <c r="S2444" s="6">
        <f>IFERROR(DATE(YEAR(Incoming_Data[[#This Row],[Completed Day]]),MONTH(Incoming_Data[[#This Row],[Completed Day]]),1),"")</f>
        <v>41395</v>
      </c>
      <c r="T2444" s="6" t="str">
        <f>IFERROR(DATE(YEAR(Incoming_Data[[#This Row],[Confirmed Day]]),MONTH(Incoming_Data[[#This Row],[Confirmed Day]]),1),"")</f>
        <v/>
      </c>
      <c r="U2444" s="12">
        <f>IF(ISNUMBER(Incoming_Data[[#This Row],[Completed Day]]),1,0)</f>
        <v>1</v>
      </c>
      <c r="V2444" s="12">
        <f>IF(ISNUMBER(Incoming_Data[[#This Row],[Confirmed Day]]),1,0)</f>
        <v>0</v>
      </c>
      <c r="X2444" t="s">
        <v>1463</v>
      </c>
      <c r="Y2444" s="36">
        <v>41368</v>
      </c>
    </row>
    <row r="2445" spans="2:25" x14ac:dyDescent="0.25">
      <c r="B2445" s="24" t="s">
        <v>32</v>
      </c>
      <c r="C2445" s="24" t="s">
        <v>19</v>
      </c>
      <c r="D2445" s="24" t="s">
        <v>2209</v>
      </c>
      <c r="E2445" s="24" t="s">
        <v>7694</v>
      </c>
      <c r="F2445" s="24" t="s">
        <v>12299</v>
      </c>
      <c r="G2445" s="36">
        <v>41334</v>
      </c>
      <c r="H2445" s="36">
        <v>41334</v>
      </c>
      <c r="I2445" s="12">
        <v>3</v>
      </c>
      <c r="J2445" s="12">
        <v>3</v>
      </c>
      <c r="K2445" s="12">
        <v>3</v>
      </c>
      <c r="L2445" s="24" t="s">
        <v>10597</v>
      </c>
      <c r="M2445" t="str">
        <f>VLOOKUP(LEFT(Incoming_Data[[#This Row],[Object ID]],1),Lookup[#All],2,FALSE)</f>
        <v>Incident</v>
      </c>
      <c r="N2445" s="36">
        <f>IFERROR(VLOOKUP(Incoming_Data[[#This Row],[Object ID]],SP_Data[#All],2,FALSE),"")</f>
        <v>41375</v>
      </c>
      <c r="O2445" s="36">
        <f>IFERROR(VLOOKUP(Incoming_Data[[#This Row],[Object ID]],Finalized_Data[#All],2,FALSE),"")</f>
        <v>41414</v>
      </c>
      <c r="P24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5" s="6">
        <f>IFERROR(DATE(YEAR(Incoming_Data[[#This Row],[Incoming Day]]),MONTH(Incoming_Data[[#This Row],[Incoming Day]]),1),"")</f>
        <v>41334</v>
      </c>
      <c r="R2445" s="3">
        <f>DATE(YEAR(Incoming_Data[[#This Row],[Incoming Day]]),1,1)</f>
        <v>41275</v>
      </c>
      <c r="S2445" s="6">
        <f>IFERROR(DATE(YEAR(Incoming_Data[[#This Row],[Completed Day]]),MONTH(Incoming_Data[[#This Row],[Completed Day]]),1),"")</f>
        <v>41365</v>
      </c>
      <c r="T2445" s="6">
        <f>IFERROR(DATE(YEAR(Incoming_Data[[#This Row],[Confirmed Day]]),MONTH(Incoming_Data[[#This Row],[Confirmed Day]]),1),"")</f>
        <v>41395</v>
      </c>
      <c r="U2445" s="12">
        <f>IF(ISNUMBER(Incoming_Data[[#This Row],[Completed Day]]),1,0)</f>
        <v>1</v>
      </c>
      <c r="V2445" s="12">
        <f>IF(ISNUMBER(Incoming_Data[[#This Row],[Confirmed Day]]),1,0)</f>
        <v>1</v>
      </c>
      <c r="X2445" t="s">
        <v>1465</v>
      </c>
      <c r="Y2445" s="36">
        <v>41369</v>
      </c>
    </row>
    <row r="2446" spans="2:25" x14ac:dyDescent="0.25">
      <c r="B2446" s="24" t="s">
        <v>32</v>
      </c>
      <c r="C2446" s="24" t="s">
        <v>19</v>
      </c>
      <c r="D2446" s="24" t="s">
        <v>2209</v>
      </c>
      <c r="E2446" s="24" t="s">
        <v>7140</v>
      </c>
      <c r="F2446" s="24" t="s">
        <v>12300</v>
      </c>
      <c r="G2446" s="36">
        <v>41341</v>
      </c>
      <c r="H2446" s="36">
        <v>41341</v>
      </c>
      <c r="I2446" s="12">
        <v>3</v>
      </c>
      <c r="J2446" s="12">
        <v>3</v>
      </c>
      <c r="K2446" s="12">
        <v>3</v>
      </c>
      <c r="L2446" s="24" t="s">
        <v>10597</v>
      </c>
      <c r="M2446" t="str">
        <f>VLOOKUP(LEFT(Incoming_Data[[#This Row],[Object ID]],1),Lookup[#All],2,FALSE)</f>
        <v>Incident</v>
      </c>
      <c r="N2446" s="36">
        <f>IFERROR(VLOOKUP(Incoming_Data[[#This Row],[Object ID]],SP_Data[#All],2,FALSE),"")</f>
        <v>41380</v>
      </c>
      <c r="O2446" s="36">
        <f>IFERROR(VLOOKUP(Incoming_Data[[#This Row],[Object ID]],Finalized_Data[#All],2,FALSE),"")</f>
        <v>41380</v>
      </c>
      <c r="P24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6" s="6">
        <f>IFERROR(DATE(YEAR(Incoming_Data[[#This Row],[Incoming Day]]),MONTH(Incoming_Data[[#This Row],[Incoming Day]]),1),"")</f>
        <v>41334</v>
      </c>
      <c r="R2446" s="3">
        <f>DATE(YEAR(Incoming_Data[[#This Row],[Incoming Day]]),1,1)</f>
        <v>41275</v>
      </c>
      <c r="S2446" s="6">
        <f>IFERROR(DATE(YEAR(Incoming_Data[[#This Row],[Completed Day]]),MONTH(Incoming_Data[[#This Row],[Completed Day]]),1),"")</f>
        <v>41365</v>
      </c>
      <c r="T2446" s="6">
        <f>IFERROR(DATE(YEAR(Incoming_Data[[#This Row],[Confirmed Day]]),MONTH(Incoming_Data[[#This Row],[Confirmed Day]]),1),"")</f>
        <v>41365</v>
      </c>
      <c r="U2446" s="12">
        <f>IF(ISNUMBER(Incoming_Data[[#This Row],[Completed Day]]),1,0)</f>
        <v>1</v>
      </c>
      <c r="V2446" s="12">
        <f>IF(ISNUMBER(Incoming_Data[[#This Row],[Confirmed Day]]),1,0)</f>
        <v>1</v>
      </c>
      <c r="X2446" t="s">
        <v>1102</v>
      </c>
      <c r="Y2446" s="36">
        <v>41369</v>
      </c>
    </row>
    <row r="2447" spans="2:25" x14ac:dyDescent="0.25">
      <c r="B2447" s="24" t="s">
        <v>32</v>
      </c>
      <c r="C2447" s="24" t="s">
        <v>19</v>
      </c>
      <c r="D2447" s="24" t="s">
        <v>2209</v>
      </c>
      <c r="E2447" s="24" t="s">
        <v>6699</v>
      </c>
      <c r="F2447" s="24" t="s">
        <v>12301</v>
      </c>
      <c r="G2447" s="36">
        <v>41355</v>
      </c>
      <c r="H2447" s="36">
        <v>41355</v>
      </c>
      <c r="I2447" s="12">
        <v>3</v>
      </c>
      <c r="J2447" s="12">
        <v>3</v>
      </c>
      <c r="K2447" s="12">
        <v>3</v>
      </c>
      <c r="L2447" s="24" t="s">
        <v>10597</v>
      </c>
      <c r="M2447" t="str">
        <f>VLOOKUP(LEFT(Incoming_Data[[#This Row],[Object ID]],1),Lookup[#All],2,FALSE)</f>
        <v>Incident</v>
      </c>
      <c r="N2447" s="36">
        <f>IFERROR(VLOOKUP(Incoming_Data[[#This Row],[Object ID]],SP_Data[#All],2,FALSE),"")</f>
        <v>41374</v>
      </c>
      <c r="O2447" s="36">
        <f>IFERROR(VLOOKUP(Incoming_Data[[#This Row],[Object ID]],Finalized_Data[#All],2,FALSE),"")</f>
        <v>41414</v>
      </c>
      <c r="P24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7" s="6">
        <f>IFERROR(DATE(YEAR(Incoming_Data[[#This Row],[Incoming Day]]),MONTH(Incoming_Data[[#This Row],[Incoming Day]]),1),"")</f>
        <v>41334</v>
      </c>
      <c r="R2447" s="3">
        <f>DATE(YEAR(Incoming_Data[[#This Row],[Incoming Day]]),1,1)</f>
        <v>41275</v>
      </c>
      <c r="S2447" s="6">
        <f>IFERROR(DATE(YEAR(Incoming_Data[[#This Row],[Completed Day]]),MONTH(Incoming_Data[[#This Row],[Completed Day]]),1),"")</f>
        <v>41365</v>
      </c>
      <c r="T2447" s="6">
        <f>IFERROR(DATE(YEAR(Incoming_Data[[#This Row],[Confirmed Day]]),MONTH(Incoming_Data[[#This Row],[Confirmed Day]]),1),"")</f>
        <v>41395</v>
      </c>
      <c r="U2447" s="12">
        <f>IF(ISNUMBER(Incoming_Data[[#This Row],[Completed Day]]),1,0)</f>
        <v>1</v>
      </c>
      <c r="V2447" s="12">
        <f>IF(ISNUMBER(Incoming_Data[[#This Row],[Confirmed Day]]),1,0)</f>
        <v>1</v>
      </c>
      <c r="X2447" t="s">
        <v>1961</v>
      </c>
      <c r="Y2447" s="36">
        <v>41407</v>
      </c>
    </row>
    <row r="2448" spans="2:25" x14ac:dyDescent="0.25">
      <c r="B2448" s="24" t="s">
        <v>32</v>
      </c>
      <c r="C2448" s="24" t="s">
        <v>19</v>
      </c>
      <c r="D2448" s="24" t="s">
        <v>2209</v>
      </c>
      <c r="E2448" s="24" t="s">
        <v>12302</v>
      </c>
      <c r="F2448" s="24" t="s">
        <v>12303</v>
      </c>
      <c r="G2448" s="36">
        <v>41358</v>
      </c>
      <c r="H2448" s="36">
        <v>41358</v>
      </c>
      <c r="I2448" s="12">
        <v>2</v>
      </c>
      <c r="J2448" s="12">
        <v>3</v>
      </c>
      <c r="K2448" s="12">
        <v>3</v>
      </c>
      <c r="L2448" s="24" t="s">
        <v>10625</v>
      </c>
      <c r="M2448" t="str">
        <f>VLOOKUP(LEFT(Incoming_Data[[#This Row],[Object ID]],1),Lookup[#All],2,FALSE)</f>
        <v>Incident</v>
      </c>
      <c r="N2448" s="36">
        <f>IFERROR(VLOOKUP(Incoming_Data[[#This Row],[Object ID]],SP_Data[#All],2,FALSE),"")</f>
        <v>41414</v>
      </c>
      <c r="O2448" s="36" t="str">
        <f>IFERROR(VLOOKUP(Incoming_Data[[#This Row],[Object ID]],Finalized_Data[#All],2,FALSE),"")</f>
        <v/>
      </c>
      <c r="P24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8" s="6">
        <f>IFERROR(DATE(YEAR(Incoming_Data[[#This Row],[Incoming Day]]),MONTH(Incoming_Data[[#This Row],[Incoming Day]]),1),"")</f>
        <v>41334</v>
      </c>
      <c r="R2448" s="3">
        <f>DATE(YEAR(Incoming_Data[[#This Row],[Incoming Day]]),1,1)</f>
        <v>41275</v>
      </c>
      <c r="S2448" s="6">
        <f>IFERROR(DATE(YEAR(Incoming_Data[[#This Row],[Completed Day]]),MONTH(Incoming_Data[[#This Row],[Completed Day]]),1),"")</f>
        <v>41395</v>
      </c>
      <c r="T2448" s="6" t="str">
        <f>IFERROR(DATE(YEAR(Incoming_Data[[#This Row],[Confirmed Day]]),MONTH(Incoming_Data[[#This Row],[Confirmed Day]]),1),"")</f>
        <v/>
      </c>
      <c r="U2448" s="12">
        <f>IF(ISNUMBER(Incoming_Data[[#This Row],[Completed Day]]),1,0)</f>
        <v>1</v>
      </c>
      <c r="V2448" s="12">
        <f>IF(ISNUMBER(Incoming_Data[[#This Row],[Confirmed Day]]),1,0)</f>
        <v>0</v>
      </c>
      <c r="X2448" t="s">
        <v>1963</v>
      </c>
      <c r="Y2448" s="36">
        <v>41369</v>
      </c>
    </row>
    <row r="2449" spans="2:25" x14ac:dyDescent="0.25">
      <c r="B2449" s="24" t="s">
        <v>32</v>
      </c>
      <c r="C2449" s="24" t="s">
        <v>19</v>
      </c>
      <c r="D2449" s="24" t="s">
        <v>2209</v>
      </c>
      <c r="E2449" s="24" t="s">
        <v>12304</v>
      </c>
      <c r="F2449" s="24" t="s">
        <v>12305</v>
      </c>
      <c r="G2449" s="36">
        <v>41360</v>
      </c>
      <c r="H2449" s="36">
        <v>41360</v>
      </c>
      <c r="I2449" s="12">
        <v>3</v>
      </c>
      <c r="J2449" s="12">
        <v>3</v>
      </c>
      <c r="K2449" s="12">
        <v>3</v>
      </c>
      <c r="L2449" s="24" t="s">
        <v>10625</v>
      </c>
      <c r="M2449" t="str">
        <f>VLOOKUP(LEFT(Incoming_Data[[#This Row],[Object ID]],1),Lookup[#All],2,FALSE)</f>
        <v>Incident</v>
      </c>
      <c r="N2449" s="36">
        <f>IFERROR(VLOOKUP(Incoming_Data[[#This Row],[Object ID]],SP_Data[#All],2,FALSE),"")</f>
        <v>41414</v>
      </c>
      <c r="O2449" s="36" t="str">
        <f>IFERROR(VLOOKUP(Incoming_Data[[#This Row],[Object ID]],Finalized_Data[#All],2,FALSE),"")</f>
        <v/>
      </c>
      <c r="P24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49" s="6">
        <f>IFERROR(DATE(YEAR(Incoming_Data[[#This Row],[Incoming Day]]),MONTH(Incoming_Data[[#This Row],[Incoming Day]]),1),"")</f>
        <v>41334</v>
      </c>
      <c r="R2449" s="3">
        <f>DATE(YEAR(Incoming_Data[[#This Row],[Incoming Day]]),1,1)</f>
        <v>41275</v>
      </c>
      <c r="S2449" s="6">
        <f>IFERROR(DATE(YEAR(Incoming_Data[[#This Row],[Completed Day]]),MONTH(Incoming_Data[[#This Row],[Completed Day]]),1),"")</f>
        <v>41395</v>
      </c>
      <c r="T2449" s="6" t="str">
        <f>IFERROR(DATE(YEAR(Incoming_Data[[#This Row],[Confirmed Day]]),MONTH(Incoming_Data[[#This Row],[Confirmed Day]]),1),"")</f>
        <v/>
      </c>
      <c r="U2449" s="12">
        <f>IF(ISNUMBER(Incoming_Data[[#This Row],[Completed Day]]),1,0)</f>
        <v>1</v>
      </c>
      <c r="V2449" s="12">
        <f>IF(ISNUMBER(Incoming_Data[[#This Row],[Confirmed Day]]),1,0)</f>
        <v>0</v>
      </c>
      <c r="X2449" t="s">
        <v>1467</v>
      </c>
      <c r="Y2449" s="36">
        <v>41368</v>
      </c>
    </row>
    <row r="2450" spans="2:25" x14ac:dyDescent="0.25">
      <c r="B2450" s="24" t="s">
        <v>32</v>
      </c>
      <c r="C2450" s="24" t="s">
        <v>19</v>
      </c>
      <c r="D2450" s="24" t="s">
        <v>2209</v>
      </c>
      <c r="E2450" s="24" t="s">
        <v>12306</v>
      </c>
      <c r="F2450" s="24" t="s">
        <v>12307</v>
      </c>
      <c r="G2450" s="36">
        <v>41360</v>
      </c>
      <c r="H2450" s="36">
        <v>41360</v>
      </c>
      <c r="I2450" s="12">
        <v>2</v>
      </c>
      <c r="J2450" s="12">
        <v>3</v>
      </c>
      <c r="K2450" s="12">
        <v>4</v>
      </c>
      <c r="L2450" s="24" t="s">
        <v>10625</v>
      </c>
      <c r="M2450" t="str">
        <f>VLOOKUP(LEFT(Incoming_Data[[#This Row],[Object ID]],1),Lookup[#All],2,FALSE)</f>
        <v>Incident</v>
      </c>
      <c r="N2450" s="36">
        <f>IFERROR(VLOOKUP(Incoming_Data[[#This Row],[Object ID]],SP_Data[#All],2,FALSE),"")</f>
        <v>41425</v>
      </c>
      <c r="O2450" s="36" t="str">
        <f>IFERROR(VLOOKUP(Incoming_Data[[#This Row],[Object ID]],Finalized_Data[#All],2,FALSE),"")</f>
        <v/>
      </c>
      <c r="P24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0" s="6">
        <f>IFERROR(DATE(YEAR(Incoming_Data[[#This Row],[Incoming Day]]),MONTH(Incoming_Data[[#This Row],[Incoming Day]]),1),"")</f>
        <v>41334</v>
      </c>
      <c r="R2450" s="3">
        <f>DATE(YEAR(Incoming_Data[[#This Row],[Incoming Day]]),1,1)</f>
        <v>41275</v>
      </c>
      <c r="S2450" s="6">
        <f>IFERROR(DATE(YEAR(Incoming_Data[[#This Row],[Completed Day]]),MONTH(Incoming_Data[[#This Row],[Completed Day]]),1),"")</f>
        <v>41395</v>
      </c>
      <c r="T2450" s="6" t="str">
        <f>IFERROR(DATE(YEAR(Incoming_Data[[#This Row],[Confirmed Day]]),MONTH(Incoming_Data[[#This Row],[Confirmed Day]]),1),"")</f>
        <v/>
      </c>
      <c r="U2450" s="12">
        <f>IF(ISNUMBER(Incoming_Data[[#This Row],[Completed Day]]),1,0)</f>
        <v>1</v>
      </c>
      <c r="V2450" s="12">
        <f>IF(ISNUMBER(Incoming_Data[[#This Row],[Confirmed Day]]),1,0)</f>
        <v>0</v>
      </c>
      <c r="X2450" t="s">
        <v>1104</v>
      </c>
      <c r="Y2450" s="36">
        <v>41379</v>
      </c>
    </row>
    <row r="2451" spans="2:25" x14ac:dyDescent="0.25">
      <c r="B2451" s="24" t="s">
        <v>32</v>
      </c>
      <c r="C2451" s="24" t="s">
        <v>19</v>
      </c>
      <c r="D2451" s="24" t="s">
        <v>2209</v>
      </c>
      <c r="E2451" s="24" t="s">
        <v>6380</v>
      </c>
      <c r="F2451" s="24" t="s">
        <v>12308</v>
      </c>
      <c r="G2451" s="36">
        <v>41360</v>
      </c>
      <c r="H2451" s="36">
        <v>41360</v>
      </c>
      <c r="I2451" s="12">
        <v>2</v>
      </c>
      <c r="J2451" s="12">
        <v>3</v>
      </c>
      <c r="K2451" s="12">
        <v>3</v>
      </c>
      <c r="L2451" s="24" t="s">
        <v>10597</v>
      </c>
      <c r="M2451" t="str">
        <f>VLOOKUP(LEFT(Incoming_Data[[#This Row],[Object ID]],1),Lookup[#All],2,FALSE)</f>
        <v>Incident</v>
      </c>
      <c r="N2451" s="36">
        <f>IFERROR(VLOOKUP(Incoming_Data[[#This Row],[Object ID]],SP_Data[#All],2,FALSE),"")</f>
        <v>41407</v>
      </c>
      <c r="O2451" s="36">
        <f>IFERROR(VLOOKUP(Incoming_Data[[#This Row],[Object ID]],Finalized_Data[#All],2,FALSE),"")</f>
        <v>41407</v>
      </c>
      <c r="P24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1" s="6">
        <f>IFERROR(DATE(YEAR(Incoming_Data[[#This Row],[Incoming Day]]),MONTH(Incoming_Data[[#This Row],[Incoming Day]]),1),"")</f>
        <v>41334</v>
      </c>
      <c r="R2451" s="3">
        <f>DATE(YEAR(Incoming_Data[[#This Row],[Incoming Day]]),1,1)</f>
        <v>41275</v>
      </c>
      <c r="S2451" s="6">
        <f>IFERROR(DATE(YEAR(Incoming_Data[[#This Row],[Completed Day]]),MONTH(Incoming_Data[[#This Row],[Completed Day]]),1),"")</f>
        <v>41395</v>
      </c>
      <c r="T2451" s="6">
        <f>IFERROR(DATE(YEAR(Incoming_Data[[#This Row],[Confirmed Day]]),MONTH(Incoming_Data[[#This Row],[Confirmed Day]]),1),"")</f>
        <v>41395</v>
      </c>
      <c r="U2451" s="12">
        <f>IF(ISNUMBER(Incoming_Data[[#This Row],[Completed Day]]),1,0)</f>
        <v>1</v>
      </c>
      <c r="V2451" s="12">
        <f>IF(ISNUMBER(Incoming_Data[[#This Row],[Confirmed Day]]),1,0)</f>
        <v>1</v>
      </c>
      <c r="X2451" t="s">
        <v>1469</v>
      </c>
      <c r="Y2451" s="36">
        <v>41369</v>
      </c>
    </row>
    <row r="2452" spans="2:25" x14ac:dyDescent="0.25">
      <c r="B2452" s="24" t="s">
        <v>32</v>
      </c>
      <c r="C2452" s="24" t="s">
        <v>19</v>
      </c>
      <c r="D2452" s="24" t="s">
        <v>2209</v>
      </c>
      <c r="E2452" s="24" t="s">
        <v>1685</v>
      </c>
      <c r="F2452" s="24" t="s">
        <v>1686</v>
      </c>
      <c r="G2452" s="36">
        <v>41367</v>
      </c>
      <c r="H2452" s="36">
        <v>41367</v>
      </c>
      <c r="I2452" s="12">
        <v>2</v>
      </c>
      <c r="J2452" s="12">
        <v>3</v>
      </c>
      <c r="K2452" s="12">
        <v>2</v>
      </c>
      <c r="L2452" s="24" t="s">
        <v>10597</v>
      </c>
      <c r="M2452" t="str">
        <f>VLOOKUP(LEFT(Incoming_Data[[#This Row],[Object ID]],1),Lookup[#All],2,FALSE)</f>
        <v>Incident</v>
      </c>
      <c r="N2452" s="36">
        <f>IFERROR(VLOOKUP(Incoming_Data[[#This Row],[Object ID]],SP_Data[#All],2,FALSE),"")</f>
        <v>41376</v>
      </c>
      <c r="O2452" s="36">
        <f>IFERROR(VLOOKUP(Incoming_Data[[#This Row],[Object ID]],Finalized_Data[#All],2,FALSE),"")</f>
        <v>41414</v>
      </c>
      <c r="P24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2" s="6">
        <f>IFERROR(DATE(YEAR(Incoming_Data[[#This Row],[Incoming Day]]),MONTH(Incoming_Data[[#This Row],[Incoming Day]]),1),"")</f>
        <v>41365</v>
      </c>
      <c r="R2452" s="3">
        <f>DATE(YEAR(Incoming_Data[[#This Row],[Incoming Day]]),1,1)</f>
        <v>41275</v>
      </c>
      <c r="S2452" s="6">
        <f>IFERROR(DATE(YEAR(Incoming_Data[[#This Row],[Completed Day]]),MONTH(Incoming_Data[[#This Row],[Completed Day]]),1),"")</f>
        <v>41365</v>
      </c>
      <c r="T2452" s="6">
        <f>IFERROR(DATE(YEAR(Incoming_Data[[#This Row],[Confirmed Day]]),MONTH(Incoming_Data[[#This Row],[Confirmed Day]]),1),"")</f>
        <v>41395</v>
      </c>
      <c r="U2452" s="12">
        <f>IF(ISNUMBER(Incoming_Data[[#This Row],[Completed Day]]),1,0)</f>
        <v>1</v>
      </c>
      <c r="V2452" s="12">
        <f>IF(ISNUMBER(Incoming_Data[[#This Row],[Confirmed Day]]),1,0)</f>
        <v>1</v>
      </c>
      <c r="X2452" t="s">
        <v>1846</v>
      </c>
      <c r="Y2452" s="36">
        <v>41402</v>
      </c>
    </row>
    <row r="2453" spans="2:25" x14ac:dyDescent="0.25">
      <c r="B2453" s="24" t="s">
        <v>32</v>
      </c>
      <c r="C2453" s="24" t="s">
        <v>19</v>
      </c>
      <c r="D2453" s="24" t="s">
        <v>2209</v>
      </c>
      <c r="E2453" s="24" t="s">
        <v>12309</v>
      </c>
      <c r="F2453" s="24" t="s">
        <v>12310</v>
      </c>
      <c r="G2453" s="36">
        <v>41368</v>
      </c>
      <c r="H2453" s="36">
        <v>41367</v>
      </c>
      <c r="I2453" s="12">
        <v>2</v>
      </c>
      <c r="J2453" s="12">
        <v>3</v>
      </c>
      <c r="K2453" s="12">
        <v>4</v>
      </c>
      <c r="L2453" s="24" t="s">
        <v>10625</v>
      </c>
      <c r="M2453" t="str">
        <f>VLOOKUP(LEFT(Incoming_Data[[#This Row],[Object ID]],1),Lookup[#All],2,FALSE)</f>
        <v>Incident</v>
      </c>
      <c r="N2453" s="36">
        <f>IFERROR(VLOOKUP(Incoming_Data[[#This Row],[Object ID]],SP_Data[#All],2,FALSE),"")</f>
        <v>41407</v>
      </c>
      <c r="O2453" s="36" t="str">
        <f>IFERROR(VLOOKUP(Incoming_Data[[#This Row],[Object ID]],Finalized_Data[#All],2,FALSE),"")</f>
        <v/>
      </c>
      <c r="P24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3" s="6">
        <f>IFERROR(DATE(YEAR(Incoming_Data[[#This Row],[Incoming Day]]),MONTH(Incoming_Data[[#This Row],[Incoming Day]]),1),"")</f>
        <v>41365</v>
      </c>
      <c r="R2453" s="3">
        <f>DATE(YEAR(Incoming_Data[[#This Row],[Incoming Day]]),1,1)</f>
        <v>41275</v>
      </c>
      <c r="S2453" s="6">
        <f>IFERROR(DATE(YEAR(Incoming_Data[[#This Row],[Completed Day]]),MONTH(Incoming_Data[[#This Row],[Completed Day]]),1),"")</f>
        <v>41395</v>
      </c>
      <c r="T2453" s="6" t="str">
        <f>IFERROR(DATE(YEAR(Incoming_Data[[#This Row],[Confirmed Day]]),MONTH(Incoming_Data[[#This Row],[Confirmed Day]]),1),"")</f>
        <v/>
      </c>
      <c r="U2453" s="12">
        <f>IF(ISNUMBER(Incoming_Data[[#This Row],[Completed Day]]),1,0)</f>
        <v>1</v>
      </c>
      <c r="V2453" s="12">
        <f>IF(ISNUMBER(Incoming_Data[[#This Row],[Confirmed Day]]),1,0)</f>
        <v>0</v>
      </c>
      <c r="X2453" t="s">
        <v>12311</v>
      </c>
      <c r="Y2453" s="36">
        <v>41414</v>
      </c>
    </row>
    <row r="2454" spans="2:25" x14ac:dyDescent="0.25">
      <c r="B2454" s="24" t="s">
        <v>32</v>
      </c>
      <c r="C2454" s="24" t="s">
        <v>19</v>
      </c>
      <c r="D2454" s="24" t="s">
        <v>2209</v>
      </c>
      <c r="E2454" s="24" t="s">
        <v>12311</v>
      </c>
      <c r="F2454" s="24" t="s">
        <v>12312</v>
      </c>
      <c r="G2454" s="36">
        <v>41369</v>
      </c>
      <c r="H2454" s="36">
        <v>41369</v>
      </c>
      <c r="I2454" s="12">
        <v>2</v>
      </c>
      <c r="J2454" s="12">
        <v>3</v>
      </c>
      <c r="K2454" s="12">
        <v>3</v>
      </c>
      <c r="L2454" s="24" t="s">
        <v>10625</v>
      </c>
      <c r="M2454" t="str">
        <f>VLOOKUP(LEFT(Incoming_Data[[#This Row],[Object ID]],1),Lookup[#All],2,FALSE)</f>
        <v>Incident</v>
      </c>
      <c r="N2454" s="36">
        <f>IFERROR(VLOOKUP(Incoming_Data[[#This Row],[Object ID]],SP_Data[#All],2,FALSE),"")</f>
        <v>41414</v>
      </c>
      <c r="O2454" s="36" t="str">
        <f>IFERROR(VLOOKUP(Incoming_Data[[#This Row],[Object ID]],Finalized_Data[#All],2,FALSE),"")</f>
        <v/>
      </c>
      <c r="P24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4" s="6">
        <f>IFERROR(DATE(YEAR(Incoming_Data[[#This Row],[Incoming Day]]),MONTH(Incoming_Data[[#This Row],[Incoming Day]]),1),"")</f>
        <v>41365</v>
      </c>
      <c r="R2454" s="3">
        <f>DATE(YEAR(Incoming_Data[[#This Row],[Incoming Day]]),1,1)</f>
        <v>41275</v>
      </c>
      <c r="S2454" s="6">
        <f>IFERROR(DATE(YEAR(Incoming_Data[[#This Row],[Completed Day]]),MONTH(Incoming_Data[[#This Row],[Completed Day]]),1),"")</f>
        <v>41395</v>
      </c>
      <c r="T2454" s="6" t="str">
        <f>IFERROR(DATE(YEAR(Incoming_Data[[#This Row],[Confirmed Day]]),MONTH(Incoming_Data[[#This Row],[Confirmed Day]]),1),"")</f>
        <v/>
      </c>
      <c r="U2454" s="12">
        <f>IF(ISNUMBER(Incoming_Data[[#This Row],[Completed Day]]),1,0)</f>
        <v>1</v>
      </c>
      <c r="V2454" s="12">
        <f>IF(ISNUMBER(Incoming_Data[[#This Row],[Confirmed Day]]),1,0)</f>
        <v>0</v>
      </c>
      <c r="X2454" t="s">
        <v>10932</v>
      </c>
      <c r="Y2454" s="36">
        <v>41410</v>
      </c>
    </row>
    <row r="2455" spans="2:25" x14ac:dyDescent="0.25">
      <c r="B2455" s="24" t="s">
        <v>32</v>
      </c>
      <c r="C2455" s="24" t="s">
        <v>19</v>
      </c>
      <c r="D2455" s="24" t="s">
        <v>2209</v>
      </c>
      <c r="E2455" s="24" t="s">
        <v>12313</v>
      </c>
      <c r="F2455" s="24" t="s">
        <v>12314</v>
      </c>
      <c r="G2455" s="36">
        <v>41372</v>
      </c>
      <c r="H2455" s="36">
        <v>41372</v>
      </c>
      <c r="I2455" s="12">
        <v>3</v>
      </c>
      <c r="J2455" s="12">
        <v>3</v>
      </c>
      <c r="K2455" s="12">
        <v>3</v>
      </c>
      <c r="L2455" s="24" t="s">
        <v>10647</v>
      </c>
      <c r="M2455" t="str">
        <f>VLOOKUP(LEFT(Incoming_Data[[#This Row],[Object ID]],1),Lookup[#All],2,FALSE)</f>
        <v>Incident</v>
      </c>
      <c r="N2455" s="36" t="str">
        <f>IFERROR(VLOOKUP(Incoming_Data[[#This Row],[Object ID]],SP_Data[#All],2,FALSE),"")</f>
        <v/>
      </c>
      <c r="O2455" s="36" t="str">
        <f>IFERROR(VLOOKUP(Incoming_Data[[#This Row],[Object ID]],Finalized_Data[#All],2,FALSE),"")</f>
        <v/>
      </c>
      <c r="P24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5" s="6">
        <f>IFERROR(DATE(YEAR(Incoming_Data[[#This Row],[Incoming Day]]),MONTH(Incoming_Data[[#This Row],[Incoming Day]]),1),"")</f>
        <v>41365</v>
      </c>
      <c r="R2455" s="3">
        <f>DATE(YEAR(Incoming_Data[[#This Row],[Incoming Day]]),1,1)</f>
        <v>41275</v>
      </c>
      <c r="S2455" s="6" t="str">
        <f>IFERROR(DATE(YEAR(Incoming_Data[[#This Row],[Completed Day]]),MONTH(Incoming_Data[[#This Row],[Completed Day]]),1),"")</f>
        <v/>
      </c>
      <c r="T2455" s="6" t="str">
        <f>IFERROR(DATE(YEAR(Incoming_Data[[#This Row],[Confirmed Day]]),MONTH(Incoming_Data[[#This Row],[Confirmed Day]]),1),"")</f>
        <v/>
      </c>
      <c r="U2455" s="12">
        <f>IF(ISNUMBER(Incoming_Data[[#This Row],[Completed Day]]),1,0)</f>
        <v>0</v>
      </c>
      <c r="V2455" s="12">
        <f>IF(ISNUMBER(Incoming_Data[[#This Row],[Confirmed Day]]),1,0)</f>
        <v>0</v>
      </c>
      <c r="X2455" t="s">
        <v>12458</v>
      </c>
      <c r="Y2455" s="36">
        <v>41416</v>
      </c>
    </row>
    <row r="2456" spans="2:25" x14ac:dyDescent="0.25">
      <c r="B2456" s="24" t="s">
        <v>32</v>
      </c>
      <c r="C2456" s="24" t="s">
        <v>19</v>
      </c>
      <c r="D2456" s="24" t="s">
        <v>2209</v>
      </c>
      <c r="E2456" s="24" t="s">
        <v>5424</v>
      </c>
      <c r="F2456" s="24" t="s">
        <v>12315</v>
      </c>
      <c r="G2456" s="36">
        <v>41373</v>
      </c>
      <c r="H2456" s="36">
        <v>41373</v>
      </c>
      <c r="I2456" s="12">
        <v>3</v>
      </c>
      <c r="J2456" s="12">
        <v>3</v>
      </c>
      <c r="K2456" s="12">
        <v>3</v>
      </c>
      <c r="L2456" s="24" t="s">
        <v>10597</v>
      </c>
      <c r="M2456" t="str">
        <f>VLOOKUP(LEFT(Incoming_Data[[#This Row],[Object ID]],1),Lookup[#All],2,FALSE)</f>
        <v>Incident</v>
      </c>
      <c r="N2456" s="36" t="str">
        <f>IFERROR(VLOOKUP(Incoming_Data[[#This Row],[Object ID]],SP_Data[#All],2,FALSE),"")</f>
        <v/>
      </c>
      <c r="O2456" s="36">
        <f>IFERROR(VLOOKUP(Incoming_Data[[#This Row],[Object ID]],Finalized_Data[#All],2,FALSE),"")</f>
        <v>41379</v>
      </c>
      <c r="P24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456" s="6">
        <f>IFERROR(DATE(YEAR(Incoming_Data[[#This Row],[Incoming Day]]),MONTH(Incoming_Data[[#This Row],[Incoming Day]]),1),"")</f>
        <v>41365</v>
      </c>
      <c r="R2456" s="3">
        <f>DATE(YEAR(Incoming_Data[[#This Row],[Incoming Day]]),1,1)</f>
        <v>41275</v>
      </c>
      <c r="S2456" s="6" t="str">
        <f>IFERROR(DATE(YEAR(Incoming_Data[[#This Row],[Completed Day]]),MONTH(Incoming_Data[[#This Row],[Completed Day]]),1),"")</f>
        <v/>
      </c>
      <c r="T2456" s="6">
        <f>IFERROR(DATE(YEAR(Incoming_Data[[#This Row],[Confirmed Day]]),MONTH(Incoming_Data[[#This Row],[Confirmed Day]]),1),"")</f>
        <v>41365</v>
      </c>
      <c r="U2456" s="12">
        <f>IF(ISNUMBER(Incoming_Data[[#This Row],[Completed Day]]),1,0)</f>
        <v>0</v>
      </c>
      <c r="V2456" s="12">
        <f>IF(ISNUMBER(Incoming_Data[[#This Row],[Confirmed Day]]),1,0)</f>
        <v>1</v>
      </c>
      <c r="X2456" t="s">
        <v>1848</v>
      </c>
      <c r="Y2456" s="36">
        <v>41388</v>
      </c>
    </row>
    <row r="2457" spans="2:25" x14ac:dyDescent="0.25">
      <c r="B2457" s="24" t="s">
        <v>32</v>
      </c>
      <c r="C2457" s="24" t="s">
        <v>19</v>
      </c>
      <c r="D2457" s="24" t="s">
        <v>2209</v>
      </c>
      <c r="E2457" s="24" t="s">
        <v>1693</v>
      </c>
      <c r="F2457" s="24" t="s">
        <v>1694</v>
      </c>
      <c r="G2457" s="36">
        <v>41375</v>
      </c>
      <c r="H2457" s="36">
        <v>41375</v>
      </c>
      <c r="I2457" s="12">
        <v>2</v>
      </c>
      <c r="J2457" s="12">
        <v>3</v>
      </c>
      <c r="K2457" s="12">
        <v>4</v>
      </c>
      <c r="L2457" s="24" t="s">
        <v>10597</v>
      </c>
      <c r="M2457" t="str">
        <f>VLOOKUP(LEFT(Incoming_Data[[#This Row],[Object ID]],1),Lookup[#All],2,FALSE)</f>
        <v>Incident</v>
      </c>
      <c r="N2457" s="36">
        <f>IFERROR(VLOOKUP(Incoming_Data[[#This Row],[Object ID]],SP_Data[#All],2,FALSE),"")</f>
        <v>41387</v>
      </c>
      <c r="O2457" s="36">
        <f>IFERROR(VLOOKUP(Incoming_Data[[#This Row],[Object ID]],Finalized_Data[#All],2,FALSE),"")</f>
        <v>41418</v>
      </c>
      <c r="P24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7" s="6">
        <f>IFERROR(DATE(YEAR(Incoming_Data[[#This Row],[Incoming Day]]),MONTH(Incoming_Data[[#This Row],[Incoming Day]]),1),"")</f>
        <v>41365</v>
      </c>
      <c r="R2457" s="3">
        <f>DATE(YEAR(Incoming_Data[[#This Row],[Incoming Day]]),1,1)</f>
        <v>41275</v>
      </c>
      <c r="S2457" s="6">
        <f>IFERROR(DATE(YEAR(Incoming_Data[[#This Row],[Completed Day]]),MONTH(Incoming_Data[[#This Row],[Completed Day]]),1),"")</f>
        <v>41365</v>
      </c>
      <c r="T2457" s="6">
        <f>IFERROR(DATE(YEAR(Incoming_Data[[#This Row],[Confirmed Day]]),MONTH(Incoming_Data[[#This Row],[Confirmed Day]]),1),"")</f>
        <v>41395</v>
      </c>
      <c r="U2457" s="12">
        <f>IF(ISNUMBER(Incoming_Data[[#This Row],[Completed Day]]),1,0)</f>
        <v>1</v>
      </c>
      <c r="V2457" s="12">
        <f>IF(ISNUMBER(Incoming_Data[[#This Row],[Confirmed Day]]),1,0)</f>
        <v>1</v>
      </c>
      <c r="X2457" t="s">
        <v>1471</v>
      </c>
      <c r="Y2457" s="36">
        <v>41369</v>
      </c>
    </row>
    <row r="2458" spans="2:25" x14ac:dyDescent="0.25">
      <c r="B2458" s="24" t="s">
        <v>32</v>
      </c>
      <c r="C2458" s="24" t="s">
        <v>19</v>
      </c>
      <c r="D2458" s="24" t="s">
        <v>2209</v>
      </c>
      <c r="E2458" s="24" t="s">
        <v>12316</v>
      </c>
      <c r="F2458" s="24" t="s">
        <v>12317</v>
      </c>
      <c r="G2458" s="36">
        <v>41375</v>
      </c>
      <c r="H2458" s="36">
        <v>41375</v>
      </c>
      <c r="I2458" s="12">
        <v>3</v>
      </c>
      <c r="J2458" s="12">
        <v>4</v>
      </c>
      <c r="K2458" s="12">
        <v>4</v>
      </c>
      <c r="L2458" s="24" t="s">
        <v>10625</v>
      </c>
      <c r="M2458" t="str">
        <f>VLOOKUP(LEFT(Incoming_Data[[#This Row],[Object ID]],1),Lookup[#All],2,FALSE)</f>
        <v>Incident</v>
      </c>
      <c r="N2458" s="36">
        <f>IFERROR(VLOOKUP(Incoming_Data[[#This Row],[Object ID]],SP_Data[#All],2,FALSE),"")</f>
        <v>41403</v>
      </c>
      <c r="O2458" s="36" t="str">
        <f>IFERROR(VLOOKUP(Incoming_Data[[#This Row],[Object ID]],Finalized_Data[#All],2,FALSE),"")</f>
        <v/>
      </c>
      <c r="P24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8" s="6">
        <f>IFERROR(DATE(YEAR(Incoming_Data[[#This Row],[Incoming Day]]),MONTH(Incoming_Data[[#This Row],[Incoming Day]]),1),"")</f>
        <v>41365</v>
      </c>
      <c r="R2458" s="3">
        <f>DATE(YEAR(Incoming_Data[[#This Row],[Incoming Day]]),1,1)</f>
        <v>41275</v>
      </c>
      <c r="S2458" s="6">
        <f>IFERROR(DATE(YEAR(Incoming_Data[[#This Row],[Completed Day]]),MONTH(Incoming_Data[[#This Row],[Completed Day]]),1),"")</f>
        <v>41395</v>
      </c>
      <c r="T2458" s="6" t="str">
        <f>IFERROR(DATE(YEAR(Incoming_Data[[#This Row],[Confirmed Day]]),MONTH(Incoming_Data[[#This Row],[Confirmed Day]]),1),"")</f>
        <v/>
      </c>
      <c r="U2458" s="12">
        <f>IF(ISNUMBER(Incoming_Data[[#This Row],[Completed Day]]),1,0)</f>
        <v>1</v>
      </c>
      <c r="V2458" s="12">
        <f>IF(ISNUMBER(Incoming_Data[[#This Row],[Confirmed Day]]),1,0)</f>
        <v>0</v>
      </c>
      <c r="X2458" t="s">
        <v>1106</v>
      </c>
      <c r="Y2458" s="36">
        <v>41394</v>
      </c>
    </row>
    <row r="2459" spans="2:25" x14ac:dyDescent="0.25">
      <c r="B2459" s="24" t="s">
        <v>32</v>
      </c>
      <c r="C2459" s="24" t="s">
        <v>19</v>
      </c>
      <c r="D2459" s="24" t="s">
        <v>2209</v>
      </c>
      <c r="E2459" s="24" t="s">
        <v>1695</v>
      </c>
      <c r="F2459" s="24" t="s">
        <v>1696</v>
      </c>
      <c r="G2459" s="36">
        <v>41379</v>
      </c>
      <c r="H2459" s="36">
        <v>41379</v>
      </c>
      <c r="I2459" s="12">
        <v>2</v>
      </c>
      <c r="J2459" s="12">
        <v>3</v>
      </c>
      <c r="K2459" s="12">
        <v>3</v>
      </c>
      <c r="L2459" s="24" t="s">
        <v>10597</v>
      </c>
      <c r="M2459" t="str">
        <f>VLOOKUP(LEFT(Incoming_Data[[#This Row],[Object ID]],1),Lookup[#All],2,FALSE)</f>
        <v>Incident</v>
      </c>
      <c r="N2459" s="36">
        <f>IFERROR(VLOOKUP(Incoming_Data[[#This Row],[Object ID]],SP_Data[#All],2,FALSE),"")</f>
        <v>41381</v>
      </c>
      <c r="O2459" s="36">
        <f>IFERROR(VLOOKUP(Incoming_Data[[#This Row],[Object ID]],Finalized_Data[#All],2,FALSE),"")</f>
        <v>41381</v>
      </c>
      <c r="P24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59" s="6">
        <f>IFERROR(DATE(YEAR(Incoming_Data[[#This Row],[Incoming Day]]),MONTH(Incoming_Data[[#This Row],[Incoming Day]]),1),"")</f>
        <v>41365</v>
      </c>
      <c r="R2459" s="3">
        <f>DATE(YEAR(Incoming_Data[[#This Row],[Incoming Day]]),1,1)</f>
        <v>41275</v>
      </c>
      <c r="S2459" s="6">
        <f>IFERROR(DATE(YEAR(Incoming_Data[[#This Row],[Completed Day]]),MONTH(Incoming_Data[[#This Row],[Completed Day]]),1),"")</f>
        <v>41365</v>
      </c>
      <c r="T2459" s="6">
        <f>IFERROR(DATE(YEAR(Incoming_Data[[#This Row],[Confirmed Day]]),MONTH(Incoming_Data[[#This Row],[Confirmed Day]]),1),"")</f>
        <v>41365</v>
      </c>
      <c r="U2459" s="12">
        <f>IF(ISNUMBER(Incoming_Data[[#This Row],[Completed Day]]),1,0)</f>
        <v>1</v>
      </c>
      <c r="V2459" s="12">
        <f>IF(ISNUMBER(Incoming_Data[[#This Row],[Confirmed Day]]),1,0)</f>
        <v>1</v>
      </c>
      <c r="X2459" t="s">
        <v>1965</v>
      </c>
      <c r="Y2459" s="36">
        <v>41387</v>
      </c>
    </row>
    <row r="2460" spans="2:25" x14ac:dyDescent="0.25">
      <c r="B2460" s="24" t="s">
        <v>32</v>
      </c>
      <c r="C2460" s="24" t="s">
        <v>19</v>
      </c>
      <c r="D2460" s="24" t="s">
        <v>2209</v>
      </c>
      <c r="E2460" s="24" t="s">
        <v>12318</v>
      </c>
      <c r="F2460" s="24" t="s">
        <v>12319</v>
      </c>
      <c r="G2460" s="36">
        <v>41380</v>
      </c>
      <c r="H2460" s="36">
        <v>41380</v>
      </c>
      <c r="I2460" s="12">
        <v>3</v>
      </c>
      <c r="J2460" s="12">
        <v>3</v>
      </c>
      <c r="K2460" s="12">
        <v>4</v>
      </c>
      <c r="L2460" s="24" t="s">
        <v>10625</v>
      </c>
      <c r="M2460" t="str">
        <f>VLOOKUP(LEFT(Incoming_Data[[#This Row],[Object ID]],1),Lookup[#All],2,FALSE)</f>
        <v>Incident</v>
      </c>
      <c r="N2460" s="36">
        <f>IFERROR(VLOOKUP(Incoming_Data[[#This Row],[Object ID]],SP_Data[#All],2,FALSE),"")</f>
        <v>41418</v>
      </c>
      <c r="O2460" s="36" t="str">
        <f>IFERROR(VLOOKUP(Incoming_Data[[#This Row],[Object ID]],Finalized_Data[#All],2,FALSE),"")</f>
        <v/>
      </c>
      <c r="P24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0" s="6">
        <f>IFERROR(DATE(YEAR(Incoming_Data[[#This Row],[Incoming Day]]),MONTH(Incoming_Data[[#This Row],[Incoming Day]]),1),"")</f>
        <v>41365</v>
      </c>
      <c r="R2460" s="3">
        <f>DATE(YEAR(Incoming_Data[[#This Row],[Incoming Day]]),1,1)</f>
        <v>41275</v>
      </c>
      <c r="S2460" s="6">
        <f>IFERROR(DATE(YEAR(Incoming_Data[[#This Row],[Completed Day]]),MONTH(Incoming_Data[[#This Row],[Completed Day]]),1),"")</f>
        <v>41395</v>
      </c>
      <c r="T2460" s="6" t="str">
        <f>IFERROR(DATE(YEAR(Incoming_Data[[#This Row],[Confirmed Day]]),MONTH(Incoming_Data[[#This Row],[Confirmed Day]]),1),"")</f>
        <v/>
      </c>
      <c r="U2460" s="12">
        <f>IF(ISNUMBER(Incoming_Data[[#This Row],[Completed Day]]),1,0)</f>
        <v>1</v>
      </c>
      <c r="V2460" s="12">
        <f>IF(ISNUMBER(Incoming_Data[[#This Row],[Confirmed Day]]),1,0)</f>
        <v>0</v>
      </c>
      <c r="X2460" t="s">
        <v>1689</v>
      </c>
      <c r="Y2460" s="36">
        <v>41381</v>
      </c>
    </row>
    <row r="2461" spans="2:25" x14ac:dyDescent="0.25">
      <c r="B2461" s="24" t="s">
        <v>32</v>
      </c>
      <c r="C2461" s="24" t="s">
        <v>19</v>
      </c>
      <c r="D2461" s="24" t="s">
        <v>2209</v>
      </c>
      <c r="E2461" s="24" t="s">
        <v>1699</v>
      </c>
      <c r="F2461" s="24" t="s">
        <v>1700</v>
      </c>
      <c r="G2461" s="36">
        <v>41382</v>
      </c>
      <c r="H2461" s="36">
        <v>41382</v>
      </c>
      <c r="I2461" s="12">
        <v>3</v>
      </c>
      <c r="J2461" s="12">
        <v>4</v>
      </c>
      <c r="K2461" s="12">
        <v>4</v>
      </c>
      <c r="L2461" s="24" t="s">
        <v>10597</v>
      </c>
      <c r="M2461" t="str">
        <f>VLOOKUP(LEFT(Incoming_Data[[#This Row],[Object ID]],1),Lookup[#All],2,FALSE)</f>
        <v>Incident</v>
      </c>
      <c r="N2461" s="36">
        <f>IFERROR(VLOOKUP(Incoming_Data[[#This Row],[Object ID]],SP_Data[#All],2,FALSE),"")</f>
        <v>41410</v>
      </c>
      <c r="O2461" s="36">
        <f>IFERROR(VLOOKUP(Incoming_Data[[#This Row],[Object ID]],Finalized_Data[#All],2,FALSE),"")</f>
        <v>41410</v>
      </c>
      <c r="P24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1" s="6">
        <f>IFERROR(DATE(YEAR(Incoming_Data[[#This Row],[Incoming Day]]),MONTH(Incoming_Data[[#This Row],[Incoming Day]]),1),"")</f>
        <v>41365</v>
      </c>
      <c r="R2461" s="3">
        <f>DATE(YEAR(Incoming_Data[[#This Row],[Incoming Day]]),1,1)</f>
        <v>41275</v>
      </c>
      <c r="S2461" s="6">
        <f>IFERROR(DATE(YEAR(Incoming_Data[[#This Row],[Completed Day]]),MONTH(Incoming_Data[[#This Row],[Completed Day]]),1),"")</f>
        <v>41395</v>
      </c>
      <c r="T2461" s="6">
        <f>IFERROR(DATE(YEAR(Incoming_Data[[#This Row],[Confirmed Day]]),MONTH(Incoming_Data[[#This Row],[Confirmed Day]]),1),"")</f>
        <v>41395</v>
      </c>
      <c r="U2461" s="12">
        <f>IF(ISNUMBER(Incoming_Data[[#This Row],[Completed Day]]),1,0)</f>
        <v>1</v>
      </c>
      <c r="V2461" s="12">
        <f>IF(ISNUMBER(Incoming_Data[[#This Row],[Confirmed Day]]),1,0)</f>
        <v>1</v>
      </c>
      <c r="X2461" t="s">
        <v>1108</v>
      </c>
      <c r="Y2461" s="36">
        <v>41382</v>
      </c>
    </row>
    <row r="2462" spans="2:25" x14ac:dyDescent="0.25">
      <c r="B2462" s="24" t="s">
        <v>32</v>
      </c>
      <c r="C2462" s="24" t="s">
        <v>19</v>
      </c>
      <c r="D2462" s="24" t="s">
        <v>2209</v>
      </c>
      <c r="E2462" s="24" t="s">
        <v>1701</v>
      </c>
      <c r="F2462" s="24" t="s">
        <v>1702</v>
      </c>
      <c r="G2462" s="36">
        <v>41383</v>
      </c>
      <c r="H2462" s="36">
        <v>41383</v>
      </c>
      <c r="I2462" s="12">
        <v>2</v>
      </c>
      <c r="J2462" s="12">
        <v>3</v>
      </c>
      <c r="K2462" s="12">
        <v>4</v>
      </c>
      <c r="L2462" s="24" t="s">
        <v>10597</v>
      </c>
      <c r="M2462" t="str">
        <f>VLOOKUP(LEFT(Incoming_Data[[#This Row],[Object ID]],1),Lookup[#All],2,FALSE)</f>
        <v>Incident</v>
      </c>
      <c r="N2462" s="36">
        <f>IFERROR(VLOOKUP(Incoming_Data[[#This Row],[Object ID]],SP_Data[#All],2,FALSE),"")</f>
        <v>41422</v>
      </c>
      <c r="O2462" s="36">
        <f>IFERROR(VLOOKUP(Incoming_Data[[#This Row],[Object ID]],Finalized_Data[#All],2,FALSE),"")</f>
        <v>41422</v>
      </c>
      <c r="P24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2" s="6">
        <f>IFERROR(DATE(YEAR(Incoming_Data[[#This Row],[Incoming Day]]),MONTH(Incoming_Data[[#This Row],[Incoming Day]]),1),"")</f>
        <v>41365</v>
      </c>
      <c r="R2462" s="3">
        <f>DATE(YEAR(Incoming_Data[[#This Row],[Incoming Day]]),1,1)</f>
        <v>41275</v>
      </c>
      <c r="S2462" s="6">
        <f>IFERROR(DATE(YEAR(Incoming_Data[[#This Row],[Completed Day]]),MONTH(Incoming_Data[[#This Row],[Completed Day]]),1),"")</f>
        <v>41395</v>
      </c>
      <c r="T2462" s="6">
        <f>IFERROR(DATE(YEAR(Incoming_Data[[#This Row],[Confirmed Day]]),MONTH(Incoming_Data[[#This Row],[Confirmed Day]]),1),"")</f>
        <v>41395</v>
      </c>
      <c r="U2462" s="12">
        <f>IF(ISNUMBER(Incoming_Data[[#This Row],[Completed Day]]),1,0)</f>
        <v>1</v>
      </c>
      <c r="V2462" s="12">
        <f>IF(ISNUMBER(Incoming_Data[[#This Row],[Confirmed Day]]),1,0)</f>
        <v>1</v>
      </c>
      <c r="X2462" t="s">
        <v>1110</v>
      </c>
      <c r="Y2462" s="36">
        <v>41382</v>
      </c>
    </row>
    <row r="2463" spans="2:25" x14ac:dyDescent="0.25">
      <c r="B2463" s="24" t="s">
        <v>32</v>
      </c>
      <c r="C2463" s="24" t="s">
        <v>19</v>
      </c>
      <c r="D2463" s="24" t="s">
        <v>2209</v>
      </c>
      <c r="E2463" s="24" t="s">
        <v>12320</v>
      </c>
      <c r="F2463" s="24" t="s">
        <v>12321</v>
      </c>
      <c r="G2463" s="36">
        <v>41386</v>
      </c>
      <c r="H2463" s="36">
        <v>41386</v>
      </c>
      <c r="I2463" s="12">
        <v>1</v>
      </c>
      <c r="J2463" s="12">
        <v>3</v>
      </c>
      <c r="K2463" s="12">
        <v>3</v>
      </c>
      <c r="L2463" s="24" t="s">
        <v>10625</v>
      </c>
      <c r="M2463" t="str">
        <f>VLOOKUP(LEFT(Incoming_Data[[#This Row],[Object ID]],1),Lookup[#All],2,FALSE)</f>
        <v>Incident</v>
      </c>
      <c r="N2463" s="36">
        <f>IFERROR(VLOOKUP(Incoming_Data[[#This Row],[Object ID]],SP_Data[#All],2,FALSE),"")</f>
        <v>41402</v>
      </c>
      <c r="O2463" s="36" t="str">
        <f>IFERROR(VLOOKUP(Incoming_Data[[#This Row],[Object ID]],Finalized_Data[#All],2,FALSE),"")</f>
        <v/>
      </c>
      <c r="P24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3" s="6">
        <f>IFERROR(DATE(YEAR(Incoming_Data[[#This Row],[Incoming Day]]),MONTH(Incoming_Data[[#This Row],[Incoming Day]]),1),"")</f>
        <v>41365</v>
      </c>
      <c r="R2463" s="3">
        <f>DATE(YEAR(Incoming_Data[[#This Row],[Incoming Day]]),1,1)</f>
        <v>41275</v>
      </c>
      <c r="S2463" s="6">
        <f>IFERROR(DATE(YEAR(Incoming_Data[[#This Row],[Completed Day]]),MONTH(Incoming_Data[[#This Row],[Completed Day]]),1),"")</f>
        <v>41395</v>
      </c>
      <c r="T2463" s="6" t="str">
        <f>IFERROR(DATE(YEAR(Incoming_Data[[#This Row],[Confirmed Day]]),MONTH(Incoming_Data[[#This Row],[Confirmed Day]]),1),"")</f>
        <v/>
      </c>
      <c r="U2463" s="12">
        <f>IF(ISNUMBER(Incoming_Data[[#This Row],[Completed Day]]),1,0)</f>
        <v>1</v>
      </c>
      <c r="V2463" s="12">
        <f>IF(ISNUMBER(Incoming_Data[[#This Row],[Confirmed Day]]),1,0)</f>
        <v>0</v>
      </c>
      <c r="X2463" t="s">
        <v>11634</v>
      </c>
      <c r="Y2463" s="36">
        <v>41408</v>
      </c>
    </row>
    <row r="2464" spans="2:25" x14ac:dyDescent="0.25">
      <c r="B2464" s="24" t="s">
        <v>32</v>
      </c>
      <c r="C2464" s="24" t="s">
        <v>19</v>
      </c>
      <c r="D2464" s="24" t="s">
        <v>2209</v>
      </c>
      <c r="E2464" s="24" t="s">
        <v>1703</v>
      </c>
      <c r="F2464" s="24" t="s">
        <v>1704</v>
      </c>
      <c r="G2464" s="36">
        <v>41387</v>
      </c>
      <c r="H2464" s="36">
        <v>41387</v>
      </c>
      <c r="I2464" s="12">
        <v>4</v>
      </c>
      <c r="J2464" s="12">
        <v>4</v>
      </c>
      <c r="K2464" s="12">
        <v>4</v>
      </c>
      <c r="L2464" s="24" t="s">
        <v>10597</v>
      </c>
      <c r="M2464" t="str">
        <f>VLOOKUP(LEFT(Incoming_Data[[#This Row],[Object ID]],1),Lookup[#All],2,FALSE)</f>
        <v>Incident</v>
      </c>
      <c r="N2464" s="36" t="str">
        <f>IFERROR(VLOOKUP(Incoming_Data[[#This Row],[Object ID]],SP_Data[#All],2,FALSE),"")</f>
        <v/>
      </c>
      <c r="O2464" s="36">
        <f>IFERROR(VLOOKUP(Incoming_Data[[#This Row],[Object ID]],Finalized_Data[#All],2,FALSE),"")</f>
        <v>41394</v>
      </c>
      <c r="P24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464" s="6">
        <f>IFERROR(DATE(YEAR(Incoming_Data[[#This Row],[Incoming Day]]),MONTH(Incoming_Data[[#This Row],[Incoming Day]]),1),"")</f>
        <v>41365</v>
      </c>
      <c r="R2464" s="3">
        <f>DATE(YEAR(Incoming_Data[[#This Row],[Incoming Day]]),1,1)</f>
        <v>41275</v>
      </c>
      <c r="S2464" s="6" t="str">
        <f>IFERROR(DATE(YEAR(Incoming_Data[[#This Row],[Completed Day]]),MONTH(Incoming_Data[[#This Row],[Completed Day]]),1),"")</f>
        <v/>
      </c>
      <c r="T2464" s="6">
        <f>IFERROR(DATE(YEAR(Incoming_Data[[#This Row],[Confirmed Day]]),MONTH(Incoming_Data[[#This Row],[Confirmed Day]]),1),"")</f>
        <v>41365</v>
      </c>
      <c r="U2464" s="12">
        <f>IF(ISNUMBER(Incoming_Data[[#This Row],[Completed Day]]),1,0)</f>
        <v>0</v>
      </c>
      <c r="V2464" s="12">
        <f>IF(ISNUMBER(Incoming_Data[[#This Row],[Confirmed Day]]),1,0)</f>
        <v>1</v>
      </c>
      <c r="X2464" t="s">
        <v>1112</v>
      </c>
      <c r="Y2464" s="36">
        <v>41379</v>
      </c>
    </row>
    <row r="2465" spans="2:25" x14ac:dyDescent="0.25">
      <c r="B2465" s="24" t="s">
        <v>32</v>
      </c>
      <c r="C2465" s="24" t="s">
        <v>19</v>
      </c>
      <c r="D2465" s="24" t="s">
        <v>2209</v>
      </c>
      <c r="E2465" s="24" t="s">
        <v>1713</v>
      </c>
      <c r="F2465" s="24" t="s">
        <v>1714</v>
      </c>
      <c r="G2465" s="36">
        <v>41390</v>
      </c>
      <c r="H2465" s="36">
        <v>41390</v>
      </c>
      <c r="I2465" s="12">
        <v>1</v>
      </c>
      <c r="J2465" s="12">
        <v>2</v>
      </c>
      <c r="K2465" s="12">
        <v>2</v>
      </c>
      <c r="L2465" s="24" t="s">
        <v>10597</v>
      </c>
      <c r="M2465" t="str">
        <f>VLOOKUP(LEFT(Incoming_Data[[#This Row],[Object ID]],1),Lookup[#All],2,FALSE)</f>
        <v>Incident</v>
      </c>
      <c r="N2465" s="36">
        <f>IFERROR(VLOOKUP(Incoming_Data[[#This Row],[Object ID]],SP_Data[#All],2,FALSE),"")</f>
        <v>41394</v>
      </c>
      <c r="O2465" s="36">
        <f>IFERROR(VLOOKUP(Incoming_Data[[#This Row],[Object ID]],Finalized_Data[#All],2,FALSE),"")</f>
        <v>41400</v>
      </c>
      <c r="P24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5" s="6">
        <f>IFERROR(DATE(YEAR(Incoming_Data[[#This Row],[Incoming Day]]),MONTH(Incoming_Data[[#This Row],[Incoming Day]]),1),"")</f>
        <v>41365</v>
      </c>
      <c r="R2465" s="3">
        <f>DATE(YEAR(Incoming_Data[[#This Row],[Incoming Day]]),1,1)</f>
        <v>41275</v>
      </c>
      <c r="S2465" s="6">
        <f>IFERROR(DATE(YEAR(Incoming_Data[[#This Row],[Completed Day]]),MONTH(Incoming_Data[[#This Row],[Completed Day]]),1),"")</f>
        <v>41365</v>
      </c>
      <c r="T2465" s="6">
        <f>IFERROR(DATE(YEAR(Incoming_Data[[#This Row],[Confirmed Day]]),MONTH(Incoming_Data[[#This Row],[Confirmed Day]]),1),"")</f>
        <v>41395</v>
      </c>
      <c r="U2465" s="12">
        <f>IF(ISNUMBER(Incoming_Data[[#This Row],[Completed Day]]),1,0)</f>
        <v>1</v>
      </c>
      <c r="V2465" s="12">
        <f>IF(ISNUMBER(Incoming_Data[[#This Row],[Confirmed Day]]),1,0)</f>
        <v>1</v>
      </c>
      <c r="X2465" t="s">
        <v>11031</v>
      </c>
      <c r="Y2465" s="36">
        <v>41418</v>
      </c>
    </row>
    <row r="2466" spans="2:25" x14ac:dyDescent="0.25">
      <c r="B2466" s="24" t="s">
        <v>32</v>
      </c>
      <c r="C2466" s="24" t="s">
        <v>19</v>
      </c>
      <c r="D2466" s="24" t="s">
        <v>2209</v>
      </c>
      <c r="E2466" s="24" t="s">
        <v>3520</v>
      </c>
      <c r="F2466" s="24" t="s">
        <v>12322</v>
      </c>
      <c r="G2466" s="36">
        <v>41394</v>
      </c>
      <c r="H2466" s="36">
        <v>41394</v>
      </c>
      <c r="I2466" s="12">
        <v>3</v>
      </c>
      <c r="J2466" s="12">
        <v>4</v>
      </c>
      <c r="K2466" s="12">
        <v>4</v>
      </c>
      <c r="L2466" s="24" t="s">
        <v>10597</v>
      </c>
      <c r="M2466" t="str">
        <f>VLOOKUP(LEFT(Incoming_Data[[#This Row],[Object ID]],1),Lookup[#All],2,FALSE)</f>
        <v>Incident</v>
      </c>
      <c r="N2466" s="36" t="str">
        <f>IFERROR(VLOOKUP(Incoming_Data[[#This Row],[Object ID]],SP_Data[#All],2,FALSE),"")</f>
        <v/>
      </c>
      <c r="O2466" s="36">
        <f>IFERROR(VLOOKUP(Incoming_Data[[#This Row],[Object ID]],Finalized_Data[#All],2,FALSE),"")</f>
        <v>41396</v>
      </c>
      <c r="P24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466" s="6">
        <f>IFERROR(DATE(YEAR(Incoming_Data[[#This Row],[Incoming Day]]),MONTH(Incoming_Data[[#This Row],[Incoming Day]]),1),"")</f>
        <v>41365</v>
      </c>
      <c r="R2466" s="3">
        <f>DATE(YEAR(Incoming_Data[[#This Row],[Incoming Day]]),1,1)</f>
        <v>41275</v>
      </c>
      <c r="S2466" s="6" t="str">
        <f>IFERROR(DATE(YEAR(Incoming_Data[[#This Row],[Completed Day]]),MONTH(Incoming_Data[[#This Row],[Completed Day]]),1),"")</f>
        <v/>
      </c>
      <c r="T2466" s="6">
        <f>IFERROR(DATE(YEAR(Incoming_Data[[#This Row],[Confirmed Day]]),MONTH(Incoming_Data[[#This Row],[Confirmed Day]]),1),"")</f>
        <v>41395</v>
      </c>
      <c r="U2466" s="12">
        <f>IF(ISNUMBER(Incoming_Data[[#This Row],[Completed Day]]),1,0)</f>
        <v>0</v>
      </c>
      <c r="V2466" s="12">
        <f>IF(ISNUMBER(Incoming_Data[[#This Row],[Confirmed Day]]),1,0)</f>
        <v>1</v>
      </c>
      <c r="X2466" t="s">
        <v>1114</v>
      </c>
      <c r="Y2466" s="36">
        <v>41416</v>
      </c>
    </row>
    <row r="2467" spans="2:25" x14ac:dyDescent="0.25">
      <c r="B2467" s="24" t="s">
        <v>32</v>
      </c>
      <c r="C2467" s="24" t="s">
        <v>19</v>
      </c>
      <c r="D2467" s="24" t="s">
        <v>2209</v>
      </c>
      <c r="E2467" s="24" t="s">
        <v>1715</v>
      </c>
      <c r="F2467" s="24" t="s">
        <v>1716</v>
      </c>
      <c r="G2467" s="36">
        <v>41394</v>
      </c>
      <c r="H2467" s="36">
        <v>41394</v>
      </c>
      <c r="I2467" s="12">
        <v>2</v>
      </c>
      <c r="J2467" s="12">
        <v>3</v>
      </c>
      <c r="K2467" s="12">
        <v>4</v>
      </c>
      <c r="L2467" s="24" t="s">
        <v>10597</v>
      </c>
      <c r="M2467" t="str">
        <f>VLOOKUP(LEFT(Incoming_Data[[#This Row],[Object ID]],1),Lookup[#All],2,FALSE)</f>
        <v>Incident</v>
      </c>
      <c r="N2467" s="36">
        <f>IFERROR(VLOOKUP(Incoming_Data[[#This Row],[Object ID]],SP_Data[#All],2,FALSE),"")</f>
        <v>41408</v>
      </c>
      <c r="O2467" s="36">
        <f>IFERROR(VLOOKUP(Incoming_Data[[#This Row],[Object ID]],Finalized_Data[#All],2,FALSE),"")</f>
        <v>41409</v>
      </c>
      <c r="P24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7" s="6">
        <f>IFERROR(DATE(YEAR(Incoming_Data[[#This Row],[Incoming Day]]),MONTH(Incoming_Data[[#This Row],[Incoming Day]]),1),"")</f>
        <v>41365</v>
      </c>
      <c r="R2467" s="3">
        <f>DATE(YEAR(Incoming_Data[[#This Row],[Incoming Day]]),1,1)</f>
        <v>41275</v>
      </c>
      <c r="S2467" s="6">
        <f>IFERROR(DATE(YEAR(Incoming_Data[[#This Row],[Completed Day]]),MONTH(Incoming_Data[[#This Row],[Completed Day]]),1),"")</f>
        <v>41395</v>
      </c>
      <c r="T2467" s="6">
        <f>IFERROR(DATE(YEAR(Incoming_Data[[#This Row],[Confirmed Day]]),MONTH(Incoming_Data[[#This Row],[Confirmed Day]]),1),"")</f>
        <v>41395</v>
      </c>
      <c r="U2467" s="12">
        <f>IF(ISNUMBER(Incoming_Data[[#This Row],[Completed Day]]),1,0)</f>
        <v>1</v>
      </c>
      <c r="V2467" s="12">
        <f>IF(ISNUMBER(Incoming_Data[[#This Row],[Confirmed Day]]),1,0)</f>
        <v>1</v>
      </c>
      <c r="X2467" t="s">
        <v>1473</v>
      </c>
      <c r="Y2467" s="36">
        <v>41373</v>
      </c>
    </row>
    <row r="2468" spans="2:25" x14ac:dyDescent="0.25">
      <c r="B2468" s="24" t="s">
        <v>32</v>
      </c>
      <c r="C2468" s="24" t="s">
        <v>19</v>
      </c>
      <c r="D2468" s="24" t="s">
        <v>2209</v>
      </c>
      <c r="E2468" s="24" t="s">
        <v>12323</v>
      </c>
      <c r="F2468" s="24" t="s">
        <v>1519</v>
      </c>
      <c r="G2468" s="36">
        <v>41395</v>
      </c>
      <c r="H2468" s="36">
        <v>41395</v>
      </c>
      <c r="I2468" s="12">
        <v>3</v>
      </c>
      <c r="J2468" s="12">
        <v>3</v>
      </c>
      <c r="K2468" s="12">
        <v>3</v>
      </c>
      <c r="L2468" s="24" t="s">
        <v>10625</v>
      </c>
      <c r="M2468" t="str">
        <f>VLOOKUP(LEFT(Incoming_Data[[#This Row],[Object ID]],1),Lookup[#All],2,FALSE)</f>
        <v>Incident</v>
      </c>
      <c r="N2468" s="36">
        <f>IFERROR(VLOOKUP(Incoming_Data[[#This Row],[Object ID]],SP_Data[#All],2,FALSE),"")</f>
        <v>41401</v>
      </c>
      <c r="O2468" s="36" t="str">
        <f>IFERROR(VLOOKUP(Incoming_Data[[#This Row],[Object ID]],Finalized_Data[#All],2,FALSE),"")</f>
        <v/>
      </c>
      <c r="P24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8" s="6">
        <f>IFERROR(DATE(YEAR(Incoming_Data[[#This Row],[Incoming Day]]),MONTH(Incoming_Data[[#This Row],[Incoming Day]]),1),"")</f>
        <v>41395</v>
      </c>
      <c r="R2468" s="3">
        <f>DATE(YEAR(Incoming_Data[[#This Row],[Incoming Day]]),1,1)</f>
        <v>41275</v>
      </c>
      <c r="S2468" s="6">
        <f>IFERROR(DATE(YEAR(Incoming_Data[[#This Row],[Completed Day]]),MONTH(Incoming_Data[[#This Row],[Completed Day]]),1),"")</f>
        <v>41395</v>
      </c>
      <c r="T2468" s="6" t="str">
        <f>IFERROR(DATE(YEAR(Incoming_Data[[#This Row],[Confirmed Day]]),MONTH(Incoming_Data[[#This Row],[Confirmed Day]]),1),"")</f>
        <v/>
      </c>
      <c r="U2468" s="12">
        <f>IF(ISNUMBER(Incoming_Data[[#This Row],[Completed Day]]),1,0)</f>
        <v>1</v>
      </c>
      <c r="V2468" s="12">
        <f>IF(ISNUMBER(Incoming_Data[[#This Row],[Confirmed Day]]),1,0)</f>
        <v>0</v>
      </c>
      <c r="X2468" t="s">
        <v>1475</v>
      </c>
      <c r="Y2468" s="36">
        <v>41373</v>
      </c>
    </row>
    <row r="2469" spans="2:25" x14ac:dyDescent="0.25">
      <c r="B2469" s="24" t="s">
        <v>32</v>
      </c>
      <c r="C2469" s="24" t="s">
        <v>19</v>
      </c>
      <c r="D2469" s="24" t="s">
        <v>2209</v>
      </c>
      <c r="E2469" s="24" t="s">
        <v>12324</v>
      </c>
      <c r="F2469" s="24" t="s">
        <v>12325</v>
      </c>
      <c r="G2469" s="36">
        <v>41395</v>
      </c>
      <c r="H2469" s="36">
        <v>41395</v>
      </c>
      <c r="I2469" s="12">
        <v>3</v>
      </c>
      <c r="J2469" s="12">
        <v>3</v>
      </c>
      <c r="K2469" s="12">
        <v>3</v>
      </c>
      <c r="L2469" s="24" t="s">
        <v>10625</v>
      </c>
      <c r="M2469" t="str">
        <f>VLOOKUP(LEFT(Incoming_Data[[#This Row],[Object ID]],1),Lookup[#All],2,FALSE)</f>
        <v>Incident</v>
      </c>
      <c r="N2469" s="36">
        <f>IFERROR(VLOOKUP(Incoming_Data[[#This Row],[Object ID]],SP_Data[#All],2,FALSE),"")</f>
        <v>41404</v>
      </c>
      <c r="O2469" s="36" t="str">
        <f>IFERROR(VLOOKUP(Incoming_Data[[#This Row],[Object ID]],Finalized_Data[#All],2,FALSE),"")</f>
        <v/>
      </c>
      <c r="P24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69" s="6">
        <f>IFERROR(DATE(YEAR(Incoming_Data[[#This Row],[Incoming Day]]),MONTH(Incoming_Data[[#This Row],[Incoming Day]]),1),"")</f>
        <v>41395</v>
      </c>
      <c r="R2469" s="3">
        <f>DATE(YEAR(Incoming_Data[[#This Row],[Incoming Day]]),1,1)</f>
        <v>41275</v>
      </c>
      <c r="S2469" s="6">
        <f>IFERROR(DATE(YEAR(Incoming_Data[[#This Row],[Completed Day]]),MONTH(Incoming_Data[[#This Row],[Completed Day]]),1),"")</f>
        <v>41395</v>
      </c>
      <c r="T2469" s="6" t="str">
        <f>IFERROR(DATE(YEAR(Incoming_Data[[#This Row],[Confirmed Day]]),MONTH(Incoming_Data[[#This Row],[Confirmed Day]]),1),"")</f>
        <v/>
      </c>
      <c r="U2469" s="12">
        <f>IF(ISNUMBER(Incoming_Data[[#This Row],[Completed Day]]),1,0)</f>
        <v>1</v>
      </c>
      <c r="V2469" s="12">
        <f>IF(ISNUMBER(Incoming_Data[[#This Row],[Confirmed Day]]),1,0)</f>
        <v>0</v>
      </c>
      <c r="X2469" t="s">
        <v>1116</v>
      </c>
      <c r="Y2469" s="36">
        <v>41375</v>
      </c>
    </row>
    <row r="2470" spans="2:25" x14ac:dyDescent="0.25">
      <c r="B2470" s="24" t="s">
        <v>32</v>
      </c>
      <c r="C2470" s="24" t="s">
        <v>19</v>
      </c>
      <c r="D2470" s="24" t="s">
        <v>2209</v>
      </c>
      <c r="E2470" s="24" t="s">
        <v>1721</v>
      </c>
      <c r="F2470" s="24" t="s">
        <v>1722</v>
      </c>
      <c r="G2470" s="36">
        <v>41401</v>
      </c>
      <c r="H2470" s="36">
        <v>41401</v>
      </c>
      <c r="I2470" s="12">
        <v>2</v>
      </c>
      <c r="J2470" s="12">
        <v>3</v>
      </c>
      <c r="K2470" s="12">
        <v>3</v>
      </c>
      <c r="L2470" s="24" t="s">
        <v>10597</v>
      </c>
      <c r="M2470" t="str">
        <f>VLOOKUP(LEFT(Incoming_Data[[#This Row],[Object ID]],1),Lookup[#All],2,FALSE)</f>
        <v>Incident</v>
      </c>
      <c r="N2470" s="36">
        <f>IFERROR(VLOOKUP(Incoming_Data[[#This Row],[Object ID]],SP_Data[#All],2,FALSE),"")</f>
        <v>41403</v>
      </c>
      <c r="O2470" s="36">
        <f>IFERROR(VLOOKUP(Incoming_Data[[#This Row],[Object ID]],Finalized_Data[#All],2,FALSE),"")</f>
        <v>41403</v>
      </c>
      <c r="P24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0" s="6">
        <f>IFERROR(DATE(YEAR(Incoming_Data[[#This Row],[Incoming Day]]),MONTH(Incoming_Data[[#This Row],[Incoming Day]]),1),"")</f>
        <v>41395</v>
      </c>
      <c r="R2470" s="3">
        <f>DATE(YEAR(Incoming_Data[[#This Row],[Incoming Day]]),1,1)</f>
        <v>41275</v>
      </c>
      <c r="S2470" s="6">
        <f>IFERROR(DATE(YEAR(Incoming_Data[[#This Row],[Completed Day]]),MONTH(Incoming_Data[[#This Row],[Completed Day]]),1),"")</f>
        <v>41395</v>
      </c>
      <c r="T2470" s="6">
        <f>IFERROR(DATE(YEAR(Incoming_Data[[#This Row],[Confirmed Day]]),MONTH(Incoming_Data[[#This Row],[Confirmed Day]]),1),"")</f>
        <v>41395</v>
      </c>
      <c r="U2470" s="12">
        <f>IF(ISNUMBER(Incoming_Data[[#This Row],[Completed Day]]),1,0)</f>
        <v>1</v>
      </c>
      <c r="V2470" s="12">
        <f>IF(ISNUMBER(Incoming_Data[[#This Row],[Confirmed Day]]),1,0)</f>
        <v>1</v>
      </c>
      <c r="X2470" t="s">
        <v>1477</v>
      </c>
      <c r="Y2470" s="36">
        <v>41381</v>
      </c>
    </row>
    <row r="2471" spans="2:25" x14ac:dyDescent="0.25">
      <c r="B2471" s="24" t="s">
        <v>32</v>
      </c>
      <c r="C2471" s="24" t="s">
        <v>19</v>
      </c>
      <c r="D2471" s="24" t="s">
        <v>2209</v>
      </c>
      <c r="E2471" s="24" t="s">
        <v>12326</v>
      </c>
      <c r="F2471" s="24" t="s">
        <v>12327</v>
      </c>
      <c r="G2471" s="36">
        <v>41401</v>
      </c>
      <c r="H2471" s="36">
        <v>41401</v>
      </c>
      <c r="I2471" s="12">
        <v>2</v>
      </c>
      <c r="J2471" s="12">
        <v>3</v>
      </c>
      <c r="K2471" s="12">
        <v>3</v>
      </c>
      <c r="L2471" s="24" t="s">
        <v>10625</v>
      </c>
      <c r="M2471" t="str">
        <f>VLOOKUP(LEFT(Incoming_Data[[#This Row],[Object ID]],1),Lookup[#All],2,FALSE)</f>
        <v>Incident</v>
      </c>
      <c r="N2471" s="36">
        <f>IFERROR(VLOOKUP(Incoming_Data[[#This Row],[Object ID]],SP_Data[#All],2,FALSE),"")</f>
        <v>41410</v>
      </c>
      <c r="O2471" s="36" t="str">
        <f>IFERROR(VLOOKUP(Incoming_Data[[#This Row],[Object ID]],Finalized_Data[#All],2,FALSE),"")</f>
        <v/>
      </c>
      <c r="P24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1" s="6">
        <f>IFERROR(DATE(YEAR(Incoming_Data[[#This Row],[Incoming Day]]),MONTH(Incoming_Data[[#This Row],[Incoming Day]]),1),"")</f>
        <v>41395</v>
      </c>
      <c r="R2471" s="3">
        <f>DATE(YEAR(Incoming_Data[[#This Row],[Incoming Day]]),1,1)</f>
        <v>41275</v>
      </c>
      <c r="S2471" s="6">
        <f>IFERROR(DATE(YEAR(Incoming_Data[[#This Row],[Completed Day]]),MONTH(Incoming_Data[[#This Row],[Completed Day]]),1),"")</f>
        <v>41395</v>
      </c>
      <c r="T2471" s="6" t="str">
        <f>IFERROR(DATE(YEAR(Incoming_Data[[#This Row],[Confirmed Day]]),MONTH(Incoming_Data[[#This Row],[Confirmed Day]]),1),"")</f>
        <v/>
      </c>
      <c r="U2471" s="12">
        <f>IF(ISNUMBER(Incoming_Data[[#This Row],[Completed Day]]),1,0)</f>
        <v>1</v>
      </c>
      <c r="V2471" s="12">
        <f>IF(ISNUMBER(Incoming_Data[[#This Row],[Confirmed Day]]),1,0)</f>
        <v>0</v>
      </c>
      <c r="X2471" t="s">
        <v>11033</v>
      </c>
      <c r="Y2471" s="36">
        <v>41423</v>
      </c>
    </row>
    <row r="2472" spans="2:25" x14ac:dyDescent="0.25">
      <c r="B2472" s="24" t="s">
        <v>32</v>
      </c>
      <c r="C2472" s="24" t="s">
        <v>19</v>
      </c>
      <c r="D2472" s="24" t="s">
        <v>2209</v>
      </c>
      <c r="E2472" s="24" t="s">
        <v>12328</v>
      </c>
      <c r="F2472" s="24" t="s">
        <v>12329</v>
      </c>
      <c r="G2472" s="36">
        <v>41403</v>
      </c>
      <c r="H2472" s="36">
        <v>41403</v>
      </c>
      <c r="I2472" s="12">
        <v>2</v>
      </c>
      <c r="J2472" s="12">
        <v>3</v>
      </c>
      <c r="K2472" s="12">
        <v>3</v>
      </c>
      <c r="L2472" s="24" t="s">
        <v>10625</v>
      </c>
      <c r="M2472" t="str">
        <f>VLOOKUP(LEFT(Incoming_Data[[#This Row],[Object ID]],1),Lookup[#All],2,FALSE)</f>
        <v>Incident</v>
      </c>
      <c r="N2472" s="36">
        <f>IFERROR(VLOOKUP(Incoming_Data[[#This Row],[Object ID]],SP_Data[#All],2,FALSE),"")</f>
        <v>41407</v>
      </c>
      <c r="O2472" s="36" t="str">
        <f>IFERROR(VLOOKUP(Incoming_Data[[#This Row],[Object ID]],Finalized_Data[#All],2,FALSE),"")</f>
        <v/>
      </c>
      <c r="P24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2" s="6">
        <f>IFERROR(DATE(YEAR(Incoming_Data[[#This Row],[Incoming Day]]),MONTH(Incoming_Data[[#This Row],[Incoming Day]]),1),"")</f>
        <v>41395</v>
      </c>
      <c r="R2472" s="3">
        <f>DATE(YEAR(Incoming_Data[[#This Row],[Incoming Day]]),1,1)</f>
        <v>41275</v>
      </c>
      <c r="S2472" s="6">
        <f>IFERROR(DATE(YEAR(Incoming_Data[[#This Row],[Completed Day]]),MONTH(Incoming_Data[[#This Row],[Completed Day]]),1),"")</f>
        <v>41395</v>
      </c>
      <c r="T2472" s="6" t="str">
        <f>IFERROR(DATE(YEAR(Incoming_Data[[#This Row],[Confirmed Day]]),MONTH(Incoming_Data[[#This Row],[Confirmed Day]]),1),"")</f>
        <v/>
      </c>
      <c r="U2472" s="12">
        <f>IF(ISNUMBER(Incoming_Data[[#This Row],[Completed Day]]),1,0)</f>
        <v>1</v>
      </c>
      <c r="V2472" s="12">
        <f>IF(ISNUMBER(Incoming_Data[[#This Row],[Confirmed Day]]),1,0)</f>
        <v>0</v>
      </c>
      <c r="X2472" t="s">
        <v>1479</v>
      </c>
      <c r="Y2472" s="36">
        <v>41374</v>
      </c>
    </row>
    <row r="2473" spans="2:25" x14ac:dyDescent="0.25">
      <c r="B2473" s="24" t="s">
        <v>32</v>
      </c>
      <c r="C2473" s="24" t="s">
        <v>19</v>
      </c>
      <c r="D2473" s="24" t="s">
        <v>2209</v>
      </c>
      <c r="E2473" s="24" t="s">
        <v>12330</v>
      </c>
      <c r="F2473" s="24" t="s">
        <v>12331</v>
      </c>
      <c r="G2473" s="36">
        <v>41408</v>
      </c>
      <c r="H2473" s="36">
        <v>41408</v>
      </c>
      <c r="I2473" s="12">
        <v>2</v>
      </c>
      <c r="J2473" s="12">
        <v>4</v>
      </c>
      <c r="K2473" s="12">
        <v>4</v>
      </c>
      <c r="L2473" s="24" t="s">
        <v>10625</v>
      </c>
      <c r="M2473" t="str">
        <f>VLOOKUP(LEFT(Incoming_Data[[#This Row],[Object ID]],1),Lookup[#All],2,FALSE)</f>
        <v>Incident</v>
      </c>
      <c r="N2473" s="36">
        <f>IFERROR(VLOOKUP(Incoming_Data[[#This Row],[Object ID]],SP_Data[#All],2,FALSE),"")</f>
        <v>41409</v>
      </c>
      <c r="O2473" s="36" t="str">
        <f>IFERROR(VLOOKUP(Incoming_Data[[#This Row],[Object ID]],Finalized_Data[#All],2,FALSE),"")</f>
        <v/>
      </c>
      <c r="P24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3" s="6">
        <f>IFERROR(DATE(YEAR(Incoming_Data[[#This Row],[Incoming Day]]),MONTH(Incoming_Data[[#This Row],[Incoming Day]]),1),"")</f>
        <v>41395</v>
      </c>
      <c r="R2473" s="3">
        <f>DATE(YEAR(Incoming_Data[[#This Row],[Incoming Day]]),1,1)</f>
        <v>41275</v>
      </c>
      <c r="S2473" s="6">
        <f>IFERROR(DATE(YEAR(Incoming_Data[[#This Row],[Completed Day]]),MONTH(Incoming_Data[[#This Row],[Completed Day]]),1),"")</f>
        <v>41395</v>
      </c>
      <c r="T2473" s="6" t="str">
        <f>IFERROR(DATE(YEAR(Incoming_Data[[#This Row],[Confirmed Day]]),MONTH(Incoming_Data[[#This Row],[Confirmed Day]]),1),"")</f>
        <v/>
      </c>
      <c r="U2473" s="12">
        <f>IF(ISNUMBER(Incoming_Data[[#This Row],[Completed Day]]),1,0)</f>
        <v>1</v>
      </c>
      <c r="V2473" s="12">
        <f>IF(ISNUMBER(Incoming_Data[[#This Row],[Confirmed Day]]),1,0)</f>
        <v>0</v>
      </c>
      <c r="X2473" t="s">
        <v>1481</v>
      </c>
      <c r="Y2473" s="36">
        <v>41373</v>
      </c>
    </row>
    <row r="2474" spans="2:25" x14ac:dyDescent="0.25">
      <c r="B2474" s="24" t="s">
        <v>32</v>
      </c>
      <c r="C2474" s="24" t="s">
        <v>19</v>
      </c>
      <c r="D2474" s="24" t="s">
        <v>2209</v>
      </c>
      <c r="E2474" s="24" t="s">
        <v>1723</v>
      </c>
      <c r="F2474" s="24" t="s">
        <v>1724</v>
      </c>
      <c r="G2474" s="36">
        <v>41409</v>
      </c>
      <c r="H2474" s="36">
        <v>41409</v>
      </c>
      <c r="I2474" s="12">
        <v>3</v>
      </c>
      <c r="J2474" s="12">
        <v>3</v>
      </c>
      <c r="K2474" s="12">
        <v>3</v>
      </c>
      <c r="L2474" s="24" t="s">
        <v>10597</v>
      </c>
      <c r="M2474" t="str">
        <f>VLOOKUP(LEFT(Incoming_Data[[#This Row],[Object ID]],1),Lookup[#All],2,FALSE)</f>
        <v>Incident</v>
      </c>
      <c r="N2474" s="36">
        <f>IFERROR(VLOOKUP(Incoming_Data[[#This Row],[Object ID]],SP_Data[#All],2,FALSE),"")</f>
        <v>41409</v>
      </c>
      <c r="O2474" s="36">
        <f>IFERROR(VLOOKUP(Incoming_Data[[#This Row],[Object ID]],Finalized_Data[#All],2,FALSE),"")</f>
        <v>41409</v>
      </c>
      <c r="P24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4" s="6">
        <f>IFERROR(DATE(YEAR(Incoming_Data[[#This Row],[Incoming Day]]),MONTH(Incoming_Data[[#This Row],[Incoming Day]]),1),"")</f>
        <v>41395</v>
      </c>
      <c r="R2474" s="3">
        <f>DATE(YEAR(Incoming_Data[[#This Row],[Incoming Day]]),1,1)</f>
        <v>41275</v>
      </c>
      <c r="S2474" s="6">
        <f>IFERROR(DATE(YEAR(Incoming_Data[[#This Row],[Completed Day]]),MONTH(Incoming_Data[[#This Row],[Completed Day]]),1),"")</f>
        <v>41395</v>
      </c>
      <c r="T2474" s="6">
        <f>IFERROR(DATE(YEAR(Incoming_Data[[#This Row],[Confirmed Day]]),MONTH(Incoming_Data[[#This Row],[Confirmed Day]]),1),"")</f>
        <v>41395</v>
      </c>
      <c r="U2474" s="12">
        <f>IF(ISNUMBER(Incoming_Data[[#This Row],[Completed Day]]),1,0)</f>
        <v>1</v>
      </c>
      <c r="V2474" s="12">
        <f>IF(ISNUMBER(Incoming_Data[[#This Row],[Confirmed Day]]),1,0)</f>
        <v>1</v>
      </c>
      <c r="X2474" t="s">
        <v>1118</v>
      </c>
      <c r="Y2474" s="36">
        <v>41379</v>
      </c>
    </row>
    <row r="2475" spans="2:25" x14ac:dyDescent="0.25">
      <c r="B2475" s="24" t="s">
        <v>32</v>
      </c>
      <c r="C2475" s="24" t="s">
        <v>19</v>
      </c>
      <c r="D2475" s="24" t="s">
        <v>2209</v>
      </c>
      <c r="E2475" s="24" t="s">
        <v>12332</v>
      </c>
      <c r="F2475" s="24" t="s">
        <v>12333</v>
      </c>
      <c r="G2475" s="36">
        <v>41409</v>
      </c>
      <c r="H2475" s="36">
        <v>41409</v>
      </c>
      <c r="I2475" s="12">
        <v>2</v>
      </c>
      <c r="J2475" s="12">
        <v>3</v>
      </c>
      <c r="K2475" s="12">
        <v>4</v>
      </c>
      <c r="L2475" s="24" t="s">
        <v>10647</v>
      </c>
      <c r="M2475" t="str">
        <f>VLOOKUP(LEFT(Incoming_Data[[#This Row],[Object ID]],1),Lookup[#All],2,FALSE)</f>
        <v>Incident</v>
      </c>
      <c r="N2475" s="36">
        <f>IFERROR(VLOOKUP(Incoming_Data[[#This Row],[Object ID]],SP_Data[#All],2,FALSE),"")</f>
        <v>41428</v>
      </c>
      <c r="O2475" s="36" t="str">
        <f>IFERROR(VLOOKUP(Incoming_Data[[#This Row],[Object ID]],Finalized_Data[#All],2,FALSE),"")</f>
        <v/>
      </c>
      <c r="P24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5" s="6">
        <f>IFERROR(DATE(YEAR(Incoming_Data[[#This Row],[Incoming Day]]),MONTH(Incoming_Data[[#This Row],[Incoming Day]]),1),"")</f>
        <v>41395</v>
      </c>
      <c r="R2475" s="3">
        <f>DATE(YEAR(Incoming_Data[[#This Row],[Incoming Day]]),1,1)</f>
        <v>41275</v>
      </c>
      <c r="S2475" s="6">
        <f>IFERROR(DATE(YEAR(Incoming_Data[[#This Row],[Completed Day]]),MONTH(Incoming_Data[[#This Row],[Completed Day]]),1),"")</f>
        <v>41426</v>
      </c>
      <c r="T2475" s="6" t="str">
        <f>IFERROR(DATE(YEAR(Incoming_Data[[#This Row],[Confirmed Day]]),MONTH(Incoming_Data[[#This Row],[Confirmed Day]]),1),"")</f>
        <v/>
      </c>
      <c r="U2475" s="12">
        <f>IF(ISNUMBER(Incoming_Data[[#This Row],[Completed Day]]),1,0)</f>
        <v>1</v>
      </c>
      <c r="V2475" s="12">
        <f>IF(ISNUMBER(Incoming_Data[[#This Row],[Confirmed Day]]),1,0)</f>
        <v>0</v>
      </c>
      <c r="X2475" t="s">
        <v>12226</v>
      </c>
      <c r="Y2475" s="36">
        <v>41404</v>
      </c>
    </row>
    <row r="2476" spans="2:25" x14ac:dyDescent="0.25">
      <c r="B2476" s="24" t="s">
        <v>32</v>
      </c>
      <c r="C2476" s="24" t="s">
        <v>19</v>
      </c>
      <c r="D2476" s="24" t="s">
        <v>2209</v>
      </c>
      <c r="E2476" s="24" t="s">
        <v>1725</v>
      </c>
      <c r="F2476" s="24" t="s">
        <v>1726</v>
      </c>
      <c r="G2476" s="36">
        <v>41410</v>
      </c>
      <c r="H2476" s="36">
        <v>41410</v>
      </c>
      <c r="I2476" s="12">
        <v>3</v>
      </c>
      <c r="J2476" s="12">
        <v>4</v>
      </c>
      <c r="K2476" s="12">
        <v>4</v>
      </c>
      <c r="L2476" s="24" t="s">
        <v>10597</v>
      </c>
      <c r="M2476" t="str">
        <f>VLOOKUP(LEFT(Incoming_Data[[#This Row],[Object ID]],1),Lookup[#All],2,FALSE)</f>
        <v>Incident</v>
      </c>
      <c r="N2476" s="36">
        <f>IFERROR(VLOOKUP(Incoming_Data[[#This Row],[Object ID]],SP_Data[#All],2,FALSE),"")</f>
        <v>41424</v>
      </c>
      <c r="O2476" s="36">
        <f>IFERROR(VLOOKUP(Incoming_Data[[#This Row],[Object ID]],Finalized_Data[#All],2,FALSE),"")</f>
        <v>41424</v>
      </c>
      <c r="P24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6" s="6">
        <f>IFERROR(DATE(YEAR(Incoming_Data[[#This Row],[Incoming Day]]),MONTH(Incoming_Data[[#This Row],[Incoming Day]]),1),"")</f>
        <v>41395</v>
      </c>
      <c r="R2476" s="3">
        <f>DATE(YEAR(Incoming_Data[[#This Row],[Incoming Day]]),1,1)</f>
        <v>41275</v>
      </c>
      <c r="S2476" s="6">
        <f>IFERROR(DATE(YEAR(Incoming_Data[[#This Row],[Completed Day]]),MONTH(Incoming_Data[[#This Row],[Completed Day]]),1),"")</f>
        <v>41395</v>
      </c>
      <c r="T2476" s="6">
        <f>IFERROR(DATE(YEAR(Incoming_Data[[#This Row],[Confirmed Day]]),MONTH(Incoming_Data[[#This Row],[Confirmed Day]]),1),"")</f>
        <v>41395</v>
      </c>
      <c r="U2476" s="12">
        <f>IF(ISNUMBER(Incoming_Data[[#This Row],[Completed Day]]),1,0)</f>
        <v>1</v>
      </c>
      <c r="V2476" s="12">
        <f>IF(ISNUMBER(Incoming_Data[[#This Row],[Confirmed Day]]),1,0)</f>
        <v>1</v>
      </c>
      <c r="X2476" t="s">
        <v>1691</v>
      </c>
      <c r="Y2476" s="36">
        <v>41404</v>
      </c>
    </row>
    <row r="2477" spans="2:25" x14ac:dyDescent="0.25">
      <c r="B2477" s="24" t="s">
        <v>32</v>
      </c>
      <c r="C2477" s="24" t="s">
        <v>19</v>
      </c>
      <c r="D2477" s="24" t="s">
        <v>2209</v>
      </c>
      <c r="E2477" s="24" t="s">
        <v>1727</v>
      </c>
      <c r="F2477" s="24" t="s">
        <v>1728</v>
      </c>
      <c r="G2477" s="36">
        <v>41411</v>
      </c>
      <c r="H2477" s="36">
        <v>41411</v>
      </c>
      <c r="I2477" s="12">
        <v>2</v>
      </c>
      <c r="J2477" s="12">
        <v>3</v>
      </c>
      <c r="K2477" s="12">
        <v>3</v>
      </c>
      <c r="L2477" s="24" t="s">
        <v>10597</v>
      </c>
      <c r="M2477" t="str">
        <f>VLOOKUP(LEFT(Incoming_Data[[#This Row],[Object ID]],1),Lookup[#All],2,FALSE)</f>
        <v>Incident</v>
      </c>
      <c r="N2477" s="36">
        <f>IFERROR(VLOOKUP(Incoming_Data[[#This Row],[Object ID]],SP_Data[#All],2,FALSE),"")</f>
        <v>41415</v>
      </c>
      <c r="O2477" s="36">
        <f>IFERROR(VLOOKUP(Incoming_Data[[#This Row],[Object ID]],Finalized_Data[#All],2,FALSE),"")</f>
        <v>41415</v>
      </c>
      <c r="P24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7" s="6">
        <f>IFERROR(DATE(YEAR(Incoming_Data[[#This Row],[Incoming Day]]),MONTH(Incoming_Data[[#This Row],[Incoming Day]]),1),"")</f>
        <v>41395</v>
      </c>
      <c r="R2477" s="3">
        <f>DATE(YEAR(Incoming_Data[[#This Row],[Incoming Day]]),1,1)</f>
        <v>41275</v>
      </c>
      <c r="S2477" s="6">
        <f>IFERROR(DATE(YEAR(Incoming_Data[[#This Row],[Completed Day]]),MONTH(Incoming_Data[[#This Row],[Completed Day]]),1),"")</f>
        <v>41395</v>
      </c>
      <c r="T2477" s="6">
        <f>IFERROR(DATE(YEAR(Incoming_Data[[#This Row],[Confirmed Day]]),MONTH(Incoming_Data[[#This Row],[Confirmed Day]]),1),"")</f>
        <v>41395</v>
      </c>
      <c r="U2477" s="12">
        <f>IF(ISNUMBER(Incoming_Data[[#This Row],[Completed Day]]),1,0)</f>
        <v>1</v>
      </c>
      <c r="V2477" s="12">
        <f>IF(ISNUMBER(Incoming_Data[[#This Row],[Confirmed Day]]),1,0)</f>
        <v>1</v>
      </c>
      <c r="X2477" t="s">
        <v>1483</v>
      </c>
      <c r="Y2477" s="36">
        <v>41375</v>
      </c>
    </row>
    <row r="2478" spans="2:25" x14ac:dyDescent="0.25">
      <c r="B2478" s="24" t="s">
        <v>32</v>
      </c>
      <c r="C2478" s="24" t="s">
        <v>19</v>
      </c>
      <c r="D2478" s="24" t="s">
        <v>2209</v>
      </c>
      <c r="E2478" s="24" t="s">
        <v>12334</v>
      </c>
      <c r="F2478" s="24" t="s">
        <v>12335</v>
      </c>
      <c r="G2478" s="36">
        <v>41415</v>
      </c>
      <c r="H2478" s="36">
        <v>41415</v>
      </c>
      <c r="I2478" s="12">
        <v>3</v>
      </c>
      <c r="J2478" s="12">
        <v>4</v>
      </c>
      <c r="K2478" s="12">
        <v>4</v>
      </c>
      <c r="L2478" s="24" t="s">
        <v>10602</v>
      </c>
      <c r="M2478" t="str">
        <f>VLOOKUP(LEFT(Incoming_Data[[#This Row],[Object ID]],1),Lookup[#All],2,FALSE)</f>
        <v>Incident</v>
      </c>
      <c r="N2478" s="36" t="str">
        <f>IFERROR(VLOOKUP(Incoming_Data[[#This Row],[Object ID]],SP_Data[#All],2,FALSE),"")</f>
        <v/>
      </c>
      <c r="O2478" s="36" t="str">
        <f>IFERROR(VLOOKUP(Incoming_Data[[#This Row],[Object ID]],Finalized_Data[#All],2,FALSE),"")</f>
        <v/>
      </c>
      <c r="P24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8" s="6">
        <f>IFERROR(DATE(YEAR(Incoming_Data[[#This Row],[Incoming Day]]),MONTH(Incoming_Data[[#This Row],[Incoming Day]]),1),"")</f>
        <v>41395</v>
      </c>
      <c r="R2478" s="3">
        <f>DATE(YEAR(Incoming_Data[[#This Row],[Incoming Day]]),1,1)</f>
        <v>41275</v>
      </c>
      <c r="S2478" s="6" t="str">
        <f>IFERROR(DATE(YEAR(Incoming_Data[[#This Row],[Completed Day]]),MONTH(Incoming_Data[[#This Row],[Completed Day]]),1),"")</f>
        <v/>
      </c>
      <c r="T2478" s="6" t="str">
        <f>IFERROR(DATE(YEAR(Incoming_Data[[#This Row],[Confirmed Day]]),MONTH(Incoming_Data[[#This Row],[Confirmed Day]]),1),"")</f>
        <v/>
      </c>
      <c r="U2478" s="12">
        <f>IF(ISNUMBER(Incoming_Data[[#This Row],[Completed Day]]),1,0)</f>
        <v>0</v>
      </c>
      <c r="V2478" s="12">
        <f>IF(ISNUMBER(Incoming_Data[[#This Row],[Confirmed Day]]),1,0)</f>
        <v>0</v>
      </c>
      <c r="X2478" t="s">
        <v>1120</v>
      </c>
      <c r="Y2478" s="36">
        <v>41393</v>
      </c>
    </row>
    <row r="2479" spans="2:25" x14ac:dyDescent="0.25">
      <c r="B2479" s="24" t="s">
        <v>32</v>
      </c>
      <c r="C2479" s="24" t="s">
        <v>19</v>
      </c>
      <c r="D2479" s="24" t="s">
        <v>2209</v>
      </c>
      <c r="E2479" s="24" t="s">
        <v>1729</v>
      </c>
      <c r="F2479" s="24" t="s">
        <v>1730</v>
      </c>
      <c r="G2479" s="36">
        <v>41415</v>
      </c>
      <c r="H2479" s="36">
        <v>41415</v>
      </c>
      <c r="I2479" s="12">
        <v>3</v>
      </c>
      <c r="J2479" s="12">
        <v>3</v>
      </c>
      <c r="K2479" s="12">
        <v>3</v>
      </c>
      <c r="L2479" s="24" t="s">
        <v>10597</v>
      </c>
      <c r="M2479" t="str">
        <f>VLOOKUP(LEFT(Incoming_Data[[#This Row],[Object ID]],1),Lookup[#All],2,FALSE)</f>
        <v>Incident</v>
      </c>
      <c r="N2479" s="36">
        <f>IFERROR(VLOOKUP(Incoming_Data[[#This Row],[Object ID]],SP_Data[#All],2,FALSE),"")</f>
        <v>41418</v>
      </c>
      <c r="O2479" s="36">
        <f>IFERROR(VLOOKUP(Incoming_Data[[#This Row],[Object ID]],Finalized_Data[#All],2,FALSE),"")</f>
        <v>41418</v>
      </c>
      <c r="P24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79" s="6">
        <f>IFERROR(DATE(YEAR(Incoming_Data[[#This Row],[Incoming Day]]),MONTH(Incoming_Data[[#This Row],[Incoming Day]]),1),"")</f>
        <v>41395</v>
      </c>
      <c r="R2479" s="3">
        <f>DATE(YEAR(Incoming_Data[[#This Row],[Incoming Day]]),1,1)</f>
        <v>41275</v>
      </c>
      <c r="S2479" s="6">
        <f>IFERROR(DATE(YEAR(Incoming_Data[[#This Row],[Completed Day]]),MONTH(Incoming_Data[[#This Row],[Completed Day]]),1),"")</f>
        <v>41395</v>
      </c>
      <c r="T2479" s="6">
        <f>IFERROR(DATE(YEAR(Incoming_Data[[#This Row],[Confirmed Day]]),MONTH(Incoming_Data[[#This Row],[Confirmed Day]]),1),"")</f>
        <v>41395</v>
      </c>
      <c r="U2479" s="12">
        <f>IF(ISNUMBER(Incoming_Data[[#This Row],[Completed Day]]),1,0)</f>
        <v>1</v>
      </c>
      <c r="V2479" s="12">
        <f>IF(ISNUMBER(Incoming_Data[[#This Row],[Confirmed Day]]),1,0)</f>
        <v>1</v>
      </c>
      <c r="X2479" t="s">
        <v>1122</v>
      </c>
      <c r="Y2479" s="36">
        <v>41386</v>
      </c>
    </row>
    <row r="2480" spans="2:25" x14ac:dyDescent="0.25">
      <c r="B2480" s="24" t="s">
        <v>32</v>
      </c>
      <c r="C2480" s="24" t="s">
        <v>19</v>
      </c>
      <c r="D2480" s="24" t="s">
        <v>2209</v>
      </c>
      <c r="E2480" s="24" t="s">
        <v>12336</v>
      </c>
      <c r="F2480" s="24" t="s">
        <v>12337</v>
      </c>
      <c r="G2480" s="36">
        <v>41416</v>
      </c>
      <c r="H2480" s="36">
        <v>41416</v>
      </c>
      <c r="I2480" s="12">
        <v>2</v>
      </c>
      <c r="J2480" s="12">
        <v>3</v>
      </c>
      <c r="K2480" s="12">
        <v>3</v>
      </c>
      <c r="L2480" s="24" t="s">
        <v>10625</v>
      </c>
      <c r="M2480" t="str">
        <f>VLOOKUP(LEFT(Incoming_Data[[#This Row],[Object ID]],1),Lookup[#All],2,FALSE)</f>
        <v>Incident</v>
      </c>
      <c r="N2480" s="36">
        <f>IFERROR(VLOOKUP(Incoming_Data[[#This Row],[Object ID]],SP_Data[#All],2,FALSE),"")</f>
        <v>41417</v>
      </c>
      <c r="O2480" s="36" t="str">
        <f>IFERROR(VLOOKUP(Incoming_Data[[#This Row],[Object ID]],Finalized_Data[#All],2,FALSE),"")</f>
        <v/>
      </c>
      <c r="P24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0" s="6">
        <f>IFERROR(DATE(YEAR(Incoming_Data[[#This Row],[Incoming Day]]),MONTH(Incoming_Data[[#This Row],[Incoming Day]]),1),"")</f>
        <v>41395</v>
      </c>
      <c r="R2480" s="3">
        <f>DATE(YEAR(Incoming_Data[[#This Row],[Incoming Day]]),1,1)</f>
        <v>41275</v>
      </c>
      <c r="S2480" s="6">
        <f>IFERROR(DATE(YEAR(Incoming_Data[[#This Row],[Completed Day]]),MONTH(Incoming_Data[[#This Row],[Completed Day]]),1),"")</f>
        <v>41395</v>
      </c>
      <c r="T2480" s="6" t="str">
        <f>IFERROR(DATE(YEAR(Incoming_Data[[#This Row],[Confirmed Day]]),MONTH(Incoming_Data[[#This Row],[Confirmed Day]]),1),"")</f>
        <v/>
      </c>
      <c r="U2480" s="12">
        <f>IF(ISNUMBER(Incoming_Data[[#This Row],[Completed Day]]),1,0)</f>
        <v>1</v>
      </c>
      <c r="V2480" s="12">
        <f>IF(ISNUMBER(Incoming_Data[[#This Row],[Confirmed Day]]),1,0)</f>
        <v>0</v>
      </c>
      <c r="X2480" t="s">
        <v>1485</v>
      </c>
      <c r="Y2480" s="36">
        <v>41411</v>
      </c>
    </row>
    <row r="2481" spans="2:25" x14ac:dyDescent="0.25">
      <c r="B2481" s="24" t="s">
        <v>32</v>
      </c>
      <c r="C2481" s="24" t="s">
        <v>19</v>
      </c>
      <c r="D2481" s="24" t="s">
        <v>2209</v>
      </c>
      <c r="E2481" s="24" t="s">
        <v>1733</v>
      </c>
      <c r="F2481" s="24" t="s">
        <v>1734</v>
      </c>
      <c r="G2481" s="36">
        <v>41418</v>
      </c>
      <c r="H2481" s="36">
        <v>41418</v>
      </c>
      <c r="I2481" s="12">
        <v>2</v>
      </c>
      <c r="J2481" s="12">
        <v>3</v>
      </c>
      <c r="K2481" s="12">
        <v>3</v>
      </c>
      <c r="L2481" s="24" t="s">
        <v>10597</v>
      </c>
      <c r="M2481" t="str">
        <f>VLOOKUP(LEFT(Incoming_Data[[#This Row],[Object ID]],1),Lookup[#All],2,FALSE)</f>
        <v>Incident</v>
      </c>
      <c r="N2481" s="36">
        <f>IFERROR(VLOOKUP(Incoming_Data[[#This Row],[Object ID]],SP_Data[#All],2,FALSE),"")</f>
        <v>41422</v>
      </c>
      <c r="O2481" s="36">
        <f>IFERROR(VLOOKUP(Incoming_Data[[#This Row],[Object ID]],Finalized_Data[#All],2,FALSE),"")</f>
        <v>41425</v>
      </c>
      <c r="P24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1" s="6">
        <f>IFERROR(DATE(YEAR(Incoming_Data[[#This Row],[Incoming Day]]),MONTH(Incoming_Data[[#This Row],[Incoming Day]]),1),"")</f>
        <v>41395</v>
      </c>
      <c r="R2481" s="3">
        <f>DATE(YEAR(Incoming_Data[[#This Row],[Incoming Day]]),1,1)</f>
        <v>41275</v>
      </c>
      <c r="S2481" s="6">
        <f>IFERROR(DATE(YEAR(Incoming_Data[[#This Row],[Completed Day]]),MONTH(Incoming_Data[[#This Row],[Completed Day]]),1),"")</f>
        <v>41395</v>
      </c>
      <c r="T2481" s="6">
        <f>IFERROR(DATE(YEAR(Incoming_Data[[#This Row],[Confirmed Day]]),MONTH(Incoming_Data[[#This Row],[Confirmed Day]]),1),"")</f>
        <v>41395</v>
      </c>
      <c r="U2481" s="12">
        <f>IF(ISNUMBER(Incoming_Data[[#This Row],[Completed Day]]),1,0)</f>
        <v>1</v>
      </c>
      <c r="V2481" s="12">
        <f>IF(ISNUMBER(Incoming_Data[[#This Row],[Confirmed Day]]),1,0)</f>
        <v>1</v>
      </c>
      <c r="X2481" t="s">
        <v>1967</v>
      </c>
      <c r="Y2481" s="36">
        <v>41386</v>
      </c>
    </row>
    <row r="2482" spans="2:25" x14ac:dyDescent="0.25">
      <c r="B2482" s="24" t="s">
        <v>32</v>
      </c>
      <c r="C2482" s="24" t="s">
        <v>19</v>
      </c>
      <c r="D2482" s="24" t="s">
        <v>2209</v>
      </c>
      <c r="E2482" s="24" t="s">
        <v>1735</v>
      </c>
      <c r="F2482" s="24" t="s">
        <v>1736</v>
      </c>
      <c r="G2482" s="36">
        <v>41424</v>
      </c>
      <c r="H2482" s="36">
        <v>41424</v>
      </c>
      <c r="I2482" s="12">
        <v>3</v>
      </c>
      <c r="J2482" s="12">
        <v>3</v>
      </c>
      <c r="K2482" s="12">
        <v>3</v>
      </c>
      <c r="L2482" s="24" t="s">
        <v>10597</v>
      </c>
      <c r="M2482" t="str">
        <f>VLOOKUP(LEFT(Incoming_Data[[#This Row],[Object ID]],1),Lookup[#All],2,FALSE)</f>
        <v>Incident</v>
      </c>
      <c r="N2482" s="36">
        <f>IFERROR(VLOOKUP(Incoming_Data[[#This Row],[Object ID]],SP_Data[#All],2,FALSE),"")</f>
        <v>41424</v>
      </c>
      <c r="O2482" s="36">
        <f>IFERROR(VLOOKUP(Incoming_Data[[#This Row],[Object ID]],Finalized_Data[#All],2,FALSE),"")</f>
        <v>41424</v>
      </c>
      <c r="P24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2" s="6">
        <f>IFERROR(DATE(YEAR(Incoming_Data[[#This Row],[Incoming Day]]),MONTH(Incoming_Data[[#This Row],[Incoming Day]]),1),"")</f>
        <v>41395</v>
      </c>
      <c r="R2482" s="3">
        <f>DATE(YEAR(Incoming_Data[[#This Row],[Incoming Day]]),1,1)</f>
        <v>41275</v>
      </c>
      <c r="S2482" s="6">
        <f>IFERROR(DATE(YEAR(Incoming_Data[[#This Row],[Completed Day]]),MONTH(Incoming_Data[[#This Row],[Completed Day]]),1),"")</f>
        <v>41395</v>
      </c>
      <c r="T2482" s="6">
        <f>IFERROR(DATE(YEAR(Incoming_Data[[#This Row],[Confirmed Day]]),MONTH(Incoming_Data[[#This Row],[Confirmed Day]]),1),"")</f>
        <v>41395</v>
      </c>
      <c r="U2482" s="12">
        <f>IF(ISNUMBER(Incoming_Data[[#This Row],[Completed Day]]),1,0)</f>
        <v>1</v>
      </c>
      <c r="V2482" s="12">
        <f>IF(ISNUMBER(Incoming_Data[[#This Row],[Confirmed Day]]),1,0)</f>
        <v>1</v>
      </c>
      <c r="X2482" t="s">
        <v>1124</v>
      </c>
      <c r="Y2482" s="36">
        <v>41382</v>
      </c>
    </row>
    <row r="2483" spans="2:25" x14ac:dyDescent="0.25">
      <c r="B2483" s="24" t="s">
        <v>32</v>
      </c>
      <c r="C2483" s="24" t="s">
        <v>19</v>
      </c>
      <c r="D2483" s="24" t="s">
        <v>2207</v>
      </c>
      <c r="E2483" s="24" t="s">
        <v>9733</v>
      </c>
      <c r="F2483" s="24" t="s">
        <v>12338</v>
      </c>
      <c r="G2483" s="36">
        <v>41327</v>
      </c>
      <c r="H2483" s="36">
        <v>41327</v>
      </c>
      <c r="I2483" s="12">
        <v>3</v>
      </c>
      <c r="J2483" s="12">
        <v>3</v>
      </c>
      <c r="K2483" s="12">
        <v>3</v>
      </c>
      <c r="L2483" s="24" t="s">
        <v>10597</v>
      </c>
      <c r="M2483" t="str">
        <f>VLOOKUP(LEFT(Incoming_Data[[#This Row],[Object ID]],1),Lookup[#All],2,FALSE)</f>
        <v>Service Request</v>
      </c>
      <c r="N2483" s="36">
        <f>IFERROR(VLOOKUP(Incoming_Data[[#This Row],[Object ID]],SP_Data[#All],2,FALSE),"")</f>
        <v>41353</v>
      </c>
      <c r="O2483" s="36">
        <f>IFERROR(VLOOKUP(Incoming_Data[[#This Row],[Object ID]],Finalized_Data[#All],2,FALSE),"")</f>
        <v>41355</v>
      </c>
      <c r="P24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3" s="6">
        <f>IFERROR(DATE(YEAR(Incoming_Data[[#This Row],[Incoming Day]]),MONTH(Incoming_Data[[#This Row],[Incoming Day]]),1),"")</f>
        <v>41306</v>
      </c>
      <c r="R2483" s="3">
        <f>DATE(YEAR(Incoming_Data[[#This Row],[Incoming Day]]),1,1)</f>
        <v>41275</v>
      </c>
      <c r="S2483" s="6">
        <f>IFERROR(DATE(YEAR(Incoming_Data[[#This Row],[Completed Day]]),MONTH(Incoming_Data[[#This Row],[Completed Day]]),1),"")</f>
        <v>41334</v>
      </c>
      <c r="T2483" s="6">
        <f>IFERROR(DATE(YEAR(Incoming_Data[[#This Row],[Confirmed Day]]),MONTH(Incoming_Data[[#This Row],[Confirmed Day]]),1),"")</f>
        <v>41334</v>
      </c>
      <c r="U2483" s="12">
        <f>IF(ISNUMBER(Incoming_Data[[#This Row],[Completed Day]]),1,0)</f>
        <v>1</v>
      </c>
      <c r="V2483" s="12">
        <f>IF(ISNUMBER(Incoming_Data[[#This Row],[Confirmed Day]]),1,0)</f>
        <v>1</v>
      </c>
      <c r="X2483" t="s">
        <v>1693</v>
      </c>
      <c r="Y2483" s="36">
        <v>41387</v>
      </c>
    </row>
    <row r="2484" spans="2:25" x14ac:dyDescent="0.25">
      <c r="B2484" s="24" t="s">
        <v>32</v>
      </c>
      <c r="C2484" s="24" t="s">
        <v>19</v>
      </c>
      <c r="D2484" s="24" t="s">
        <v>2207</v>
      </c>
      <c r="E2484" s="24" t="s">
        <v>9728</v>
      </c>
      <c r="F2484" s="24" t="s">
        <v>12339</v>
      </c>
      <c r="G2484" s="36">
        <v>41326</v>
      </c>
      <c r="H2484" s="36">
        <v>41326</v>
      </c>
      <c r="I2484" s="12">
        <v>3</v>
      </c>
      <c r="J2484" s="12">
        <v>3</v>
      </c>
      <c r="K2484" s="12">
        <v>3</v>
      </c>
      <c r="L2484" s="24" t="s">
        <v>10597</v>
      </c>
      <c r="M2484" t="str">
        <f>VLOOKUP(LEFT(Incoming_Data[[#This Row],[Object ID]],1),Lookup[#All],2,FALSE)</f>
        <v>Service Request</v>
      </c>
      <c r="N2484" s="36">
        <f>IFERROR(VLOOKUP(Incoming_Data[[#This Row],[Object ID]],SP_Data[#All],2,FALSE),"")</f>
        <v>41353</v>
      </c>
      <c r="O2484" s="36">
        <f>IFERROR(VLOOKUP(Incoming_Data[[#This Row],[Object ID]],Finalized_Data[#All],2,FALSE),"")</f>
        <v>41384</v>
      </c>
      <c r="P24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4" s="6">
        <f>IFERROR(DATE(YEAR(Incoming_Data[[#This Row],[Incoming Day]]),MONTH(Incoming_Data[[#This Row],[Incoming Day]]),1),"")</f>
        <v>41306</v>
      </c>
      <c r="R2484" s="3">
        <f>DATE(YEAR(Incoming_Data[[#This Row],[Incoming Day]]),1,1)</f>
        <v>41275</v>
      </c>
      <c r="S2484" s="6">
        <f>IFERROR(DATE(YEAR(Incoming_Data[[#This Row],[Completed Day]]),MONTH(Incoming_Data[[#This Row],[Completed Day]]),1),"")</f>
        <v>41334</v>
      </c>
      <c r="T2484" s="6">
        <f>IFERROR(DATE(YEAR(Incoming_Data[[#This Row],[Confirmed Day]]),MONTH(Incoming_Data[[#This Row],[Confirmed Day]]),1),"")</f>
        <v>41365</v>
      </c>
      <c r="U2484" s="12">
        <f>IF(ISNUMBER(Incoming_Data[[#This Row],[Completed Day]]),1,0)</f>
        <v>1</v>
      </c>
      <c r="V2484" s="12">
        <f>IF(ISNUMBER(Incoming_Data[[#This Row],[Confirmed Day]]),1,0)</f>
        <v>1</v>
      </c>
      <c r="X2484" t="s">
        <v>1126</v>
      </c>
      <c r="Y2484" s="36">
        <v>41383</v>
      </c>
    </row>
    <row r="2485" spans="2:25" x14ac:dyDescent="0.25">
      <c r="B2485" s="24" t="s">
        <v>32</v>
      </c>
      <c r="C2485" s="24" t="s">
        <v>19</v>
      </c>
      <c r="D2485" s="24" t="s">
        <v>2207</v>
      </c>
      <c r="E2485" s="24" t="s">
        <v>9714</v>
      </c>
      <c r="F2485" s="24" t="s">
        <v>12340</v>
      </c>
      <c r="G2485" s="36">
        <v>41324</v>
      </c>
      <c r="H2485" s="36">
        <v>41324</v>
      </c>
      <c r="I2485" s="12">
        <v>3</v>
      </c>
      <c r="J2485" s="12">
        <v>3</v>
      </c>
      <c r="K2485" s="12">
        <v>3</v>
      </c>
      <c r="L2485" s="24" t="s">
        <v>10597</v>
      </c>
      <c r="M2485" t="str">
        <f>VLOOKUP(LEFT(Incoming_Data[[#This Row],[Object ID]],1),Lookup[#All],2,FALSE)</f>
        <v>Service Request</v>
      </c>
      <c r="N2485" s="36">
        <f>IFERROR(VLOOKUP(Incoming_Data[[#This Row],[Object ID]],SP_Data[#All],2,FALSE),"")</f>
        <v>41353</v>
      </c>
      <c r="O2485" s="36">
        <f>IFERROR(VLOOKUP(Incoming_Data[[#This Row],[Object ID]],Finalized_Data[#All],2,FALSE),"")</f>
        <v>41425</v>
      </c>
      <c r="P24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5" s="6">
        <f>IFERROR(DATE(YEAR(Incoming_Data[[#This Row],[Incoming Day]]),MONTH(Incoming_Data[[#This Row],[Incoming Day]]),1),"")</f>
        <v>41306</v>
      </c>
      <c r="R2485" s="3">
        <f>DATE(YEAR(Incoming_Data[[#This Row],[Incoming Day]]),1,1)</f>
        <v>41275</v>
      </c>
      <c r="S2485" s="6">
        <f>IFERROR(DATE(YEAR(Incoming_Data[[#This Row],[Completed Day]]),MONTH(Incoming_Data[[#This Row],[Completed Day]]),1),"")</f>
        <v>41334</v>
      </c>
      <c r="T2485" s="6">
        <f>IFERROR(DATE(YEAR(Incoming_Data[[#This Row],[Confirmed Day]]),MONTH(Incoming_Data[[#This Row],[Confirmed Day]]),1),"")</f>
        <v>41395</v>
      </c>
      <c r="U2485" s="12">
        <f>IF(ISNUMBER(Incoming_Data[[#This Row],[Completed Day]]),1,0)</f>
        <v>1</v>
      </c>
      <c r="V2485" s="12">
        <f>IF(ISNUMBER(Incoming_Data[[#This Row],[Confirmed Day]]),1,0)</f>
        <v>1</v>
      </c>
      <c r="X2485" t="s">
        <v>1487</v>
      </c>
      <c r="Y2485" s="36">
        <v>41376</v>
      </c>
    </row>
    <row r="2486" spans="2:25" x14ac:dyDescent="0.25">
      <c r="B2486" s="24" t="s">
        <v>32</v>
      </c>
      <c r="C2486" s="24" t="s">
        <v>19</v>
      </c>
      <c r="D2486" s="24" t="s">
        <v>2207</v>
      </c>
      <c r="E2486" s="24" t="s">
        <v>9532</v>
      </c>
      <c r="F2486" s="24" t="s">
        <v>12341</v>
      </c>
      <c r="G2486" s="36">
        <v>41331</v>
      </c>
      <c r="H2486" s="36">
        <v>41331</v>
      </c>
      <c r="I2486" s="12">
        <v>3</v>
      </c>
      <c r="J2486" s="12">
        <v>3</v>
      </c>
      <c r="K2486" s="12">
        <v>3</v>
      </c>
      <c r="L2486" s="24" t="s">
        <v>10597</v>
      </c>
      <c r="M2486" t="str">
        <f>VLOOKUP(LEFT(Incoming_Data[[#This Row],[Object ID]],1),Lookup[#All],2,FALSE)</f>
        <v>Service Request</v>
      </c>
      <c r="N2486" s="36">
        <f>IFERROR(VLOOKUP(Incoming_Data[[#This Row],[Object ID]],SP_Data[#All],2,FALSE),"")</f>
        <v>41353</v>
      </c>
      <c r="O2486" s="36">
        <f>IFERROR(VLOOKUP(Incoming_Data[[#This Row],[Object ID]],Finalized_Data[#All],2,FALSE),"")</f>
        <v>41425</v>
      </c>
      <c r="P24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6" s="6">
        <f>IFERROR(DATE(YEAR(Incoming_Data[[#This Row],[Incoming Day]]),MONTH(Incoming_Data[[#This Row],[Incoming Day]]),1),"")</f>
        <v>41306</v>
      </c>
      <c r="R2486" s="3">
        <f>DATE(YEAR(Incoming_Data[[#This Row],[Incoming Day]]),1,1)</f>
        <v>41275</v>
      </c>
      <c r="S2486" s="6">
        <f>IFERROR(DATE(YEAR(Incoming_Data[[#This Row],[Completed Day]]),MONTH(Incoming_Data[[#This Row],[Completed Day]]),1),"")</f>
        <v>41334</v>
      </c>
      <c r="T2486" s="6">
        <f>IFERROR(DATE(YEAR(Incoming_Data[[#This Row],[Confirmed Day]]),MONTH(Incoming_Data[[#This Row],[Confirmed Day]]),1),"")</f>
        <v>41395</v>
      </c>
      <c r="U2486" s="12">
        <f>IF(ISNUMBER(Incoming_Data[[#This Row],[Completed Day]]),1,0)</f>
        <v>1</v>
      </c>
      <c r="V2486" s="12">
        <f>IF(ISNUMBER(Incoming_Data[[#This Row],[Confirmed Day]]),1,0)</f>
        <v>1</v>
      </c>
      <c r="X2486" t="s">
        <v>1850</v>
      </c>
      <c r="Y2486" s="36">
        <v>41409</v>
      </c>
    </row>
    <row r="2487" spans="2:25" x14ac:dyDescent="0.25">
      <c r="B2487" s="24" t="s">
        <v>32</v>
      </c>
      <c r="C2487" s="24" t="s">
        <v>19</v>
      </c>
      <c r="D2487" s="24" t="s">
        <v>2207</v>
      </c>
      <c r="E2487" s="24" t="s">
        <v>9395</v>
      </c>
      <c r="F2487" s="24" t="s">
        <v>12342</v>
      </c>
      <c r="G2487" s="36">
        <v>41330</v>
      </c>
      <c r="H2487" s="36">
        <v>41330</v>
      </c>
      <c r="I2487" s="12">
        <v>3</v>
      </c>
      <c r="J2487" s="12">
        <v>3</v>
      </c>
      <c r="K2487" s="12">
        <v>3</v>
      </c>
      <c r="L2487" s="24" t="s">
        <v>10597</v>
      </c>
      <c r="M2487" t="str">
        <f>VLOOKUP(LEFT(Incoming_Data[[#This Row],[Object ID]],1),Lookup[#All],2,FALSE)</f>
        <v>Service Request</v>
      </c>
      <c r="N2487" s="36">
        <f>IFERROR(VLOOKUP(Incoming_Data[[#This Row],[Object ID]],SP_Data[#All],2,FALSE),"")</f>
        <v>41353</v>
      </c>
      <c r="O2487" s="36">
        <f>IFERROR(VLOOKUP(Incoming_Data[[#This Row],[Object ID]],Finalized_Data[#All],2,FALSE),"")</f>
        <v>41425</v>
      </c>
      <c r="P24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7" s="6">
        <f>IFERROR(DATE(YEAR(Incoming_Data[[#This Row],[Incoming Day]]),MONTH(Incoming_Data[[#This Row],[Incoming Day]]),1),"")</f>
        <v>41306</v>
      </c>
      <c r="R2487" s="3">
        <f>DATE(YEAR(Incoming_Data[[#This Row],[Incoming Day]]),1,1)</f>
        <v>41275</v>
      </c>
      <c r="S2487" s="6">
        <f>IFERROR(DATE(YEAR(Incoming_Data[[#This Row],[Completed Day]]),MONTH(Incoming_Data[[#This Row],[Completed Day]]),1),"")</f>
        <v>41334</v>
      </c>
      <c r="T2487" s="6">
        <f>IFERROR(DATE(YEAR(Incoming_Data[[#This Row],[Confirmed Day]]),MONTH(Incoming_Data[[#This Row],[Confirmed Day]]),1),"")</f>
        <v>41395</v>
      </c>
      <c r="U2487" s="12">
        <f>IF(ISNUMBER(Incoming_Data[[#This Row],[Completed Day]]),1,0)</f>
        <v>1</v>
      </c>
      <c r="V2487" s="12">
        <f>IF(ISNUMBER(Incoming_Data[[#This Row],[Confirmed Day]]),1,0)</f>
        <v>1</v>
      </c>
      <c r="X2487" t="s">
        <v>11813</v>
      </c>
      <c r="Y2487" s="36">
        <v>41425</v>
      </c>
    </row>
    <row r="2488" spans="2:25" x14ac:dyDescent="0.25">
      <c r="B2488" s="24" t="s">
        <v>32</v>
      </c>
      <c r="C2488" s="24" t="s">
        <v>19</v>
      </c>
      <c r="D2488" s="24" t="s">
        <v>2207</v>
      </c>
      <c r="E2488" s="24" t="s">
        <v>8748</v>
      </c>
      <c r="F2488" s="24" t="s">
        <v>12343</v>
      </c>
      <c r="G2488" s="36">
        <v>41333</v>
      </c>
      <c r="H2488" s="36">
        <v>41333</v>
      </c>
      <c r="I2488" s="12">
        <v>3</v>
      </c>
      <c r="J2488" s="12">
        <v>3</v>
      </c>
      <c r="K2488" s="12">
        <v>3</v>
      </c>
      <c r="L2488" s="24" t="s">
        <v>10597</v>
      </c>
      <c r="M2488" t="str">
        <f>VLOOKUP(LEFT(Incoming_Data[[#This Row],[Object ID]],1),Lookup[#All],2,FALSE)</f>
        <v>Service Request</v>
      </c>
      <c r="N2488" s="36">
        <f>IFERROR(VLOOKUP(Incoming_Data[[#This Row],[Object ID]],SP_Data[#All],2,FALSE),"")</f>
        <v>41353</v>
      </c>
      <c r="O2488" s="36">
        <f>IFERROR(VLOOKUP(Incoming_Data[[#This Row],[Object ID]],Finalized_Data[#All],2,FALSE),"")</f>
        <v>41425</v>
      </c>
      <c r="P24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8" s="6">
        <f>IFERROR(DATE(YEAR(Incoming_Data[[#This Row],[Incoming Day]]),MONTH(Incoming_Data[[#This Row],[Incoming Day]]),1),"")</f>
        <v>41306</v>
      </c>
      <c r="R2488" s="3">
        <f>DATE(YEAR(Incoming_Data[[#This Row],[Incoming Day]]),1,1)</f>
        <v>41275</v>
      </c>
      <c r="S2488" s="6">
        <f>IFERROR(DATE(YEAR(Incoming_Data[[#This Row],[Completed Day]]),MONTH(Incoming_Data[[#This Row],[Completed Day]]),1),"")</f>
        <v>41334</v>
      </c>
      <c r="T2488" s="6">
        <f>IFERROR(DATE(YEAR(Incoming_Data[[#This Row],[Confirmed Day]]),MONTH(Incoming_Data[[#This Row],[Confirmed Day]]),1),"")</f>
        <v>41395</v>
      </c>
      <c r="U2488" s="12">
        <f>IF(ISNUMBER(Incoming_Data[[#This Row],[Completed Day]]),1,0)</f>
        <v>1</v>
      </c>
      <c r="V2488" s="12">
        <f>IF(ISNUMBER(Incoming_Data[[#This Row],[Confirmed Day]]),1,0)</f>
        <v>1</v>
      </c>
      <c r="X2488" t="s">
        <v>12316</v>
      </c>
      <c r="Y2488" s="36">
        <v>41403</v>
      </c>
    </row>
    <row r="2489" spans="2:25" x14ac:dyDescent="0.25">
      <c r="B2489" s="24" t="s">
        <v>32</v>
      </c>
      <c r="C2489" s="24" t="s">
        <v>19</v>
      </c>
      <c r="D2489" s="24" t="s">
        <v>2207</v>
      </c>
      <c r="E2489" s="24" t="s">
        <v>8724</v>
      </c>
      <c r="F2489" s="24" t="s">
        <v>12344</v>
      </c>
      <c r="G2489" s="36">
        <v>41339</v>
      </c>
      <c r="H2489" s="36">
        <v>41339</v>
      </c>
      <c r="I2489" s="12">
        <v>3</v>
      </c>
      <c r="J2489" s="12">
        <v>3</v>
      </c>
      <c r="K2489" s="12">
        <v>3</v>
      </c>
      <c r="L2489" s="24" t="s">
        <v>10597</v>
      </c>
      <c r="M2489" t="str">
        <f>VLOOKUP(LEFT(Incoming_Data[[#This Row],[Object ID]],1),Lookup[#All],2,FALSE)</f>
        <v>Service Request</v>
      </c>
      <c r="N2489" s="36">
        <f>IFERROR(VLOOKUP(Incoming_Data[[#This Row],[Object ID]],SP_Data[#All],2,FALSE),"")</f>
        <v>41404</v>
      </c>
      <c r="O2489" s="36">
        <f>IFERROR(VLOOKUP(Incoming_Data[[#This Row],[Object ID]],Finalized_Data[#All],2,FALSE),"")</f>
        <v>41404</v>
      </c>
      <c r="P24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89" s="6">
        <f>IFERROR(DATE(YEAR(Incoming_Data[[#This Row],[Incoming Day]]),MONTH(Incoming_Data[[#This Row],[Incoming Day]]),1),"")</f>
        <v>41334</v>
      </c>
      <c r="R2489" s="3">
        <f>DATE(YEAR(Incoming_Data[[#This Row],[Incoming Day]]),1,1)</f>
        <v>41275</v>
      </c>
      <c r="S2489" s="6">
        <f>IFERROR(DATE(YEAR(Incoming_Data[[#This Row],[Completed Day]]),MONTH(Incoming_Data[[#This Row],[Completed Day]]),1),"")</f>
        <v>41395</v>
      </c>
      <c r="T2489" s="6">
        <f>IFERROR(DATE(YEAR(Incoming_Data[[#This Row],[Confirmed Day]]),MONTH(Incoming_Data[[#This Row],[Confirmed Day]]),1),"")</f>
        <v>41395</v>
      </c>
      <c r="U2489" s="12">
        <f>IF(ISNUMBER(Incoming_Data[[#This Row],[Completed Day]]),1,0)</f>
        <v>1</v>
      </c>
      <c r="V2489" s="12">
        <f>IF(ISNUMBER(Incoming_Data[[#This Row],[Confirmed Day]]),1,0)</f>
        <v>1</v>
      </c>
      <c r="X2489" t="s">
        <v>11636</v>
      </c>
      <c r="Y2489" s="36">
        <v>41409</v>
      </c>
    </row>
    <row r="2490" spans="2:25" x14ac:dyDescent="0.25">
      <c r="B2490" s="24" t="s">
        <v>32</v>
      </c>
      <c r="C2490" s="24" t="s">
        <v>19</v>
      </c>
      <c r="D2490" s="24" t="s">
        <v>2207</v>
      </c>
      <c r="E2490" s="24" t="s">
        <v>7761</v>
      </c>
      <c r="F2490" s="24" t="s">
        <v>12345</v>
      </c>
      <c r="G2490" s="36">
        <v>41318</v>
      </c>
      <c r="H2490" s="36">
        <v>41318</v>
      </c>
      <c r="I2490" s="12">
        <v>3</v>
      </c>
      <c r="J2490" s="12">
        <v>3</v>
      </c>
      <c r="K2490" s="12">
        <v>3</v>
      </c>
      <c r="L2490" s="24" t="s">
        <v>10597</v>
      </c>
      <c r="M2490" t="str">
        <f>VLOOKUP(LEFT(Incoming_Data[[#This Row],[Object ID]],1),Lookup[#All],2,FALSE)</f>
        <v>Service Request</v>
      </c>
      <c r="N2490" s="36">
        <f>IFERROR(VLOOKUP(Incoming_Data[[#This Row],[Object ID]],SP_Data[#All],2,FALSE),"")</f>
        <v>41401</v>
      </c>
      <c r="O2490" s="36">
        <f>IFERROR(VLOOKUP(Incoming_Data[[#This Row],[Object ID]],Finalized_Data[#All],2,FALSE),"")</f>
        <v>41401</v>
      </c>
      <c r="P24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0" s="6">
        <f>IFERROR(DATE(YEAR(Incoming_Data[[#This Row],[Incoming Day]]),MONTH(Incoming_Data[[#This Row],[Incoming Day]]),1),"")</f>
        <v>41306</v>
      </c>
      <c r="R2490" s="3">
        <f>DATE(YEAR(Incoming_Data[[#This Row],[Incoming Day]]),1,1)</f>
        <v>41275</v>
      </c>
      <c r="S2490" s="6">
        <f>IFERROR(DATE(YEAR(Incoming_Data[[#This Row],[Completed Day]]),MONTH(Incoming_Data[[#This Row],[Completed Day]]),1),"")</f>
        <v>41395</v>
      </c>
      <c r="T2490" s="6">
        <f>IFERROR(DATE(YEAR(Incoming_Data[[#This Row],[Confirmed Day]]),MONTH(Incoming_Data[[#This Row],[Confirmed Day]]),1),"")</f>
        <v>41395</v>
      </c>
      <c r="U2490" s="12">
        <f>IF(ISNUMBER(Incoming_Data[[#This Row],[Completed Day]]),1,0)</f>
        <v>1</v>
      </c>
      <c r="V2490" s="12">
        <f>IF(ISNUMBER(Incoming_Data[[#This Row],[Confirmed Day]]),1,0)</f>
        <v>1</v>
      </c>
      <c r="X2490" t="s">
        <v>1489</v>
      </c>
      <c r="Y2490" s="36">
        <v>41375</v>
      </c>
    </row>
    <row r="2491" spans="2:25" x14ac:dyDescent="0.25">
      <c r="B2491" s="24" t="s">
        <v>32</v>
      </c>
      <c r="C2491" s="24" t="s">
        <v>19</v>
      </c>
      <c r="D2491" s="24" t="s">
        <v>2207</v>
      </c>
      <c r="E2491" s="24" t="s">
        <v>7722</v>
      </c>
      <c r="F2491" s="24" t="s">
        <v>12346</v>
      </c>
      <c r="G2491" s="36">
        <v>41347</v>
      </c>
      <c r="H2491" s="36">
        <v>41347</v>
      </c>
      <c r="I2491" s="12">
        <v>3</v>
      </c>
      <c r="J2491" s="12">
        <v>3</v>
      </c>
      <c r="K2491" s="12">
        <v>3</v>
      </c>
      <c r="L2491" s="24" t="s">
        <v>10597</v>
      </c>
      <c r="M2491" t="str">
        <f>VLOOKUP(LEFT(Incoming_Data[[#This Row],[Object ID]],1),Lookup[#All],2,FALSE)</f>
        <v>Service Request</v>
      </c>
      <c r="N2491" s="36">
        <f>IFERROR(VLOOKUP(Incoming_Data[[#This Row],[Object ID]],SP_Data[#All],2,FALSE),"")</f>
        <v>41354</v>
      </c>
      <c r="O2491" s="36">
        <f>IFERROR(VLOOKUP(Incoming_Data[[#This Row],[Object ID]],Finalized_Data[#All],2,FALSE),"")</f>
        <v>41354</v>
      </c>
      <c r="P24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1" s="6">
        <f>IFERROR(DATE(YEAR(Incoming_Data[[#This Row],[Incoming Day]]),MONTH(Incoming_Data[[#This Row],[Incoming Day]]),1),"")</f>
        <v>41334</v>
      </c>
      <c r="R2491" s="3">
        <f>DATE(YEAR(Incoming_Data[[#This Row],[Incoming Day]]),1,1)</f>
        <v>41275</v>
      </c>
      <c r="S2491" s="6">
        <f>IFERROR(DATE(YEAR(Incoming_Data[[#This Row],[Completed Day]]),MONTH(Incoming_Data[[#This Row],[Completed Day]]),1),"")</f>
        <v>41334</v>
      </c>
      <c r="T2491" s="6">
        <f>IFERROR(DATE(YEAR(Incoming_Data[[#This Row],[Confirmed Day]]),MONTH(Incoming_Data[[#This Row],[Confirmed Day]]),1),"")</f>
        <v>41334</v>
      </c>
      <c r="U2491" s="12">
        <f>IF(ISNUMBER(Incoming_Data[[#This Row],[Completed Day]]),1,0)</f>
        <v>1</v>
      </c>
      <c r="V2491" s="12">
        <f>IF(ISNUMBER(Incoming_Data[[#This Row],[Confirmed Day]]),1,0)</f>
        <v>1</v>
      </c>
      <c r="X2491" t="s">
        <v>1491</v>
      </c>
      <c r="Y2491" s="36">
        <v>41411</v>
      </c>
    </row>
    <row r="2492" spans="2:25" x14ac:dyDescent="0.25">
      <c r="B2492" s="24" t="s">
        <v>32</v>
      </c>
      <c r="C2492" s="24" t="s">
        <v>19</v>
      </c>
      <c r="D2492" s="24" t="s">
        <v>2207</v>
      </c>
      <c r="E2492" s="24" t="s">
        <v>7527</v>
      </c>
      <c r="F2492" s="24" t="s">
        <v>12343</v>
      </c>
      <c r="G2492" s="36">
        <v>41347</v>
      </c>
      <c r="H2492" s="36">
        <v>41347</v>
      </c>
      <c r="I2492" s="12">
        <v>3</v>
      </c>
      <c r="J2492" s="12">
        <v>3</v>
      </c>
      <c r="K2492" s="12">
        <v>3</v>
      </c>
      <c r="L2492" s="24" t="s">
        <v>10597</v>
      </c>
      <c r="M2492" t="str">
        <f>VLOOKUP(LEFT(Incoming_Data[[#This Row],[Object ID]],1),Lookup[#All],2,FALSE)</f>
        <v>Service Request</v>
      </c>
      <c r="N2492" s="36">
        <f>IFERROR(VLOOKUP(Incoming_Data[[#This Row],[Object ID]],SP_Data[#All],2,FALSE),"")</f>
        <v>41353</v>
      </c>
      <c r="O2492" s="36">
        <f>IFERROR(VLOOKUP(Incoming_Data[[#This Row],[Object ID]],Finalized_Data[#All],2,FALSE),"")</f>
        <v>41425</v>
      </c>
      <c r="P24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2" s="6">
        <f>IFERROR(DATE(YEAR(Incoming_Data[[#This Row],[Incoming Day]]),MONTH(Incoming_Data[[#This Row],[Incoming Day]]),1),"")</f>
        <v>41334</v>
      </c>
      <c r="R2492" s="3">
        <f>DATE(YEAR(Incoming_Data[[#This Row],[Incoming Day]]),1,1)</f>
        <v>41275</v>
      </c>
      <c r="S2492" s="6">
        <f>IFERROR(DATE(YEAR(Incoming_Data[[#This Row],[Completed Day]]),MONTH(Incoming_Data[[#This Row],[Completed Day]]),1),"")</f>
        <v>41334</v>
      </c>
      <c r="T2492" s="6">
        <f>IFERROR(DATE(YEAR(Incoming_Data[[#This Row],[Confirmed Day]]),MONTH(Incoming_Data[[#This Row],[Confirmed Day]]),1),"")</f>
        <v>41395</v>
      </c>
      <c r="U2492" s="12">
        <f>IF(ISNUMBER(Incoming_Data[[#This Row],[Completed Day]]),1,0)</f>
        <v>1</v>
      </c>
      <c r="V2492" s="12">
        <f>IF(ISNUMBER(Incoming_Data[[#This Row],[Confirmed Day]]),1,0)</f>
        <v>1</v>
      </c>
      <c r="X2492" t="s">
        <v>1128</v>
      </c>
      <c r="Y2492" s="36">
        <v>41383</v>
      </c>
    </row>
    <row r="2493" spans="2:25" x14ac:dyDescent="0.25">
      <c r="B2493" s="24" t="s">
        <v>32</v>
      </c>
      <c r="C2493" s="24" t="s">
        <v>19</v>
      </c>
      <c r="D2493" s="24" t="s">
        <v>2207</v>
      </c>
      <c r="E2493" s="24" t="s">
        <v>7517</v>
      </c>
      <c r="F2493" s="24" t="s">
        <v>12347</v>
      </c>
      <c r="G2493" s="36">
        <v>41348</v>
      </c>
      <c r="H2493" s="36">
        <v>41348</v>
      </c>
      <c r="I2493" s="12">
        <v>3</v>
      </c>
      <c r="J2493" s="12">
        <v>3</v>
      </c>
      <c r="K2493" s="12">
        <v>3</v>
      </c>
      <c r="L2493" s="24" t="s">
        <v>10597</v>
      </c>
      <c r="M2493" t="str">
        <f>VLOOKUP(LEFT(Incoming_Data[[#This Row],[Object ID]],1),Lookup[#All],2,FALSE)</f>
        <v>Service Request</v>
      </c>
      <c r="N2493" s="36">
        <f>IFERROR(VLOOKUP(Incoming_Data[[#This Row],[Object ID]],SP_Data[#All],2,FALSE),"")</f>
        <v>41353</v>
      </c>
      <c r="O2493" s="36">
        <f>IFERROR(VLOOKUP(Incoming_Data[[#This Row],[Object ID]],Finalized_Data[#All],2,FALSE),"")</f>
        <v>41384</v>
      </c>
      <c r="P24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3" s="6">
        <f>IFERROR(DATE(YEAR(Incoming_Data[[#This Row],[Incoming Day]]),MONTH(Incoming_Data[[#This Row],[Incoming Day]]),1),"")</f>
        <v>41334</v>
      </c>
      <c r="R2493" s="3">
        <f>DATE(YEAR(Incoming_Data[[#This Row],[Incoming Day]]),1,1)</f>
        <v>41275</v>
      </c>
      <c r="S2493" s="6">
        <f>IFERROR(DATE(YEAR(Incoming_Data[[#This Row],[Completed Day]]),MONTH(Incoming_Data[[#This Row],[Completed Day]]),1),"")</f>
        <v>41334</v>
      </c>
      <c r="T2493" s="6">
        <f>IFERROR(DATE(YEAR(Incoming_Data[[#This Row],[Confirmed Day]]),MONTH(Incoming_Data[[#This Row],[Confirmed Day]]),1),"")</f>
        <v>41365</v>
      </c>
      <c r="U2493" s="12">
        <f>IF(ISNUMBER(Incoming_Data[[#This Row],[Completed Day]]),1,0)</f>
        <v>1</v>
      </c>
      <c r="V2493" s="12">
        <f>IF(ISNUMBER(Incoming_Data[[#This Row],[Confirmed Day]]),1,0)</f>
        <v>1</v>
      </c>
      <c r="X2493" t="s">
        <v>1130</v>
      </c>
      <c r="Y2493" s="36">
        <v>41383</v>
      </c>
    </row>
    <row r="2494" spans="2:25" x14ac:dyDescent="0.25">
      <c r="B2494" s="24" t="s">
        <v>32</v>
      </c>
      <c r="C2494" s="24" t="s">
        <v>19</v>
      </c>
      <c r="D2494" s="24" t="s">
        <v>2207</v>
      </c>
      <c r="E2494" s="24" t="s">
        <v>7498</v>
      </c>
      <c r="F2494" s="24" t="s">
        <v>12348</v>
      </c>
      <c r="G2494" s="36">
        <v>41348</v>
      </c>
      <c r="H2494" s="36">
        <v>41348</v>
      </c>
      <c r="I2494" s="12">
        <v>3</v>
      </c>
      <c r="J2494" s="12">
        <v>3</v>
      </c>
      <c r="K2494" s="12">
        <v>3</v>
      </c>
      <c r="L2494" s="24" t="s">
        <v>10597</v>
      </c>
      <c r="M2494" t="str">
        <f>VLOOKUP(LEFT(Incoming_Data[[#This Row],[Object ID]],1),Lookup[#All],2,FALSE)</f>
        <v>Service Request</v>
      </c>
      <c r="N2494" s="36">
        <f>IFERROR(VLOOKUP(Incoming_Data[[#This Row],[Object ID]],SP_Data[#All],2,FALSE),"")</f>
        <v>41354</v>
      </c>
      <c r="O2494" s="36">
        <f>IFERROR(VLOOKUP(Incoming_Data[[#This Row],[Object ID]],Finalized_Data[#All],2,FALSE),"")</f>
        <v>41354</v>
      </c>
      <c r="P24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4" s="6">
        <f>IFERROR(DATE(YEAR(Incoming_Data[[#This Row],[Incoming Day]]),MONTH(Incoming_Data[[#This Row],[Incoming Day]]),1),"")</f>
        <v>41334</v>
      </c>
      <c r="R2494" s="3">
        <f>DATE(YEAR(Incoming_Data[[#This Row],[Incoming Day]]),1,1)</f>
        <v>41275</v>
      </c>
      <c r="S2494" s="6">
        <f>IFERROR(DATE(YEAR(Incoming_Data[[#This Row],[Completed Day]]),MONTH(Incoming_Data[[#This Row],[Completed Day]]),1),"")</f>
        <v>41334</v>
      </c>
      <c r="T2494" s="6">
        <f>IFERROR(DATE(YEAR(Incoming_Data[[#This Row],[Confirmed Day]]),MONTH(Incoming_Data[[#This Row],[Confirmed Day]]),1),"")</f>
        <v>41334</v>
      </c>
      <c r="U2494" s="12">
        <f>IF(ISNUMBER(Incoming_Data[[#This Row],[Completed Day]]),1,0)</f>
        <v>1</v>
      </c>
      <c r="V2494" s="12">
        <f>IF(ISNUMBER(Incoming_Data[[#This Row],[Confirmed Day]]),1,0)</f>
        <v>1</v>
      </c>
      <c r="X2494" t="s">
        <v>1852</v>
      </c>
      <c r="Y2494" s="36">
        <v>41387</v>
      </c>
    </row>
    <row r="2495" spans="2:25" x14ac:dyDescent="0.25">
      <c r="B2495" s="24" t="s">
        <v>32</v>
      </c>
      <c r="C2495" s="24" t="s">
        <v>19</v>
      </c>
      <c r="D2495" s="24" t="s">
        <v>2207</v>
      </c>
      <c r="E2495" s="24" t="s">
        <v>7180</v>
      </c>
      <c r="F2495" s="24" t="s">
        <v>1600</v>
      </c>
      <c r="G2495" s="36">
        <v>41352</v>
      </c>
      <c r="H2495" s="36">
        <v>41352</v>
      </c>
      <c r="I2495" s="12">
        <v>3</v>
      </c>
      <c r="J2495" s="12">
        <v>3</v>
      </c>
      <c r="K2495" s="12">
        <v>3</v>
      </c>
      <c r="L2495" s="24" t="s">
        <v>10597</v>
      </c>
      <c r="M2495" t="str">
        <f>VLOOKUP(LEFT(Incoming_Data[[#This Row],[Object ID]],1),Lookup[#All],2,FALSE)</f>
        <v>Service Request</v>
      </c>
      <c r="N2495" s="36">
        <f>IFERROR(VLOOKUP(Incoming_Data[[#This Row],[Object ID]],SP_Data[#All],2,FALSE),"")</f>
        <v>41365</v>
      </c>
      <c r="O2495" s="36">
        <f>IFERROR(VLOOKUP(Incoming_Data[[#This Row],[Object ID]],Finalized_Data[#All],2,FALSE),"")</f>
        <v>41425</v>
      </c>
      <c r="P24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5" s="6">
        <f>IFERROR(DATE(YEAR(Incoming_Data[[#This Row],[Incoming Day]]),MONTH(Incoming_Data[[#This Row],[Incoming Day]]),1),"")</f>
        <v>41334</v>
      </c>
      <c r="R2495" s="3">
        <f>DATE(YEAR(Incoming_Data[[#This Row],[Incoming Day]]),1,1)</f>
        <v>41275</v>
      </c>
      <c r="S2495" s="6">
        <f>IFERROR(DATE(YEAR(Incoming_Data[[#This Row],[Completed Day]]),MONTH(Incoming_Data[[#This Row],[Completed Day]]),1),"")</f>
        <v>41365</v>
      </c>
      <c r="T2495" s="6">
        <f>IFERROR(DATE(YEAR(Incoming_Data[[#This Row],[Confirmed Day]]),MONTH(Incoming_Data[[#This Row],[Confirmed Day]]),1),"")</f>
        <v>41395</v>
      </c>
      <c r="U2495" s="12">
        <f>IF(ISNUMBER(Incoming_Data[[#This Row],[Completed Day]]),1,0)</f>
        <v>1</v>
      </c>
      <c r="V2495" s="12">
        <f>IF(ISNUMBER(Incoming_Data[[#This Row],[Confirmed Day]]),1,0)</f>
        <v>1</v>
      </c>
      <c r="X2495" t="s">
        <v>1132</v>
      </c>
      <c r="Y2495" s="36">
        <v>41379</v>
      </c>
    </row>
    <row r="2496" spans="2:25" x14ac:dyDescent="0.25">
      <c r="B2496" s="24" t="s">
        <v>32</v>
      </c>
      <c r="C2496" s="24" t="s">
        <v>19</v>
      </c>
      <c r="D2496" s="24" t="s">
        <v>2207</v>
      </c>
      <c r="E2496" s="24" t="s">
        <v>6958</v>
      </c>
      <c r="F2496" s="24" t="s">
        <v>12346</v>
      </c>
      <c r="G2496" s="36">
        <v>41354</v>
      </c>
      <c r="H2496" s="36">
        <v>41354</v>
      </c>
      <c r="I2496" s="12">
        <v>3</v>
      </c>
      <c r="J2496" s="12">
        <v>3</v>
      </c>
      <c r="K2496" s="12">
        <v>3</v>
      </c>
      <c r="L2496" s="24" t="s">
        <v>10597</v>
      </c>
      <c r="M2496" t="str">
        <f>VLOOKUP(LEFT(Incoming_Data[[#This Row],[Object ID]],1),Lookup[#All],2,FALSE)</f>
        <v>Service Request</v>
      </c>
      <c r="N2496" s="36">
        <f>IFERROR(VLOOKUP(Incoming_Data[[#This Row],[Object ID]],SP_Data[#All],2,FALSE),"")</f>
        <v>41355</v>
      </c>
      <c r="O2496" s="36">
        <f>IFERROR(VLOOKUP(Incoming_Data[[#This Row],[Object ID]],Finalized_Data[#All],2,FALSE),"")</f>
        <v>41355</v>
      </c>
      <c r="P24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6" s="6">
        <f>IFERROR(DATE(YEAR(Incoming_Data[[#This Row],[Incoming Day]]),MONTH(Incoming_Data[[#This Row],[Incoming Day]]),1),"")</f>
        <v>41334</v>
      </c>
      <c r="R2496" s="3">
        <f>DATE(YEAR(Incoming_Data[[#This Row],[Incoming Day]]),1,1)</f>
        <v>41275</v>
      </c>
      <c r="S2496" s="6">
        <f>IFERROR(DATE(YEAR(Incoming_Data[[#This Row],[Completed Day]]),MONTH(Incoming_Data[[#This Row],[Completed Day]]),1),"")</f>
        <v>41334</v>
      </c>
      <c r="T2496" s="6">
        <f>IFERROR(DATE(YEAR(Incoming_Data[[#This Row],[Confirmed Day]]),MONTH(Incoming_Data[[#This Row],[Confirmed Day]]),1),"")</f>
        <v>41334</v>
      </c>
      <c r="U2496" s="12">
        <f>IF(ISNUMBER(Incoming_Data[[#This Row],[Completed Day]]),1,0)</f>
        <v>1</v>
      </c>
      <c r="V2496" s="12">
        <f>IF(ISNUMBER(Incoming_Data[[#This Row],[Confirmed Day]]),1,0)</f>
        <v>1</v>
      </c>
      <c r="X2496" t="s">
        <v>1134</v>
      </c>
      <c r="Y2496" s="36">
        <v>41384</v>
      </c>
    </row>
    <row r="2497" spans="2:25" x14ac:dyDescent="0.25">
      <c r="B2497" s="24" t="s">
        <v>32</v>
      </c>
      <c r="C2497" s="24" t="s">
        <v>19</v>
      </c>
      <c r="D2497" s="24" t="s">
        <v>2207</v>
      </c>
      <c r="E2497" s="24" t="s">
        <v>6954</v>
      </c>
      <c r="F2497" s="24" t="s">
        <v>12349</v>
      </c>
      <c r="G2497" s="36">
        <v>41354</v>
      </c>
      <c r="H2497" s="36">
        <v>41354</v>
      </c>
      <c r="I2497" s="12">
        <v>2</v>
      </c>
      <c r="J2497" s="12">
        <v>3</v>
      </c>
      <c r="K2497" s="12">
        <v>3</v>
      </c>
      <c r="L2497" s="24" t="s">
        <v>10597</v>
      </c>
      <c r="M2497" t="str">
        <f>VLOOKUP(LEFT(Incoming_Data[[#This Row],[Object ID]],1),Lookup[#All],2,FALSE)</f>
        <v>Service Request</v>
      </c>
      <c r="N2497" s="36" t="str">
        <f>IFERROR(VLOOKUP(Incoming_Data[[#This Row],[Object ID]],SP_Data[#All],2,FALSE),"")</f>
        <v/>
      </c>
      <c r="O2497" s="36">
        <f>IFERROR(VLOOKUP(Incoming_Data[[#This Row],[Object ID]],Finalized_Data[#All],2,FALSE),"")</f>
        <v>41404</v>
      </c>
      <c r="P24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497" s="6">
        <f>IFERROR(DATE(YEAR(Incoming_Data[[#This Row],[Incoming Day]]),MONTH(Incoming_Data[[#This Row],[Incoming Day]]),1),"")</f>
        <v>41334</v>
      </c>
      <c r="R2497" s="3">
        <f>DATE(YEAR(Incoming_Data[[#This Row],[Incoming Day]]),1,1)</f>
        <v>41275</v>
      </c>
      <c r="S2497" s="6" t="str">
        <f>IFERROR(DATE(YEAR(Incoming_Data[[#This Row],[Completed Day]]),MONTH(Incoming_Data[[#This Row],[Completed Day]]),1),"")</f>
        <v/>
      </c>
      <c r="T2497" s="6">
        <f>IFERROR(DATE(YEAR(Incoming_Data[[#This Row],[Confirmed Day]]),MONTH(Incoming_Data[[#This Row],[Confirmed Day]]),1),"")</f>
        <v>41395</v>
      </c>
      <c r="U2497" s="12">
        <f>IF(ISNUMBER(Incoming_Data[[#This Row],[Completed Day]]),1,0)</f>
        <v>0</v>
      </c>
      <c r="V2497" s="12">
        <f>IF(ISNUMBER(Incoming_Data[[#This Row],[Confirmed Day]]),1,0)</f>
        <v>1</v>
      </c>
      <c r="X2497" t="s">
        <v>10802</v>
      </c>
      <c r="Y2497" s="36">
        <v>41409</v>
      </c>
    </row>
    <row r="2498" spans="2:25" x14ac:dyDescent="0.25">
      <c r="B2498" s="24" t="s">
        <v>32</v>
      </c>
      <c r="C2498" s="24" t="s">
        <v>19</v>
      </c>
      <c r="D2498" s="24" t="s">
        <v>2207</v>
      </c>
      <c r="E2498" s="24" t="s">
        <v>1597</v>
      </c>
      <c r="F2498" s="24" t="s">
        <v>1598</v>
      </c>
      <c r="G2498" s="36">
        <v>41358</v>
      </c>
      <c r="H2498" s="36">
        <v>41358</v>
      </c>
      <c r="I2498" s="12">
        <v>3</v>
      </c>
      <c r="J2498" s="12">
        <v>4</v>
      </c>
      <c r="K2498" s="12">
        <v>4</v>
      </c>
      <c r="L2498" s="24" t="s">
        <v>10597</v>
      </c>
      <c r="M2498" t="str">
        <f>VLOOKUP(LEFT(Incoming_Data[[#This Row],[Object ID]],1),Lookup[#All],2,FALSE)</f>
        <v>Service Request</v>
      </c>
      <c r="N2498" s="36">
        <f>IFERROR(VLOOKUP(Incoming_Data[[#This Row],[Object ID]],SP_Data[#All],2,FALSE),"")</f>
        <v>41374</v>
      </c>
      <c r="O2498" s="36">
        <f>IFERROR(VLOOKUP(Incoming_Data[[#This Row],[Object ID]],Finalized_Data[#All],2,FALSE),"")</f>
        <v>41414</v>
      </c>
      <c r="P24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8" s="6">
        <f>IFERROR(DATE(YEAR(Incoming_Data[[#This Row],[Incoming Day]]),MONTH(Incoming_Data[[#This Row],[Incoming Day]]),1),"")</f>
        <v>41334</v>
      </c>
      <c r="R2498" s="3">
        <f>DATE(YEAR(Incoming_Data[[#This Row],[Incoming Day]]),1,1)</f>
        <v>41275</v>
      </c>
      <c r="S2498" s="6">
        <f>IFERROR(DATE(YEAR(Incoming_Data[[#This Row],[Completed Day]]),MONTH(Incoming_Data[[#This Row],[Completed Day]]),1),"")</f>
        <v>41365</v>
      </c>
      <c r="T2498" s="6">
        <f>IFERROR(DATE(YEAR(Incoming_Data[[#This Row],[Confirmed Day]]),MONTH(Incoming_Data[[#This Row],[Confirmed Day]]),1),"")</f>
        <v>41395</v>
      </c>
      <c r="U2498" s="12">
        <f>IF(ISNUMBER(Incoming_Data[[#This Row],[Completed Day]]),1,0)</f>
        <v>1</v>
      </c>
      <c r="V2498" s="12">
        <f>IF(ISNUMBER(Incoming_Data[[#This Row],[Confirmed Day]]),1,0)</f>
        <v>1</v>
      </c>
      <c r="X2498" t="s">
        <v>1854</v>
      </c>
      <c r="Y2498" s="36">
        <v>41383</v>
      </c>
    </row>
    <row r="2499" spans="2:25" x14ac:dyDescent="0.25">
      <c r="B2499" s="24" t="s">
        <v>32</v>
      </c>
      <c r="C2499" s="24" t="s">
        <v>19</v>
      </c>
      <c r="D2499" s="24" t="s">
        <v>2207</v>
      </c>
      <c r="E2499" s="24" t="s">
        <v>1602</v>
      </c>
      <c r="F2499" s="24" t="s">
        <v>1603</v>
      </c>
      <c r="G2499" s="36">
        <v>41366</v>
      </c>
      <c r="H2499" s="36">
        <v>41366</v>
      </c>
      <c r="I2499" s="12">
        <v>3</v>
      </c>
      <c r="J2499" s="12">
        <v>4</v>
      </c>
      <c r="K2499" s="12">
        <v>4</v>
      </c>
      <c r="L2499" s="24" t="s">
        <v>10597</v>
      </c>
      <c r="M2499" t="str">
        <f>VLOOKUP(LEFT(Incoming_Data[[#This Row],[Object ID]],1),Lookup[#All],2,FALSE)</f>
        <v>Service Request</v>
      </c>
      <c r="N2499" s="36">
        <f>IFERROR(VLOOKUP(Incoming_Data[[#This Row],[Object ID]],SP_Data[#All],2,FALSE),"")</f>
        <v>41379</v>
      </c>
      <c r="O2499" s="36">
        <f>IFERROR(VLOOKUP(Incoming_Data[[#This Row],[Object ID]],Finalized_Data[#All],2,FALSE),"")</f>
        <v>41380</v>
      </c>
      <c r="P24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499" s="6">
        <f>IFERROR(DATE(YEAR(Incoming_Data[[#This Row],[Incoming Day]]),MONTH(Incoming_Data[[#This Row],[Incoming Day]]),1),"")</f>
        <v>41365</v>
      </c>
      <c r="R2499" s="3">
        <f>DATE(YEAR(Incoming_Data[[#This Row],[Incoming Day]]),1,1)</f>
        <v>41275</v>
      </c>
      <c r="S2499" s="6">
        <f>IFERROR(DATE(YEAR(Incoming_Data[[#This Row],[Completed Day]]),MONTH(Incoming_Data[[#This Row],[Completed Day]]),1),"")</f>
        <v>41365</v>
      </c>
      <c r="T2499" s="6">
        <f>IFERROR(DATE(YEAR(Incoming_Data[[#This Row],[Confirmed Day]]),MONTH(Incoming_Data[[#This Row],[Confirmed Day]]),1),"")</f>
        <v>41365</v>
      </c>
      <c r="U2499" s="12">
        <f>IF(ISNUMBER(Incoming_Data[[#This Row],[Completed Day]]),1,0)</f>
        <v>1</v>
      </c>
      <c r="V2499" s="12">
        <f>IF(ISNUMBER(Incoming_Data[[#This Row],[Confirmed Day]]),1,0)</f>
        <v>1</v>
      </c>
      <c r="X2499" t="s">
        <v>1969</v>
      </c>
      <c r="Y2499" s="36">
        <v>41379</v>
      </c>
    </row>
    <row r="2500" spans="2:25" x14ac:dyDescent="0.25">
      <c r="B2500" s="24" t="s">
        <v>32</v>
      </c>
      <c r="C2500" s="24" t="s">
        <v>19</v>
      </c>
      <c r="D2500" s="24" t="s">
        <v>2207</v>
      </c>
      <c r="E2500" s="24" t="s">
        <v>12350</v>
      </c>
      <c r="F2500" s="24" t="s">
        <v>12351</v>
      </c>
      <c r="G2500" s="36">
        <v>41369</v>
      </c>
      <c r="H2500" s="36">
        <v>41369</v>
      </c>
      <c r="I2500" s="12">
        <v>1</v>
      </c>
      <c r="J2500" s="12">
        <v>3</v>
      </c>
      <c r="K2500" s="12">
        <v>3</v>
      </c>
      <c r="L2500" s="24" t="s">
        <v>10599</v>
      </c>
      <c r="M2500" t="str">
        <f>VLOOKUP(LEFT(Incoming_Data[[#This Row],[Object ID]],1),Lookup[#All],2,FALSE)</f>
        <v>Service Request</v>
      </c>
      <c r="N2500" s="36">
        <f>IFERROR(VLOOKUP(Incoming_Data[[#This Row],[Object ID]],SP_Data[#All],2,FALSE),"")</f>
        <v>41404</v>
      </c>
      <c r="O2500" s="36" t="str">
        <f>IFERROR(VLOOKUP(Incoming_Data[[#This Row],[Object ID]],Finalized_Data[#All],2,FALSE),"")</f>
        <v/>
      </c>
      <c r="P25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0" s="6">
        <f>IFERROR(DATE(YEAR(Incoming_Data[[#This Row],[Incoming Day]]),MONTH(Incoming_Data[[#This Row],[Incoming Day]]),1),"")</f>
        <v>41365</v>
      </c>
      <c r="R2500" s="3">
        <f>DATE(YEAR(Incoming_Data[[#This Row],[Incoming Day]]),1,1)</f>
        <v>41275</v>
      </c>
      <c r="S2500" s="6">
        <f>IFERROR(DATE(YEAR(Incoming_Data[[#This Row],[Completed Day]]),MONTH(Incoming_Data[[#This Row],[Completed Day]]),1),"")</f>
        <v>41395</v>
      </c>
      <c r="T2500" s="6" t="str">
        <f>IFERROR(DATE(YEAR(Incoming_Data[[#This Row],[Confirmed Day]]),MONTH(Incoming_Data[[#This Row],[Confirmed Day]]),1),"")</f>
        <v/>
      </c>
      <c r="U2500" s="12">
        <f>IF(ISNUMBER(Incoming_Data[[#This Row],[Completed Day]]),1,0)</f>
        <v>1</v>
      </c>
      <c r="V2500" s="12">
        <f>IF(ISNUMBER(Incoming_Data[[#This Row],[Confirmed Day]]),1,0)</f>
        <v>0</v>
      </c>
      <c r="X2500" t="s">
        <v>1136</v>
      </c>
      <c r="Y2500" s="36">
        <v>41380</v>
      </c>
    </row>
    <row r="2501" spans="2:25" x14ac:dyDescent="0.25">
      <c r="B2501" s="24" t="s">
        <v>32</v>
      </c>
      <c r="C2501" s="24" t="s">
        <v>19</v>
      </c>
      <c r="D2501" s="24" t="s">
        <v>2207</v>
      </c>
      <c r="E2501" s="24" t="s">
        <v>1610</v>
      </c>
      <c r="F2501" s="24" t="s">
        <v>1611</v>
      </c>
      <c r="G2501" s="36">
        <v>41372</v>
      </c>
      <c r="H2501" s="36">
        <v>41372</v>
      </c>
      <c r="I2501" s="12">
        <v>3</v>
      </c>
      <c r="J2501" s="12">
        <v>3</v>
      </c>
      <c r="K2501" s="12">
        <v>3</v>
      </c>
      <c r="L2501" s="24" t="s">
        <v>10597</v>
      </c>
      <c r="M2501" t="str">
        <f>VLOOKUP(LEFT(Incoming_Data[[#This Row],[Object ID]],1),Lookup[#All],2,FALSE)</f>
        <v>Service Request</v>
      </c>
      <c r="N2501" s="36">
        <f>IFERROR(VLOOKUP(Incoming_Data[[#This Row],[Object ID]],SP_Data[#All],2,FALSE),"")</f>
        <v>41379</v>
      </c>
      <c r="O2501" s="36">
        <f>IFERROR(VLOOKUP(Incoming_Data[[#This Row],[Object ID]],Finalized_Data[#All],2,FALSE),"")</f>
        <v>41414</v>
      </c>
      <c r="P25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1" s="6">
        <f>IFERROR(DATE(YEAR(Incoming_Data[[#This Row],[Incoming Day]]),MONTH(Incoming_Data[[#This Row],[Incoming Day]]),1),"")</f>
        <v>41365</v>
      </c>
      <c r="R2501" s="3">
        <f>DATE(YEAR(Incoming_Data[[#This Row],[Incoming Day]]),1,1)</f>
        <v>41275</v>
      </c>
      <c r="S2501" s="6">
        <f>IFERROR(DATE(YEAR(Incoming_Data[[#This Row],[Completed Day]]),MONTH(Incoming_Data[[#This Row],[Completed Day]]),1),"")</f>
        <v>41365</v>
      </c>
      <c r="T2501" s="6">
        <f>IFERROR(DATE(YEAR(Incoming_Data[[#This Row],[Confirmed Day]]),MONTH(Incoming_Data[[#This Row],[Confirmed Day]]),1),"")</f>
        <v>41395</v>
      </c>
      <c r="U2501" s="12">
        <f>IF(ISNUMBER(Incoming_Data[[#This Row],[Completed Day]]),1,0)</f>
        <v>1</v>
      </c>
      <c r="V2501" s="12">
        <f>IF(ISNUMBER(Incoming_Data[[#This Row],[Confirmed Day]]),1,0)</f>
        <v>1</v>
      </c>
      <c r="X2501" t="s">
        <v>11638</v>
      </c>
      <c r="Y2501" s="36">
        <v>41408</v>
      </c>
    </row>
    <row r="2502" spans="2:25" x14ac:dyDescent="0.25">
      <c r="B2502" s="24" t="s">
        <v>32</v>
      </c>
      <c r="C2502" s="24" t="s">
        <v>19</v>
      </c>
      <c r="D2502" s="24" t="s">
        <v>2207</v>
      </c>
      <c r="E2502" s="24" t="s">
        <v>1656</v>
      </c>
      <c r="F2502" s="24" t="s">
        <v>1657</v>
      </c>
      <c r="G2502" s="36">
        <v>41379</v>
      </c>
      <c r="H2502" s="36">
        <v>41379</v>
      </c>
      <c r="I2502" s="12">
        <v>3</v>
      </c>
      <c r="J2502" s="12">
        <v>3</v>
      </c>
      <c r="K2502" s="12">
        <v>3</v>
      </c>
      <c r="L2502" s="24" t="s">
        <v>10597</v>
      </c>
      <c r="M2502" t="str">
        <f>VLOOKUP(LEFT(Incoming_Data[[#This Row],[Object ID]],1),Lookup[#All],2,FALSE)</f>
        <v>Service Request</v>
      </c>
      <c r="N2502" s="36">
        <f>IFERROR(VLOOKUP(Incoming_Data[[#This Row],[Object ID]],SP_Data[#All],2,FALSE),"")</f>
        <v>41382</v>
      </c>
      <c r="O2502" s="36">
        <f>IFERROR(VLOOKUP(Incoming_Data[[#This Row],[Object ID]],Finalized_Data[#All],2,FALSE),"")</f>
        <v>41414</v>
      </c>
      <c r="P25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2" s="6">
        <f>IFERROR(DATE(YEAR(Incoming_Data[[#This Row],[Incoming Day]]),MONTH(Incoming_Data[[#This Row],[Incoming Day]]),1),"")</f>
        <v>41365</v>
      </c>
      <c r="R2502" s="3">
        <f>DATE(YEAR(Incoming_Data[[#This Row],[Incoming Day]]),1,1)</f>
        <v>41275</v>
      </c>
      <c r="S2502" s="6">
        <f>IFERROR(DATE(YEAR(Incoming_Data[[#This Row],[Completed Day]]),MONTH(Incoming_Data[[#This Row],[Completed Day]]),1),"")</f>
        <v>41365</v>
      </c>
      <c r="T2502" s="6">
        <f>IFERROR(DATE(YEAR(Incoming_Data[[#This Row],[Confirmed Day]]),MONTH(Incoming_Data[[#This Row],[Confirmed Day]]),1),"")</f>
        <v>41395</v>
      </c>
      <c r="U2502" s="12">
        <f>IF(ISNUMBER(Incoming_Data[[#This Row],[Completed Day]]),1,0)</f>
        <v>1</v>
      </c>
      <c r="V2502" s="12">
        <f>IF(ISNUMBER(Incoming_Data[[#This Row],[Confirmed Day]]),1,0)</f>
        <v>1</v>
      </c>
      <c r="X2502" t="s">
        <v>1971</v>
      </c>
      <c r="Y2502" s="36">
        <v>41379</v>
      </c>
    </row>
    <row r="2503" spans="2:25" x14ac:dyDescent="0.25">
      <c r="B2503" s="24" t="s">
        <v>32</v>
      </c>
      <c r="C2503" s="24" t="s">
        <v>19</v>
      </c>
      <c r="D2503" s="24" t="s">
        <v>2207</v>
      </c>
      <c r="E2503" s="24" t="s">
        <v>4044</v>
      </c>
      <c r="F2503" s="24" t="s">
        <v>12352</v>
      </c>
      <c r="G2503" s="36">
        <v>41388</v>
      </c>
      <c r="H2503" s="36">
        <v>41388</v>
      </c>
      <c r="I2503" s="12">
        <v>2</v>
      </c>
      <c r="J2503" s="12">
        <v>3</v>
      </c>
      <c r="K2503" s="12">
        <v>3</v>
      </c>
      <c r="L2503" s="24" t="s">
        <v>10602</v>
      </c>
      <c r="M2503" t="str">
        <f>VLOOKUP(LEFT(Incoming_Data[[#This Row],[Object ID]],1),Lookup[#All],2,FALSE)</f>
        <v>Service Request</v>
      </c>
      <c r="N2503" s="36">
        <f>IFERROR(VLOOKUP(Incoming_Data[[#This Row],[Object ID]],SP_Data[#All],2,FALSE),"")</f>
        <v>41428</v>
      </c>
      <c r="O2503" s="36">
        <f>IFERROR(VLOOKUP(Incoming_Data[[#This Row],[Object ID]],Finalized_Data[#All],2,FALSE),"")</f>
        <v>41428</v>
      </c>
      <c r="P25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3" s="6">
        <f>IFERROR(DATE(YEAR(Incoming_Data[[#This Row],[Incoming Day]]),MONTH(Incoming_Data[[#This Row],[Incoming Day]]),1),"")</f>
        <v>41365</v>
      </c>
      <c r="R2503" s="3">
        <f>DATE(YEAR(Incoming_Data[[#This Row],[Incoming Day]]),1,1)</f>
        <v>41275</v>
      </c>
      <c r="S2503" s="6">
        <f>IFERROR(DATE(YEAR(Incoming_Data[[#This Row],[Completed Day]]),MONTH(Incoming_Data[[#This Row],[Completed Day]]),1),"")</f>
        <v>41426</v>
      </c>
      <c r="T2503" s="6">
        <f>IFERROR(DATE(YEAR(Incoming_Data[[#This Row],[Confirmed Day]]),MONTH(Incoming_Data[[#This Row],[Confirmed Day]]),1),"")</f>
        <v>41426</v>
      </c>
      <c r="U2503" s="12">
        <f>IF(ISNUMBER(Incoming_Data[[#This Row],[Completed Day]]),1,0)</f>
        <v>1</v>
      </c>
      <c r="V2503" s="12">
        <f>IF(ISNUMBER(Incoming_Data[[#This Row],[Confirmed Day]]),1,0)</f>
        <v>1</v>
      </c>
      <c r="X2503" t="s">
        <v>1973</v>
      </c>
      <c r="Y2503" s="36">
        <v>41379</v>
      </c>
    </row>
    <row r="2504" spans="2:25" x14ac:dyDescent="0.25">
      <c r="B2504" s="24" t="s">
        <v>32</v>
      </c>
      <c r="C2504" s="24" t="s">
        <v>19</v>
      </c>
      <c r="D2504" s="24" t="s">
        <v>2207</v>
      </c>
      <c r="E2504" s="24" t="s">
        <v>12353</v>
      </c>
      <c r="F2504" s="24" t="s">
        <v>12354</v>
      </c>
      <c r="G2504" s="36">
        <v>41409</v>
      </c>
      <c r="H2504" s="36">
        <v>41409</v>
      </c>
      <c r="I2504" s="12">
        <v>3</v>
      </c>
      <c r="J2504" s="12">
        <v>3</v>
      </c>
      <c r="K2504" s="12">
        <v>4</v>
      </c>
      <c r="L2504" s="24" t="s">
        <v>10599</v>
      </c>
      <c r="M2504" t="str">
        <f>VLOOKUP(LEFT(Incoming_Data[[#This Row],[Object ID]],1),Lookup[#All],2,FALSE)</f>
        <v>Service Request</v>
      </c>
      <c r="N2504" s="36">
        <f>IFERROR(VLOOKUP(Incoming_Data[[#This Row],[Object ID]],SP_Data[#All],2,FALSE),"")</f>
        <v>41423</v>
      </c>
      <c r="O2504" s="36" t="str">
        <f>IFERROR(VLOOKUP(Incoming_Data[[#This Row],[Object ID]],Finalized_Data[#All],2,FALSE),"")</f>
        <v/>
      </c>
      <c r="P25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4" s="6">
        <f>IFERROR(DATE(YEAR(Incoming_Data[[#This Row],[Incoming Day]]),MONTH(Incoming_Data[[#This Row],[Incoming Day]]),1),"")</f>
        <v>41395</v>
      </c>
      <c r="R2504" s="3">
        <f>DATE(YEAR(Incoming_Data[[#This Row],[Incoming Day]]),1,1)</f>
        <v>41275</v>
      </c>
      <c r="S2504" s="6">
        <f>IFERROR(DATE(YEAR(Incoming_Data[[#This Row],[Completed Day]]),MONTH(Incoming_Data[[#This Row],[Completed Day]]),1),"")</f>
        <v>41395</v>
      </c>
      <c r="T2504" s="6" t="str">
        <f>IFERROR(DATE(YEAR(Incoming_Data[[#This Row],[Confirmed Day]]),MONTH(Incoming_Data[[#This Row],[Confirmed Day]]),1),"")</f>
        <v/>
      </c>
      <c r="U2504" s="12">
        <f>IF(ISNUMBER(Incoming_Data[[#This Row],[Completed Day]]),1,0)</f>
        <v>1</v>
      </c>
      <c r="V2504" s="12">
        <f>IF(ISNUMBER(Incoming_Data[[#This Row],[Confirmed Day]]),1,0)</f>
        <v>0</v>
      </c>
      <c r="X2504" t="s">
        <v>1975</v>
      </c>
      <c r="Y2504" s="36">
        <v>41379</v>
      </c>
    </row>
    <row r="2505" spans="2:25" x14ac:dyDescent="0.25">
      <c r="B2505" s="24" t="s">
        <v>32</v>
      </c>
      <c r="C2505" s="24" t="s">
        <v>19</v>
      </c>
      <c r="D2505" s="24" t="s">
        <v>2207</v>
      </c>
      <c r="E2505" s="24" t="s">
        <v>12355</v>
      </c>
      <c r="F2505" s="24" t="s">
        <v>12356</v>
      </c>
      <c r="G2505" s="36">
        <v>41409</v>
      </c>
      <c r="H2505" s="36">
        <v>41409</v>
      </c>
      <c r="I2505" s="12">
        <v>3</v>
      </c>
      <c r="J2505" s="12">
        <v>4</v>
      </c>
      <c r="K2505" s="12">
        <v>4</v>
      </c>
      <c r="L2505" s="24" t="s">
        <v>10602</v>
      </c>
      <c r="M2505" t="str">
        <f>VLOOKUP(LEFT(Incoming_Data[[#This Row],[Object ID]],1),Lookup[#All],2,FALSE)</f>
        <v>Service Request</v>
      </c>
      <c r="N2505" s="36" t="str">
        <f>IFERROR(VLOOKUP(Incoming_Data[[#This Row],[Object ID]],SP_Data[#All],2,FALSE),"")</f>
        <v/>
      </c>
      <c r="O2505" s="36" t="str">
        <f>IFERROR(VLOOKUP(Incoming_Data[[#This Row],[Object ID]],Finalized_Data[#All],2,FALSE),"")</f>
        <v/>
      </c>
      <c r="P25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5" s="6">
        <f>IFERROR(DATE(YEAR(Incoming_Data[[#This Row],[Incoming Day]]),MONTH(Incoming_Data[[#This Row],[Incoming Day]]),1),"")</f>
        <v>41395</v>
      </c>
      <c r="R2505" s="3">
        <f>DATE(YEAR(Incoming_Data[[#This Row],[Incoming Day]]),1,1)</f>
        <v>41275</v>
      </c>
      <c r="S2505" s="6" t="str">
        <f>IFERROR(DATE(YEAR(Incoming_Data[[#This Row],[Completed Day]]),MONTH(Incoming_Data[[#This Row],[Completed Day]]),1),"")</f>
        <v/>
      </c>
      <c r="T2505" s="6" t="str">
        <f>IFERROR(DATE(YEAR(Incoming_Data[[#This Row],[Confirmed Day]]),MONTH(Incoming_Data[[#This Row],[Confirmed Day]]),1),"")</f>
        <v/>
      </c>
      <c r="U2505" s="12">
        <f>IF(ISNUMBER(Incoming_Data[[#This Row],[Completed Day]]),1,0)</f>
        <v>0</v>
      </c>
      <c r="V2505" s="12">
        <f>IF(ISNUMBER(Incoming_Data[[#This Row],[Confirmed Day]]),1,0)</f>
        <v>0</v>
      </c>
      <c r="X2505" t="s">
        <v>1977</v>
      </c>
      <c r="Y2505" s="36">
        <v>41379</v>
      </c>
    </row>
    <row r="2506" spans="2:25" x14ac:dyDescent="0.25">
      <c r="B2506" s="24" t="s">
        <v>32</v>
      </c>
      <c r="C2506" s="24" t="s">
        <v>19</v>
      </c>
      <c r="D2506" s="24" t="s">
        <v>2207</v>
      </c>
      <c r="E2506" s="24" t="s">
        <v>12357</v>
      </c>
      <c r="F2506" s="24" t="s">
        <v>12358</v>
      </c>
      <c r="G2506" s="36">
        <v>41409</v>
      </c>
      <c r="H2506" s="36">
        <v>41409</v>
      </c>
      <c r="I2506" s="12">
        <v>3</v>
      </c>
      <c r="J2506" s="12">
        <v>2</v>
      </c>
      <c r="K2506" s="12">
        <v>2</v>
      </c>
      <c r="L2506" s="24" t="s">
        <v>10602</v>
      </c>
      <c r="M2506" t="str">
        <f>VLOOKUP(LEFT(Incoming_Data[[#This Row],[Object ID]],1),Lookup[#All],2,FALSE)</f>
        <v>Service Request</v>
      </c>
      <c r="N2506" s="36" t="str">
        <f>IFERROR(VLOOKUP(Incoming_Data[[#This Row],[Object ID]],SP_Data[#All],2,FALSE),"")</f>
        <v/>
      </c>
      <c r="O2506" s="36" t="str">
        <f>IFERROR(VLOOKUP(Incoming_Data[[#This Row],[Object ID]],Finalized_Data[#All],2,FALSE),"")</f>
        <v/>
      </c>
      <c r="P25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6" s="6">
        <f>IFERROR(DATE(YEAR(Incoming_Data[[#This Row],[Incoming Day]]),MONTH(Incoming_Data[[#This Row],[Incoming Day]]),1),"")</f>
        <v>41395</v>
      </c>
      <c r="R2506" s="3">
        <f>DATE(YEAR(Incoming_Data[[#This Row],[Incoming Day]]),1,1)</f>
        <v>41275</v>
      </c>
      <c r="S2506" s="6" t="str">
        <f>IFERROR(DATE(YEAR(Incoming_Data[[#This Row],[Completed Day]]),MONTH(Incoming_Data[[#This Row],[Completed Day]]),1),"")</f>
        <v/>
      </c>
      <c r="T2506" s="6" t="str">
        <f>IFERROR(DATE(YEAR(Incoming_Data[[#This Row],[Confirmed Day]]),MONTH(Incoming_Data[[#This Row],[Confirmed Day]]),1),"")</f>
        <v/>
      </c>
      <c r="U2506" s="12">
        <f>IF(ISNUMBER(Incoming_Data[[#This Row],[Completed Day]]),1,0)</f>
        <v>0</v>
      </c>
      <c r="V2506" s="12">
        <f>IF(ISNUMBER(Incoming_Data[[#This Row],[Confirmed Day]]),1,0)</f>
        <v>0</v>
      </c>
      <c r="X2506" t="s">
        <v>1979</v>
      </c>
      <c r="Y2506" s="36">
        <v>41379</v>
      </c>
    </row>
    <row r="2507" spans="2:25" x14ac:dyDescent="0.25">
      <c r="B2507" s="24" t="s">
        <v>32</v>
      </c>
      <c r="C2507" s="24" t="s">
        <v>19</v>
      </c>
      <c r="D2507" s="24" t="s">
        <v>2207</v>
      </c>
      <c r="E2507" s="24" t="s">
        <v>12359</v>
      </c>
      <c r="F2507" s="24" t="s">
        <v>12360</v>
      </c>
      <c r="G2507" s="36">
        <v>41418</v>
      </c>
      <c r="H2507" s="36">
        <v>41420</v>
      </c>
      <c r="I2507" s="12">
        <v>3</v>
      </c>
      <c r="J2507" s="12">
        <v>3</v>
      </c>
      <c r="K2507" s="12">
        <v>3</v>
      </c>
      <c r="L2507" s="24" t="s">
        <v>10602</v>
      </c>
      <c r="M2507" t="str">
        <f>VLOOKUP(LEFT(Incoming_Data[[#This Row],[Object ID]],1),Lookup[#All],2,FALSE)</f>
        <v>Service Request</v>
      </c>
      <c r="N2507" s="36">
        <f>IFERROR(VLOOKUP(Incoming_Data[[#This Row],[Object ID]],SP_Data[#All],2,FALSE),"")</f>
        <v>41428</v>
      </c>
      <c r="O2507" s="36" t="str">
        <f>IFERROR(VLOOKUP(Incoming_Data[[#This Row],[Object ID]],Finalized_Data[#All],2,FALSE),"")</f>
        <v/>
      </c>
      <c r="P25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7" s="6">
        <f>IFERROR(DATE(YEAR(Incoming_Data[[#This Row],[Incoming Day]]),MONTH(Incoming_Data[[#This Row],[Incoming Day]]),1),"")</f>
        <v>41395</v>
      </c>
      <c r="R2507" s="3">
        <f>DATE(YEAR(Incoming_Data[[#This Row],[Incoming Day]]),1,1)</f>
        <v>41275</v>
      </c>
      <c r="S2507" s="6">
        <f>IFERROR(DATE(YEAR(Incoming_Data[[#This Row],[Completed Day]]),MONTH(Incoming_Data[[#This Row],[Completed Day]]),1),"")</f>
        <v>41426</v>
      </c>
      <c r="T2507" s="6" t="str">
        <f>IFERROR(DATE(YEAR(Incoming_Data[[#This Row],[Confirmed Day]]),MONTH(Incoming_Data[[#This Row],[Confirmed Day]]),1),"")</f>
        <v/>
      </c>
      <c r="U2507" s="12">
        <f>IF(ISNUMBER(Incoming_Data[[#This Row],[Completed Day]]),1,0)</f>
        <v>1</v>
      </c>
      <c r="V2507" s="12">
        <f>IF(ISNUMBER(Incoming_Data[[#This Row],[Confirmed Day]]),1,0)</f>
        <v>0</v>
      </c>
      <c r="X2507" t="s">
        <v>1138</v>
      </c>
      <c r="Y2507" s="36">
        <v>41397</v>
      </c>
    </row>
    <row r="2508" spans="2:25" x14ac:dyDescent="0.25">
      <c r="B2508" s="24" t="s">
        <v>32</v>
      </c>
      <c r="C2508" s="24" t="s">
        <v>19</v>
      </c>
      <c r="D2508" s="24" t="s">
        <v>2207</v>
      </c>
      <c r="E2508" s="24" t="s">
        <v>12361</v>
      </c>
      <c r="F2508" s="24" t="s">
        <v>12362</v>
      </c>
      <c r="G2508" s="36">
        <v>41421</v>
      </c>
      <c r="H2508" s="36">
        <v>41421</v>
      </c>
      <c r="I2508" s="12">
        <v>3</v>
      </c>
      <c r="J2508" s="12">
        <v>4</v>
      </c>
      <c r="K2508" s="12">
        <v>4</v>
      </c>
      <c r="L2508" s="24" t="s">
        <v>10602</v>
      </c>
      <c r="M2508" t="str">
        <f>VLOOKUP(LEFT(Incoming_Data[[#This Row],[Object ID]],1),Lookup[#All],2,FALSE)</f>
        <v>Service Request</v>
      </c>
      <c r="N2508" s="36">
        <f>IFERROR(VLOOKUP(Incoming_Data[[#This Row],[Object ID]],SP_Data[#All],2,FALSE),"")</f>
        <v>41428</v>
      </c>
      <c r="O2508" s="36" t="str">
        <f>IFERROR(VLOOKUP(Incoming_Data[[#This Row],[Object ID]],Finalized_Data[#All],2,FALSE),"")</f>
        <v/>
      </c>
      <c r="P25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8" s="6">
        <f>IFERROR(DATE(YEAR(Incoming_Data[[#This Row],[Incoming Day]]),MONTH(Incoming_Data[[#This Row],[Incoming Day]]),1),"")</f>
        <v>41395</v>
      </c>
      <c r="R2508" s="3">
        <f>DATE(YEAR(Incoming_Data[[#This Row],[Incoming Day]]),1,1)</f>
        <v>41275</v>
      </c>
      <c r="S2508" s="6">
        <f>IFERROR(DATE(YEAR(Incoming_Data[[#This Row],[Completed Day]]),MONTH(Incoming_Data[[#This Row],[Completed Day]]),1),"")</f>
        <v>41426</v>
      </c>
      <c r="T2508" s="6" t="str">
        <f>IFERROR(DATE(YEAR(Incoming_Data[[#This Row],[Confirmed Day]]),MONTH(Incoming_Data[[#This Row],[Confirmed Day]]),1),"")</f>
        <v/>
      </c>
      <c r="U2508" s="12">
        <f>IF(ISNUMBER(Incoming_Data[[#This Row],[Completed Day]]),1,0)</f>
        <v>1</v>
      </c>
      <c r="V2508" s="12">
        <f>IF(ISNUMBER(Incoming_Data[[#This Row],[Confirmed Day]]),1,0)</f>
        <v>0</v>
      </c>
      <c r="X2508" t="s">
        <v>1493</v>
      </c>
      <c r="Y2508" s="36">
        <v>41393</v>
      </c>
    </row>
    <row r="2509" spans="2:25" x14ac:dyDescent="0.25">
      <c r="B2509" s="24" t="s">
        <v>32</v>
      </c>
      <c r="C2509" s="24" t="s">
        <v>19</v>
      </c>
      <c r="D2509" s="24" t="s">
        <v>2207</v>
      </c>
      <c r="E2509" s="24" t="s">
        <v>9969</v>
      </c>
      <c r="F2509" s="24" t="s">
        <v>12363</v>
      </c>
      <c r="G2509" s="36">
        <v>41323</v>
      </c>
      <c r="H2509" s="36">
        <v>41323</v>
      </c>
      <c r="I2509" s="12">
        <v>3</v>
      </c>
      <c r="J2509" s="12">
        <v>3</v>
      </c>
      <c r="K2509" s="12">
        <v>3</v>
      </c>
      <c r="L2509" s="24" t="s">
        <v>10597</v>
      </c>
      <c r="M2509" t="str">
        <f>VLOOKUP(LEFT(Incoming_Data[[#This Row],[Object ID]],1),Lookup[#All],2,FALSE)</f>
        <v>Incident</v>
      </c>
      <c r="N2509" s="36">
        <f>IFERROR(VLOOKUP(Incoming_Data[[#This Row],[Object ID]],SP_Data[#All],2,FALSE),"")</f>
        <v>41353</v>
      </c>
      <c r="O2509" s="36">
        <f>IFERROR(VLOOKUP(Incoming_Data[[#This Row],[Object ID]],Finalized_Data[#All],2,FALSE),"")</f>
        <v>41425</v>
      </c>
      <c r="P25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09" s="6">
        <f>IFERROR(DATE(YEAR(Incoming_Data[[#This Row],[Incoming Day]]),MONTH(Incoming_Data[[#This Row],[Incoming Day]]),1),"")</f>
        <v>41306</v>
      </c>
      <c r="R2509" s="3">
        <f>DATE(YEAR(Incoming_Data[[#This Row],[Incoming Day]]),1,1)</f>
        <v>41275</v>
      </c>
      <c r="S2509" s="6">
        <f>IFERROR(DATE(YEAR(Incoming_Data[[#This Row],[Completed Day]]),MONTH(Incoming_Data[[#This Row],[Completed Day]]),1),"")</f>
        <v>41334</v>
      </c>
      <c r="T2509" s="6">
        <f>IFERROR(DATE(YEAR(Incoming_Data[[#This Row],[Confirmed Day]]),MONTH(Incoming_Data[[#This Row],[Confirmed Day]]),1),"")</f>
        <v>41395</v>
      </c>
      <c r="U2509" s="12">
        <f>IF(ISNUMBER(Incoming_Data[[#This Row],[Completed Day]]),1,0)</f>
        <v>1</v>
      </c>
      <c r="V2509" s="12">
        <f>IF(ISNUMBER(Incoming_Data[[#This Row],[Confirmed Day]]),1,0)</f>
        <v>1</v>
      </c>
      <c r="X2509" t="s">
        <v>1140</v>
      </c>
      <c r="Y2509" s="36">
        <v>41379</v>
      </c>
    </row>
    <row r="2510" spans="2:25" x14ac:dyDescent="0.25">
      <c r="B2510" s="24" t="s">
        <v>32</v>
      </c>
      <c r="C2510" s="24" t="s">
        <v>19</v>
      </c>
      <c r="D2510" s="24" t="s">
        <v>2207</v>
      </c>
      <c r="E2510" s="24" t="s">
        <v>9229</v>
      </c>
      <c r="F2510" s="24" t="s">
        <v>12364</v>
      </c>
      <c r="G2510" s="36">
        <v>41302</v>
      </c>
      <c r="H2510" s="36">
        <v>41302</v>
      </c>
      <c r="I2510" s="12">
        <v>3</v>
      </c>
      <c r="J2510" s="12">
        <v>3</v>
      </c>
      <c r="K2510" s="12">
        <v>3</v>
      </c>
      <c r="L2510" s="24" t="s">
        <v>10597</v>
      </c>
      <c r="M2510" t="str">
        <f>VLOOKUP(LEFT(Incoming_Data[[#This Row],[Object ID]],1),Lookup[#All],2,FALSE)</f>
        <v>Incident</v>
      </c>
      <c r="N2510" s="36">
        <f>IFERROR(VLOOKUP(Incoming_Data[[#This Row],[Object ID]],SP_Data[#All],2,FALSE),"")</f>
        <v>41353</v>
      </c>
      <c r="O2510" s="36">
        <f>IFERROR(VLOOKUP(Incoming_Data[[#This Row],[Object ID]],Finalized_Data[#All],2,FALSE),"")</f>
        <v>41384</v>
      </c>
      <c r="P25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0" s="6">
        <f>IFERROR(DATE(YEAR(Incoming_Data[[#This Row],[Incoming Day]]),MONTH(Incoming_Data[[#This Row],[Incoming Day]]),1),"")</f>
        <v>41275</v>
      </c>
      <c r="R2510" s="3">
        <f>DATE(YEAR(Incoming_Data[[#This Row],[Incoming Day]]),1,1)</f>
        <v>41275</v>
      </c>
      <c r="S2510" s="6">
        <f>IFERROR(DATE(YEAR(Incoming_Data[[#This Row],[Completed Day]]),MONTH(Incoming_Data[[#This Row],[Completed Day]]),1),"")</f>
        <v>41334</v>
      </c>
      <c r="T2510" s="6">
        <f>IFERROR(DATE(YEAR(Incoming_Data[[#This Row],[Confirmed Day]]),MONTH(Incoming_Data[[#This Row],[Confirmed Day]]),1),"")</f>
        <v>41365</v>
      </c>
      <c r="U2510" s="12">
        <f>IF(ISNUMBER(Incoming_Data[[#This Row],[Completed Day]]),1,0)</f>
        <v>1</v>
      </c>
      <c r="V2510" s="12">
        <f>IF(ISNUMBER(Incoming_Data[[#This Row],[Confirmed Day]]),1,0)</f>
        <v>1</v>
      </c>
      <c r="X2510" t="s">
        <v>11716</v>
      </c>
      <c r="Y2510" s="36">
        <v>41411</v>
      </c>
    </row>
    <row r="2511" spans="2:25" x14ac:dyDescent="0.25">
      <c r="B2511" s="24" t="s">
        <v>32</v>
      </c>
      <c r="C2511" s="24" t="s">
        <v>19</v>
      </c>
      <c r="D2511" s="24" t="s">
        <v>2207</v>
      </c>
      <c r="E2511" s="24" t="s">
        <v>8968</v>
      </c>
      <c r="F2511" s="24" t="s">
        <v>12365</v>
      </c>
      <c r="G2511" s="36">
        <v>41332</v>
      </c>
      <c r="H2511" s="36">
        <v>41332</v>
      </c>
      <c r="I2511" s="12">
        <v>3</v>
      </c>
      <c r="J2511" s="12">
        <v>3</v>
      </c>
      <c r="K2511" s="12">
        <v>3</v>
      </c>
      <c r="L2511" s="24" t="s">
        <v>10597</v>
      </c>
      <c r="M2511" t="str">
        <f>VLOOKUP(LEFT(Incoming_Data[[#This Row],[Object ID]],1),Lookup[#All],2,FALSE)</f>
        <v>Incident</v>
      </c>
      <c r="N2511" s="36">
        <f>IFERROR(VLOOKUP(Incoming_Data[[#This Row],[Object ID]],SP_Data[#All],2,FALSE),"")</f>
        <v>41353</v>
      </c>
      <c r="O2511" s="36">
        <f>IFERROR(VLOOKUP(Incoming_Data[[#This Row],[Object ID]],Finalized_Data[#All],2,FALSE),"")</f>
        <v>41425</v>
      </c>
      <c r="P25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1" s="6">
        <f>IFERROR(DATE(YEAR(Incoming_Data[[#This Row],[Incoming Day]]),MONTH(Incoming_Data[[#This Row],[Incoming Day]]),1),"")</f>
        <v>41306</v>
      </c>
      <c r="R2511" s="3">
        <f>DATE(YEAR(Incoming_Data[[#This Row],[Incoming Day]]),1,1)</f>
        <v>41275</v>
      </c>
      <c r="S2511" s="6">
        <f>IFERROR(DATE(YEAR(Incoming_Data[[#This Row],[Completed Day]]),MONTH(Incoming_Data[[#This Row],[Completed Day]]),1),"")</f>
        <v>41334</v>
      </c>
      <c r="T2511" s="6">
        <f>IFERROR(DATE(YEAR(Incoming_Data[[#This Row],[Confirmed Day]]),MONTH(Incoming_Data[[#This Row],[Confirmed Day]]),1),"")</f>
        <v>41395</v>
      </c>
      <c r="U2511" s="12">
        <f>IF(ISNUMBER(Incoming_Data[[#This Row],[Completed Day]]),1,0)</f>
        <v>1</v>
      </c>
      <c r="V2511" s="12">
        <f>IF(ISNUMBER(Incoming_Data[[#This Row],[Confirmed Day]]),1,0)</f>
        <v>1</v>
      </c>
      <c r="X2511" t="s">
        <v>1981</v>
      </c>
      <c r="Y2511" s="36">
        <v>41379</v>
      </c>
    </row>
    <row r="2512" spans="2:25" x14ac:dyDescent="0.25">
      <c r="B2512" s="24" t="s">
        <v>32</v>
      </c>
      <c r="C2512" s="24" t="s">
        <v>19</v>
      </c>
      <c r="D2512" s="24" t="s">
        <v>2207</v>
      </c>
      <c r="E2512" s="24" t="s">
        <v>8738</v>
      </c>
      <c r="F2512" s="24" t="s">
        <v>12366</v>
      </c>
      <c r="G2512" s="36">
        <v>41339</v>
      </c>
      <c r="H2512" s="36">
        <v>41339</v>
      </c>
      <c r="I2512" s="12">
        <v>3</v>
      </c>
      <c r="J2512" s="12">
        <v>3</v>
      </c>
      <c r="K2512" s="12">
        <v>3</v>
      </c>
      <c r="L2512" s="24" t="s">
        <v>10597</v>
      </c>
      <c r="M2512" t="str">
        <f>VLOOKUP(LEFT(Incoming_Data[[#This Row],[Object ID]],1),Lookup[#All],2,FALSE)</f>
        <v>Incident</v>
      </c>
      <c r="N2512" s="36">
        <f>IFERROR(VLOOKUP(Incoming_Data[[#This Row],[Object ID]],SP_Data[#All],2,FALSE),"")</f>
        <v>41353</v>
      </c>
      <c r="O2512" s="36">
        <f>IFERROR(VLOOKUP(Incoming_Data[[#This Row],[Object ID]],Finalized_Data[#All],2,FALSE),"")</f>
        <v>41425</v>
      </c>
      <c r="P25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2" s="6">
        <f>IFERROR(DATE(YEAR(Incoming_Data[[#This Row],[Incoming Day]]),MONTH(Incoming_Data[[#This Row],[Incoming Day]]),1),"")</f>
        <v>41334</v>
      </c>
      <c r="R2512" s="3">
        <f>DATE(YEAR(Incoming_Data[[#This Row],[Incoming Day]]),1,1)</f>
        <v>41275</v>
      </c>
      <c r="S2512" s="6">
        <f>IFERROR(DATE(YEAR(Incoming_Data[[#This Row],[Completed Day]]),MONTH(Incoming_Data[[#This Row],[Completed Day]]),1),"")</f>
        <v>41334</v>
      </c>
      <c r="T2512" s="6">
        <f>IFERROR(DATE(YEAR(Incoming_Data[[#This Row],[Confirmed Day]]),MONTH(Incoming_Data[[#This Row],[Confirmed Day]]),1),"")</f>
        <v>41395</v>
      </c>
      <c r="U2512" s="12">
        <f>IF(ISNUMBER(Incoming_Data[[#This Row],[Completed Day]]),1,0)</f>
        <v>1</v>
      </c>
      <c r="V2512" s="12">
        <f>IF(ISNUMBER(Incoming_Data[[#This Row],[Confirmed Day]]),1,0)</f>
        <v>1</v>
      </c>
      <c r="X2512" t="s">
        <v>1983</v>
      </c>
      <c r="Y2512" s="36">
        <v>41379</v>
      </c>
    </row>
    <row r="2513" spans="2:25" x14ac:dyDescent="0.25">
      <c r="B2513" s="24" t="s">
        <v>32</v>
      </c>
      <c r="C2513" s="24" t="s">
        <v>19</v>
      </c>
      <c r="D2513" s="24" t="s">
        <v>2207</v>
      </c>
      <c r="E2513" s="24" t="s">
        <v>8729</v>
      </c>
      <c r="F2513" s="24" t="s">
        <v>12367</v>
      </c>
      <c r="G2513" s="36">
        <v>41304</v>
      </c>
      <c r="H2513" s="36">
        <v>41304</v>
      </c>
      <c r="I2513" s="12">
        <v>3</v>
      </c>
      <c r="J2513" s="12">
        <v>3</v>
      </c>
      <c r="K2513" s="12">
        <v>3</v>
      </c>
      <c r="L2513" s="24" t="s">
        <v>10597</v>
      </c>
      <c r="M2513" t="str">
        <f>VLOOKUP(LEFT(Incoming_Data[[#This Row],[Object ID]],1),Lookup[#All],2,FALSE)</f>
        <v>Incident</v>
      </c>
      <c r="N2513" s="36">
        <f>IFERROR(VLOOKUP(Incoming_Data[[#This Row],[Object ID]],SP_Data[#All],2,FALSE),"")</f>
        <v>41353</v>
      </c>
      <c r="O2513" s="36">
        <f>IFERROR(VLOOKUP(Incoming_Data[[#This Row],[Object ID]],Finalized_Data[#All],2,FALSE),"")</f>
        <v>41384</v>
      </c>
      <c r="P25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3" s="6">
        <f>IFERROR(DATE(YEAR(Incoming_Data[[#This Row],[Incoming Day]]),MONTH(Incoming_Data[[#This Row],[Incoming Day]]),1),"")</f>
        <v>41275</v>
      </c>
      <c r="R2513" s="3">
        <f>DATE(YEAR(Incoming_Data[[#This Row],[Incoming Day]]),1,1)</f>
        <v>41275</v>
      </c>
      <c r="S2513" s="6">
        <f>IFERROR(DATE(YEAR(Incoming_Data[[#This Row],[Completed Day]]),MONTH(Incoming_Data[[#This Row],[Completed Day]]),1),"")</f>
        <v>41334</v>
      </c>
      <c r="T2513" s="6">
        <f>IFERROR(DATE(YEAR(Incoming_Data[[#This Row],[Confirmed Day]]),MONTH(Incoming_Data[[#This Row],[Confirmed Day]]),1),"")</f>
        <v>41365</v>
      </c>
      <c r="U2513" s="12">
        <f>IF(ISNUMBER(Incoming_Data[[#This Row],[Completed Day]]),1,0)</f>
        <v>1</v>
      </c>
      <c r="V2513" s="12">
        <f>IF(ISNUMBER(Incoming_Data[[#This Row],[Confirmed Day]]),1,0)</f>
        <v>1</v>
      </c>
      <c r="X2513" t="s">
        <v>1985</v>
      </c>
      <c r="Y2513" s="36">
        <v>41379</v>
      </c>
    </row>
    <row r="2514" spans="2:25" x14ac:dyDescent="0.25">
      <c r="B2514" s="24" t="s">
        <v>32</v>
      </c>
      <c r="C2514" s="24" t="s">
        <v>19</v>
      </c>
      <c r="D2514" s="24" t="s">
        <v>2207</v>
      </c>
      <c r="E2514" s="24" t="s">
        <v>8437</v>
      </c>
      <c r="F2514" s="24" t="s">
        <v>12368</v>
      </c>
      <c r="G2514" s="36">
        <v>41338</v>
      </c>
      <c r="H2514" s="36">
        <v>41338</v>
      </c>
      <c r="I2514" s="12">
        <v>3</v>
      </c>
      <c r="J2514" s="12">
        <v>3</v>
      </c>
      <c r="K2514" s="12">
        <v>3</v>
      </c>
      <c r="L2514" s="24" t="s">
        <v>10597</v>
      </c>
      <c r="M2514" t="str">
        <f>VLOOKUP(LEFT(Incoming_Data[[#This Row],[Object ID]],1),Lookup[#All],2,FALSE)</f>
        <v>Incident</v>
      </c>
      <c r="N2514" s="36">
        <f>IFERROR(VLOOKUP(Incoming_Data[[#This Row],[Object ID]],SP_Data[#All],2,FALSE),"")</f>
        <v>41353</v>
      </c>
      <c r="O2514" s="36">
        <f>IFERROR(VLOOKUP(Incoming_Data[[#This Row],[Object ID]],Finalized_Data[#All],2,FALSE),"")</f>
        <v>41425</v>
      </c>
      <c r="P25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4" s="6">
        <f>IFERROR(DATE(YEAR(Incoming_Data[[#This Row],[Incoming Day]]),MONTH(Incoming_Data[[#This Row],[Incoming Day]]),1),"")</f>
        <v>41334</v>
      </c>
      <c r="R2514" s="3">
        <f>DATE(YEAR(Incoming_Data[[#This Row],[Incoming Day]]),1,1)</f>
        <v>41275</v>
      </c>
      <c r="S2514" s="6">
        <f>IFERROR(DATE(YEAR(Incoming_Data[[#This Row],[Completed Day]]),MONTH(Incoming_Data[[#This Row],[Completed Day]]),1),"")</f>
        <v>41334</v>
      </c>
      <c r="T2514" s="6">
        <f>IFERROR(DATE(YEAR(Incoming_Data[[#This Row],[Confirmed Day]]),MONTH(Incoming_Data[[#This Row],[Confirmed Day]]),1),"")</f>
        <v>41395</v>
      </c>
      <c r="U2514" s="12">
        <f>IF(ISNUMBER(Incoming_Data[[#This Row],[Completed Day]]),1,0)</f>
        <v>1</v>
      </c>
      <c r="V2514" s="12">
        <f>IF(ISNUMBER(Incoming_Data[[#This Row],[Confirmed Day]]),1,0)</f>
        <v>1</v>
      </c>
      <c r="X2514" t="s">
        <v>1987</v>
      </c>
      <c r="Y2514" s="36">
        <v>41379</v>
      </c>
    </row>
    <row r="2515" spans="2:25" x14ac:dyDescent="0.25">
      <c r="B2515" s="24" t="s">
        <v>32</v>
      </c>
      <c r="C2515" s="24" t="s">
        <v>19</v>
      </c>
      <c r="D2515" s="24" t="s">
        <v>2207</v>
      </c>
      <c r="E2515" s="24" t="s">
        <v>8390</v>
      </c>
      <c r="F2515" s="24" t="s">
        <v>12369</v>
      </c>
      <c r="G2515" s="36">
        <v>41240</v>
      </c>
      <c r="H2515" s="36">
        <v>41240</v>
      </c>
      <c r="I2515" s="12">
        <v>4</v>
      </c>
      <c r="J2515" s="12">
        <v>4</v>
      </c>
      <c r="K2515" s="12">
        <v>4</v>
      </c>
      <c r="L2515" s="24" t="s">
        <v>10597</v>
      </c>
      <c r="M2515" t="str">
        <f>VLOOKUP(LEFT(Incoming_Data[[#This Row],[Object ID]],1),Lookup[#All],2,FALSE)</f>
        <v>Incident</v>
      </c>
      <c r="N2515" s="36">
        <f>IFERROR(VLOOKUP(Incoming_Data[[#This Row],[Object ID]],SP_Data[#All],2,FALSE),"")</f>
        <v>41353</v>
      </c>
      <c r="O2515" s="36">
        <f>IFERROR(VLOOKUP(Incoming_Data[[#This Row],[Object ID]],Finalized_Data[#All],2,FALSE),"")</f>
        <v>41425</v>
      </c>
      <c r="P25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5" s="6">
        <f>IFERROR(DATE(YEAR(Incoming_Data[[#This Row],[Incoming Day]]),MONTH(Incoming_Data[[#This Row],[Incoming Day]]),1),"")</f>
        <v>41214</v>
      </c>
      <c r="R2515" s="3">
        <f>DATE(YEAR(Incoming_Data[[#This Row],[Incoming Day]]),1,1)</f>
        <v>40909</v>
      </c>
      <c r="S2515" s="6">
        <f>IFERROR(DATE(YEAR(Incoming_Data[[#This Row],[Completed Day]]),MONTH(Incoming_Data[[#This Row],[Completed Day]]),1),"")</f>
        <v>41334</v>
      </c>
      <c r="T2515" s="6">
        <f>IFERROR(DATE(YEAR(Incoming_Data[[#This Row],[Confirmed Day]]),MONTH(Incoming_Data[[#This Row],[Confirmed Day]]),1),"")</f>
        <v>41395</v>
      </c>
      <c r="U2515" s="12">
        <f>IF(ISNUMBER(Incoming_Data[[#This Row],[Completed Day]]),1,0)</f>
        <v>1</v>
      </c>
      <c r="V2515" s="12">
        <f>IF(ISNUMBER(Incoming_Data[[#This Row],[Confirmed Day]]),1,0)</f>
        <v>1</v>
      </c>
      <c r="X2515" t="s">
        <v>1989</v>
      </c>
      <c r="Y2515" s="36">
        <v>41379</v>
      </c>
    </row>
    <row r="2516" spans="2:25" x14ac:dyDescent="0.25">
      <c r="B2516" s="24" t="s">
        <v>32</v>
      </c>
      <c r="C2516" s="24" t="s">
        <v>19</v>
      </c>
      <c r="D2516" s="24" t="s">
        <v>2207</v>
      </c>
      <c r="E2516" s="24" t="s">
        <v>7717</v>
      </c>
      <c r="F2516" s="24" t="s">
        <v>12370</v>
      </c>
      <c r="G2516" s="36">
        <v>41348</v>
      </c>
      <c r="H2516" s="36">
        <v>41348</v>
      </c>
      <c r="I2516" s="12">
        <v>3</v>
      </c>
      <c r="J2516" s="12">
        <v>3</v>
      </c>
      <c r="K2516" s="12">
        <v>3</v>
      </c>
      <c r="L2516" s="24" t="s">
        <v>10597</v>
      </c>
      <c r="M2516" t="str">
        <f>VLOOKUP(LEFT(Incoming_Data[[#This Row],[Object ID]],1),Lookup[#All],2,FALSE)</f>
        <v>Incident</v>
      </c>
      <c r="N2516" s="36">
        <f>IFERROR(VLOOKUP(Incoming_Data[[#This Row],[Object ID]],SP_Data[#All],2,FALSE),"")</f>
        <v>41379</v>
      </c>
      <c r="O2516" s="36">
        <f>IFERROR(VLOOKUP(Incoming_Data[[#This Row],[Object ID]],Finalized_Data[#All],2,FALSE),"")</f>
        <v>41414</v>
      </c>
      <c r="P25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6" s="6">
        <f>IFERROR(DATE(YEAR(Incoming_Data[[#This Row],[Incoming Day]]),MONTH(Incoming_Data[[#This Row],[Incoming Day]]),1),"")</f>
        <v>41334</v>
      </c>
      <c r="R2516" s="3">
        <f>DATE(YEAR(Incoming_Data[[#This Row],[Incoming Day]]),1,1)</f>
        <v>41275</v>
      </c>
      <c r="S2516" s="6">
        <f>IFERROR(DATE(YEAR(Incoming_Data[[#This Row],[Completed Day]]),MONTH(Incoming_Data[[#This Row],[Completed Day]]),1),"")</f>
        <v>41365</v>
      </c>
      <c r="T2516" s="6">
        <f>IFERROR(DATE(YEAR(Incoming_Data[[#This Row],[Confirmed Day]]),MONTH(Incoming_Data[[#This Row],[Confirmed Day]]),1),"")</f>
        <v>41395</v>
      </c>
      <c r="U2516" s="12">
        <f>IF(ISNUMBER(Incoming_Data[[#This Row],[Completed Day]]),1,0)</f>
        <v>1</v>
      </c>
      <c r="V2516" s="12">
        <f>IF(ISNUMBER(Incoming_Data[[#This Row],[Confirmed Day]]),1,0)</f>
        <v>1</v>
      </c>
      <c r="X2516" t="s">
        <v>1991</v>
      </c>
      <c r="Y2516" s="36">
        <v>41379</v>
      </c>
    </row>
    <row r="2517" spans="2:25" x14ac:dyDescent="0.25">
      <c r="B2517" s="24" t="s">
        <v>32</v>
      </c>
      <c r="C2517" s="24" t="s">
        <v>19</v>
      </c>
      <c r="D2517" s="24" t="s">
        <v>2207</v>
      </c>
      <c r="E2517" s="24" t="s">
        <v>7522</v>
      </c>
      <c r="F2517" s="24" t="s">
        <v>12371</v>
      </c>
      <c r="G2517" s="36">
        <v>41347</v>
      </c>
      <c r="H2517" s="36">
        <v>41347</v>
      </c>
      <c r="I2517" s="12">
        <v>3</v>
      </c>
      <c r="J2517" s="12">
        <v>3</v>
      </c>
      <c r="K2517" s="12">
        <v>3</v>
      </c>
      <c r="L2517" s="24" t="s">
        <v>10597</v>
      </c>
      <c r="M2517" t="str">
        <f>VLOOKUP(LEFT(Incoming_Data[[#This Row],[Object ID]],1),Lookup[#All],2,FALSE)</f>
        <v>Incident</v>
      </c>
      <c r="N2517" s="36">
        <f>IFERROR(VLOOKUP(Incoming_Data[[#This Row],[Object ID]],SP_Data[#All],2,FALSE),"")</f>
        <v>41353</v>
      </c>
      <c r="O2517" s="36">
        <f>IFERROR(VLOOKUP(Incoming_Data[[#This Row],[Object ID]],Finalized_Data[#All],2,FALSE),"")</f>
        <v>41355</v>
      </c>
      <c r="P25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7" s="6">
        <f>IFERROR(DATE(YEAR(Incoming_Data[[#This Row],[Incoming Day]]),MONTH(Incoming_Data[[#This Row],[Incoming Day]]),1),"")</f>
        <v>41334</v>
      </c>
      <c r="R2517" s="3">
        <f>DATE(YEAR(Incoming_Data[[#This Row],[Incoming Day]]),1,1)</f>
        <v>41275</v>
      </c>
      <c r="S2517" s="6">
        <f>IFERROR(DATE(YEAR(Incoming_Data[[#This Row],[Completed Day]]),MONTH(Incoming_Data[[#This Row],[Completed Day]]),1),"")</f>
        <v>41334</v>
      </c>
      <c r="T2517" s="6">
        <f>IFERROR(DATE(YEAR(Incoming_Data[[#This Row],[Confirmed Day]]),MONTH(Incoming_Data[[#This Row],[Confirmed Day]]),1),"")</f>
        <v>41334</v>
      </c>
      <c r="U2517" s="12">
        <f>IF(ISNUMBER(Incoming_Data[[#This Row],[Completed Day]]),1,0)</f>
        <v>1</v>
      </c>
      <c r="V2517" s="12">
        <f>IF(ISNUMBER(Incoming_Data[[#This Row],[Confirmed Day]]),1,0)</f>
        <v>1</v>
      </c>
      <c r="X2517" t="s">
        <v>1993</v>
      </c>
      <c r="Y2517" s="36">
        <v>41379</v>
      </c>
    </row>
    <row r="2518" spans="2:25" x14ac:dyDescent="0.25">
      <c r="B2518" s="24" t="s">
        <v>32</v>
      </c>
      <c r="C2518" s="24" t="s">
        <v>19</v>
      </c>
      <c r="D2518" s="24" t="s">
        <v>2207</v>
      </c>
      <c r="E2518" s="24" t="s">
        <v>7135</v>
      </c>
      <c r="F2518" s="24" t="s">
        <v>12372</v>
      </c>
      <c r="G2518" s="36">
        <v>41353</v>
      </c>
      <c r="H2518" s="36">
        <v>41353</v>
      </c>
      <c r="I2518" s="12">
        <v>3</v>
      </c>
      <c r="J2518" s="12">
        <v>3</v>
      </c>
      <c r="K2518" s="12">
        <v>3</v>
      </c>
      <c r="L2518" s="24" t="s">
        <v>10597</v>
      </c>
      <c r="M2518" t="str">
        <f>VLOOKUP(LEFT(Incoming_Data[[#This Row],[Object ID]],1),Lookup[#All],2,FALSE)</f>
        <v>Incident</v>
      </c>
      <c r="N2518" s="36">
        <f>IFERROR(VLOOKUP(Incoming_Data[[#This Row],[Object ID]],SP_Data[#All],2,FALSE),"")</f>
        <v>41379</v>
      </c>
      <c r="O2518" s="36">
        <f>IFERROR(VLOOKUP(Incoming_Data[[#This Row],[Object ID]],Finalized_Data[#All],2,FALSE),"")</f>
        <v>41414</v>
      </c>
      <c r="P25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8" s="6">
        <f>IFERROR(DATE(YEAR(Incoming_Data[[#This Row],[Incoming Day]]),MONTH(Incoming_Data[[#This Row],[Incoming Day]]),1),"")</f>
        <v>41334</v>
      </c>
      <c r="R2518" s="3">
        <f>DATE(YEAR(Incoming_Data[[#This Row],[Incoming Day]]),1,1)</f>
        <v>41275</v>
      </c>
      <c r="S2518" s="6">
        <f>IFERROR(DATE(YEAR(Incoming_Data[[#This Row],[Completed Day]]),MONTH(Incoming_Data[[#This Row],[Completed Day]]),1),"")</f>
        <v>41365</v>
      </c>
      <c r="T2518" s="6">
        <f>IFERROR(DATE(YEAR(Incoming_Data[[#This Row],[Confirmed Day]]),MONTH(Incoming_Data[[#This Row],[Confirmed Day]]),1),"")</f>
        <v>41395</v>
      </c>
      <c r="U2518" s="12">
        <f>IF(ISNUMBER(Incoming_Data[[#This Row],[Completed Day]]),1,0)</f>
        <v>1</v>
      </c>
      <c r="V2518" s="12">
        <f>IF(ISNUMBER(Incoming_Data[[#This Row],[Confirmed Day]]),1,0)</f>
        <v>1</v>
      </c>
      <c r="X2518" t="s">
        <v>1995</v>
      </c>
      <c r="Y2518" s="36">
        <v>41379</v>
      </c>
    </row>
    <row r="2519" spans="2:25" x14ac:dyDescent="0.25">
      <c r="B2519" s="24" t="s">
        <v>32</v>
      </c>
      <c r="C2519" s="24" t="s">
        <v>19</v>
      </c>
      <c r="D2519" s="24" t="s">
        <v>2207</v>
      </c>
      <c r="E2519" s="24" t="s">
        <v>6611</v>
      </c>
      <c r="F2519" s="24" t="s">
        <v>12373</v>
      </c>
      <c r="G2519" s="36">
        <v>41344</v>
      </c>
      <c r="H2519" s="36">
        <v>41344</v>
      </c>
      <c r="I2519" s="12">
        <v>1</v>
      </c>
      <c r="J2519" s="12">
        <v>1</v>
      </c>
      <c r="K2519" s="12">
        <v>1</v>
      </c>
      <c r="L2519" s="24" t="s">
        <v>10597</v>
      </c>
      <c r="M2519" t="str">
        <f>VLOOKUP(LEFT(Incoming_Data[[#This Row],[Object ID]],1),Lookup[#All],2,FALSE)</f>
        <v>Incident</v>
      </c>
      <c r="N2519" s="36">
        <f>IFERROR(VLOOKUP(Incoming_Data[[#This Row],[Object ID]],SP_Data[#All],2,FALSE),"")</f>
        <v>41356</v>
      </c>
      <c r="O2519" s="36">
        <f>IFERROR(VLOOKUP(Incoming_Data[[#This Row],[Object ID]],Finalized_Data[#All],2,FALSE),"")</f>
        <v>41387</v>
      </c>
      <c r="P25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19" s="6">
        <f>IFERROR(DATE(YEAR(Incoming_Data[[#This Row],[Incoming Day]]),MONTH(Incoming_Data[[#This Row],[Incoming Day]]),1),"")</f>
        <v>41334</v>
      </c>
      <c r="R2519" s="3">
        <f>DATE(YEAR(Incoming_Data[[#This Row],[Incoming Day]]),1,1)</f>
        <v>41275</v>
      </c>
      <c r="S2519" s="6">
        <f>IFERROR(DATE(YEAR(Incoming_Data[[#This Row],[Completed Day]]),MONTH(Incoming_Data[[#This Row],[Completed Day]]),1),"")</f>
        <v>41334</v>
      </c>
      <c r="T2519" s="6">
        <f>IFERROR(DATE(YEAR(Incoming_Data[[#This Row],[Confirmed Day]]),MONTH(Incoming_Data[[#This Row],[Confirmed Day]]),1),"")</f>
        <v>41365</v>
      </c>
      <c r="U2519" s="12">
        <f>IF(ISNUMBER(Incoming_Data[[#This Row],[Completed Day]]),1,0)</f>
        <v>1</v>
      </c>
      <c r="V2519" s="12">
        <f>IF(ISNUMBER(Incoming_Data[[#This Row],[Confirmed Day]]),1,0)</f>
        <v>1</v>
      </c>
      <c r="X2519" t="s">
        <v>1997</v>
      </c>
      <c r="Y2519" s="36">
        <v>41379</v>
      </c>
    </row>
    <row r="2520" spans="2:25" x14ac:dyDescent="0.25">
      <c r="B2520" s="24" t="s">
        <v>32</v>
      </c>
      <c r="C2520" s="24" t="s">
        <v>19</v>
      </c>
      <c r="D2520" s="24" t="s">
        <v>2207</v>
      </c>
      <c r="E2520" s="24" t="s">
        <v>1691</v>
      </c>
      <c r="F2520" s="24" t="s">
        <v>1692</v>
      </c>
      <c r="G2520" s="36">
        <v>41374</v>
      </c>
      <c r="H2520" s="36">
        <v>41374</v>
      </c>
      <c r="I2520" s="12">
        <v>3</v>
      </c>
      <c r="J2520" s="12">
        <v>3</v>
      </c>
      <c r="K2520" s="12">
        <v>3</v>
      </c>
      <c r="L2520" s="24" t="s">
        <v>10597</v>
      </c>
      <c r="M2520" t="str">
        <f>VLOOKUP(LEFT(Incoming_Data[[#This Row],[Object ID]],1),Lookup[#All],2,FALSE)</f>
        <v>Incident</v>
      </c>
      <c r="N2520" s="36">
        <f>IFERROR(VLOOKUP(Incoming_Data[[#This Row],[Object ID]],SP_Data[#All],2,FALSE),"")</f>
        <v>41404</v>
      </c>
      <c r="O2520" s="36">
        <f>IFERROR(VLOOKUP(Incoming_Data[[#This Row],[Object ID]],Finalized_Data[#All],2,FALSE),"")</f>
        <v>41407</v>
      </c>
      <c r="P25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0" s="6">
        <f>IFERROR(DATE(YEAR(Incoming_Data[[#This Row],[Incoming Day]]),MONTH(Incoming_Data[[#This Row],[Incoming Day]]),1),"")</f>
        <v>41365</v>
      </c>
      <c r="R2520" s="3">
        <f>DATE(YEAR(Incoming_Data[[#This Row],[Incoming Day]]),1,1)</f>
        <v>41275</v>
      </c>
      <c r="S2520" s="6">
        <f>IFERROR(DATE(YEAR(Incoming_Data[[#This Row],[Completed Day]]),MONTH(Incoming_Data[[#This Row],[Completed Day]]),1),"")</f>
        <v>41395</v>
      </c>
      <c r="T2520" s="6">
        <f>IFERROR(DATE(YEAR(Incoming_Data[[#This Row],[Confirmed Day]]),MONTH(Incoming_Data[[#This Row],[Confirmed Day]]),1),"")</f>
        <v>41395</v>
      </c>
      <c r="U2520" s="12">
        <f>IF(ISNUMBER(Incoming_Data[[#This Row],[Completed Day]]),1,0)</f>
        <v>1</v>
      </c>
      <c r="V2520" s="12">
        <f>IF(ISNUMBER(Incoming_Data[[#This Row],[Confirmed Day]]),1,0)</f>
        <v>1</v>
      </c>
      <c r="X2520" t="s">
        <v>1998</v>
      </c>
      <c r="Y2520" s="36">
        <v>41379</v>
      </c>
    </row>
    <row r="2521" spans="2:25" x14ac:dyDescent="0.25">
      <c r="B2521" s="24" t="s">
        <v>32</v>
      </c>
      <c r="C2521" s="24" t="s">
        <v>19</v>
      </c>
      <c r="D2521" s="24" t="s">
        <v>2207</v>
      </c>
      <c r="E2521" s="24" t="s">
        <v>12374</v>
      </c>
      <c r="F2521" s="24" t="s">
        <v>12375</v>
      </c>
      <c r="G2521" s="36">
        <v>41386</v>
      </c>
      <c r="H2521" s="36">
        <v>41386</v>
      </c>
      <c r="I2521" s="12">
        <v>3</v>
      </c>
      <c r="J2521" s="12">
        <v>3</v>
      </c>
      <c r="K2521" s="12">
        <v>4</v>
      </c>
      <c r="L2521" s="24" t="s">
        <v>10625</v>
      </c>
      <c r="M2521" t="str">
        <f>VLOOKUP(LEFT(Incoming_Data[[#This Row],[Object ID]],1),Lookup[#All],2,FALSE)</f>
        <v>Incident</v>
      </c>
      <c r="N2521" s="36">
        <f>IFERROR(VLOOKUP(Incoming_Data[[#This Row],[Object ID]],SP_Data[#All],2,FALSE),"")</f>
        <v>41401</v>
      </c>
      <c r="O2521" s="36" t="str">
        <f>IFERROR(VLOOKUP(Incoming_Data[[#This Row],[Object ID]],Finalized_Data[#All],2,FALSE),"")</f>
        <v/>
      </c>
      <c r="P25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1" s="6">
        <f>IFERROR(DATE(YEAR(Incoming_Data[[#This Row],[Incoming Day]]),MONTH(Incoming_Data[[#This Row],[Incoming Day]]),1),"")</f>
        <v>41365</v>
      </c>
      <c r="R2521" s="3">
        <f>DATE(YEAR(Incoming_Data[[#This Row],[Incoming Day]]),1,1)</f>
        <v>41275</v>
      </c>
      <c r="S2521" s="6">
        <f>IFERROR(DATE(YEAR(Incoming_Data[[#This Row],[Completed Day]]),MONTH(Incoming_Data[[#This Row],[Completed Day]]),1),"")</f>
        <v>41395</v>
      </c>
      <c r="T2521" s="6" t="str">
        <f>IFERROR(DATE(YEAR(Incoming_Data[[#This Row],[Confirmed Day]]),MONTH(Incoming_Data[[#This Row],[Confirmed Day]]),1),"")</f>
        <v/>
      </c>
      <c r="U2521" s="12">
        <f>IF(ISNUMBER(Incoming_Data[[#This Row],[Completed Day]]),1,0)</f>
        <v>1</v>
      </c>
      <c r="V2521" s="12">
        <f>IF(ISNUMBER(Incoming_Data[[#This Row],[Confirmed Day]]),1,0)</f>
        <v>0</v>
      </c>
      <c r="X2521" t="s">
        <v>2000</v>
      </c>
      <c r="Y2521" s="36">
        <v>41379</v>
      </c>
    </row>
    <row r="2522" spans="2:25" x14ac:dyDescent="0.25">
      <c r="B2522" s="24" t="s">
        <v>32</v>
      </c>
      <c r="C2522" s="24" t="s">
        <v>19</v>
      </c>
      <c r="D2522" s="24" t="s">
        <v>2207</v>
      </c>
      <c r="E2522" s="24" t="s">
        <v>1707</v>
      </c>
      <c r="F2522" s="24" t="s">
        <v>1708</v>
      </c>
      <c r="G2522" s="36">
        <v>41389</v>
      </c>
      <c r="H2522" s="36">
        <v>41389</v>
      </c>
      <c r="I2522" s="12">
        <v>3</v>
      </c>
      <c r="J2522" s="12">
        <v>3</v>
      </c>
      <c r="K2522" s="12">
        <v>3</v>
      </c>
      <c r="L2522" s="24" t="s">
        <v>10597</v>
      </c>
      <c r="M2522" t="str">
        <f>VLOOKUP(LEFT(Incoming_Data[[#This Row],[Object ID]],1),Lookup[#All],2,FALSE)</f>
        <v>Incident</v>
      </c>
      <c r="N2522" s="36">
        <f>IFERROR(VLOOKUP(Incoming_Data[[#This Row],[Object ID]],SP_Data[#All],2,FALSE),"")</f>
        <v>41404</v>
      </c>
      <c r="O2522" s="36">
        <f>IFERROR(VLOOKUP(Incoming_Data[[#This Row],[Object ID]],Finalized_Data[#All],2,FALSE),"")</f>
        <v>41407</v>
      </c>
      <c r="P25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2" s="6">
        <f>IFERROR(DATE(YEAR(Incoming_Data[[#This Row],[Incoming Day]]),MONTH(Incoming_Data[[#This Row],[Incoming Day]]),1),"")</f>
        <v>41365</v>
      </c>
      <c r="R2522" s="3">
        <f>DATE(YEAR(Incoming_Data[[#This Row],[Incoming Day]]),1,1)</f>
        <v>41275</v>
      </c>
      <c r="S2522" s="6">
        <f>IFERROR(DATE(YEAR(Incoming_Data[[#This Row],[Completed Day]]),MONTH(Incoming_Data[[#This Row],[Completed Day]]),1),"")</f>
        <v>41395</v>
      </c>
      <c r="T2522" s="6">
        <f>IFERROR(DATE(YEAR(Incoming_Data[[#This Row],[Confirmed Day]]),MONTH(Incoming_Data[[#This Row],[Confirmed Day]]),1),"")</f>
        <v>41395</v>
      </c>
      <c r="U2522" s="12">
        <f>IF(ISNUMBER(Incoming_Data[[#This Row],[Completed Day]]),1,0)</f>
        <v>1</v>
      </c>
      <c r="V2522" s="12">
        <f>IF(ISNUMBER(Incoming_Data[[#This Row],[Confirmed Day]]),1,0)</f>
        <v>1</v>
      </c>
      <c r="X2522" t="s">
        <v>2002</v>
      </c>
      <c r="Y2522" s="36">
        <v>41379</v>
      </c>
    </row>
    <row r="2523" spans="2:25" x14ac:dyDescent="0.25">
      <c r="B2523" s="24" t="s">
        <v>32</v>
      </c>
      <c r="C2523" s="24" t="s">
        <v>19</v>
      </c>
      <c r="D2523" s="24" t="s">
        <v>2207</v>
      </c>
      <c r="E2523" s="24" t="s">
        <v>3629</v>
      </c>
      <c r="F2523" s="24" t="s">
        <v>12376</v>
      </c>
      <c r="G2523" s="36">
        <v>41393</v>
      </c>
      <c r="H2523" s="36">
        <v>41393</v>
      </c>
      <c r="I2523" s="12">
        <v>3</v>
      </c>
      <c r="J2523" s="12">
        <v>4</v>
      </c>
      <c r="K2523" s="12">
        <v>4</v>
      </c>
      <c r="L2523" s="24" t="s">
        <v>10597</v>
      </c>
      <c r="M2523" t="str">
        <f>VLOOKUP(LEFT(Incoming_Data[[#This Row],[Object ID]],1),Lookup[#All],2,FALSE)</f>
        <v>Incident</v>
      </c>
      <c r="N2523" s="36" t="str">
        <f>IFERROR(VLOOKUP(Incoming_Data[[#This Row],[Object ID]],SP_Data[#All],2,FALSE),"")</f>
        <v/>
      </c>
      <c r="O2523" s="36">
        <f>IFERROR(VLOOKUP(Incoming_Data[[#This Row],[Object ID]],Finalized_Data[#All],2,FALSE),"")</f>
        <v>41418</v>
      </c>
      <c r="P25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523" s="6">
        <f>IFERROR(DATE(YEAR(Incoming_Data[[#This Row],[Incoming Day]]),MONTH(Incoming_Data[[#This Row],[Incoming Day]]),1),"")</f>
        <v>41365</v>
      </c>
      <c r="R2523" s="3">
        <f>DATE(YEAR(Incoming_Data[[#This Row],[Incoming Day]]),1,1)</f>
        <v>41275</v>
      </c>
      <c r="S2523" s="6" t="str">
        <f>IFERROR(DATE(YEAR(Incoming_Data[[#This Row],[Completed Day]]),MONTH(Incoming_Data[[#This Row],[Completed Day]]),1),"")</f>
        <v/>
      </c>
      <c r="T2523" s="6">
        <f>IFERROR(DATE(YEAR(Incoming_Data[[#This Row],[Confirmed Day]]),MONTH(Incoming_Data[[#This Row],[Confirmed Day]]),1),"")</f>
        <v>41395</v>
      </c>
      <c r="U2523" s="12">
        <f>IF(ISNUMBER(Incoming_Data[[#This Row],[Completed Day]]),1,0)</f>
        <v>0</v>
      </c>
      <c r="V2523" s="12">
        <f>IF(ISNUMBER(Incoming_Data[[#This Row],[Confirmed Day]]),1,0)</f>
        <v>1</v>
      </c>
      <c r="X2523" t="s">
        <v>2004</v>
      </c>
      <c r="Y2523" s="36">
        <v>41379</v>
      </c>
    </row>
    <row r="2524" spans="2:25" x14ac:dyDescent="0.25">
      <c r="B2524" s="24" t="s">
        <v>32</v>
      </c>
      <c r="C2524" s="24" t="s">
        <v>19</v>
      </c>
      <c r="D2524" s="24" t="s">
        <v>2207</v>
      </c>
      <c r="E2524" s="24" t="s">
        <v>12377</v>
      </c>
      <c r="F2524" s="24" t="s">
        <v>12378</v>
      </c>
      <c r="G2524" s="36">
        <v>41393</v>
      </c>
      <c r="H2524" s="36">
        <v>41393</v>
      </c>
      <c r="I2524" s="12">
        <v>2</v>
      </c>
      <c r="J2524" s="12">
        <v>2</v>
      </c>
      <c r="K2524" s="12">
        <v>2</v>
      </c>
      <c r="L2524" s="24" t="s">
        <v>10625</v>
      </c>
      <c r="M2524" t="str">
        <f>VLOOKUP(LEFT(Incoming_Data[[#This Row],[Object ID]],1),Lookup[#All],2,FALSE)</f>
        <v>Incident</v>
      </c>
      <c r="N2524" s="36">
        <f>IFERROR(VLOOKUP(Incoming_Data[[#This Row],[Object ID]],SP_Data[#All],2,FALSE),"")</f>
        <v>41404</v>
      </c>
      <c r="O2524" s="36" t="str">
        <f>IFERROR(VLOOKUP(Incoming_Data[[#This Row],[Object ID]],Finalized_Data[#All],2,FALSE),"")</f>
        <v/>
      </c>
      <c r="P25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4" s="6">
        <f>IFERROR(DATE(YEAR(Incoming_Data[[#This Row],[Incoming Day]]),MONTH(Incoming_Data[[#This Row],[Incoming Day]]),1),"")</f>
        <v>41365</v>
      </c>
      <c r="R2524" s="3">
        <f>DATE(YEAR(Incoming_Data[[#This Row],[Incoming Day]]),1,1)</f>
        <v>41275</v>
      </c>
      <c r="S2524" s="6">
        <f>IFERROR(DATE(YEAR(Incoming_Data[[#This Row],[Completed Day]]),MONTH(Incoming_Data[[#This Row],[Completed Day]]),1),"")</f>
        <v>41395</v>
      </c>
      <c r="T2524" s="6" t="str">
        <f>IFERROR(DATE(YEAR(Incoming_Data[[#This Row],[Confirmed Day]]),MONTH(Incoming_Data[[#This Row],[Confirmed Day]]),1),"")</f>
        <v/>
      </c>
      <c r="U2524" s="12">
        <f>IF(ISNUMBER(Incoming_Data[[#This Row],[Completed Day]]),1,0)</f>
        <v>1</v>
      </c>
      <c r="V2524" s="12">
        <f>IF(ISNUMBER(Incoming_Data[[#This Row],[Confirmed Day]]),1,0)</f>
        <v>0</v>
      </c>
      <c r="X2524" t="s">
        <v>2006</v>
      </c>
      <c r="Y2524" s="36">
        <v>41379</v>
      </c>
    </row>
    <row r="2525" spans="2:25" x14ac:dyDescent="0.25">
      <c r="B2525" s="24" t="s">
        <v>32</v>
      </c>
      <c r="C2525" s="24" t="s">
        <v>19</v>
      </c>
      <c r="D2525" s="24" t="s">
        <v>2207</v>
      </c>
      <c r="E2525" s="24" t="s">
        <v>1717</v>
      </c>
      <c r="F2525" s="24" t="s">
        <v>1718</v>
      </c>
      <c r="G2525" s="36">
        <v>41394</v>
      </c>
      <c r="H2525" s="36">
        <v>41394</v>
      </c>
      <c r="I2525" s="12">
        <v>3</v>
      </c>
      <c r="J2525" s="12">
        <v>3</v>
      </c>
      <c r="K2525" s="12">
        <v>3</v>
      </c>
      <c r="L2525" s="24" t="s">
        <v>10597</v>
      </c>
      <c r="M2525" t="str">
        <f>VLOOKUP(LEFT(Incoming_Data[[#This Row],[Object ID]],1),Lookup[#All],2,FALSE)</f>
        <v>Incident</v>
      </c>
      <c r="N2525" s="36">
        <f>IFERROR(VLOOKUP(Incoming_Data[[#This Row],[Object ID]],SP_Data[#All],2,FALSE),"")</f>
        <v>41396</v>
      </c>
      <c r="O2525" s="36">
        <f>IFERROR(VLOOKUP(Incoming_Data[[#This Row],[Object ID]],Finalized_Data[#All],2,FALSE),"")</f>
        <v>41427</v>
      </c>
      <c r="P25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5" s="6">
        <f>IFERROR(DATE(YEAR(Incoming_Data[[#This Row],[Incoming Day]]),MONTH(Incoming_Data[[#This Row],[Incoming Day]]),1),"")</f>
        <v>41365</v>
      </c>
      <c r="R2525" s="3">
        <f>DATE(YEAR(Incoming_Data[[#This Row],[Incoming Day]]),1,1)</f>
        <v>41275</v>
      </c>
      <c r="S2525" s="6">
        <f>IFERROR(DATE(YEAR(Incoming_Data[[#This Row],[Completed Day]]),MONTH(Incoming_Data[[#This Row],[Completed Day]]),1),"")</f>
        <v>41395</v>
      </c>
      <c r="T2525" s="6">
        <f>IFERROR(DATE(YEAR(Incoming_Data[[#This Row],[Confirmed Day]]),MONTH(Incoming_Data[[#This Row],[Confirmed Day]]),1),"")</f>
        <v>41426</v>
      </c>
      <c r="U2525" s="12">
        <f>IF(ISNUMBER(Incoming_Data[[#This Row],[Completed Day]]),1,0)</f>
        <v>1</v>
      </c>
      <c r="V2525" s="12">
        <f>IF(ISNUMBER(Incoming_Data[[#This Row],[Confirmed Day]]),1,0)</f>
        <v>1</v>
      </c>
      <c r="X2525" t="s">
        <v>2008</v>
      </c>
      <c r="Y2525" s="36">
        <v>41379</v>
      </c>
    </row>
    <row r="2526" spans="2:25" x14ac:dyDescent="0.25">
      <c r="B2526" s="24" t="s">
        <v>32</v>
      </c>
      <c r="C2526" s="24" t="s">
        <v>19</v>
      </c>
      <c r="D2526" s="24" t="s">
        <v>2207</v>
      </c>
      <c r="E2526" s="24" t="s">
        <v>12379</v>
      </c>
      <c r="F2526" s="24" t="s">
        <v>12380</v>
      </c>
      <c r="G2526" s="36">
        <v>41418</v>
      </c>
      <c r="H2526" s="36">
        <v>41418</v>
      </c>
      <c r="I2526" s="12">
        <v>2</v>
      </c>
      <c r="J2526" s="12">
        <v>3</v>
      </c>
      <c r="K2526" s="12">
        <v>3</v>
      </c>
      <c r="L2526" s="24" t="s">
        <v>10625</v>
      </c>
      <c r="M2526" t="str">
        <f>VLOOKUP(LEFT(Incoming_Data[[#This Row],[Object ID]],1),Lookup[#All],2,FALSE)</f>
        <v>Incident</v>
      </c>
      <c r="N2526" s="36">
        <f>IFERROR(VLOOKUP(Incoming_Data[[#This Row],[Object ID]],SP_Data[#All],2,FALSE),"")</f>
        <v>41423</v>
      </c>
      <c r="O2526" s="36" t="str">
        <f>IFERROR(VLOOKUP(Incoming_Data[[#This Row],[Object ID]],Finalized_Data[#All],2,FALSE),"")</f>
        <v/>
      </c>
      <c r="P25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6" s="6">
        <f>IFERROR(DATE(YEAR(Incoming_Data[[#This Row],[Incoming Day]]),MONTH(Incoming_Data[[#This Row],[Incoming Day]]),1),"")</f>
        <v>41395</v>
      </c>
      <c r="R2526" s="3">
        <f>DATE(YEAR(Incoming_Data[[#This Row],[Incoming Day]]),1,1)</f>
        <v>41275</v>
      </c>
      <c r="S2526" s="6">
        <f>IFERROR(DATE(YEAR(Incoming_Data[[#This Row],[Completed Day]]),MONTH(Incoming_Data[[#This Row],[Completed Day]]),1),"")</f>
        <v>41395</v>
      </c>
      <c r="T2526" s="6" t="str">
        <f>IFERROR(DATE(YEAR(Incoming_Data[[#This Row],[Confirmed Day]]),MONTH(Incoming_Data[[#This Row],[Confirmed Day]]),1),"")</f>
        <v/>
      </c>
      <c r="U2526" s="12">
        <f>IF(ISNUMBER(Incoming_Data[[#This Row],[Completed Day]]),1,0)</f>
        <v>1</v>
      </c>
      <c r="V2526" s="12">
        <f>IF(ISNUMBER(Incoming_Data[[#This Row],[Confirmed Day]]),1,0)</f>
        <v>0</v>
      </c>
      <c r="X2526" t="s">
        <v>2010</v>
      </c>
      <c r="Y2526" s="36">
        <v>41379</v>
      </c>
    </row>
    <row r="2527" spans="2:25" x14ac:dyDescent="0.25">
      <c r="B2527" s="24" t="s">
        <v>33</v>
      </c>
      <c r="C2527" s="24" t="s">
        <v>20</v>
      </c>
      <c r="D2527" s="24" t="s">
        <v>2212</v>
      </c>
      <c r="E2527" s="24" t="s">
        <v>10177</v>
      </c>
      <c r="F2527" s="24" t="s">
        <v>12381</v>
      </c>
      <c r="G2527" s="36">
        <v>41324</v>
      </c>
      <c r="H2527" s="36">
        <v>41324</v>
      </c>
      <c r="I2527" s="12">
        <v>3</v>
      </c>
      <c r="J2527" s="12">
        <v>3</v>
      </c>
      <c r="K2527" s="12">
        <v>3</v>
      </c>
      <c r="L2527" s="24" t="s">
        <v>10597</v>
      </c>
      <c r="M2527" t="str">
        <f>VLOOKUP(LEFT(Incoming_Data[[#This Row],[Object ID]],1),Lookup[#All],2,FALSE)</f>
        <v>Service Request</v>
      </c>
      <c r="N2527" s="36">
        <f>IFERROR(VLOOKUP(Incoming_Data[[#This Row],[Object ID]],SP_Data[#All],2,FALSE),"")</f>
        <v>41353</v>
      </c>
      <c r="O2527" s="36">
        <f>IFERROR(VLOOKUP(Incoming_Data[[#This Row],[Object ID]],Finalized_Data[#All],2,FALSE),"")</f>
        <v>41355</v>
      </c>
      <c r="P25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7" s="6">
        <f>IFERROR(DATE(YEAR(Incoming_Data[[#This Row],[Incoming Day]]),MONTH(Incoming_Data[[#This Row],[Incoming Day]]),1),"")</f>
        <v>41306</v>
      </c>
      <c r="R2527" s="3">
        <f>DATE(YEAR(Incoming_Data[[#This Row],[Incoming Day]]),1,1)</f>
        <v>41275</v>
      </c>
      <c r="S2527" s="6">
        <f>IFERROR(DATE(YEAR(Incoming_Data[[#This Row],[Completed Day]]),MONTH(Incoming_Data[[#This Row],[Completed Day]]),1),"")</f>
        <v>41334</v>
      </c>
      <c r="T2527" s="6">
        <f>IFERROR(DATE(YEAR(Incoming_Data[[#This Row],[Confirmed Day]]),MONTH(Incoming_Data[[#This Row],[Confirmed Day]]),1),"")</f>
        <v>41334</v>
      </c>
      <c r="U2527" s="12">
        <f>IF(ISNUMBER(Incoming_Data[[#This Row],[Completed Day]]),1,0)</f>
        <v>1</v>
      </c>
      <c r="V2527" s="12">
        <f>IF(ISNUMBER(Incoming_Data[[#This Row],[Confirmed Day]]),1,0)</f>
        <v>1</v>
      </c>
      <c r="X2527" t="s">
        <v>2012</v>
      </c>
      <c r="Y2527" s="36">
        <v>41379</v>
      </c>
    </row>
    <row r="2528" spans="2:25" x14ac:dyDescent="0.25">
      <c r="B2528" s="24" t="s">
        <v>33</v>
      </c>
      <c r="C2528" s="24" t="s">
        <v>20</v>
      </c>
      <c r="D2528" s="24" t="s">
        <v>2212</v>
      </c>
      <c r="E2528" s="24" t="s">
        <v>9487</v>
      </c>
      <c r="F2528" s="24" t="s">
        <v>12382</v>
      </c>
      <c r="G2528" s="36">
        <v>41332</v>
      </c>
      <c r="H2528" s="36">
        <v>41332</v>
      </c>
      <c r="I2528" s="12">
        <v>4</v>
      </c>
      <c r="J2528" s="12">
        <v>4</v>
      </c>
      <c r="K2528" s="12">
        <v>4</v>
      </c>
      <c r="L2528" s="24" t="s">
        <v>10597</v>
      </c>
      <c r="M2528" t="str">
        <f>VLOOKUP(LEFT(Incoming_Data[[#This Row],[Object ID]],1),Lookup[#All],2,FALSE)</f>
        <v>Service Request</v>
      </c>
      <c r="N2528" s="36">
        <f>IFERROR(VLOOKUP(Incoming_Data[[#This Row],[Object ID]],SP_Data[#All],2,FALSE),"")</f>
        <v>41353</v>
      </c>
      <c r="O2528" s="36">
        <f>IFERROR(VLOOKUP(Incoming_Data[[#This Row],[Object ID]],Finalized_Data[#All],2,FALSE),"")</f>
        <v>41384</v>
      </c>
      <c r="P25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8" s="6">
        <f>IFERROR(DATE(YEAR(Incoming_Data[[#This Row],[Incoming Day]]),MONTH(Incoming_Data[[#This Row],[Incoming Day]]),1),"")</f>
        <v>41306</v>
      </c>
      <c r="R2528" s="3">
        <f>DATE(YEAR(Incoming_Data[[#This Row],[Incoming Day]]),1,1)</f>
        <v>41275</v>
      </c>
      <c r="S2528" s="6">
        <f>IFERROR(DATE(YEAR(Incoming_Data[[#This Row],[Completed Day]]),MONTH(Incoming_Data[[#This Row],[Completed Day]]),1),"")</f>
        <v>41334</v>
      </c>
      <c r="T2528" s="6">
        <f>IFERROR(DATE(YEAR(Incoming_Data[[#This Row],[Confirmed Day]]),MONTH(Incoming_Data[[#This Row],[Confirmed Day]]),1),"")</f>
        <v>41365</v>
      </c>
      <c r="U2528" s="12">
        <f>IF(ISNUMBER(Incoming_Data[[#This Row],[Completed Day]]),1,0)</f>
        <v>1</v>
      </c>
      <c r="V2528" s="12">
        <f>IF(ISNUMBER(Incoming_Data[[#This Row],[Confirmed Day]]),1,0)</f>
        <v>1</v>
      </c>
      <c r="X2528" t="s">
        <v>2014</v>
      </c>
      <c r="Y2528" s="36">
        <v>41379</v>
      </c>
    </row>
    <row r="2529" spans="2:25" x14ac:dyDescent="0.25">
      <c r="B2529" s="24" t="s">
        <v>33</v>
      </c>
      <c r="C2529" s="24" t="s">
        <v>20</v>
      </c>
      <c r="D2529" s="24" t="s">
        <v>2212</v>
      </c>
      <c r="E2529" s="24" t="s">
        <v>8489</v>
      </c>
      <c r="F2529" s="24" t="s">
        <v>12383</v>
      </c>
      <c r="G2529" s="36">
        <v>41341</v>
      </c>
      <c r="H2529" s="36">
        <v>41341</v>
      </c>
      <c r="I2529" s="12">
        <v>3</v>
      </c>
      <c r="J2529" s="12">
        <v>3</v>
      </c>
      <c r="K2529" s="12">
        <v>3</v>
      </c>
      <c r="L2529" s="24" t="s">
        <v>10597</v>
      </c>
      <c r="M2529" t="str">
        <f>VLOOKUP(LEFT(Incoming_Data[[#This Row],[Object ID]],1),Lookup[#All],2,FALSE)</f>
        <v>Service Request</v>
      </c>
      <c r="N2529" s="36">
        <f>IFERROR(VLOOKUP(Incoming_Data[[#This Row],[Object ID]],SP_Data[#All],2,FALSE),"")</f>
        <v>41353</v>
      </c>
      <c r="O2529" s="36">
        <f>IFERROR(VLOOKUP(Incoming_Data[[#This Row],[Object ID]],Finalized_Data[#All],2,FALSE),"")</f>
        <v>41425</v>
      </c>
      <c r="P25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29" s="6">
        <f>IFERROR(DATE(YEAR(Incoming_Data[[#This Row],[Incoming Day]]),MONTH(Incoming_Data[[#This Row],[Incoming Day]]),1),"")</f>
        <v>41334</v>
      </c>
      <c r="R2529" s="3">
        <f>DATE(YEAR(Incoming_Data[[#This Row],[Incoming Day]]),1,1)</f>
        <v>41275</v>
      </c>
      <c r="S2529" s="6">
        <f>IFERROR(DATE(YEAR(Incoming_Data[[#This Row],[Completed Day]]),MONTH(Incoming_Data[[#This Row],[Completed Day]]),1),"")</f>
        <v>41334</v>
      </c>
      <c r="T2529" s="6">
        <f>IFERROR(DATE(YEAR(Incoming_Data[[#This Row],[Confirmed Day]]),MONTH(Incoming_Data[[#This Row],[Confirmed Day]]),1),"")</f>
        <v>41395</v>
      </c>
      <c r="U2529" s="12">
        <f>IF(ISNUMBER(Incoming_Data[[#This Row],[Completed Day]]),1,0)</f>
        <v>1</v>
      </c>
      <c r="V2529" s="12">
        <f>IF(ISNUMBER(Incoming_Data[[#This Row],[Confirmed Day]]),1,0)</f>
        <v>1</v>
      </c>
      <c r="X2529" t="s">
        <v>2016</v>
      </c>
      <c r="Y2529" s="36">
        <v>41379</v>
      </c>
    </row>
    <row r="2530" spans="2:25" x14ac:dyDescent="0.25">
      <c r="B2530" s="24" t="s">
        <v>33</v>
      </c>
      <c r="C2530" s="24" t="s">
        <v>20</v>
      </c>
      <c r="D2530" s="24" t="s">
        <v>2212</v>
      </c>
      <c r="E2530" s="24" t="s">
        <v>1737</v>
      </c>
      <c r="F2530" s="24" t="s">
        <v>1738</v>
      </c>
      <c r="G2530" s="36">
        <v>41396</v>
      </c>
      <c r="H2530" s="36">
        <v>41396</v>
      </c>
      <c r="I2530" s="12">
        <v>3</v>
      </c>
      <c r="J2530" s="12">
        <v>4</v>
      </c>
      <c r="K2530" s="12">
        <v>3</v>
      </c>
      <c r="L2530" s="24" t="s">
        <v>10597</v>
      </c>
      <c r="M2530" t="str">
        <f>VLOOKUP(LEFT(Incoming_Data[[#This Row],[Object ID]],1),Lookup[#All],2,FALSE)</f>
        <v>Service Request</v>
      </c>
      <c r="N2530" s="36">
        <f>IFERROR(VLOOKUP(Incoming_Data[[#This Row],[Object ID]],SP_Data[#All],2,FALSE),"")</f>
        <v>41397</v>
      </c>
      <c r="O2530" s="36">
        <f>IFERROR(VLOOKUP(Incoming_Data[[#This Row],[Object ID]],Finalized_Data[#All],2,FALSE),"")</f>
        <v>41428</v>
      </c>
      <c r="P25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0" s="6">
        <f>IFERROR(DATE(YEAR(Incoming_Data[[#This Row],[Incoming Day]]),MONTH(Incoming_Data[[#This Row],[Incoming Day]]),1),"")</f>
        <v>41395</v>
      </c>
      <c r="R2530" s="3">
        <f>DATE(YEAR(Incoming_Data[[#This Row],[Incoming Day]]),1,1)</f>
        <v>41275</v>
      </c>
      <c r="S2530" s="6">
        <f>IFERROR(DATE(YEAR(Incoming_Data[[#This Row],[Completed Day]]),MONTH(Incoming_Data[[#This Row],[Completed Day]]),1),"")</f>
        <v>41395</v>
      </c>
      <c r="T2530" s="6">
        <f>IFERROR(DATE(YEAR(Incoming_Data[[#This Row],[Confirmed Day]]),MONTH(Incoming_Data[[#This Row],[Confirmed Day]]),1),"")</f>
        <v>41426</v>
      </c>
      <c r="U2530" s="12">
        <f>IF(ISNUMBER(Incoming_Data[[#This Row],[Completed Day]]),1,0)</f>
        <v>1</v>
      </c>
      <c r="V2530" s="12">
        <f>IF(ISNUMBER(Incoming_Data[[#This Row],[Confirmed Day]]),1,0)</f>
        <v>1</v>
      </c>
      <c r="X2530" t="s">
        <v>2018</v>
      </c>
      <c r="Y2530" s="36">
        <v>41379</v>
      </c>
    </row>
    <row r="2531" spans="2:25" x14ac:dyDescent="0.25">
      <c r="B2531" s="24" t="s">
        <v>33</v>
      </c>
      <c r="C2531" s="24" t="s">
        <v>20</v>
      </c>
      <c r="D2531" s="24" t="s">
        <v>2212</v>
      </c>
      <c r="E2531" s="24" t="s">
        <v>1739</v>
      </c>
      <c r="F2531" s="24" t="s">
        <v>1740</v>
      </c>
      <c r="G2531" s="36">
        <v>41397</v>
      </c>
      <c r="H2531" s="36">
        <v>41397</v>
      </c>
      <c r="I2531" s="12">
        <v>4</v>
      </c>
      <c r="J2531" s="12">
        <v>4</v>
      </c>
      <c r="K2531" s="12">
        <v>4</v>
      </c>
      <c r="L2531" s="24" t="s">
        <v>10597</v>
      </c>
      <c r="M2531" t="str">
        <f>VLOOKUP(LEFT(Incoming_Data[[#This Row],[Object ID]],1),Lookup[#All],2,FALSE)</f>
        <v>Service Request</v>
      </c>
      <c r="N2531" s="36">
        <f>IFERROR(VLOOKUP(Incoming_Data[[#This Row],[Object ID]],SP_Data[#All],2,FALSE),"")</f>
        <v>41397</v>
      </c>
      <c r="O2531" s="36">
        <f>IFERROR(VLOOKUP(Incoming_Data[[#This Row],[Object ID]],Finalized_Data[#All],2,FALSE),"")</f>
        <v>41397</v>
      </c>
      <c r="P25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1" s="6">
        <f>IFERROR(DATE(YEAR(Incoming_Data[[#This Row],[Incoming Day]]),MONTH(Incoming_Data[[#This Row],[Incoming Day]]),1),"")</f>
        <v>41395</v>
      </c>
      <c r="R2531" s="3">
        <f>DATE(YEAR(Incoming_Data[[#This Row],[Incoming Day]]),1,1)</f>
        <v>41275</v>
      </c>
      <c r="S2531" s="6">
        <f>IFERROR(DATE(YEAR(Incoming_Data[[#This Row],[Completed Day]]),MONTH(Incoming_Data[[#This Row],[Completed Day]]),1),"")</f>
        <v>41395</v>
      </c>
      <c r="T2531" s="6">
        <f>IFERROR(DATE(YEAR(Incoming_Data[[#This Row],[Confirmed Day]]),MONTH(Incoming_Data[[#This Row],[Confirmed Day]]),1),"")</f>
        <v>41395</v>
      </c>
      <c r="U2531" s="12">
        <f>IF(ISNUMBER(Incoming_Data[[#This Row],[Completed Day]]),1,0)</f>
        <v>1</v>
      </c>
      <c r="V2531" s="12">
        <f>IF(ISNUMBER(Incoming_Data[[#This Row],[Confirmed Day]]),1,0)</f>
        <v>1</v>
      </c>
      <c r="X2531" t="s">
        <v>2020</v>
      </c>
      <c r="Y2531" s="36">
        <v>41379</v>
      </c>
    </row>
    <row r="2532" spans="2:25" x14ac:dyDescent="0.25">
      <c r="B2532" s="24" t="s">
        <v>33</v>
      </c>
      <c r="C2532" s="24" t="s">
        <v>20</v>
      </c>
      <c r="D2532" s="24" t="s">
        <v>2212</v>
      </c>
      <c r="E2532" s="24" t="s">
        <v>1741</v>
      </c>
      <c r="F2532" s="24" t="s">
        <v>1742</v>
      </c>
      <c r="G2532" s="36">
        <v>41397</v>
      </c>
      <c r="H2532" s="36">
        <v>41397</v>
      </c>
      <c r="I2532" s="12">
        <v>4</v>
      </c>
      <c r="J2532" s="12">
        <v>4</v>
      </c>
      <c r="K2532" s="12">
        <v>4</v>
      </c>
      <c r="L2532" s="24" t="s">
        <v>10597</v>
      </c>
      <c r="M2532" t="str">
        <f>VLOOKUP(LEFT(Incoming_Data[[#This Row],[Object ID]],1),Lookup[#All],2,FALSE)</f>
        <v>Service Request</v>
      </c>
      <c r="N2532" s="36">
        <f>IFERROR(VLOOKUP(Incoming_Data[[#This Row],[Object ID]],SP_Data[#All],2,FALSE),"")</f>
        <v>41397</v>
      </c>
      <c r="O2532" s="36">
        <f>IFERROR(VLOOKUP(Incoming_Data[[#This Row],[Object ID]],Finalized_Data[#All],2,FALSE),"")</f>
        <v>41428</v>
      </c>
      <c r="P25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2" s="6">
        <f>IFERROR(DATE(YEAR(Incoming_Data[[#This Row],[Incoming Day]]),MONTH(Incoming_Data[[#This Row],[Incoming Day]]),1),"")</f>
        <v>41395</v>
      </c>
      <c r="R2532" s="3">
        <f>DATE(YEAR(Incoming_Data[[#This Row],[Incoming Day]]),1,1)</f>
        <v>41275</v>
      </c>
      <c r="S2532" s="6">
        <f>IFERROR(DATE(YEAR(Incoming_Data[[#This Row],[Completed Day]]),MONTH(Incoming_Data[[#This Row],[Completed Day]]),1),"")</f>
        <v>41395</v>
      </c>
      <c r="T2532" s="6">
        <f>IFERROR(DATE(YEAR(Incoming_Data[[#This Row],[Confirmed Day]]),MONTH(Incoming_Data[[#This Row],[Confirmed Day]]),1),"")</f>
        <v>41426</v>
      </c>
      <c r="U2532" s="12">
        <f>IF(ISNUMBER(Incoming_Data[[#This Row],[Completed Day]]),1,0)</f>
        <v>1</v>
      </c>
      <c r="V2532" s="12">
        <f>IF(ISNUMBER(Incoming_Data[[#This Row],[Confirmed Day]]),1,0)</f>
        <v>1</v>
      </c>
      <c r="X2532" t="s">
        <v>2022</v>
      </c>
      <c r="Y2532" s="36">
        <v>41379</v>
      </c>
    </row>
    <row r="2533" spans="2:25" x14ac:dyDescent="0.25">
      <c r="B2533" s="24" t="s">
        <v>33</v>
      </c>
      <c r="C2533" s="24" t="s">
        <v>20</v>
      </c>
      <c r="D2533" s="24" t="s">
        <v>2212</v>
      </c>
      <c r="E2533" s="24" t="s">
        <v>12384</v>
      </c>
      <c r="F2533" s="24" t="s">
        <v>12385</v>
      </c>
      <c r="G2533" s="36">
        <v>41401</v>
      </c>
      <c r="H2533" s="36">
        <v>41401</v>
      </c>
      <c r="I2533" s="12">
        <v>4</v>
      </c>
      <c r="J2533" s="12">
        <v>4</v>
      </c>
      <c r="K2533" s="12">
        <v>4</v>
      </c>
      <c r="L2533" s="24" t="s">
        <v>10599</v>
      </c>
      <c r="M2533" t="str">
        <f>VLOOKUP(LEFT(Incoming_Data[[#This Row],[Object ID]],1),Lookup[#All],2,FALSE)</f>
        <v>Service Request</v>
      </c>
      <c r="N2533" s="36">
        <f>IFERROR(VLOOKUP(Incoming_Data[[#This Row],[Object ID]],SP_Data[#All],2,FALSE),"")</f>
        <v>41401</v>
      </c>
      <c r="O2533" s="36" t="str">
        <f>IFERROR(VLOOKUP(Incoming_Data[[#This Row],[Object ID]],Finalized_Data[#All],2,FALSE),"")</f>
        <v/>
      </c>
      <c r="P25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3" s="6">
        <f>IFERROR(DATE(YEAR(Incoming_Data[[#This Row],[Incoming Day]]),MONTH(Incoming_Data[[#This Row],[Incoming Day]]),1),"")</f>
        <v>41395</v>
      </c>
      <c r="R2533" s="3">
        <f>DATE(YEAR(Incoming_Data[[#This Row],[Incoming Day]]),1,1)</f>
        <v>41275</v>
      </c>
      <c r="S2533" s="6">
        <f>IFERROR(DATE(YEAR(Incoming_Data[[#This Row],[Completed Day]]),MONTH(Incoming_Data[[#This Row],[Completed Day]]),1),"")</f>
        <v>41395</v>
      </c>
      <c r="T2533" s="6" t="str">
        <f>IFERROR(DATE(YEAR(Incoming_Data[[#This Row],[Confirmed Day]]),MONTH(Incoming_Data[[#This Row],[Confirmed Day]]),1),"")</f>
        <v/>
      </c>
      <c r="U2533" s="12">
        <f>IF(ISNUMBER(Incoming_Data[[#This Row],[Completed Day]]),1,0)</f>
        <v>1</v>
      </c>
      <c r="V2533" s="12">
        <f>IF(ISNUMBER(Incoming_Data[[#This Row],[Confirmed Day]]),1,0)</f>
        <v>0</v>
      </c>
      <c r="X2533" t="s">
        <v>1695</v>
      </c>
      <c r="Y2533" s="36">
        <v>41381</v>
      </c>
    </row>
    <row r="2534" spans="2:25" x14ac:dyDescent="0.25">
      <c r="B2534" s="24" t="s">
        <v>33</v>
      </c>
      <c r="C2534" s="24" t="s">
        <v>20</v>
      </c>
      <c r="D2534" s="24" t="s">
        <v>2212</v>
      </c>
      <c r="E2534" s="24" t="s">
        <v>12386</v>
      </c>
      <c r="F2534" s="24" t="s">
        <v>12387</v>
      </c>
      <c r="G2534" s="36">
        <v>41401</v>
      </c>
      <c r="H2534" s="36">
        <v>41401</v>
      </c>
      <c r="I2534" s="12">
        <v>4</v>
      </c>
      <c r="J2534" s="12">
        <v>4</v>
      </c>
      <c r="K2534" s="12">
        <v>4</v>
      </c>
      <c r="L2534" s="24" t="s">
        <v>10599</v>
      </c>
      <c r="M2534" t="str">
        <f>VLOOKUP(LEFT(Incoming_Data[[#This Row],[Object ID]],1),Lookup[#All],2,FALSE)</f>
        <v>Service Request</v>
      </c>
      <c r="N2534" s="36">
        <f>IFERROR(VLOOKUP(Incoming_Data[[#This Row],[Object ID]],SP_Data[#All],2,FALSE),"")</f>
        <v>41401</v>
      </c>
      <c r="O2534" s="36" t="str">
        <f>IFERROR(VLOOKUP(Incoming_Data[[#This Row],[Object ID]],Finalized_Data[#All],2,FALSE),"")</f>
        <v/>
      </c>
      <c r="P25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4" s="6">
        <f>IFERROR(DATE(YEAR(Incoming_Data[[#This Row],[Incoming Day]]),MONTH(Incoming_Data[[#This Row],[Incoming Day]]),1),"")</f>
        <v>41395</v>
      </c>
      <c r="R2534" s="3">
        <f>DATE(YEAR(Incoming_Data[[#This Row],[Incoming Day]]),1,1)</f>
        <v>41275</v>
      </c>
      <c r="S2534" s="6">
        <f>IFERROR(DATE(YEAR(Incoming_Data[[#This Row],[Completed Day]]),MONTH(Incoming_Data[[#This Row],[Completed Day]]),1),"")</f>
        <v>41395</v>
      </c>
      <c r="T2534" s="6" t="str">
        <f>IFERROR(DATE(YEAR(Incoming_Data[[#This Row],[Confirmed Day]]),MONTH(Incoming_Data[[#This Row],[Confirmed Day]]),1),"")</f>
        <v/>
      </c>
      <c r="U2534" s="12">
        <f>IF(ISNUMBER(Incoming_Data[[#This Row],[Completed Day]]),1,0)</f>
        <v>1</v>
      </c>
      <c r="V2534" s="12">
        <f>IF(ISNUMBER(Incoming_Data[[#This Row],[Confirmed Day]]),1,0)</f>
        <v>0</v>
      </c>
      <c r="X2534" t="s">
        <v>2024</v>
      </c>
      <c r="Y2534" s="36">
        <v>41380</v>
      </c>
    </row>
    <row r="2535" spans="2:25" x14ac:dyDescent="0.25">
      <c r="B2535" s="24" t="s">
        <v>33</v>
      </c>
      <c r="C2535" s="24" t="s">
        <v>20</v>
      </c>
      <c r="D2535" s="24" t="s">
        <v>2212</v>
      </c>
      <c r="E2535" s="24" t="s">
        <v>1743</v>
      </c>
      <c r="F2535" s="24" t="s">
        <v>1744</v>
      </c>
      <c r="G2535" s="36">
        <v>41403</v>
      </c>
      <c r="H2535" s="36">
        <v>41403</v>
      </c>
      <c r="I2535" s="12">
        <v>3</v>
      </c>
      <c r="J2535" s="12">
        <v>3</v>
      </c>
      <c r="K2535" s="12">
        <v>4</v>
      </c>
      <c r="L2535" s="24" t="s">
        <v>10597</v>
      </c>
      <c r="M2535" t="str">
        <f>VLOOKUP(LEFT(Incoming_Data[[#This Row],[Object ID]],1),Lookup[#All],2,FALSE)</f>
        <v>Service Request</v>
      </c>
      <c r="N2535" s="36">
        <f>IFERROR(VLOOKUP(Incoming_Data[[#This Row],[Object ID]],SP_Data[#All],2,FALSE),"")</f>
        <v>41403</v>
      </c>
      <c r="O2535" s="36">
        <f>IFERROR(VLOOKUP(Incoming_Data[[#This Row],[Object ID]],Finalized_Data[#All],2,FALSE),"")</f>
        <v>41403</v>
      </c>
      <c r="P25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5" s="6">
        <f>IFERROR(DATE(YEAR(Incoming_Data[[#This Row],[Incoming Day]]),MONTH(Incoming_Data[[#This Row],[Incoming Day]]),1),"")</f>
        <v>41395</v>
      </c>
      <c r="R2535" s="3">
        <f>DATE(YEAR(Incoming_Data[[#This Row],[Incoming Day]]),1,1)</f>
        <v>41275</v>
      </c>
      <c r="S2535" s="6">
        <f>IFERROR(DATE(YEAR(Incoming_Data[[#This Row],[Completed Day]]),MONTH(Incoming_Data[[#This Row],[Completed Day]]),1),"")</f>
        <v>41395</v>
      </c>
      <c r="T2535" s="6">
        <f>IFERROR(DATE(YEAR(Incoming_Data[[#This Row],[Confirmed Day]]),MONTH(Incoming_Data[[#This Row],[Confirmed Day]]),1),"")</f>
        <v>41395</v>
      </c>
      <c r="U2535" s="12">
        <f>IF(ISNUMBER(Incoming_Data[[#This Row],[Completed Day]]),1,0)</f>
        <v>1</v>
      </c>
      <c r="V2535" s="12">
        <f>IF(ISNUMBER(Incoming_Data[[#This Row],[Confirmed Day]]),1,0)</f>
        <v>1</v>
      </c>
      <c r="X2535" t="s">
        <v>10934</v>
      </c>
      <c r="Y2535" s="36">
        <v>41422</v>
      </c>
    </row>
    <row r="2536" spans="2:25" x14ac:dyDescent="0.25">
      <c r="B2536" s="24" t="s">
        <v>33</v>
      </c>
      <c r="C2536" s="24" t="s">
        <v>20</v>
      </c>
      <c r="D2536" s="24" t="s">
        <v>2212</v>
      </c>
      <c r="E2536" s="24" t="s">
        <v>12388</v>
      </c>
      <c r="F2536" s="24" t="s">
        <v>12389</v>
      </c>
      <c r="G2536" s="36">
        <v>41403</v>
      </c>
      <c r="H2536" s="36">
        <v>41403</v>
      </c>
      <c r="I2536" s="12">
        <v>3</v>
      </c>
      <c r="J2536" s="12">
        <v>3</v>
      </c>
      <c r="K2536" s="12">
        <v>3</v>
      </c>
      <c r="L2536" s="24" t="s">
        <v>10599</v>
      </c>
      <c r="M2536" t="str">
        <f>VLOOKUP(LEFT(Incoming_Data[[#This Row],[Object ID]],1),Lookup[#All],2,FALSE)</f>
        <v>Service Request</v>
      </c>
      <c r="N2536" s="36">
        <f>IFERROR(VLOOKUP(Incoming_Data[[#This Row],[Object ID]],SP_Data[#All],2,FALSE),"")</f>
        <v>41403</v>
      </c>
      <c r="O2536" s="36" t="str">
        <f>IFERROR(VLOOKUP(Incoming_Data[[#This Row],[Object ID]],Finalized_Data[#All],2,FALSE),"")</f>
        <v/>
      </c>
      <c r="P25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6" s="6">
        <f>IFERROR(DATE(YEAR(Incoming_Data[[#This Row],[Incoming Day]]),MONTH(Incoming_Data[[#This Row],[Incoming Day]]),1),"")</f>
        <v>41395</v>
      </c>
      <c r="R2536" s="3">
        <f>DATE(YEAR(Incoming_Data[[#This Row],[Incoming Day]]),1,1)</f>
        <v>41275</v>
      </c>
      <c r="S2536" s="6">
        <f>IFERROR(DATE(YEAR(Incoming_Data[[#This Row],[Completed Day]]),MONTH(Incoming_Data[[#This Row],[Completed Day]]),1),"")</f>
        <v>41395</v>
      </c>
      <c r="T2536" s="6" t="str">
        <f>IFERROR(DATE(YEAR(Incoming_Data[[#This Row],[Confirmed Day]]),MONTH(Incoming_Data[[#This Row],[Confirmed Day]]),1),"")</f>
        <v/>
      </c>
      <c r="U2536" s="12">
        <f>IF(ISNUMBER(Incoming_Data[[#This Row],[Completed Day]]),1,0)</f>
        <v>1</v>
      </c>
      <c r="V2536" s="12">
        <f>IF(ISNUMBER(Incoming_Data[[#This Row],[Confirmed Day]]),1,0)</f>
        <v>0</v>
      </c>
      <c r="X2536" t="s">
        <v>1495</v>
      </c>
      <c r="Y2536" s="36">
        <v>41395</v>
      </c>
    </row>
    <row r="2537" spans="2:25" x14ac:dyDescent="0.25">
      <c r="B2537" s="24" t="s">
        <v>33</v>
      </c>
      <c r="C2537" s="24" t="s">
        <v>20</v>
      </c>
      <c r="D2537" s="24" t="s">
        <v>2212</v>
      </c>
      <c r="E2537" s="24" t="s">
        <v>12390</v>
      </c>
      <c r="F2537" s="24" t="s">
        <v>12391</v>
      </c>
      <c r="G2537" s="36">
        <v>41415</v>
      </c>
      <c r="H2537" s="36">
        <v>41415</v>
      </c>
      <c r="I2537" s="12">
        <v>4</v>
      </c>
      <c r="J2537" s="12">
        <v>4</v>
      </c>
      <c r="K2537" s="12">
        <v>4</v>
      </c>
      <c r="L2537" s="24" t="s">
        <v>10599</v>
      </c>
      <c r="M2537" t="str">
        <f>VLOOKUP(LEFT(Incoming_Data[[#This Row],[Object ID]],1),Lookup[#All],2,FALSE)</f>
        <v>Service Request</v>
      </c>
      <c r="N2537" s="36">
        <f>IFERROR(VLOOKUP(Incoming_Data[[#This Row],[Object ID]],SP_Data[#All],2,FALSE),"")</f>
        <v>41415</v>
      </c>
      <c r="O2537" s="36" t="str">
        <f>IFERROR(VLOOKUP(Incoming_Data[[#This Row],[Object ID]],Finalized_Data[#All],2,FALSE),"")</f>
        <v/>
      </c>
      <c r="P25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7" s="6">
        <f>IFERROR(DATE(YEAR(Incoming_Data[[#This Row],[Incoming Day]]),MONTH(Incoming_Data[[#This Row],[Incoming Day]]),1),"")</f>
        <v>41395</v>
      </c>
      <c r="R2537" s="3">
        <f>DATE(YEAR(Incoming_Data[[#This Row],[Incoming Day]]),1,1)</f>
        <v>41275</v>
      </c>
      <c r="S2537" s="6">
        <f>IFERROR(DATE(YEAR(Incoming_Data[[#This Row],[Completed Day]]),MONTH(Incoming_Data[[#This Row],[Completed Day]]),1),"")</f>
        <v>41395</v>
      </c>
      <c r="T2537" s="6" t="str">
        <f>IFERROR(DATE(YEAR(Incoming_Data[[#This Row],[Confirmed Day]]),MONTH(Incoming_Data[[#This Row],[Confirmed Day]]),1),"")</f>
        <v/>
      </c>
      <c r="U2537" s="12">
        <f>IF(ISNUMBER(Incoming_Data[[#This Row],[Completed Day]]),1,0)</f>
        <v>1</v>
      </c>
      <c r="V2537" s="12">
        <f>IF(ISNUMBER(Incoming_Data[[#This Row],[Confirmed Day]]),1,0)</f>
        <v>0</v>
      </c>
      <c r="X2537" t="s">
        <v>1497</v>
      </c>
      <c r="Y2537" s="36">
        <v>41380</v>
      </c>
    </row>
    <row r="2538" spans="2:25" x14ac:dyDescent="0.25">
      <c r="B2538" s="24" t="s">
        <v>33</v>
      </c>
      <c r="C2538" s="24" t="s">
        <v>20</v>
      </c>
      <c r="D2538" s="24" t="s">
        <v>2212</v>
      </c>
      <c r="E2538" s="24" t="s">
        <v>6950</v>
      </c>
      <c r="F2538" s="24" t="s">
        <v>12392</v>
      </c>
      <c r="G2538" s="36">
        <v>41354</v>
      </c>
      <c r="H2538" s="36">
        <v>41354</v>
      </c>
      <c r="I2538" s="12">
        <v>3</v>
      </c>
      <c r="J2538" s="12">
        <v>3</v>
      </c>
      <c r="K2538" s="12">
        <v>3</v>
      </c>
      <c r="L2538" s="24" t="s">
        <v>10597</v>
      </c>
      <c r="M2538" t="str">
        <f>VLOOKUP(LEFT(Incoming_Data[[#This Row],[Object ID]],1),Lookup[#All],2,FALSE)</f>
        <v>Incident</v>
      </c>
      <c r="N2538" s="36">
        <f>IFERROR(VLOOKUP(Incoming_Data[[#This Row],[Object ID]],SP_Data[#All],2,FALSE),"")</f>
        <v>41354</v>
      </c>
      <c r="O2538" s="36">
        <f>IFERROR(VLOOKUP(Incoming_Data[[#This Row],[Object ID]],Finalized_Data[#All],2,FALSE),"")</f>
        <v>41385</v>
      </c>
      <c r="P25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8" s="6">
        <f>IFERROR(DATE(YEAR(Incoming_Data[[#This Row],[Incoming Day]]),MONTH(Incoming_Data[[#This Row],[Incoming Day]]),1),"")</f>
        <v>41334</v>
      </c>
      <c r="R2538" s="3">
        <f>DATE(YEAR(Incoming_Data[[#This Row],[Incoming Day]]),1,1)</f>
        <v>41275</v>
      </c>
      <c r="S2538" s="6">
        <f>IFERROR(DATE(YEAR(Incoming_Data[[#This Row],[Completed Day]]),MONTH(Incoming_Data[[#This Row],[Completed Day]]),1),"")</f>
        <v>41334</v>
      </c>
      <c r="T2538" s="6">
        <f>IFERROR(DATE(YEAR(Incoming_Data[[#This Row],[Confirmed Day]]),MONTH(Incoming_Data[[#This Row],[Confirmed Day]]),1),"")</f>
        <v>41365</v>
      </c>
      <c r="U2538" s="12">
        <f>IF(ISNUMBER(Incoming_Data[[#This Row],[Completed Day]]),1,0)</f>
        <v>1</v>
      </c>
      <c r="V2538" s="12">
        <f>IF(ISNUMBER(Incoming_Data[[#This Row],[Confirmed Day]]),1,0)</f>
        <v>1</v>
      </c>
      <c r="X2538" t="s">
        <v>1856</v>
      </c>
      <c r="Y2538" s="36">
        <v>41387</v>
      </c>
    </row>
    <row r="2539" spans="2:25" x14ac:dyDescent="0.25">
      <c r="B2539" s="24" t="s">
        <v>33</v>
      </c>
      <c r="C2539" s="24" t="s">
        <v>20</v>
      </c>
      <c r="D2539" s="24" t="s">
        <v>2212</v>
      </c>
      <c r="E2539" s="24" t="s">
        <v>6924</v>
      </c>
      <c r="F2539" s="24" t="s">
        <v>12393</v>
      </c>
      <c r="G2539" s="36">
        <v>41354</v>
      </c>
      <c r="H2539" s="36">
        <v>41354</v>
      </c>
      <c r="I2539" s="12">
        <v>3</v>
      </c>
      <c r="J2539" s="12">
        <v>3</v>
      </c>
      <c r="K2539" s="12">
        <v>3</v>
      </c>
      <c r="L2539" s="24" t="s">
        <v>10597</v>
      </c>
      <c r="M2539" t="str">
        <f>VLOOKUP(LEFT(Incoming_Data[[#This Row],[Object ID]],1),Lookup[#All],2,FALSE)</f>
        <v>Incident</v>
      </c>
      <c r="N2539" s="36">
        <f>IFERROR(VLOOKUP(Incoming_Data[[#This Row],[Object ID]],SP_Data[#All],2,FALSE),"")</f>
        <v>41354</v>
      </c>
      <c r="O2539" s="36">
        <f>IFERROR(VLOOKUP(Incoming_Data[[#This Row],[Object ID]],Finalized_Data[#All],2,FALSE),"")</f>
        <v>41385</v>
      </c>
      <c r="P25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39" s="6">
        <f>IFERROR(DATE(YEAR(Incoming_Data[[#This Row],[Incoming Day]]),MONTH(Incoming_Data[[#This Row],[Incoming Day]]),1),"")</f>
        <v>41334</v>
      </c>
      <c r="R2539" s="3">
        <f>DATE(YEAR(Incoming_Data[[#This Row],[Incoming Day]]),1,1)</f>
        <v>41275</v>
      </c>
      <c r="S2539" s="6">
        <f>IFERROR(DATE(YEAR(Incoming_Data[[#This Row],[Completed Day]]),MONTH(Incoming_Data[[#This Row],[Completed Day]]),1),"")</f>
        <v>41334</v>
      </c>
      <c r="T2539" s="6">
        <f>IFERROR(DATE(YEAR(Incoming_Data[[#This Row],[Confirmed Day]]),MONTH(Incoming_Data[[#This Row],[Confirmed Day]]),1),"")</f>
        <v>41365</v>
      </c>
      <c r="U2539" s="12">
        <f>IF(ISNUMBER(Incoming_Data[[#This Row],[Completed Day]]),1,0)</f>
        <v>1</v>
      </c>
      <c r="V2539" s="12">
        <f>IF(ISNUMBER(Incoming_Data[[#This Row],[Confirmed Day]]),1,0)</f>
        <v>1</v>
      </c>
      <c r="X2539" t="s">
        <v>11921</v>
      </c>
      <c r="Y2539" s="36">
        <v>41402</v>
      </c>
    </row>
    <row r="2540" spans="2:25" x14ac:dyDescent="0.25">
      <c r="B2540" s="24" t="s">
        <v>33</v>
      </c>
      <c r="C2540" s="24" t="s">
        <v>20</v>
      </c>
      <c r="D2540" s="24" t="s">
        <v>2212</v>
      </c>
      <c r="E2540" s="24" t="s">
        <v>6908</v>
      </c>
      <c r="F2540" s="24" t="s">
        <v>12393</v>
      </c>
      <c r="G2540" s="36">
        <v>41354</v>
      </c>
      <c r="H2540" s="36">
        <v>41354</v>
      </c>
      <c r="I2540" s="12">
        <v>3</v>
      </c>
      <c r="J2540" s="12">
        <v>3</v>
      </c>
      <c r="K2540" s="12">
        <v>3</v>
      </c>
      <c r="L2540" s="24" t="s">
        <v>10597</v>
      </c>
      <c r="M2540" t="str">
        <f>VLOOKUP(LEFT(Incoming_Data[[#This Row],[Object ID]],1),Lookup[#All],2,FALSE)</f>
        <v>Incident</v>
      </c>
      <c r="N2540" s="36">
        <f>IFERROR(VLOOKUP(Incoming_Data[[#This Row],[Object ID]],SP_Data[#All],2,FALSE),"")</f>
        <v>41354</v>
      </c>
      <c r="O2540" s="36">
        <f>IFERROR(VLOOKUP(Incoming_Data[[#This Row],[Object ID]],Finalized_Data[#All],2,FALSE),"")</f>
        <v>41385</v>
      </c>
      <c r="P25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0" s="6">
        <f>IFERROR(DATE(YEAR(Incoming_Data[[#This Row],[Incoming Day]]),MONTH(Incoming_Data[[#This Row],[Incoming Day]]),1),"")</f>
        <v>41334</v>
      </c>
      <c r="R2540" s="3">
        <f>DATE(YEAR(Incoming_Data[[#This Row],[Incoming Day]]),1,1)</f>
        <v>41275</v>
      </c>
      <c r="S2540" s="6">
        <f>IFERROR(DATE(YEAR(Incoming_Data[[#This Row],[Completed Day]]),MONTH(Incoming_Data[[#This Row],[Completed Day]]),1),"")</f>
        <v>41334</v>
      </c>
      <c r="T2540" s="6">
        <f>IFERROR(DATE(YEAR(Incoming_Data[[#This Row],[Confirmed Day]]),MONTH(Incoming_Data[[#This Row],[Confirmed Day]]),1),"")</f>
        <v>41365</v>
      </c>
      <c r="U2540" s="12">
        <f>IF(ISNUMBER(Incoming_Data[[#This Row],[Completed Day]]),1,0)</f>
        <v>1</v>
      </c>
      <c r="V2540" s="12">
        <f>IF(ISNUMBER(Incoming_Data[[#This Row],[Confirmed Day]]),1,0)</f>
        <v>1</v>
      </c>
      <c r="X2540" t="s">
        <v>2026</v>
      </c>
      <c r="Y2540" s="36">
        <v>41380</v>
      </c>
    </row>
    <row r="2541" spans="2:25" x14ac:dyDescent="0.25">
      <c r="B2541" s="24" t="s">
        <v>33</v>
      </c>
      <c r="C2541" s="24" t="s">
        <v>20</v>
      </c>
      <c r="D2541" s="24" t="s">
        <v>2212</v>
      </c>
      <c r="E2541" s="24" t="s">
        <v>6892</v>
      </c>
      <c r="F2541" s="24" t="s">
        <v>12394</v>
      </c>
      <c r="G2541" s="36">
        <v>41354</v>
      </c>
      <c r="H2541" s="36">
        <v>41354</v>
      </c>
      <c r="I2541" s="12">
        <v>3</v>
      </c>
      <c r="J2541" s="12">
        <v>3</v>
      </c>
      <c r="K2541" s="12">
        <v>3</v>
      </c>
      <c r="L2541" s="24" t="s">
        <v>10597</v>
      </c>
      <c r="M2541" t="str">
        <f>VLOOKUP(LEFT(Incoming_Data[[#This Row],[Object ID]],1),Lookup[#All],2,FALSE)</f>
        <v>Incident</v>
      </c>
      <c r="N2541" s="36">
        <f>IFERROR(VLOOKUP(Incoming_Data[[#This Row],[Object ID]],SP_Data[#All],2,FALSE),"")</f>
        <v>41354</v>
      </c>
      <c r="O2541" s="36">
        <f>IFERROR(VLOOKUP(Incoming_Data[[#This Row],[Object ID]],Finalized_Data[#All],2,FALSE),"")</f>
        <v>41385</v>
      </c>
      <c r="P25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1" s="6">
        <f>IFERROR(DATE(YEAR(Incoming_Data[[#This Row],[Incoming Day]]),MONTH(Incoming_Data[[#This Row],[Incoming Day]]),1),"")</f>
        <v>41334</v>
      </c>
      <c r="R2541" s="3">
        <f>DATE(YEAR(Incoming_Data[[#This Row],[Incoming Day]]),1,1)</f>
        <v>41275</v>
      </c>
      <c r="S2541" s="6">
        <f>IFERROR(DATE(YEAR(Incoming_Data[[#This Row],[Completed Day]]),MONTH(Incoming_Data[[#This Row],[Completed Day]]),1),"")</f>
        <v>41334</v>
      </c>
      <c r="T2541" s="6">
        <f>IFERROR(DATE(YEAR(Incoming_Data[[#This Row],[Confirmed Day]]),MONTH(Incoming_Data[[#This Row],[Confirmed Day]]),1),"")</f>
        <v>41365</v>
      </c>
      <c r="U2541" s="12">
        <f>IF(ISNUMBER(Incoming_Data[[#This Row],[Completed Day]]),1,0)</f>
        <v>1</v>
      </c>
      <c r="V2541" s="12">
        <f>IF(ISNUMBER(Incoming_Data[[#This Row],[Confirmed Day]]),1,0)</f>
        <v>1</v>
      </c>
      <c r="X2541" t="s">
        <v>2028</v>
      </c>
      <c r="Y2541" s="36">
        <v>41380</v>
      </c>
    </row>
    <row r="2542" spans="2:25" x14ac:dyDescent="0.25">
      <c r="B2542" s="24" t="s">
        <v>33</v>
      </c>
      <c r="C2542" s="24" t="s">
        <v>20</v>
      </c>
      <c r="D2542" s="24" t="s">
        <v>2212</v>
      </c>
      <c r="E2542" s="24" t="s">
        <v>6888</v>
      </c>
      <c r="F2542" s="24" t="s">
        <v>12395</v>
      </c>
      <c r="G2542" s="36">
        <v>41354</v>
      </c>
      <c r="H2542" s="36">
        <v>41354</v>
      </c>
      <c r="I2542" s="12">
        <v>3</v>
      </c>
      <c r="J2542" s="12">
        <v>3</v>
      </c>
      <c r="K2542" s="12">
        <v>3</v>
      </c>
      <c r="L2542" s="24" t="s">
        <v>10597</v>
      </c>
      <c r="M2542" t="str">
        <f>VLOOKUP(LEFT(Incoming_Data[[#This Row],[Object ID]],1),Lookup[#All],2,FALSE)</f>
        <v>Incident</v>
      </c>
      <c r="N2542" s="36">
        <f>IFERROR(VLOOKUP(Incoming_Data[[#This Row],[Object ID]],SP_Data[#All],2,FALSE),"")</f>
        <v>41354</v>
      </c>
      <c r="O2542" s="36">
        <f>IFERROR(VLOOKUP(Incoming_Data[[#This Row],[Object ID]],Finalized_Data[#All],2,FALSE),"")</f>
        <v>41385</v>
      </c>
      <c r="P25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2" s="6">
        <f>IFERROR(DATE(YEAR(Incoming_Data[[#This Row],[Incoming Day]]),MONTH(Incoming_Data[[#This Row],[Incoming Day]]),1),"")</f>
        <v>41334</v>
      </c>
      <c r="R2542" s="3">
        <f>DATE(YEAR(Incoming_Data[[#This Row],[Incoming Day]]),1,1)</f>
        <v>41275</v>
      </c>
      <c r="S2542" s="6">
        <f>IFERROR(DATE(YEAR(Incoming_Data[[#This Row],[Completed Day]]),MONTH(Incoming_Data[[#This Row],[Completed Day]]),1),"")</f>
        <v>41334</v>
      </c>
      <c r="T2542" s="6">
        <f>IFERROR(DATE(YEAR(Incoming_Data[[#This Row],[Confirmed Day]]),MONTH(Incoming_Data[[#This Row],[Confirmed Day]]),1),"")</f>
        <v>41365</v>
      </c>
      <c r="U2542" s="12">
        <f>IF(ISNUMBER(Incoming_Data[[#This Row],[Completed Day]]),1,0)</f>
        <v>1</v>
      </c>
      <c r="V2542" s="12">
        <f>IF(ISNUMBER(Incoming_Data[[#This Row],[Confirmed Day]]),1,0)</f>
        <v>1</v>
      </c>
      <c r="X2542" t="s">
        <v>2030</v>
      </c>
      <c r="Y2542" s="36">
        <v>41380</v>
      </c>
    </row>
    <row r="2543" spans="2:25" x14ac:dyDescent="0.25">
      <c r="B2543" s="24" t="s">
        <v>33</v>
      </c>
      <c r="C2543" s="24" t="s">
        <v>20</v>
      </c>
      <c r="D2543" s="24" t="s">
        <v>2212</v>
      </c>
      <c r="E2543" s="24" t="s">
        <v>6876</v>
      </c>
      <c r="F2543" s="24" t="s">
        <v>12394</v>
      </c>
      <c r="G2543" s="36">
        <v>41354</v>
      </c>
      <c r="H2543" s="36">
        <v>41354</v>
      </c>
      <c r="I2543" s="12">
        <v>3</v>
      </c>
      <c r="J2543" s="12">
        <v>3</v>
      </c>
      <c r="K2543" s="12">
        <v>3</v>
      </c>
      <c r="L2543" s="24" t="s">
        <v>10597</v>
      </c>
      <c r="M2543" t="str">
        <f>VLOOKUP(LEFT(Incoming_Data[[#This Row],[Object ID]],1),Lookup[#All],2,FALSE)</f>
        <v>Incident</v>
      </c>
      <c r="N2543" s="36">
        <f>IFERROR(VLOOKUP(Incoming_Data[[#This Row],[Object ID]],SP_Data[#All],2,FALSE),"")</f>
        <v>41354</v>
      </c>
      <c r="O2543" s="36">
        <f>IFERROR(VLOOKUP(Incoming_Data[[#This Row],[Object ID]],Finalized_Data[#All],2,FALSE),"")</f>
        <v>41385</v>
      </c>
      <c r="P25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3" s="6">
        <f>IFERROR(DATE(YEAR(Incoming_Data[[#This Row],[Incoming Day]]),MONTH(Incoming_Data[[#This Row],[Incoming Day]]),1),"")</f>
        <v>41334</v>
      </c>
      <c r="R2543" s="3">
        <f>DATE(YEAR(Incoming_Data[[#This Row],[Incoming Day]]),1,1)</f>
        <v>41275</v>
      </c>
      <c r="S2543" s="6">
        <f>IFERROR(DATE(YEAR(Incoming_Data[[#This Row],[Completed Day]]),MONTH(Incoming_Data[[#This Row],[Completed Day]]),1),"")</f>
        <v>41334</v>
      </c>
      <c r="T2543" s="6">
        <f>IFERROR(DATE(YEAR(Incoming_Data[[#This Row],[Confirmed Day]]),MONTH(Incoming_Data[[#This Row],[Confirmed Day]]),1),"")</f>
        <v>41365</v>
      </c>
      <c r="U2543" s="12">
        <f>IF(ISNUMBER(Incoming_Data[[#This Row],[Completed Day]]),1,0)</f>
        <v>1</v>
      </c>
      <c r="V2543" s="12">
        <f>IF(ISNUMBER(Incoming_Data[[#This Row],[Confirmed Day]]),1,0)</f>
        <v>1</v>
      </c>
      <c r="X2543" t="s">
        <v>2031</v>
      </c>
      <c r="Y2543" s="36">
        <v>41380</v>
      </c>
    </row>
    <row r="2544" spans="2:25" x14ac:dyDescent="0.25">
      <c r="B2544" s="24" t="s">
        <v>33</v>
      </c>
      <c r="C2544" s="24" t="s">
        <v>20</v>
      </c>
      <c r="D2544" s="24" t="s">
        <v>2212</v>
      </c>
      <c r="E2544" s="24" t="s">
        <v>6864</v>
      </c>
      <c r="F2544" s="24" t="s">
        <v>12396</v>
      </c>
      <c r="G2544" s="36">
        <v>41354</v>
      </c>
      <c r="H2544" s="36">
        <v>41354</v>
      </c>
      <c r="I2544" s="12">
        <v>3</v>
      </c>
      <c r="J2544" s="12">
        <v>3</v>
      </c>
      <c r="K2544" s="12">
        <v>3</v>
      </c>
      <c r="L2544" s="24" t="s">
        <v>10597</v>
      </c>
      <c r="M2544" t="str">
        <f>VLOOKUP(LEFT(Incoming_Data[[#This Row],[Object ID]],1),Lookup[#All],2,FALSE)</f>
        <v>Incident</v>
      </c>
      <c r="N2544" s="36">
        <f>IFERROR(VLOOKUP(Incoming_Data[[#This Row],[Object ID]],SP_Data[#All],2,FALSE),"")</f>
        <v>41354</v>
      </c>
      <c r="O2544" s="36">
        <f>IFERROR(VLOOKUP(Incoming_Data[[#This Row],[Object ID]],Finalized_Data[#All],2,FALSE),"")</f>
        <v>41385</v>
      </c>
      <c r="P25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4" s="6">
        <f>IFERROR(DATE(YEAR(Incoming_Data[[#This Row],[Incoming Day]]),MONTH(Incoming_Data[[#This Row],[Incoming Day]]),1),"")</f>
        <v>41334</v>
      </c>
      <c r="R2544" s="3">
        <f>DATE(YEAR(Incoming_Data[[#This Row],[Incoming Day]]),1,1)</f>
        <v>41275</v>
      </c>
      <c r="S2544" s="6">
        <f>IFERROR(DATE(YEAR(Incoming_Data[[#This Row],[Completed Day]]),MONTH(Incoming_Data[[#This Row],[Completed Day]]),1),"")</f>
        <v>41334</v>
      </c>
      <c r="T2544" s="6">
        <f>IFERROR(DATE(YEAR(Incoming_Data[[#This Row],[Confirmed Day]]),MONTH(Incoming_Data[[#This Row],[Confirmed Day]]),1),"")</f>
        <v>41365</v>
      </c>
      <c r="U2544" s="12">
        <f>IF(ISNUMBER(Incoming_Data[[#This Row],[Completed Day]]),1,0)</f>
        <v>1</v>
      </c>
      <c r="V2544" s="12">
        <f>IF(ISNUMBER(Incoming_Data[[#This Row],[Confirmed Day]]),1,0)</f>
        <v>1</v>
      </c>
      <c r="X2544" t="s">
        <v>2033</v>
      </c>
      <c r="Y2544" s="36">
        <v>41380</v>
      </c>
    </row>
    <row r="2545" spans="2:25" x14ac:dyDescent="0.25">
      <c r="B2545" s="24" t="s">
        <v>33</v>
      </c>
      <c r="C2545" s="24" t="s">
        <v>20</v>
      </c>
      <c r="D2545" s="24" t="s">
        <v>2212</v>
      </c>
      <c r="E2545" s="24" t="s">
        <v>6845</v>
      </c>
      <c r="F2545" s="24" t="s">
        <v>12396</v>
      </c>
      <c r="G2545" s="36">
        <v>41354</v>
      </c>
      <c r="H2545" s="36">
        <v>41354</v>
      </c>
      <c r="I2545" s="12">
        <v>3</v>
      </c>
      <c r="J2545" s="12">
        <v>3</v>
      </c>
      <c r="K2545" s="12">
        <v>3</v>
      </c>
      <c r="L2545" s="24" t="s">
        <v>10597</v>
      </c>
      <c r="M2545" t="str">
        <f>VLOOKUP(LEFT(Incoming_Data[[#This Row],[Object ID]],1),Lookup[#All],2,FALSE)</f>
        <v>Incident</v>
      </c>
      <c r="N2545" s="36">
        <f>IFERROR(VLOOKUP(Incoming_Data[[#This Row],[Object ID]],SP_Data[#All],2,FALSE),"")</f>
        <v>41354</v>
      </c>
      <c r="O2545" s="36">
        <f>IFERROR(VLOOKUP(Incoming_Data[[#This Row],[Object ID]],Finalized_Data[#All],2,FALSE),"")</f>
        <v>41385</v>
      </c>
      <c r="P25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5" s="6">
        <f>IFERROR(DATE(YEAR(Incoming_Data[[#This Row],[Incoming Day]]),MONTH(Incoming_Data[[#This Row],[Incoming Day]]),1),"")</f>
        <v>41334</v>
      </c>
      <c r="R2545" s="3">
        <f>DATE(YEAR(Incoming_Data[[#This Row],[Incoming Day]]),1,1)</f>
        <v>41275</v>
      </c>
      <c r="S2545" s="6">
        <f>IFERROR(DATE(YEAR(Incoming_Data[[#This Row],[Completed Day]]),MONTH(Incoming_Data[[#This Row],[Completed Day]]),1),"")</f>
        <v>41334</v>
      </c>
      <c r="T2545" s="6">
        <f>IFERROR(DATE(YEAR(Incoming_Data[[#This Row],[Confirmed Day]]),MONTH(Incoming_Data[[#This Row],[Confirmed Day]]),1),"")</f>
        <v>41365</v>
      </c>
      <c r="U2545" s="12">
        <f>IF(ISNUMBER(Incoming_Data[[#This Row],[Completed Day]]),1,0)</f>
        <v>1</v>
      </c>
      <c r="V2545" s="12">
        <f>IF(ISNUMBER(Incoming_Data[[#This Row],[Confirmed Day]]),1,0)</f>
        <v>1</v>
      </c>
      <c r="X2545" t="s">
        <v>2035</v>
      </c>
      <c r="Y2545" s="36">
        <v>41380</v>
      </c>
    </row>
    <row r="2546" spans="2:25" x14ac:dyDescent="0.25">
      <c r="B2546" s="24" t="s">
        <v>33</v>
      </c>
      <c r="C2546" s="24" t="s">
        <v>20</v>
      </c>
      <c r="D2546" s="24" t="s">
        <v>2212</v>
      </c>
      <c r="E2546" s="24" t="s">
        <v>6832</v>
      </c>
      <c r="F2546" s="24" t="s">
        <v>12394</v>
      </c>
      <c r="G2546" s="36">
        <v>41354</v>
      </c>
      <c r="H2546" s="36">
        <v>41354</v>
      </c>
      <c r="I2546" s="12">
        <v>3</v>
      </c>
      <c r="J2546" s="12">
        <v>3</v>
      </c>
      <c r="K2546" s="12">
        <v>3</v>
      </c>
      <c r="L2546" s="24" t="s">
        <v>10597</v>
      </c>
      <c r="M2546" t="str">
        <f>VLOOKUP(LEFT(Incoming_Data[[#This Row],[Object ID]],1),Lookup[#All],2,FALSE)</f>
        <v>Incident</v>
      </c>
      <c r="N2546" s="36">
        <f>IFERROR(VLOOKUP(Incoming_Data[[#This Row],[Object ID]],SP_Data[#All],2,FALSE),"")</f>
        <v>41355</v>
      </c>
      <c r="O2546" s="36">
        <f>IFERROR(VLOOKUP(Incoming_Data[[#This Row],[Object ID]],Finalized_Data[#All],2,FALSE),"")</f>
        <v>41386</v>
      </c>
      <c r="P25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6" s="6">
        <f>IFERROR(DATE(YEAR(Incoming_Data[[#This Row],[Incoming Day]]),MONTH(Incoming_Data[[#This Row],[Incoming Day]]),1),"")</f>
        <v>41334</v>
      </c>
      <c r="R2546" s="3">
        <f>DATE(YEAR(Incoming_Data[[#This Row],[Incoming Day]]),1,1)</f>
        <v>41275</v>
      </c>
      <c r="S2546" s="6">
        <f>IFERROR(DATE(YEAR(Incoming_Data[[#This Row],[Completed Day]]),MONTH(Incoming_Data[[#This Row],[Completed Day]]),1),"")</f>
        <v>41334</v>
      </c>
      <c r="T2546" s="6">
        <f>IFERROR(DATE(YEAR(Incoming_Data[[#This Row],[Confirmed Day]]),MONTH(Incoming_Data[[#This Row],[Confirmed Day]]),1),"")</f>
        <v>41365</v>
      </c>
      <c r="U2546" s="12">
        <f>IF(ISNUMBER(Incoming_Data[[#This Row],[Completed Day]]),1,0)</f>
        <v>1</v>
      </c>
      <c r="V2546" s="12">
        <f>IF(ISNUMBER(Incoming_Data[[#This Row],[Confirmed Day]]),1,0)</f>
        <v>1</v>
      </c>
      <c r="X2546" t="s">
        <v>2037</v>
      </c>
      <c r="Y2546" s="36">
        <v>41380</v>
      </c>
    </row>
    <row r="2547" spans="2:25" x14ac:dyDescent="0.25">
      <c r="B2547" s="24" t="s">
        <v>33</v>
      </c>
      <c r="C2547" s="24" t="s">
        <v>20</v>
      </c>
      <c r="D2547" s="24" t="s">
        <v>2212</v>
      </c>
      <c r="E2547" s="24" t="s">
        <v>12397</v>
      </c>
      <c r="F2547" s="24" t="s">
        <v>12398</v>
      </c>
      <c r="G2547" s="36">
        <v>41400</v>
      </c>
      <c r="H2547" s="36">
        <v>41400</v>
      </c>
      <c r="I2547" s="12">
        <v>3</v>
      </c>
      <c r="J2547" s="12">
        <v>3</v>
      </c>
      <c r="K2547" s="12">
        <v>3</v>
      </c>
      <c r="L2547" s="24" t="s">
        <v>10625</v>
      </c>
      <c r="M2547" t="str">
        <f>VLOOKUP(LEFT(Incoming_Data[[#This Row],[Object ID]],1),Lookup[#All],2,FALSE)</f>
        <v>Incident</v>
      </c>
      <c r="N2547" s="36">
        <f>IFERROR(VLOOKUP(Incoming_Data[[#This Row],[Object ID]],SP_Data[#All],2,FALSE),"")</f>
        <v>41403</v>
      </c>
      <c r="O2547" s="36" t="str">
        <f>IFERROR(VLOOKUP(Incoming_Data[[#This Row],[Object ID]],Finalized_Data[#All],2,FALSE),"")</f>
        <v/>
      </c>
      <c r="P25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7" s="6">
        <f>IFERROR(DATE(YEAR(Incoming_Data[[#This Row],[Incoming Day]]),MONTH(Incoming_Data[[#This Row],[Incoming Day]]),1),"")</f>
        <v>41395</v>
      </c>
      <c r="R2547" s="3">
        <f>DATE(YEAR(Incoming_Data[[#This Row],[Incoming Day]]),1,1)</f>
        <v>41275</v>
      </c>
      <c r="S2547" s="6">
        <f>IFERROR(DATE(YEAR(Incoming_Data[[#This Row],[Completed Day]]),MONTH(Incoming_Data[[#This Row],[Completed Day]]),1),"")</f>
        <v>41395</v>
      </c>
      <c r="T2547" s="6" t="str">
        <f>IFERROR(DATE(YEAR(Incoming_Data[[#This Row],[Confirmed Day]]),MONTH(Incoming_Data[[#This Row],[Confirmed Day]]),1),"")</f>
        <v/>
      </c>
      <c r="U2547" s="12">
        <f>IF(ISNUMBER(Incoming_Data[[#This Row],[Completed Day]]),1,0)</f>
        <v>1</v>
      </c>
      <c r="V2547" s="12">
        <f>IF(ISNUMBER(Incoming_Data[[#This Row],[Confirmed Day]]),1,0)</f>
        <v>0</v>
      </c>
      <c r="X2547" t="s">
        <v>2039</v>
      </c>
      <c r="Y2547" s="36">
        <v>41380</v>
      </c>
    </row>
    <row r="2548" spans="2:25" x14ac:dyDescent="0.25">
      <c r="B2548" s="24" t="s">
        <v>33</v>
      </c>
      <c r="C2548" s="24" t="s">
        <v>20</v>
      </c>
      <c r="D2548" s="24" t="s">
        <v>2212</v>
      </c>
      <c r="E2548" s="24" t="s">
        <v>1745</v>
      </c>
      <c r="F2548" s="24" t="s">
        <v>1746</v>
      </c>
      <c r="G2548" s="36">
        <v>41404</v>
      </c>
      <c r="H2548" s="36">
        <v>41404</v>
      </c>
      <c r="I2548" s="12">
        <v>3</v>
      </c>
      <c r="J2548" s="12">
        <v>3</v>
      </c>
      <c r="K2548" s="12">
        <v>3</v>
      </c>
      <c r="L2548" s="24" t="s">
        <v>10597</v>
      </c>
      <c r="M2548" t="str">
        <f>VLOOKUP(LEFT(Incoming_Data[[#This Row],[Object ID]],1),Lookup[#All],2,FALSE)</f>
        <v>Incident</v>
      </c>
      <c r="N2548" s="36">
        <f>IFERROR(VLOOKUP(Incoming_Data[[#This Row],[Object ID]],SP_Data[#All],2,FALSE),"")</f>
        <v>41409</v>
      </c>
      <c r="O2548" s="36">
        <f>IFERROR(VLOOKUP(Incoming_Data[[#This Row],[Object ID]],Finalized_Data[#All],2,FALSE),"")</f>
        <v>41409</v>
      </c>
      <c r="P25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8" s="6">
        <f>IFERROR(DATE(YEAR(Incoming_Data[[#This Row],[Incoming Day]]),MONTH(Incoming_Data[[#This Row],[Incoming Day]]),1),"")</f>
        <v>41395</v>
      </c>
      <c r="R2548" s="3">
        <f>DATE(YEAR(Incoming_Data[[#This Row],[Incoming Day]]),1,1)</f>
        <v>41275</v>
      </c>
      <c r="S2548" s="6">
        <f>IFERROR(DATE(YEAR(Incoming_Data[[#This Row],[Completed Day]]),MONTH(Incoming_Data[[#This Row],[Completed Day]]),1),"")</f>
        <v>41395</v>
      </c>
      <c r="T2548" s="6">
        <f>IFERROR(DATE(YEAR(Incoming_Data[[#This Row],[Confirmed Day]]),MONTH(Incoming_Data[[#This Row],[Confirmed Day]]),1),"")</f>
        <v>41395</v>
      </c>
      <c r="U2548" s="12">
        <f>IF(ISNUMBER(Incoming_Data[[#This Row],[Completed Day]]),1,0)</f>
        <v>1</v>
      </c>
      <c r="V2548" s="12">
        <f>IF(ISNUMBER(Incoming_Data[[#This Row],[Confirmed Day]]),1,0)</f>
        <v>1</v>
      </c>
      <c r="X2548" t="s">
        <v>2041</v>
      </c>
      <c r="Y2548" s="36">
        <v>41380</v>
      </c>
    </row>
    <row r="2549" spans="2:25" x14ac:dyDescent="0.25">
      <c r="B2549" s="24" t="s">
        <v>35</v>
      </c>
      <c r="C2549" s="24" t="s">
        <v>21</v>
      </c>
      <c r="D2549" s="24" t="s">
        <v>2214</v>
      </c>
      <c r="E2549" s="24" t="s">
        <v>9956</v>
      </c>
      <c r="F2549" s="24" t="s">
        <v>12399</v>
      </c>
      <c r="G2549" s="36">
        <v>41326</v>
      </c>
      <c r="H2549" s="36">
        <v>41326</v>
      </c>
      <c r="I2549" s="12">
        <v>3</v>
      </c>
      <c r="J2549" s="12">
        <v>3</v>
      </c>
      <c r="K2549" s="12">
        <v>3</v>
      </c>
      <c r="L2549" s="24" t="s">
        <v>10597</v>
      </c>
      <c r="M2549" t="str">
        <f>VLOOKUP(LEFT(Incoming_Data[[#This Row],[Object ID]],1),Lookup[#All],2,FALSE)</f>
        <v>Service Request</v>
      </c>
      <c r="N2549" s="36">
        <f>IFERROR(VLOOKUP(Incoming_Data[[#This Row],[Object ID]],SP_Data[#All],2,FALSE),"")</f>
        <v>41353</v>
      </c>
      <c r="O2549" s="36">
        <f>IFERROR(VLOOKUP(Incoming_Data[[#This Row],[Object ID]],Finalized_Data[#All],2,FALSE),"")</f>
        <v>41384</v>
      </c>
      <c r="P25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49" s="6">
        <f>IFERROR(DATE(YEAR(Incoming_Data[[#This Row],[Incoming Day]]),MONTH(Incoming_Data[[#This Row],[Incoming Day]]),1),"")</f>
        <v>41306</v>
      </c>
      <c r="R2549" s="3">
        <f>DATE(YEAR(Incoming_Data[[#This Row],[Incoming Day]]),1,1)</f>
        <v>41275</v>
      </c>
      <c r="S2549" s="6">
        <f>IFERROR(DATE(YEAR(Incoming_Data[[#This Row],[Completed Day]]),MONTH(Incoming_Data[[#This Row],[Completed Day]]),1),"")</f>
        <v>41334</v>
      </c>
      <c r="T2549" s="6">
        <f>IFERROR(DATE(YEAR(Incoming_Data[[#This Row],[Confirmed Day]]),MONTH(Incoming_Data[[#This Row],[Confirmed Day]]),1),"")</f>
        <v>41365</v>
      </c>
      <c r="U2549" s="12">
        <f>IF(ISNUMBER(Incoming_Data[[#This Row],[Completed Day]]),1,0)</f>
        <v>1</v>
      </c>
      <c r="V2549" s="12">
        <f>IF(ISNUMBER(Incoming_Data[[#This Row],[Confirmed Day]]),1,0)</f>
        <v>1</v>
      </c>
      <c r="X2549" t="s">
        <v>12125</v>
      </c>
      <c r="Y2549" s="36">
        <v>41418</v>
      </c>
    </row>
    <row r="2550" spans="2:25" x14ac:dyDescent="0.25">
      <c r="B2550" s="24" t="s">
        <v>35</v>
      </c>
      <c r="C2550" s="24" t="s">
        <v>21</v>
      </c>
      <c r="D2550" s="24" t="s">
        <v>2214</v>
      </c>
      <c r="E2550" s="24" t="s">
        <v>1763</v>
      </c>
      <c r="F2550" s="24" t="s">
        <v>1764</v>
      </c>
      <c r="G2550" s="36">
        <v>41366</v>
      </c>
      <c r="H2550" s="36">
        <v>41366</v>
      </c>
      <c r="I2550" s="12">
        <v>2</v>
      </c>
      <c r="J2550" s="12">
        <v>4</v>
      </c>
      <c r="K2550" s="12">
        <v>4</v>
      </c>
      <c r="L2550" s="24" t="s">
        <v>10597</v>
      </c>
      <c r="M2550" t="str">
        <f>VLOOKUP(LEFT(Incoming_Data[[#This Row],[Object ID]],1),Lookup[#All],2,FALSE)</f>
        <v>Service Request</v>
      </c>
      <c r="N2550" s="36">
        <f>IFERROR(VLOOKUP(Incoming_Data[[#This Row],[Object ID]],SP_Data[#All],2,FALSE),"")</f>
        <v>41383</v>
      </c>
      <c r="O2550" s="36">
        <f>IFERROR(VLOOKUP(Incoming_Data[[#This Row],[Object ID]],Finalized_Data[#All],2,FALSE),"")</f>
        <v>41383</v>
      </c>
      <c r="P25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0" s="6">
        <f>IFERROR(DATE(YEAR(Incoming_Data[[#This Row],[Incoming Day]]),MONTH(Incoming_Data[[#This Row],[Incoming Day]]),1),"")</f>
        <v>41365</v>
      </c>
      <c r="R2550" s="3">
        <f>DATE(YEAR(Incoming_Data[[#This Row],[Incoming Day]]),1,1)</f>
        <v>41275</v>
      </c>
      <c r="S2550" s="6">
        <f>IFERROR(DATE(YEAR(Incoming_Data[[#This Row],[Completed Day]]),MONTH(Incoming_Data[[#This Row],[Completed Day]]),1),"")</f>
        <v>41365</v>
      </c>
      <c r="T2550" s="6">
        <f>IFERROR(DATE(YEAR(Incoming_Data[[#This Row],[Confirmed Day]]),MONTH(Incoming_Data[[#This Row],[Confirmed Day]]),1),"")</f>
        <v>41365</v>
      </c>
      <c r="U2550" s="12">
        <f>IF(ISNUMBER(Incoming_Data[[#This Row],[Completed Day]]),1,0)</f>
        <v>1</v>
      </c>
      <c r="V2550" s="12">
        <f>IF(ISNUMBER(Incoming_Data[[#This Row],[Confirmed Day]]),1,0)</f>
        <v>1</v>
      </c>
      <c r="X2550" t="s">
        <v>1858</v>
      </c>
      <c r="Y2550" s="36">
        <v>41388</v>
      </c>
    </row>
    <row r="2551" spans="2:25" x14ac:dyDescent="0.25">
      <c r="B2551" s="24" t="s">
        <v>35</v>
      </c>
      <c r="C2551" s="24" t="s">
        <v>21</v>
      </c>
      <c r="D2551" s="24" t="s">
        <v>2214</v>
      </c>
      <c r="E2551" s="24" t="s">
        <v>1824</v>
      </c>
      <c r="F2551" s="24" t="s">
        <v>1825</v>
      </c>
      <c r="G2551" s="36">
        <v>41394</v>
      </c>
      <c r="H2551" s="36">
        <v>41394</v>
      </c>
      <c r="I2551" s="12">
        <v>3</v>
      </c>
      <c r="J2551" s="12">
        <v>4</v>
      </c>
      <c r="K2551" s="12">
        <v>4</v>
      </c>
      <c r="L2551" s="24" t="s">
        <v>10597</v>
      </c>
      <c r="M2551" t="str">
        <f>VLOOKUP(LEFT(Incoming_Data[[#This Row],[Object ID]],1),Lookup[#All],2,FALSE)</f>
        <v>Service Request</v>
      </c>
      <c r="N2551" s="36">
        <f>IFERROR(VLOOKUP(Incoming_Data[[#This Row],[Object ID]],SP_Data[#All],2,FALSE),"")</f>
        <v>41397</v>
      </c>
      <c r="O2551" s="36">
        <f>IFERROR(VLOOKUP(Incoming_Data[[#This Row],[Object ID]],Finalized_Data[#All],2,FALSE),"")</f>
        <v>41428</v>
      </c>
      <c r="P25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1" s="6">
        <f>IFERROR(DATE(YEAR(Incoming_Data[[#This Row],[Incoming Day]]),MONTH(Incoming_Data[[#This Row],[Incoming Day]]),1),"")</f>
        <v>41365</v>
      </c>
      <c r="R2551" s="3">
        <f>DATE(YEAR(Incoming_Data[[#This Row],[Incoming Day]]),1,1)</f>
        <v>41275</v>
      </c>
      <c r="S2551" s="6">
        <f>IFERROR(DATE(YEAR(Incoming_Data[[#This Row],[Completed Day]]),MONTH(Incoming_Data[[#This Row],[Completed Day]]),1),"")</f>
        <v>41395</v>
      </c>
      <c r="T2551" s="6">
        <f>IFERROR(DATE(YEAR(Incoming_Data[[#This Row],[Confirmed Day]]),MONTH(Incoming_Data[[#This Row],[Confirmed Day]]),1),"")</f>
        <v>41426</v>
      </c>
      <c r="U2551" s="12">
        <f>IF(ISNUMBER(Incoming_Data[[#This Row],[Completed Day]]),1,0)</f>
        <v>1</v>
      </c>
      <c r="V2551" s="12">
        <f>IF(ISNUMBER(Incoming_Data[[#This Row],[Confirmed Day]]),1,0)</f>
        <v>1</v>
      </c>
      <c r="X2551" t="s">
        <v>12318</v>
      </c>
      <c r="Y2551" s="36">
        <v>41418</v>
      </c>
    </row>
    <row r="2552" spans="2:25" x14ac:dyDescent="0.25">
      <c r="B2552" s="24" t="s">
        <v>35</v>
      </c>
      <c r="C2552" s="24" t="s">
        <v>21</v>
      </c>
      <c r="D2552" s="24" t="s">
        <v>2214</v>
      </c>
      <c r="E2552" s="24" t="s">
        <v>10009</v>
      </c>
      <c r="F2552" s="24" t="s">
        <v>12400</v>
      </c>
      <c r="G2552" s="36">
        <v>41318</v>
      </c>
      <c r="H2552" s="36">
        <v>41318</v>
      </c>
      <c r="I2552" s="12">
        <v>3</v>
      </c>
      <c r="J2552" s="12">
        <v>3</v>
      </c>
      <c r="K2552" s="12">
        <v>3</v>
      </c>
      <c r="L2552" s="24" t="s">
        <v>10597</v>
      </c>
      <c r="M2552" t="str">
        <f>VLOOKUP(LEFT(Incoming_Data[[#This Row],[Object ID]],1),Lookup[#All],2,FALSE)</f>
        <v>Incident</v>
      </c>
      <c r="N2552" s="36">
        <f>IFERROR(VLOOKUP(Incoming_Data[[#This Row],[Object ID]],SP_Data[#All],2,FALSE),"")</f>
        <v>41353</v>
      </c>
      <c r="O2552" s="36">
        <f>IFERROR(VLOOKUP(Incoming_Data[[#This Row],[Object ID]],Finalized_Data[#All],2,FALSE),"")</f>
        <v>41425</v>
      </c>
      <c r="P25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2" s="6">
        <f>IFERROR(DATE(YEAR(Incoming_Data[[#This Row],[Incoming Day]]),MONTH(Incoming_Data[[#This Row],[Incoming Day]]),1),"")</f>
        <v>41306</v>
      </c>
      <c r="R2552" s="3">
        <f>DATE(YEAR(Incoming_Data[[#This Row],[Incoming Day]]),1,1)</f>
        <v>41275</v>
      </c>
      <c r="S2552" s="6">
        <f>IFERROR(DATE(YEAR(Incoming_Data[[#This Row],[Completed Day]]),MONTH(Incoming_Data[[#This Row],[Completed Day]]),1),"")</f>
        <v>41334</v>
      </c>
      <c r="T2552" s="6">
        <f>IFERROR(DATE(YEAR(Incoming_Data[[#This Row],[Confirmed Day]]),MONTH(Incoming_Data[[#This Row],[Confirmed Day]]),1),"")</f>
        <v>41395</v>
      </c>
      <c r="U2552" s="12">
        <f>IF(ISNUMBER(Incoming_Data[[#This Row],[Completed Day]]),1,0)</f>
        <v>1</v>
      </c>
      <c r="V2552" s="12">
        <f>IF(ISNUMBER(Incoming_Data[[#This Row],[Confirmed Day]]),1,0)</f>
        <v>1</v>
      </c>
      <c r="X2552" t="s">
        <v>11037</v>
      </c>
      <c r="Y2552" s="36">
        <v>41418</v>
      </c>
    </row>
    <row r="2553" spans="2:25" x14ac:dyDescent="0.25">
      <c r="B2553" s="24" t="s">
        <v>35</v>
      </c>
      <c r="C2553" s="24" t="s">
        <v>21</v>
      </c>
      <c r="D2553" s="24" t="s">
        <v>2214</v>
      </c>
      <c r="E2553" s="24" t="s">
        <v>9220</v>
      </c>
      <c r="F2553" s="24" t="s">
        <v>12401</v>
      </c>
      <c r="G2553" s="36">
        <v>41327</v>
      </c>
      <c r="H2553" s="36">
        <v>41327</v>
      </c>
      <c r="I2553" s="12">
        <v>3</v>
      </c>
      <c r="J2553" s="12">
        <v>3</v>
      </c>
      <c r="K2553" s="12">
        <v>3</v>
      </c>
      <c r="L2553" s="24" t="s">
        <v>10597</v>
      </c>
      <c r="M2553" t="str">
        <f>VLOOKUP(LEFT(Incoming_Data[[#This Row],[Object ID]],1),Lookup[#All],2,FALSE)</f>
        <v>Incident</v>
      </c>
      <c r="N2553" s="36">
        <f>IFERROR(VLOOKUP(Incoming_Data[[#This Row],[Object ID]],SP_Data[#All],2,FALSE),"")</f>
        <v>41353</v>
      </c>
      <c r="O2553" s="36">
        <f>IFERROR(VLOOKUP(Incoming_Data[[#This Row],[Object ID]],Finalized_Data[#All],2,FALSE),"")</f>
        <v>41425</v>
      </c>
      <c r="P25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3" s="6">
        <f>IFERROR(DATE(YEAR(Incoming_Data[[#This Row],[Incoming Day]]),MONTH(Incoming_Data[[#This Row],[Incoming Day]]),1),"")</f>
        <v>41306</v>
      </c>
      <c r="R2553" s="3">
        <f>DATE(YEAR(Incoming_Data[[#This Row],[Incoming Day]]),1,1)</f>
        <v>41275</v>
      </c>
      <c r="S2553" s="6">
        <f>IFERROR(DATE(YEAR(Incoming_Data[[#This Row],[Completed Day]]),MONTH(Incoming_Data[[#This Row],[Completed Day]]),1),"")</f>
        <v>41334</v>
      </c>
      <c r="T2553" s="6">
        <f>IFERROR(DATE(YEAR(Incoming_Data[[#This Row],[Confirmed Day]]),MONTH(Incoming_Data[[#This Row],[Confirmed Day]]),1),"")</f>
        <v>41395</v>
      </c>
      <c r="U2553" s="12">
        <f>IF(ISNUMBER(Incoming_Data[[#This Row],[Completed Day]]),1,0)</f>
        <v>1</v>
      </c>
      <c r="V2553" s="12">
        <f>IF(ISNUMBER(Incoming_Data[[#This Row],[Confirmed Day]]),1,0)</f>
        <v>1</v>
      </c>
      <c r="X2553" t="s">
        <v>2043</v>
      </c>
      <c r="Y2553" s="36">
        <v>41380</v>
      </c>
    </row>
    <row r="2554" spans="2:25" x14ac:dyDescent="0.25">
      <c r="B2554" s="24" t="s">
        <v>35</v>
      </c>
      <c r="C2554" s="24" t="s">
        <v>21</v>
      </c>
      <c r="D2554" s="24" t="s">
        <v>2214</v>
      </c>
      <c r="E2554" s="24" t="s">
        <v>7585</v>
      </c>
      <c r="F2554" s="24" t="s">
        <v>12402</v>
      </c>
      <c r="G2554" s="36">
        <v>41351</v>
      </c>
      <c r="H2554" s="36">
        <v>41351</v>
      </c>
      <c r="I2554" s="12">
        <v>3</v>
      </c>
      <c r="J2554" s="12">
        <v>3</v>
      </c>
      <c r="K2554" s="12">
        <v>3</v>
      </c>
      <c r="L2554" s="24" t="s">
        <v>10597</v>
      </c>
      <c r="M2554" t="str">
        <f>VLOOKUP(LEFT(Incoming_Data[[#This Row],[Object ID]],1),Lookup[#All],2,FALSE)</f>
        <v>Incident</v>
      </c>
      <c r="N2554" s="36">
        <f>IFERROR(VLOOKUP(Incoming_Data[[#This Row],[Object ID]],SP_Data[#All],2,FALSE),"")</f>
        <v>41353</v>
      </c>
      <c r="O2554" s="36">
        <f>IFERROR(VLOOKUP(Incoming_Data[[#This Row],[Object ID]],Finalized_Data[#All],2,FALSE),"")</f>
        <v>41425</v>
      </c>
      <c r="P25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4" s="6">
        <f>IFERROR(DATE(YEAR(Incoming_Data[[#This Row],[Incoming Day]]),MONTH(Incoming_Data[[#This Row],[Incoming Day]]),1),"")</f>
        <v>41334</v>
      </c>
      <c r="R2554" s="3">
        <f>DATE(YEAR(Incoming_Data[[#This Row],[Incoming Day]]),1,1)</f>
        <v>41275</v>
      </c>
      <c r="S2554" s="6">
        <f>IFERROR(DATE(YEAR(Incoming_Data[[#This Row],[Completed Day]]),MONTH(Incoming_Data[[#This Row],[Completed Day]]),1),"")</f>
        <v>41334</v>
      </c>
      <c r="T2554" s="6">
        <f>IFERROR(DATE(YEAR(Incoming_Data[[#This Row],[Confirmed Day]]),MONTH(Incoming_Data[[#This Row],[Confirmed Day]]),1),"")</f>
        <v>41395</v>
      </c>
      <c r="U2554" s="12">
        <f>IF(ISNUMBER(Incoming_Data[[#This Row],[Completed Day]]),1,0)</f>
        <v>1</v>
      </c>
      <c r="V2554" s="12">
        <f>IF(ISNUMBER(Incoming_Data[[#This Row],[Confirmed Day]]),1,0)</f>
        <v>1</v>
      </c>
      <c r="X2554" t="s">
        <v>2045</v>
      </c>
      <c r="Y2554" s="36">
        <v>41380</v>
      </c>
    </row>
    <row r="2555" spans="2:25" x14ac:dyDescent="0.25">
      <c r="B2555" s="24" t="s">
        <v>35</v>
      </c>
      <c r="C2555" s="24" t="s">
        <v>21</v>
      </c>
      <c r="D2555" s="24" t="s">
        <v>2214</v>
      </c>
      <c r="E2555" s="24" t="s">
        <v>7396</v>
      </c>
      <c r="F2555" s="24" t="s">
        <v>12403</v>
      </c>
      <c r="G2555" s="36">
        <v>41344</v>
      </c>
      <c r="H2555" s="36">
        <v>41344</v>
      </c>
      <c r="I2555" s="12">
        <v>3</v>
      </c>
      <c r="J2555" s="12">
        <v>3</v>
      </c>
      <c r="K2555" s="12">
        <v>3</v>
      </c>
      <c r="L2555" s="24" t="s">
        <v>10597</v>
      </c>
      <c r="M2555" t="str">
        <f>VLOOKUP(LEFT(Incoming_Data[[#This Row],[Object ID]],1),Lookup[#All],2,FALSE)</f>
        <v>Incident</v>
      </c>
      <c r="N2555" s="36">
        <f>IFERROR(VLOOKUP(Incoming_Data[[#This Row],[Object ID]],SP_Data[#All],2,FALSE),"")</f>
        <v>41353</v>
      </c>
      <c r="O2555" s="36">
        <f>IFERROR(VLOOKUP(Incoming_Data[[#This Row],[Object ID]],Finalized_Data[#All],2,FALSE),"")</f>
        <v>41384</v>
      </c>
      <c r="P25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5" s="6">
        <f>IFERROR(DATE(YEAR(Incoming_Data[[#This Row],[Incoming Day]]),MONTH(Incoming_Data[[#This Row],[Incoming Day]]),1),"")</f>
        <v>41334</v>
      </c>
      <c r="R2555" s="3">
        <f>DATE(YEAR(Incoming_Data[[#This Row],[Incoming Day]]),1,1)</f>
        <v>41275</v>
      </c>
      <c r="S2555" s="6">
        <f>IFERROR(DATE(YEAR(Incoming_Data[[#This Row],[Completed Day]]),MONTH(Incoming_Data[[#This Row],[Completed Day]]),1),"")</f>
        <v>41334</v>
      </c>
      <c r="T2555" s="6">
        <f>IFERROR(DATE(YEAR(Incoming_Data[[#This Row],[Confirmed Day]]),MONTH(Incoming_Data[[#This Row],[Confirmed Day]]),1),"")</f>
        <v>41365</v>
      </c>
      <c r="U2555" s="12">
        <f>IF(ISNUMBER(Incoming_Data[[#This Row],[Completed Day]]),1,0)</f>
        <v>1</v>
      </c>
      <c r="V2555" s="12">
        <f>IF(ISNUMBER(Incoming_Data[[#This Row],[Confirmed Day]]),1,0)</f>
        <v>1</v>
      </c>
      <c r="X2555" t="s">
        <v>2047</v>
      </c>
      <c r="Y2555" s="36">
        <v>41380</v>
      </c>
    </row>
    <row r="2556" spans="2:25" x14ac:dyDescent="0.25">
      <c r="B2556" s="24" t="s">
        <v>35</v>
      </c>
      <c r="C2556" s="24" t="s">
        <v>21</v>
      </c>
      <c r="D2556" s="24" t="s">
        <v>2214</v>
      </c>
      <c r="E2556" s="24" t="s">
        <v>7346</v>
      </c>
      <c r="F2556" s="24" t="s">
        <v>12404</v>
      </c>
      <c r="G2556" s="36">
        <v>41352</v>
      </c>
      <c r="H2556" s="36">
        <v>41352</v>
      </c>
      <c r="I2556" s="12">
        <v>2</v>
      </c>
      <c r="J2556" s="12">
        <v>2</v>
      </c>
      <c r="K2556" s="12">
        <v>2</v>
      </c>
      <c r="L2556" s="24" t="s">
        <v>10597</v>
      </c>
      <c r="M2556" t="str">
        <f>VLOOKUP(LEFT(Incoming_Data[[#This Row],[Object ID]],1),Lookup[#All],2,FALSE)</f>
        <v>Incident</v>
      </c>
      <c r="N2556" s="36">
        <f>IFERROR(VLOOKUP(Incoming_Data[[#This Row],[Object ID]],SP_Data[#All],2,FALSE),"")</f>
        <v>41353</v>
      </c>
      <c r="O2556" s="36">
        <f>IFERROR(VLOOKUP(Incoming_Data[[#This Row],[Object ID]],Finalized_Data[#All],2,FALSE),"")</f>
        <v>41425</v>
      </c>
      <c r="P25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6" s="6">
        <f>IFERROR(DATE(YEAR(Incoming_Data[[#This Row],[Incoming Day]]),MONTH(Incoming_Data[[#This Row],[Incoming Day]]),1),"")</f>
        <v>41334</v>
      </c>
      <c r="R2556" s="3">
        <f>DATE(YEAR(Incoming_Data[[#This Row],[Incoming Day]]),1,1)</f>
        <v>41275</v>
      </c>
      <c r="S2556" s="6">
        <f>IFERROR(DATE(YEAR(Incoming_Data[[#This Row],[Completed Day]]),MONTH(Incoming_Data[[#This Row],[Completed Day]]),1),"")</f>
        <v>41334</v>
      </c>
      <c r="T2556" s="6">
        <f>IFERROR(DATE(YEAR(Incoming_Data[[#This Row],[Confirmed Day]]),MONTH(Incoming_Data[[#This Row],[Confirmed Day]]),1),"")</f>
        <v>41395</v>
      </c>
      <c r="U2556" s="12">
        <f>IF(ISNUMBER(Incoming_Data[[#This Row],[Completed Day]]),1,0)</f>
        <v>1</v>
      </c>
      <c r="V2556" s="12">
        <f>IF(ISNUMBER(Incoming_Data[[#This Row],[Confirmed Day]]),1,0)</f>
        <v>1</v>
      </c>
      <c r="X2556" t="s">
        <v>1499</v>
      </c>
      <c r="Y2556" s="36">
        <v>41380</v>
      </c>
    </row>
    <row r="2557" spans="2:25" x14ac:dyDescent="0.25">
      <c r="B2557" s="24" t="s">
        <v>35</v>
      </c>
      <c r="C2557" s="24" t="s">
        <v>21</v>
      </c>
      <c r="D2557" s="24" t="s">
        <v>2213</v>
      </c>
      <c r="E2557" s="24" t="s">
        <v>10360</v>
      </c>
      <c r="F2557" s="24" t="s">
        <v>12405</v>
      </c>
      <c r="G2557" s="36">
        <v>41319</v>
      </c>
      <c r="H2557" s="36">
        <v>41319</v>
      </c>
      <c r="I2557" s="12">
        <v>2</v>
      </c>
      <c r="J2557" s="12">
        <v>2</v>
      </c>
      <c r="K2557" s="12">
        <v>2</v>
      </c>
      <c r="L2557" s="24" t="s">
        <v>10597</v>
      </c>
      <c r="M2557" t="str">
        <f>VLOOKUP(LEFT(Incoming_Data[[#This Row],[Object ID]],1),Lookup[#All],2,FALSE)</f>
        <v>Service Request</v>
      </c>
      <c r="N2557" s="36">
        <f>IFERROR(VLOOKUP(Incoming_Data[[#This Row],[Object ID]],SP_Data[#All],2,FALSE),"")</f>
        <v>41352</v>
      </c>
      <c r="O2557" s="36">
        <f>IFERROR(VLOOKUP(Incoming_Data[[#This Row],[Object ID]],Finalized_Data[#All],2,FALSE),"")</f>
        <v>41383</v>
      </c>
      <c r="P25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7" s="6">
        <f>IFERROR(DATE(YEAR(Incoming_Data[[#This Row],[Incoming Day]]),MONTH(Incoming_Data[[#This Row],[Incoming Day]]),1),"")</f>
        <v>41306</v>
      </c>
      <c r="R2557" s="3">
        <f>DATE(YEAR(Incoming_Data[[#This Row],[Incoming Day]]),1,1)</f>
        <v>41275</v>
      </c>
      <c r="S2557" s="6">
        <f>IFERROR(DATE(YEAR(Incoming_Data[[#This Row],[Completed Day]]),MONTH(Incoming_Data[[#This Row],[Completed Day]]),1),"")</f>
        <v>41334</v>
      </c>
      <c r="T2557" s="6">
        <f>IFERROR(DATE(YEAR(Incoming_Data[[#This Row],[Confirmed Day]]),MONTH(Incoming_Data[[#This Row],[Confirmed Day]]),1),"")</f>
        <v>41365</v>
      </c>
      <c r="U2557" s="12">
        <f>IF(ISNUMBER(Incoming_Data[[#This Row],[Completed Day]]),1,0)</f>
        <v>1</v>
      </c>
      <c r="V2557" s="12">
        <f>IF(ISNUMBER(Incoming_Data[[#This Row],[Confirmed Day]]),1,0)</f>
        <v>1</v>
      </c>
      <c r="X2557" t="s">
        <v>1142</v>
      </c>
      <c r="Y2557" s="36">
        <v>41380</v>
      </c>
    </row>
    <row r="2558" spans="2:25" x14ac:dyDescent="0.25">
      <c r="B2558" s="24" t="s">
        <v>35</v>
      </c>
      <c r="C2558" s="24" t="s">
        <v>21</v>
      </c>
      <c r="D2558" s="24" t="s">
        <v>2213</v>
      </c>
      <c r="E2558" s="24" t="s">
        <v>10032</v>
      </c>
      <c r="F2558" s="24" t="s">
        <v>12406</v>
      </c>
      <c r="G2558" s="36">
        <v>41325</v>
      </c>
      <c r="H2558" s="36">
        <v>41325</v>
      </c>
      <c r="I2558" s="12">
        <v>2</v>
      </c>
      <c r="J2558" s="12">
        <v>2</v>
      </c>
      <c r="K2558" s="12">
        <v>2</v>
      </c>
      <c r="L2558" s="24" t="s">
        <v>10597</v>
      </c>
      <c r="M2558" t="str">
        <f>VLOOKUP(LEFT(Incoming_Data[[#This Row],[Object ID]],1),Lookup[#All],2,FALSE)</f>
        <v>Service Request</v>
      </c>
      <c r="N2558" s="36">
        <f>IFERROR(VLOOKUP(Incoming_Data[[#This Row],[Object ID]],SP_Data[#All],2,FALSE),"")</f>
        <v>41353</v>
      </c>
      <c r="O2558" s="36">
        <f>IFERROR(VLOOKUP(Incoming_Data[[#This Row],[Object ID]],Finalized_Data[#All],2,FALSE),"")</f>
        <v>41384</v>
      </c>
      <c r="P25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8" s="6">
        <f>IFERROR(DATE(YEAR(Incoming_Data[[#This Row],[Incoming Day]]),MONTH(Incoming_Data[[#This Row],[Incoming Day]]),1),"")</f>
        <v>41306</v>
      </c>
      <c r="R2558" s="3">
        <f>DATE(YEAR(Incoming_Data[[#This Row],[Incoming Day]]),1,1)</f>
        <v>41275</v>
      </c>
      <c r="S2558" s="6">
        <f>IFERROR(DATE(YEAR(Incoming_Data[[#This Row],[Completed Day]]),MONTH(Incoming_Data[[#This Row],[Completed Day]]),1),"")</f>
        <v>41334</v>
      </c>
      <c r="T2558" s="6">
        <f>IFERROR(DATE(YEAR(Incoming_Data[[#This Row],[Confirmed Day]]),MONTH(Incoming_Data[[#This Row],[Confirmed Day]]),1),"")</f>
        <v>41365</v>
      </c>
      <c r="U2558" s="12">
        <f>IF(ISNUMBER(Incoming_Data[[#This Row],[Completed Day]]),1,0)</f>
        <v>1</v>
      </c>
      <c r="V2558" s="12">
        <f>IF(ISNUMBER(Incoming_Data[[#This Row],[Confirmed Day]]),1,0)</f>
        <v>1</v>
      </c>
      <c r="X2558" t="s">
        <v>1144</v>
      </c>
      <c r="Y2558" s="36">
        <v>41386</v>
      </c>
    </row>
    <row r="2559" spans="2:25" x14ac:dyDescent="0.25">
      <c r="B2559" s="24" t="s">
        <v>35</v>
      </c>
      <c r="C2559" s="24" t="s">
        <v>21</v>
      </c>
      <c r="D2559" s="24" t="s">
        <v>2213</v>
      </c>
      <c r="E2559" s="24" t="s">
        <v>9675</v>
      </c>
      <c r="F2559" s="24" t="s">
        <v>12407</v>
      </c>
      <c r="G2559" s="36">
        <v>41330</v>
      </c>
      <c r="H2559" s="36">
        <v>41330</v>
      </c>
      <c r="I2559" s="12">
        <v>2</v>
      </c>
      <c r="J2559" s="12">
        <v>2</v>
      </c>
      <c r="K2559" s="12">
        <v>2</v>
      </c>
      <c r="L2559" s="24" t="s">
        <v>10597</v>
      </c>
      <c r="M2559" t="str">
        <f>VLOOKUP(LEFT(Incoming_Data[[#This Row],[Object ID]],1),Lookup[#All],2,FALSE)</f>
        <v>Service Request</v>
      </c>
      <c r="N2559" s="36">
        <f>IFERROR(VLOOKUP(Incoming_Data[[#This Row],[Object ID]],SP_Data[#All],2,FALSE),"")</f>
        <v>41353</v>
      </c>
      <c r="O2559" s="36">
        <f>IFERROR(VLOOKUP(Incoming_Data[[#This Row],[Object ID]],Finalized_Data[#All],2,FALSE),"")</f>
        <v>41384</v>
      </c>
      <c r="P25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59" s="6">
        <f>IFERROR(DATE(YEAR(Incoming_Data[[#This Row],[Incoming Day]]),MONTH(Incoming_Data[[#This Row],[Incoming Day]]),1),"")</f>
        <v>41306</v>
      </c>
      <c r="R2559" s="3">
        <f>DATE(YEAR(Incoming_Data[[#This Row],[Incoming Day]]),1,1)</f>
        <v>41275</v>
      </c>
      <c r="S2559" s="6">
        <f>IFERROR(DATE(YEAR(Incoming_Data[[#This Row],[Completed Day]]),MONTH(Incoming_Data[[#This Row],[Completed Day]]),1),"")</f>
        <v>41334</v>
      </c>
      <c r="T2559" s="6">
        <f>IFERROR(DATE(YEAR(Incoming_Data[[#This Row],[Confirmed Day]]),MONTH(Incoming_Data[[#This Row],[Confirmed Day]]),1),"")</f>
        <v>41365</v>
      </c>
      <c r="U2559" s="12">
        <f>IF(ISNUMBER(Incoming_Data[[#This Row],[Completed Day]]),1,0)</f>
        <v>1</v>
      </c>
      <c r="V2559" s="12">
        <f>IF(ISNUMBER(Incoming_Data[[#This Row],[Confirmed Day]]),1,0)</f>
        <v>1</v>
      </c>
      <c r="X2559" t="s">
        <v>1146</v>
      </c>
      <c r="Y2559" s="36">
        <v>41383</v>
      </c>
    </row>
    <row r="2560" spans="2:25" x14ac:dyDescent="0.25">
      <c r="B2560" s="24" t="s">
        <v>35</v>
      </c>
      <c r="C2560" s="24" t="s">
        <v>21</v>
      </c>
      <c r="D2560" s="24" t="s">
        <v>2213</v>
      </c>
      <c r="E2560" s="24" t="s">
        <v>9670</v>
      </c>
      <c r="F2560" s="24" t="s">
        <v>12408</v>
      </c>
      <c r="G2560" s="36">
        <v>41330</v>
      </c>
      <c r="H2560" s="36">
        <v>41330</v>
      </c>
      <c r="I2560" s="12">
        <v>3</v>
      </c>
      <c r="J2560" s="12">
        <v>3</v>
      </c>
      <c r="K2560" s="12">
        <v>3</v>
      </c>
      <c r="L2560" s="24" t="s">
        <v>10597</v>
      </c>
      <c r="M2560" t="str">
        <f>VLOOKUP(LEFT(Incoming_Data[[#This Row],[Object ID]],1),Lookup[#All],2,FALSE)</f>
        <v>Service Request</v>
      </c>
      <c r="N2560" s="36">
        <f>IFERROR(VLOOKUP(Incoming_Data[[#This Row],[Object ID]],SP_Data[#All],2,FALSE),"")</f>
        <v>41353</v>
      </c>
      <c r="O2560" s="36">
        <f>IFERROR(VLOOKUP(Incoming_Data[[#This Row],[Object ID]],Finalized_Data[#All],2,FALSE),"")</f>
        <v>41384</v>
      </c>
      <c r="P25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0" s="6">
        <f>IFERROR(DATE(YEAR(Incoming_Data[[#This Row],[Incoming Day]]),MONTH(Incoming_Data[[#This Row],[Incoming Day]]),1),"")</f>
        <v>41306</v>
      </c>
      <c r="R2560" s="3">
        <f>DATE(YEAR(Incoming_Data[[#This Row],[Incoming Day]]),1,1)</f>
        <v>41275</v>
      </c>
      <c r="S2560" s="6">
        <f>IFERROR(DATE(YEAR(Incoming_Data[[#This Row],[Completed Day]]),MONTH(Incoming_Data[[#This Row],[Completed Day]]),1),"")</f>
        <v>41334</v>
      </c>
      <c r="T2560" s="6">
        <f>IFERROR(DATE(YEAR(Incoming_Data[[#This Row],[Confirmed Day]]),MONTH(Incoming_Data[[#This Row],[Confirmed Day]]),1),"")</f>
        <v>41365</v>
      </c>
      <c r="U2560" s="12">
        <f>IF(ISNUMBER(Incoming_Data[[#This Row],[Completed Day]]),1,0)</f>
        <v>1</v>
      </c>
      <c r="V2560" s="12">
        <f>IF(ISNUMBER(Incoming_Data[[#This Row],[Confirmed Day]]),1,0)</f>
        <v>1</v>
      </c>
      <c r="X2560" t="s">
        <v>1148</v>
      </c>
      <c r="Y2560" s="36">
        <v>41395</v>
      </c>
    </row>
    <row r="2561" spans="2:25" x14ac:dyDescent="0.25">
      <c r="B2561" s="24" t="s">
        <v>35</v>
      </c>
      <c r="C2561" s="24" t="s">
        <v>21</v>
      </c>
      <c r="D2561" s="24" t="s">
        <v>2213</v>
      </c>
      <c r="E2561" s="24" t="s">
        <v>9632</v>
      </c>
      <c r="F2561" s="24" t="s">
        <v>12409</v>
      </c>
      <c r="G2561" s="36">
        <v>41330</v>
      </c>
      <c r="H2561" s="36">
        <v>41330</v>
      </c>
      <c r="I2561" s="12">
        <v>2</v>
      </c>
      <c r="J2561" s="12">
        <v>2</v>
      </c>
      <c r="K2561" s="12">
        <v>2</v>
      </c>
      <c r="L2561" s="24" t="s">
        <v>10597</v>
      </c>
      <c r="M2561" t="str">
        <f>VLOOKUP(LEFT(Incoming_Data[[#This Row],[Object ID]],1),Lookup[#All],2,FALSE)</f>
        <v>Service Request</v>
      </c>
      <c r="N2561" s="36">
        <f>IFERROR(VLOOKUP(Incoming_Data[[#This Row],[Object ID]],SP_Data[#All],2,FALSE),"")</f>
        <v>41353</v>
      </c>
      <c r="O2561" s="36">
        <f>IFERROR(VLOOKUP(Incoming_Data[[#This Row],[Object ID]],Finalized_Data[#All],2,FALSE),"")</f>
        <v>41384</v>
      </c>
      <c r="P25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1" s="6">
        <f>IFERROR(DATE(YEAR(Incoming_Data[[#This Row],[Incoming Day]]),MONTH(Incoming_Data[[#This Row],[Incoming Day]]),1),"")</f>
        <v>41306</v>
      </c>
      <c r="R2561" s="3">
        <f>DATE(YEAR(Incoming_Data[[#This Row],[Incoming Day]]),1,1)</f>
        <v>41275</v>
      </c>
      <c r="S2561" s="6">
        <f>IFERROR(DATE(YEAR(Incoming_Data[[#This Row],[Completed Day]]),MONTH(Incoming_Data[[#This Row],[Completed Day]]),1),"")</f>
        <v>41334</v>
      </c>
      <c r="T2561" s="6">
        <f>IFERROR(DATE(YEAR(Incoming_Data[[#This Row],[Confirmed Day]]),MONTH(Incoming_Data[[#This Row],[Confirmed Day]]),1),"")</f>
        <v>41365</v>
      </c>
      <c r="U2561" s="12">
        <f>IF(ISNUMBER(Incoming_Data[[#This Row],[Completed Day]]),1,0)</f>
        <v>1</v>
      </c>
      <c r="V2561" s="12">
        <f>IF(ISNUMBER(Incoming_Data[[#This Row],[Confirmed Day]]),1,0)</f>
        <v>1</v>
      </c>
      <c r="X2561" t="s">
        <v>1150</v>
      </c>
      <c r="Y2561" s="36">
        <v>41394</v>
      </c>
    </row>
    <row r="2562" spans="2:25" x14ac:dyDescent="0.25">
      <c r="B2562" s="24" t="s">
        <v>35</v>
      </c>
      <c r="C2562" s="24" t="s">
        <v>21</v>
      </c>
      <c r="D2562" s="24" t="s">
        <v>2213</v>
      </c>
      <c r="E2562" s="24" t="s">
        <v>9547</v>
      </c>
      <c r="F2562" s="24" t="s">
        <v>12410</v>
      </c>
      <c r="G2562" s="36">
        <v>41330</v>
      </c>
      <c r="H2562" s="36">
        <v>41330</v>
      </c>
      <c r="I2562" s="12">
        <v>2</v>
      </c>
      <c r="J2562" s="12">
        <v>2</v>
      </c>
      <c r="K2562" s="12">
        <v>2</v>
      </c>
      <c r="L2562" s="24" t="s">
        <v>10597</v>
      </c>
      <c r="M2562" t="str">
        <f>VLOOKUP(LEFT(Incoming_Data[[#This Row],[Object ID]],1),Lookup[#All],2,FALSE)</f>
        <v>Service Request</v>
      </c>
      <c r="N2562" s="36">
        <f>IFERROR(VLOOKUP(Incoming_Data[[#This Row],[Object ID]],SP_Data[#All],2,FALSE),"")</f>
        <v>41353</v>
      </c>
      <c r="O2562" s="36">
        <f>IFERROR(VLOOKUP(Incoming_Data[[#This Row],[Object ID]],Finalized_Data[#All],2,FALSE),"")</f>
        <v>41384</v>
      </c>
      <c r="P25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2" s="6">
        <f>IFERROR(DATE(YEAR(Incoming_Data[[#This Row],[Incoming Day]]),MONTH(Incoming_Data[[#This Row],[Incoming Day]]),1),"")</f>
        <v>41306</v>
      </c>
      <c r="R2562" s="3">
        <f>DATE(YEAR(Incoming_Data[[#This Row],[Incoming Day]]),1,1)</f>
        <v>41275</v>
      </c>
      <c r="S2562" s="6">
        <f>IFERROR(DATE(YEAR(Incoming_Data[[#This Row],[Completed Day]]),MONTH(Incoming_Data[[#This Row],[Completed Day]]),1),"")</f>
        <v>41334</v>
      </c>
      <c r="T2562" s="6">
        <f>IFERROR(DATE(YEAR(Incoming_Data[[#This Row],[Confirmed Day]]),MONTH(Incoming_Data[[#This Row],[Confirmed Day]]),1),"")</f>
        <v>41365</v>
      </c>
      <c r="U2562" s="12">
        <f>IF(ISNUMBER(Incoming_Data[[#This Row],[Completed Day]]),1,0)</f>
        <v>1</v>
      </c>
      <c r="V2562" s="12">
        <f>IF(ISNUMBER(Incoming_Data[[#This Row],[Confirmed Day]]),1,0)</f>
        <v>1</v>
      </c>
      <c r="X2562" t="s">
        <v>1152</v>
      </c>
      <c r="Y2562" s="36">
        <v>41381</v>
      </c>
    </row>
    <row r="2563" spans="2:25" x14ac:dyDescent="0.25">
      <c r="B2563" s="24" t="s">
        <v>35</v>
      </c>
      <c r="C2563" s="24" t="s">
        <v>21</v>
      </c>
      <c r="D2563" s="24" t="s">
        <v>2213</v>
      </c>
      <c r="E2563" s="24" t="s">
        <v>9467</v>
      </c>
      <c r="F2563" s="24" t="s">
        <v>1600</v>
      </c>
      <c r="G2563" s="36">
        <v>41332</v>
      </c>
      <c r="H2563" s="36">
        <v>41332</v>
      </c>
      <c r="I2563" s="12">
        <v>3</v>
      </c>
      <c r="J2563" s="12">
        <v>3</v>
      </c>
      <c r="K2563" s="12">
        <v>3</v>
      </c>
      <c r="L2563" s="24" t="s">
        <v>10597</v>
      </c>
      <c r="M2563" t="str">
        <f>VLOOKUP(LEFT(Incoming_Data[[#This Row],[Object ID]],1),Lookup[#All],2,FALSE)</f>
        <v>Service Request</v>
      </c>
      <c r="N2563" s="36">
        <f>IFERROR(VLOOKUP(Incoming_Data[[#This Row],[Object ID]],SP_Data[#All],2,FALSE),"")</f>
        <v>41353</v>
      </c>
      <c r="O2563" s="36">
        <f>IFERROR(VLOOKUP(Incoming_Data[[#This Row],[Object ID]],Finalized_Data[#All],2,FALSE),"")</f>
        <v>41384</v>
      </c>
      <c r="P25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3" s="6">
        <f>IFERROR(DATE(YEAR(Incoming_Data[[#This Row],[Incoming Day]]),MONTH(Incoming_Data[[#This Row],[Incoming Day]]),1),"")</f>
        <v>41306</v>
      </c>
      <c r="R2563" s="3">
        <f>DATE(YEAR(Incoming_Data[[#This Row],[Incoming Day]]),1,1)</f>
        <v>41275</v>
      </c>
      <c r="S2563" s="6">
        <f>IFERROR(DATE(YEAR(Incoming_Data[[#This Row],[Completed Day]]),MONTH(Incoming_Data[[#This Row],[Completed Day]]),1),"")</f>
        <v>41334</v>
      </c>
      <c r="T2563" s="6">
        <f>IFERROR(DATE(YEAR(Incoming_Data[[#This Row],[Confirmed Day]]),MONTH(Incoming_Data[[#This Row],[Confirmed Day]]),1),"")</f>
        <v>41365</v>
      </c>
      <c r="U2563" s="12">
        <f>IF(ISNUMBER(Incoming_Data[[#This Row],[Completed Day]]),1,0)</f>
        <v>1</v>
      </c>
      <c r="V2563" s="12">
        <f>IF(ISNUMBER(Incoming_Data[[#This Row],[Confirmed Day]]),1,0)</f>
        <v>1</v>
      </c>
      <c r="X2563" t="s">
        <v>1154</v>
      </c>
      <c r="Y2563" s="36">
        <v>41382</v>
      </c>
    </row>
    <row r="2564" spans="2:25" x14ac:dyDescent="0.25">
      <c r="B2564" s="24" t="s">
        <v>35</v>
      </c>
      <c r="C2564" s="24" t="s">
        <v>21</v>
      </c>
      <c r="D2564" s="24" t="s">
        <v>2213</v>
      </c>
      <c r="E2564" s="24" t="s">
        <v>9485</v>
      </c>
      <c r="F2564" s="24" t="s">
        <v>43</v>
      </c>
      <c r="G2564" s="36">
        <v>41332</v>
      </c>
      <c r="H2564" s="36">
        <v>41332</v>
      </c>
      <c r="I2564" s="12">
        <v>3</v>
      </c>
      <c r="J2564" s="12">
        <v>3</v>
      </c>
      <c r="K2564" s="12">
        <v>3</v>
      </c>
      <c r="L2564" s="24" t="s">
        <v>10597</v>
      </c>
      <c r="M2564" t="str">
        <f>VLOOKUP(LEFT(Incoming_Data[[#This Row],[Object ID]],1),Lookup[#All],2,FALSE)</f>
        <v>Service Request</v>
      </c>
      <c r="N2564" s="36">
        <f>IFERROR(VLOOKUP(Incoming_Data[[#This Row],[Object ID]],SP_Data[#All],2,FALSE),"")</f>
        <v>41353</v>
      </c>
      <c r="O2564" s="36">
        <f>IFERROR(VLOOKUP(Incoming_Data[[#This Row],[Object ID]],Finalized_Data[#All],2,FALSE),"")</f>
        <v>41384</v>
      </c>
      <c r="P25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4" s="6">
        <f>IFERROR(DATE(YEAR(Incoming_Data[[#This Row],[Incoming Day]]),MONTH(Incoming_Data[[#This Row],[Incoming Day]]),1),"")</f>
        <v>41306</v>
      </c>
      <c r="R2564" s="3">
        <f>DATE(YEAR(Incoming_Data[[#This Row],[Incoming Day]]),1,1)</f>
        <v>41275</v>
      </c>
      <c r="S2564" s="6">
        <f>IFERROR(DATE(YEAR(Incoming_Data[[#This Row],[Completed Day]]),MONTH(Incoming_Data[[#This Row],[Completed Day]]),1),"")</f>
        <v>41334</v>
      </c>
      <c r="T2564" s="6">
        <f>IFERROR(DATE(YEAR(Incoming_Data[[#This Row],[Confirmed Day]]),MONTH(Incoming_Data[[#This Row],[Confirmed Day]]),1),"")</f>
        <v>41365</v>
      </c>
      <c r="U2564" s="12">
        <f>IF(ISNUMBER(Incoming_Data[[#This Row],[Completed Day]]),1,0)</f>
        <v>1</v>
      </c>
      <c r="V2564" s="12">
        <f>IF(ISNUMBER(Incoming_Data[[#This Row],[Confirmed Day]]),1,0)</f>
        <v>1</v>
      </c>
      <c r="X2564" t="s">
        <v>1501</v>
      </c>
      <c r="Y2564" s="36">
        <v>41381</v>
      </c>
    </row>
    <row r="2565" spans="2:25" x14ac:dyDescent="0.25">
      <c r="B2565" s="24" t="s">
        <v>35</v>
      </c>
      <c r="C2565" s="24" t="s">
        <v>21</v>
      </c>
      <c r="D2565" s="24" t="s">
        <v>2213</v>
      </c>
      <c r="E2565" s="24" t="s">
        <v>9475</v>
      </c>
      <c r="F2565" s="24" t="s">
        <v>1600</v>
      </c>
      <c r="G2565" s="36">
        <v>41332</v>
      </c>
      <c r="H2565" s="36">
        <v>41332</v>
      </c>
      <c r="I2565" s="12">
        <v>3</v>
      </c>
      <c r="J2565" s="12">
        <v>3</v>
      </c>
      <c r="K2565" s="12">
        <v>3</v>
      </c>
      <c r="L2565" s="24" t="s">
        <v>10597</v>
      </c>
      <c r="M2565" t="str">
        <f>VLOOKUP(LEFT(Incoming_Data[[#This Row],[Object ID]],1),Lookup[#All],2,FALSE)</f>
        <v>Service Request</v>
      </c>
      <c r="N2565" s="36">
        <f>IFERROR(VLOOKUP(Incoming_Data[[#This Row],[Object ID]],SP_Data[#All],2,FALSE),"")</f>
        <v>41353</v>
      </c>
      <c r="O2565" s="36">
        <f>IFERROR(VLOOKUP(Incoming_Data[[#This Row],[Object ID]],Finalized_Data[#All],2,FALSE),"")</f>
        <v>41384</v>
      </c>
      <c r="P25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5" s="6">
        <f>IFERROR(DATE(YEAR(Incoming_Data[[#This Row],[Incoming Day]]),MONTH(Incoming_Data[[#This Row],[Incoming Day]]),1),"")</f>
        <v>41306</v>
      </c>
      <c r="R2565" s="3">
        <f>DATE(YEAR(Incoming_Data[[#This Row],[Incoming Day]]),1,1)</f>
        <v>41275</v>
      </c>
      <c r="S2565" s="6">
        <f>IFERROR(DATE(YEAR(Incoming_Data[[#This Row],[Completed Day]]),MONTH(Incoming_Data[[#This Row],[Completed Day]]),1),"")</f>
        <v>41334</v>
      </c>
      <c r="T2565" s="6">
        <f>IFERROR(DATE(YEAR(Incoming_Data[[#This Row],[Confirmed Day]]),MONTH(Incoming_Data[[#This Row],[Confirmed Day]]),1),"")</f>
        <v>41365</v>
      </c>
      <c r="U2565" s="12">
        <f>IF(ISNUMBER(Incoming_Data[[#This Row],[Completed Day]]),1,0)</f>
        <v>1</v>
      </c>
      <c r="V2565" s="12">
        <f>IF(ISNUMBER(Incoming_Data[[#This Row],[Confirmed Day]]),1,0)</f>
        <v>1</v>
      </c>
      <c r="X2565" t="s">
        <v>1502</v>
      </c>
      <c r="Y2565" s="36">
        <v>41381</v>
      </c>
    </row>
    <row r="2566" spans="2:25" x14ac:dyDescent="0.25">
      <c r="B2566" s="24" t="s">
        <v>35</v>
      </c>
      <c r="C2566" s="24" t="s">
        <v>21</v>
      </c>
      <c r="D2566" s="24" t="s">
        <v>2213</v>
      </c>
      <c r="E2566" s="24" t="s">
        <v>9444</v>
      </c>
      <c r="F2566" s="24" t="s">
        <v>1600</v>
      </c>
      <c r="G2566" s="36">
        <v>41332</v>
      </c>
      <c r="H2566" s="36">
        <v>41332</v>
      </c>
      <c r="I2566" s="12">
        <v>3</v>
      </c>
      <c r="J2566" s="12">
        <v>3</v>
      </c>
      <c r="K2566" s="12">
        <v>3</v>
      </c>
      <c r="L2566" s="24" t="s">
        <v>10597</v>
      </c>
      <c r="M2566" t="str">
        <f>VLOOKUP(LEFT(Incoming_Data[[#This Row],[Object ID]],1),Lookup[#All],2,FALSE)</f>
        <v>Service Request</v>
      </c>
      <c r="N2566" s="36">
        <f>IFERROR(VLOOKUP(Incoming_Data[[#This Row],[Object ID]],SP_Data[#All],2,FALSE),"")</f>
        <v>41353</v>
      </c>
      <c r="O2566" s="36">
        <f>IFERROR(VLOOKUP(Incoming_Data[[#This Row],[Object ID]],Finalized_Data[#All],2,FALSE),"")</f>
        <v>41384</v>
      </c>
      <c r="P25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6" s="6">
        <f>IFERROR(DATE(YEAR(Incoming_Data[[#This Row],[Incoming Day]]),MONTH(Incoming_Data[[#This Row],[Incoming Day]]),1),"")</f>
        <v>41306</v>
      </c>
      <c r="R2566" s="3">
        <f>DATE(YEAR(Incoming_Data[[#This Row],[Incoming Day]]),1,1)</f>
        <v>41275</v>
      </c>
      <c r="S2566" s="6">
        <f>IFERROR(DATE(YEAR(Incoming_Data[[#This Row],[Completed Day]]),MONTH(Incoming_Data[[#This Row],[Completed Day]]),1),"")</f>
        <v>41334</v>
      </c>
      <c r="T2566" s="6">
        <f>IFERROR(DATE(YEAR(Incoming_Data[[#This Row],[Confirmed Day]]),MONTH(Incoming_Data[[#This Row],[Confirmed Day]]),1),"")</f>
        <v>41365</v>
      </c>
      <c r="U2566" s="12">
        <f>IF(ISNUMBER(Incoming_Data[[#This Row],[Completed Day]]),1,0)</f>
        <v>1</v>
      </c>
      <c r="V2566" s="12">
        <f>IF(ISNUMBER(Incoming_Data[[#This Row],[Confirmed Day]]),1,0)</f>
        <v>1</v>
      </c>
      <c r="X2566" t="s">
        <v>1697</v>
      </c>
      <c r="Y2566" s="36">
        <v>41417</v>
      </c>
    </row>
    <row r="2567" spans="2:25" x14ac:dyDescent="0.25">
      <c r="B2567" s="24" t="s">
        <v>35</v>
      </c>
      <c r="C2567" s="24" t="s">
        <v>21</v>
      </c>
      <c r="D2567" s="24" t="s">
        <v>2213</v>
      </c>
      <c r="E2567" s="24" t="s">
        <v>9482</v>
      </c>
      <c r="F2567" s="24" t="s">
        <v>43</v>
      </c>
      <c r="G2567" s="36">
        <v>41332</v>
      </c>
      <c r="H2567" s="36">
        <v>41332</v>
      </c>
      <c r="I2567" s="12">
        <v>3</v>
      </c>
      <c r="J2567" s="12">
        <v>3</v>
      </c>
      <c r="K2567" s="12">
        <v>3</v>
      </c>
      <c r="L2567" s="24" t="s">
        <v>10597</v>
      </c>
      <c r="M2567" t="str">
        <f>VLOOKUP(LEFT(Incoming_Data[[#This Row],[Object ID]],1),Lookup[#All],2,FALSE)</f>
        <v>Service Request</v>
      </c>
      <c r="N2567" s="36">
        <f>IFERROR(VLOOKUP(Incoming_Data[[#This Row],[Object ID]],SP_Data[#All],2,FALSE),"")</f>
        <v>41353</v>
      </c>
      <c r="O2567" s="36">
        <f>IFERROR(VLOOKUP(Incoming_Data[[#This Row],[Object ID]],Finalized_Data[#All],2,FALSE),"")</f>
        <v>41384</v>
      </c>
      <c r="P25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7" s="6">
        <f>IFERROR(DATE(YEAR(Incoming_Data[[#This Row],[Incoming Day]]),MONTH(Incoming_Data[[#This Row],[Incoming Day]]),1),"")</f>
        <v>41306</v>
      </c>
      <c r="R2567" s="3">
        <f>DATE(YEAR(Incoming_Data[[#This Row],[Incoming Day]]),1,1)</f>
        <v>41275</v>
      </c>
      <c r="S2567" s="6">
        <f>IFERROR(DATE(YEAR(Incoming_Data[[#This Row],[Completed Day]]),MONTH(Incoming_Data[[#This Row],[Completed Day]]),1),"")</f>
        <v>41334</v>
      </c>
      <c r="T2567" s="6">
        <f>IFERROR(DATE(YEAR(Incoming_Data[[#This Row],[Confirmed Day]]),MONTH(Incoming_Data[[#This Row],[Confirmed Day]]),1),"")</f>
        <v>41365</v>
      </c>
      <c r="U2567" s="12">
        <f>IF(ISNUMBER(Incoming_Data[[#This Row],[Completed Day]]),1,0)</f>
        <v>1</v>
      </c>
      <c r="V2567" s="12">
        <f>IF(ISNUMBER(Incoming_Data[[#This Row],[Confirmed Day]]),1,0)</f>
        <v>1</v>
      </c>
      <c r="X2567" t="s">
        <v>2049</v>
      </c>
      <c r="Y2567" s="36">
        <v>41381</v>
      </c>
    </row>
    <row r="2568" spans="2:25" x14ac:dyDescent="0.25">
      <c r="B2568" s="24" t="s">
        <v>35</v>
      </c>
      <c r="C2568" s="24" t="s">
        <v>21</v>
      </c>
      <c r="D2568" s="24" t="s">
        <v>2213</v>
      </c>
      <c r="E2568" s="24" t="s">
        <v>9459</v>
      </c>
      <c r="F2568" s="24" t="s">
        <v>1600</v>
      </c>
      <c r="G2568" s="36">
        <v>41332</v>
      </c>
      <c r="H2568" s="36">
        <v>41332</v>
      </c>
      <c r="I2568" s="12">
        <v>3</v>
      </c>
      <c r="J2568" s="12">
        <v>3</v>
      </c>
      <c r="K2568" s="12">
        <v>3</v>
      </c>
      <c r="L2568" s="24" t="s">
        <v>10597</v>
      </c>
      <c r="M2568" t="str">
        <f>VLOOKUP(LEFT(Incoming_Data[[#This Row],[Object ID]],1),Lookup[#All],2,FALSE)</f>
        <v>Service Request</v>
      </c>
      <c r="N2568" s="36">
        <f>IFERROR(VLOOKUP(Incoming_Data[[#This Row],[Object ID]],SP_Data[#All],2,FALSE),"")</f>
        <v>41353</v>
      </c>
      <c r="O2568" s="36">
        <f>IFERROR(VLOOKUP(Incoming_Data[[#This Row],[Object ID]],Finalized_Data[#All],2,FALSE),"")</f>
        <v>41384</v>
      </c>
      <c r="P25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8" s="6">
        <f>IFERROR(DATE(YEAR(Incoming_Data[[#This Row],[Incoming Day]]),MONTH(Incoming_Data[[#This Row],[Incoming Day]]),1),"")</f>
        <v>41306</v>
      </c>
      <c r="R2568" s="3">
        <f>DATE(YEAR(Incoming_Data[[#This Row],[Incoming Day]]),1,1)</f>
        <v>41275</v>
      </c>
      <c r="S2568" s="6">
        <f>IFERROR(DATE(YEAR(Incoming_Data[[#This Row],[Completed Day]]),MONTH(Incoming_Data[[#This Row],[Completed Day]]),1),"")</f>
        <v>41334</v>
      </c>
      <c r="T2568" s="6">
        <f>IFERROR(DATE(YEAR(Incoming_Data[[#This Row],[Confirmed Day]]),MONTH(Incoming_Data[[#This Row],[Confirmed Day]]),1),"")</f>
        <v>41365</v>
      </c>
      <c r="U2568" s="12">
        <f>IF(ISNUMBER(Incoming_Data[[#This Row],[Completed Day]]),1,0)</f>
        <v>1</v>
      </c>
      <c r="V2568" s="12">
        <f>IF(ISNUMBER(Incoming_Data[[#This Row],[Confirmed Day]]),1,0)</f>
        <v>1</v>
      </c>
      <c r="X2568" t="s">
        <v>2051</v>
      </c>
      <c r="Y2568" s="36">
        <v>41381</v>
      </c>
    </row>
    <row r="2569" spans="2:25" x14ac:dyDescent="0.25">
      <c r="B2569" s="24" t="s">
        <v>35</v>
      </c>
      <c r="C2569" s="24" t="s">
        <v>21</v>
      </c>
      <c r="D2569" s="24" t="s">
        <v>2213</v>
      </c>
      <c r="E2569" s="24" t="s">
        <v>9449</v>
      </c>
      <c r="F2569" s="24" t="s">
        <v>1600</v>
      </c>
      <c r="G2569" s="36">
        <v>41332</v>
      </c>
      <c r="H2569" s="36">
        <v>41332</v>
      </c>
      <c r="I2569" s="12">
        <v>3</v>
      </c>
      <c r="J2569" s="12">
        <v>3</v>
      </c>
      <c r="K2569" s="12">
        <v>3</v>
      </c>
      <c r="L2569" s="24" t="s">
        <v>10597</v>
      </c>
      <c r="M2569" t="str">
        <f>VLOOKUP(LEFT(Incoming_Data[[#This Row],[Object ID]],1),Lookup[#All],2,FALSE)</f>
        <v>Service Request</v>
      </c>
      <c r="N2569" s="36">
        <f>IFERROR(VLOOKUP(Incoming_Data[[#This Row],[Object ID]],SP_Data[#All],2,FALSE),"")</f>
        <v>41353</v>
      </c>
      <c r="O2569" s="36">
        <f>IFERROR(VLOOKUP(Incoming_Data[[#This Row],[Object ID]],Finalized_Data[#All],2,FALSE),"")</f>
        <v>41384</v>
      </c>
      <c r="P25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69" s="6">
        <f>IFERROR(DATE(YEAR(Incoming_Data[[#This Row],[Incoming Day]]),MONTH(Incoming_Data[[#This Row],[Incoming Day]]),1),"")</f>
        <v>41306</v>
      </c>
      <c r="R2569" s="3">
        <f>DATE(YEAR(Incoming_Data[[#This Row],[Incoming Day]]),1,1)</f>
        <v>41275</v>
      </c>
      <c r="S2569" s="6">
        <f>IFERROR(DATE(YEAR(Incoming_Data[[#This Row],[Completed Day]]),MONTH(Incoming_Data[[#This Row],[Completed Day]]),1),"")</f>
        <v>41334</v>
      </c>
      <c r="T2569" s="6">
        <f>IFERROR(DATE(YEAR(Incoming_Data[[#This Row],[Confirmed Day]]),MONTH(Incoming_Data[[#This Row],[Confirmed Day]]),1),"")</f>
        <v>41365</v>
      </c>
      <c r="U2569" s="12">
        <f>IF(ISNUMBER(Incoming_Data[[#This Row],[Completed Day]]),1,0)</f>
        <v>1</v>
      </c>
      <c r="V2569" s="12">
        <f>IF(ISNUMBER(Incoming_Data[[#This Row],[Confirmed Day]]),1,0)</f>
        <v>1</v>
      </c>
      <c r="X2569" t="s">
        <v>1156</v>
      </c>
      <c r="Y2569" s="36">
        <v>41382</v>
      </c>
    </row>
    <row r="2570" spans="2:25" x14ac:dyDescent="0.25">
      <c r="B2570" s="24" t="s">
        <v>35</v>
      </c>
      <c r="C2570" s="24" t="s">
        <v>21</v>
      </c>
      <c r="D2570" s="24" t="s">
        <v>2213</v>
      </c>
      <c r="E2570" s="24" t="s">
        <v>9457</v>
      </c>
      <c r="F2570" s="24" t="s">
        <v>1600</v>
      </c>
      <c r="G2570" s="36">
        <v>41332</v>
      </c>
      <c r="H2570" s="36">
        <v>41332</v>
      </c>
      <c r="I2570" s="12">
        <v>3</v>
      </c>
      <c r="J2570" s="12">
        <v>3</v>
      </c>
      <c r="K2570" s="12">
        <v>3</v>
      </c>
      <c r="L2570" s="24" t="s">
        <v>10597</v>
      </c>
      <c r="M2570" t="str">
        <f>VLOOKUP(LEFT(Incoming_Data[[#This Row],[Object ID]],1),Lookup[#All],2,FALSE)</f>
        <v>Service Request</v>
      </c>
      <c r="N2570" s="36">
        <f>IFERROR(VLOOKUP(Incoming_Data[[#This Row],[Object ID]],SP_Data[#All],2,FALSE),"")</f>
        <v>41353</v>
      </c>
      <c r="O2570" s="36">
        <f>IFERROR(VLOOKUP(Incoming_Data[[#This Row],[Object ID]],Finalized_Data[#All],2,FALSE),"")</f>
        <v>41384</v>
      </c>
      <c r="P25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0" s="6">
        <f>IFERROR(DATE(YEAR(Incoming_Data[[#This Row],[Incoming Day]]),MONTH(Incoming_Data[[#This Row],[Incoming Day]]),1),"")</f>
        <v>41306</v>
      </c>
      <c r="R2570" s="3">
        <f>DATE(YEAR(Incoming_Data[[#This Row],[Incoming Day]]),1,1)</f>
        <v>41275</v>
      </c>
      <c r="S2570" s="6">
        <f>IFERROR(DATE(YEAR(Incoming_Data[[#This Row],[Completed Day]]),MONTH(Incoming_Data[[#This Row],[Completed Day]]),1),"")</f>
        <v>41334</v>
      </c>
      <c r="T2570" s="6">
        <f>IFERROR(DATE(YEAR(Incoming_Data[[#This Row],[Confirmed Day]]),MONTH(Incoming_Data[[#This Row],[Confirmed Day]]),1),"")</f>
        <v>41365</v>
      </c>
      <c r="U2570" s="12">
        <f>IF(ISNUMBER(Incoming_Data[[#This Row],[Completed Day]]),1,0)</f>
        <v>1</v>
      </c>
      <c r="V2570" s="12">
        <f>IF(ISNUMBER(Incoming_Data[[#This Row],[Confirmed Day]]),1,0)</f>
        <v>1</v>
      </c>
      <c r="X2570" t="s">
        <v>1504</v>
      </c>
      <c r="Y2570" s="36">
        <v>41382</v>
      </c>
    </row>
    <row r="2571" spans="2:25" x14ac:dyDescent="0.25">
      <c r="B2571" s="24" t="s">
        <v>35</v>
      </c>
      <c r="C2571" s="24" t="s">
        <v>21</v>
      </c>
      <c r="D2571" s="24" t="s">
        <v>2213</v>
      </c>
      <c r="E2571" s="24" t="s">
        <v>9438</v>
      </c>
      <c r="F2571" s="24" t="s">
        <v>1600</v>
      </c>
      <c r="G2571" s="36">
        <v>41332</v>
      </c>
      <c r="H2571" s="36">
        <v>41332</v>
      </c>
      <c r="I2571" s="12">
        <v>3</v>
      </c>
      <c r="J2571" s="12">
        <v>3</v>
      </c>
      <c r="K2571" s="12">
        <v>3</v>
      </c>
      <c r="L2571" s="24" t="s">
        <v>10597</v>
      </c>
      <c r="M2571" t="str">
        <f>VLOOKUP(LEFT(Incoming_Data[[#This Row],[Object ID]],1),Lookup[#All],2,FALSE)</f>
        <v>Service Request</v>
      </c>
      <c r="N2571" s="36">
        <f>IFERROR(VLOOKUP(Incoming_Data[[#This Row],[Object ID]],SP_Data[#All],2,FALSE),"")</f>
        <v>41353</v>
      </c>
      <c r="O2571" s="36">
        <f>IFERROR(VLOOKUP(Incoming_Data[[#This Row],[Object ID]],Finalized_Data[#All],2,FALSE),"")</f>
        <v>41384</v>
      </c>
      <c r="P25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1" s="6">
        <f>IFERROR(DATE(YEAR(Incoming_Data[[#This Row],[Incoming Day]]),MONTH(Incoming_Data[[#This Row],[Incoming Day]]),1),"")</f>
        <v>41306</v>
      </c>
      <c r="R2571" s="3">
        <f>DATE(YEAR(Incoming_Data[[#This Row],[Incoming Day]]),1,1)</f>
        <v>41275</v>
      </c>
      <c r="S2571" s="6">
        <f>IFERROR(DATE(YEAR(Incoming_Data[[#This Row],[Completed Day]]),MONTH(Incoming_Data[[#This Row],[Completed Day]]),1),"")</f>
        <v>41334</v>
      </c>
      <c r="T2571" s="6">
        <f>IFERROR(DATE(YEAR(Incoming_Data[[#This Row],[Confirmed Day]]),MONTH(Incoming_Data[[#This Row],[Confirmed Day]]),1),"")</f>
        <v>41365</v>
      </c>
      <c r="U2571" s="12">
        <f>IF(ISNUMBER(Incoming_Data[[#This Row],[Completed Day]]),1,0)</f>
        <v>1</v>
      </c>
      <c r="V2571" s="12">
        <f>IF(ISNUMBER(Incoming_Data[[#This Row],[Confirmed Day]]),1,0)</f>
        <v>1</v>
      </c>
      <c r="X2571" t="s">
        <v>1860</v>
      </c>
      <c r="Y2571" s="36">
        <v>41389</v>
      </c>
    </row>
    <row r="2572" spans="2:25" x14ac:dyDescent="0.25">
      <c r="B2572" s="24" t="s">
        <v>35</v>
      </c>
      <c r="C2572" s="24" t="s">
        <v>21</v>
      </c>
      <c r="D2572" s="24" t="s">
        <v>2213</v>
      </c>
      <c r="E2572" s="24" t="s">
        <v>9447</v>
      </c>
      <c r="F2572" s="24" t="s">
        <v>1600</v>
      </c>
      <c r="G2572" s="36">
        <v>41332</v>
      </c>
      <c r="H2572" s="36">
        <v>41332</v>
      </c>
      <c r="I2572" s="12">
        <v>3</v>
      </c>
      <c r="J2572" s="12">
        <v>3</v>
      </c>
      <c r="K2572" s="12">
        <v>3</v>
      </c>
      <c r="L2572" s="24" t="s">
        <v>10597</v>
      </c>
      <c r="M2572" t="str">
        <f>VLOOKUP(LEFT(Incoming_Data[[#This Row],[Object ID]],1),Lookup[#All],2,FALSE)</f>
        <v>Service Request</v>
      </c>
      <c r="N2572" s="36">
        <f>IFERROR(VLOOKUP(Incoming_Data[[#This Row],[Object ID]],SP_Data[#All],2,FALSE),"")</f>
        <v>41353</v>
      </c>
      <c r="O2572" s="36">
        <f>IFERROR(VLOOKUP(Incoming_Data[[#This Row],[Object ID]],Finalized_Data[#All],2,FALSE),"")</f>
        <v>41384</v>
      </c>
      <c r="P25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2" s="6">
        <f>IFERROR(DATE(YEAR(Incoming_Data[[#This Row],[Incoming Day]]),MONTH(Incoming_Data[[#This Row],[Incoming Day]]),1),"")</f>
        <v>41306</v>
      </c>
      <c r="R2572" s="3">
        <f>DATE(YEAR(Incoming_Data[[#This Row],[Incoming Day]]),1,1)</f>
        <v>41275</v>
      </c>
      <c r="S2572" s="6">
        <f>IFERROR(DATE(YEAR(Incoming_Data[[#This Row],[Completed Day]]),MONTH(Incoming_Data[[#This Row],[Completed Day]]),1),"")</f>
        <v>41334</v>
      </c>
      <c r="T2572" s="6">
        <f>IFERROR(DATE(YEAR(Incoming_Data[[#This Row],[Confirmed Day]]),MONTH(Incoming_Data[[#This Row],[Confirmed Day]]),1),"")</f>
        <v>41365</v>
      </c>
      <c r="U2572" s="12">
        <f>IF(ISNUMBER(Incoming_Data[[#This Row],[Completed Day]]),1,0)</f>
        <v>1</v>
      </c>
      <c r="V2572" s="12">
        <f>IF(ISNUMBER(Incoming_Data[[#This Row],[Confirmed Day]]),1,0)</f>
        <v>1</v>
      </c>
      <c r="X2572" t="s">
        <v>2053</v>
      </c>
      <c r="Y2572" s="36">
        <v>41383</v>
      </c>
    </row>
    <row r="2573" spans="2:25" x14ac:dyDescent="0.25">
      <c r="B2573" s="24" t="s">
        <v>35</v>
      </c>
      <c r="C2573" s="24" t="s">
        <v>21</v>
      </c>
      <c r="D2573" s="24" t="s">
        <v>2213</v>
      </c>
      <c r="E2573" s="24" t="s">
        <v>9441</v>
      </c>
      <c r="F2573" s="24" t="s">
        <v>1600</v>
      </c>
      <c r="G2573" s="36">
        <v>41332</v>
      </c>
      <c r="H2573" s="36">
        <v>41332</v>
      </c>
      <c r="I2573" s="12">
        <v>3</v>
      </c>
      <c r="J2573" s="12">
        <v>3</v>
      </c>
      <c r="K2573" s="12">
        <v>3</v>
      </c>
      <c r="L2573" s="24" t="s">
        <v>10597</v>
      </c>
      <c r="M2573" t="str">
        <f>VLOOKUP(LEFT(Incoming_Data[[#This Row],[Object ID]],1),Lookup[#All],2,FALSE)</f>
        <v>Service Request</v>
      </c>
      <c r="N2573" s="36">
        <f>IFERROR(VLOOKUP(Incoming_Data[[#This Row],[Object ID]],SP_Data[#All],2,FALSE),"")</f>
        <v>41353</v>
      </c>
      <c r="O2573" s="36">
        <f>IFERROR(VLOOKUP(Incoming_Data[[#This Row],[Object ID]],Finalized_Data[#All],2,FALSE),"")</f>
        <v>41384</v>
      </c>
      <c r="P25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3" s="6">
        <f>IFERROR(DATE(YEAR(Incoming_Data[[#This Row],[Incoming Day]]),MONTH(Incoming_Data[[#This Row],[Incoming Day]]),1),"")</f>
        <v>41306</v>
      </c>
      <c r="R2573" s="3">
        <f>DATE(YEAR(Incoming_Data[[#This Row],[Incoming Day]]),1,1)</f>
        <v>41275</v>
      </c>
      <c r="S2573" s="6">
        <f>IFERROR(DATE(YEAR(Incoming_Data[[#This Row],[Completed Day]]),MONTH(Incoming_Data[[#This Row],[Completed Day]]),1),"")</f>
        <v>41334</v>
      </c>
      <c r="T2573" s="6">
        <f>IFERROR(DATE(YEAR(Incoming_Data[[#This Row],[Confirmed Day]]),MONTH(Incoming_Data[[#This Row],[Confirmed Day]]),1),"")</f>
        <v>41365</v>
      </c>
      <c r="U2573" s="12">
        <f>IF(ISNUMBER(Incoming_Data[[#This Row],[Completed Day]]),1,0)</f>
        <v>1</v>
      </c>
      <c r="V2573" s="12">
        <f>IF(ISNUMBER(Incoming_Data[[#This Row],[Confirmed Day]]),1,0)</f>
        <v>1</v>
      </c>
      <c r="X2573" t="s">
        <v>11523</v>
      </c>
      <c r="Y2573" s="36">
        <v>41408</v>
      </c>
    </row>
    <row r="2574" spans="2:25" x14ac:dyDescent="0.25">
      <c r="B2574" s="24" t="s">
        <v>35</v>
      </c>
      <c r="C2574" s="24" t="s">
        <v>21</v>
      </c>
      <c r="D2574" s="24" t="s">
        <v>2213</v>
      </c>
      <c r="E2574" s="24" t="s">
        <v>9432</v>
      </c>
      <c r="F2574" s="24" t="s">
        <v>1600</v>
      </c>
      <c r="G2574" s="36">
        <v>41332</v>
      </c>
      <c r="H2574" s="36">
        <v>41332</v>
      </c>
      <c r="I2574" s="12">
        <v>3</v>
      </c>
      <c r="J2574" s="12">
        <v>3</v>
      </c>
      <c r="K2574" s="12">
        <v>3</v>
      </c>
      <c r="L2574" s="24" t="s">
        <v>10597</v>
      </c>
      <c r="M2574" t="str">
        <f>VLOOKUP(LEFT(Incoming_Data[[#This Row],[Object ID]],1),Lookup[#All],2,FALSE)</f>
        <v>Service Request</v>
      </c>
      <c r="N2574" s="36">
        <f>IFERROR(VLOOKUP(Incoming_Data[[#This Row],[Object ID]],SP_Data[#All],2,FALSE),"")</f>
        <v>41353</v>
      </c>
      <c r="O2574" s="36">
        <f>IFERROR(VLOOKUP(Incoming_Data[[#This Row],[Object ID]],Finalized_Data[#All],2,FALSE),"")</f>
        <v>41384</v>
      </c>
      <c r="P25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4" s="6">
        <f>IFERROR(DATE(YEAR(Incoming_Data[[#This Row],[Incoming Day]]),MONTH(Incoming_Data[[#This Row],[Incoming Day]]),1),"")</f>
        <v>41306</v>
      </c>
      <c r="R2574" s="3">
        <f>DATE(YEAR(Incoming_Data[[#This Row],[Incoming Day]]),1,1)</f>
        <v>41275</v>
      </c>
      <c r="S2574" s="6">
        <f>IFERROR(DATE(YEAR(Incoming_Data[[#This Row],[Completed Day]]),MONTH(Incoming_Data[[#This Row],[Completed Day]]),1),"")</f>
        <v>41334</v>
      </c>
      <c r="T2574" s="6">
        <f>IFERROR(DATE(YEAR(Incoming_Data[[#This Row],[Confirmed Day]]),MONTH(Incoming_Data[[#This Row],[Confirmed Day]]),1),"")</f>
        <v>41365</v>
      </c>
      <c r="U2574" s="12">
        <f>IF(ISNUMBER(Incoming_Data[[#This Row],[Completed Day]]),1,0)</f>
        <v>1</v>
      </c>
      <c r="V2574" s="12">
        <f>IF(ISNUMBER(Incoming_Data[[#This Row],[Confirmed Day]]),1,0)</f>
        <v>1</v>
      </c>
      <c r="X2574" t="s">
        <v>1862</v>
      </c>
      <c r="Y2574" s="36">
        <v>41388</v>
      </c>
    </row>
    <row r="2575" spans="2:25" x14ac:dyDescent="0.25">
      <c r="B2575" s="24" t="s">
        <v>35</v>
      </c>
      <c r="C2575" s="24" t="s">
        <v>21</v>
      </c>
      <c r="D2575" s="24" t="s">
        <v>2213</v>
      </c>
      <c r="E2575" s="24" t="s">
        <v>9436</v>
      </c>
      <c r="F2575" s="24" t="s">
        <v>1600</v>
      </c>
      <c r="G2575" s="36">
        <v>41332</v>
      </c>
      <c r="H2575" s="36">
        <v>41332</v>
      </c>
      <c r="I2575" s="12">
        <v>3</v>
      </c>
      <c r="J2575" s="12">
        <v>3</v>
      </c>
      <c r="K2575" s="12">
        <v>3</v>
      </c>
      <c r="L2575" s="24" t="s">
        <v>10597</v>
      </c>
      <c r="M2575" t="str">
        <f>VLOOKUP(LEFT(Incoming_Data[[#This Row],[Object ID]],1),Lookup[#All],2,FALSE)</f>
        <v>Service Request</v>
      </c>
      <c r="N2575" s="36">
        <f>IFERROR(VLOOKUP(Incoming_Data[[#This Row],[Object ID]],SP_Data[#All],2,FALSE),"")</f>
        <v>41353</v>
      </c>
      <c r="O2575" s="36">
        <f>IFERROR(VLOOKUP(Incoming_Data[[#This Row],[Object ID]],Finalized_Data[#All],2,FALSE),"")</f>
        <v>41384</v>
      </c>
      <c r="P25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5" s="6">
        <f>IFERROR(DATE(YEAR(Incoming_Data[[#This Row],[Incoming Day]]),MONTH(Incoming_Data[[#This Row],[Incoming Day]]),1),"")</f>
        <v>41306</v>
      </c>
      <c r="R2575" s="3">
        <f>DATE(YEAR(Incoming_Data[[#This Row],[Incoming Day]]),1,1)</f>
        <v>41275</v>
      </c>
      <c r="S2575" s="6">
        <f>IFERROR(DATE(YEAR(Incoming_Data[[#This Row],[Completed Day]]),MONTH(Incoming_Data[[#This Row],[Completed Day]]),1),"")</f>
        <v>41334</v>
      </c>
      <c r="T2575" s="6">
        <f>IFERROR(DATE(YEAR(Incoming_Data[[#This Row],[Confirmed Day]]),MONTH(Incoming_Data[[#This Row],[Confirmed Day]]),1),"")</f>
        <v>41365</v>
      </c>
      <c r="U2575" s="12">
        <f>IF(ISNUMBER(Incoming_Data[[#This Row],[Completed Day]]),1,0)</f>
        <v>1</v>
      </c>
      <c r="V2575" s="12">
        <f>IF(ISNUMBER(Incoming_Data[[#This Row],[Confirmed Day]]),1,0)</f>
        <v>1</v>
      </c>
      <c r="X2575" t="s">
        <v>1699</v>
      </c>
      <c r="Y2575" s="36">
        <v>41410</v>
      </c>
    </row>
    <row r="2576" spans="2:25" x14ac:dyDescent="0.25">
      <c r="B2576" s="24" t="s">
        <v>35</v>
      </c>
      <c r="C2576" s="24" t="s">
        <v>21</v>
      </c>
      <c r="D2576" s="24" t="s">
        <v>2213</v>
      </c>
      <c r="E2576" s="24" t="s">
        <v>9426</v>
      </c>
      <c r="F2576" s="24" t="s">
        <v>1600</v>
      </c>
      <c r="G2576" s="36">
        <v>41332</v>
      </c>
      <c r="H2576" s="36">
        <v>41332</v>
      </c>
      <c r="I2576" s="12">
        <v>3</v>
      </c>
      <c r="J2576" s="12">
        <v>3</v>
      </c>
      <c r="K2576" s="12">
        <v>3</v>
      </c>
      <c r="L2576" s="24" t="s">
        <v>10597</v>
      </c>
      <c r="M2576" t="str">
        <f>VLOOKUP(LEFT(Incoming_Data[[#This Row],[Object ID]],1),Lookup[#All],2,FALSE)</f>
        <v>Service Request</v>
      </c>
      <c r="N2576" s="36">
        <f>IFERROR(VLOOKUP(Incoming_Data[[#This Row],[Object ID]],SP_Data[#All],2,FALSE),"")</f>
        <v>41353</v>
      </c>
      <c r="O2576" s="36">
        <f>IFERROR(VLOOKUP(Incoming_Data[[#This Row],[Object ID]],Finalized_Data[#All],2,FALSE),"")</f>
        <v>41384</v>
      </c>
      <c r="P25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6" s="6">
        <f>IFERROR(DATE(YEAR(Incoming_Data[[#This Row],[Incoming Day]]),MONTH(Incoming_Data[[#This Row],[Incoming Day]]),1),"")</f>
        <v>41306</v>
      </c>
      <c r="R2576" s="3">
        <f>DATE(YEAR(Incoming_Data[[#This Row],[Incoming Day]]),1,1)</f>
        <v>41275</v>
      </c>
      <c r="S2576" s="6">
        <f>IFERROR(DATE(YEAR(Incoming_Data[[#This Row],[Completed Day]]),MONTH(Incoming_Data[[#This Row],[Completed Day]]),1),"")</f>
        <v>41334</v>
      </c>
      <c r="T2576" s="6">
        <f>IFERROR(DATE(YEAR(Incoming_Data[[#This Row],[Confirmed Day]]),MONTH(Incoming_Data[[#This Row],[Confirmed Day]]),1),"")</f>
        <v>41365</v>
      </c>
      <c r="U2576" s="12">
        <f>IF(ISNUMBER(Incoming_Data[[#This Row],[Completed Day]]),1,0)</f>
        <v>1</v>
      </c>
      <c r="V2576" s="12">
        <f>IF(ISNUMBER(Incoming_Data[[#This Row],[Confirmed Day]]),1,0)</f>
        <v>1</v>
      </c>
      <c r="X2576" t="s">
        <v>1158</v>
      </c>
      <c r="Y2576" s="36">
        <v>41382</v>
      </c>
    </row>
    <row r="2577" spans="2:25" x14ac:dyDescent="0.25">
      <c r="B2577" s="24" t="s">
        <v>35</v>
      </c>
      <c r="C2577" s="24" t="s">
        <v>21</v>
      </c>
      <c r="D2577" s="24" t="s">
        <v>2213</v>
      </c>
      <c r="E2577" s="24" t="s">
        <v>9419</v>
      </c>
      <c r="F2577" s="24" t="s">
        <v>1600</v>
      </c>
      <c r="G2577" s="36">
        <v>41332</v>
      </c>
      <c r="H2577" s="36">
        <v>41332</v>
      </c>
      <c r="I2577" s="12">
        <v>3</v>
      </c>
      <c r="J2577" s="12">
        <v>3</v>
      </c>
      <c r="K2577" s="12">
        <v>3</v>
      </c>
      <c r="L2577" s="24" t="s">
        <v>10597</v>
      </c>
      <c r="M2577" t="str">
        <f>VLOOKUP(LEFT(Incoming_Data[[#This Row],[Object ID]],1),Lookup[#All],2,FALSE)</f>
        <v>Service Request</v>
      </c>
      <c r="N2577" s="36">
        <f>IFERROR(VLOOKUP(Incoming_Data[[#This Row],[Object ID]],SP_Data[#All],2,FALSE),"")</f>
        <v>41353</v>
      </c>
      <c r="O2577" s="36">
        <f>IFERROR(VLOOKUP(Incoming_Data[[#This Row],[Object ID]],Finalized_Data[#All],2,FALSE),"")</f>
        <v>41384</v>
      </c>
      <c r="P25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7" s="6">
        <f>IFERROR(DATE(YEAR(Incoming_Data[[#This Row],[Incoming Day]]),MONTH(Incoming_Data[[#This Row],[Incoming Day]]),1),"")</f>
        <v>41306</v>
      </c>
      <c r="R2577" s="3">
        <f>DATE(YEAR(Incoming_Data[[#This Row],[Incoming Day]]),1,1)</f>
        <v>41275</v>
      </c>
      <c r="S2577" s="6">
        <f>IFERROR(DATE(YEAR(Incoming_Data[[#This Row],[Completed Day]]),MONTH(Incoming_Data[[#This Row],[Completed Day]]),1),"")</f>
        <v>41334</v>
      </c>
      <c r="T2577" s="6">
        <f>IFERROR(DATE(YEAR(Incoming_Data[[#This Row],[Confirmed Day]]),MONTH(Incoming_Data[[#This Row],[Confirmed Day]]),1),"")</f>
        <v>41365</v>
      </c>
      <c r="U2577" s="12">
        <f>IF(ISNUMBER(Incoming_Data[[#This Row],[Completed Day]]),1,0)</f>
        <v>1</v>
      </c>
      <c r="V2577" s="12">
        <f>IF(ISNUMBER(Incoming_Data[[#This Row],[Confirmed Day]]),1,0)</f>
        <v>1</v>
      </c>
      <c r="X2577" t="s">
        <v>1506</v>
      </c>
      <c r="Y2577" s="36">
        <v>41382</v>
      </c>
    </row>
    <row r="2578" spans="2:25" x14ac:dyDescent="0.25">
      <c r="B2578" s="24" t="s">
        <v>35</v>
      </c>
      <c r="C2578" s="24" t="s">
        <v>21</v>
      </c>
      <c r="D2578" s="24" t="s">
        <v>2213</v>
      </c>
      <c r="E2578" s="24" t="s">
        <v>9352</v>
      </c>
      <c r="F2578" s="24" t="s">
        <v>1600</v>
      </c>
      <c r="G2578" s="36">
        <v>41332</v>
      </c>
      <c r="H2578" s="36">
        <v>41332</v>
      </c>
      <c r="I2578" s="12">
        <v>3</v>
      </c>
      <c r="J2578" s="12">
        <v>3</v>
      </c>
      <c r="K2578" s="12">
        <v>3</v>
      </c>
      <c r="L2578" s="24" t="s">
        <v>10597</v>
      </c>
      <c r="M2578" t="str">
        <f>VLOOKUP(LEFT(Incoming_Data[[#This Row],[Object ID]],1),Lookup[#All],2,FALSE)</f>
        <v>Service Request</v>
      </c>
      <c r="N2578" s="36">
        <f>IFERROR(VLOOKUP(Incoming_Data[[#This Row],[Object ID]],SP_Data[#All],2,FALSE),"")</f>
        <v>41353</v>
      </c>
      <c r="O2578" s="36">
        <f>IFERROR(VLOOKUP(Incoming_Data[[#This Row],[Object ID]],Finalized_Data[#All],2,FALSE),"")</f>
        <v>41384</v>
      </c>
      <c r="P25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8" s="6">
        <f>IFERROR(DATE(YEAR(Incoming_Data[[#This Row],[Incoming Day]]),MONTH(Incoming_Data[[#This Row],[Incoming Day]]),1),"")</f>
        <v>41306</v>
      </c>
      <c r="R2578" s="3">
        <f>DATE(YEAR(Incoming_Data[[#This Row],[Incoming Day]]),1,1)</f>
        <v>41275</v>
      </c>
      <c r="S2578" s="6">
        <f>IFERROR(DATE(YEAR(Incoming_Data[[#This Row],[Completed Day]]),MONTH(Incoming_Data[[#This Row],[Completed Day]]),1),"")</f>
        <v>41334</v>
      </c>
      <c r="T2578" s="6">
        <f>IFERROR(DATE(YEAR(Incoming_Data[[#This Row],[Confirmed Day]]),MONTH(Incoming_Data[[#This Row],[Confirmed Day]]),1),"")</f>
        <v>41365</v>
      </c>
      <c r="U2578" s="12">
        <f>IF(ISNUMBER(Incoming_Data[[#This Row],[Completed Day]]),1,0)</f>
        <v>1</v>
      </c>
      <c r="V2578" s="12">
        <f>IF(ISNUMBER(Incoming_Data[[#This Row],[Confirmed Day]]),1,0)</f>
        <v>1</v>
      </c>
      <c r="X2578" t="s">
        <v>1160</v>
      </c>
      <c r="Y2578" s="36">
        <v>41382</v>
      </c>
    </row>
    <row r="2579" spans="2:25" x14ac:dyDescent="0.25">
      <c r="B2579" s="24" t="s">
        <v>35</v>
      </c>
      <c r="C2579" s="24" t="s">
        <v>21</v>
      </c>
      <c r="D2579" s="24" t="s">
        <v>2213</v>
      </c>
      <c r="E2579" s="24" t="s">
        <v>9341</v>
      </c>
      <c r="F2579" s="24" t="s">
        <v>1600</v>
      </c>
      <c r="G2579" s="36">
        <v>41332</v>
      </c>
      <c r="H2579" s="36">
        <v>41332</v>
      </c>
      <c r="I2579" s="12">
        <v>3</v>
      </c>
      <c r="J2579" s="12">
        <v>3</v>
      </c>
      <c r="K2579" s="12">
        <v>3</v>
      </c>
      <c r="L2579" s="24" t="s">
        <v>10597</v>
      </c>
      <c r="M2579" t="str">
        <f>VLOOKUP(LEFT(Incoming_Data[[#This Row],[Object ID]],1),Lookup[#All],2,FALSE)</f>
        <v>Service Request</v>
      </c>
      <c r="N2579" s="36">
        <f>IFERROR(VLOOKUP(Incoming_Data[[#This Row],[Object ID]],SP_Data[#All],2,FALSE),"")</f>
        <v>41353</v>
      </c>
      <c r="O2579" s="36">
        <f>IFERROR(VLOOKUP(Incoming_Data[[#This Row],[Object ID]],Finalized_Data[#All],2,FALSE),"")</f>
        <v>41384</v>
      </c>
      <c r="P25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79" s="6">
        <f>IFERROR(DATE(YEAR(Incoming_Data[[#This Row],[Incoming Day]]),MONTH(Incoming_Data[[#This Row],[Incoming Day]]),1),"")</f>
        <v>41306</v>
      </c>
      <c r="R2579" s="3">
        <f>DATE(YEAR(Incoming_Data[[#This Row],[Incoming Day]]),1,1)</f>
        <v>41275</v>
      </c>
      <c r="S2579" s="6">
        <f>IFERROR(DATE(YEAR(Incoming_Data[[#This Row],[Completed Day]]),MONTH(Incoming_Data[[#This Row],[Completed Day]]),1),"")</f>
        <v>41334</v>
      </c>
      <c r="T2579" s="6">
        <f>IFERROR(DATE(YEAR(Incoming_Data[[#This Row],[Confirmed Day]]),MONTH(Incoming_Data[[#This Row],[Confirmed Day]]),1),"")</f>
        <v>41365</v>
      </c>
      <c r="U2579" s="12">
        <f>IF(ISNUMBER(Incoming_Data[[#This Row],[Completed Day]]),1,0)</f>
        <v>1</v>
      </c>
      <c r="V2579" s="12">
        <f>IF(ISNUMBER(Incoming_Data[[#This Row],[Confirmed Day]]),1,0)</f>
        <v>1</v>
      </c>
      <c r="X2579" t="s">
        <v>1162</v>
      </c>
      <c r="Y2579" s="36">
        <v>41393</v>
      </c>
    </row>
    <row r="2580" spans="2:25" x14ac:dyDescent="0.25">
      <c r="B2580" s="24" t="s">
        <v>35</v>
      </c>
      <c r="C2580" s="24" t="s">
        <v>21</v>
      </c>
      <c r="D2580" s="24" t="s">
        <v>2213</v>
      </c>
      <c r="E2580" s="24" t="s">
        <v>9325</v>
      </c>
      <c r="F2580" s="24" t="s">
        <v>1600</v>
      </c>
      <c r="G2580" s="36">
        <v>41332</v>
      </c>
      <c r="H2580" s="36">
        <v>41332</v>
      </c>
      <c r="I2580" s="12">
        <v>3</v>
      </c>
      <c r="J2580" s="12">
        <v>3</v>
      </c>
      <c r="K2580" s="12">
        <v>3</v>
      </c>
      <c r="L2580" s="24" t="s">
        <v>10597</v>
      </c>
      <c r="M2580" t="str">
        <f>VLOOKUP(LEFT(Incoming_Data[[#This Row],[Object ID]],1),Lookup[#All],2,FALSE)</f>
        <v>Service Request</v>
      </c>
      <c r="N2580" s="36">
        <f>IFERROR(VLOOKUP(Incoming_Data[[#This Row],[Object ID]],SP_Data[#All],2,FALSE),"")</f>
        <v>41353</v>
      </c>
      <c r="O2580" s="36">
        <f>IFERROR(VLOOKUP(Incoming_Data[[#This Row],[Object ID]],Finalized_Data[#All],2,FALSE),"")</f>
        <v>41384</v>
      </c>
      <c r="P25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0" s="6">
        <f>IFERROR(DATE(YEAR(Incoming_Data[[#This Row],[Incoming Day]]),MONTH(Incoming_Data[[#This Row],[Incoming Day]]),1),"")</f>
        <v>41306</v>
      </c>
      <c r="R2580" s="3">
        <f>DATE(YEAR(Incoming_Data[[#This Row],[Incoming Day]]),1,1)</f>
        <v>41275</v>
      </c>
      <c r="S2580" s="6">
        <f>IFERROR(DATE(YEAR(Incoming_Data[[#This Row],[Completed Day]]),MONTH(Incoming_Data[[#This Row],[Completed Day]]),1),"")</f>
        <v>41334</v>
      </c>
      <c r="T2580" s="6">
        <f>IFERROR(DATE(YEAR(Incoming_Data[[#This Row],[Confirmed Day]]),MONTH(Incoming_Data[[#This Row],[Confirmed Day]]),1),"")</f>
        <v>41365</v>
      </c>
      <c r="U2580" s="12">
        <f>IF(ISNUMBER(Incoming_Data[[#This Row],[Completed Day]]),1,0)</f>
        <v>1</v>
      </c>
      <c r="V2580" s="12">
        <f>IF(ISNUMBER(Incoming_Data[[#This Row],[Confirmed Day]]),1,0)</f>
        <v>1</v>
      </c>
      <c r="X2580" t="s">
        <v>12228</v>
      </c>
      <c r="Y2580" s="36">
        <v>41419</v>
      </c>
    </row>
    <row r="2581" spans="2:25" x14ac:dyDescent="0.25">
      <c r="B2581" s="24" t="s">
        <v>35</v>
      </c>
      <c r="C2581" s="24" t="s">
        <v>21</v>
      </c>
      <c r="D2581" s="24" t="s">
        <v>2213</v>
      </c>
      <c r="E2581" s="24" t="s">
        <v>9349</v>
      </c>
      <c r="F2581" s="24" t="s">
        <v>1600</v>
      </c>
      <c r="G2581" s="36">
        <v>41332</v>
      </c>
      <c r="H2581" s="36">
        <v>41332</v>
      </c>
      <c r="I2581" s="12">
        <v>3</v>
      </c>
      <c r="J2581" s="12">
        <v>3</v>
      </c>
      <c r="K2581" s="12">
        <v>3</v>
      </c>
      <c r="L2581" s="24" t="s">
        <v>10597</v>
      </c>
      <c r="M2581" t="str">
        <f>VLOOKUP(LEFT(Incoming_Data[[#This Row],[Object ID]],1),Lookup[#All],2,FALSE)</f>
        <v>Service Request</v>
      </c>
      <c r="N2581" s="36">
        <f>IFERROR(VLOOKUP(Incoming_Data[[#This Row],[Object ID]],SP_Data[#All],2,FALSE),"")</f>
        <v>41353</v>
      </c>
      <c r="O2581" s="36">
        <f>IFERROR(VLOOKUP(Incoming_Data[[#This Row],[Object ID]],Finalized_Data[#All],2,FALSE),"")</f>
        <v>41384</v>
      </c>
      <c r="P25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1" s="6">
        <f>IFERROR(DATE(YEAR(Incoming_Data[[#This Row],[Incoming Day]]),MONTH(Incoming_Data[[#This Row],[Incoming Day]]),1),"")</f>
        <v>41306</v>
      </c>
      <c r="R2581" s="3">
        <f>DATE(YEAR(Incoming_Data[[#This Row],[Incoming Day]]),1,1)</f>
        <v>41275</v>
      </c>
      <c r="S2581" s="6">
        <f>IFERROR(DATE(YEAR(Incoming_Data[[#This Row],[Completed Day]]),MONTH(Incoming_Data[[#This Row],[Completed Day]]),1),"")</f>
        <v>41334</v>
      </c>
      <c r="T2581" s="6">
        <f>IFERROR(DATE(YEAR(Incoming_Data[[#This Row],[Confirmed Day]]),MONTH(Incoming_Data[[#This Row],[Confirmed Day]]),1),"")</f>
        <v>41365</v>
      </c>
      <c r="U2581" s="12">
        <f>IF(ISNUMBER(Incoming_Data[[#This Row],[Completed Day]]),1,0)</f>
        <v>1</v>
      </c>
      <c r="V2581" s="12">
        <f>IF(ISNUMBER(Incoming_Data[[#This Row],[Confirmed Day]]),1,0)</f>
        <v>1</v>
      </c>
      <c r="X2581" t="s">
        <v>1508</v>
      </c>
      <c r="Y2581" s="36">
        <v>41383</v>
      </c>
    </row>
    <row r="2582" spans="2:25" x14ac:dyDescent="0.25">
      <c r="B2582" s="24" t="s">
        <v>35</v>
      </c>
      <c r="C2582" s="24" t="s">
        <v>21</v>
      </c>
      <c r="D2582" s="24" t="s">
        <v>2213</v>
      </c>
      <c r="E2582" s="24" t="s">
        <v>9331</v>
      </c>
      <c r="F2582" s="24" t="s">
        <v>1600</v>
      </c>
      <c r="G2582" s="36">
        <v>41332</v>
      </c>
      <c r="H2582" s="36">
        <v>41332</v>
      </c>
      <c r="I2582" s="12">
        <v>3</v>
      </c>
      <c r="J2582" s="12">
        <v>3</v>
      </c>
      <c r="K2582" s="12">
        <v>3</v>
      </c>
      <c r="L2582" s="24" t="s">
        <v>10597</v>
      </c>
      <c r="M2582" t="str">
        <f>VLOOKUP(LEFT(Incoming_Data[[#This Row],[Object ID]],1),Lookup[#All],2,FALSE)</f>
        <v>Service Request</v>
      </c>
      <c r="N2582" s="36">
        <f>IFERROR(VLOOKUP(Incoming_Data[[#This Row],[Object ID]],SP_Data[#All],2,FALSE),"")</f>
        <v>41353</v>
      </c>
      <c r="O2582" s="36">
        <f>IFERROR(VLOOKUP(Incoming_Data[[#This Row],[Object ID]],Finalized_Data[#All],2,FALSE),"")</f>
        <v>41384</v>
      </c>
      <c r="P25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2" s="6">
        <f>IFERROR(DATE(YEAR(Incoming_Data[[#This Row],[Incoming Day]]),MONTH(Incoming_Data[[#This Row],[Incoming Day]]),1),"")</f>
        <v>41306</v>
      </c>
      <c r="R2582" s="3">
        <f>DATE(YEAR(Incoming_Data[[#This Row],[Incoming Day]]),1,1)</f>
        <v>41275</v>
      </c>
      <c r="S2582" s="6">
        <f>IFERROR(DATE(YEAR(Incoming_Data[[#This Row],[Completed Day]]),MONTH(Incoming_Data[[#This Row],[Completed Day]]),1),"")</f>
        <v>41334</v>
      </c>
      <c r="T2582" s="6">
        <f>IFERROR(DATE(YEAR(Incoming_Data[[#This Row],[Confirmed Day]]),MONTH(Incoming_Data[[#This Row],[Confirmed Day]]),1),"")</f>
        <v>41365</v>
      </c>
      <c r="U2582" s="12">
        <f>IF(ISNUMBER(Incoming_Data[[#This Row],[Completed Day]]),1,0)</f>
        <v>1</v>
      </c>
      <c r="V2582" s="12">
        <f>IF(ISNUMBER(Incoming_Data[[#This Row],[Confirmed Day]]),1,0)</f>
        <v>1</v>
      </c>
      <c r="X2582" t="s">
        <v>2055</v>
      </c>
      <c r="Y2582" s="36">
        <v>41383</v>
      </c>
    </row>
    <row r="2583" spans="2:25" x14ac:dyDescent="0.25">
      <c r="B2583" s="24" t="s">
        <v>35</v>
      </c>
      <c r="C2583" s="24" t="s">
        <v>21</v>
      </c>
      <c r="D2583" s="24" t="s">
        <v>2213</v>
      </c>
      <c r="E2583" s="24" t="s">
        <v>9338</v>
      </c>
      <c r="F2583" s="24" t="s">
        <v>1600</v>
      </c>
      <c r="G2583" s="36">
        <v>41332</v>
      </c>
      <c r="H2583" s="36">
        <v>41332</v>
      </c>
      <c r="I2583" s="12">
        <v>3</v>
      </c>
      <c r="J2583" s="12">
        <v>3</v>
      </c>
      <c r="K2583" s="12">
        <v>3</v>
      </c>
      <c r="L2583" s="24" t="s">
        <v>10597</v>
      </c>
      <c r="M2583" t="str">
        <f>VLOOKUP(LEFT(Incoming_Data[[#This Row],[Object ID]],1),Lookup[#All],2,FALSE)</f>
        <v>Service Request</v>
      </c>
      <c r="N2583" s="36">
        <f>IFERROR(VLOOKUP(Incoming_Data[[#This Row],[Object ID]],SP_Data[#All],2,FALSE),"")</f>
        <v>41353</v>
      </c>
      <c r="O2583" s="36">
        <f>IFERROR(VLOOKUP(Incoming_Data[[#This Row],[Object ID]],Finalized_Data[#All],2,FALSE),"")</f>
        <v>41384</v>
      </c>
      <c r="P25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3" s="6">
        <f>IFERROR(DATE(YEAR(Incoming_Data[[#This Row],[Incoming Day]]),MONTH(Incoming_Data[[#This Row],[Incoming Day]]),1),"")</f>
        <v>41306</v>
      </c>
      <c r="R2583" s="3">
        <f>DATE(YEAR(Incoming_Data[[#This Row],[Incoming Day]]),1,1)</f>
        <v>41275</v>
      </c>
      <c r="S2583" s="6">
        <f>IFERROR(DATE(YEAR(Incoming_Data[[#This Row],[Completed Day]]),MONTH(Incoming_Data[[#This Row],[Completed Day]]),1),"")</f>
        <v>41334</v>
      </c>
      <c r="T2583" s="6">
        <f>IFERROR(DATE(YEAR(Incoming_Data[[#This Row],[Confirmed Day]]),MONTH(Incoming_Data[[#This Row],[Confirmed Day]]),1),"")</f>
        <v>41365</v>
      </c>
      <c r="U2583" s="12">
        <f>IF(ISNUMBER(Incoming_Data[[#This Row],[Completed Day]]),1,0)</f>
        <v>1</v>
      </c>
      <c r="V2583" s="12">
        <f>IF(ISNUMBER(Incoming_Data[[#This Row],[Confirmed Day]]),1,0)</f>
        <v>1</v>
      </c>
      <c r="X2583" t="s">
        <v>2057</v>
      </c>
      <c r="Y2583" s="36">
        <v>41383</v>
      </c>
    </row>
    <row r="2584" spans="2:25" x14ac:dyDescent="0.25">
      <c r="B2584" s="24" t="s">
        <v>35</v>
      </c>
      <c r="C2584" s="24" t="s">
        <v>21</v>
      </c>
      <c r="D2584" s="24" t="s">
        <v>2213</v>
      </c>
      <c r="E2584" s="24" t="s">
        <v>9315</v>
      </c>
      <c r="F2584" s="24" t="s">
        <v>1600</v>
      </c>
      <c r="G2584" s="36">
        <v>41333</v>
      </c>
      <c r="H2584" s="36">
        <v>41333</v>
      </c>
      <c r="I2584" s="12">
        <v>3</v>
      </c>
      <c r="J2584" s="12">
        <v>3</v>
      </c>
      <c r="K2584" s="12">
        <v>3</v>
      </c>
      <c r="L2584" s="24" t="s">
        <v>10597</v>
      </c>
      <c r="M2584" t="str">
        <f>VLOOKUP(LEFT(Incoming_Data[[#This Row],[Object ID]],1),Lookup[#All],2,FALSE)</f>
        <v>Service Request</v>
      </c>
      <c r="N2584" s="36">
        <f>IFERROR(VLOOKUP(Incoming_Data[[#This Row],[Object ID]],SP_Data[#All],2,FALSE),"")</f>
        <v>41353</v>
      </c>
      <c r="O2584" s="36">
        <f>IFERROR(VLOOKUP(Incoming_Data[[#This Row],[Object ID]],Finalized_Data[#All],2,FALSE),"")</f>
        <v>41384</v>
      </c>
      <c r="P25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4" s="6">
        <f>IFERROR(DATE(YEAR(Incoming_Data[[#This Row],[Incoming Day]]),MONTH(Incoming_Data[[#This Row],[Incoming Day]]),1),"")</f>
        <v>41306</v>
      </c>
      <c r="R2584" s="3">
        <f>DATE(YEAR(Incoming_Data[[#This Row],[Incoming Day]]),1,1)</f>
        <v>41275</v>
      </c>
      <c r="S2584" s="6">
        <f>IFERROR(DATE(YEAR(Incoming_Data[[#This Row],[Completed Day]]),MONTH(Incoming_Data[[#This Row],[Completed Day]]),1),"")</f>
        <v>41334</v>
      </c>
      <c r="T2584" s="6">
        <f>IFERROR(DATE(YEAR(Incoming_Data[[#This Row],[Confirmed Day]]),MONTH(Incoming_Data[[#This Row],[Confirmed Day]]),1),"")</f>
        <v>41365</v>
      </c>
      <c r="U2584" s="12">
        <f>IF(ISNUMBER(Incoming_Data[[#This Row],[Completed Day]]),1,0)</f>
        <v>1</v>
      </c>
      <c r="V2584" s="12">
        <f>IF(ISNUMBER(Incoming_Data[[#This Row],[Confirmed Day]]),1,0)</f>
        <v>1</v>
      </c>
      <c r="X2584" t="s">
        <v>1701</v>
      </c>
      <c r="Y2584" s="36">
        <v>41422</v>
      </c>
    </row>
    <row r="2585" spans="2:25" x14ac:dyDescent="0.25">
      <c r="B2585" s="24" t="s">
        <v>35</v>
      </c>
      <c r="C2585" s="24" t="s">
        <v>21</v>
      </c>
      <c r="D2585" s="24" t="s">
        <v>2213</v>
      </c>
      <c r="E2585" s="24" t="s">
        <v>9318</v>
      </c>
      <c r="F2585" s="24" t="s">
        <v>1600</v>
      </c>
      <c r="G2585" s="36">
        <v>41333</v>
      </c>
      <c r="H2585" s="36">
        <v>41333</v>
      </c>
      <c r="I2585" s="12">
        <v>3</v>
      </c>
      <c r="J2585" s="12">
        <v>3</v>
      </c>
      <c r="K2585" s="12">
        <v>3</v>
      </c>
      <c r="L2585" s="24" t="s">
        <v>10597</v>
      </c>
      <c r="M2585" t="str">
        <f>VLOOKUP(LEFT(Incoming_Data[[#This Row],[Object ID]],1),Lookup[#All],2,FALSE)</f>
        <v>Service Request</v>
      </c>
      <c r="N2585" s="36">
        <f>IFERROR(VLOOKUP(Incoming_Data[[#This Row],[Object ID]],SP_Data[#All],2,FALSE),"")</f>
        <v>41353</v>
      </c>
      <c r="O2585" s="36">
        <f>IFERROR(VLOOKUP(Incoming_Data[[#This Row],[Object ID]],Finalized_Data[#All],2,FALSE),"")</f>
        <v>41384</v>
      </c>
      <c r="P25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5" s="6">
        <f>IFERROR(DATE(YEAR(Incoming_Data[[#This Row],[Incoming Day]]),MONTH(Incoming_Data[[#This Row],[Incoming Day]]),1),"")</f>
        <v>41306</v>
      </c>
      <c r="R2585" s="3">
        <f>DATE(YEAR(Incoming_Data[[#This Row],[Incoming Day]]),1,1)</f>
        <v>41275</v>
      </c>
      <c r="S2585" s="6">
        <f>IFERROR(DATE(YEAR(Incoming_Data[[#This Row],[Completed Day]]),MONTH(Incoming_Data[[#This Row],[Completed Day]]),1),"")</f>
        <v>41334</v>
      </c>
      <c r="T2585" s="6">
        <f>IFERROR(DATE(YEAR(Incoming_Data[[#This Row],[Confirmed Day]]),MONTH(Incoming_Data[[#This Row],[Confirmed Day]]),1),"")</f>
        <v>41365</v>
      </c>
      <c r="U2585" s="12">
        <f>IF(ISNUMBER(Incoming_Data[[#This Row],[Completed Day]]),1,0)</f>
        <v>1</v>
      </c>
      <c r="V2585" s="12">
        <f>IF(ISNUMBER(Incoming_Data[[#This Row],[Confirmed Day]]),1,0)</f>
        <v>1</v>
      </c>
      <c r="X2585" t="s">
        <v>2059</v>
      </c>
      <c r="Y2585" s="36">
        <v>41383</v>
      </c>
    </row>
    <row r="2586" spans="2:25" x14ac:dyDescent="0.25">
      <c r="B2586" s="24" t="s">
        <v>35</v>
      </c>
      <c r="C2586" s="24" t="s">
        <v>21</v>
      </c>
      <c r="D2586" s="24" t="s">
        <v>2213</v>
      </c>
      <c r="E2586" s="24" t="s">
        <v>9312</v>
      </c>
      <c r="F2586" s="24" t="s">
        <v>1600</v>
      </c>
      <c r="G2586" s="36">
        <v>41332</v>
      </c>
      <c r="H2586" s="36">
        <v>41332</v>
      </c>
      <c r="I2586" s="12">
        <v>3</v>
      </c>
      <c r="J2586" s="12">
        <v>3</v>
      </c>
      <c r="K2586" s="12">
        <v>3</v>
      </c>
      <c r="L2586" s="24" t="s">
        <v>10597</v>
      </c>
      <c r="M2586" t="str">
        <f>VLOOKUP(LEFT(Incoming_Data[[#This Row],[Object ID]],1),Lookup[#All],2,FALSE)</f>
        <v>Service Request</v>
      </c>
      <c r="N2586" s="36">
        <f>IFERROR(VLOOKUP(Incoming_Data[[#This Row],[Object ID]],SP_Data[#All],2,FALSE),"")</f>
        <v>41353</v>
      </c>
      <c r="O2586" s="36">
        <f>IFERROR(VLOOKUP(Incoming_Data[[#This Row],[Object ID]],Finalized_Data[#All],2,FALSE),"")</f>
        <v>41384</v>
      </c>
      <c r="P25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6" s="6">
        <f>IFERROR(DATE(YEAR(Incoming_Data[[#This Row],[Incoming Day]]),MONTH(Incoming_Data[[#This Row],[Incoming Day]]),1),"")</f>
        <v>41306</v>
      </c>
      <c r="R2586" s="3">
        <f>DATE(YEAR(Incoming_Data[[#This Row],[Incoming Day]]),1,1)</f>
        <v>41275</v>
      </c>
      <c r="S2586" s="6">
        <f>IFERROR(DATE(YEAR(Incoming_Data[[#This Row],[Completed Day]]),MONTH(Incoming_Data[[#This Row],[Completed Day]]),1),"")</f>
        <v>41334</v>
      </c>
      <c r="T2586" s="6">
        <f>IFERROR(DATE(YEAR(Incoming_Data[[#This Row],[Confirmed Day]]),MONTH(Incoming_Data[[#This Row],[Confirmed Day]]),1),"")</f>
        <v>41365</v>
      </c>
      <c r="U2586" s="12">
        <f>IF(ISNUMBER(Incoming_Data[[#This Row],[Completed Day]]),1,0)</f>
        <v>1</v>
      </c>
      <c r="V2586" s="12">
        <f>IF(ISNUMBER(Incoming_Data[[#This Row],[Confirmed Day]]),1,0)</f>
        <v>1</v>
      </c>
      <c r="X2586" t="s">
        <v>11923</v>
      </c>
      <c r="Y2586" s="36">
        <v>41428</v>
      </c>
    </row>
    <row r="2587" spans="2:25" x14ac:dyDescent="0.25">
      <c r="B2587" s="24" t="s">
        <v>35</v>
      </c>
      <c r="C2587" s="24" t="s">
        <v>21</v>
      </c>
      <c r="D2587" s="24" t="s">
        <v>2213</v>
      </c>
      <c r="E2587" s="24" t="s">
        <v>9282</v>
      </c>
      <c r="F2587" s="24" t="s">
        <v>12411</v>
      </c>
      <c r="G2587" s="36">
        <v>41333</v>
      </c>
      <c r="H2587" s="36">
        <v>41333</v>
      </c>
      <c r="I2587" s="12">
        <v>3</v>
      </c>
      <c r="J2587" s="12">
        <v>3</v>
      </c>
      <c r="K2587" s="12">
        <v>3</v>
      </c>
      <c r="L2587" s="24" t="s">
        <v>10597</v>
      </c>
      <c r="M2587" t="str">
        <f>VLOOKUP(LEFT(Incoming_Data[[#This Row],[Object ID]],1),Lookup[#All],2,FALSE)</f>
        <v>Service Request</v>
      </c>
      <c r="N2587" s="36">
        <f>IFERROR(VLOOKUP(Incoming_Data[[#This Row],[Object ID]],SP_Data[#All],2,FALSE),"")</f>
        <v>41353</v>
      </c>
      <c r="O2587" s="36">
        <f>IFERROR(VLOOKUP(Incoming_Data[[#This Row],[Object ID]],Finalized_Data[#All],2,FALSE),"")</f>
        <v>41384</v>
      </c>
      <c r="P25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7" s="6">
        <f>IFERROR(DATE(YEAR(Incoming_Data[[#This Row],[Incoming Day]]),MONTH(Incoming_Data[[#This Row],[Incoming Day]]),1),"")</f>
        <v>41306</v>
      </c>
      <c r="R2587" s="3">
        <f>DATE(YEAR(Incoming_Data[[#This Row],[Incoming Day]]),1,1)</f>
        <v>41275</v>
      </c>
      <c r="S2587" s="6">
        <f>IFERROR(DATE(YEAR(Incoming_Data[[#This Row],[Completed Day]]),MONTH(Incoming_Data[[#This Row],[Completed Day]]),1),"")</f>
        <v>41334</v>
      </c>
      <c r="T2587" s="6">
        <f>IFERROR(DATE(YEAR(Incoming_Data[[#This Row],[Confirmed Day]]),MONTH(Incoming_Data[[#This Row],[Confirmed Day]]),1),"")</f>
        <v>41365</v>
      </c>
      <c r="U2587" s="12">
        <f>IF(ISNUMBER(Incoming_Data[[#This Row],[Completed Day]]),1,0)</f>
        <v>1</v>
      </c>
      <c r="V2587" s="12">
        <f>IF(ISNUMBER(Incoming_Data[[#This Row],[Confirmed Day]]),1,0)</f>
        <v>1</v>
      </c>
      <c r="X2587" t="s">
        <v>2061</v>
      </c>
      <c r="Y2587" s="36">
        <v>41386</v>
      </c>
    </row>
    <row r="2588" spans="2:25" x14ac:dyDescent="0.25">
      <c r="B2588" s="24" t="s">
        <v>35</v>
      </c>
      <c r="C2588" s="24" t="s">
        <v>21</v>
      </c>
      <c r="D2588" s="24" t="s">
        <v>2213</v>
      </c>
      <c r="E2588" s="24" t="s">
        <v>9237</v>
      </c>
      <c r="F2588" s="24" t="s">
        <v>12412</v>
      </c>
      <c r="G2588" s="36">
        <v>41333</v>
      </c>
      <c r="H2588" s="36">
        <v>41333</v>
      </c>
      <c r="I2588" s="12">
        <v>3</v>
      </c>
      <c r="J2588" s="12">
        <v>3</v>
      </c>
      <c r="K2588" s="12">
        <v>3</v>
      </c>
      <c r="L2588" s="24" t="s">
        <v>10597</v>
      </c>
      <c r="M2588" t="str">
        <f>VLOOKUP(LEFT(Incoming_Data[[#This Row],[Object ID]],1),Lookup[#All],2,FALSE)</f>
        <v>Service Request</v>
      </c>
      <c r="N2588" s="36">
        <f>IFERROR(VLOOKUP(Incoming_Data[[#This Row],[Object ID]],SP_Data[#All],2,FALSE),"")</f>
        <v>41353</v>
      </c>
      <c r="O2588" s="36">
        <f>IFERROR(VLOOKUP(Incoming_Data[[#This Row],[Object ID]],Finalized_Data[#All],2,FALSE),"")</f>
        <v>41384</v>
      </c>
      <c r="P25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8" s="6">
        <f>IFERROR(DATE(YEAR(Incoming_Data[[#This Row],[Incoming Day]]),MONTH(Incoming_Data[[#This Row],[Incoming Day]]),1),"")</f>
        <v>41306</v>
      </c>
      <c r="R2588" s="3">
        <f>DATE(YEAR(Incoming_Data[[#This Row],[Incoming Day]]),1,1)</f>
        <v>41275</v>
      </c>
      <c r="S2588" s="6">
        <f>IFERROR(DATE(YEAR(Incoming_Data[[#This Row],[Completed Day]]),MONTH(Incoming_Data[[#This Row],[Completed Day]]),1),"")</f>
        <v>41334</v>
      </c>
      <c r="T2588" s="6">
        <f>IFERROR(DATE(YEAR(Incoming_Data[[#This Row],[Confirmed Day]]),MONTH(Incoming_Data[[#This Row],[Confirmed Day]]),1),"")</f>
        <v>41365</v>
      </c>
      <c r="U2588" s="12">
        <f>IF(ISNUMBER(Incoming_Data[[#This Row],[Completed Day]]),1,0)</f>
        <v>1</v>
      </c>
      <c r="V2588" s="12">
        <f>IF(ISNUMBER(Incoming_Data[[#This Row],[Confirmed Day]]),1,0)</f>
        <v>1</v>
      </c>
      <c r="X2588" t="s">
        <v>1164</v>
      </c>
      <c r="Y2588" s="36">
        <v>41383</v>
      </c>
    </row>
    <row r="2589" spans="2:25" x14ac:dyDescent="0.25">
      <c r="B2589" s="24" t="s">
        <v>35</v>
      </c>
      <c r="C2589" s="24" t="s">
        <v>21</v>
      </c>
      <c r="D2589" s="24" t="s">
        <v>2213</v>
      </c>
      <c r="E2589" s="24" t="s">
        <v>9176</v>
      </c>
      <c r="F2589" s="24" t="s">
        <v>12413</v>
      </c>
      <c r="G2589" s="36">
        <v>41333</v>
      </c>
      <c r="H2589" s="36">
        <v>41333</v>
      </c>
      <c r="I2589" s="12">
        <v>4</v>
      </c>
      <c r="J2589" s="12">
        <v>4</v>
      </c>
      <c r="K2589" s="12">
        <v>4</v>
      </c>
      <c r="L2589" s="24" t="s">
        <v>10597</v>
      </c>
      <c r="M2589" t="str">
        <f>VLOOKUP(LEFT(Incoming_Data[[#This Row],[Object ID]],1),Lookup[#All],2,FALSE)</f>
        <v>Service Request</v>
      </c>
      <c r="N2589" s="36">
        <f>IFERROR(VLOOKUP(Incoming_Data[[#This Row],[Object ID]],SP_Data[#All],2,FALSE),"")</f>
        <v>41353</v>
      </c>
      <c r="O2589" s="36">
        <f>IFERROR(VLOOKUP(Incoming_Data[[#This Row],[Object ID]],Finalized_Data[#All],2,FALSE),"")</f>
        <v>41384</v>
      </c>
      <c r="P25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89" s="6">
        <f>IFERROR(DATE(YEAR(Incoming_Data[[#This Row],[Incoming Day]]),MONTH(Incoming_Data[[#This Row],[Incoming Day]]),1),"")</f>
        <v>41306</v>
      </c>
      <c r="R2589" s="3">
        <f>DATE(YEAR(Incoming_Data[[#This Row],[Incoming Day]]),1,1)</f>
        <v>41275</v>
      </c>
      <c r="S2589" s="6">
        <f>IFERROR(DATE(YEAR(Incoming_Data[[#This Row],[Completed Day]]),MONTH(Incoming_Data[[#This Row],[Completed Day]]),1),"")</f>
        <v>41334</v>
      </c>
      <c r="T2589" s="6">
        <f>IFERROR(DATE(YEAR(Incoming_Data[[#This Row],[Confirmed Day]]),MONTH(Incoming_Data[[#This Row],[Confirmed Day]]),1),"")</f>
        <v>41365</v>
      </c>
      <c r="U2589" s="12">
        <f>IF(ISNUMBER(Incoming_Data[[#This Row],[Completed Day]]),1,0)</f>
        <v>1</v>
      </c>
      <c r="V2589" s="12">
        <f>IF(ISNUMBER(Incoming_Data[[#This Row],[Confirmed Day]]),1,0)</f>
        <v>1</v>
      </c>
      <c r="X2589" t="s">
        <v>2063</v>
      </c>
      <c r="Y2589" s="36">
        <v>41383</v>
      </c>
    </row>
    <row r="2590" spans="2:25" x14ac:dyDescent="0.25">
      <c r="B2590" s="24" t="s">
        <v>35</v>
      </c>
      <c r="C2590" s="24" t="s">
        <v>21</v>
      </c>
      <c r="D2590" s="24" t="s">
        <v>2213</v>
      </c>
      <c r="E2590" s="24" t="s">
        <v>9139</v>
      </c>
      <c r="F2590" s="24" t="s">
        <v>1600</v>
      </c>
      <c r="G2590" s="36">
        <v>41332</v>
      </c>
      <c r="H2590" s="36">
        <v>41332</v>
      </c>
      <c r="I2590" s="12">
        <v>4</v>
      </c>
      <c r="J2590" s="12">
        <v>4</v>
      </c>
      <c r="K2590" s="12">
        <v>4</v>
      </c>
      <c r="L2590" s="24" t="s">
        <v>10597</v>
      </c>
      <c r="M2590" t="str">
        <f>VLOOKUP(LEFT(Incoming_Data[[#This Row],[Object ID]],1),Lookup[#All],2,FALSE)</f>
        <v>Service Request</v>
      </c>
      <c r="N2590" s="36">
        <f>IFERROR(VLOOKUP(Incoming_Data[[#This Row],[Object ID]],SP_Data[#All],2,FALSE),"")</f>
        <v>41353</v>
      </c>
      <c r="O2590" s="36">
        <f>IFERROR(VLOOKUP(Incoming_Data[[#This Row],[Object ID]],Finalized_Data[#All],2,FALSE),"")</f>
        <v>41384</v>
      </c>
      <c r="P25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0" s="6">
        <f>IFERROR(DATE(YEAR(Incoming_Data[[#This Row],[Incoming Day]]),MONTH(Incoming_Data[[#This Row],[Incoming Day]]),1),"")</f>
        <v>41306</v>
      </c>
      <c r="R2590" s="3">
        <f>DATE(YEAR(Incoming_Data[[#This Row],[Incoming Day]]),1,1)</f>
        <v>41275</v>
      </c>
      <c r="S2590" s="6">
        <f>IFERROR(DATE(YEAR(Incoming_Data[[#This Row],[Completed Day]]),MONTH(Incoming_Data[[#This Row],[Completed Day]]),1),"")</f>
        <v>41334</v>
      </c>
      <c r="T2590" s="6">
        <f>IFERROR(DATE(YEAR(Incoming_Data[[#This Row],[Confirmed Day]]),MONTH(Incoming_Data[[#This Row],[Confirmed Day]]),1),"")</f>
        <v>41365</v>
      </c>
      <c r="U2590" s="12">
        <f>IF(ISNUMBER(Incoming_Data[[#This Row],[Completed Day]]),1,0)</f>
        <v>1</v>
      </c>
      <c r="V2590" s="12">
        <f>IF(ISNUMBER(Incoming_Data[[#This Row],[Confirmed Day]]),1,0)</f>
        <v>1</v>
      </c>
      <c r="X2590" t="s">
        <v>11642</v>
      </c>
      <c r="Y2590" s="36">
        <v>41408</v>
      </c>
    </row>
    <row r="2591" spans="2:25" x14ac:dyDescent="0.25">
      <c r="B2591" s="24" t="s">
        <v>35</v>
      </c>
      <c r="C2591" s="24" t="s">
        <v>21</v>
      </c>
      <c r="D2591" s="24" t="s">
        <v>2213</v>
      </c>
      <c r="E2591" s="24" t="s">
        <v>9066</v>
      </c>
      <c r="F2591" s="24" t="s">
        <v>1600</v>
      </c>
      <c r="G2591" s="36">
        <v>41332</v>
      </c>
      <c r="H2591" s="36">
        <v>41332</v>
      </c>
      <c r="I2591" s="12">
        <v>4</v>
      </c>
      <c r="J2591" s="12">
        <v>4</v>
      </c>
      <c r="K2591" s="12">
        <v>4</v>
      </c>
      <c r="L2591" s="24" t="s">
        <v>10597</v>
      </c>
      <c r="M2591" t="str">
        <f>VLOOKUP(LEFT(Incoming_Data[[#This Row],[Object ID]],1),Lookup[#All],2,FALSE)</f>
        <v>Service Request</v>
      </c>
      <c r="N2591" s="36">
        <f>IFERROR(VLOOKUP(Incoming_Data[[#This Row],[Object ID]],SP_Data[#All],2,FALSE),"")</f>
        <v>41353</v>
      </c>
      <c r="O2591" s="36">
        <f>IFERROR(VLOOKUP(Incoming_Data[[#This Row],[Object ID]],Finalized_Data[#All],2,FALSE),"")</f>
        <v>41384</v>
      </c>
      <c r="P25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1" s="6">
        <f>IFERROR(DATE(YEAR(Incoming_Data[[#This Row],[Incoming Day]]),MONTH(Incoming_Data[[#This Row],[Incoming Day]]),1),"")</f>
        <v>41306</v>
      </c>
      <c r="R2591" s="3">
        <f>DATE(YEAR(Incoming_Data[[#This Row],[Incoming Day]]),1,1)</f>
        <v>41275</v>
      </c>
      <c r="S2591" s="6">
        <f>IFERROR(DATE(YEAR(Incoming_Data[[#This Row],[Completed Day]]),MONTH(Incoming_Data[[#This Row],[Completed Day]]),1),"")</f>
        <v>41334</v>
      </c>
      <c r="T2591" s="6">
        <f>IFERROR(DATE(YEAR(Incoming_Data[[#This Row],[Confirmed Day]]),MONTH(Incoming_Data[[#This Row],[Confirmed Day]]),1),"")</f>
        <v>41365</v>
      </c>
      <c r="U2591" s="12">
        <f>IF(ISNUMBER(Incoming_Data[[#This Row],[Completed Day]]),1,0)</f>
        <v>1</v>
      </c>
      <c r="V2591" s="12">
        <f>IF(ISNUMBER(Incoming_Data[[#This Row],[Confirmed Day]]),1,0)</f>
        <v>1</v>
      </c>
      <c r="X2591" t="s">
        <v>1510</v>
      </c>
      <c r="Y2591" s="36">
        <v>41393</v>
      </c>
    </row>
    <row r="2592" spans="2:25" x14ac:dyDescent="0.25">
      <c r="B2592" s="24" t="s">
        <v>35</v>
      </c>
      <c r="C2592" s="24" t="s">
        <v>21</v>
      </c>
      <c r="D2592" s="24" t="s">
        <v>2213</v>
      </c>
      <c r="E2592" s="24" t="s">
        <v>8954</v>
      </c>
      <c r="F2592" s="24" t="s">
        <v>12413</v>
      </c>
      <c r="G2592" s="36">
        <v>41337</v>
      </c>
      <c r="H2592" s="36">
        <v>41337</v>
      </c>
      <c r="I2592" s="12">
        <v>3</v>
      </c>
      <c r="J2592" s="12">
        <v>3</v>
      </c>
      <c r="K2592" s="12">
        <v>3</v>
      </c>
      <c r="L2592" s="24" t="s">
        <v>10597</v>
      </c>
      <c r="M2592" t="str">
        <f>VLOOKUP(LEFT(Incoming_Data[[#This Row],[Object ID]],1),Lookup[#All],2,FALSE)</f>
        <v>Service Request</v>
      </c>
      <c r="N2592" s="36">
        <f>IFERROR(VLOOKUP(Incoming_Data[[#This Row],[Object ID]],SP_Data[#All],2,FALSE),"")</f>
        <v>41353</v>
      </c>
      <c r="O2592" s="36">
        <f>IFERROR(VLOOKUP(Incoming_Data[[#This Row],[Object ID]],Finalized_Data[#All],2,FALSE),"")</f>
        <v>41384</v>
      </c>
      <c r="P25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2" s="6">
        <f>IFERROR(DATE(YEAR(Incoming_Data[[#This Row],[Incoming Day]]),MONTH(Incoming_Data[[#This Row],[Incoming Day]]),1),"")</f>
        <v>41334</v>
      </c>
      <c r="R2592" s="3">
        <f>DATE(YEAR(Incoming_Data[[#This Row],[Incoming Day]]),1,1)</f>
        <v>41275</v>
      </c>
      <c r="S2592" s="6">
        <f>IFERROR(DATE(YEAR(Incoming_Data[[#This Row],[Completed Day]]),MONTH(Incoming_Data[[#This Row],[Completed Day]]),1),"")</f>
        <v>41334</v>
      </c>
      <c r="T2592" s="6">
        <f>IFERROR(DATE(YEAR(Incoming_Data[[#This Row],[Confirmed Day]]),MONTH(Incoming_Data[[#This Row],[Confirmed Day]]),1),"")</f>
        <v>41365</v>
      </c>
      <c r="U2592" s="12">
        <f>IF(ISNUMBER(Incoming_Data[[#This Row],[Completed Day]]),1,0)</f>
        <v>1</v>
      </c>
      <c r="V2592" s="12">
        <f>IF(ISNUMBER(Incoming_Data[[#This Row],[Confirmed Day]]),1,0)</f>
        <v>1</v>
      </c>
      <c r="X2592" t="s">
        <v>1864</v>
      </c>
      <c r="Y2592" s="36">
        <v>41403</v>
      </c>
    </row>
    <row r="2593" spans="2:25" x14ac:dyDescent="0.25">
      <c r="B2593" s="24" t="s">
        <v>35</v>
      </c>
      <c r="C2593" s="24" t="s">
        <v>21</v>
      </c>
      <c r="D2593" s="24" t="s">
        <v>2213</v>
      </c>
      <c r="E2593" s="24" t="s">
        <v>8572</v>
      </c>
      <c r="F2593" s="24" t="s">
        <v>12414</v>
      </c>
      <c r="G2593" s="36">
        <v>41341</v>
      </c>
      <c r="H2593" s="36">
        <v>41341</v>
      </c>
      <c r="I2593" s="12">
        <v>2</v>
      </c>
      <c r="J2593" s="12">
        <v>2</v>
      </c>
      <c r="K2593" s="12">
        <v>2</v>
      </c>
      <c r="L2593" s="24" t="s">
        <v>10597</v>
      </c>
      <c r="M2593" t="str">
        <f>VLOOKUP(LEFT(Incoming_Data[[#This Row],[Object ID]],1),Lookup[#All],2,FALSE)</f>
        <v>Service Request</v>
      </c>
      <c r="N2593" s="36">
        <f>IFERROR(VLOOKUP(Incoming_Data[[#This Row],[Object ID]],SP_Data[#All],2,FALSE),"")</f>
        <v>41353</v>
      </c>
      <c r="O2593" s="36">
        <f>IFERROR(VLOOKUP(Incoming_Data[[#This Row],[Object ID]],Finalized_Data[#All],2,FALSE),"")</f>
        <v>41384</v>
      </c>
      <c r="P25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3" s="6">
        <f>IFERROR(DATE(YEAR(Incoming_Data[[#This Row],[Incoming Day]]),MONTH(Incoming_Data[[#This Row],[Incoming Day]]),1),"")</f>
        <v>41334</v>
      </c>
      <c r="R2593" s="3">
        <f>DATE(YEAR(Incoming_Data[[#This Row],[Incoming Day]]),1,1)</f>
        <v>41275</v>
      </c>
      <c r="S2593" s="6">
        <f>IFERROR(DATE(YEAR(Incoming_Data[[#This Row],[Completed Day]]),MONTH(Incoming_Data[[#This Row],[Completed Day]]),1),"")</f>
        <v>41334</v>
      </c>
      <c r="T2593" s="6">
        <f>IFERROR(DATE(YEAR(Incoming_Data[[#This Row],[Confirmed Day]]),MONTH(Incoming_Data[[#This Row],[Confirmed Day]]),1),"")</f>
        <v>41365</v>
      </c>
      <c r="U2593" s="12">
        <f>IF(ISNUMBER(Incoming_Data[[#This Row],[Completed Day]]),1,0)</f>
        <v>1</v>
      </c>
      <c r="V2593" s="12">
        <f>IF(ISNUMBER(Incoming_Data[[#This Row],[Confirmed Day]]),1,0)</f>
        <v>1</v>
      </c>
      <c r="X2593" t="s">
        <v>1512</v>
      </c>
      <c r="Y2593" s="36">
        <v>41384</v>
      </c>
    </row>
    <row r="2594" spans="2:25" x14ac:dyDescent="0.25">
      <c r="B2594" s="24" t="s">
        <v>35</v>
      </c>
      <c r="C2594" s="24" t="s">
        <v>21</v>
      </c>
      <c r="D2594" s="24" t="s">
        <v>2213</v>
      </c>
      <c r="E2594" s="24" t="s">
        <v>8570</v>
      </c>
      <c r="F2594" s="24" t="s">
        <v>43</v>
      </c>
      <c r="G2594" s="36">
        <v>41341</v>
      </c>
      <c r="H2594" s="36">
        <v>41341</v>
      </c>
      <c r="I2594" s="12">
        <v>3</v>
      </c>
      <c r="J2594" s="12">
        <v>3</v>
      </c>
      <c r="K2594" s="12">
        <v>3</v>
      </c>
      <c r="L2594" s="24" t="s">
        <v>10597</v>
      </c>
      <c r="M2594" t="str">
        <f>VLOOKUP(LEFT(Incoming_Data[[#This Row],[Object ID]],1),Lookup[#All],2,FALSE)</f>
        <v>Service Request</v>
      </c>
      <c r="N2594" s="36">
        <f>IFERROR(VLOOKUP(Incoming_Data[[#This Row],[Object ID]],SP_Data[#All],2,FALSE),"")</f>
        <v>41353</v>
      </c>
      <c r="O2594" s="36">
        <f>IFERROR(VLOOKUP(Incoming_Data[[#This Row],[Object ID]],Finalized_Data[#All],2,FALSE),"")</f>
        <v>41384</v>
      </c>
      <c r="P25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4" s="6">
        <f>IFERROR(DATE(YEAR(Incoming_Data[[#This Row],[Incoming Day]]),MONTH(Incoming_Data[[#This Row],[Incoming Day]]),1),"")</f>
        <v>41334</v>
      </c>
      <c r="R2594" s="3">
        <f>DATE(YEAR(Incoming_Data[[#This Row],[Incoming Day]]),1,1)</f>
        <v>41275</v>
      </c>
      <c r="S2594" s="6">
        <f>IFERROR(DATE(YEAR(Incoming_Data[[#This Row],[Completed Day]]),MONTH(Incoming_Data[[#This Row],[Completed Day]]),1),"")</f>
        <v>41334</v>
      </c>
      <c r="T2594" s="6">
        <f>IFERROR(DATE(YEAR(Incoming_Data[[#This Row],[Confirmed Day]]),MONTH(Incoming_Data[[#This Row],[Confirmed Day]]),1),"")</f>
        <v>41365</v>
      </c>
      <c r="U2594" s="12">
        <f>IF(ISNUMBER(Incoming_Data[[#This Row],[Completed Day]]),1,0)</f>
        <v>1</v>
      </c>
      <c r="V2594" s="12">
        <f>IF(ISNUMBER(Incoming_Data[[#This Row],[Confirmed Day]]),1,0)</f>
        <v>1</v>
      </c>
      <c r="X2594" t="s">
        <v>2065</v>
      </c>
      <c r="Y2594" s="36">
        <v>41386</v>
      </c>
    </row>
    <row r="2595" spans="2:25" x14ac:dyDescent="0.25">
      <c r="B2595" s="24" t="s">
        <v>35</v>
      </c>
      <c r="C2595" s="24" t="s">
        <v>21</v>
      </c>
      <c r="D2595" s="24" t="s">
        <v>2213</v>
      </c>
      <c r="E2595" s="24" t="s">
        <v>8566</v>
      </c>
      <c r="F2595" s="24" t="s">
        <v>43</v>
      </c>
      <c r="G2595" s="36">
        <v>41341</v>
      </c>
      <c r="H2595" s="36">
        <v>41341</v>
      </c>
      <c r="I2595" s="12">
        <v>3</v>
      </c>
      <c r="J2595" s="12">
        <v>3</v>
      </c>
      <c r="K2595" s="12">
        <v>3</v>
      </c>
      <c r="L2595" s="24" t="s">
        <v>10597</v>
      </c>
      <c r="M2595" t="str">
        <f>VLOOKUP(LEFT(Incoming_Data[[#This Row],[Object ID]],1),Lookup[#All],2,FALSE)</f>
        <v>Service Request</v>
      </c>
      <c r="N2595" s="36">
        <f>IFERROR(VLOOKUP(Incoming_Data[[#This Row],[Object ID]],SP_Data[#All],2,FALSE),"")</f>
        <v>41353</v>
      </c>
      <c r="O2595" s="36">
        <f>IFERROR(VLOOKUP(Incoming_Data[[#This Row],[Object ID]],Finalized_Data[#All],2,FALSE),"")</f>
        <v>41384</v>
      </c>
      <c r="P25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5" s="6">
        <f>IFERROR(DATE(YEAR(Incoming_Data[[#This Row],[Incoming Day]]),MONTH(Incoming_Data[[#This Row],[Incoming Day]]),1),"")</f>
        <v>41334</v>
      </c>
      <c r="R2595" s="3">
        <f>DATE(YEAR(Incoming_Data[[#This Row],[Incoming Day]]),1,1)</f>
        <v>41275</v>
      </c>
      <c r="S2595" s="6">
        <f>IFERROR(DATE(YEAR(Incoming_Data[[#This Row],[Completed Day]]),MONTH(Incoming_Data[[#This Row],[Completed Day]]),1),"")</f>
        <v>41334</v>
      </c>
      <c r="T2595" s="6">
        <f>IFERROR(DATE(YEAR(Incoming_Data[[#This Row],[Confirmed Day]]),MONTH(Incoming_Data[[#This Row],[Confirmed Day]]),1),"")</f>
        <v>41365</v>
      </c>
      <c r="U2595" s="12">
        <f>IF(ISNUMBER(Incoming_Data[[#This Row],[Completed Day]]),1,0)</f>
        <v>1</v>
      </c>
      <c r="V2595" s="12">
        <f>IF(ISNUMBER(Incoming_Data[[#This Row],[Confirmed Day]]),1,0)</f>
        <v>1</v>
      </c>
      <c r="X2595" t="s">
        <v>2067</v>
      </c>
      <c r="Y2595" s="36">
        <v>41386</v>
      </c>
    </row>
    <row r="2596" spans="2:25" x14ac:dyDescent="0.25">
      <c r="B2596" s="24" t="s">
        <v>35</v>
      </c>
      <c r="C2596" s="24" t="s">
        <v>21</v>
      </c>
      <c r="D2596" s="24" t="s">
        <v>2213</v>
      </c>
      <c r="E2596" s="24" t="s">
        <v>8487</v>
      </c>
      <c r="F2596" s="24" t="s">
        <v>1600</v>
      </c>
      <c r="G2596" s="36">
        <v>41341</v>
      </c>
      <c r="H2596" s="36">
        <v>41341</v>
      </c>
      <c r="I2596" s="12">
        <v>3</v>
      </c>
      <c r="J2596" s="12">
        <v>3</v>
      </c>
      <c r="K2596" s="12">
        <v>3</v>
      </c>
      <c r="L2596" s="24" t="s">
        <v>10597</v>
      </c>
      <c r="M2596" t="str">
        <f>VLOOKUP(LEFT(Incoming_Data[[#This Row],[Object ID]],1),Lookup[#All],2,FALSE)</f>
        <v>Service Request</v>
      </c>
      <c r="N2596" s="36">
        <f>IFERROR(VLOOKUP(Incoming_Data[[#This Row],[Object ID]],SP_Data[#All],2,FALSE),"")</f>
        <v>41353</v>
      </c>
      <c r="O2596" s="36">
        <f>IFERROR(VLOOKUP(Incoming_Data[[#This Row],[Object ID]],Finalized_Data[#All],2,FALSE),"")</f>
        <v>41384</v>
      </c>
      <c r="P25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6" s="6">
        <f>IFERROR(DATE(YEAR(Incoming_Data[[#This Row],[Incoming Day]]),MONTH(Incoming_Data[[#This Row],[Incoming Day]]),1),"")</f>
        <v>41334</v>
      </c>
      <c r="R2596" s="3">
        <f>DATE(YEAR(Incoming_Data[[#This Row],[Incoming Day]]),1,1)</f>
        <v>41275</v>
      </c>
      <c r="S2596" s="6">
        <f>IFERROR(DATE(YEAR(Incoming_Data[[#This Row],[Completed Day]]),MONTH(Incoming_Data[[#This Row],[Completed Day]]),1),"")</f>
        <v>41334</v>
      </c>
      <c r="T2596" s="6">
        <f>IFERROR(DATE(YEAR(Incoming_Data[[#This Row],[Confirmed Day]]),MONTH(Incoming_Data[[#This Row],[Confirmed Day]]),1),"")</f>
        <v>41365</v>
      </c>
      <c r="U2596" s="12">
        <f>IF(ISNUMBER(Incoming_Data[[#This Row],[Completed Day]]),1,0)</f>
        <v>1</v>
      </c>
      <c r="V2596" s="12">
        <f>IF(ISNUMBER(Incoming_Data[[#This Row],[Confirmed Day]]),1,0)</f>
        <v>1</v>
      </c>
      <c r="X2596" t="s">
        <v>2069</v>
      </c>
      <c r="Y2596" s="36">
        <v>41386</v>
      </c>
    </row>
    <row r="2597" spans="2:25" x14ac:dyDescent="0.25">
      <c r="B2597" s="24" t="s">
        <v>35</v>
      </c>
      <c r="C2597" s="24" t="s">
        <v>21</v>
      </c>
      <c r="D2597" s="24" t="s">
        <v>2213</v>
      </c>
      <c r="E2597" s="24" t="s">
        <v>8484</v>
      </c>
      <c r="F2597" s="24" t="s">
        <v>1600</v>
      </c>
      <c r="G2597" s="36">
        <v>41341</v>
      </c>
      <c r="H2597" s="36">
        <v>41341</v>
      </c>
      <c r="I2597" s="12">
        <v>3</v>
      </c>
      <c r="J2597" s="12">
        <v>3</v>
      </c>
      <c r="K2597" s="12">
        <v>3</v>
      </c>
      <c r="L2597" s="24" t="s">
        <v>10597</v>
      </c>
      <c r="M2597" t="str">
        <f>VLOOKUP(LEFT(Incoming_Data[[#This Row],[Object ID]],1),Lookup[#All],2,FALSE)</f>
        <v>Service Request</v>
      </c>
      <c r="N2597" s="36">
        <f>IFERROR(VLOOKUP(Incoming_Data[[#This Row],[Object ID]],SP_Data[#All],2,FALSE),"")</f>
        <v>41353</v>
      </c>
      <c r="O2597" s="36">
        <f>IFERROR(VLOOKUP(Incoming_Data[[#This Row],[Object ID]],Finalized_Data[#All],2,FALSE),"")</f>
        <v>41384</v>
      </c>
      <c r="P25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7" s="6">
        <f>IFERROR(DATE(YEAR(Incoming_Data[[#This Row],[Incoming Day]]),MONTH(Incoming_Data[[#This Row],[Incoming Day]]),1),"")</f>
        <v>41334</v>
      </c>
      <c r="R2597" s="3">
        <f>DATE(YEAR(Incoming_Data[[#This Row],[Incoming Day]]),1,1)</f>
        <v>41275</v>
      </c>
      <c r="S2597" s="6">
        <f>IFERROR(DATE(YEAR(Incoming_Data[[#This Row],[Completed Day]]),MONTH(Incoming_Data[[#This Row],[Completed Day]]),1),"")</f>
        <v>41334</v>
      </c>
      <c r="T2597" s="6">
        <f>IFERROR(DATE(YEAR(Incoming_Data[[#This Row],[Confirmed Day]]),MONTH(Incoming_Data[[#This Row],[Confirmed Day]]),1),"")</f>
        <v>41365</v>
      </c>
      <c r="U2597" s="12">
        <f>IF(ISNUMBER(Incoming_Data[[#This Row],[Completed Day]]),1,0)</f>
        <v>1</v>
      </c>
      <c r="V2597" s="12">
        <f>IF(ISNUMBER(Incoming_Data[[#This Row],[Confirmed Day]]),1,0)</f>
        <v>1</v>
      </c>
      <c r="X2597" t="s">
        <v>1166</v>
      </c>
      <c r="Y2597" s="36">
        <v>41396</v>
      </c>
    </row>
    <row r="2598" spans="2:25" x14ac:dyDescent="0.25">
      <c r="B2598" s="24" t="s">
        <v>35</v>
      </c>
      <c r="C2598" s="24" t="s">
        <v>21</v>
      </c>
      <c r="D2598" s="24" t="s">
        <v>2213</v>
      </c>
      <c r="E2598" s="24" t="s">
        <v>8478</v>
      </c>
      <c r="F2598" s="24" t="s">
        <v>43</v>
      </c>
      <c r="G2598" s="36">
        <v>41341</v>
      </c>
      <c r="H2598" s="36">
        <v>41341</v>
      </c>
      <c r="I2598" s="12">
        <v>3</v>
      </c>
      <c r="J2598" s="12">
        <v>3</v>
      </c>
      <c r="K2598" s="12">
        <v>3</v>
      </c>
      <c r="L2598" s="24" t="s">
        <v>10597</v>
      </c>
      <c r="M2598" t="str">
        <f>VLOOKUP(LEFT(Incoming_Data[[#This Row],[Object ID]],1),Lookup[#All],2,FALSE)</f>
        <v>Service Request</v>
      </c>
      <c r="N2598" s="36">
        <f>IFERROR(VLOOKUP(Incoming_Data[[#This Row],[Object ID]],SP_Data[#All],2,FALSE),"")</f>
        <v>41353</v>
      </c>
      <c r="O2598" s="36">
        <f>IFERROR(VLOOKUP(Incoming_Data[[#This Row],[Object ID]],Finalized_Data[#All],2,FALSE),"")</f>
        <v>41384</v>
      </c>
      <c r="P25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8" s="6">
        <f>IFERROR(DATE(YEAR(Incoming_Data[[#This Row],[Incoming Day]]),MONTH(Incoming_Data[[#This Row],[Incoming Day]]),1),"")</f>
        <v>41334</v>
      </c>
      <c r="R2598" s="3">
        <f>DATE(YEAR(Incoming_Data[[#This Row],[Incoming Day]]),1,1)</f>
        <v>41275</v>
      </c>
      <c r="S2598" s="6">
        <f>IFERROR(DATE(YEAR(Incoming_Data[[#This Row],[Completed Day]]),MONTH(Incoming_Data[[#This Row],[Completed Day]]),1),"")</f>
        <v>41334</v>
      </c>
      <c r="T2598" s="6">
        <f>IFERROR(DATE(YEAR(Incoming_Data[[#This Row],[Confirmed Day]]),MONTH(Incoming_Data[[#This Row],[Confirmed Day]]),1),"")</f>
        <v>41365</v>
      </c>
      <c r="U2598" s="12">
        <f>IF(ISNUMBER(Incoming_Data[[#This Row],[Completed Day]]),1,0)</f>
        <v>1</v>
      </c>
      <c r="V2598" s="12">
        <f>IF(ISNUMBER(Incoming_Data[[#This Row],[Confirmed Day]]),1,0)</f>
        <v>1</v>
      </c>
      <c r="X2598" t="s">
        <v>1514</v>
      </c>
      <c r="Y2598" s="36">
        <v>41386</v>
      </c>
    </row>
    <row r="2599" spans="2:25" x14ac:dyDescent="0.25">
      <c r="B2599" s="24" t="s">
        <v>35</v>
      </c>
      <c r="C2599" s="24" t="s">
        <v>21</v>
      </c>
      <c r="D2599" s="24" t="s">
        <v>2213</v>
      </c>
      <c r="E2599" s="24" t="s">
        <v>8460</v>
      </c>
      <c r="F2599" s="24" t="s">
        <v>43</v>
      </c>
      <c r="G2599" s="36">
        <v>41341</v>
      </c>
      <c r="H2599" s="36">
        <v>41341</v>
      </c>
      <c r="I2599" s="12">
        <v>3</v>
      </c>
      <c r="J2599" s="12">
        <v>3</v>
      </c>
      <c r="K2599" s="12">
        <v>3</v>
      </c>
      <c r="L2599" s="24" t="s">
        <v>10597</v>
      </c>
      <c r="M2599" t="str">
        <f>VLOOKUP(LEFT(Incoming_Data[[#This Row],[Object ID]],1),Lookup[#All],2,FALSE)</f>
        <v>Service Request</v>
      </c>
      <c r="N2599" s="36">
        <f>IFERROR(VLOOKUP(Incoming_Data[[#This Row],[Object ID]],SP_Data[#All],2,FALSE),"")</f>
        <v>41353</v>
      </c>
      <c r="O2599" s="36">
        <f>IFERROR(VLOOKUP(Incoming_Data[[#This Row],[Object ID]],Finalized_Data[#All],2,FALSE),"")</f>
        <v>41384</v>
      </c>
      <c r="P25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599" s="6">
        <f>IFERROR(DATE(YEAR(Incoming_Data[[#This Row],[Incoming Day]]),MONTH(Incoming_Data[[#This Row],[Incoming Day]]),1),"")</f>
        <v>41334</v>
      </c>
      <c r="R2599" s="3">
        <f>DATE(YEAR(Incoming_Data[[#This Row],[Incoming Day]]),1,1)</f>
        <v>41275</v>
      </c>
      <c r="S2599" s="6">
        <f>IFERROR(DATE(YEAR(Incoming_Data[[#This Row],[Completed Day]]),MONTH(Incoming_Data[[#This Row],[Completed Day]]),1),"")</f>
        <v>41334</v>
      </c>
      <c r="T2599" s="6">
        <f>IFERROR(DATE(YEAR(Incoming_Data[[#This Row],[Confirmed Day]]),MONTH(Incoming_Data[[#This Row],[Confirmed Day]]),1),"")</f>
        <v>41365</v>
      </c>
      <c r="U2599" s="12">
        <f>IF(ISNUMBER(Incoming_Data[[#This Row],[Completed Day]]),1,0)</f>
        <v>1</v>
      </c>
      <c r="V2599" s="12">
        <f>IF(ISNUMBER(Incoming_Data[[#This Row],[Confirmed Day]]),1,0)</f>
        <v>1</v>
      </c>
      <c r="X2599" t="s">
        <v>1170</v>
      </c>
      <c r="Y2599" s="36">
        <v>41402</v>
      </c>
    </row>
    <row r="2600" spans="2:25" x14ac:dyDescent="0.25">
      <c r="B2600" s="24" t="s">
        <v>35</v>
      </c>
      <c r="C2600" s="24" t="s">
        <v>21</v>
      </c>
      <c r="D2600" s="24" t="s">
        <v>2213</v>
      </c>
      <c r="E2600" s="24" t="s">
        <v>8292</v>
      </c>
      <c r="F2600" s="24" t="s">
        <v>1600</v>
      </c>
      <c r="G2600" s="36">
        <v>41344</v>
      </c>
      <c r="H2600" s="36">
        <v>41344</v>
      </c>
      <c r="I2600" s="12">
        <v>3</v>
      </c>
      <c r="J2600" s="12">
        <v>3</v>
      </c>
      <c r="K2600" s="12">
        <v>3</v>
      </c>
      <c r="L2600" s="24" t="s">
        <v>10597</v>
      </c>
      <c r="M2600" t="str">
        <f>VLOOKUP(LEFT(Incoming_Data[[#This Row],[Object ID]],1),Lookup[#All],2,FALSE)</f>
        <v>Service Request</v>
      </c>
      <c r="N2600" s="36">
        <f>IFERROR(VLOOKUP(Incoming_Data[[#This Row],[Object ID]],SP_Data[#All],2,FALSE),"")</f>
        <v>41353</v>
      </c>
      <c r="O2600" s="36">
        <f>IFERROR(VLOOKUP(Incoming_Data[[#This Row],[Object ID]],Finalized_Data[#All],2,FALSE),"")</f>
        <v>41384</v>
      </c>
      <c r="P26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0" s="6">
        <f>IFERROR(DATE(YEAR(Incoming_Data[[#This Row],[Incoming Day]]),MONTH(Incoming_Data[[#This Row],[Incoming Day]]),1),"")</f>
        <v>41334</v>
      </c>
      <c r="R2600" s="3">
        <f>DATE(YEAR(Incoming_Data[[#This Row],[Incoming Day]]),1,1)</f>
        <v>41275</v>
      </c>
      <c r="S2600" s="6">
        <f>IFERROR(DATE(YEAR(Incoming_Data[[#This Row],[Completed Day]]),MONTH(Incoming_Data[[#This Row],[Completed Day]]),1),"")</f>
        <v>41334</v>
      </c>
      <c r="T2600" s="6">
        <f>IFERROR(DATE(YEAR(Incoming_Data[[#This Row],[Confirmed Day]]),MONTH(Incoming_Data[[#This Row],[Confirmed Day]]),1),"")</f>
        <v>41365</v>
      </c>
      <c r="U2600" s="12">
        <f>IF(ISNUMBER(Incoming_Data[[#This Row],[Completed Day]]),1,0)</f>
        <v>1</v>
      </c>
      <c r="V2600" s="12">
        <f>IF(ISNUMBER(Incoming_Data[[#This Row],[Confirmed Day]]),1,0)</f>
        <v>1</v>
      </c>
      <c r="X2600" t="s">
        <v>1172</v>
      </c>
      <c r="Y2600" s="36">
        <v>41389</v>
      </c>
    </row>
    <row r="2601" spans="2:25" x14ac:dyDescent="0.25">
      <c r="B2601" s="24" t="s">
        <v>35</v>
      </c>
      <c r="C2601" s="24" t="s">
        <v>21</v>
      </c>
      <c r="D2601" s="24" t="s">
        <v>2213</v>
      </c>
      <c r="E2601" s="24" t="s">
        <v>8299</v>
      </c>
      <c r="F2601" s="24" t="s">
        <v>1600</v>
      </c>
      <c r="G2601" s="36">
        <v>41344</v>
      </c>
      <c r="H2601" s="36">
        <v>41344</v>
      </c>
      <c r="I2601" s="12">
        <v>3</v>
      </c>
      <c r="J2601" s="12">
        <v>3</v>
      </c>
      <c r="K2601" s="12">
        <v>3</v>
      </c>
      <c r="L2601" s="24" t="s">
        <v>10597</v>
      </c>
      <c r="M2601" t="str">
        <f>VLOOKUP(LEFT(Incoming_Data[[#This Row],[Object ID]],1),Lookup[#All],2,FALSE)</f>
        <v>Service Request</v>
      </c>
      <c r="N2601" s="36">
        <f>IFERROR(VLOOKUP(Incoming_Data[[#This Row],[Object ID]],SP_Data[#All],2,FALSE),"")</f>
        <v>41353</v>
      </c>
      <c r="O2601" s="36">
        <f>IFERROR(VLOOKUP(Incoming_Data[[#This Row],[Object ID]],Finalized_Data[#All],2,FALSE),"")</f>
        <v>41384</v>
      </c>
      <c r="P26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1" s="6">
        <f>IFERROR(DATE(YEAR(Incoming_Data[[#This Row],[Incoming Day]]),MONTH(Incoming_Data[[#This Row],[Incoming Day]]),1),"")</f>
        <v>41334</v>
      </c>
      <c r="R2601" s="3">
        <f>DATE(YEAR(Incoming_Data[[#This Row],[Incoming Day]]),1,1)</f>
        <v>41275</v>
      </c>
      <c r="S2601" s="6">
        <f>IFERROR(DATE(YEAR(Incoming_Data[[#This Row],[Completed Day]]),MONTH(Incoming_Data[[#This Row],[Completed Day]]),1),"")</f>
        <v>41334</v>
      </c>
      <c r="T2601" s="6">
        <f>IFERROR(DATE(YEAR(Incoming_Data[[#This Row],[Confirmed Day]]),MONTH(Incoming_Data[[#This Row],[Confirmed Day]]),1),"")</f>
        <v>41365</v>
      </c>
      <c r="U2601" s="12">
        <f>IF(ISNUMBER(Incoming_Data[[#This Row],[Completed Day]]),1,0)</f>
        <v>1</v>
      </c>
      <c r="V2601" s="12">
        <f>IF(ISNUMBER(Incoming_Data[[#This Row],[Confirmed Day]]),1,0)</f>
        <v>1</v>
      </c>
      <c r="X2601" t="s">
        <v>12374</v>
      </c>
      <c r="Y2601" s="36">
        <v>41401</v>
      </c>
    </row>
    <row r="2602" spans="2:25" x14ac:dyDescent="0.25">
      <c r="B2602" s="24" t="s">
        <v>35</v>
      </c>
      <c r="C2602" s="24" t="s">
        <v>21</v>
      </c>
      <c r="D2602" s="24" t="s">
        <v>2213</v>
      </c>
      <c r="E2602" s="24" t="s">
        <v>8283</v>
      </c>
      <c r="F2602" s="24" t="s">
        <v>12415</v>
      </c>
      <c r="G2602" s="36">
        <v>41340</v>
      </c>
      <c r="H2602" s="36">
        <v>41340</v>
      </c>
      <c r="I2602" s="12">
        <v>2</v>
      </c>
      <c r="J2602" s="12">
        <v>2</v>
      </c>
      <c r="K2602" s="12">
        <v>2</v>
      </c>
      <c r="L2602" s="24" t="s">
        <v>10597</v>
      </c>
      <c r="M2602" t="str">
        <f>VLOOKUP(LEFT(Incoming_Data[[#This Row],[Object ID]],1),Lookup[#All],2,FALSE)</f>
        <v>Service Request</v>
      </c>
      <c r="N2602" s="36">
        <f>IFERROR(VLOOKUP(Incoming_Data[[#This Row],[Object ID]],SP_Data[#All],2,FALSE),"")</f>
        <v>41383</v>
      </c>
      <c r="O2602" s="36">
        <f>IFERROR(VLOOKUP(Incoming_Data[[#This Row],[Object ID]],Finalized_Data[#All],2,FALSE),"")</f>
        <v>41414</v>
      </c>
      <c r="P26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2" s="6">
        <f>IFERROR(DATE(YEAR(Incoming_Data[[#This Row],[Incoming Day]]),MONTH(Incoming_Data[[#This Row],[Incoming Day]]),1),"")</f>
        <v>41334</v>
      </c>
      <c r="R2602" s="3">
        <f>DATE(YEAR(Incoming_Data[[#This Row],[Incoming Day]]),1,1)</f>
        <v>41275</v>
      </c>
      <c r="S2602" s="6">
        <f>IFERROR(DATE(YEAR(Incoming_Data[[#This Row],[Completed Day]]),MONTH(Incoming_Data[[#This Row],[Completed Day]]),1),"")</f>
        <v>41365</v>
      </c>
      <c r="T2602" s="6">
        <f>IFERROR(DATE(YEAR(Incoming_Data[[#This Row],[Confirmed Day]]),MONTH(Incoming_Data[[#This Row],[Confirmed Day]]),1),"")</f>
        <v>41395</v>
      </c>
      <c r="U2602" s="12">
        <f>IF(ISNUMBER(Incoming_Data[[#This Row],[Completed Day]]),1,0)</f>
        <v>1</v>
      </c>
      <c r="V2602" s="12">
        <f>IF(ISNUMBER(Incoming_Data[[#This Row],[Confirmed Day]]),1,0)</f>
        <v>1</v>
      </c>
      <c r="X2602" t="s">
        <v>12603</v>
      </c>
      <c r="Y2602" s="36">
        <v>41428</v>
      </c>
    </row>
    <row r="2603" spans="2:25" x14ac:dyDescent="0.25">
      <c r="B2603" s="24" t="s">
        <v>35</v>
      </c>
      <c r="C2603" s="24" t="s">
        <v>21</v>
      </c>
      <c r="D2603" s="24" t="s">
        <v>2213</v>
      </c>
      <c r="E2603" s="24" t="s">
        <v>7680</v>
      </c>
      <c r="F2603" s="24" t="s">
        <v>12416</v>
      </c>
      <c r="G2603" s="36">
        <v>41348</v>
      </c>
      <c r="H2603" s="36">
        <v>41348</v>
      </c>
      <c r="I2603" s="12">
        <v>2</v>
      </c>
      <c r="J2603" s="12">
        <v>2</v>
      </c>
      <c r="K2603" s="12">
        <v>2</v>
      </c>
      <c r="L2603" s="24" t="s">
        <v>10597</v>
      </c>
      <c r="M2603" t="str">
        <f>VLOOKUP(LEFT(Incoming_Data[[#This Row],[Object ID]],1),Lookup[#All],2,FALSE)</f>
        <v>Service Request</v>
      </c>
      <c r="N2603" s="36">
        <f>IFERROR(VLOOKUP(Incoming_Data[[#This Row],[Object ID]],SP_Data[#All],2,FALSE),"")</f>
        <v>41353</v>
      </c>
      <c r="O2603" s="36">
        <f>IFERROR(VLOOKUP(Incoming_Data[[#This Row],[Object ID]],Finalized_Data[#All],2,FALSE),"")</f>
        <v>41384</v>
      </c>
      <c r="P26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3" s="6">
        <f>IFERROR(DATE(YEAR(Incoming_Data[[#This Row],[Incoming Day]]),MONTH(Incoming_Data[[#This Row],[Incoming Day]]),1),"")</f>
        <v>41334</v>
      </c>
      <c r="R2603" s="3">
        <f>DATE(YEAR(Incoming_Data[[#This Row],[Incoming Day]]),1,1)</f>
        <v>41275</v>
      </c>
      <c r="S2603" s="6">
        <f>IFERROR(DATE(YEAR(Incoming_Data[[#This Row],[Completed Day]]),MONTH(Incoming_Data[[#This Row],[Completed Day]]),1),"")</f>
        <v>41334</v>
      </c>
      <c r="T2603" s="6">
        <f>IFERROR(DATE(YEAR(Incoming_Data[[#This Row],[Confirmed Day]]),MONTH(Incoming_Data[[#This Row],[Confirmed Day]]),1),"")</f>
        <v>41365</v>
      </c>
      <c r="U2603" s="12">
        <f>IF(ISNUMBER(Incoming_Data[[#This Row],[Completed Day]]),1,0)</f>
        <v>1</v>
      </c>
      <c r="V2603" s="12">
        <f>IF(ISNUMBER(Incoming_Data[[#This Row],[Confirmed Day]]),1,0)</f>
        <v>1</v>
      </c>
      <c r="X2603" t="s">
        <v>1516</v>
      </c>
      <c r="Y2603" s="36">
        <v>41393</v>
      </c>
    </row>
    <row r="2604" spans="2:25" x14ac:dyDescent="0.25">
      <c r="B2604" s="24" t="s">
        <v>35</v>
      </c>
      <c r="C2604" s="24" t="s">
        <v>21</v>
      </c>
      <c r="D2604" s="24" t="s">
        <v>2213</v>
      </c>
      <c r="E2604" s="24" t="s">
        <v>7654</v>
      </c>
      <c r="F2604" s="24" t="s">
        <v>12417</v>
      </c>
      <c r="G2604" s="36">
        <v>41348</v>
      </c>
      <c r="H2604" s="36">
        <v>41348</v>
      </c>
      <c r="I2604" s="12">
        <v>3</v>
      </c>
      <c r="J2604" s="12">
        <v>3</v>
      </c>
      <c r="K2604" s="12">
        <v>3</v>
      </c>
      <c r="L2604" s="24" t="s">
        <v>10597</v>
      </c>
      <c r="M2604" t="str">
        <f>VLOOKUP(LEFT(Incoming_Data[[#This Row],[Object ID]],1),Lookup[#All],2,FALSE)</f>
        <v>Service Request</v>
      </c>
      <c r="N2604" s="36">
        <f>IFERROR(VLOOKUP(Incoming_Data[[#This Row],[Object ID]],SP_Data[#All],2,FALSE),"")</f>
        <v>41353</v>
      </c>
      <c r="O2604" s="36">
        <f>IFERROR(VLOOKUP(Incoming_Data[[#This Row],[Object ID]],Finalized_Data[#All],2,FALSE),"")</f>
        <v>41355</v>
      </c>
      <c r="P26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4" s="6">
        <f>IFERROR(DATE(YEAR(Incoming_Data[[#This Row],[Incoming Day]]),MONTH(Incoming_Data[[#This Row],[Incoming Day]]),1),"")</f>
        <v>41334</v>
      </c>
      <c r="R2604" s="3">
        <f>DATE(YEAR(Incoming_Data[[#This Row],[Incoming Day]]),1,1)</f>
        <v>41275</v>
      </c>
      <c r="S2604" s="6">
        <f>IFERROR(DATE(YEAR(Incoming_Data[[#This Row],[Completed Day]]),MONTH(Incoming_Data[[#This Row],[Completed Day]]),1),"")</f>
        <v>41334</v>
      </c>
      <c r="T2604" s="6">
        <f>IFERROR(DATE(YEAR(Incoming_Data[[#This Row],[Confirmed Day]]),MONTH(Incoming_Data[[#This Row],[Confirmed Day]]),1),"")</f>
        <v>41334</v>
      </c>
      <c r="U2604" s="12">
        <f>IF(ISNUMBER(Incoming_Data[[#This Row],[Completed Day]]),1,0)</f>
        <v>1</v>
      </c>
      <c r="V2604" s="12">
        <f>IF(ISNUMBER(Incoming_Data[[#This Row],[Confirmed Day]]),1,0)</f>
        <v>1</v>
      </c>
      <c r="X2604" t="s">
        <v>1518</v>
      </c>
      <c r="Y2604" s="36">
        <v>41386</v>
      </c>
    </row>
    <row r="2605" spans="2:25" x14ac:dyDescent="0.25">
      <c r="B2605" s="24" t="s">
        <v>35</v>
      </c>
      <c r="C2605" s="24" t="s">
        <v>21</v>
      </c>
      <c r="D2605" s="24" t="s">
        <v>2213</v>
      </c>
      <c r="E2605" s="24" t="s">
        <v>7650</v>
      </c>
      <c r="F2605" s="24" t="s">
        <v>12418</v>
      </c>
      <c r="G2605" s="36">
        <v>41347</v>
      </c>
      <c r="H2605" s="36">
        <v>41347</v>
      </c>
      <c r="I2605" s="12">
        <v>3</v>
      </c>
      <c r="J2605" s="12">
        <v>3</v>
      </c>
      <c r="K2605" s="12">
        <v>3</v>
      </c>
      <c r="L2605" s="24" t="s">
        <v>10597</v>
      </c>
      <c r="M2605" t="str">
        <f>VLOOKUP(LEFT(Incoming_Data[[#This Row],[Object ID]],1),Lookup[#All],2,FALSE)</f>
        <v>Service Request</v>
      </c>
      <c r="N2605" s="36">
        <f>IFERROR(VLOOKUP(Incoming_Data[[#This Row],[Object ID]],SP_Data[#All],2,FALSE),"")</f>
        <v>41353</v>
      </c>
      <c r="O2605" s="36">
        <f>IFERROR(VLOOKUP(Incoming_Data[[#This Row],[Object ID]],Finalized_Data[#All],2,FALSE),"")</f>
        <v>41384</v>
      </c>
      <c r="P26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5" s="6">
        <f>IFERROR(DATE(YEAR(Incoming_Data[[#This Row],[Incoming Day]]),MONTH(Incoming_Data[[#This Row],[Incoming Day]]),1),"")</f>
        <v>41334</v>
      </c>
      <c r="R2605" s="3">
        <f>DATE(YEAR(Incoming_Data[[#This Row],[Incoming Day]]),1,1)</f>
        <v>41275</v>
      </c>
      <c r="S2605" s="6">
        <f>IFERROR(DATE(YEAR(Incoming_Data[[#This Row],[Completed Day]]),MONTH(Incoming_Data[[#This Row],[Completed Day]]),1),"")</f>
        <v>41334</v>
      </c>
      <c r="T2605" s="6">
        <f>IFERROR(DATE(YEAR(Incoming_Data[[#This Row],[Confirmed Day]]),MONTH(Incoming_Data[[#This Row],[Confirmed Day]]),1),"")</f>
        <v>41365</v>
      </c>
      <c r="U2605" s="12">
        <f>IF(ISNUMBER(Incoming_Data[[#This Row],[Completed Day]]),1,0)</f>
        <v>1</v>
      </c>
      <c r="V2605" s="12">
        <f>IF(ISNUMBER(Incoming_Data[[#This Row],[Confirmed Day]]),1,0)</f>
        <v>1</v>
      </c>
      <c r="X2605" t="s">
        <v>1174</v>
      </c>
      <c r="Y2605" s="36">
        <v>41408</v>
      </c>
    </row>
    <row r="2606" spans="2:25" x14ac:dyDescent="0.25">
      <c r="B2606" s="24" t="s">
        <v>35</v>
      </c>
      <c r="C2606" s="24" t="s">
        <v>21</v>
      </c>
      <c r="D2606" s="24" t="s">
        <v>2213</v>
      </c>
      <c r="E2606" s="24" t="s">
        <v>7112</v>
      </c>
      <c r="F2606" s="24" t="s">
        <v>43</v>
      </c>
      <c r="G2606" s="36">
        <v>41353</v>
      </c>
      <c r="H2606" s="36">
        <v>41353</v>
      </c>
      <c r="I2606" s="12">
        <v>3</v>
      </c>
      <c r="J2606" s="12">
        <v>3</v>
      </c>
      <c r="K2606" s="12">
        <v>3</v>
      </c>
      <c r="L2606" s="24" t="s">
        <v>10597</v>
      </c>
      <c r="M2606" t="str">
        <f>VLOOKUP(LEFT(Incoming_Data[[#This Row],[Object ID]],1),Lookup[#All],2,FALSE)</f>
        <v>Service Request</v>
      </c>
      <c r="N2606" s="36">
        <f>IFERROR(VLOOKUP(Incoming_Data[[#This Row],[Object ID]],SP_Data[#All],2,FALSE),"")</f>
        <v>41353</v>
      </c>
      <c r="O2606" s="36">
        <f>IFERROR(VLOOKUP(Incoming_Data[[#This Row],[Object ID]],Finalized_Data[#All],2,FALSE),"")</f>
        <v>41384</v>
      </c>
      <c r="P26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6" s="6">
        <f>IFERROR(DATE(YEAR(Incoming_Data[[#This Row],[Incoming Day]]),MONTH(Incoming_Data[[#This Row],[Incoming Day]]),1),"")</f>
        <v>41334</v>
      </c>
      <c r="R2606" s="3">
        <f>DATE(YEAR(Incoming_Data[[#This Row],[Incoming Day]]),1,1)</f>
        <v>41275</v>
      </c>
      <c r="S2606" s="6">
        <f>IFERROR(DATE(YEAR(Incoming_Data[[#This Row],[Completed Day]]),MONTH(Incoming_Data[[#This Row],[Completed Day]]),1),"")</f>
        <v>41334</v>
      </c>
      <c r="T2606" s="6">
        <f>IFERROR(DATE(YEAR(Incoming_Data[[#This Row],[Confirmed Day]]),MONTH(Incoming_Data[[#This Row],[Confirmed Day]]),1),"")</f>
        <v>41365</v>
      </c>
      <c r="U2606" s="12">
        <f>IF(ISNUMBER(Incoming_Data[[#This Row],[Completed Day]]),1,0)</f>
        <v>1</v>
      </c>
      <c r="V2606" s="12">
        <f>IF(ISNUMBER(Incoming_Data[[#This Row],[Confirmed Day]]),1,0)</f>
        <v>1</v>
      </c>
      <c r="X2606" t="s">
        <v>2071</v>
      </c>
      <c r="Y2606" s="36">
        <v>41386</v>
      </c>
    </row>
    <row r="2607" spans="2:25" x14ac:dyDescent="0.25">
      <c r="B2607" s="24" t="s">
        <v>35</v>
      </c>
      <c r="C2607" s="24" t="s">
        <v>21</v>
      </c>
      <c r="D2607" s="24" t="s">
        <v>2213</v>
      </c>
      <c r="E2607" s="24" t="s">
        <v>7116</v>
      </c>
      <c r="F2607" s="24" t="s">
        <v>43</v>
      </c>
      <c r="G2607" s="36">
        <v>41353</v>
      </c>
      <c r="H2607" s="36">
        <v>41353</v>
      </c>
      <c r="I2607" s="12">
        <v>3</v>
      </c>
      <c r="J2607" s="12">
        <v>3</v>
      </c>
      <c r="K2607" s="12">
        <v>3</v>
      </c>
      <c r="L2607" s="24" t="s">
        <v>10597</v>
      </c>
      <c r="M2607" t="str">
        <f>VLOOKUP(LEFT(Incoming_Data[[#This Row],[Object ID]],1),Lookup[#All],2,FALSE)</f>
        <v>Service Request</v>
      </c>
      <c r="N2607" s="36">
        <f>IFERROR(VLOOKUP(Incoming_Data[[#This Row],[Object ID]],SP_Data[#All],2,FALSE),"")</f>
        <v>41353</v>
      </c>
      <c r="O2607" s="36">
        <f>IFERROR(VLOOKUP(Incoming_Data[[#This Row],[Object ID]],Finalized_Data[#All],2,FALSE),"")</f>
        <v>41384</v>
      </c>
      <c r="P26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7" s="6">
        <f>IFERROR(DATE(YEAR(Incoming_Data[[#This Row],[Incoming Day]]),MONTH(Incoming_Data[[#This Row],[Incoming Day]]),1),"")</f>
        <v>41334</v>
      </c>
      <c r="R2607" s="3">
        <f>DATE(YEAR(Incoming_Data[[#This Row],[Incoming Day]]),1,1)</f>
        <v>41275</v>
      </c>
      <c r="S2607" s="6">
        <f>IFERROR(DATE(YEAR(Incoming_Data[[#This Row],[Completed Day]]),MONTH(Incoming_Data[[#This Row],[Completed Day]]),1),"")</f>
        <v>41334</v>
      </c>
      <c r="T2607" s="6">
        <f>IFERROR(DATE(YEAR(Incoming_Data[[#This Row],[Confirmed Day]]),MONTH(Incoming_Data[[#This Row],[Confirmed Day]]),1),"")</f>
        <v>41365</v>
      </c>
      <c r="U2607" s="12">
        <f>IF(ISNUMBER(Incoming_Data[[#This Row],[Completed Day]]),1,0)</f>
        <v>1</v>
      </c>
      <c r="V2607" s="12">
        <f>IF(ISNUMBER(Incoming_Data[[#This Row],[Confirmed Day]]),1,0)</f>
        <v>1</v>
      </c>
      <c r="X2607" t="s">
        <v>1176</v>
      </c>
      <c r="Y2607" s="36">
        <v>41402</v>
      </c>
    </row>
    <row r="2608" spans="2:25" x14ac:dyDescent="0.25">
      <c r="B2608" s="24" t="s">
        <v>35</v>
      </c>
      <c r="C2608" s="24" t="s">
        <v>21</v>
      </c>
      <c r="D2608" s="24" t="s">
        <v>2213</v>
      </c>
      <c r="E2608" s="24" t="s">
        <v>7040</v>
      </c>
      <c r="F2608" s="24" t="s">
        <v>12407</v>
      </c>
      <c r="G2608" s="36">
        <v>41353</v>
      </c>
      <c r="H2608" s="36">
        <v>41353</v>
      </c>
      <c r="I2608" s="12">
        <v>2</v>
      </c>
      <c r="J2608" s="12">
        <v>2</v>
      </c>
      <c r="K2608" s="12">
        <v>2</v>
      </c>
      <c r="L2608" s="24" t="s">
        <v>10597</v>
      </c>
      <c r="M2608" t="str">
        <f>VLOOKUP(LEFT(Incoming_Data[[#This Row],[Object ID]],1),Lookup[#All],2,FALSE)</f>
        <v>Service Request</v>
      </c>
      <c r="N2608" s="36">
        <f>IFERROR(VLOOKUP(Incoming_Data[[#This Row],[Object ID]],SP_Data[#All],2,FALSE),"")</f>
        <v>41354</v>
      </c>
      <c r="O2608" s="36">
        <f>IFERROR(VLOOKUP(Incoming_Data[[#This Row],[Object ID]],Finalized_Data[#All],2,FALSE),"")</f>
        <v>41354</v>
      </c>
      <c r="P26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8" s="6">
        <f>IFERROR(DATE(YEAR(Incoming_Data[[#This Row],[Incoming Day]]),MONTH(Incoming_Data[[#This Row],[Incoming Day]]),1),"")</f>
        <v>41334</v>
      </c>
      <c r="R2608" s="3">
        <f>DATE(YEAR(Incoming_Data[[#This Row],[Incoming Day]]),1,1)</f>
        <v>41275</v>
      </c>
      <c r="S2608" s="6">
        <f>IFERROR(DATE(YEAR(Incoming_Data[[#This Row],[Completed Day]]),MONTH(Incoming_Data[[#This Row],[Completed Day]]),1),"")</f>
        <v>41334</v>
      </c>
      <c r="T2608" s="6">
        <f>IFERROR(DATE(YEAR(Incoming_Data[[#This Row],[Confirmed Day]]),MONTH(Incoming_Data[[#This Row],[Confirmed Day]]),1),"")</f>
        <v>41334</v>
      </c>
      <c r="U2608" s="12">
        <f>IF(ISNUMBER(Incoming_Data[[#This Row],[Completed Day]]),1,0)</f>
        <v>1</v>
      </c>
      <c r="V2608" s="12">
        <f>IF(ISNUMBER(Incoming_Data[[#This Row],[Confirmed Day]]),1,0)</f>
        <v>1</v>
      </c>
      <c r="X2608" t="s">
        <v>12320</v>
      </c>
      <c r="Y2608" s="36">
        <v>41402</v>
      </c>
    </row>
    <row r="2609" spans="2:25" x14ac:dyDescent="0.25">
      <c r="B2609" s="24" t="s">
        <v>35</v>
      </c>
      <c r="C2609" s="24" t="s">
        <v>21</v>
      </c>
      <c r="D2609" s="24" t="s">
        <v>2213</v>
      </c>
      <c r="E2609" s="24" t="s">
        <v>6785</v>
      </c>
      <c r="F2609" s="24" t="s">
        <v>1600</v>
      </c>
      <c r="G2609" s="36">
        <v>41355</v>
      </c>
      <c r="H2609" s="36">
        <v>41355</v>
      </c>
      <c r="I2609" s="12">
        <v>3</v>
      </c>
      <c r="J2609" s="12">
        <v>3</v>
      </c>
      <c r="K2609" s="12">
        <v>3</v>
      </c>
      <c r="L2609" s="24" t="s">
        <v>10597</v>
      </c>
      <c r="M2609" t="str">
        <f>VLOOKUP(LEFT(Incoming_Data[[#This Row],[Object ID]],1),Lookup[#All],2,FALSE)</f>
        <v>Service Request</v>
      </c>
      <c r="N2609" s="36">
        <f>IFERROR(VLOOKUP(Incoming_Data[[#This Row],[Object ID]],SP_Data[#All],2,FALSE),"")</f>
        <v>41383</v>
      </c>
      <c r="O2609" s="36">
        <f>IFERROR(VLOOKUP(Incoming_Data[[#This Row],[Object ID]],Finalized_Data[#All],2,FALSE),"")</f>
        <v>41414</v>
      </c>
      <c r="P26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09" s="6">
        <f>IFERROR(DATE(YEAR(Incoming_Data[[#This Row],[Incoming Day]]),MONTH(Incoming_Data[[#This Row],[Incoming Day]]),1),"")</f>
        <v>41334</v>
      </c>
      <c r="R2609" s="3">
        <f>DATE(YEAR(Incoming_Data[[#This Row],[Incoming Day]]),1,1)</f>
        <v>41275</v>
      </c>
      <c r="S2609" s="6">
        <f>IFERROR(DATE(YEAR(Incoming_Data[[#This Row],[Completed Day]]),MONTH(Incoming_Data[[#This Row],[Completed Day]]),1),"")</f>
        <v>41365</v>
      </c>
      <c r="T2609" s="6">
        <f>IFERROR(DATE(YEAR(Incoming_Data[[#This Row],[Confirmed Day]]),MONTH(Incoming_Data[[#This Row],[Confirmed Day]]),1),"")</f>
        <v>41395</v>
      </c>
      <c r="U2609" s="12">
        <f>IF(ISNUMBER(Incoming_Data[[#This Row],[Completed Day]]),1,0)</f>
        <v>1</v>
      </c>
      <c r="V2609" s="12">
        <f>IF(ISNUMBER(Incoming_Data[[#This Row],[Confirmed Day]]),1,0)</f>
        <v>1</v>
      </c>
      <c r="X2609" t="s">
        <v>12056</v>
      </c>
      <c r="Y2609" s="36">
        <v>41414</v>
      </c>
    </row>
    <row r="2610" spans="2:25" x14ac:dyDescent="0.25">
      <c r="B2610" s="24" t="s">
        <v>35</v>
      </c>
      <c r="C2610" s="24" t="s">
        <v>21</v>
      </c>
      <c r="D2610" s="24" t="s">
        <v>2213</v>
      </c>
      <c r="E2610" s="24" t="s">
        <v>6789</v>
      </c>
      <c r="F2610" s="24" t="s">
        <v>1600</v>
      </c>
      <c r="G2610" s="36">
        <v>41355</v>
      </c>
      <c r="H2610" s="36">
        <v>41355</v>
      </c>
      <c r="I2610" s="12">
        <v>3</v>
      </c>
      <c r="J2610" s="12">
        <v>3</v>
      </c>
      <c r="K2610" s="12">
        <v>3</v>
      </c>
      <c r="L2610" s="24" t="s">
        <v>10597</v>
      </c>
      <c r="M2610" t="str">
        <f>VLOOKUP(LEFT(Incoming_Data[[#This Row],[Object ID]],1),Lookup[#All],2,FALSE)</f>
        <v>Service Request</v>
      </c>
      <c r="N2610" s="36">
        <f>IFERROR(VLOOKUP(Incoming_Data[[#This Row],[Object ID]],SP_Data[#All],2,FALSE),"")</f>
        <v>41383</v>
      </c>
      <c r="O2610" s="36">
        <f>IFERROR(VLOOKUP(Incoming_Data[[#This Row],[Object ID]],Finalized_Data[#All],2,FALSE),"")</f>
        <v>41414</v>
      </c>
      <c r="P26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0" s="6">
        <f>IFERROR(DATE(YEAR(Incoming_Data[[#This Row],[Incoming Day]]),MONTH(Incoming_Data[[#This Row],[Incoming Day]]),1),"")</f>
        <v>41334</v>
      </c>
      <c r="R2610" s="3">
        <f>DATE(YEAR(Incoming_Data[[#This Row],[Incoming Day]]),1,1)</f>
        <v>41275</v>
      </c>
      <c r="S2610" s="6">
        <f>IFERROR(DATE(YEAR(Incoming_Data[[#This Row],[Completed Day]]),MONTH(Incoming_Data[[#This Row],[Completed Day]]),1),"")</f>
        <v>41365</v>
      </c>
      <c r="T2610" s="6">
        <f>IFERROR(DATE(YEAR(Incoming_Data[[#This Row],[Confirmed Day]]),MONTH(Incoming_Data[[#This Row],[Confirmed Day]]),1),"")</f>
        <v>41395</v>
      </c>
      <c r="U2610" s="12">
        <f>IF(ISNUMBER(Incoming_Data[[#This Row],[Completed Day]]),1,0)</f>
        <v>1</v>
      </c>
      <c r="V2610" s="12">
        <f>IF(ISNUMBER(Incoming_Data[[#This Row],[Confirmed Day]]),1,0)</f>
        <v>1</v>
      </c>
      <c r="X2610" t="s">
        <v>1178</v>
      </c>
      <c r="Y2610" s="36">
        <v>41393</v>
      </c>
    </row>
    <row r="2611" spans="2:25" x14ac:dyDescent="0.25">
      <c r="B2611" s="24" t="s">
        <v>35</v>
      </c>
      <c r="C2611" s="24" t="s">
        <v>21</v>
      </c>
      <c r="D2611" s="24" t="s">
        <v>2213</v>
      </c>
      <c r="E2611" s="24" t="s">
        <v>6774</v>
      </c>
      <c r="F2611" s="24" t="s">
        <v>1600</v>
      </c>
      <c r="G2611" s="36">
        <v>41355</v>
      </c>
      <c r="H2611" s="36">
        <v>41355</v>
      </c>
      <c r="I2611" s="12">
        <v>3</v>
      </c>
      <c r="J2611" s="12">
        <v>3</v>
      </c>
      <c r="K2611" s="12">
        <v>3</v>
      </c>
      <c r="L2611" s="24" t="s">
        <v>10597</v>
      </c>
      <c r="M2611" t="str">
        <f>VLOOKUP(LEFT(Incoming_Data[[#This Row],[Object ID]],1),Lookup[#All],2,FALSE)</f>
        <v>Service Request</v>
      </c>
      <c r="N2611" s="36">
        <f>IFERROR(VLOOKUP(Incoming_Data[[#This Row],[Object ID]],SP_Data[#All],2,FALSE),"")</f>
        <v>41383</v>
      </c>
      <c r="O2611" s="36">
        <f>IFERROR(VLOOKUP(Incoming_Data[[#This Row],[Object ID]],Finalized_Data[#All],2,FALSE),"")</f>
        <v>41414</v>
      </c>
      <c r="P26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1" s="6">
        <f>IFERROR(DATE(YEAR(Incoming_Data[[#This Row],[Incoming Day]]),MONTH(Incoming_Data[[#This Row],[Incoming Day]]),1),"")</f>
        <v>41334</v>
      </c>
      <c r="R2611" s="3">
        <f>DATE(YEAR(Incoming_Data[[#This Row],[Incoming Day]]),1,1)</f>
        <v>41275</v>
      </c>
      <c r="S2611" s="6">
        <f>IFERROR(DATE(YEAR(Incoming_Data[[#This Row],[Completed Day]]),MONTH(Incoming_Data[[#This Row],[Completed Day]]),1),"")</f>
        <v>41365</v>
      </c>
      <c r="T2611" s="6">
        <f>IFERROR(DATE(YEAR(Incoming_Data[[#This Row],[Confirmed Day]]),MONTH(Incoming_Data[[#This Row],[Confirmed Day]]),1),"")</f>
        <v>41395</v>
      </c>
      <c r="U2611" s="12">
        <f>IF(ISNUMBER(Incoming_Data[[#This Row],[Completed Day]]),1,0)</f>
        <v>1</v>
      </c>
      <c r="V2611" s="12">
        <f>IF(ISNUMBER(Incoming_Data[[#This Row],[Confirmed Day]]),1,0)</f>
        <v>1</v>
      </c>
      <c r="X2611" t="s">
        <v>2073</v>
      </c>
      <c r="Y2611" s="36">
        <v>41425</v>
      </c>
    </row>
    <row r="2612" spans="2:25" x14ac:dyDescent="0.25">
      <c r="B2612" s="24" t="s">
        <v>35</v>
      </c>
      <c r="C2612" s="24" t="s">
        <v>21</v>
      </c>
      <c r="D2612" s="24" t="s">
        <v>2213</v>
      </c>
      <c r="E2612" s="24" t="s">
        <v>6770</v>
      </c>
      <c r="F2612" s="24" t="s">
        <v>1600</v>
      </c>
      <c r="G2612" s="36">
        <v>41355</v>
      </c>
      <c r="H2612" s="36">
        <v>41355</v>
      </c>
      <c r="I2612" s="12">
        <v>3</v>
      </c>
      <c r="J2612" s="12">
        <v>3</v>
      </c>
      <c r="K2612" s="12">
        <v>3</v>
      </c>
      <c r="L2612" s="24" t="s">
        <v>10597</v>
      </c>
      <c r="M2612" t="str">
        <f>VLOOKUP(LEFT(Incoming_Data[[#This Row],[Object ID]],1),Lookup[#All],2,FALSE)</f>
        <v>Service Request</v>
      </c>
      <c r="N2612" s="36">
        <f>IFERROR(VLOOKUP(Incoming_Data[[#This Row],[Object ID]],SP_Data[#All],2,FALSE),"")</f>
        <v>41383</v>
      </c>
      <c r="O2612" s="36">
        <f>IFERROR(VLOOKUP(Incoming_Data[[#This Row],[Object ID]],Finalized_Data[#All],2,FALSE),"")</f>
        <v>41414</v>
      </c>
      <c r="P26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2" s="6">
        <f>IFERROR(DATE(YEAR(Incoming_Data[[#This Row],[Incoming Day]]),MONTH(Incoming_Data[[#This Row],[Incoming Day]]),1),"")</f>
        <v>41334</v>
      </c>
      <c r="R2612" s="3">
        <f>DATE(YEAR(Incoming_Data[[#This Row],[Incoming Day]]),1,1)</f>
        <v>41275</v>
      </c>
      <c r="S2612" s="6">
        <f>IFERROR(DATE(YEAR(Incoming_Data[[#This Row],[Completed Day]]),MONTH(Incoming_Data[[#This Row],[Completed Day]]),1),"")</f>
        <v>41365</v>
      </c>
      <c r="T2612" s="6">
        <f>IFERROR(DATE(YEAR(Incoming_Data[[#This Row],[Confirmed Day]]),MONTH(Incoming_Data[[#This Row],[Confirmed Day]]),1),"")</f>
        <v>41395</v>
      </c>
      <c r="U2612" s="12">
        <f>IF(ISNUMBER(Incoming_Data[[#This Row],[Completed Day]]),1,0)</f>
        <v>1</v>
      </c>
      <c r="V2612" s="12">
        <f>IF(ISNUMBER(Incoming_Data[[#This Row],[Confirmed Day]]),1,0)</f>
        <v>1</v>
      </c>
      <c r="X2612" t="s">
        <v>1180</v>
      </c>
      <c r="Y2612" s="36">
        <v>41411</v>
      </c>
    </row>
    <row r="2613" spans="2:25" x14ac:dyDescent="0.25">
      <c r="B2613" s="24" t="s">
        <v>35</v>
      </c>
      <c r="C2613" s="24" t="s">
        <v>21</v>
      </c>
      <c r="D2613" s="24" t="s">
        <v>2213</v>
      </c>
      <c r="E2613" s="24" t="s">
        <v>6693</v>
      </c>
      <c r="F2613" s="24" t="s">
        <v>1600</v>
      </c>
      <c r="G2613" s="36">
        <v>41355</v>
      </c>
      <c r="H2613" s="36">
        <v>41355</v>
      </c>
      <c r="I2613" s="12">
        <v>3</v>
      </c>
      <c r="J2613" s="12">
        <v>3</v>
      </c>
      <c r="K2613" s="12">
        <v>3</v>
      </c>
      <c r="L2613" s="24" t="s">
        <v>10597</v>
      </c>
      <c r="M2613" t="str">
        <f>VLOOKUP(LEFT(Incoming_Data[[#This Row],[Object ID]],1),Lookup[#All],2,FALSE)</f>
        <v>Service Request</v>
      </c>
      <c r="N2613" s="36">
        <f>IFERROR(VLOOKUP(Incoming_Data[[#This Row],[Object ID]],SP_Data[#All],2,FALSE),"")</f>
        <v>41383</v>
      </c>
      <c r="O2613" s="36">
        <f>IFERROR(VLOOKUP(Incoming_Data[[#This Row],[Object ID]],Finalized_Data[#All],2,FALSE),"")</f>
        <v>41414</v>
      </c>
      <c r="P26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3" s="6">
        <f>IFERROR(DATE(YEAR(Incoming_Data[[#This Row],[Incoming Day]]),MONTH(Incoming_Data[[#This Row],[Incoming Day]]),1),"")</f>
        <v>41334</v>
      </c>
      <c r="R2613" s="3">
        <f>DATE(YEAR(Incoming_Data[[#This Row],[Incoming Day]]),1,1)</f>
        <v>41275</v>
      </c>
      <c r="S2613" s="6">
        <f>IFERROR(DATE(YEAR(Incoming_Data[[#This Row],[Completed Day]]),MONTH(Incoming_Data[[#This Row],[Completed Day]]),1),"")</f>
        <v>41365</v>
      </c>
      <c r="T2613" s="6">
        <f>IFERROR(DATE(YEAR(Incoming_Data[[#This Row],[Confirmed Day]]),MONTH(Incoming_Data[[#This Row],[Confirmed Day]]),1),"")</f>
        <v>41395</v>
      </c>
      <c r="U2613" s="12">
        <f>IF(ISNUMBER(Incoming_Data[[#This Row],[Completed Day]]),1,0)</f>
        <v>1</v>
      </c>
      <c r="V2613" s="12">
        <f>IF(ISNUMBER(Incoming_Data[[#This Row],[Confirmed Day]]),1,0)</f>
        <v>1</v>
      </c>
      <c r="X2613" t="s">
        <v>1705</v>
      </c>
      <c r="Y2613" s="36">
        <v>41387</v>
      </c>
    </row>
    <row r="2614" spans="2:25" x14ac:dyDescent="0.25">
      <c r="B2614" s="24" t="s">
        <v>35</v>
      </c>
      <c r="C2614" s="24" t="s">
        <v>21</v>
      </c>
      <c r="D2614" s="24" t="s">
        <v>2213</v>
      </c>
      <c r="E2614" s="24" t="s">
        <v>6697</v>
      </c>
      <c r="F2614" s="24" t="s">
        <v>1600</v>
      </c>
      <c r="G2614" s="36">
        <v>41355</v>
      </c>
      <c r="H2614" s="36">
        <v>41355</v>
      </c>
      <c r="I2614" s="12">
        <v>3</v>
      </c>
      <c r="J2614" s="12">
        <v>3</v>
      </c>
      <c r="K2614" s="12">
        <v>3</v>
      </c>
      <c r="L2614" s="24" t="s">
        <v>10597</v>
      </c>
      <c r="M2614" t="str">
        <f>VLOOKUP(LEFT(Incoming_Data[[#This Row],[Object ID]],1),Lookup[#All],2,FALSE)</f>
        <v>Service Request</v>
      </c>
      <c r="N2614" s="36">
        <f>IFERROR(VLOOKUP(Incoming_Data[[#This Row],[Object ID]],SP_Data[#All],2,FALSE),"")</f>
        <v>41383</v>
      </c>
      <c r="O2614" s="36">
        <f>IFERROR(VLOOKUP(Incoming_Data[[#This Row],[Object ID]],Finalized_Data[#All],2,FALSE),"")</f>
        <v>41414</v>
      </c>
      <c r="P26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4" s="6">
        <f>IFERROR(DATE(YEAR(Incoming_Data[[#This Row],[Incoming Day]]),MONTH(Incoming_Data[[#This Row],[Incoming Day]]),1),"")</f>
        <v>41334</v>
      </c>
      <c r="R2614" s="3">
        <f>DATE(YEAR(Incoming_Data[[#This Row],[Incoming Day]]),1,1)</f>
        <v>41275</v>
      </c>
      <c r="S2614" s="6">
        <f>IFERROR(DATE(YEAR(Incoming_Data[[#This Row],[Completed Day]]),MONTH(Incoming_Data[[#This Row],[Completed Day]]),1),"")</f>
        <v>41365</v>
      </c>
      <c r="T2614" s="6">
        <f>IFERROR(DATE(YEAR(Incoming_Data[[#This Row],[Confirmed Day]]),MONTH(Incoming_Data[[#This Row],[Confirmed Day]]),1),"")</f>
        <v>41395</v>
      </c>
      <c r="U2614" s="12">
        <f>IF(ISNUMBER(Incoming_Data[[#This Row],[Completed Day]]),1,0)</f>
        <v>1</v>
      </c>
      <c r="V2614" s="12">
        <f>IF(ISNUMBER(Incoming_Data[[#This Row],[Confirmed Day]]),1,0)</f>
        <v>1</v>
      </c>
      <c r="X2614" t="s">
        <v>1182</v>
      </c>
      <c r="Y2614" s="36">
        <v>41402</v>
      </c>
    </row>
    <row r="2615" spans="2:25" x14ac:dyDescent="0.25">
      <c r="B2615" s="24" t="s">
        <v>35</v>
      </c>
      <c r="C2615" s="24" t="s">
        <v>21</v>
      </c>
      <c r="D2615" s="24" t="s">
        <v>2213</v>
      </c>
      <c r="E2615" s="24" t="s">
        <v>1747</v>
      </c>
      <c r="F2615" s="24" t="s">
        <v>1748</v>
      </c>
      <c r="G2615" s="36">
        <v>41358</v>
      </c>
      <c r="H2615" s="36">
        <v>41358</v>
      </c>
      <c r="I2615" s="12">
        <v>3</v>
      </c>
      <c r="J2615" s="12">
        <v>4</v>
      </c>
      <c r="K2615" s="12">
        <v>4</v>
      </c>
      <c r="L2615" s="24" t="s">
        <v>10597</v>
      </c>
      <c r="M2615" t="str">
        <f>VLOOKUP(LEFT(Incoming_Data[[#This Row],[Object ID]],1),Lookup[#All],2,FALSE)</f>
        <v>Service Request</v>
      </c>
      <c r="N2615" s="36">
        <f>IFERROR(VLOOKUP(Incoming_Data[[#This Row],[Object ID]],SP_Data[#All],2,FALSE),"")</f>
        <v>41359</v>
      </c>
      <c r="O2615" s="36">
        <f>IFERROR(VLOOKUP(Incoming_Data[[#This Row],[Object ID]],Finalized_Data[#All],2,FALSE),"")</f>
        <v>41360</v>
      </c>
      <c r="P26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5" s="6">
        <f>IFERROR(DATE(YEAR(Incoming_Data[[#This Row],[Incoming Day]]),MONTH(Incoming_Data[[#This Row],[Incoming Day]]),1),"")</f>
        <v>41334</v>
      </c>
      <c r="R2615" s="3">
        <f>DATE(YEAR(Incoming_Data[[#This Row],[Incoming Day]]),1,1)</f>
        <v>41275</v>
      </c>
      <c r="S2615" s="6">
        <f>IFERROR(DATE(YEAR(Incoming_Data[[#This Row],[Completed Day]]),MONTH(Incoming_Data[[#This Row],[Completed Day]]),1),"")</f>
        <v>41334</v>
      </c>
      <c r="T2615" s="6">
        <f>IFERROR(DATE(YEAR(Incoming_Data[[#This Row],[Confirmed Day]]),MONTH(Incoming_Data[[#This Row],[Confirmed Day]]),1),"")</f>
        <v>41334</v>
      </c>
      <c r="U2615" s="12">
        <f>IF(ISNUMBER(Incoming_Data[[#This Row],[Completed Day]]),1,0)</f>
        <v>1</v>
      </c>
      <c r="V2615" s="12">
        <f>IF(ISNUMBER(Incoming_Data[[#This Row],[Confirmed Day]]),1,0)</f>
        <v>1</v>
      </c>
      <c r="X2615" t="s">
        <v>11925</v>
      </c>
      <c r="Y2615" s="36">
        <v>41402</v>
      </c>
    </row>
    <row r="2616" spans="2:25" x14ac:dyDescent="0.25">
      <c r="B2616" s="24" t="s">
        <v>35</v>
      </c>
      <c r="C2616" s="24" t="s">
        <v>21</v>
      </c>
      <c r="D2616" s="24" t="s">
        <v>2213</v>
      </c>
      <c r="E2616" s="24" t="s">
        <v>1749</v>
      </c>
      <c r="F2616" s="24" t="s">
        <v>43</v>
      </c>
      <c r="G2616" s="36">
        <v>41360</v>
      </c>
      <c r="H2616" s="36">
        <v>41360</v>
      </c>
      <c r="I2616" s="12">
        <v>3</v>
      </c>
      <c r="J2616" s="12">
        <v>3</v>
      </c>
      <c r="K2616" s="12">
        <v>3</v>
      </c>
      <c r="L2616" s="24" t="s">
        <v>10597</v>
      </c>
      <c r="M2616" t="str">
        <f>VLOOKUP(LEFT(Incoming_Data[[#This Row],[Object ID]],1),Lookup[#All],2,FALSE)</f>
        <v>Service Request</v>
      </c>
      <c r="N2616" s="36">
        <f>IFERROR(VLOOKUP(Incoming_Data[[#This Row],[Object ID]],SP_Data[#All],2,FALSE),"")</f>
        <v>41382</v>
      </c>
      <c r="O2616" s="36">
        <f>IFERROR(VLOOKUP(Incoming_Data[[#This Row],[Object ID]],Finalized_Data[#All],2,FALSE),"")</f>
        <v>41414</v>
      </c>
      <c r="P26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6" s="6">
        <f>IFERROR(DATE(YEAR(Incoming_Data[[#This Row],[Incoming Day]]),MONTH(Incoming_Data[[#This Row],[Incoming Day]]),1),"")</f>
        <v>41334</v>
      </c>
      <c r="R2616" s="3">
        <f>DATE(YEAR(Incoming_Data[[#This Row],[Incoming Day]]),1,1)</f>
        <v>41275</v>
      </c>
      <c r="S2616" s="6">
        <f>IFERROR(DATE(YEAR(Incoming_Data[[#This Row],[Completed Day]]),MONTH(Incoming_Data[[#This Row],[Completed Day]]),1),"")</f>
        <v>41365</v>
      </c>
      <c r="T2616" s="6">
        <f>IFERROR(DATE(YEAR(Incoming_Data[[#This Row],[Confirmed Day]]),MONTH(Incoming_Data[[#This Row],[Confirmed Day]]),1),"")</f>
        <v>41395</v>
      </c>
      <c r="U2616" s="12">
        <f>IF(ISNUMBER(Incoming_Data[[#This Row],[Completed Day]]),1,0)</f>
        <v>1</v>
      </c>
      <c r="V2616" s="12">
        <f>IF(ISNUMBER(Incoming_Data[[#This Row],[Confirmed Day]]),1,0)</f>
        <v>1</v>
      </c>
      <c r="X2616" t="s">
        <v>1520</v>
      </c>
      <c r="Y2616" s="36">
        <v>41393</v>
      </c>
    </row>
    <row r="2617" spans="2:25" x14ac:dyDescent="0.25">
      <c r="B2617" s="24" t="s">
        <v>35</v>
      </c>
      <c r="C2617" s="24" t="s">
        <v>21</v>
      </c>
      <c r="D2617" s="24" t="s">
        <v>2213</v>
      </c>
      <c r="E2617" s="24" t="s">
        <v>1750</v>
      </c>
      <c r="F2617" s="24" t="s">
        <v>43</v>
      </c>
      <c r="G2617" s="36">
        <v>41360</v>
      </c>
      <c r="H2617" s="36">
        <v>41360</v>
      </c>
      <c r="I2617" s="12">
        <v>3</v>
      </c>
      <c r="J2617" s="12">
        <v>3</v>
      </c>
      <c r="K2617" s="12">
        <v>3</v>
      </c>
      <c r="L2617" s="24" t="s">
        <v>10597</v>
      </c>
      <c r="M2617" t="str">
        <f>VLOOKUP(LEFT(Incoming_Data[[#This Row],[Object ID]],1),Lookup[#All],2,FALSE)</f>
        <v>Service Request</v>
      </c>
      <c r="N2617" s="36">
        <f>IFERROR(VLOOKUP(Incoming_Data[[#This Row],[Object ID]],SP_Data[#All],2,FALSE),"")</f>
        <v>41383</v>
      </c>
      <c r="O2617" s="36">
        <f>IFERROR(VLOOKUP(Incoming_Data[[#This Row],[Object ID]],Finalized_Data[#All],2,FALSE),"")</f>
        <v>41414</v>
      </c>
      <c r="P26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7" s="6">
        <f>IFERROR(DATE(YEAR(Incoming_Data[[#This Row],[Incoming Day]]),MONTH(Incoming_Data[[#This Row],[Incoming Day]]),1),"")</f>
        <v>41334</v>
      </c>
      <c r="R2617" s="3">
        <f>DATE(YEAR(Incoming_Data[[#This Row],[Incoming Day]]),1,1)</f>
        <v>41275</v>
      </c>
      <c r="S2617" s="6">
        <f>IFERROR(DATE(YEAR(Incoming_Data[[#This Row],[Completed Day]]),MONTH(Incoming_Data[[#This Row],[Completed Day]]),1),"")</f>
        <v>41365</v>
      </c>
      <c r="T2617" s="6">
        <f>IFERROR(DATE(YEAR(Incoming_Data[[#This Row],[Confirmed Day]]),MONTH(Incoming_Data[[#This Row],[Confirmed Day]]),1),"")</f>
        <v>41395</v>
      </c>
      <c r="U2617" s="12">
        <f>IF(ISNUMBER(Incoming_Data[[#This Row],[Completed Day]]),1,0)</f>
        <v>1</v>
      </c>
      <c r="V2617" s="12">
        <f>IF(ISNUMBER(Incoming_Data[[#This Row],[Confirmed Day]]),1,0)</f>
        <v>1</v>
      </c>
      <c r="X2617" t="s">
        <v>10637</v>
      </c>
      <c r="Y2617" s="36">
        <v>41402</v>
      </c>
    </row>
    <row r="2618" spans="2:25" x14ac:dyDescent="0.25">
      <c r="B2618" s="24" t="s">
        <v>35</v>
      </c>
      <c r="C2618" s="24" t="s">
        <v>21</v>
      </c>
      <c r="D2618" s="24" t="s">
        <v>2213</v>
      </c>
      <c r="E2618" s="24" t="s">
        <v>6454</v>
      </c>
      <c r="F2618" s="24" t="s">
        <v>12419</v>
      </c>
      <c r="G2618" s="36">
        <v>41359</v>
      </c>
      <c r="H2618" s="36">
        <v>41359</v>
      </c>
      <c r="I2618" s="12">
        <v>2</v>
      </c>
      <c r="J2618" s="12">
        <v>3</v>
      </c>
      <c r="K2618" s="12">
        <v>3</v>
      </c>
      <c r="L2618" s="24" t="s">
        <v>10597</v>
      </c>
      <c r="M2618" t="str">
        <f>VLOOKUP(LEFT(Incoming_Data[[#This Row],[Object ID]],1),Lookup[#All],2,FALSE)</f>
        <v>Service Request</v>
      </c>
      <c r="N2618" s="36" t="str">
        <f>IFERROR(VLOOKUP(Incoming_Data[[#This Row],[Object ID]],SP_Data[#All],2,FALSE),"")</f>
        <v/>
      </c>
      <c r="O2618" s="36">
        <f>IFERROR(VLOOKUP(Incoming_Data[[#This Row],[Object ID]],Finalized_Data[#All],2,FALSE),"")</f>
        <v>41386</v>
      </c>
      <c r="P26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618" s="6">
        <f>IFERROR(DATE(YEAR(Incoming_Data[[#This Row],[Incoming Day]]),MONTH(Incoming_Data[[#This Row],[Incoming Day]]),1),"")</f>
        <v>41334</v>
      </c>
      <c r="R2618" s="3">
        <f>DATE(YEAR(Incoming_Data[[#This Row],[Incoming Day]]),1,1)</f>
        <v>41275</v>
      </c>
      <c r="S2618" s="6" t="str">
        <f>IFERROR(DATE(YEAR(Incoming_Data[[#This Row],[Completed Day]]),MONTH(Incoming_Data[[#This Row],[Completed Day]]),1),"")</f>
        <v/>
      </c>
      <c r="T2618" s="6">
        <f>IFERROR(DATE(YEAR(Incoming_Data[[#This Row],[Confirmed Day]]),MONTH(Incoming_Data[[#This Row],[Confirmed Day]]),1),"")</f>
        <v>41365</v>
      </c>
      <c r="U2618" s="12">
        <f>IF(ISNUMBER(Incoming_Data[[#This Row],[Completed Day]]),1,0)</f>
        <v>0</v>
      </c>
      <c r="V2618" s="12">
        <f>IF(ISNUMBER(Incoming_Data[[#This Row],[Confirmed Day]]),1,0)</f>
        <v>1</v>
      </c>
      <c r="X2618" t="s">
        <v>1184</v>
      </c>
      <c r="Y2618" s="36">
        <v>41388</v>
      </c>
    </row>
    <row r="2619" spans="2:25" x14ac:dyDescent="0.25">
      <c r="B2619" s="24" t="s">
        <v>35</v>
      </c>
      <c r="C2619" s="24" t="s">
        <v>21</v>
      </c>
      <c r="D2619" s="24" t="s">
        <v>2213</v>
      </c>
      <c r="E2619" s="24" t="s">
        <v>1751</v>
      </c>
      <c r="F2619" s="24" t="s">
        <v>1600</v>
      </c>
      <c r="G2619" s="36">
        <v>41360</v>
      </c>
      <c r="H2619" s="36">
        <v>41360</v>
      </c>
      <c r="I2619" s="12">
        <v>3</v>
      </c>
      <c r="J2619" s="12">
        <v>3</v>
      </c>
      <c r="K2619" s="12">
        <v>3</v>
      </c>
      <c r="L2619" s="24" t="s">
        <v>10597</v>
      </c>
      <c r="M2619" t="str">
        <f>VLOOKUP(LEFT(Incoming_Data[[#This Row],[Object ID]],1),Lookup[#All],2,FALSE)</f>
        <v>Service Request</v>
      </c>
      <c r="N2619" s="36">
        <f>IFERROR(VLOOKUP(Incoming_Data[[#This Row],[Object ID]],SP_Data[#All],2,FALSE),"")</f>
        <v>41383</v>
      </c>
      <c r="O2619" s="36">
        <f>IFERROR(VLOOKUP(Incoming_Data[[#This Row],[Object ID]],Finalized_Data[#All],2,FALSE),"")</f>
        <v>41414</v>
      </c>
      <c r="P26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19" s="6">
        <f>IFERROR(DATE(YEAR(Incoming_Data[[#This Row],[Incoming Day]]),MONTH(Incoming_Data[[#This Row],[Incoming Day]]),1),"")</f>
        <v>41334</v>
      </c>
      <c r="R2619" s="3">
        <f>DATE(YEAR(Incoming_Data[[#This Row],[Incoming Day]]),1,1)</f>
        <v>41275</v>
      </c>
      <c r="S2619" s="6">
        <f>IFERROR(DATE(YEAR(Incoming_Data[[#This Row],[Completed Day]]),MONTH(Incoming_Data[[#This Row],[Completed Day]]),1),"")</f>
        <v>41365</v>
      </c>
      <c r="T2619" s="6">
        <f>IFERROR(DATE(YEAR(Incoming_Data[[#This Row],[Confirmed Day]]),MONTH(Incoming_Data[[#This Row],[Confirmed Day]]),1),"")</f>
        <v>41395</v>
      </c>
      <c r="U2619" s="12">
        <f>IF(ISNUMBER(Incoming_Data[[#This Row],[Completed Day]]),1,0)</f>
        <v>1</v>
      </c>
      <c r="V2619" s="12">
        <f>IF(ISNUMBER(Incoming_Data[[#This Row],[Confirmed Day]]),1,0)</f>
        <v>1</v>
      </c>
      <c r="X2619" t="s">
        <v>1522</v>
      </c>
      <c r="Y2619" s="36">
        <v>41409</v>
      </c>
    </row>
    <row r="2620" spans="2:25" x14ac:dyDescent="0.25">
      <c r="B2620" s="24" t="s">
        <v>35</v>
      </c>
      <c r="C2620" s="24" t="s">
        <v>21</v>
      </c>
      <c r="D2620" s="24" t="s">
        <v>2213</v>
      </c>
      <c r="E2620" s="24" t="s">
        <v>1752</v>
      </c>
      <c r="F2620" s="24" t="s">
        <v>1600</v>
      </c>
      <c r="G2620" s="36">
        <v>41360</v>
      </c>
      <c r="H2620" s="36">
        <v>41360</v>
      </c>
      <c r="I2620" s="12">
        <v>3</v>
      </c>
      <c r="J2620" s="12">
        <v>3</v>
      </c>
      <c r="K2620" s="12">
        <v>3</v>
      </c>
      <c r="L2620" s="24" t="s">
        <v>10597</v>
      </c>
      <c r="M2620" t="str">
        <f>VLOOKUP(LEFT(Incoming_Data[[#This Row],[Object ID]],1),Lookup[#All],2,FALSE)</f>
        <v>Service Request</v>
      </c>
      <c r="N2620" s="36">
        <f>IFERROR(VLOOKUP(Incoming_Data[[#This Row],[Object ID]],SP_Data[#All],2,FALSE),"")</f>
        <v>41383</v>
      </c>
      <c r="O2620" s="36">
        <f>IFERROR(VLOOKUP(Incoming_Data[[#This Row],[Object ID]],Finalized_Data[#All],2,FALSE),"")</f>
        <v>41414</v>
      </c>
      <c r="P26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0" s="6">
        <f>IFERROR(DATE(YEAR(Incoming_Data[[#This Row],[Incoming Day]]),MONTH(Incoming_Data[[#This Row],[Incoming Day]]),1),"")</f>
        <v>41334</v>
      </c>
      <c r="R2620" s="3">
        <f>DATE(YEAR(Incoming_Data[[#This Row],[Incoming Day]]),1,1)</f>
        <v>41275</v>
      </c>
      <c r="S2620" s="6">
        <f>IFERROR(DATE(YEAR(Incoming_Data[[#This Row],[Completed Day]]),MONTH(Incoming_Data[[#This Row],[Completed Day]]),1),"")</f>
        <v>41365</v>
      </c>
      <c r="T2620" s="6">
        <f>IFERROR(DATE(YEAR(Incoming_Data[[#This Row],[Confirmed Day]]),MONTH(Incoming_Data[[#This Row],[Confirmed Day]]),1),"")</f>
        <v>41395</v>
      </c>
      <c r="U2620" s="12">
        <f>IF(ISNUMBER(Incoming_Data[[#This Row],[Completed Day]]),1,0)</f>
        <v>1</v>
      </c>
      <c r="V2620" s="12">
        <f>IF(ISNUMBER(Incoming_Data[[#This Row],[Confirmed Day]]),1,0)</f>
        <v>1</v>
      </c>
      <c r="X2620" t="s">
        <v>11039</v>
      </c>
      <c r="Y2620" s="36">
        <v>41424</v>
      </c>
    </row>
    <row r="2621" spans="2:25" x14ac:dyDescent="0.25">
      <c r="B2621" s="24" t="s">
        <v>35</v>
      </c>
      <c r="C2621" s="24" t="s">
        <v>21</v>
      </c>
      <c r="D2621" s="24" t="s">
        <v>2213</v>
      </c>
      <c r="E2621" s="24" t="s">
        <v>1753</v>
      </c>
      <c r="F2621" s="24" t="s">
        <v>43</v>
      </c>
      <c r="G2621" s="36">
        <v>41362</v>
      </c>
      <c r="H2621" s="36">
        <v>41362</v>
      </c>
      <c r="I2621" s="12">
        <v>3</v>
      </c>
      <c r="J2621" s="12">
        <v>3</v>
      </c>
      <c r="K2621" s="12">
        <v>3</v>
      </c>
      <c r="L2621" s="24" t="s">
        <v>10597</v>
      </c>
      <c r="M2621" t="str">
        <f>VLOOKUP(LEFT(Incoming_Data[[#This Row],[Object ID]],1),Lookup[#All],2,FALSE)</f>
        <v>Service Request</v>
      </c>
      <c r="N2621" s="36">
        <f>IFERROR(VLOOKUP(Incoming_Data[[#This Row],[Object ID]],SP_Data[#All],2,FALSE),"")</f>
        <v>41383</v>
      </c>
      <c r="O2621" s="36">
        <f>IFERROR(VLOOKUP(Incoming_Data[[#This Row],[Object ID]],Finalized_Data[#All],2,FALSE),"")</f>
        <v>41414</v>
      </c>
      <c r="P26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1" s="6">
        <f>IFERROR(DATE(YEAR(Incoming_Data[[#This Row],[Incoming Day]]),MONTH(Incoming_Data[[#This Row],[Incoming Day]]),1),"")</f>
        <v>41334</v>
      </c>
      <c r="R2621" s="3">
        <f>DATE(YEAR(Incoming_Data[[#This Row],[Incoming Day]]),1,1)</f>
        <v>41275</v>
      </c>
      <c r="S2621" s="6">
        <f>IFERROR(DATE(YEAR(Incoming_Data[[#This Row],[Completed Day]]),MONTH(Incoming_Data[[#This Row],[Completed Day]]),1),"")</f>
        <v>41365</v>
      </c>
      <c r="T2621" s="6">
        <f>IFERROR(DATE(YEAR(Incoming_Data[[#This Row],[Confirmed Day]]),MONTH(Incoming_Data[[#This Row],[Confirmed Day]]),1),"")</f>
        <v>41395</v>
      </c>
      <c r="U2621" s="12">
        <f>IF(ISNUMBER(Incoming_Data[[#This Row],[Completed Day]]),1,0)</f>
        <v>1</v>
      </c>
      <c r="V2621" s="12">
        <f>IF(ISNUMBER(Incoming_Data[[#This Row],[Confirmed Day]]),1,0)</f>
        <v>1</v>
      </c>
      <c r="X2621" t="s">
        <v>1524</v>
      </c>
      <c r="Y2621" s="36">
        <v>41387</v>
      </c>
    </row>
    <row r="2622" spans="2:25" x14ac:dyDescent="0.25">
      <c r="B2622" s="24" t="s">
        <v>35</v>
      </c>
      <c r="C2622" s="24" t="s">
        <v>21</v>
      </c>
      <c r="D2622" s="24" t="s">
        <v>2213</v>
      </c>
      <c r="E2622" s="24" t="s">
        <v>1754</v>
      </c>
      <c r="F2622" s="24" t="s">
        <v>43</v>
      </c>
      <c r="G2622" s="36">
        <v>41362</v>
      </c>
      <c r="H2622" s="36">
        <v>41362</v>
      </c>
      <c r="I2622" s="12">
        <v>3</v>
      </c>
      <c r="J2622" s="12">
        <v>3</v>
      </c>
      <c r="K2622" s="12">
        <v>3</v>
      </c>
      <c r="L2622" s="24" t="s">
        <v>10597</v>
      </c>
      <c r="M2622" t="str">
        <f>VLOOKUP(LEFT(Incoming_Data[[#This Row],[Object ID]],1),Lookup[#All],2,FALSE)</f>
        <v>Service Request</v>
      </c>
      <c r="N2622" s="36">
        <f>IFERROR(VLOOKUP(Incoming_Data[[#This Row],[Object ID]],SP_Data[#All],2,FALSE),"")</f>
        <v>41383</v>
      </c>
      <c r="O2622" s="36">
        <f>IFERROR(VLOOKUP(Incoming_Data[[#This Row],[Object ID]],Finalized_Data[#All],2,FALSE),"")</f>
        <v>41414</v>
      </c>
      <c r="P26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2" s="6">
        <f>IFERROR(DATE(YEAR(Incoming_Data[[#This Row],[Incoming Day]]),MONTH(Incoming_Data[[#This Row],[Incoming Day]]),1),"")</f>
        <v>41334</v>
      </c>
      <c r="R2622" s="3">
        <f>DATE(YEAR(Incoming_Data[[#This Row],[Incoming Day]]),1,1)</f>
        <v>41275</v>
      </c>
      <c r="S2622" s="6">
        <f>IFERROR(DATE(YEAR(Incoming_Data[[#This Row],[Completed Day]]),MONTH(Incoming_Data[[#This Row],[Completed Day]]),1),"")</f>
        <v>41365</v>
      </c>
      <c r="T2622" s="6">
        <f>IFERROR(DATE(YEAR(Incoming_Data[[#This Row],[Confirmed Day]]),MONTH(Incoming_Data[[#This Row],[Confirmed Day]]),1),"")</f>
        <v>41395</v>
      </c>
      <c r="U2622" s="12">
        <f>IF(ISNUMBER(Incoming_Data[[#This Row],[Completed Day]]),1,0)</f>
        <v>1</v>
      </c>
      <c r="V2622" s="12">
        <f>IF(ISNUMBER(Incoming_Data[[#This Row],[Confirmed Day]]),1,0)</f>
        <v>1</v>
      </c>
      <c r="X2622" t="s">
        <v>1526</v>
      </c>
      <c r="Y2622" s="36">
        <v>41395</v>
      </c>
    </row>
    <row r="2623" spans="2:25" x14ac:dyDescent="0.25">
      <c r="B2623" s="24" t="s">
        <v>35</v>
      </c>
      <c r="C2623" s="24" t="s">
        <v>21</v>
      </c>
      <c r="D2623" s="24" t="s">
        <v>2213</v>
      </c>
      <c r="E2623" s="24" t="s">
        <v>1755</v>
      </c>
      <c r="F2623" s="24" t="s">
        <v>1600</v>
      </c>
      <c r="G2623" s="36">
        <v>41362</v>
      </c>
      <c r="H2623" s="36">
        <v>41362</v>
      </c>
      <c r="I2623" s="12">
        <v>3</v>
      </c>
      <c r="J2623" s="12">
        <v>3</v>
      </c>
      <c r="K2623" s="12">
        <v>3</v>
      </c>
      <c r="L2623" s="24" t="s">
        <v>10597</v>
      </c>
      <c r="M2623" t="str">
        <f>VLOOKUP(LEFT(Incoming_Data[[#This Row],[Object ID]],1),Lookup[#All],2,FALSE)</f>
        <v>Service Request</v>
      </c>
      <c r="N2623" s="36">
        <f>IFERROR(VLOOKUP(Incoming_Data[[#This Row],[Object ID]],SP_Data[#All],2,FALSE),"")</f>
        <v>41383</v>
      </c>
      <c r="O2623" s="36">
        <f>IFERROR(VLOOKUP(Incoming_Data[[#This Row],[Object ID]],Finalized_Data[#All],2,FALSE),"")</f>
        <v>41386</v>
      </c>
      <c r="P26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3" s="6">
        <f>IFERROR(DATE(YEAR(Incoming_Data[[#This Row],[Incoming Day]]),MONTH(Incoming_Data[[#This Row],[Incoming Day]]),1),"")</f>
        <v>41334</v>
      </c>
      <c r="R2623" s="3">
        <f>DATE(YEAR(Incoming_Data[[#This Row],[Incoming Day]]),1,1)</f>
        <v>41275</v>
      </c>
      <c r="S2623" s="6">
        <f>IFERROR(DATE(YEAR(Incoming_Data[[#This Row],[Completed Day]]),MONTH(Incoming_Data[[#This Row],[Completed Day]]),1),"")</f>
        <v>41365</v>
      </c>
      <c r="T2623" s="6">
        <f>IFERROR(DATE(YEAR(Incoming_Data[[#This Row],[Confirmed Day]]),MONTH(Incoming_Data[[#This Row],[Confirmed Day]]),1),"")</f>
        <v>41365</v>
      </c>
      <c r="U2623" s="12">
        <f>IF(ISNUMBER(Incoming_Data[[#This Row],[Completed Day]]),1,0)</f>
        <v>1</v>
      </c>
      <c r="V2623" s="12">
        <f>IF(ISNUMBER(Incoming_Data[[#This Row],[Confirmed Day]]),1,0)</f>
        <v>1</v>
      </c>
      <c r="X2623" t="s">
        <v>1528</v>
      </c>
      <c r="Y2623" s="36">
        <v>41395</v>
      </c>
    </row>
    <row r="2624" spans="2:25" x14ac:dyDescent="0.25">
      <c r="B2624" s="24" t="s">
        <v>35</v>
      </c>
      <c r="C2624" s="24" t="s">
        <v>21</v>
      </c>
      <c r="D2624" s="24" t="s">
        <v>2213</v>
      </c>
      <c r="E2624" s="24" t="s">
        <v>1756</v>
      </c>
      <c r="F2624" s="24" t="s">
        <v>1600</v>
      </c>
      <c r="G2624" s="36">
        <v>41362</v>
      </c>
      <c r="H2624" s="36">
        <v>41362</v>
      </c>
      <c r="I2624" s="12">
        <v>3</v>
      </c>
      <c r="J2624" s="12">
        <v>3</v>
      </c>
      <c r="K2624" s="12">
        <v>3</v>
      </c>
      <c r="L2624" s="24" t="s">
        <v>10597</v>
      </c>
      <c r="M2624" t="str">
        <f>VLOOKUP(LEFT(Incoming_Data[[#This Row],[Object ID]],1),Lookup[#All],2,FALSE)</f>
        <v>Service Request</v>
      </c>
      <c r="N2624" s="36">
        <f>IFERROR(VLOOKUP(Incoming_Data[[#This Row],[Object ID]],SP_Data[#All],2,FALSE),"")</f>
        <v>41383</v>
      </c>
      <c r="O2624" s="36">
        <f>IFERROR(VLOOKUP(Incoming_Data[[#This Row],[Object ID]],Finalized_Data[#All],2,FALSE),"")</f>
        <v>41383</v>
      </c>
      <c r="P26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4" s="6">
        <f>IFERROR(DATE(YEAR(Incoming_Data[[#This Row],[Incoming Day]]),MONTH(Incoming_Data[[#This Row],[Incoming Day]]),1),"")</f>
        <v>41334</v>
      </c>
      <c r="R2624" s="3">
        <f>DATE(YEAR(Incoming_Data[[#This Row],[Incoming Day]]),1,1)</f>
        <v>41275</v>
      </c>
      <c r="S2624" s="6">
        <f>IFERROR(DATE(YEAR(Incoming_Data[[#This Row],[Completed Day]]),MONTH(Incoming_Data[[#This Row],[Completed Day]]),1),"")</f>
        <v>41365</v>
      </c>
      <c r="T2624" s="6">
        <f>IFERROR(DATE(YEAR(Incoming_Data[[#This Row],[Confirmed Day]]),MONTH(Incoming_Data[[#This Row],[Confirmed Day]]),1),"")</f>
        <v>41365</v>
      </c>
      <c r="U2624" s="12">
        <f>IF(ISNUMBER(Incoming_Data[[#This Row],[Completed Day]]),1,0)</f>
        <v>1</v>
      </c>
      <c r="V2624" s="12">
        <f>IF(ISNUMBER(Incoming_Data[[#This Row],[Confirmed Day]]),1,0)</f>
        <v>1</v>
      </c>
      <c r="X2624" t="s">
        <v>1186</v>
      </c>
      <c r="Y2624" s="36">
        <v>41388</v>
      </c>
    </row>
    <row r="2625" spans="2:25" x14ac:dyDescent="0.25">
      <c r="B2625" s="24" t="s">
        <v>35</v>
      </c>
      <c r="C2625" s="24" t="s">
        <v>21</v>
      </c>
      <c r="D2625" s="24" t="s">
        <v>2213</v>
      </c>
      <c r="E2625" s="24" t="s">
        <v>1757</v>
      </c>
      <c r="F2625" s="24" t="s">
        <v>1600</v>
      </c>
      <c r="G2625" s="36">
        <v>41365</v>
      </c>
      <c r="H2625" s="36">
        <v>41365</v>
      </c>
      <c r="I2625" s="12">
        <v>3</v>
      </c>
      <c r="J2625" s="12">
        <v>3</v>
      </c>
      <c r="K2625" s="12">
        <v>3</v>
      </c>
      <c r="L2625" s="24" t="s">
        <v>10597</v>
      </c>
      <c r="M2625" t="str">
        <f>VLOOKUP(LEFT(Incoming_Data[[#This Row],[Object ID]],1),Lookup[#All],2,FALSE)</f>
        <v>Service Request</v>
      </c>
      <c r="N2625" s="36">
        <f>IFERROR(VLOOKUP(Incoming_Data[[#This Row],[Object ID]],SP_Data[#All],2,FALSE),"")</f>
        <v>41383</v>
      </c>
      <c r="O2625" s="36">
        <f>IFERROR(VLOOKUP(Incoming_Data[[#This Row],[Object ID]],Finalized_Data[#All],2,FALSE),"")</f>
        <v>41414</v>
      </c>
      <c r="P26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5" s="6">
        <f>IFERROR(DATE(YEAR(Incoming_Data[[#This Row],[Incoming Day]]),MONTH(Incoming_Data[[#This Row],[Incoming Day]]),1),"")</f>
        <v>41365</v>
      </c>
      <c r="R2625" s="3">
        <f>DATE(YEAR(Incoming_Data[[#This Row],[Incoming Day]]),1,1)</f>
        <v>41275</v>
      </c>
      <c r="S2625" s="6">
        <f>IFERROR(DATE(YEAR(Incoming_Data[[#This Row],[Completed Day]]),MONTH(Incoming_Data[[#This Row],[Completed Day]]),1),"")</f>
        <v>41365</v>
      </c>
      <c r="T2625" s="6">
        <f>IFERROR(DATE(YEAR(Incoming_Data[[#This Row],[Confirmed Day]]),MONTH(Incoming_Data[[#This Row],[Confirmed Day]]),1),"")</f>
        <v>41395</v>
      </c>
      <c r="U2625" s="12">
        <f>IF(ISNUMBER(Incoming_Data[[#This Row],[Completed Day]]),1,0)</f>
        <v>1</v>
      </c>
      <c r="V2625" s="12">
        <f>IF(ISNUMBER(Incoming_Data[[#This Row],[Confirmed Day]]),1,0)</f>
        <v>1</v>
      </c>
      <c r="X2625" t="s">
        <v>1530</v>
      </c>
      <c r="Y2625" s="36">
        <v>41388</v>
      </c>
    </row>
    <row r="2626" spans="2:25" x14ac:dyDescent="0.25">
      <c r="B2626" s="24" t="s">
        <v>35</v>
      </c>
      <c r="C2626" s="24" t="s">
        <v>21</v>
      </c>
      <c r="D2626" s="24" t="s">
        <v>2213</v>
      </c>
      <c r="E2626" s="24" t="s">
        <v>1758</v>
      </c>
      <c r="F2626" s="24" t="s">
        <v>1600</v>
      </c>
      <c r="G2626" s="36">
        <v>41365</v>
      </c>
      <c r="H2626" s="36">
        <v>41365</v>
      </c>
      <c r="I2626" s="12">
        <v>3</v>
      </c>
      <c r="J2626" s="12">
        <v>3</v>
      </c>
      <c r="K2626" s="12">
        <v>3</v>
      </c>
      <c r="L2626" s="24" t="s">
        <v>10597</v>
      </c>
      <c r="M2626" t="str">
        <f>VLOOKUP(LEFT(Incoming_Data[[#This Row],[Object ID]],1),Lookup[#All],2,FALSE)</f>
        <v>Service Request</v>
      </c>
      <c r="N2626" s="36">
        <f>IFERROR(VLOOKUP(Incoming_Data[[#This Row],[Object ID]],SP_Data[#All],2,FALSE),"")</f>
        <v>41383</v>
      </c>
      <c r="O2626" s="36">
        <f>IFERROR(VLOOKUP(Incoming_Data[[#This Row],[Object ID]],Finalized_Data[#All],2,FALSE),"")</f>
        <v>41414</v>
      </c>
      <c r="P26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6" s="6">
        <f>IFERROR(DATE(YEAR(Incoming_Data[[#This Row],[Incoming Day]]),MONTH(Incoming_Data[[#This Row],[Incoming Day]]),1),"")</f>
        <v>41365</v>
      </c>
      <c r="R2626" s="3">
        <f>DATE(YEAR(Incoming_Data[[#This Row],[Incoming Day]]),1,1)</f>
        <v>41275</v>
      </c>
      <c r="S2626" s="6">
        <f>IFERROR(DATE(YEAR(Incoming_Data[[#This Row],[Completed Day]]),MONTH(Incoming_Data[[#This Row],[Completed Day]]),1),"")</f>
        <v>41365</v>
      </c>
      <c r="T2626" s="6">
        <f>IFERROR(DATE(YEAR(Incoming_Data[[#This Row],[Confirmed Day]]),MONTH(Incoming_Data[[#This Row],[Confirmed Day]]),1),"")</f>
        <v>41395</v>
      </c>
      <c r="U2626" s="12">
        <f>IF(ISNUMBER(Incoming_Data[[#This Row],[Completed Day]]),1,0)</f>
        <v>1</v>
      </c>
      <c r="V2626" s="12">
        <f>IF(ISNUMBER(Incoming_Data[[#This Row],[Confirmed Day]]),1,0)</f>
        <v>1</v>
      </c>
      <c r="X2626" t="s">
        <v>1532</v>
      </c>
      <c r="Y2626" s="36">
        <v>41388</v>
      </c>
    </row>
    <row r="2627" spans="2:25" x14ac:dyDescent="0.25">
      <c r="B2627" s="24" t="s">
        <v>35</v>
      </c>
      <c r="C2627" s="24" t="s">
        <v>21</v>
      </c>
      <c r="D2627" s="24" t="s">
        <v>2213</v>
      </c>
      <c r="E2627" s="24" t="s">
        <v>1759</v>
      </c>
      <c r="F2627" s="24" t="s">
        <v>1760</v>
      </c>
      <c r="G2627" s="36">
        <v>41365</v>
      </c>
      <c r="H2627" s="36">
        <v>41365</v>
      </c>
      <c r="I2627" s="12">
        <v>4</v>
      </c>
      <c r="J2627" s="12">
        <v>4</v>
      </c>
      <c r="K2627" s="12">
        <v>4</v>
      </c>
      <c r="L2627" s="24" t="s">
        <v>10597</v>
      </c>
      <c r="M2627" t="str">
        <f>VLOOKUP(LEFT(Incoming_Data[[#This Row],[Object ID]],1),Lookup[#All],2,FALSE)</f>
        <v>Service Request</v>
      </c>
      <c r="N2627" s="36">
        <f>IFERROR(VLOOKUP(Incoming_Data[[#This Row],[Object ID]],SP_Data[#All],2,FALSE),"")</f>
        <v>41383</v>
      </c>
      <c r="O2627" s="36">
        <f>IFERROR(VLOOKUP(Incoming_Data[[#This Row],[Object ID]],Finalized_Data[#All],2,FALSE),"")</f>
        <v>41414</v>
      </c>
      <c r="P26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7" s="6">
        <f>IFERROR(DATE(YEAR(Incoming_Data[[#This Row],[Incoming Day]]),MONTH(Incoming_Data[[#This Row],[Incoming Day]]),1),"")</f>
        <v>41365</v>
      </c>
      <c r="R2627" s="3">
        <f>DATE(YEAR(Incoming_Data[[#This Row],[Incoming Day]]),1,1)</f>
        <v>41275</v>
      </c>
      <c r="S2627" s="6">
        <f>IFERROR(DATE(YEAR(Incoming_Data[[#This Row],[Completed Day]]),MONTH(Incoming_Data[[#This Row],[Completed Day]]),1),"")</f>
        <v>41365</v>
      </c>
      <c r="T2627" s="6">
        <f>IFERROR(DATE(YEAR(Incoming_Data[[#This Row],[Confirmed Day]]),MONTH(Incoming_Data[[#This Row],[Confirmed Day]]),1),"")</f>
        <v>41395</v>
      </c>
      <c r="U2627" s="12">
        <f>IF(ISNUMBER(Incoming_Data[[#This Row],[Completed Day]]),1,0)</f>
        <v>1</v>
      </c>
      <c r="V2627" s="12">
        <f>IF(ISNUMBER(Incoming_Data[[#This Row],[Confirmed Day]]),1,0)</f>
        <v>1</v>
      </c>
      <c r="X2627" t="s">
        <v>2075</v>
      </c>
      <c r="Y2627" s="36">
        <v>41388</v>
      </c>
    </row>
    <row r="2628" spans="2:25" x14ac:dyDescent="0.25">
      <c r="B2628" s="24" t="s">
        <v>35</v>
      </c>
      <c r="C2628" s="24" t="s">
        <v>21</v>
      </c>
      <c r="D2628" s="24" t="s">
        <v>2213</v>
      </c>
      <c r="E2628" s="24" t="s">
        <v>1761</v>
      </c>
      <c r="F2628" s="24" t="s">
        <v>1600</v>
      </c>
      <c r="G2628" s="36">
        <v>41365</v>
      </c>
      <c r="H2628" s="36">
        <v>41365</v>
      </c>
      <c r="I2628" s="12">
        <v>3</v>
      </c>
      <c r="J2628" s="12">
        <v>3</v>
      </c>
      <c r="K2628" s="12">
        <v>3</v>
      </c>
      <c r="L2628" s="24" t="s">
        <v>10597</v>
      </c>
      <c r="M2628" t="str">
        <f>VLOOKUP(LEFT(Incoming_Data[[#This Row],[Object ID]],1),Lookup[#All],2,FALSE)</f>
        <v>Service Request</v>
      </c>
      <c r="N2628" s="36">
        <f>IFERROR(VLOOKUP(Incoming_Data[[#This Row],[Object ID]],SP_Data[#All],2,FALSE),"")</f>
        <v>41383</v>
      </c>
      <c r="O2628" s="36">
        <f>IFERROR(VLOOKUP(Incoming_Data[[#This Row],[Object ID]],Finalized_Data[#All],2,FALSE),"")</f>
        <v>41414</v>
      </c>
      <c r="P26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8" s="6">
        <f>IFERROR(DATE(YEAR(Incoming_Data[[#This Row],[Incoming Day]]),MONTH(Incoming_Data[[#This Row],[Incoming Day]]),1),"")</f>
        <v>41365</v>
      </c>
      <c r="R2628" s="3">
        <f>DATE(YEAR(Incoming_Data[[#This Row],[Incoming Day]]),1,1)</f>
        <v>41275</v>
      </c>
      <c r="S2628" s="6">
        <f>IFERROR(DATE(YEAR(Incoming_Data[[#This Row],[Completed Day]]),MONTH(Incoming_Data[[#This Row],[Completed Day]]),1),"")</f>
        <v>41365</v>
      </c>
      <c r="T2628" s="6">
        <f>IFERROR(DATE(YEAR(Incoming_Data[[#This Row],[Confirmed Day]]),MONTH(Incoming_Data[[#This Row],[Confirmed Day]]),1),"")</f>
        <v>41395</v>
      </c>
      <c r="U2628" s="12">
        <f>IF(ISNUMBER(Incoming_Data[[#This Row],[Completed Day]]),1,0)</f>
        <v>1</v>
      </c>
      <c r="V2628" s="12">
        <f>IF(ISNUMBER(Incoming_Data[[#This Row],[Confirmed Day]]),1,0)</f>
        <v>1</v>
      </c>
      <c r="X2628" t="s">
        <v>2077</v>
      </c>
      <c r="Y2628" s="36">
        <v>41388</v>
      </c>
    </row>
    <row r="2629" spans="2:25" x14ac:dyDescent="0.25">
      <c r="B2629" s="24" t="s">
        <v>35</v>
      </c>
      <c r="C2629" s="24" t="s">
        <v>21</v>
      </c>
      <c r="D2629" s="24" t="s">
        <v>2213</v>
      </c>
      <c r="E2629" s="24" t="s">
        <v>1762</v>
      </c>
      <c r="F2629" s="24" t="s">
        <v>1600</v>
      </c>
      <c r="G2629" s="36">
        <v>41365</v>
      </c>
      <c r="H2629" s="36">
        <v>41365</v>
      </c>
      <c r="I2629" s="12">
        <v>3</v>
      </c>
      <c r="J2629" s="12">
        <v>3</v>
      </c>
      <c r="K2629" s="12">
        <v>3</v>
      </c>
      <c r="L2629" s="24" t="s">
        <v>10597</v>
      </c>
      <c r="M2629" t="str">
        <f>VLOOKUP(LEFT(Incoming_Data[[#This Row],[Object ID]],1),Lookup[#All],2,FALSE)</f>
        <v>Service Request</v>
      </c>
      <c r="N2629" s="36">
        <f>IFERROR(VLOOKUP(Incoming_Data[[#This Row],[Object ID]],SP_Data[#All],2,FALSE),"")</f>
        <v>41383</v>
      </c>
      <c r="O2629" s="36">
        <f>IFERROR(VLOOKUP(Incoming_Data[[#This Row],[Object ID]],Finalized_Data[#All],2,FALSE),"")</f>
        <v>41414</v>
      </c>
      <c r="P26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29" s="6">
        <f>IFERROR(DATE(YEAR(Incoming_Data[[#This Row],[Incoming Day]]),MONTH(Incoming_Data[[#This Row],[Incoming Day]]),1),"")</f>
        <v>41365</v>
      </c>
      <c r="R2629" s="3">
        <f>DATE(YEAR(Incoming_Data[[#This Row],[Incoming Day]]),1,1)</f>
        <v>41275</v>
      </c>
      <c r="S2629" s="6">
        <f>IFERROR(DATE(YEAR(Incoming_Data[[#This Row],[Completed Day]]),MONTH(Incoming_Data[[#This Row],[Completed Day]]),1),"")</f>
        <v>41365</v>
      </c>
      <c r="T2629" s="6">
        <f>IFERROR(DATE(YEAR(Incoming_Data[[#This Row],[Confirmed Day]]),MONTH(Incoming_Data[[#This Row],[Confirmed Day]]),1),"")</f>
        <v>41395</v>
      </c>
      <c r="U2629" s="12">
        <f>IF(ISNUMBER(Incoming_Data[[#This Row],[Completed Day]]),1,0)</f>
        <v>1</v>
      </c>
      <c r="V2629" s="12">
        <f>IF(ISNUMBER(Incoming_Data[[#This Row],[Confirmed Day]]),1,0)</f>
        <v>1</v>
      </c>
      <c r="X2629" t="s">
        <v>12230</v>
      </c>
      <c r="Y2629" s="36">
        <v>41395</v>
      </c>
    </row>
    <row r="2630" spans="2:25" x14ac:dyDescent="0.25">
      <c r="B2630" s="24" t="s">
        <v>35</v>
      </c>
      <c r="C2630" s="24" t="s">
        <v>21</v>
      </c>
      <c r="D2630" s="24" t="s">
        <v>2213</v>
      </c>
      <c r="E2630" s="24" t="s">
        <v>1765</v>
      </c>
      <c r="F2630" s="24" t="s">
        <v>43</v>
      </c>
      <c r="G2630" s="36">
        <v>41367</v>
      </c>
      <c r="H2630" s="36">
        <v>41367</v>
      </c>
      <c r="I2630" s="12">
        <v>3</v>
      </c>
      <c r="J2630" s="12">
        <v>3</v>
      </c>
      <c r="K2630" s="12">
        <v>3</v>
      </c>
      <c r="L2630" s="24" t="s">
        <v>10597</v>
      </c>
      <c r="M2630" t="str">
        <f>VLOOKUP(LEFT(Incoming_Data[[#This Row],[Object ID]],1),Lookup[#All],2,FALSE)</f>
        <v>Service Request</v>
      </c>
      <c r="N2630" s="36">
        <f>IFERROR(VLOOKUP(Incoming_Data[[#This Row],[Object ID]],SP_Data[#All],2,FALSE),"")</f>
        <v>41383</v>
      </c>
      <c r="O2630" s="36">
        <f>IFERROR(VLOOKUP(Incoming_Data[[#This Row],[Object ID]],Finalized_Data[#All],2,FALSE),"")</f>
        <v>41386</v>
      </c>
      <c r="P26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0" s="6">
        <f>IFERROR(DATE(YEAR(Incoming_Data[[#This Row],[Incoming Day]]),MONTH(Incoming_Data[[#This Row],[Incoming Day]]),1),"")</f>
        <v>41365</v>
      </c>
      <c r="R2630" s="3">
        <f>DATE(YEAR(Incoming_Data[[#This Row],[Incoming Day]]),1,1)</f>
        <v>41275</v>
      </c>
      <c r="S2630" s="6">
        <f>IFERROR(DATE(YEAR(Incoming_Data[[#This Row],[Completed Day]]),MONTH(Incoming_Data[[#This Row],[Completed Day]]),1),"")</f>
        <v>41365</v>
      </c>
      <c r="T2630" s="6">
        <f>IFERROR(DATE(YEAR(Incoming_Data[[#This Row],[Confirmed Day]]),MONTH(Incoming_Data[[#This Row],[Confirmed Day]]),1),"")</f>
        <v>41365</v>
      </c>
      <c r="U2630" s="12">
        <f>IF(ISNUMBER(Incoming_Data[[#This Row],[Completed Day]]),1,0)</f>
        <v>1</v>
      </c>
      <c r="V2630" s="12">
        <f>IF(ISNUMBER(Incoming_Data[[#This Row],[Confirmed Day]]),1,0)</f>
        <v>1</v>
      </c>
      <c r="X2630" t="s">
        <v>1533</v>
      </c>
      <c r="Y2630" s="36">
        <v>41388</v>
      </c>
    </row>
    <row r="2631" spans="2:25" x14ac:dyDescent="0.25">
      <c r="B2631" s="24" t="s">
        <v>35</v>
      </c>
      <c r="C2631" s="24" t="s">
        <v>21</v>
      </c>
      <c r="D2631" s="24" t="s">
        <v>2213</v>
      </c>
      <c r="E2631" s="24" t="s">
        <v>1766</v>
      </c>
      <c r="F2631" s="24" t="s">
        <v>1600</v>
      </c>
      <c r="G2631" s="36">
        <v>41367</v>
      </c>
      <c r="H2631" s="36">
        <v>41367</v>
      </c>
      <c r="I2631" s="12">
        <v>3</v>
      </c>
      <c r="J2631" s="12">
        <v>3</v>
      </c>
      <c r="K2631" s="12">
        <v>3</v>
      </c>
      <c r="L2631" s="24" t="s">
        <v>10597</v>
      </c>
      <c r="M2631" t="str">
        <f>VLOOKUP(LEFT(Incoming_Data[[#This Row],[Object ID]],1),Lookup[#All],2,FALSE)</f>
        <v>Service Request</v>
      </c>
      <c r="N2631" s="36">
        <f>IFERROR(VLOOKUP(Incoming_Data[[#This Row],[Object ID]],SP_Data[#All],2,FALSE),"")</f>
        <v>41383</v>
      </c>
      <c r="O2631" s="36">
        <f>IFERROR(VLOOKUP(Incoming_Data[[#This Row],[Object ID]],Finalized_Data[#All],2,FALSE),"")</f>
        <v>41414</v>
      </c>
      <c r="P26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1" s="6">
        <f>IFERROR(DATE(YEAR(Incoming_Data[[#This Row],[Incoming Day]]),MONTH(Incoming_Data[[#This Row],[Incoming Day]]),1),"")</f>
        <v>41365</v>
      </c>
      <c r="R2631" s="3">
        <f>DATE(YEAR(Incoming_Data[[#This Row],[Incoming Day]]),1,1)</f>
        <v>41275</v>
      </c>
      <c r="S2631" s="6">
        <f>IFERROR(DATE(YEAR(Incoming_Data[[#This Row],[Completed Day]]),MONTH(Incoming_Data[[#This Row],[Completed Day]]),1),"")</f>
        <v>41365</v>
      </c>
      <c r="T2631" s="6">
        <f>IFERROR(DATE(YEAR(Incoming_Data[[#This Row],[Confirmed Day]]),MONTH(Incoming_Data[[#This Row],[Confirmed Day]]),1),"")</f>
        <v>41395</v>
      </c>
      <c r="U2631" s="12">
        <f>IF(ISNUMBER(Incoming_Data[[#This Row],[Completed Day]]),1,0)</f>
        <v>1</v>
      </c>
      <c r="V2631" s="12">
        <f>IF(ISNUMBER(Incoming_Data[[#This Row],[Confirmed Day]]),1,0)</f>
        <v>1</v>
      </c>
      <c r="X2631" t="s">
        <v>2078</v>
      </c>
      <c r="Y2631" s="36">
        <v>41388</v>
      </c>
    </row>
    <row r="2632" spans="2:25" x14ac:dyDescent="0.25">
      <c r="B2632" s="24" t="s">
        <v>35</v>
      </c>
      <c r="C2632" s="24" t="s">
        <v>21</v>
      </c>
      <c r="D2632" s="24" t="s">
        <v>2213</v>
      </c>
      <c r="E2632" s="24" t="s">
        <v>1767</v>
      </c>
      <c r="F2632" s="24" t="s">
        <v>1600</v>
      </c>
      <c r="G2632" s="36">
        <v>41367</v>
      </c>
      <c r="H2632" s="36">
        <v>41367</v>
      </c>
      <c r="I2632" s="12">
        <v>3</v>
      </c>
      <c r="J2632" s="12">
        <v>3</v>
      </c>
      <c r="K2632" s="12">
        <v>3</v>
      </c>
      <c r="L2632" s="24" t="s">
        <v>10597</v>
      </c>
      <c r="M2632" t="str">
        <f>VLOOKUP(LEFT(Incoming_Data[[#This Row],[Object ID]],1),Lookup[#All],2,FALSE)</f>
        <v>Service Request</v>
      </c>
      <c r="N2632" s="36">
        <f>IFERROR(VLOOKUP(Incoming_Data[[#This Row],[Object ID]],SP_Data[#All],2,FALSE),"")</f>
        <v>41382</v>
      </c>
      <c r="O2632" s="36">
        <f>IFERROR(VLOOKUP(Incoming_Data[[#This Row],[Object ID]],Finalized_Data[#All],2,FALSE),"")</f>
        <v>41414</v>
      </c>
      <c r="P26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2" s="6">
        <f>IFERROR(DATE(YEAR(Incoming_Data[[#This Row],[Incoming Day]]),MONTH(Incoming_Data[[#This Row],[Incoming Day]]),1),"")</f>
        <v>41365</v>
      </c>
      <c r="R2632" s="3">
        <f>DATE(YEAR(Incoming_Data[[#This Row],[Incoming Day]]),1,1)</f>
        <v>41275</v>
      </c>
      <c r="S2632" s="6">
        <f>IFERROR(DATE(YEAR(Incoming_Data[[#This Row],[Completed Day]]),MONTH(Incoming_Data[[#This Row],[Completed Day]]),1),"")</f>
        <v>41365</v>
      </c>
      <c r="T2632" s="6">
        <f>IFERROR(DATE(YEAR(Incoming_Data[[#This Row],[Confirmed Day]]),MONTH(Incoming_Data[[#This Row],[Confirmed Day]]),1),"")</f>
        <v>41395</v>
      </c>
      <c r="U2632" s="12">
        <f>IF(ISNUMBER(Incoming_Data[[#This Row],[Completed Day]]),1,0)</f>
        <v>1</v>
      </c>
      <c r="V2632" s="12">
        <f>IF(ISNUMBER(Incoming_Data[[#This Row],[Confirmed Day]]),1,0)</f>
        <v>1</v>
      </c>
      <c r="X2632" t="s">
        <v>1188</v>
      </c>
      <c r="Y2632" s="36">
        <v>41395</v>
      </c>
    </row>
    <row r="2633" spans="2:25" x14ac:dyDescent="0.25">
      <c r="B2633" s="24" t="s">
        <v>35</v>
      </c>
      <c r="C2633" s="24" t="s">
        <v>21</v>
      </c>
      <c r="D2633" s="24" t="s">
        <v>2213</v>
      </c>
      <c r="E2633" s="24" t="s">
        <v>1768</v>
      </c>
      <c r="F2633" s="24" t="s">
        <v>43</v>
      </c>
      <c r="G2633" s="36">
        <v>41367</v>
      </c>
      <c r="H2633" s="36">
        <v>41367</v>
      </c>
      <c r="I2633" s="12">
        <v>3</v>
      </c>
      <c r="J2633" s="12">
        <v>3</v>
      </c>
      <c r="K2633" s="12">
        <v>3</v>
      </c>
      <c r="L2633" s="24" t="s">
        <v>10597</v>
      </c>
      <c r="M2633" t="str">
        <f>VLOOKUP(LEFT(Incoming_Data[[#This Row],[Object ID]],1),Lookup[#All],2,FALSE)</f>
        <v>Service Request</v>
      </c>
      <c r="N2633" s="36">
        <f>IFERROR(VLOOKUP(Incoming_Data[[#This Row],[Object ID]],SP_Data[#All],2,FALSE),"")</f>
        <v>41383</v>
      </c>
      <c r="O2633" s="36">
        <f>IFERROR(VLOOKUP(Incoming_Data[[#This Row],[Object ID]],Finalized_Data[#All],2,FALSE),"")</f>
        <v>41386</v>
      </c>
      <c r="P26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3" s="6">
        <f>IFERROR(DATE(YEAR(Incoming_Data[[#This Row],[Incoming Day]]),MONTH(Incoming_Data[[#This Row],[Incoming Day]]),1),"")</f>
        <v>41365</v>
      </c>
      <c r="R2633" s="3">
        <f>DATE(YEAR(Incoming_Data[[#This Row],[Incoming Day]]),1,1)</f>
        <v>41275</v>
      </c>
      <c r="S2633" s="6">
        <f>IFERROR(DATE(YEAR(Incoming_Data[[#This Row],[Completed Day]]),MONTH(Incoming_Data[[#This Row],[Completed Day]]),1),"")</f>
        <v>41365</v>
      </c>
      <c r="T2633" s="6">
        <f>IFERROR(DATE(YEAR(Incoming_Data[[#This Row],[Confirmed Day]]),MONTH(Incoming_Data[[#This Row],[Confirmed Day]]),1),"")</f>
        <v>41365</v>
      </c>
      <c r="U2633" s="12">
        <f>IF(ISNUMBER(Incoming_Data[[#This Row],[Completed Day]]),1,0)</f>
        <v>1</v>
      </c>
      <c r="V2633" s="12">
        <f>IF(ISNUMBER(Incoming_Data[[#This Row],[Confirmed Day]]),1,0)</f>
        <v>1</v>
      </c>
      <c r="X2633" t="s">
        <v>1190</v>
      </c>
      <c r="Y2633" s="36">
        <v>41395</v>
      </c>
    </row>
    <row r="2634" spans="2:25" x14ac:dyDescent="0.25">
      <c r="B2634" s="24" t="s">
        <v>35</v>
      </c>
      <c r="C2634" s="24" t="s">
        <v>21</v>
      </c>
      <c r="D2634" s="24" t="s">
        <v>2213</v>
      </c>
      <c r="E2634" s="24" t="s">
        <v>1769</v>
      </c>
      <c r="F2634" s="24" t="s">
        <v>1770</v>
      </c>
      <c r="G2634" s="36">
        <v>41368</v>
      </c>
      <c r="H2634" s="36">
        <v>41368</v>
      </c>
      <c r="I2634" s="12">
        <v>3</v>
      </c>
      <c r="J2634" s="12">
        <v>3</v>
      </c>
      <c r="K2634" s="12">
        <v>3</v>
      </c>
      <c r="L2634" s="24" t="s">
        <v>10597</v>
      </c>
      <c r="M2634" t="str">
        <f>VLOOKUP(LEFT(Incoming_Data[[#This Row],[Object ID]],1),Lookup[#All],2,FALSE)</f>
        <v>Service Request</v>
      </c>
      <c r="N2634" s="36">
        <f>IFERROR(VLOOKUP(Incoming_Data[[#This Row],[Object ID]],SP_Data[#All],2,FALSE),"")</f>
        <v>41383</v>
      </c>
      <c r="O2634" s="36">
        <f>IFERROR(VLOOKUP(Incoming_Data[[#This Row],[Object ID]],Finalized_Data[#All],2,FALSE),"")</f>
        <v>41383</v>
      </c>
      <c r="P26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4" s="6">
        <f>IFERROR(DATE(YEAR(Incoming_Data[[#This Row],[Incoming Day]]),MONTH(Incoming_Data[[#This Row],[Incoming Day]]),1),"")</f>
        <v>41365</v>
      </c>
      <c r="R2634" s="3">
        <f>DATE(YEAR(Incoming_Data[[#This Row],[Incoming Day]]),1,1)</f>
        <v>41275</v>
      </c>
      <c r="S2634" s="6">
        <f>IFERROR(DATE(YEAR(Incoming_Data[[#This Row],[Completed Day]]),MONTH(Incoming_Data[[#This Row],[Completed Day]]),1),"")</f>
        <v>41365</v>
      </c>
      <c r="T2634" s="6">
        <f>IFERROR(DATE(YEAR(Incoming_Data[[#This Row],[Confirmed Day]]),MONTH(Incoming_Data[[#This Row],[Confirmed Day]]),1),"")</f>
        <v>41365</v>
      </c>
      <c r="U2634" s="12">
        <f>IF(ISNUMBER(Incoming_Data[[#This Row],[Completed Day]]),1,0)</f>
        <v>1</v>
      </c>
      <c r="V2634" s="12">
        <f>IF(ISNUMBER(Incoming_Data[[#This Row],[Confirmed Day]]),1,0)</f>
        <v>1</v>
      </c>
      <c r="X2634" t="s">
        <v>1866</v>
      </c>
      <c r="Y2634" s="36">
        <v>41389</v>
      </c>
    </row>
    <row r="2635" spans="2:25" x14ac:dyDescent="0.25">
      <c r="B2635" s="24" t="s">
        <v>35</v>
      </c>
      <c r="C2635" s="24" t="s">
        <v>21</v>
      </c>
      <c r="D2635" s="24" t="s">
        <v>2213</v>
      </c>
      <c r="E2635" s="24" t="s">
        <v>1771</v>
      </c>
      <c r="F2635" s="24" t="s">
        <v>1772</v>
      </c>
      <c r="G2635" s="36">
        <v>41373</v>
      </c>
      <c r="H2635" s="36">
        <v>41373</v>
      </c>
      <c r="I2635" s="12">
        <v>3</v>
      </c>
      <c r="J2635" s="12">
        <v>3</v>
      </c>
      <c r="K2635" s="12">
        <v>3</v>
      </c>
      <c r="L2635" s="24" t="s">
        <v>10597</v>
      </c>
      <c r="M2635" t="str">
        <f>VLOOKUP(LEFT(Incoming_Data[[#This Row],[Object ID]],1),Lookup[#All],2,FALSE)</f>
        <v>Service Request</v>
      </c>
      <c r="N2635" s="36">
        <f>IFERROR(VLOOKUP(Incoming_Data[[#This Row],[Object ID]],SP_Data[#All],2,FALSE),"")</f>
        <v>41382</v>
      </c>
      <c r="O2635" s="36">
        <f>IFERROR(VLOOKUP(Incoming_Data[[#This Row],[Object ID]],Finalized_Data[#All],2,FALSE),"")</f>
        <v>41382</v>
      </c>
      <c r="P26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5" s="6">
        <f>IFERROR(DATE(YEAR(Incoming_Data[[#This Row],[Incoming Day]]),MONTH(Incoming_Data[[#This Row],[Incoming Day]]),1),"")</f>
        <v>41365</v>
      </c>
      <c r="R2635" s="3">
        <f>DATE(YEAR(Incoming_Data[[#This Row],[Incoming Day]]),1,1)</f>
        <v>41275</v>
      </c>
      <c r="S2635" s="6">
        <f>IFERROR(DATE(YEAR(Incoming_Data[[#This Row],[Completed Day]]),MONTH(Incoming_Data[[#This Row],[Completed Day]]),1),"")</f>
        <v>41365</v>
      </c>
      <c r="T2635" s="6">
        <f>IFERROR(DATE(YEAR(Incoming_Data[[#This Row],[Confirmed Day]]),MONTH(Incoming_Data[[#This Row],[Confirmed Day]]),1),"")</f>
        <v>41365</v>
      </c>
      <c r="U2635" s="12">
        <f>IF(ISNUMBER(Incoming_Data[[#This Row],[Completed Day]]),1,0)</f>
        <v>1</v>
      </c>
      <c r="V2635" s="12">
        <f>IF(ISNUMBER(Incoming_Data[[#This Row],[Confirmed Day]]),1,0)</f>
        <v>1</v>
      </c>
      <c r="X2635" t="s">
        <v>1192</v>
      </c>
      <c r="Y2635" s="36">
        <v>41388</v>
      </c>
    </row>
    <row r="2636" spans="2:25" x14ac:dyDescent="0.25">
      <c r="B2636" s="24" t="s">
        <v>35</v>
      </c>
      <c r="C2636" s="24" t="s">
        <v>21</v>
      </c>
      <c r="D2636" s="24" t="s">
        <v>2213</v>
      </c>
      <c r="E2636" s="24" t="s">
        <v>1773</v>
      </c>
      <c r="F2636" s="24" t="s">
        <v>1774</v>
      </c>
      <c r="G2636" s="36">
        <v>41374</v>
      </c>
      <c r="H2636" s="36">
        <v>41374</v>
      </c>
      <c r="I2636" s="12">
        <v>2</v>
      </c>
      <c r="J2636" s="12">
        <v>3</v>
      </c>
      <c r="K2636" s="12">
        <v>3</v>
      </c>
      <c r="L2636" s="24" t="s">
        <v>10597</v>
      </c>
      <c r="M2636" t="str">
        <f>VLOOKUP(LEFT(Incoming_Data[[#This Row],[Object ID]],1),Lookup[#All],2,FALSE)</f>
        <v>Service Request</v>
      </c>
      <c r="N2636" s="36">
        <f>IFERROR(VLOOKUP(Incoming_Data[[#This Row],[Object ID]],SP_Data[#All],2,FALSE),"")</f>
        <v>41383</v>
      </c>
      <c r="O2636" s="36">
        <f>IFERROR(VLOOKUP(Incoming_Data[[#This Row],[Object ID]],Finalized_Data[#All],2,FALSE),"")</f>
        <v>41414</v>
      </c>
      <c r="P26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6" s="6">
        <f>IFERROR(DATE(YEAR(Incoming_Data[[#This Row],[Incoming Day]]),MONTH(Incoming_Data[[#This Row],[Incoming Day]]),1),"")</f>
        <v>41365</v>
      </c>
      <c r="R2636" s="3">
        <f>DATE(YEAR(Incoming_Data[[#This Row],[Incoming Day]]),1,1)</f>
        <v>41275</v>
      </c>
      <c r="S2636" s="6">
        <f>IFERROR(DATE(YEAR(Incoming_Data[[#This Row],[Completed Day]]),MONTH(Incoming_Data[[#This Row],[Completed Day]]),1),"")</f>
        <v>41365</v>
      </c>
      <c r="T2636" s="6">
        <f>IFERROR(DATE(YEAR(Incoming_Data[[#This Row],[Confirmed Day]]),MONTH(Incoming_Data[[#This Row],[Confirmed Day]]),1),"")</f>
        <v>41395</v>
      </c>
      <c r="U2636" s="12">
        <f>IF(ISNUMBER(Incoming_Data[[#This Row],[Completed Day]]),1,0)</f>
        <v>1</v>
      </c>
      <c r="V2636" s="12">
        <f>IF(ISNUMBER(Incoming_Data[[#This Row],[Confirmed Day]]),1,0)</f>
        <v>1</v>
      </c>
      <c r="X2636" t="s">
        <v>1194</v>
      </c>
      <c r="Y2636" s="36">
        <v>41388</v>
      </c>
    </row>
    <row r="2637" spans="2:25" x14ac:dyDescent="0.25">
      <c r="B2637" s="24" t="s">
        <v>35</v>
      </c>
      <c r="C2637" s="24" t="s">
        <v>21</v>
      </c>
      <c r="D2637" s="24" t="s">
        <v>2213</v>
      </c>
      <c r="E2637" s="24" t="s">
        <v>1775</v>
      </c>
      <c r="F2637" s="24" t="s">
        <v>43</v>
      </c>
      <c r="G2637" s="36">
        <v>41376</v>
      </c>
      <c r="H2637" s="36">
        <v>41376</v>
      </c>
      <c r="I2637" s="12">
        <v>3</v>
      </c>
      <c r="J2637" s="12">
        <v>3</v>
      </c>
      <c r="K2637" s="12">
        <v>3</v>
      </c>
      <c r="L2637" s="24" t="s">
        <v>10597</v>
      </c>
      <c r="M2637" t="str">
        <f>VLOOKUP(LEFT(Incoming_Data[[#This Row],[Object ID]],1),Lookup[#All],2,FALSE)</f>
        <v>Service Request</v>
      </c>
      <c r="N2637" s="36">
        <f>IFERROR(VLOOKUP(Incoming_Data[[#This Row],[Object ID]],SP_Data[#All],2,FALSE),"")</f>
        <v>41383</v>
      </c>
      <c r="O2637" s="36">
        <f>IFERROR(VLOOKUP(Incoming_Data[[#This Row],[Object ID]],Finalized_Data[#All],2,FALSE),"")</f>
        <v>41383</v>
      </c>
      <c r="P26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7" s="6">
        <f>IFERROR(DATE(YEAR(Incoming_Data[[#This Row],[Incoming Day]]),MONTH(Incoming_Data[[#This Row],[Incoming Day]]),1),"")</f>
        <v>41365</v>
      </c>
      <c r="R2637" s="3">
        <f>DATE(YEAR(Incoming_Data[[#This Row],[Incoming Day]]),1,1)</f>
        <v>41275</v>
      </c>
      <c r="S2637" s="6">
        <f>IFERROR(DATE(YEAR(Incoming_Data[[#This Row],[Completed Day]]),MONTH(Incoming_Data[[#This Row],[Completed Day]]),1),"")</f>
        <v>41365</v>
      </c>
      <c r="T2637" s="6">
        <f>IFERROR(DATE(YEAR(Incoming_Data[[#This Row],[Confirmed Day]]),MONTH(Incoming_Data[[#This Row],[Confirmed Day]]),1),"")</f>
        <v>41365</v>
      </c>
      <c r="U2637" s="12">
        <f>IF(ISNUMBER(Incoming_Data[[#This Row],[Completed Day]]),1,0)</f>
        <v>1</v>
      </c>
      <c r="V2637" s="12">
        <f>IF(ISNUMBER(Incoming_Data[[#This Row],[Confirmed Day]]),1,0)</f>
        <v>1</v>
      </c>
      <c r="X2637" t="s">
        <v>1868</v>
      </c>
      <c r="Y2637" s="36">
        <v>41388</v>
      </c>
    </row>
    <row r="2638" spans="2:25" x14ac:dyDescent="0.25">
      <c r="B2638" s="24" t="s">
        <v>35</v>
      </c>
      <c r="C2638" s="24" t="s">
        <v>21</v>
      </c>
      <c r="D2638" s="24" t="s">
        <v>2213</v>
      </c>
      <c r="E2638" s="24" t="s">
        <v>1776</v>
      </c>
      <c r="F2638" s="24" t="s">
        <v>43</v>
      </c>
      <c r="G2638" s="36">
        <v>41376</v>
      </c>
      <c r="H2638" s="36">
        <v>41376</v>
      </c>
      <c r="I2638" s="12">
        <v>3</v>
      </c>
      <c r="J2638" s="12">
        <v>3</v>
      </c>
      <c r="K2638" s="12">
        <v>3</v>
      </c>
      <c r="L2638" s="24" t="s">
        <v>10597</v>
      </c>
      <c r="M2638" t="str">
        <f>VLOOKUP(LEFT(Incoming_Data[[#This Row],[Object ID]],1),Lookup[#All],2,FALSE)</f>
        <v>Service Request</v>
      </c>
      <c r="N2638" s="36">
        <f>IFERROR(VLOOKUP(Incoming_Data[[#This Row],[Object ID]],SP_Data[#All],2,FALSE),"")</f>
        <v>41383</v>
      </c>
      <c r="O2638" s="36">
        <f>IFERROR(VLOOKUP(Incoming_Data[[#This Row],[Object ID]],Finalized_Data[#All],2,FALSE),"")</f>
        <v>41383</v>
      </c>
      <c r="P26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8" s="6">
        <f>IFERROR(DATE(YEAR(Incoming_Data[[#This Row],[Incoming Day]]),MONTH(Incoming_Data[[#This Row],[Incoming Day]]),1),"")</f>
        <v>41365</v>
      </c>
      <c r="R2638" s="3">
        <f>DATE(YEAR(Incoming_Data[[#This Row],[Incoming Day]]),1,1)</f>
        <v>41275</v>
      </c>
      <c r="S2638" s="6">
        <f>IFERROR(DATE(YEAR(Incoming_Data[[#This Row],[Completed Day]]),MONTH(Incoming_Data[[#This Row],[Completed Day]]),1),"")</f>
        <v>41365</v>
      </c>
      <c r="T2638" s="6">
        <f>IFERROR(DATE(YEAR(Incoming_Data[[#This Row],[Confirmed Day]]),MONTH(Incoming_Data[[#This Row],[Confirmed Day]]),1),"")</f>
        <v>41365</v>
      </c>
      <c r="U2638" s="12">
        <f>IF(ISNUMBER(Incoming_Data[[#This Row],[Completed Day]]),1,0)</f>
        <v>1</v>
      </c>
      <c r="V2638" s="12">
        <f>IF(ISNUMBER(Incoming_Data[[#This Row],[Confirmed Day]]),1,0)</f>
        <v>1</v>
      </c>
      <c r="X2638" t="s">
        <v>1196</v>
      </c>
      <c r="Y2638" s="36">
        <v>41395</v>
      </c>
    </row>
    <row r="2639" spans="2:25" x14ac:dyDescent="0.25">
      <c r="B2639" s="24" t="s">
        <v>35</v>
      </c>
      <c r="C2639" s="24" t="s">
        <v>21</v>
      </c>
      <c r="D2639" s="24" t="s">
        <v>2213</v>
      </c>
      <c r="E2639" s="24" t="s">
        <v>1777</v>
      </c>
      <c r="F2639" s="24" t="s">
        <v>1778</v>
      </c>
      <c r="G2639" s="36">
        <v>41380</v>
      </c>
      <c r="H2639" s="36">
        <v>41380</v>
      </c>
      <c r="I2639" s="12">
        <v>3</v>
      </c>
      <c r="J2639" s="12">
        <v>3</v>
      </c>
      <c r="K2639" s="12">
        <v>3</v>
      </c>
      <c r="L2639" s="24" t="s">
        <v>10597</v>
      </c>
      <c r="M2639" t="str">
        <f>VLOOKUP(LEFT(Incoming_Data[[#This Row],[Object ID]],1),Lookup[#All],2,FALSE)</f>
        <v>Service Request</v>
      </c>
      <c r="N2639" s="36">
        <f>IFERROR(VLOOKUP(Incoming_Data[[#This Row],[Object ID]],SP_Data[#All],2,FALSE),"")</f>
        <v>41397</v>
      </c>
      <c r="O2639" s="36">
        <f>IFERROR(VLOOKUP(Incoming_Data[[#This Row],[Object ID]],Finalized_Data[#All],2,FALSE),"")</f>
        <v>41428</v>
      </c>
      <c r="P26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39" s="6">
        <f>IFERROR(DATE(YEAR(Incoming_Data[[#This Row],[Incoming Day]]),MONTH(Incoming_Data[[#This Row],[Incoming Day]]),1),"")</f>
        <v>41365</v>
      </c>
      <c r="R2639" s="3">
        <f>DATE(YEAR(Incoming_Data[[#This Row],[Incoming Day]]),1,1)</f>
        <v>41275</v>
      </c>
      <c r="S2639" s="6">
        <f>IFERROR(DATE(YEAR(Incoming_Data[[#This Row],[Completed Day]]),MONTH(Incoming_Data[[#This Row],[Completed Day]]),1),"")</f>
        <v>41395</v>
      </c>
      <c r="T2639" s="6">
        <f>IFERROR(DATE(YEAR(Incoming_Data[[#This Row],[Confirmed Day]]),MONTH(Incoming_Data[[#This Row],[Confirmed Day]]),1),"")</f>
        <v>41426</v>
      </c>
      <c r="U2639" s="12">
        <f>IF(ISNUMBER(Incoming_Data[[#This Row],[Completed Day]]),1,0)</f>
        <v>1</v>
      </c>
      <c r="V2639" s="12">
        <f>IF(ISNUMBER(Incoming_Data[[#This Row],[Confirmed Day]]),1,0)</f>
        <v>1</v>
      </c>
      <c r="X2639" t="s">
        <v>10936</v>
      </c>
      <c r="Y2639" s="36">
        <v>41403</v>
      </c>
    </row>
    <row r="2640" spans="2:25" x14ac:dyDescent="0.25">
      <c r="B2640" s="24" t="s">
        <v>35</v>
      </c>
      <c r="C2640" s="24" t="s">
        <v>21</v>
      </c>
      <c r="D2640" s="24" t="s">
        <v>2213</v>
      </c>
      <c r="E2640" s="24" t="s">
        <v>1779</v>
      </c>
      <c r="F2640" s="24" t="s">
        <v>1780</v>
      </c>
      <c r="G2640" s="36">
        <v>41381</v>
      </c>
      <c r="H2640" s="36">
        <v>41381</v>
      </c>
      <c r="I2640" s="12">
        <v>3</v>
      </c>
      <c r="J2640" s="12">
        <v>4</v>
      </c>
      <c r="K2640" s="12">
        <v>4</v>
      </c>
      <c r="L2640" s="24" t="s">
        <v>10597</v>
      </c>
      <c r="M2640" t="str">
        <f>VLOOKUP(LEFT(Incoming_Data[[#This Row],[Object ID]],1),Lookup[#All],2,FALSE)</f>
        <v>Service Request</v>
      </c>
      <c r="N2640" s="36">
        <f>IFERROR(VLOOKUP(Incoming_Data[[#This Row],[Object ID]],SP_Data[#All],2,FALSE),"")</f>
        <v>41382</v>
      </c>
      <c r="O2640" s="36">
        <f>IFERROR(VLOOKUP(Incoming_Data[[#This Row],[Object ID]],Finalized_Data[#All],2,FALSE),"")</f>
        <v>41382</v>
      </c>
      <c r="P26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0" s="6">
        <f>IFERROR(DATE(YEAR(Incoming_Data[[#This Row],[Incoming Day]]),MONTH(Incoming_Data[[#This Row],[Incoming Day]]),1),"")</f>
        <v>41365</v>
      </c>
      <c r="R2640" s="3">
        <f>DATE(YEAR(Incoming_Data[[#This Row],[Incoming Day]]),1,1)</f>
        <v>41275</v>
      </c>
      <c r="S2640" s="6">
        <f>IFERROR(DATE(YEAR(Incoming_Data[[#This Row],[Completed Day]]),MONTH(Incoming_Data[[#This Row],[Completed Day]]),1),"")</f>
        <v>41365</v>
      </c>
      <c r="T2640" s="6">
        <f>IFERROR(DATE(YEAR(Incoming_Data[[#This Row],[Confirmed Day]]),MONTH(Incoming_Data[[#This Row],[Confirmed Day]]),1),"")</f>
        <v>41365</v>
      </c>
      <c r="U2640" s="12">
        <f>IF(ISNUMBER(Incoming_Data[[#This Row],[Completed Day]]),1,0)</f>
        <v>1</v>
      </c>
      <c r="V2640" s="12">
        <f>IF(ISNUMBER(Incoming_Data[[#This Row],[Confirmed Day]]),1,0)</f>
        <v>1</v>
      </c>
      <c r="X2640" t="s">
        <v>2080</v>
      </c>
      <c r="Y2640" s="36">
        <v>41388</v>
      </c>
    </row>
    <row r="2641" spans="2:25" x14ac:dyDescent="0.25">
      <c r="B2641" s="24" t="s">
        <v>35</v>
      </c>
      <c r="C2641" s="24" t="s">
        <v>21</v>
      </c>
      <c r="D2641" s="24" t="s">
        <v>2213</v>
      </c>
      <c r="E2641" s="24" t="s">
        <v>1781</v>
      </c>
      <c r="F2641" s="24" t="s">
        <v>1782</v>
      </c>
      <c r="G2641" s="36">
        <v>41381</v>
      </c>
      <c r="H2641" s="36">
        <v>41381</v>
      </c>
      <c r="I2641" s="12">
        <v>3</v>
      </c>
      <c r="J2641" s="12">
        <v>3</v>
      </c>
      <c r="K2641" s="12">
        <v>3</v>
      </c>
      <c r="L2641" s="24" t="s">
        <v>10597</v>
      </c>
      <c r="M2641" t="str">
        <f>VLOOKUP(LEFT(Incoming_Data[[#This Row],[Object ID]],1),Lookup[#All],2,FALSE)</f>
        <v>Service Request</v>
      </c>
      <c r="N2641" s="36">
        <f>IFERROR(VLOOKUP(Incoming_Data[[#This Row],[Object ID]],SP_Data[#All],2,FALSE),"")</f>
        <v>41382</v>
      </c>
      <c r="O2641" s="36">
        <f>IFERROR(VLOOKUP(Incoming_Data[[#This Row],[Object ID]],Finalized_Data[#All],2,FALSE),"")</f>
        <v>41387</v>
      </c>
      <c r="P26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1" s="6">
        <f>IFERROR(DATE(YEAR(Incoming_Data[[#This Row],[Incoming Day]]),MONTH(Incoming_Data[[#This Row],[Incoming Day]]),1),"")</f>
        <v>41365</v>
      </c>
      <c r="R2641" s="3">
        <f>DATE(YEAR(Incoming_Data[[#This Row],[Incoming Day]]),1,1)</f>
        <v>41275</v>
      </c>
      <c r="S2641" s="6">
        <f>IFERROR(DATE(YEAR(Incoming_Data[[#This Row],[Completed Day]]),MONTH(Incoming_Data[[#This Row],[Completed Day]]),1),"")</f>
        <v>41365</v>
      </c>
      <c r="T2641" s="6">
        <f>IFERROR(DATE(YEAR(Incoming_Data[[#This Row],[Confirmed Day]]),MONTH(Incoming_Data[[#This Row],[Confirmed Day]]),1),"")</f>
        <v>41365</v>
      </c>
      <c r="U2641" s="12">
        <f>IF(ISNUMBER(Incoming_Data[[#This Row],[Completed Day]]),1,0)</f>
        <v>1</v>
      </c>
      <c r="V2641" s="12">
        <f>IF(ISNUMBER(Incoming_Data[[#This Row],[Confirmed Day]]),1,0)</f>
        <v>1</v>
      </c>
      <c r="X2641" t="s">
        <v>1535</v>
      </c>
      <c r="Y2641" s="36">
        <v>41389</v>
      </c>
    </row>
    <row r="2642" spans="2:25" x14ac:dyDescent="0.25">
      <c r="B2642" s="24" t="s">
        <v>35</v>
      </c>
      <c r="C2642" s="24" t="s">
        <v>21</v>
      </c>
      <c r="D2642" s="24" t="s">
        <v>2213</v>
      </c>
      <c r="E2642" s="24" t="s">
        <v>1783</v>
      </c>
      <c r="F2642" s="24" t="s">
        <v>1784</v>
      </c>
      <c r="G2642" s="36">
        <v>41382</v>
      </c>
      <c r="H2642" s="36">
        <v>41382</v>
      </c>
      <c r="I2642" s="12">
        <v>2</v>
      </c>
      <c r="J2642" s="12">
        <v>3</v>
      </c>
      <c r="K2642" s="12">
        <v>3</v>
      </c>
      <c r="L2642" s="24" t="s">
        <v>10597</v>
      </c>
      <c r="M2642" t="str">
        <f>VLOOKUP(LEFT(Incoming_Data[[#This Row],[Object ID]],1),Lookup[#All],2,FALSE)</f>
        <v>Service Request</v>
      </c>
      <c r="N2642" s="36">
        <f>IFERROR(VLOOKUP(Incoming_Data[[#This Row],[Object ID]],SP_Data[#All],2,FALSE),"")</f>
        <v>41383</v>
      </c>
      <c r="O2642" s="36">
        <f>IFERROR(VLOOKUP(Incoming_Data[[#This Row],[Object ID]],Finalized_Data[#All],2,FALSE),"")</f>
        <v>41383</v>
      </c>
      <c r="P26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2" s="6">
        <f>IFERROR(DATE(YEAR(Incoming_Data[[#This Row],[Incoming Day]]),MONTH(Incoming_Data[[#This Row],[Incoming Day]]),1),"")</f>
        <v>41365</v>
      </c>
      <c r="R2642" s="3">
        <f>DATE(YEAR(Incoming_Data[[#This Row],[Incoming Day]]),1,1)</f>
        <v>41275</v>
      </c>
      <c r="S2642" s="6">
        <f>IFERROR(DATE(YEAR(Incoming_Data[[#This Row],[Completed Day]]),MONTH(Incoming_Data[[#This Row],[Completed Day]]),1),"")</f>
        <v>41365</v>
      </c>
      <c r="T2642" s="6">
        <f>IFERROR(DATE(YEAR(Incoming_Data[[#This Row],[Confirmed Day]]),MONTH(Incoming_Data[[#This Row],[Confirmed Day]]),1),"")</f>
        <v>41365</v>
      </c>
      <c r="U2642" s="12">
        <f>IF(ISNUMBER(Incoming_Data[[#This Row],[Completed Day]]),1,0)</f>
        <v>1</v>
      </c>
      <c r="V2642" s="12">
        <f>IF(ISNUMBER(Incoming_Data[[#This Row],[Confirmed Day]]),1,0)</f>
        <v>1</v>
      </c>
      <c r="X2642" t="s">
        <v>1537</v>
      </c>
      <c r="Y2642" s="36">
        <v>41389</v>
      </c>
    </row>
    <row r="2643" spans="2:25" x14ac:dyDescent="0.25">
      <c r="B2643" s="24" t="s">
        <v>35</v>
      </c>
      <c r="C2643" s="24" t="s">
        <v>21</v>
      </c>
      <c r="D2643" s="24" t="s">
        <v>2213</v>
      </c>
      <c r="E2643" s="24" t="s">
        <v>1785</v>
      </c>
      <c r="F2643" s="24" t="s">
        <v>1786</v>
      </c>
      <c r="G2643" s="36">
        <v>41382</v>
      </c>
      <c r="H2643" s="36">
        <v>41382</v>
      </c>
      <c r="I2643" s="12">
        <v>3</v>
      </c>
      <c r="J2643" s="12">
        <v>4</v>
      </c>
      <c r="K2643" s="12">
        <v>4</v>
      </c>
      <c r="L2643" s="24" t="s">
        <v>10597</v>
      </c>
      <c r="M2643" t="str">
        <f>VLOOKUP(LEFT(Incoming_Data[[#This Row],[Object ID]],1),Lookup[#All],2,FALSE)</f>
        <v>Service Request</v>
      </c>
      <c r="N2643" s="36">
        <f>IFERROR(VLOOKUP(Incoming_Data[[#This Row],[Object ID]],SP_Data[#All],2,FALSE),"")</f>
        <v>41383</v>
      </c>
      <c r="O2643" s="36">
        <f>IFERROR(VLOOKUP(Incoming_Data[[#This Row],[Object ID]],Finalized_Data[#All],2,FALSE),"")</f>
        <v>41414</v>
      </c>
      <c r="P26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3" s="6">
        <f>IFERROR(DATE(YEAR(Incoming_Data[[#This Row],[Incoming Day]]),MONTH(Incoming_Data[[#This Row],[Incoming Day]]),1),"")</f>
        <v>41365</v>
      </c>
      <c r="R2643" s="3">
        <f>DATE(YEAR(Incoming_Data[[#This Row],[Incoming Day]]),1,1)</f>
        <v>41275</v>
      </c>
      <c r="S2643" s="6">
        <f>IFERROR(DATE(YEAR(Incoming_Data[[#This Row],[Completed Day]]),MONTH(Incoming_Data[[#This Row],[Completed Day]]),1),"")</f>
        <v>41365</v>
      </c>
      <c r="T2643" s="6">
        <f>IFERROR(DATE(YEAR(Incoming_Data[[#This Row],[Confirmed Day]]),MONTH(Incoming_Data[[#This Row],[Confirmed Day]]),1),"")</f>
        <v>41395</v>
      </c>
      <c r="U2643" s="12">
        <f>IF(ISNUMBER(Incoming_Data[[#This Row],[Completed Day]]),1,0)</f>
        <v>1</v>
      </c>
      <c r="V2643" s="12">
        <f>IF(ISNUMBER(Incoming_Data[[#This Row],[Confirmed Day]]),1,0)</f>
        <v>1</v>
      </c>
      <c r="X2643" t="s">
        <v>1539</v>
      </c>
      <c r="Y2643" s="36">
        <v>41389</v>
      </c>
    </row>
    <row r="2644" spans="2:25" x14ac:dyDescent="0.25">
      <c r="B2644" s="24" t="s">
        <v>35</v>
      </c>
      <c r="C2644" s="24" t="s">
        <v>21</v>
      </c>
      <c r="D2644" s="24" t="s">
        <v>2213</v>
      </c>
      <c r="E2644" s="24" t="s">
        <v>1787</v>
      </c>
      <c r="F2644" s="24" t="s">
        <v>43</v>
      </c>
      <c r="G2644" s="36">
        <v>41387</v>
      </c>
      <c r="H2644" s="36">
        <v>41387</v>
      </c>
      <c r="I2644" s="12">
        <v>3</v>
      </c>
      <c r="J2644" s="12">
        <v>3</v>
      </c>
      <c r="K2644" s="12">
        <v>3</v>
      </c>
      <c r="L2644" s="24" t="s">
        <v>10597</v>
      </c>
      <c r="M2644" t="str">
        <f>VLOOKUP(LEFT(Incoming_Data[[#This Row],[Object ID]],1),Lookup[#All],2,FALSE)</f>
        <v>Service Request</v>
      </c>
      <c r="N2644" s="36">
        <f>IFERROR(VLOOKUP(Incoming_Data[[#This Row],[Object ID]],SP_Data[#All],2,FALSE),"")</f>
        <v>41387</v>
      </c>
      <c r="O2644" s="36">
        <f>IFERROR(VLOOKUP(Incoming_Data[[#This Row],[Object ID]],Finalized_Data[#All],2,FALSE),"")</f>
        <v>41418</v>
      </c>
      <c r="P26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4" s="6">
        <f>IFERROR(DATE(YEAR(Incoming_Data[[#This Row],[Incoming Day]]),MONTH(Incoming_Data[[#This Row],[Incoming Day]]),1),"")</f>
        <v>41365</v>
      </c>
      <c r="R2644" s="3">
        <f>DATE(YEAR(Incoming_Data[[#This Row],[Incoming Day]]),1,1)</f>
        <v>41275</v>
      </c>
      <c r="S2644" s="6">
        <f>IFERROR(DATE(YEAR(Incoming_Data[[#This Row],[Completed Day]]),MONTH(Incoming_Data[[#This Row],[Completed Day]]),1),"")</f>
        <v>41365</v>
      </c>
      <c r="T2644" s="6">
        <f>IFERROR(DATE(YEAR(Incoming_Data[[#This Row],[Confirmed Day]]),MONTH(Incoming_Data[[#This Row],[Confirmed Day]]),1),"")</f>
        <v>41395</v>
      </c>
      <c r="U2644" s="12">
        <f>IF(ISNUMBER(Incoming_Data[[#This Row],[Completed Day]]),1,0)</f>
        <v>1</v>
      </c>
      <c r="V2644" s="12">
        <f>IF(ISNUMBER(Incoming_Data[[#This Row],[Confirmed Day]]),1,0)</f>
        <v>1</v>
      </c>
      <c r="X2644" t="s">
        <v>1198</v>
      </c>
      <c r="Y2644" s="36">
        <v>41389</v>
      </c>
    </row>
    <row r="2645" spans="2:25" x14ac:dyDescent="0.25">
      <c r="B2645" s="24" t="s">
        <v>35</v>
      </c>
      <c r="C2645" s="24" t="s">
        <v>21</v>
      </c>
      <c r="D2645" s="24" t="s">
        <v>2213</v>
      </c>
      <c r="E2645" s="24" t="s">
        <v>1788</v>
      </c>
      <c r="F2645" s="24" t="s">
        <v>1789</v>
      </c>
      <c r="G2645" s="36">
        <v>41386</v>
      </c>
      <c r="H2645" s="36">
        <v>41386</v>
      </c>
      <c r="I2645" s="12">
        <v>2</v>
      </c>
      <c r="J2645" s="12">
        <v>3</v>
      </c>
      <c r="K2645" s="12">
        <v>3</v>
      </c>
      <c r="L2645" s="24" t="s">
        <v>10597</v>
      </c>
      <c r="M2645" t="str">
        <f>VLOOKUP(LEFT(Incoming_Data[[#This Row],[Object ID]],1),Lookup[#All],2,FALSE)</f>
        <v>Service Request</v>
      </c>
      <c r="N2645" s="36">
        <f>IFERROR(VLOOKUP(Incoming_Data[[#This Row],[Object ID]],SP_Data[#All],2,FALSE),"")</f>
        <v>41387</v>
      </c>
      <c r="O2645" s="36">
        <f>IFERROR(VLOOKUP(Incoming_Data[[#This Row],[Object ID]],Finalized_Data[#All],2,FALSE),"")</f>
        <v>41387</v>
      </c>
      <c r="P26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5" s="6">
        <f>IFERROR(DATE(YEAR(Incoming_Data[[#This Row],[Incoming Day]]),MONTH(Incoming_Data[[#This Row],[Incoming Day]]),1),"")</f>
        <v>41365</v>
      </c>
      <c r="R2645" s="3">
        <f>DATE(YEAR(Incoming_Data[[#This Row],[Incoming Day]]),1,1)</f>
        <v>41275</v>
      </c>
      <c r="S2645" s="6">
        <f>IFERROR(DATE(YEAR(Incoming_Data[[#This Row],[Completed Day]]),MONTH(Incoming_Data[[#This Row],[Completed Day]]),1),"")</f>
        <v>41365</v>
      </c>
      <c r="T2645" s="6">
        <f>IFERROR(DATE(YEAR(Incoming_Data[[#This Row],[Confirmed Day]]),MONTH(Incoming_Data[[#This Row],[Confirmed Day]]),1),"")</f>
        <v>41365</v>
      </c>
      <c r="U2645" s="12">
        <f>IF(ISNUMBER(Incoming_Data[[#This Row],[Completed Day]]),1,0)</f>
        <v>1</v>
      </c>
      <c r="V2645" s="12">
        <f>IF(ISNUMBER(Incoming_Data[[#This Row],[Confirmed Day]]),1,0)</f>
        <v>1</v>
      </c>
      <c r="X2645" t="s">
        <v>10938</v>
      </c>
      <c r="Y2645" s="36">
        <v>41409</v>
      </c>
    </row>
    <row r="2646" spans="2:25" x14ac:dyDescent="0.25">
      <c r="B2646" s="24" t="s">
        <v>35</v>
      </c>
      <c r="C2646" s="24" t="s">
        <v>21</v>
      </c>
      <c r="D2646" s="24" t="s">
        <v>2213</v>
      </c>
      <c r="E2646" s="24" t="s">
        <v>1790</v>
      </c>
      <c r="F2646" s="24" t="s">
        <v>43</v>
      </c>
      <c r="G2646" s="36">
        <v>41387</v>
      </c>
      <c r="H2646" s="36">
        <v>41387</v>
      </c>
      <c r="I2646" s="12">
        <v>3</v>
      </c>
      <c r="J2646" s="12">
        <v>3</v>
      </c>
      <c r="K2646" s="12">
        <v>3</v>
      </c>
      <c r="L2646" s="24" t="s">
        <v>10597</v>
      </c>
      <c r="M2646" t="str">
        <f>VLOOKUP(LEFT(Incoming_Data[[#This Row],[Object ID]],1),Lookup[#All],2,FALSE)</f>
        <v>Service Request</v>
      </c>
      <c r="N2646" s="36">
        <f>IFERROR(VLOOKUP(Incoming_Data[[#This Row],[Object ID]],SP_Data[#All],2,FALSE),"")</f>
        <v>41387</v>
      </c>
      <c r="O2646" s="36">
        <f>IFERROR(VLOOKUP(Incoming_Data[[#This Row],[Object ID]],Finalized_Data[#All],2,FALSE),"")</f>
        <v>41418</v>
      </c>
      <c r="P26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6" s="6">
        <f>IFERROR(DATE(YEAR(Incoming_Data[[#This Row],[Incoming Day]]),MONTH(Incoming_Data[[#This Row],[Incoming Day]]),1),"")</f>
        <v>41365</v>
      </c>
      <c r="R2646" s="3">
        <f>DATE(YEAR(Incoming_Data[[#This Row],[Incoming Day]]),1,1)</f>
        <v>41275</v>
      </c>
      <c r="S2646" s="6">
        <f>IFERROR(DATE(YEAR(Incoming_Data[[#This Row],[Completed Day]]),MONTH(Incoming_Data[[#This Row],[Completed Day]]),1),"")</f>
        <v>41365</v>
      </c>
      <c r="T2646" s="6">
        <f>IFERROR(DATE(YEAR(Incoming_Data[[#This Row],[Confirmed Day]]),MONTH(Incoming_Data[[#This Row],[Confirmed Day]]),1),"")</f>
        <v>41395</v>
      </c>
      <c r="U2646" s="12">
        <f>IF(ISNUMBER(Incoming_Data[[#This Row],[Completed Day]]),1,0)</f>
        <v>1</v>
      </c>
      <c r="V2646" s="12">
        <f>IF(ISNUMBER(Incoming_Data[[#This Row],[Confirmed Day]]),1,0)</f>
        <v>1</v>
      </c>
      <c r="X2646" t="s">
        <v>12605</v>
      </c>
      <c r="Y2646" s="36">
        <v>41400</v>
      </c>
    </row>
    <row r="2647" spans="2:25" x14ac:dyDescent="0.25">
      <c r="B2647" s="24" t="s">
        <v>35</v>
      </c>
      <c r="C2647" s="24" t="s">
        <v>21</v>
      </c>
      <c r="D2647" s="24" t="s">
        <v>2213</v>
      </c>
      <c r="E2647" s="24" t="s">
        <v>1791</v>
      </c>
      <c r="F2647" s="24" t="s">
        <v>1792</v>
      </c>
      <c r="G2647" s="36">
        <v>41387</v>
      </c>
      <c r="H2647" s="36">
        <v>41387</v>
      </c>
      <c r="I2647" s="12">
        <v>3</v>
      </c>
      <c r="J2647" s="12">
        <v>4</v>
      </c>
      <c r="K2647" s="12">
        <v>4</v>
      </c>
      <c r="L2647" s="24" t="s">
        <v>10597</v>
      </c>
      <c r="M2647" t="str">
        <f>VLOOKUP(LEFT(Incoming_Data[[#This Row],[Object ID]],1),Lookup[#All],2,FALSE)</f>
        <v>Service Request</v>
      </c>
      <c r="N2647" s="36">
        <f>IFERROR(VLOOKUP(Incoming_Data[[#This Row],[Object ID]],SP_Data[#All],2,FALSE),"")</f>
        <v>41387</v>
      </c>
      <c r="O2647" s="36">
        <f>IFERROR(VLOOKUP(Incoming_Data[[#This Row],[Object ID]],Finalized_Data[#All],2,FALSE),"")</f>
        <v>41418</v>
      </c>
      <c r="P26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7" s="6">
        <f>IFERROR(DATE(YEAR(Incoming_Data[[#This Row],[Incoming Day]]),MONTH(Incoming_Data[[#This Row],[Incoming Day]]),1),"")</f>
        <v>41365</v>
      </c>
      <c r="R2647" s="3">
        <f>DATE(YEAR(Incoming_Data[[#This Row],[Incoming Day]]),1,1)</f>
        <v>41275</v>
      </c>
      <c r="S2647" s="6">
        <f>IFERROR(DATE(YEAR(Incoming_Data[[#This Row],[Completed Day]]),MONTH(Incoming_Data[[#This Row],[Completed Day]]),1),"")</f>
        <v>41365</v>
      </c>
      <c r="T2647" s="6">
        <f>IFERROR(DATE(YEAR(Incoming_Data[[#This Row],[Confirmed Day]]),MONTH(Incoming_Data[[#This Row],[Confirmed Day]]),1),"")</f>
        <v>41395</v>
      </c>
      <c r="U2647" s="12">
        <f>IF(ISNUMBER(Incoming_Data[[#This Row],[Completed Day]]),1,0)</f>
        <v>1</v>
      </c>
      <c r="V2647" s="12">
        <f>IF(ISNUMBER(Incoming_Data[[#This Row],[Confirmed Day]]),1,0)</f>
        <v>1</v>
      </c>
      <c r="X2647" t="s">
        <v>1707</v>
      </c>
      <c r="Y2647" s="36">
        <v>41404</v>
      </c>
    </row>
    <row r="2648" spans="2:25" x14ac:dyDescent="0.25">
      <c r="B2648" s="24" t="s">
        <v>35</v>
      </c>
      <c r="C2648" s="24" t="s">
        <v>21</v>
      </c>
      <c r="D2648" s="24" t="s">
        <v>2213</v>
      </c>
      <c r="E2648" s="24" t="s">
        <v>1793</v>
      </c>
      <c r="F2648" s="24" t="s">
        <v>1794</v>
      </c>
      <c r="G2648" s="36">
        <v>41388</v>
      </c>
      <c r="H2648" s="36">
        <v>41388</v>
      </c>
      <c r="I2648" s="12">
        <v>3</v>
      </c>
      <c r="J2648" s="12">
        <v>3</v>
      </c>
      <c r="K2648" s="12">
        <v>3</v>
      </c>
      <c r="L2648" s="24" t="s">
        <v>10597</v>
      </c>
      <c r="M2648" t="str">
        <f>VLOOKUP(LEFT(Incoming_Data[[#This Row],[Object ID]],1),Lookup[#All],2,FALSE)</f>
        <v>Service Request</v>
      </c>
      <c r="N2648" s="36">
        <f>IFERROR(VLOOKUP(Incoming_Data[[#This Row],[Object ID]],SP_Data[#All],2,FALSE),"")</f>
        <v>41389</v>
      </c>
      <c r="O2648" s="36">
        <f>IFERROR(VLOOKUP(Incoming_Data[[#This Row],[Object ID]],Finalized_Data[#All],2,FALSE),"")</f>
        <v>41420</v>
      </c>
      <c r="P26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8" s="6">
        <f>IFERROR(DATE(YEAR(Incoming_Data[[#This Row],[Incoming Day]]),MONTH(Incoming_Data[[#This Row],[Incoming Day]]),1),"")</f>
        <v>41365</v>
      </c>
      <c r="R2648" s="3">
        <f>DATE(YEAR(Incoming_Data[[#This Row],[Incoming Day]]),1,1)</f>
        <v>41275</v>
      </c>
      <c r="S2648" s="6">
        <f>IFERROR(DATE(YEAR(Incoming_Data[[#This Row],[Completed Day]]),MONTH(Incoming_Data[[#This Row],[Completed Day]]),1),"")</f>
        <v>41365</v>
      </c>
      <c r="T2648" s="6">
        <f>IFERROR(DATE(YEAR(Incoming_Data[[#This Row],[Confirmed Day]]),MONTH(Incoming_Data[[#This Row],[Confirmed Day]]),1),"")</f>
        <v>41395</v>
      </c>
      <c r="U2648" s="12">
        <f>IF(ISNUMBER(Incoming_Data[[#This Row],[Completed Day]]),1,0)</f>
        <v>1</v>
      </c>
      <c r="V2648" s="12">
        <f>IF(ISNUMBER(Incoming_Data[[#This Row],[Confirmed Day]]),1,0)</f>
        <v>1</v>
      </c>
      <c r="X2648" t="s">
        <v>1709</v>
      </c>
      <c r="Y2648" s="36">
        <v>41417</v>
      </c>
    </row>
    <row r="2649" spans="2:25" x14ac:dyDescent="0.25">
      <c r="B2649" s="24" t="s">
        <v>35</v>
      </c>
      <c r="C2649" s="24" t="s">
        <v>21</v>
      </c>
      <c r="D2649" s="24" t="s">
        <v>2213</v>
      </c>
      <c r="E2649" s="24" t="s">
        <v>1795</v>
      </c>
      <c r="F2649" s="24" t="s">
        <v>1794</v>
      </c>
      <c r="G2649" s="36">
        <v>41388</v>
      </c>
      <c r="H2649" s="36">
        <v>41388</v>
      </c>
      <c r="I2649" s="12">
        <v>3</v>
      </c>
      <c r="J2649" s="12">
        <v>3</v>
      </c>
      <c r="K2649" s="12">
        <v>3</v>
      </c>
      <c r="L2649" s="24" t="s">
        <v>10597</v>
      </c>
      <c r="M2649" t="str">
        <f>VLOOKUP(LEFT(Incoming_Data[[#This Row],[Object ID]],1),Lookup[#All],2,FALSE)</f>
        <v>Service Request</v>
      </c>
      <c r="N2649" s="36">
        <f>IFERROR(VLOOKUP(Incoming_Data[[#This Row],[Object ID]],SP_Data[#All],2,FALSE),"")</f>
        <v>41389</v>
      </c>
      <c r="O2649" s="36">
        <f>IFERROR(VLOOKUP(Incoming_Data[[#This Row],[Object ID]],Finalized_Data[#All],2,FALSE),"")</f>
        <v>41420</v>
      </c>
      <c r="P26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49" s="6">
        <f>IFERROR(DATE(YEAR(Incoming_Data[[#This Row],[Incoming Day]]),MONTH(Incoming_Data[[#This Row],[Incoming Day]]),1),"")</f>
        <v>41365</v>
      </c>
      <c r="R2649" s="3">
        <f>DATE(YEAR(Incoming_Data[[#This Row],[Incoming Day]]),1,1)</f>
        <v>41275</v>
      </c>
      <c r="S2649" s="6">
        <f>IFERROR(DATE(YEAR(Incoming_Data[[#This Row],[Completed Day]]),MONTH(Incoming_Data[[#This Row],[Completed Day]]),1),"")</f>
        <v>41365</v>
      </c>
      <c r="T2649" s="6">
        <f>IFERROR(DATE(YEAR(Incoming_Data[[#This Row],[Confirmed Day]]),MONTH(Incoming_Data[[#This Row],[Confirmed Day]]),1),"")</f>
        <v>41395</v>
      </c>
      <c r="U2649" s="12">
        <f>IF(ISNUMBER(Incoming_Data[[#This Row],[Completed Day]]),1,0)</f>
        <v>1</v>
      </c>
      <c r="V2649" s="12">
        <f>IF(ISNUMBER(Incoming_Data[[#This Row],[Confirmed Day]]),1,0)</f>
        <v>1</v>
      </c>
      <c r="X2649" t="s">
        <v>2082</v>
      </c>
      <c r="Y2649" s="36">
        <v>41389</v>
      </c>
    </row>
    <row r="2650" spans="2:25" x14ac:dyDescent="0.25">
      <c r="B2650" s="24" t="s">
        <v>35</v>
      </c>
      <c r="C2650" s="24" t="s">
        <v>21</v>
      </c>
      <c r="D2650" s="24" t="s">
        <v>2213</v>
      </c>
      <c r="E2650" s="24" t="s">
        <v>1796</v>
      </c>
      <c r="F2650" s="24" t="s">
        <v>1794</v>
      </c>
      <c r="G2650" s="36">
        <v>41388</v>
      </c>
      <c r="H2650" s="36">
        <v>41388</v>
      </c>
      <c r="I2650" s="12">
        <v>3</v>
      </c>
      <c r="J2650" s="12">
        <v>3</v>
      </c>
      <c r="K2650" s="12">
        <v>3</v>
      </c>
      <c r="L2650" s="24" t="s">
        <v>10597</v>
      </c>
      <c r="M2650" t="str">
        <f>VLOOKUP(LEFT(Incoming_Data[[#This Row],[Object ID]],1),Lookup[#All],2,FALSE)</f>
        <v>Service Request</v>
      </c>
      <c r="N2650" s="36">
        <f>IFERROR(VLOOKUP(Incoming_Data[[#This Row],[Object ID]],SP_Data[#All],2,FALSE),"")</f>
        <v>41389</v>
      </c>
      <c r="O2650" s="36">
        <f>IFERROR(VLOOKUP(Incoming_Data[[#This Row],[Object ID]],Finalized_Data[#All],2,FALSE),"")</f>
        <v>41420</v>
      </c>
      <c r="P26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0" s="6">
        <f>IFERROR(DATE(YEAR(Incoming_Data[[#This Row],[Incoming Day]]),MONTH(Incoming_Data[[#This Row],[Incoming Day]]),1),"")</f>
        <v>41365</v>
      </c>
      <c r="R2650" s="3">
        <f>DATE(YEAR(Incoming_Data[[#This Row],[Incoming Day]]),1,1)</f>
        <v>41275</v>
      </c>
      <c r="S2650" s="6">
        <f>IFERROR(DATE(YEAR(Incoming_Data[[#This Row],[Completed Day]]),MONTH(Incoming_Data[[#This Row],[Completed Day]]),1),"")</f>
        <v>41365</v>
      </c>
      <c r="T2650" s="6">
        <f>IFERROR(DATE(YEAR(Incoming_Data[[#This Row],[Confirmed Day]]),MONTH(Incoming_Data[[#This Row],[Confirmed Day]]),1),"")</f>
        <v>41395</v>
      </c>
      <c r="U2650" s="12">
        <f>IF(ISNUMBER(Incoming_Data[[#This Row],[Completed Day]]),1,0)</f>
        <v>1</v>
      </c>
      <c r="V2650" s="12">
        <f>IF(ISNUMBER(Incoming_Data[[#This Row],[Confirmed Day]]),1,0)</f>
        <v>1</v>
      </c>
      <c r="X2650" t="s">
        <v>1711</v>
      </c>
      <c r="Y2650" s="36">
        <v>41408</v>
      </c>
    </row>
    <row r="2651" spans="2:25" x14ac:dyDescent="0.25">
      <c r="B2651" s="24" t="s">
        <v>35</v>
      </c>
      <c r="C2651" s="24" t="s">
        <v>21</v>
      </c>
      <c r="D2651" s="24" t="s">
        <v>2213</v>
      </c>
      <c r="E2651" s="24" t="s">
        <v>1797</v>
      </c>
      <c r="F2651" s="24" t="s">
        <v>1794</v>
      </c>
      <c r="G2651" s="36">
        <v>41388</v>
      </c>
      <c r="H2651" s="36">
        <v>41388</v>
      </c>
      <c r="I2651" s="12">
        <v>3</v>
      </c>
      <c r="J2651" s="12">
        <v>3</v>
      </c>
      <c r="K2651" s="12">
        <v>3</v>
      </c>
      <c r="L2651" s="24" t="s">
        <v>10597</v>
      </c>
      <c r="M2651" t="str">
        <f>VLOOKUP(LEFT(Incoming_Data[[#This Row],[Object ID]],1),Lookup[#All],2,FALSE)</f>
        <v>Service Request</v>
      </c>
      <c r="N2651" s="36">
        <f>IFERROR(VLOOKUP(Incoming_Data[[#This Row],[Object ID]],SP_Data[#All],2,FALSE),"")</f>
        <v>41389</v>
      </c>
      <c r="O2651" s="36">
        <f>IFERROR(VLOOKUP(Incoming_Data[[#This Row],[Object ID]],Finalized_Data[#All],2,FALSE),"")</f>
        <v>41420</v>
      </c>
      <c r="P26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1" s="6">
        <f>IFERROR(DATE(YEAR(Incoming_Data[[#This Row],[Incoming Day]]),MONTH(Incoming_Data[[#This Row],[Incoming Day]]),1),"")</f>
        <v>41365</v>
      </c>
      <c r="R2651" s="3">
        <f>DATE(YEAR(Incoming_Data[[#This Row],[Incoming Day]]),1,1)</f>
        <v>41275</v>
      </c>
      <c r="S2651" s="6">
        <f>IFERROR(DATE(YEAR(Incoming_Data[[#This Row],[Completed Day]]),MONTH(Incoming_Data[[#This Row],[Completed Day]]),1),"")</f>
        <v>41365</v>
      </c>
      <c r="T2651" s="6">
        <f>IFERROR(DATE(YEAR(Incoming_Data[[#This Row],[Confirmed Day]]),MONTH(Incoming_Data[[#This Row],[Confirmed Day]]),1),"")</f>
        <v>41395</v>
      </c>
      <c r="U2651" s="12">
        <f>IF(ISNUMBER(Incoming_Data[[#This Row],[Completed Day]]),1,0)</f>
        <v>1</v>
      </c>
      <c r="V2651" s="12">
        <f>IF(ISNUMBER(Incoming_Data[[#This Row],[Confirmed Day]]),1,0)</f>
        <v>1</v>
      </c>
      <c r="X2651" t="s">
        <v>2084</v>
      </c>
      <c r="Y2651" s="36">
        <v>41389</v>
      </c>
    </row>
    <row r="2652" spans="2:25" x14ac:dyDescent="0.25">
      <c r="B2652" s="24" t="s">
        <v>35</v>
      </c>
      <c r="C2652" s="24" t="s">
        <v>21</v>
      </c>
      <c r="D2652" s="24" t="s">
        <v>2213</v>
      </c>
      <c r="E2652" s="24" t="s">
        <v>1798</v>
      </c>
      <c r="F2652" s="24" t="s">
        <v>1600</v>
      </c>
      <c r="G2652" s="36">
        <v>41388</v>
      </c>
      <c r="H2652" s="36">
        <v>41388</v>
      </c>
      <c r="I2652" s="12">
        <v>3</v>
      </c>
      <c r="J2652" s="12">
        <v>3</v>
      </c>
      <c r="K2652" s="12">
        <v>3</v>
      </c>
      <c r="L2652" s="24" t="s">
        <v>10597</v>
      </c>
      <c r="M2652" t="str">
        <f>VLOOKUP(LEFT(Incoming_Data[[#This Row],[Object ID]],1),Lookup[#All],2,FALSE)</f>
        <v>Service Request</v>
      </c>
      <c r="N2652" s="36">
        <f>IFERROR(VLOOKUP(Incoming_Data[[#This Row],[Object ID]],SP_Data[#All],2,FALSE),"")</f>
        <v>41389</v>
      </c>
      <c r="O2652" s="36">
        <f>IFERROR(VLOOKUP(Incoming_Data[[#This Row],[Object ID]],Finalized_Data[#All],2,FALSE),"")</f>
        <v>41420</v>
      </c>
      <c r="P26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2" s="6">
        <f>IFERROR(DATE(YEAR(Incoming_Data[[#This Row],[Incoming Day]]),MONTH(Incoming_Data[[#This Row],[Incoming Day]]),1),"")</f>
        <v>41365</v>
      </c>
      <c r="R2652" s="3">
        <f>DATE(YEAR(Incoming_Data[[#This Row],[Incoming Day]]),1,1)</f>
        <v>41275</v>
      </c>
      <c r="S2652" s="6">
        <f>IFERROR(DATE(YEAR(Incoming_Data[[#This Row],[Completed Day]]),MONTH(Incoming_Data[[#This Row],[Completed Day]]),1),"")</f>
        <v>41365</v>
      </c>
      <c r="T2652" s="6">
        <f>IFERROR(DATE(YEAR(Incoming_Data[[#This Row],[Confirmed Day]]),MONTH(Incoming_Data[[#This Row],[Confirmed Day]]),1),"")</f>
        <v>41395</v>
      </c>
      <c r="U2652" s="12">
        <f>IF(ISNUMBER(Incoming_Data[[#This Row],[Completed Day]]),1,0)</f>
        <v>1</v>
      </c>
      <c r="V2652" s="12">
        <f>IF(ISNUMBER(Incoming_Data[[#This Row],[Confirmed Day]]),1,0)</f>
        <v>1</v>
      </c>
      <c r="X2652" t="s">
        <v>2086</v>
      </c>
      <c r="Y2652" s="36">
        <v>41389</v>
      </c>
    </row>
    <row r="2653" spans="2:25" x14ac:dyDescent="0.25">
      <c r="B2653" s="24" t="s">
        <v>35</v>
      </c>
      <c r="C2653" s="24" t="s">
        <v>21</v>
      </c>
      <c r="D2653" s="24" t="s">
        <v>2213</v>
      </c>
      <c r="E2653" s="24" t="s">
        <v>1799</v>
      </c>
      <c r="F2653" s="24" t="s">
        <v>1600</v>
      </c>
      <c r="G2653" s="36">
        <v>41388</v>
      </c>
      <c r="H2653" s="36">
        <v>41388</v>
      </c>
      <c r="I2653" s="12">
        <v>3</v>
      </c>
      <c r="J2653" s="12">
        <v>3</v>
      </c>
      <c r="K2653" s="12">
        <v>3</v>
      </c>
      <c r="L2653" s="24" t="s">
        <v>10597</v>
      </c>
      <c r="M2653" t="str">
        <f>VLOOKUP(LEFT(Incoming_Data[[#This Row],[Object ID]],1),Lookup[#All],2,FALSE)</f>
        <v>Service Request</v>
      </c>
      <c r="N2653" s="36">
        <f>IFERROR(VLOOKUP(Incoming_Data[[#This Row],[Object ID]],SP_Data[#All],2,FALSE),"")</f>
        <v>41389</v>
      </c>
      <c r="O2653" s="36">
        <f>IFERROR(VLOOKUP(Incoming_Data[[#This Row],[Object ID]],Finalized_Data[#All],2,FALSE),"")</f>
        <v>41420</v>
      </c>
      <c r="P26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3" s="6">
        <f>IFERROR(DATE(YEAR(Incoming_Data[[#This Row],[Incoming Day]]),MONTH(Incoming_Data[[#This Row],[Incoming Day]]),1),"")</f>
        <v>41365</v>
      </c>
      <c r="R2653" s="3">
        <f>DATE(YEAR(Incoming_Data[[#This Row],[Incoming Day]]),1,1)</f>
        <v>41275</v>
      </c>
      <c r="S2653" s="6">
        <f>IFERROR(DATE(YEAR(Incoming_Data[[#This Row],[Completed Day]]),MONTH(Incoming_Data[[#This Row],[Completed Day]]),1),"")</f>
        <v>41365</v>
      </c>
      <c r="T2653" s="6">
        <f>IFERROR(DATE(YEAR(Incoming_Data[[#This Row],[Confirmed Day]]),MONTH(Incoming_Data[[#This Row],[Confirmed Day]]),1),"")</f>
        <v>41395</v>
      </c>
      <c r="U2653" s="12">
        <f>IF(ISNUMBER(Incoming_Data[[#This Row],[Completed Day]]),1,0)</f>
        <v>1</v>
      </c>
      <c r="V2653" s="12">
        <f>IF(ISNUMBER(Incoming_Data[[#This Row],[Confirmed Day]]),1,0)</f>
        <v>1</v>
      </c>
      <c r="X2653" t="s">
        <v>12174</v>
      </c>
      <c r="Y2653" s="36">
        <v>41402</v>
      </c>
    </row>
    <row r="2654" spans="2:25" x14ac:dyDescent="0.25">
      <c r="B2654" s="24" t="s">
        <v>35</v>
      </c>
      <c r="C2654" s="24" t="s">
        <v>21</v>
      </c>
      <c r="D2654" s="24" t="s">
        <v>2213</v>
      </c>
      <c r="E2654" s="24" t="s">
        <v>1800</v>
      </c>
      <c r="F2654" s="24" t="s">
        <v>1794</v>
      </c>
      <c r="G2654" s="36">
        <v>41389</v>
      </c>
      <c r="H2654" s="36">
        <v>41389</v>
      </c>
      <c r="I2654" s="12">
        <v>3</v>
      </c>
      <c r="J2654" s="12">
        <v>3</v>
      </c>
      <c r="K2654" s="12">
        <v>3</v>
      </c>
      <c r="L2654" s="24" t="s">
        <v>10597</v>
      </c>
      <c r="M2654" t="str">
        <f>VLOOKUP(LEFT(Incoming_Data[[#This Row],[Object ID]],1),Lookup[#All],2,FALSE)</f>
        <v>Service Request</v>
      </c>
      <c r="N2654" s="36">
        <f>IFERROR(VLOOKUP(Incoming_Data[[#This Row],[Object ID]],SP_Data[#All],2,FALSE),"")</f>
        <v>41389</v>
      </c>
      <c r="O2654" s="36">
        <f>IFERROR(VLOOKUP(Incoming_Data[[#This Row],[Object ID]],Finalized_Data[#All],2,FALSE),"")</f>
        <v>41420</v>
      </c>
      <c r="P26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4" s="6">
        <f>IFERROR(DATE(YEAR(Incoming_Data[[#This Row],[Incoming Day]]),MONTH(Incoming_Data[[#This Row],[Incoming Day]]),1),"")</f>
        <v>41365</v>
      </c>
      <c r="R2654" s="3">
        <f>DATE(YEAR(Incoming_Data[[#This Row],[Incoming Day]]),1,1)</f>
        <v>41275</v>
      </c>
      <c r="S2654" s="6">
        <f>IFERROR(DATE(YEAR(Incoming_Data[[#This Row],[Completed Day]]),MONTH(Incoming_Data[[#This Row],[Completed Day]]),1),"")</f>
        <v>41365</v>
      </c>
      <c r="T2654" s="6">
        <f>IFERROR(DATE(YEAR(Incoming_Data[[#This Row],[Confirmed Day]]),MONTH(Incoming_Data[[#This Row],[Confirmed Day]]),1),"")</f>
        <v>41395</v>
      </c>
      <c r="U2654" s="12">
        <f>IF(ISNUMBER(Incoming_Data[[#This Row],[Completed Day]]),1,0)</f>
        <v>1</v>
      </c>
      <c r="V2654" s="12">
        <f>IF(ISNUMBER(Incoming_Data[[#This Row],[Confirmed Day]]),1,0)</f>
        <v>1</v>
      </c>
      <c r="X2654" t="s">
        <v>1200</v>
      </c>
      <c r="Y2654" s="36">
        <v>41389</v>
      </c>
    </row>
    <row r="2655" spans="2:25" x14ac:dyDescent="0.25">
      <c r="B2655" s="24" t="s">
        <v>35</v>
      </c>
      <c r="C2655" s="24" t="s">
        <v>21</v>
      </c>
      <c r="D2655" s="24" t="s">
        <v>2213</v>
      </c>
      <c r="E2655" s="24" t="s">
        <v>1801</v>
      </c>
      <c r="F2655" s="24" t="s">
        <v>1794</v>
      </c>
      <c r="G2655" s="36">
        <v>41389</v>
      </c>
      <c r="H2655" s="36">
        <v>41389</v>
      </c>
      <c r="I2655" s="12">
        <v>3</v>
      </c>
      <c r="J2655" s="12">
        <v>3</v>
      </c>
      <c r="K2655" s="12">
        <v>3</v>
      </c>
      <c r="L2655" s="24" t="s">
        <v>10597</v>
      </c>
      <c r="M2655" t="str">
        <f>VLOOKUP(LEFT(Incoming_Data[[#This Row],[Object ID]],1),Lookup[#All],2,FALSE)</f>
        <v>Service Request</v>
      </c>
      <c r="N2655" s="36">
        <f>IFERROR(VLOOKUP(Incoming_Data[[#This Row],[Object ID]],SP_Data[#All],2,FALSE),"")</f>
        <v>41389</v>
      </c>
      <c r="O2655" s="36">
        <f>IFERROR(VLOOKUP(Incoming_Data[[#This Row],[Object ID]],Finalized_Data[#All],2,FALSE),"")</f>
        <v>41420</v>
      </c>
      <c r="P26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5" s="6">
        <f>IFERROR(DATE(YEAR(Incoming_Data[[#This Row],[Incoming Day]]),MONTH(Incoming_Data[[#This Row],[Incoming Day]]),1),"")</f>
        <v>41365</v>
      </c>
      <c r="R2655" s="3">
        <f>DATE(YEAR(Incoming_Data[[#This Row],[Incoming Day]]),1,1)</f>
        <v>41275</v>
      </c>
      <c r="S2655" s="6">
        <f>IFERROR(DATE(YEAR(Incoming_Data[[#This Row],[Completed Day]]),MONTH(Incoming_Data[[#This Row],[Completed Day]]),1),"")</f>
        <v>41365</v>
      </c>
      <c r="T2655" s="6">
        <f>IFERROR(DATE(YEAR(Incoming_Data[[#This Row],[Confirmed Day]]),MONTH(Incoming_Data[[#This Row],[Confirmed Day]]),1),"")</f>
        <v>41395</v>
      </c>
      <c r="U2655" s="12">
        <f>IF(ISNUMBER(Incoming_Data[[#This Row],[Completed Day]]),1,0)</f>
        <v>1</v>
      </c>
      <c r="V2655" s="12">
        <f>IF(ISNUMBER(Incoming_Data[[#This Row],[Confirmed Day]]),1,0)</f>
        <v>1</v>
      </c>
      <c r="X2655" t="s">
        <v>11644</v>
      </c>
      <c r="Y2655" s="36">
        <v>41408</v>
      </c>
    </row>
    <row r="2656" spans="2:25" x14ac:dyDescent="0.25">
      <c r="B2656" s="24" t="s">
        <v>35</v>
      </c>
      <c r="C2656" s="24" t="s">
        <v>21</v>
      </c>
      <c r="D2656" s="24" t="s">
        <v>2213</v>
      </c>
      <c r="E2656" s="24" t="s">
        <v>1802</v>
      </c>
      <c r="F2656" s="24" t="s">
        <v>1794</v>
      </c>
      <c r="G2656" s="36">
        <v>41389</v>
      </c>
      <c r="H2656" s="36">
        <v>41389</v>
      </c>
      <c r="I2656" s="12">
        <v>3</v>
      </c>
      <c r="J2656" s="12">
        <v>3</v>
      </c>
      <c r="K2656" s="12">
        <v>3</v>
      </c>
      <c r="L2656" s="24" t="s">
        <v>10597</v>
      </c>
      <c r="M2656" t="str">
        <f>VLOOKUP(LEFT(Incoming_Data[[#This Row],[Object ID]],1),Lookup[#All],2,FALSE)</f>
        <v>Service Request</v>
      </c>
      <c r="N2656" s="36">
        <f>IFERROR(VLOOKUP(Incoming_Data[[#This Row],[Object ID]],SP_Data[#All],2,FALSE),"")</f>
        <v>41389</v>
      </c>
      <c r="O2656" s="36">
        <f>IFERROR(VLOOKUP(Incoming_Data[[#This Row],[Object ID]],Finalized_Data[#All],2,FALSE),"")</f>
        <v>41420</v>
      </c>
      <c r="P26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6" s="6">
        <f>IFERROR(DATE(YEAR(Incoming_Data[[#This Row],[Incoming Day]]),MONTH(Incoming_Data[[#This Row],[Incoming Day]]),1),"")</f>
        <v>41365</v>
      </c>
      <c r="R2656" s="3">
        <f>DATE(YEAR(Incoming_Data[[#This Row],[Incoming Day]]),1,1)</f>
        <v>41275</v>
      </c>
      <c r="S2656" s="6">
        <f>IFERROR(DATE(YEAR(Incoming_Data[[#This Row],[Completed Day]]),MONTH(Incoming_Data[[#This Row],[Completed Day]]),1),"")</f>
        <v>41365</v>
      </c>
      <c r="T2656" s="6">
        <f>IFERROR(DATE(YEAR(Incoming_Data[[#This Row],[Confirmed Day]]),MONTH(Incoming_Data[[#This Row],[Confirmed Day]]),1),"")</f>
        <v>41395</v>
      </c>
      <c r="U2656" s="12">
        <f>IF(ISNUMBER(Incoming_Data[[#This Row],[Completed Day]]),1,0)</f>
        <v>1</v>
      </c>
      <c r="V2656" s="12">
        <f>IF(ISNUMBER(Incoming_Data[[#This Row],[Confirmed Day]]),1,0)</f>
        <v>1</v>
      </c>
      <c r="X2656" t="s">
        <v>1202</v>
      </c>
      <c r="Y2656" s="36">
        <v>41396</v>
      </c>
    </row>
    <row r="2657" spans="2:25" x14ac:dyDescent="0.25">
      <c r="B2657" s="24" t="s">
        <v>35</v>
      </c>
      <c r="C2657" s="24" t="s">
        <v>21</v>
      </c>
      <c r="D2657" s="24" t="s">
        <v>2213</v>
      </c>
      <c r="E2657" s="24" t="s">
        <v>1803</v>
      </c>
      <c r="F2657" s="24" t="s">
        <v>1794</v>
      </c>
      <c r="G2657" s="36">
        <v>41389</v>
      </c>
      <c r="H2657" s="36">
        <v>41389</v>
      </c>
      <c r="I2657" s="12">
        <v>3</v>
      </c>
      <c r="J2657" s="12">
        <v>3</v>
      </c>
      <c r="K2657" s="12">
        <v>3</v>
      </c>
      <c r="L2657" s="24" t="s">
        <v>10597</v>
      </c>
      <c r="M2657" t="str">
        <f>VLOOKUP(LEFT(Incoming_Data[[#This Row],[Object ID]],1),Lookup[#All],2,FALSE)</f>
        <v>Service Request</v>
      </c>
      <c r="N2657" s="36">
        <f>IFERROR(VLOOKUP(Incoming_Data[[#This Row],[Object ID]],SP_Data[#All],2,FALSE),"")</f>
        <v>41389</v>
      </c>
      <c r="O2657" s="36">
        <f>IFERROR(VLOOKUP(Incoming_Data[[#This Row],[Object ID]],Finalized_Data[#All],2,FALSE),"")</f>
        <v>41420</v>
      </c>
      <c r="P26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7" s="6">
        <f>IFERROR(DATE(YEAR(Incoming_Data[[#This Row],[Incoming Day]]),MONTH(Incoming_Data[[#This Row],[Incoming Day]]),1),"")</f>
        <v>41365</v>
      </c>
      <c r="R2657" s="3">
        <f>DATE(YEAR(Incoming_Data[[#This Row],[Incoming Day]]),1,1)</f>
        <v>41275</v>
      </c>
      <c r="S2657" s="6">
        <f>IFERROR(DATE(YEAR(Incoming_Data[[#This Row],[Completed Day]]),MONTH(Incoming_Data[[#This Row],[Completed Day]]),1),"")</f>
        <v>41365</v>
      </c>
      <c r="T2657" s="6">
        <f>IFERROR(DATE(YEAR(Incoming_Data[[#This Row],[Confirmed Day]]),MONTH(Incoming_Data[[#This Row],[Confirmed Day]]),1),"")</f>
        <v>41395</v>
      </c>
      <c r="U2657" s="12">
        <f>IF(ISNUMBER(Incoming_Data[[#This Row],[Completed Day]]),1,0)</f>
        <v>1</v>
      </c>
      <c r="V2657" s="12">
        <f>IF(ISNUMBER(Incoming_Data[[#This Row],[Confirmed Day]]),1,0)</f>
        <v>1</v>
      </c>
      <c r="X2657" t="s">
        <v>2088</v>
      </c>
      <c r="Y2657" s="36">
        <v>41389</v>
      </c>
    </row>
    <row r="2658" spans="2:25" x14ac:dyDescent="0.25">
      <c r="B2658" s="24" t="s">
        <v>35</v>
      </c>
      <c r="C2658" s="24" t="s">
        <v>21</v>
      </c>
      <c r="D2658" s="24" t="s">
        <v>2213</v>
      </c>
      <c r="E2658" s="24" t="s">
        <v>1808</v>
      </c>
      <c r="F2658" s="24" t="s">
        <v>1794</v>
      </c>
      <c r="G2658" s="36">
        <v>41390</v>
      </c>
      <c r="H2658" s="36">
        <v>41390</v>
      </c>
      <c r="I2658" s="12">
        <v>3</v>
      </c>
      <c r="J2658" s="12">
        <v>3</v>
      </c>
      <c r="K2658" s="12">
        <v>3</v>
      </c>
      <c r="L2658" s="24" t="s">
        <v>10597</v>
      </c>
      <c r="M2658" t="str">
        <f>VLOOKUP(LEFT(Incoming_Data[[#This Row],[Object ID]],1),Lookup[#All],2,FALSE)</f>
        <v>Service Request</v>
      </c>
      <c r="N2658" s="36">
        <f>IFERROR(VLOOKUP(Incoming_Data[[#This Row],[Object ID]],SP_Data[#All],2,FALSE),"")</f>
        <v>41390</v>
      </c>
      <c r="O2658" s="36">
        <f>IFERROR(VLOOKUP(Incoming_Data[[#This Row],[Object ID]],Finalized_Data[#All],2,FALSE),"")</f>
        <v>41421</v>
      </c>
      <c r="P26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8" s="6">
        <f>IFERROR(DATE(YEAR(Incoming_Data[[#This Row],[Incoming Day]]),MONTH(Incoming_Data[[#This Row],[Incoming Day]]),1),"")</f>
        <v>41365</v>
      </c>
      <c r="R2658" s="3">
        <f>DATE(YEAR(Incoming_Data[[#This Row],[Incoming Day]]),1,1)</f>
        <v>41275</v>
      </c>
      <c r="S2658" s="6">
        <f>IFERROR(DATE(YEAR(Incoming_Data[[#This Row],[Completed Day]]),MONTH(Incoming_Data[[#This Row],[Completed Day]]),1),"")</f>
        <v>41365</v>
      </c>
      <c r="T2658" s="6">
        <f>IFERROR(DATE(YEAR(Incoming_Data[[#This Row],[Confirmed Day]]),MONTH(Incoming_Data[[#This Row],[Confirmed Day]]),1),"")</f>
        <v>41395</v>
      </c>
      <c r="U2658" s="12">
        <f>IF(ISNUMBER(Incoming_Data[[#This Row],[Completed Day]]),1,0)</f>
        <v>1</v>
      </c>
      <c r="V2658" s="12">
        <f>IF(ISNUMBER(Incoming_Data[[#This Row],[Confirmed Day]]),1,0)</f>
        <v>1</v>
      </c>
      <c r="X2658" t="s">
        <v>1204</v>
      </c>
      <c r="Y2658" s="36">
        <v>41402</v>
      </c>
    </row>
    <row r="2659" spans="2:25" x14ac:dyDescent="0.25">
      <c r="B2659" s="24" t="s">
        <v>35</v>
      </c>
      <c r="C2659" s="24" t="s">
        <v>21</v>
      </c>
      <c r="D2659" s="24" t="s">
        <v>2213</v>
      </c>
      <c r="E2659" s="24" t="s">
        <v>1809</v>
      </c>
      <c r="F2659" s="24" t="s">
        <v>1794</v>
      </c>
      <c r="G2659" s="36">
        <v>41390</v>
      </c>
      <c r="H2659" s="36">
        <v>41390</v>
      </c>
      <c r="I2659" s="12">
        <v>3</v>
      </c>
      <c r="J2659" s="12">
        <v>3</v>
      </c>
      <c r="K2659" s="12">
        <v>3</v>
      </c>
      <c r="L2659" s="24" t="s">
        <v>10597</v>
      </c>
      <c r="M2659" t="str">
        <f>VLOOKUP(LEFT(Incoming_Data[[#This Row],[Object ID]],1),Lookup[#All],2,FALSE)</f>
        <v>Service Request</v>
      </c>
      <c r="N2659" s="36">
        <f>IFERROR(VLOOKUP(Incoming_Data[[#This Row],[Object ID]],SP_Data[#All],2,FALSE),"")</f>
        <v>41390</v>
      </c>
      <c r="O2659" s="36">
        <f>IFERROR(VLOOKUP(Incoming_Data[[#This Row],[Object ID]],Finalized_Data[#All],2,FALSE),"")</f>
        <v>41421</v>
      </c>
      <c r="P26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59" s="6">
        <f>IFERROR(DATE(YEAR(Incoming_Data[[#This Row],[Incoming Day]]),MONTH(Incoming_Data[[#This Row],[Incoming Day]]),1),"")</f>
        <v>41365</v>
      </c>
      <c r="R2659" s="3">
        <f>DATE(YEAR(Incoming_Data[[#This Row],[Incoming Day]]),1,1)</f>
        <v>41275</v>
      </c>
      <c r="S2659" s="6">
        <f>IFERROR(DATE(YEAR(Incoming_Data[[#This Row],[Completed Day]]),MONTH(Incoming_Data[[#This Row],[Completed Day]]),1),"")</f>
        <v>41365</v>
      </c>
      <c r="T2659" s="6">
        <f>IFERROR(DATE(YEAR(Incoming_Data[[#This Row],[Confirmed Day]]),MONTH(Incoming_Data[[#This Row],[Confirmed Day]]),1),"")</f>
        <v>41395</v>
      </c>
      <c r="U2659" s="12">
        <f>IF(ISNUMBER(Incoming_Data[[#This Row],[Completed Day]]),1,0)</f>
        <v>1</v>
      </c>
      <c r="V2659" s="12">
        <f>IF(ISNUMBER(Incoming_Data[[#This Row],[Confirmed Day]]),1,0)</f>
        <v>1</v>
      </c>
      <c r="X2659" t="s">
        <v>2090</v>
      </c>
      <c r="Y2659" s="36">
        <v>41389</v>
      </c>
    </row>
    <row r="2660" spans="2:25" x14ac:dyDescent="0.25">
      <c r="B2660" s="24" t="s">
        <v>35</v>
      </c>
      <c r="C2660" s="24" t="s">
        <v>21</v>
      </c>
      <c r="D2660" s="24" t="s">
        <v>2213</v>
      </c>
      <c r="E2660" s="24" t="s">
        <v>1810</v>
      </c>
      <c r="F2660" s="24" t="s">
        <v>1794</v>
      </c>
      <c r="G2660" s="36">
        <v>41390</v>
      </c>
      <c r="H2660" s="36">
        <v>41390</v>
      </c>
      <c r="I2660" s="12">
        <v>3</v>
      </c>
      <c r="J2660" s="12">
        <v>3</v>
      </c>
      <c r="K2660" s="12">
        <v>3</v>
      </c>
      <c r="L2660" s="24" t="s">
        <v>10597</v>
      </c>
      <c r="M2660" t="str">
        <f>VLOOKUP(LEFT(Incoming_Data[[#This Row],[Object ID]],1),Lookup[#All],2,FALSE)</f>
        <v>Service Request</v>
      </c>
      <c r="N2660" s="36">
        <f>IFERROR(VLOOKUP(Incoming_Data[[#This Row],[Object ID]],SP_Data[#All],2,FALSE),"")</f>
        <v>41390</v>
      </c>
      <c r="O2660" s="36">
        <f>IFERROR(VLOOKUP(Incoming_Data[[#This Row],[Object ID]],Finalized_Data[#All],2,FALSE),"")</f>
        <v>41421</v>
      </c>
      <c r="P26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0" s="6">
        <f>IFERROR(DATE(YEAR(Incoming_Data[[#This Row],[Incoming Day]]),MONTH(Incoming_Data[[#This Row],[Incoming Day]]),1),"")</f>
        <v>41365</v>
      </c>
      <c r="R2660" s="3">
        <f>DATE(YEAR(Incoming_Data[[#This Row],[Incoming Day]]),1,1)</f>
        <v>41275</v>
      </c>
      <c r="S2660" s="6">
        <f>IFERROR(DATE(YEAR(Incoming_Data[[#This Row],[Completed Day]]),MONTH(Incoming_Data[[#This Row],[Completed Day]]),1),"")</f>
        <v>41365</v>
      </c>
      <c r="T2660" s="6">
        <f>IFERROR(DATE(YEAR(Incoming_Data[[#This Row],[Confirmed Day]]),MONTH(Incoming_Data[[#This Row],[Confirmed Day]]),1),"")</f>
        <v>41395</v>
      </c>
      <c r="U2660" s="12">
        <f>IF(ISNUMBER(Incoming_Data[[#This Row],[Completed Day]]),1,0)</f>
        <v>1</v>
      </c>
      <c r="V2660" s="12">
        <f>IF(ISNUMBER(Incoming_Data[[#This Row],[Confirmed Day]]),1,0)</f>
        <v>1</v>
      </c>
      <c r="X2660" t="s">
        <v>2092</v>
      </c>
      <c r="Y2660" s="36">
        <v>41393</v>
      </c>
    </row>
    <row r="2661" spans="2:25" x14ac:dyDescent="0.25">
      <c r="B2661" s="24" t="s">
        <v>35</v>
      </c>
      <c r="C2661" s="24" t="s">
        <v>21</v>
      </c>
      <c r="D2661" s="24" t="s">
        <v>2213</v>
      </c>
      <c r="E2661" s="24" t="s">
        <v>1811</v>
      </c>
      <c r="F2661" s="24" t="s">
        <v>1794</v>
      </c>
      <c r="G2661" s="36">
        <v>41390</v>
      </c>
      <c r="H2661" s="36">
        <v>41390</v>
      </c>
      <c r="I2661" s="12">
        <v>3</v>
      </c>
      <c r="J2661" s="12">
        <v>3</v>
      </c>
      <c r="K2661" s="12">
        <v>3</v>
      </c>
      <c r="L2661" s="24" t="s">
        <v>10597</v>
      </c>
      <c r="M2661" t="str">
        <f>VLOOKUP(LEFT(Incoming_Data[[#This Row],[Object ID]],1),Lookup[#All],2,FALSE)</f>
        <v>Service Request</v>
      </c>
      <c r="N2661" s="36">
        <f>IFERROR(VLOOKUP(Incoming_Data[[#This Row],[Object ID]],SP_Data[#All],2,FALSE),"")</f>
        <v>41390</v>
      </c>
      <c r="O2661" s="36">
        <f>IFERROR(VLOOKUP(Incoming_Data[[#This Row],[Object ID]],Finalized_Data[#All],2,FALSE),"")</f>
        <v>41421</v>
      </c>
      <c r="P26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1" s="6">
        <f>IFERROR(DATE(YEAR(Incoming_Data[[#This Row],[Incoming Day]]),MONTH(Incoming_Data[[#This Row],[Incoming Day]]),1),"")</f>
        <v>41365</v>
      </c>
      <c r="R2661" s="3">
        <f>DATE(YEAR(Incoming_Data[[#This Row],[Incoming Day]]),1,1)</f>
        <v>41275</v>
      </c>
      <c r="S2661" s="6">
        <f>IFERROR(DATE(YEAR(Incoming_Data[[#This Row],[Completed Day]]),MONTH(Incoming_Data[[#This Row],[Completed Day]]),1),"")</f>
        <v>41365</v>
      </c>
      <c r="T2661" s="6">
        <f>IFERROR(DATE(YEAR(Incoming_Data[[#This Row],[Confirmed Day]]),MONTH(Incoming_Data[[#This Row],[Confirmed Day]]),1),"")</f>
        <v>41395</v>
      </c>
      <c r="U2661" s="12">
        <f>IF(ISNUMBER(Incoming_Data[[#This Row],[Completed Day]]),1,0)</f>
        <v>1</v>
      </c>
      <c r="V2661" s="12">
        <f>IF(ISNUMBER(Incoming_Data[[#This Row],[Confirmed Day]]),1,0)</f>
        <v>1</v>
      </c>
      <c r="X2661" t="s">
        <v>1541</v>
      </c>
      <c r="Y2661" s="36">
        <v>41393</v>
      </c>
    </row>
    <row r="2662" spans="2:25" x14ac:dyDescent="0.25">
      <c r="B2662" s="24" t="s">
        <v>35</v>
      </c>
      <c r="C2662" s="24" t="s">
        <v>21</v>
      </c>
      <c r="D2662" s="24" t="s">
        <v>2213</v>
      </c>
      <c r="E2662" s="24" t="s">
        <v>1812</v>
      </c>
      <c r="F2662" s="24" t="s">
        <v>1794</v>
      </c>
      <c r="G2662" s="36">
        <v>41390</v>
      </c>
      <c r="H2662" s="36">
        <v>41390</v>
      </c>
      <c r="I2662" s="12">
        <v>3</v>
      </c>
      <c r="J2662" s="12">
        <v>3</v>
      </c>
      <c r="K2662" s="12">
        <v>3</v>
      </c>
      <c r="L2662" s="24" t="s">
        <v>10597</v>
      </c>
      <c r="M2662" t="str">
        <f>VLOOKUP(LEFT(Incoming_Data[[#This Row],[Object ID]],1),Lookup[#All],2,FALSE)</f>
        <v>Service Request</v>
      </c>
      <c r="N2662" s="36">
        <f>IFERROR(VLOOKUP(Incoming_Data[[#This Row],[Object ID]],SP_Data[#All],2,FALSE),"")</f>
        <v>41390</v>
      </c>
      <c r="O2662" s="36">
        <f>IFERROR(VLOOKUP(Incoming_Data[[#This Row],[Object ID]],Finalized_Data[#All],2,FALSE),"")</f>
        <v>41421</v>
      </c>
      <c r="P26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2" s="6">
        <f>IFERROR(DATE(YEAR(Incoming_Data[[#This Row],[Incoming Day]]),MONTH(Incoming_Data[[#This Row],[Incoming Day]]),1),"")</f>
        <v>41365</v>
      </c>
      <c r="R2662" s="3">
        <f>DATE(YEAR(Incoming_Data[[#This Row],[Incoming Day]]),1,1)</f>
        <v>41275</v>
      </c>
      <c r="S2662" s="6">
        <f>IFERROR(DATE(YEAR(Incoming_Data[[#This Row],[Completed Day]]),MONTH(Incoming_Data[[#This Row],[Completed Day]]),1),"")</f>
        <v>41365</v>
      </c>
      <c r="T2662" s="6">
        <f>IFERROR(DATE(YEAR(Incoming_Data[[#This Row],[Confirmed Day]]),MONTH(Incoming_Data[[#This Row],[Confirmed Day]]),1),"")</f>
        <v>41395</v>
      </c>
      <c r="U2662" s="12">
        <f>IF(ISNUMBER(Incoming_Data[[#This Row],[Completed Day]]),1,0)</f>
        <v>1</v>
      </c>
      <c r="V2662" s="12">
        <f>IF(ISNUMBER(Incoming_Data[[#This Row],[Confirmed Day]]),1,0)</f>
        <v>1</v>
      </c>
      <c r="X2662" t="s">
        <v>2094</v>
      </c>
      <c r="Y2662" s="36">
        <v>41389</v>
      </c>
    </row>
    <row r="2663" spans="2:25" x14ac:dyDescent="0.25">
      <c r="B2663" s="24" t="s">
        <v>35</v>
      </c>
      <c r="C2663" s="24" t="s">
        <v>21</v>
      </c>
      <c r="D2663" s="24" t="s">
        <v>2213</v>
      </c>
      <c r="E2663" s="24" t="s">
        <v>1813</v>
      </c>
      <c r="F2663" s="24" t="s">
        <v>1794</v>
      </c>
      <c r="G2663" s="36">
        <v>41390</v>
      </c>
      <c r="H2663" s="36">
        <v>41390</v>
      </c>
      <c r="I2663" s="12">
        <v>3</v>
      </c>
      <c r="J2663" s="12">
        <v>3</v>
      </c>
      <c r="K2663" s="12">
        <v>3</v>
      </c>
      <c r="L2663" s="24" t="s">
        <v>10597</v>
      </c>
      <c r="M2663" t="str">
        <f>VLOOKUP(LEFT(Incoming_Data[[#This Row],[Object ID]],1),Lookup[#All],2,FALSE)</f>
        <v>Service Request</v>
      </c>
      <c r="N2663" s="36">
        <f>IFERROR(VLOOKUP(Incoming_Data[[#This Row],[Object ID]],SP_Data[#All],2,FALSE),"")</f>
        <v>41390</v>
      </c>
      <c r="O2663" s="36">
        <f>IFERROR(VLOOKUP(Incoming_Data[[#This Row],[Object ID]],Finalized_Data[#All],2,FALSE),"")</f>
        <v>41421</v>
      </c>
      <c r="P26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3" s="6">
        <f>IFERROR(DATE(YEAR(Incoming_Data[[#This Row],[Incoming Day]]),MONTH(Incoming_Data[[#This Row],[Incoming Day]]),1),"")</f>
        <v>41365</v>
      </c>
      <c r="R2663" s="3">
        <f>DATE(YEAR(Incoming_Data[[#This Row],[Incoming Day]]),1,1)</f>
        <v>41275</v>
      </c>
      <c r="S2663" s="6">
        <f>IFERROR(DATE(YEAR(Incoming_Data[[#This Row],[Completed Day]]),MONTH(Incoming_Data[[#This Row],[Completed Day]]),1),"")</f>
        <v>41365</v>
      </c>
      <c r="T2663" s="6">
        <f>IFERROR(DATE(YEAR(Incoming_Data[[#This Row],[Confirmed Day]]),MONTH(Incoming_Data[[#This Row],[Confirmed Day]]),1),"")</f>
        <v>41395</v>
      </c>
      <c r="U2663" s="12">
        <f>IF(ISNUMBER(Incoming_Data[[#This Row],[Completed Day]]),1,0)</f>
        <v>1</v>
      </c>
      <c r="V2663" s="12">
        <f>IF(ISNUMBER(Incoming_Data[[#This Row],[Confirmed Day]]),1,0)</f>
        <v>1</v>
      </c>
      <c r="X2663" t="s">
        <v>10940</v>
      </c>
      <c r="Y2663" s="36">
        <v>41408</v>
      </c>
    </row>
    <row r="2664" spans="2:25" x14ac:dyDescent="0.25">
      <c r="B2664" s="24" t="s">
        <v>35</v>
      </c>
      <c r="C2664" s="24" t="s">
        <v>21</v>
      </c>
      <c r="D2664" s="24" t="s">
        <v>2213</v>
      </c>
      <c r="E2664" s="24" t="s">
        <v>1814</v>
      </c>
      <c r="F2664" s="24" t="s">
        <v>1794</v>
      </c>
      <c r="G2664" s="36">
        <v>41390</v>
      </c>
      <c r="H2664" s="36">
        <v>41390</v>
      </c>
      <c r="I2664" s="12">
        <v>3</v>
      </c>
      <c r="J2664" s="12">
        <v>3</v>
      </c>
      <c r="K2664" s="12">
        <v>3</v>
      </c>
      <c r="L2664" s="24" t="s">
        <v>10597</v>
      </c>
      <c r="M2664" t="str">
        <f>VLOOKUP(LEFT(Incoming_Data[[#This Row],[Object ID]],1),Lookup[#All],2,FALSE)</f>
        <v>Service Request</v>
      </c>
      <c r="N2664" s="36">
        <f>IFERROR(VLOOKUP(Incoming_Data[[#This Row],[Object ID]],SP_Data[#All],2,FALSE),"")</f>
        <v>41390</v>
      </c>
      <c r="O2664" s="36">
        <f>IFERROR(VLOOKUP(Incoming_Data[[#This Row],[Object ID]],Finalized_Data[#All],2,FALSE),"")</f>
        <v>41421</v>
      </c>
      <c r="P26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4" s="6">
        <f>IFERROR(DATE(YEAR(Incoming_Data[[#This Row],[Incoming Day]]),MONTH(Incoming_Data[[#This Row],[Incoming Day]]),1),"")</f>
        <v>41365</v>
      </c>
      <c r="R2664" s="3">
        <f>DATE(YEAR(Incoming_Data[[#This Row],[Incoming Day]]),1,1)</f>
        <v>41275</v>
      </c>
      <c r="S2664" s="6">
        <f>IFERROR(DATE(YEAR(Incoming_Data[[#This Row],[Completed Day]]),MONTH(Incoming_Data[[#This Row],[Completed Day]]),1),"")</f>
        <v>41365</v>
      </c>
      <c r="T2664" s="6">
        <f>IFERROR(DATE(YEAR(Incoming_Data[[#This Row],[Confirmed Day]]),MONTH(Incoming_Data[[#This Row],[Confirmed Day]]),1),"")</f>
        <v>41395</v>
      </c>
      <c r="U2664" s="12">
        <f>IF(ISNUMBER(Incoming_Data[[#This Row],[Completed Day]]),1,0)</f>
        <v>1</v>
      </c>
      <c r="V2664" s="12">
        <f>IF(ISNUMBER(Incoming_Data[[#This Row],[Confirmed Day]]),1,0)</f>
        <v>1</v>
      </c>
      <c r="X2664" t="s">
        <v>2096</v>
      </c>
      <c r="Y2664" s="36">
        <v>41389</v>
      </c>
    </row>
    <row r="2665" spans="2:25" x14ac:dyDescent="0.25">
      <c r="B2665" s="24" t="s">
        <v>35</v>
      </c>
      <c r="C2665" s="24" t="s">
        <v>21</v>
      </c>
      <c r="D2665" s="24" t="s">
        <v>2213</v>
      </c>
      <c r="E2665" s="24" t="s">
        <v>1815</v>
      </c>
      <c r="F2665" s="24" t="s">
        <v>1794</v>
      </c>
      <c r="G2665" s="36">
        <v>41390</v>
      </c>
      <c r="H2665" s="36">
        <v>41390</v>
      </c>
      <c r="I2665" s="12">
        <v>3</v>
      </c>
      <c r="J2665" s="12">
        <v>3</v>
      </c>
      <c r="K2665" s="12">
        <v>3</v>
      </c>
      <c r="L2665" s="24" t="s">
        <v>10597</v>
      </c>
      <c r="M2665" t="str">
        <f>VLOOKUP(LEFT(Incoming_Data[[#This Row],[Object ID]],1),Lookup[#All],2,FALSE)</f>
        <v>Service Request</v>
      </c>
      <c r="N2665" s="36">
        <f>IFERROR(VLOOKUP(Incoming_Data[[#This Row],[Object ID]],SP_Data[#All],2,FALSE),"")</f>
        <v>41390</v>
      </c>
      <c r="O2665" s="36">
        <f>IFERROR(VLOOKUP(Incoming_Data[[#This Row],[Object ID]],Finalized_Data[#All],2,FALSE),"")</f>
        <v>41421</v>
      </c>
      <c r="P26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5" s="6">
        <f>IFERROR(DATE(YEAR(Incoming_Data[[#This Row],[Incoming Day]]),MONTH(Incoming_Data[[#This Row],[Incoming Day]]),1),"")</f>
        <v>41365</v>
      </c>
      <c r="R2665" s="3">
        <f>DATE(YEAR(Incoming_Data[[#This Row],[Incoming Day]]),1,1)</f>
        <v>41275</v>
      </c>
      <c r="S2665" s="6">
        <f>IFERROR(DATE(YEAR(Incoming_Data[[#This Row],[Completed Day]]),MONTH(Incoming_Data[[#This Row],[Completed Day]]),1),"")</f>
        <v>41365</v>
      </c>
      <c r="T2665" s="6">
        <f>IFERROR(DATE(YEAR(Incoming_Data[[#This Row],[Confirmed Day]]),MONTH(Incoming_Data[[#This Row],[Confirmed Day]]),1),"")</f>
        <v>41395</v>
      </c>
      <c r="U2665" s="12">
        <f>IF(ISNUMBER(Incoming_Data[[#This Row],[Completed Day]]),1,0)</f>
        <v>1</v>
      </c>
      <c r="V2665" s="12">
        <f>IF(ISNUMBER(Incoming_Data[[#This Row],[Confirmed Day]]),1,0)</f>
        <v>1</v>
      </c>
      <c r="X2665" t="s">
        <v>1543</v>
      </c>
      <c r="Y2665" s="36">
        <v>41395</v>
      </c>
    </row>
    <row r="2666" spans="2:25" x14ac:dyDescent="0.25">
      <c r="B2666" s="24" t="s">
        <v>35</v>
      </c>
      <c r="C2666" s="24" t="s">
        <v>21</v>
      </c>
      <c r="D2666" s="24" t="s">
        <v>2213</v>
      </c>
      <c r="E2666" s="24" t="s">
        <v>1816</v>
      </c>
      <c r="F2666" s="24" t="s">
        <v>1794</v>
      </c>
      <c r="G2666" s="36">
        <v>41393</v>
      </c>
      <c r="H2666" s="36">
        <v>41393</v>
      </c>
      <c r="I2666" s="12">
        <v>3</v>
      </c>
      <c r="J2666" s="12">
        <v>3</v>
      </c>
      <c r="K2666" s="12">
        <v>3</v>
      </c>
      <c r="L2666" s="24" t="s">
        <v>10597</v>
      </c>
      <c r="M2666" t="str">
        <f>VLOOKUP(LEFT(Incoming_Data[[#This Row],[Object ID]],1),Lookup[#All],2,FALSE)</f>
        <v>Service Request</v>
      </c>
      <c r="N2666" s="36">
        <f>IFERROR(VLOOKUP(Incoming_Data[[#This Row],[Object ID]],SP_Data[#All],2,FALSE),"")</f>
        <v>41393</v>
      </c>
      <c r="O2666" s="36">
        <f>IFERROR(VLOOKUP(Incoming_Data[[#This Row],[Object ID]],Finalized_Data[#All],2,FALSE),"")</f>
        <v>41424</v>
      </c>
      <c r="P26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6" s="6">
        <f>IFERROR(DATE(YEAR(Incoming_Data[[#This Row],[Incoming Day]]),MONTH(Incoming_Data[[#This Row],[Incoming Day]]),1),"")</f>
        <v>41365</v>
      </c>
      <c r="R2666" s="3">
        <f>DATE(YEAR(Incoming_Data[[#This Row],[Incoming Day]]),1,1)</f>
        <v>41275</v>
      </c>
      <c r="S2666" s="6">
        <f>IFERROR(DATE(YEAR(Incoming_Data[[#This Row],[Completed Day]]),MONTH(Incoming_Data[[#This Row],[Completed Day]]),1),"")</f>
        <v>41365</v>
      </c>
      <c r="T2666" s="6">
        <f>IFERROR(DATE(YEAR(Incoming_Data[[#This Row],[Confirmed Day]]),MONTH(Incoming_Data[[#This Row],[Confirmed Day]]),1),"")</f>
        <v>41395</v>
      </c>
      <c r="U2666" s="12">
        <f>IF(ISNUMBER(Incoming_Data[[#This Row],[Completed Day]]),1,0)</f>
        <v>1</v>
      </c>
      <c r="V2666" s="12">
        <f>IF(ISNUMBER(Incoming_Data[[#This Row],[Confirmed Day]]),1,0)</f>
        <v>1</v>
      </c>
      <c r="X2666" t="s">
        <v>1206</v>
      </c>
      <c r="Y2666" s="36">
        <v>41424</v>
      </c>
    </row>
    <row r="2667" spans="2:25" x14ac:dyDescent="0.25">
      <c r="B2667" s="24" t="s">
        <v>35</v>
      </c>
      <c r="C2667" s="24" t="s">
        <v>21</v>
      </c>
      <c r="D2667" s="24" t="s">
        <v>2213</v>
      </c>
      <c r="E2667" s="24" t="s">
        <v>1817</v>
      </c>
      <c r="F2667" s="24" t="s">
        <v>1794</v>
      </c>
      <c r="G2667" s="36">
        <v>41393</v>
      </c>
      <c r="H2667" s="36">
        <v>41393</v>
      </c>
      <c r="I2667" s="12">
        <v>3</v>
      </c>
      <c r="J2667" s="12">
        <v>3</v>
      </c>
      <c r="K2667" s="12">
        <v>3</v>
      </c>
      <c r="L2667" s="24" t="s">
        <v>10597</v>
      </c>
      <c r="M2667" t="str">
        <f>VLOOKUP(LEFT(Incoming_Data[[#This Row],[Object ID]],1),Lookup[#All],2,FALSE)</f>
        <v>Service Request</v>
      </c>
      <c r="N2667" s="36">
        <f>IFERROR(VLOOKUP(Incoming_Data[[#This Row],[Object ID]],SP_Data[#All],2,FALSE),"")</f>
        <v>41393</v>
      </c>
      <c r="O2667" s="36">
        <f>IFERROR(VLOOKUP(Incoming_Data[[#This Row],[Object ID]],Finalized_Data[#All],2,FALSE),"")</f>
        <v>41424</v>
      </c>
      <c r="P26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7" s="6">
        <f>IFERROR(DATE(YEAR(Incoming_Data[[#This Row],[Incoming Day]]),MONTH(Incoming_Data[[#This Row],[Incoming Day]]),1),"")</f>
        <v>41365</v>
      </c>
      <c r="R2667" s="3">
        <f>DATE(YEAR(Incoming_Data[[#This Row],[Incoming Day]]),1,1)</f>
        <v>41275</v>
      </c>
      <c r="S2667" s="6">
        <f>IFERROR(DATE(YEAR(Incoming_Data[[#This Row],[Completed Day]]),MONTH(Incoming_Data[[#This Row],[Completed Day]]),1),"")</f>
        <v>41365</v>
      </c>
      <c r="T2667" s="6">
        <f>IFERROR(DATE(YEAR(Incoming_Data[[#This Row],[Confirmed Day]]),MONTH(Incoming_Data[[#This Row],[Confirmed Day]]),1),"")</f>
        <v>41395</v>
      </c>
      <c r="U2667" s="12">
        <f>IF(ISNUMBER(Incoming_Data[[#This Row],[Completed Day]]),1,0)</f>
        <v>1</v>
      </c>
      <c r="V2667" s="12">
        <f>IF(ISNUMBER(Incoming_Data[[#This Row],[Confirmed Day]]),1,0)</f>
        <v>1</v>
      </c>
      <c r="X2667" t="s">
        <v>1208</v>
      </c>
      <c r="Y2667" s="36">
        <v>41393</v>
      </c>
    </row>
    <row r="2668" spans="2:25" x14ac:dyDescent="0.25">
      <c r="B2668" s="24" t="s">
        <v>35</v>
      </c>
      <c r="C2668" s="24" t="s">
        <v>21</v>
      </c>
      <c r="D2668" s="24" t="s">
        <v>2213</v>
      </c>
      <c r="E2668" s="24" t="s">
        <v>1818</v>
      </c>
      <c r="F2668" s="24" t="s">
        <v>1794</v>
      </c>
      <c r="G2668" s="36">
        <v>41393</v>
      </c>
      <c r="H2668" s="36">
        <v>41393</v>
      </c>
      <c r="I2668" s="12">
        <v>3</v>
      </c>
      <c r="J2668" s="12">
        <v>3</v>
      </c>
      <c r="K2668" s="12">
        <v>3</v>
      </c>
      <c r="L2668" s="24" t="s">
        <v>10597</v>
      </c>
      <c r="M2668" t="str">
        <f>VLOOKUP(LEFT(Incoming_Data[[#This Row],[Object ID]],1),Lookup[#All],2,FALSE)</f>
        <v>Service Request</v>
      </c>
      <c r="N2668" s="36">
        <f>IFERROR(VLOOKUP(Incoming_Data[[#This Row],[Object ID]],SP_Data[#All],2,FALSE),"")</f>
        <v>41393</v>
      </c>
      <c r="O2668" s="36">
        <f>IFERROR(VLOOKUP(Incoming_Data[[#This Row],[Object ID]],Finalized_Data[#All],2,FALSE),"")</f>
        <v>41424</v>
      </c>
      <c r="P26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8" s="6">
        <f>IFERROR(DATE(YEAR(Incoming_Data[[#This Row],[Incoming Day]]),MONTH(Incoming_Data[[#This Row],[Incoming Day]]),1),"")</f>
        <v>41365</v>
      </c>
      <c r="R2668" s="3">
        <f>DATE(YEAR(Incoming_Data[[#This Row],[Incoming Day]]),1,1)</f>
        <v>41275</v>
      </c>
      <c r="S2668" s="6">
        <f>IFERROR(DATE(YEAR(Incoming_Data[[#This Row],[Completed Day]]),MONTH(Incoming_Data[[#This Row],[Completed Day]]),1),"")</f>
        <v>41365</v>
      </c>
      <c r="T2668" s="6">
        <f>IFERROR(DATE(YEAR(Incoming_Data[[#This Row],[Confirmed Day]]),MONTH(Incoming_Data[[#This Row],[Confirmed Day]]),1),"")</f>
        <v>41395</v>
      </c>
      <c r="U2668" s="12">
        <f>IF(ISNUMBER(Incoming_Data[[#This Row],[Completed Day]]),1,0)</f>
        <v>1</v>
      </c>
      <c r="V2668" s="12">
        <f>IF(ISNUMBER(Incoming_Data[[#This Row],[Confirmed Day]]),1,0)</f>
        <v>1</v>
      </c>
      <c r="X2668" t="s">
        <v>12058</v>
      </c>
      <c r="Y2668" s="36">
        <v>41408</v>
      </c>
    </row>
    <row r="2669" spans="2:25" x14ac:dyDescent="0.25">
      <c r="B2669" s="24" t="s">
        <v>35</v>
      </c>
      <c r="C2669" s="24" t="s">
        <v>21</v>
      </c>
      <c r="D2669" s="24" t="s">
        <v>2213</v>
      </c>
      <c r="E2669" s="24" t="s">
        <v>1819</v>
      </c>
      <c r="F2669" s="24" t="s">
        <v>1794</v>
      </c>
      <c r="G2669" s="36">
        <v>41393</v>
      </c>
      <c r="H2669" s="36">
        <v>41393</v>
      </c>
      <c r="I2669" s="12">
        <v>3</v>
      </c>
      <c r="J2669" s="12">
        <v>3</v>
      </c>
      <c r="K2669" s="12">
        <v>3</v>
      </c>
      <c r="L2669" s="24" t="s">
        <v>10597</v>
      </c>
      <c r="M2669" t="str">
        <f>VLOOKUP(LEFT(Incoming_Data[[#This Row],[Object ID]],1),Lookup[#All],2,FALSE)</f>
        <v>Service Request</v>
      </c>
      <c r="N2669" s="36">
        <f>IFERROR(VLOOKUP(Incoming_Data[[#This Row],[Object ID]],SP_Data[#All],2,FALSE),"")</f>
        <v>41393</v>
      </c>
      <c r="O2669" s="36">
        <f>IFERROR(VLOOKUP(Incoming_Data[[#This Row],[Object ID]],Finalized_Data[#All],2,FALSE),"")</f>
        <v>41424</v>
      </c>
      <c r="P26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69" s="6">
        <f>IFERROR(DATE(YEAR(Incoming_Data[[#This Row],[Incoming Day]]),MONTH(Incoming_Data[[#This Row],[Incoming Day]]),1),"")</f>
        <v>41365</v>
      </c>
      <c r="R2669" s="3">
        <f>DATE(YEAR(Incoming_Data[[#This Row],[Incoming Day]]),1,1)</f>
        <v>41275</v>
      </c>
      <c r="S2669" s="6">
        <f>IFERROR(DATE(YEAR(Incoming_Data[[#This Row],[Completed Day]]),MONTH(Incoming_Data[[#This Row],[Completed Day]]),1),"")</f>
        <v>41365</v>
      </c>
      <c r="T2669" s="6">
        <f>IFERROR(DATE(YEAR(Incoming_Data[[#This Row],[Confirmed Day]]),MONTH(Incoming_Data[[#This Row],[Confirmed Day]]),1),"")</f>
        <v>41395</v>
      </c>
      <c r="U2669" s="12">
        <f>IF(ISNUMBER(Incoming_Data[[#This Row],[Completed Day]]),1,0)</f>
        <v>1</v>
      </c>
      <c r="V2669" s="12">
        <f>IF(ISNUMBER(Incoming_Data[[#This Row],[Confirmed Day]]),1,0)</f>
        <v>1</v>
      </c>
      <c r="X2669" t="s">
        <v>1210</v>
      </c>
      <c r="Y2669" s="36">
        <v>41395</v>
      </c>
    </row>
    <row r="2670" spans="2:25" x14ac:dyDescent="0.25">
      <c r="B2670" s="24" t="s">
        <v>35</v>
      </c>
      <c r="C2670" s="24" t="s">
        <v>21</v>
      </c>
      <c r="D2670" s="24" t="s">
        <v>2213</v>
      </c>
      <c r="E2670" s="24" t="s">
        <v>1820</v>
      </c>
      <c r="F2670" s="24" t="s">
        <v>1794</v>
      </c>
      <c r="G2670" s="36">
        <v>41393</v>
      </c>
      <c r="H2670" s="36">
        <v>41393</v>
      </c>
      <c r="I2670" s="12">
        <v>3</v>
      </c>
      <c r="J2670" s="12">
        <v>3</v>
      </c>
      <c r="K2670" s="12">
        <v>3</v>
      </c>
      <c r="L2670" s="24" t="s">
        <v>10597</v>
      </c>
      <c r="M2670" t="str">
        <f>VLOOKUP(LEFT(Incoming_Data[[#This Row],[Object ID]],1),Lookup[#All],2,FALSE)</f>
        <v>Service Request</v>
      </c>
      <c r="N2670" s="36">
        <f>IFERROR(VLOOKUP(Incoming_Data[[#This Row],[Object ID]],SP_Data[#All],2,FALSE),"")</f>
        <v>41393</v>
      </c>
      <c r="O2670" s="36">
        <f>IFERROR(VLOOKUP(Incoming_Data[[#This Row],[Object ID]],Finalized_Data[#All],2,FALSE),"")</f>
        <v>41424</v>
      </c>
      <c r="P26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0" s="6">
        <f>IFERROR(DATE(YEAR(Incoming_Data[[#This Row],[Incoming Day]]),MONTH(Incoming_Data[[#This Row],[Incoming Day]]),1),"")</f>
        <v>41365</v>
      </c>
      <c r="R2670" s="3">
        <f>DATE(YEAR(Incoming_Data[[#This Row],[Incoming Day]]),1,1)</f>
        <v>41275</v>
      </c>
      <c r="S2670" s="6">
        <f>IFERROR(DATE(YEAR(Incoming_Data[[#This Row],[Completed Day]]),MONTH(Incoming_Data[[#This Row],[Completed Day]]),1),"")</f>
        <v>41365</v>
      </c>
      <c r="T2670" s="6">
        <f>IFERROR(DATE(YEAR(Incoming_Data[[#This Row],[Confirmed Day]]),MONTH(Incoming_Data[[#This Row],[Confirmed Day]]),1),"")</f>
        <v>41395</v>
      </c>
      <c r="U2670" s="12">
        <f>IF(ISNUMBER(Incoming_Data[[#This Row],[Completed Day]]),1,0)</f>
        <v>1</v>
      </c>
      <c r="V2670" s="12">
        <f>IF(ISNUMBER(Incoming_Data[[#This Row],[Confirmed Day]]),1,0)</f>
        <v>1</v>
      </c>
      <c r="X2670" t="s">
        <v>1713</v>
      </c>
      <c r="Y2670" s="36">
        <v>41394</v>
      </c>
    </row>
    <row r="2671" spans="2:25" x14ac:dyDescent="0.25">
      <c r="B2671" s="24" t="s">
        <v>35</v>
      </c>
      <c r="C2671" s="24" t="s">
        <v>21</v>
      </c>
      <c r="D2671" s="24" t="s">
        <v>2213</v>
      </c>
      <c r="E2671" s="24" t="s">
        <v>1821</v>
      </c>
      <c r="F2671" s="24" t="s">
        <v>1794</v>
      </c>
      <c r="G2671" s="36">
        <v>41393</v>
      </c>
      <c r="H2671" s="36">
        <v>41393</v>
      </c>
      <c r="I2671" s="12">
        <v>3</v>
      </c>
      <c r="J2671" s="12">
        <v>3</v>
      </c>
      <c r="K2671" s="12">
        <v>3</v>
      </c>
      <c r="L2671" s="24" t="s">
        <v>10597</v>
      </c>
      <c r="M2671" t="str">
        <f>VLOOKUP(LEFT(Incoming_Data[[#This Row],[Object ID]],1),Lookup[#All],2,FALSE)</f>
        <v>Service Request</v>
      </c>
      <c r="N2671" s="36">
        <f>IFERROR(VLOOKUP(Incoming_Data[[#This Row],[Object ID]],SP_Data[#All],2,FALSE),"")</f>
        <v>41393</v>
      </c>
      <c r="O2671" s="36">
        <f>IFERROR(VLOOKUP(Incoming_Data[[#This Row],[Object ID]],Finalized_Data[#All],2,FALSE),"")</f>
        <v>41424</v>
      </c>
      <c r="P26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1" s="6">
        <f>IFERROR(DATE(YEAR(Incoming_Data[[#This Row],[Incoming Day]]),MONTH(Incoming_Data[[#This Row],[Incoming Day]]),1),"")</f>
        <v>41365</v>
      </c>
      <c r="R2671" s="3">
        <f>DATE(YEAR(Incoming_Data[[#This Row],[Incoming Day]]),1,1)</f>
        <v>41275</v>
      </c>
      <c r="S2671" s="6">
        <f>IFERROR(DATE(YEAR(Incoming_Data[[#This Row],[Completed Day]]),MONTH(Incoming_Data[[#This Row],[Completed Day]]),1),"")</f>
        <v>41365</v>
      </c>
      <c r="T2671" s="6">
        <f>IFERROR(DATE(YEAR(Incoming_Data[[#This Row],[Confirmed Day]]),MONTH(Incoming_Data[[#This Row],[Confirmed Day]]),1),"")</f>
        <v>41395</v>
      </c>
      <c r="U2671" s="12">
        <f>IF(ISNUMBER(Incoming_Data[[#This Row],[Completed Day]]),1,0)</f>
        <v>1</v>
      </c>
      <c r="V2671" s="12">
        <f>IF(ISNUMBER(Incoming_Data[[#This Row],[Confirmed Day]]),1,0)</f>
        <v>1</v>
      </c>
      <c r="X2671" t="s">
        <v>2098</v>
      </c>
      <c r="Y2671" s="36">
        <v>41390</v>
      </c>
    </row>
    <row r="2672" spans="2:25" x14ac:dyDescent="0.25">
      <c r="B2672" s="24" t="s">
        <v>35</v>
      </c>
      <c r="C2672" s="24" t="s">
        <v>21</v>
      </c>
      <c r="D2672" s="24" t="s">
        <v>2213</v>
      </c>
      <c r="E2672" s="24" t="s">
        <v>1822</v>
      </c>
      <c r="F2672" s="24" t="s">
        <v>1794</v>
      </c>
      <c r="G2672" s="36">
        <v>41393</v>
      </c>
      <c r="H2672" s="36">
        <v>41393</v>
      </c>
      <c r="I2672" s="12">
        <v>3</v>
      </c>
      <c r="J2672" s="12">
        <v>3</v>
      </c>
      <c r="K2672" s="12">
        <v>3</v>
      </c>
      <c r="L2672" s="24" t="s">
        <v>10597</v>
      </c>
      <c r="M2672" t="str">
        <f>VLOOKUP(LEFT(Incoming_Data[[#This Row],[Object ID]],1),Lookup[#All],2,FALSE)</f>
        <v>Service Request</v>
      </c>
      <c r="N2672" s="36">
        <f>IFERROR(VLOOKUP(Incoming_Data[[#This Row],[Object ID]],SP_Data[#All],2,FALSE),"")</f>
        <v>41393</v>
      </c>
      <c r="O2672" s="36">
        <f>IFERROR(VLOOKUP(Incoming_Data[[#This Row],[Object ID]],Finalized_Data[#All],2,FALSE),"")</f>
        <v>41424</v>
      </c>
      <c r="P26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2" s="6">
        <f>IFERROR(DATE(YEAR(Incoming_Data[[#This Row],[Incoming Day]]),MONTH(Incoming_Data[[#This Row],[Incoming Day]]),1),"")</f>
        <v>41365</v>
      </c>
      <c r="R2672" s="3">
        <f>DATE(YEAR(Incoming_Data[[#This Row],[Incoming Day]]),1,1)</f>
        <v>41275</v>
      </c>
      <c r="S2672" s="6">
        <f>IFERROR(DATE(YEAR(Incoming_Data[[#This Row],[Completed Day]]),MONTH(Incoming_Data[[#This Row],[Completed Day]]),1),"")</f>
        <v>41365</v>
      </c>
      <c r="T2672" s="6">
        <f>IFERROR(DATE(YEAR(Incoming_Data[[#This Row],[Confirmed Day]]),MONTH(Incoming_Data[[#This Row],[Confirmed Day]]),1),"")</f>
        <v>41395</v>
      </c>
      <c r="U2672" s="12">
        <f>IF(ISNUMBER(Incoming_Data[[#This Row],[Completed Day]]),1,0)</f>
        <v>1</v>
      </c>
      <c r="V2672" s="12">
        <f>IF(ISNUMBER(Incoming_Data[[#This Row],[Confirmed Day]]),1,0)</f>
        <v>1</v>
      </c>
      <c r="X2672" t="s">
        <v>2100</v>
      </c>
      <c r="Y2672" s="36">
        <v>41393</v>
      </c>
    </row>
    <row r="2673" spans="2:25" x14ac:dyDescent="0.25">
      <c r="B2673" s="24" t="s">
        <v>35</v>
      </c>
      <c r="C2673" s="24" t="s">
        <v>21</v>
      </c>
      <c r="D2673" s="24" t="s">
        <v>2213</v>
      </c>
      <c r="E2673" s="24" t="s">
        <v>1823</v>
      </c>
      <c r="F2673" s="24" t="s">
        <v>1794</v>
      </c>
      <c r="G2673" s="36">
        <v>41393</v>
      </c>
      <c r="H2673" s="36">
        <v>41393</v>
      </c>
      <c r="I2673" s="12">
        <v>3</v>
      </c>
      <c r="J2673" s="12">
        <v>3</v>
      </c>
      <c r="K2673" s="12">
        <v>3</v>
      </c>
      <c r="L2673" s="24" t="s">
        <v>10597</v>
      </c>
      <c r="M2673" t="str">
        <f>VLOOKUP(LEFT(Incoming_Data[[#This Row],[Object ID]],1),Lookup[#All],2,FALSE)</f>
        <v>Service Request</v>
      </c>
      <c r="N2673" s="36">
        <f>IFERROR(VLOOKUP(Incoming_Data[[#This Row],[Object ID]],SP_Data[#All],2,FALSE),"")</f>
        <v>41393</v>
      </c>
      <c r="O2673" s="36">
        <f>IFERROR(VLOOKUP(Incoming_Data[[#This Row],[Object ID]],Finalized_Data[#All],2,FALSE),"")</f>
        <v>41424</v>
      </c>
      <c r="P26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3" s="6">
        <f>IFERROR(DATE(YEAR(Incoming_Data[[#This Row],[Incoming Day]]),MONTH(Incoming_Data[[#This Row],[Incoming Day]]),1),"")</f>
        <v>41365</v>
      </c>
      <c r="R2673" s="3">
        <f>DATE(YEAR(Incoming_Data[[#This Row],[Incoming Day]]),1,1)</f>
        <v>41275</v>
      </c>
      <c r="S2673" s="6">
        <f>IFERROR(DATE(YEAR(Incoming_Data[[#This Row],[Completed Day]]),MONTH(Incoming_Data[[#This Row],[Completed Day]]),1),"")</f>
        <v>41365</v>
      </c>
      <c r="T2673" s="6">
        <f>IFERROR(DATE(YEAR(Incoming_Data[[#This Row],[Confirmed Day]]),MONTH(Incoming_Data[[#This Row],[Confirmed Day]]),1),"")</f>
        <v>41395</v>
      </c>
      <c r="U2673" s="12">
        <f>IF(ISNUMBER(Incoming_Data[[#This Row],[Completed Day]]),1,0)</f>
        <v>1</v>
      </c>
      <c r="V2673" s="12">
        <f>IF(ISNUMBER(Incoming_Data[[#This Row],[Confirmed Day]]),1,0)</f>
        <v>1</v>
      </c>
      <c r="X2673" t="s">
        <v>2102</v>
      </c>
      <c r="Y2673" s="36">
        <v>41390</v>
      </c>
    </row>
    <row r="2674" spans="2:25" x14ac:dyDescent="0.25">
      <c r="B2674" s="24" t="s">
        <v>35</v>
      </c>
      <c r="C2674" s="24" t="s">
        <v>21</v>
      </c>
      <c r="D2674" s="24" t="s">
        <v>2213</v>
      </c>
      <c r="E2674" s="24" t="s">
        <v>1826</v>
      </c>
      <c r="F2674" s="24" t="s">
        <v>1794</v>
      </c>
      <c r="G2674" s="36">
        <v>41397</v>
      </c>
      <c r="H2674" s="36">
        <v>41397</v>
      </c>
      <c r="I2674" s="12">
        <v>3</v>
      </c>
      <c r="J2674" s="12">
        <v>3</v>
      </c>
      <c r="K2674" s="12">
        <v>3</v>
      </c>
      <c r="L2674" s="24" t="s">
        <v>10597</v>
      </c>
      <c r="M2674" t="str">
        <f>VLOOKUP(LEFT(Incoming_Data[[#This Row],[Object ID]],1),Lookup[#All],2,FALSE)</f>
        <v>Service Request</v>
      </c>
      <c r="N2674" s="36">
        <f>IFERROR(VLOOKUP(Incoming_Data[[#This Row],[Object ID]],SP_Data[#All],2,FALSE),"")</f>
        <v>41397</v>
      </c>
      <c r="O2674" s="36">
        <f>IFERROR(VLOOKUP(Incoming_Data[[#This Row],[Object ID]],Finalized_Data[#All],2,FALSE),"")</f>
        <v>41428</v>
      </c>
      <c r="P26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4" s="6">
        <f>IFERROR(DATE(YEAR(Incoming_Data[[#This Row],[Incoming Day]]),MONTH(Incoming_Data[[#This Row],[Incoming Day]]),1),"")</f>
        <v>41395</v>
      </c>
      <c r="R2674" s="3">
        <f>DATE(YEAR(Incoming_Data[[#This Row],[Incoming Day]]),1,1)</f>
        <v>41275</v>
      </c>
      <c r="S2674" s="6">
        <f>IFERROR(DATE(YEAR(Incoming_Data[[#This Row],[Completed Day]]),MONTH(Incoming_Data[[#This Row],[Completed Day]]),1),"")</f>
        <v>41395</v>
      </c>
      <c r="T2674" s="6">
        <f>IFERROR(DATE(YEAR(Incoming_Data[[#This Row],[Confirmed Day]]),MONTH(Incoming_Data[[#This Row],[Confirmed Day]]),1),"")</f>
        <v>41426</v>
      </c>
      <c r="U2674" s="12">
        <f>IF(ISNUMBER(Incoming_Data[[#This Row],[Completed Day]]),1,0)</f>
        <v>1</v>
      </c>
      <c r="V2674" s="12">
        <f>IF(ISNUMBER(Incoming_Data[[#This Row],[Confirmed Day]]),1,0)</f>
        <v>1</v>
      </c>
      <c r="X2674" t="s">
        <v>1212</v>
      </c>
      <c r="Y2674" s="36">
        <v>41396</v>
      </c>
    </row>
    <row r="2675" spans="2:25" x14ac:dyDescent="0.25">
      <c r="B2675" s="24" t="s">
        <v>35</v>
      </c>
      <c r="C2675" s="24" t="s">
        <v>21</v>
      </c>
      <c r="D2675" s="24" t="s">
        <v>2213</v>
      </c>
      <c r="E2675" s="24" t="s">
        <v>1827</v>
      </c>
      <c r="F2675" s="24" t="s">
        <v>1794</v>
      </c>
      <c r="G2675" s="36">
        <v>41397</v>
      </c>
      <c r="H2675" s="36">
        <v>41397</v>
      </c>
      <c r="I2675" s="12">
        <v>3</v>
      </c>
      <c r="J2675" s="12">
        <v>3</v>
      </c>
      <c r="K2675" s="12">
        <v>3</v>
      </c>
      <c r="L2675" s="24" t="s">
        <v>10597</v>
      </c>
      <c r="M2675" t="str">
        <f>VLOOKUP(LEFT(Incoming_Data[[#This Row],[Object ID]],1),Lookup[#All],2,FALSE)</f>
        <v>Service Request</v>
      </c>
      <c r="N2675" s="36">
        <f>IFERROR(VLOOKUP(Incoming_Data[[#This Row],[Object ID]],SP_Data[#All],2,FALSE),"")</f>
        <v>41397</v>
      </c>
      <c r="O2675" s="36">
        <f>IFERROR(VLOOKUP(Incoming_Data[[#This Row],[Object ID]],Finalized_Data[#All],2,FALSE),"")</f>
        <v>41428</v>
      </c>
      <c r="P26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5" s="6">
        <f>IFERROR(DATE(YEAR(Incoming_Data[[#This Row],[Incoming Day]]),MONTH(Incoming_Data[[#This Row],[Incoming Day]]),1),"")</f>
        <v>41395</v>
      </c>
      <c r="R2675" s="3">
        <f>DATE(YEAR(Incoming_Data[[#This Row],[Incoming Day]]),1,1)</f>
        <v>41275</v>
      </c>
      <c r="S2675" s="6">
        <f>IFERROR(DATE(YEAR(Incoming_Data[[#This Row],[Completed Day]]),MONTH(Incoming_Data[[#This Row],[Completed Day]]),1),"")</f>
        <v>41395</v>
      </c>
      <c r="T2675" s="6">
        <f>IFERROR(DATE(YEAR(Incoming_Data[[#This Row],[Confirmed Day]]),MONTH(Incoming_Data[[#This Row],[Confirmed Day]]),1),"")</f>
        <v>41426</v>
      </c>
      <c r="U2675" s="12">
        <f>IF(ISNUMBER(Incoming_Data[[#This Row],[Completed Day]]),1,0)</f>
        <v>1</v>
      </c>
      <c r="V2675" s="12">
        <f>IF(ISNUMBER(Incoming_Data[[#This Row],[Confirmed Day]]),1,0)</f>
        <v>1</v>
      </c>
      <c r="X2675" t="s">
        <v>2104</v>
      </c>
      <c r="Y2675" s="36">
        <v>41395</v>
      </c>
    </row>
    <row r="2676" spans="2:25" x14ac:dyDescent="0.25">
      <c r="B2676" s="24" t="s">
        <v>35</v>
      </c>
      <c r="C2676" s="24" t="s">
        <v>21</v>
      </c>
      <c r="D2676" s="24" t="s">
        <v>2213</v>
      </c>
      <c r="E2676" s="24" t="s">
        <v>1830</v>
      </c>
      <c r="F2676" s="24" t="s">
        <v>1794</v>
      </c>
      <c r="G2676" s="36">
        <v>41397</v>
      </c>
      <c r="H2676" s="36">
        <v>41397</v>
      </c>
      <c r="I2676" s="12">
        <v>3</v>
      </c>
      <c r="J2676" s="12">
        <v>3</v>
      </c>
      <c r="K2676" s="12">
        <v>3</v>
      </c>
      <c r="L2676" s="24" t="s">
        <v>10597</v>
      </c>
      <c r="M2676" t="str">
        <f>VLOOKUP(LEFT(Incoming_Data[[#This Row],[Object ID]],1),Lookup[#All],2,FALSE)</f>
        <v>Service Request</v>
      </c>
      <c r="N2676" s="36">
        <f>IFERROR(VLOOKUP(Incoming_Data[[#This Row],[Object ID]],SP_Data[#All],2,FALSE),"")</f>
        <v>41397</v>
      </c>
      <c r="O2676" s="36">
        <f>IFERROR(VLOOKUP(Incoming_Data[[#This Row],[Object ID]],Finalized_Data[#All],2,FALSE),"")</f>
        <v>41428</v>
      </c>
      <c r="P26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6" s="6">
        <f>IFERROR(DATE(YEAR(Incoming_Data[[#This Row],[Incoming Day]]),MONTH(Incoming_Data[[#This Row],[Incoming Day]]),1),"")</f>
        <v>41395</v>
      </c>
      <c r="R2676" s="3">
        <f>DATE(YEAR(Incoming_Data[[#This Row],[Incoming Day]]),1,1)</f>
        <v>41275</v>
      </c>
      <c r="S2676" s="6">
        <f>IFERROR(DATE(YEAR(Incoming_Data[[#This Row],[Completed Day]]),MONTH(Incoming_Data[[#This Row],[Completed Day]]),1),"")</f>
        <v>41395</v>
      </c>
      <c r="T2676" s="6">
        <f>IFERROR(DATE(YEAR(Incoming_Data[[#This Row],[Confirmed Day]]),MONTH(Incoming_Data[[#This Row],[Confirmed Day]]),1),"")</f>
        <v>41426</v>
      </c>
      <c r="U2676" s="12">
        <f>IF(ISNUMBER(Incoming_Data[[#This Row],[Completed Day]]),1,0)</f>
        <v>1</v>
      </c>
      <c r="V2676" s="12">
        <f>IF(ISNUMBER(Incoming_Data[[#This Row],[Confirmed Day]]),1,0)</f>
        <v>1</v>
      </c>
      <c r="X2676" t="s">
        <v>1545</v>
      </c>
      <c r="Y2676" s="36">
        <v>41393</v>
      </c>
    </row>
    <row r="2677" spans="2:25" x14ac:dyDescent="0.25">
      <c r="B2677" s="24" t="s">
        <v>35</v>
      </c>
      <c r="C2677" s="24" t="s">
        <v>21</v>
      </c>
      <c r="D2677" s="24" t="s">
        <v>2213</v>
      </c>
      <c r="E2677" s="24" t="s">
        <v>1831</v>
      </c>
      <c r="F2677" s="24" t="s">
        <v>1794</v>
      </c>
      <c r="G2677" s="36">
        <v>41397</v>
      </c>
      <c r="H2677" s="36">
        <v>41397</v>
      </c>
      <c r="I2677" s="12">
        <v>3</v>
      </c>
      <c r="J2677" s="12">
        <v>3</v>
      </c>
      <c r="K2677" s="12">
        <v>3</v>
      </c>
      <c r="L2677" s="24" t="s">
        <v>10597</v>
      </c>
      <c r="M2677" t="str">
        <f>VLOOKUP(LEFT(Incoming_Data[[#This Row],[Object ID]],1),Lookup[#All],2,FALSE)</f>
        <v>Service Request</v>
      </c>
      <c r="N2677" s="36">
        <f>IFERROR(VLOOKUP(Incoming_Data[[#This Row],[Object ID]],SP_Data[#All],2,FALSE),"")</f>
        <v>41397</v>
      </c>
      <c r="O2677" s="36">
        <f>IFERROR(VLOOKUP(Incoming_Data[[#This Row],[Object ID]],Finalized_Data[#All],2,FALSE),"")</f>
        <v>41428</v>
      </c>
      <c r="P26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7" s="6">
        <f>IFERROR(DATE(YEAR(Incoming_Data[[#This Row],[Incoming Day]]),MONTH(Incoming_Data[[#This Row],[Incoming Day]]),1),"")</f>
        <v>41395</v>
      </c>
      <c r="R2677" s="3">
        <f>DATE(YEAR(Incoming_Data[[#This Row],[Incoming Day]]),1,1)</f>
        <v>41275</v>
      </c>
      <c r="S2677" s="6">
        <f>IFERROR(DATE(YEAR(Incoming_Data[[#This Row],[Completed Day]]),MONTH(Incoming_Data[[#This Row],[Completed Day]]),1),"")</f>
        <v>41395</v>
      </c>
      <c r="T2677" s="6">
        <f>IFERROR(DATE(YEAR(Incoming_Data[[#This Row],[Confirmed Day]]),MONTH(Incoming_Data[[#This Row],[Confirmed Day]]),1),"")</f>
        <v>41426</v>
      </c>
      <c r="U2677" s="12">
        <f>IF(ISNUMBER(Incoming_Data[[#This Row],[Completed Day]]),1,0)</f>
        <v>1</v>
      </c>
      <c r="V2677" s="12">
        <f>IF(ISNUMBER(Incoming_Data[[#This Row],[Confirmed Day]]),1,0)</f>
        <v>1</v>
      </c>
      <c r="X2677" t="s">
        <v>1547</v>
      </c>
      <c r="Y2677" s="36">
        <v>41393</v>
      </c>
    </row>
    <row r="2678" spans="2:25" x14ac:dyDescent="0.25">
      <c r="B2678" s="24" t="s">
        <v>35</v>
      </c>
      <c r="C2678" s="24" t="s">
        <v>21</v>
      </c>
      <c r="D2678" s="24" t="s">
        <v>2213</v>
      </c>
      <c r="E2678" s="24" t="s">
        <v>12420</v>
      </c>
      <c r="F2678" s="24" t="s">
        <v>12421</v>
      </c>
      <c r="G2678" s="36">
        <v>41397</v>
      </c>
      <c r="H2678" s="36">
        <v>41397</v>
      </c>
      <c r="I2678" s="12">
        <v>3</v>
      </c>
      <c r="J2678" s="12">
        <v>4</v>
      </c>
      <c r="K2678" s="12">
        <v>4</v>
      </c>
      <c r="L2678" s="24" t="s">
        <v>10599</v>
      </c>
      <c r="M2678" t="str">
        <f>VLOOKUP(LEFT(Incoming_Data[[#This Row],[Object ID]],1),Lookup[#All],2,FALSE)</f>
        <v>Service Request</v>
      </c>
      <c r="N2678" s="36">
        <f>IFERROR(VLOOKUP(Incoming_Data[[#This Row],[Object ID]],SP_Data[#All],2,FALSE),"")</f>
        <v>41400</v>
      </c>
      <c r="O2678" s="36" t="str">
        <f>IFERROR(VLOOKUP(Incoming_Data[[#This Row],[Object ID]],Finalized_Data[#All],2,FALSE),"")</f>
        <v/>
      </c>
      <c r="P26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8" s="6">
        <f>IFERROR(DATE(YEAR(Incoming_Data[[#This Row],[Incoming Day]]),MONTH(Incoming_Data[[#This Row],[Incoming Day]]),1),"")</f>
        <v>41395</v>
      </c>
      <c r="R2678" s="3">
        <f>DATE(YEAR(Incoming_Data[[#This Row],[Incoming Day]]),1,1)</f>
        <v>41275</v>
      </c>
      <c r="S2678" s="6">
        <f>IFERROR(DATE(YEAR(Incoming_Data[[#This Row],[Completed Day]]),MONTH(Incoming_Data[[#This Row],[Completed Day]]),1),"")</f>
        <v>41395</v>
      </c>
      <c r="T2678" s="6" t="str">
        <f>IFERROR(DATE(YEAR(Incoming_Data[[#This Row],[Confirmed Day]]),MONTH(Incoming_Data[[#This Row],[Confirmed Day]]),1),"")</f>
        <v/>
      </c>
      <c r="U2678" s="12">
        <f>IF(ISNUMBER(Incoming_Data[[#This Row],[Completed Day]]),1,0)</f>
        <v>1</v>
      </c>
      <c r="V2678" s="12">
        <f>IF(ISNUMBER(Incoming_Data[[#This Row],[Confirmed Day]]),1,0)</f>
        <v>0</v>
      </c>
      <c r="X2678" t="s">
        <v>1214</v>
      </c>
      <c r="Y2678" s="36">
        <v>41408</v>
      </c>
    </row>
    <row r="2679" spans="2:25" x14ac:dyDescent="0.25">
      <c r="B2679" s="24" t="s">
        <v>35</v>
      </c>
      <c r="C2679" s="24" t="s">
        <v>21</v>
      </c>
      <c r="D2679" s="24" t="s">
        <v>2213</v>
      </c>
      <c r="E2679" s="24" t="s">
        <v>12422</v>
      </c>
      <c r="F2679" s="24" t="s">
        <v>12423</v>
      </c>
      <c r="G2679" s="36">
        <v>41397</v>
      </c>
      <c r="H2679" s="36">
        <v>41397</v>
      </c>
      <c r="I2679" s="12">
        <v>2</v>
      </c>
      <c r="J2679" s="12">
        <v>3</v>
      </c>
      <c r="K2679" s="12">
        <v>3</v>
      </c>
      <c r="L2679" s="24" t="s">
        <v>10599</v>
      </c>
      <c r="M2679" t="str">
        <f>VLOOKUP(LEFT(Incoming_Data[[#This Row],[Object ID]],1),Lookup[#All],2,FALSE)</f>
        <v>Service Request</v>
      </c>
      <c r="N2679" s="36">
        <f>IFERROR(VLOOKUP(Incoming_Data[[#This Row],[Object ID]],SP_Data[#All],2,FALSE),"")</f>
        <v>41400</v>
      </c>
      <c r="O2679" s="36" t="str">
        <f>IFERROR(VLOOKUP(Incoming_Data[[#This Row],[Object ID]],Finalized_Data[#All],2,FALSE),"")</f>
        <v/>
      </c>
      <c r="P26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79" s="6">
        <f>IFERROR(DATE(YEAR(Incoming_Data[[#This Row],[Incoming Day]]),MONTH(Incoming_Data[[#This Row],[Incoming Day]]),1),"")</f>
        <v>41395</v>
      </c>
      <c r="R2679" s="3">
        <f>DATE(YEAR(Incoming_Data[[#This Row],[Incoming Day]]),1,1)</f>
        <v>41275</v>
      </c>
      <c r="S2679" s="6">
        <f>IFERROR(DATE(YEAR(Incoming_Data[[#This Row],[Completed Day]]),MONTH(Incoming_Data[[#This Row],[Completed Day]]),1),"")</f>
        <v>41395</v>
      </c>
      <c r="T2679" s="6" t="str">
        <f>IFERROR(DATE(YEAR(Incoming_Data[[#This Row],[Confirmed Day]]),MONTH(Incoming_Data[[#This Row],[Confirmed Day]]),1),"")</f>
        <v/>
      </c>
      <c r="U2679" s="12">
        <f>IF(ISNUMBER(Incoming_Data[[#This Row],[Completed Day]]),1,0)</f>
        <v>1</v>
      </c>
      <c r="V2679" s="12">
        <f>IF(ISNUMBER(Incoming_Data[[#This Row],[Confirmed Day]]),1,0)</f>
        <v>0</v>
      </c>
      <c r="X2679" t="s">
        <v>12176</v>
      </c>
      <c r="Y2679" s="36">
        <v>41410</v>
      </c>
    </row>
    <row r="2680" spans="2:25" x14ac:dyDescent="0.25">
      <c r="B2680" s="24" t="s">
        <v>35</v>
      </c>
      <c r="C2680" s="24" t="s">
        <v>21</v>
      </c>
      <c r="D2680" s="24" t="s">
        <v>2213</v>
      </c>
      <c r="E2680" s="24" t="s">
        <v>12424</v>
      </c>
      <c r="F2680" s="24" t="s">
        <v>12425</v>
      </c>
      <c r="G2680" s="36">
        <v>41402</v>
      </c>
      <c r="H2680" s="36">
        <v>41402</v>
      </c>
      <c r="I2680" s="12">
        <v>2</v>
      </c>
      <c r="J2680" s="12">
        <v>3</v>
      </c>
      <c r="K2680" s="12">
        <v>3</v>
      </c>
      <c r="L2680" s="24" t="s">
        <v>10599</v>
      </c>
      <c r="M2680" t="str">
        <f>VLOOKUP(LEFT(Incoming_Data[[#This Row],[Object ID]],1),Lookup[#All],2,FALSE)</f>
        <v>Service Request</v>
      </c>
      <c r="N2680" s="36">
        <f>IFERROR(VLOOKUP(Incoming_Data[[#This Row],[Object ID]],SP_Data[#All],2,FALSE),"")</f>
        <v>41403</v>
      </c>
      <c r="O2680" s="36" t="str">
        <f>IFERROR(VLOOKUP(Incoming_Data[[#This Row],[Object ID]],Finalized_Data[#All],2,FALSE),"")</f>
        <v/>
      </c>
      <c r="P26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0" s="6">
        <f>IFERROR(DATE(YEAR(Incoming_Data[[#This Row],[Incoming Day]]),MONTH(Incoming_Data[[#This Row],[Incoming Day]]),1),"")</f>
        <v>41395</v>
      </c>
      <c r="R2680" s="3">
        <f>DATE(YEAR(Incoming_Data[[#This Row],[Incoming Day]]),1,1)</f>
        <v>41275</v>
      </c>
      <c r="S2680" s="6">
        <f>IFERROR(DATE(YEAR(Incoming_Data[[#This Row],[Completed Day]]),MONTH(Incoming_Data[[#This Row],[Completed Day]]),1),"")</f>
        <v>41395</v>
      </c>
      <c r="T2680" s="6" t="str">
        <f>IFERROR(DATE(YEAR(Incoming_Data[[#This Row],[Confirmed Day]]),MONTH(Incoming_Data[[#This Row],[Confirmed Day]]),1),"")</f>
        <v/>
      </c>
      <c r="U2680" s="12">
        <f>IF(ISNUMBER(Incoming_Data[[#This Row],[Completed Day]]),1,0)</f>
        <v>1</v>
      </c>
      <c r="V2680" s="12">
        <f>IF(ISNUMBER(Incoming_Data[[#This Row],[Confirmed Day]]),1,0)</f>
        <v>0</v>
      </c>
      <c r="X2680" t="s">
        <v>1216</v>
      </c>
      <c r="Y2680" s="36">
        <v>41393</v>
      </c>
    </row>
    <row r="2681" spans="2:25" x14ac:dyDescent="0.25">
      <c r="B2681" s="24" t="s">
        <v>35</v>
      </c>
      <c r="C2681" s="24" t="s">
        <v>21</v>
      </c>
      <c r="D2681" s="24" t="s">
        <v>2213</v>
      </c>
      <c r="E2681" s="24" t="s">
        <v>12426</v>
      </c>
      <c r="F2681" s="24" t="s">
        <v>1600</v>
      </c>
      <c r="G2681" s="36">
        <v>41404</v>
      </c>
      <c r="H2681" s="36">
        <v>41404</v>
      </c>
      <c r="I2681" s="12">
        <v>3</v>
      </c>
      <c r="J2681" s="12">
        <v>3</v>
      </c>
      <c r="K2681" s="12">
        <v>3</v>
      </c>
      <c r="L2681" s="24" t="s">
        <v>10599</v>
      </c>
      <c r="M2681" t="str">
        <f>VLOOKUP(LEFT(Incoming_Data[[#This Row],[Object ID]],1),Lookup[#All],2,FALSE)</f>
        <v>Service Request</v>
      </c>
      <c r="N2681" s="36">
        <f>IFERROR(VLOOKUP(Incoming_Data[[#This Row],[Object ID]],SP_Data[#All],2,FALSE),"")</f>
        <v>41404</v>
      </c>
      <c r="O2681" s="36" t="str">
        <f>IFERROR(VLOOKUP(Incoming_Data[[#This Row],[Object ID]],Finalized_Data[#All],2,FALSE),"")</f>
        <v/>
      </c>
      <c r="P26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1" s="6">
        <f>IFERROR(DATE(YEAR(Incoming_Data[[#This Row],[Incoming Day]]),MONTH(Incoming_Data[[#This Row],[Incoming Day]]),1),"")</f>
        <v>41395</v>
      </c>
      <c r="R2681" s="3">
        <f>DATE(YEAR(Incoming_Data[[#This Row],[Incoming Day]]),1,1)</f>
        <v>41275</v>
      </c>
      <c r="S2681" s="6">
        <f>IFERROR(DATE(YEAR(Incoming_Data[[#This Row],[Completed Day]]),MONTH(Incoming_Data[[#This Row],[Completed Day]]),1),"")</f>
        <v>41395</v>
      </c>
      <c r="T2681" s="6" t="str">
        <f>IFERROR(DATE(YEAR(Incoming_Data[[#This Row],[Confirmed Day]]),MONTH(Incoming_Data[[#This Row],[Confirmed Day]]),1),"")</f>
        <v/>
      </c>
      <c r="U2681" s="12">
        <f>IF(ISNUMBER(Incoming_Data[[#This Row],[Completed Day]]),1,0)</f>
        <v>1</v>
      </c>
      <c r="V2681" s="12">
        <f>IF(ISNUMBER(Incoming_Data[[#This Row],[Confirmed Day]]),1,0)</f>
        <v>0</v>
      </c>
      <c r="X2681" t="s">
        <v>1218</v>
      </c>
      <c r="Y2681" s="36">
        <v>41393</v>
      </c>
    </row>
    <row r="2682" spans="2:25" x14ac:dyDescent="0.25">
      <c r="B2682" s="24" t="s">
        <v>35</v>
      </c>
      <c r="C2682" s="24" t="s">
        <v>21</v>
      </c>
      <c r="D2682" s="24" t="s">
        <v>2213</v>
      </c>
      <c r="E2682" s="24" t="s">
        <v>12427</v>
      </c>
      <c r="F2682" s="24" t="s">
        <v>1600</v>
      </c>
      <c r="G2682" s="36">
        <v>41404</v>
      </c>
      <c r="H2682" s="36">
        <v>41404</v>
      </c>
      <c r="I2682" s="12">
        <v>3</v>
      </c>
      <c r="J2682" s="12">
        <v>3</v>
      </c>
      <c r="K2682" s="12">
        <v>3</v>
      </c>
      <c r="L2682" s="24" t="s">
        <v>10599</v>
      </c>
      <c r="M2682" t="str">
        <f>VLOOKUP(LEFT(Incoming_Data[[#This Row],[Object ID]],1),Lookup[#All],2,FALSE)</f>
        <v>Service Request</v>
      </c>
      <c r="N2682" s="36">
        <f>IFERROR(VLOOKUP(Incoming_Data[[#This Row],[Object ID]],SP_Data[#All],2,FALSE),"")</f>
        <v>41404</v>
      </c>
      <c r="O2682" s="36" t="str">
        <f>IFERROR(VLOOKUP(Incoming_Data[[#This Row],[Object ID]],Finalized_Data[#All],2,FALSE),"")</f>
        <v/>
      </c>
      <c r="P26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2" s="6">
        <f>IFERROR(DATE(YEAR(Incoming_Data[[#This Row],[Incoming Day]]),MONTH(Incoming_Data[[#This Row],[Incoming Day]]),1),"")</f>
        <v>41395</v>
      </c>
      <c r="R2682" s="3">
        <f>DATE(YEAR(Incoming_Data[[#This Row],[Incoming Day]]),1,1)</f>
        <v>41275</v>
      </c>
      <c r="S2682" s="6">
        <f>IFERROR(DATE(YEAR(Incoming_Data[[#This Row],[Completed Day]]),MONTH(Incoming_Data[[#This Row],[Completed Day]]),1),"")</f>
        <v>41395</v>
      </c>
      <c r="T2682" s="6" t="str">
        <f>IFERROR(DATE(YEAR(Incoming_Data[[#This Row],[Confirmed Day]]),MONTH(Incoming_Data[[#This Row],[Confirmed Day]]),1),"")</f>
        <v/>
      </c>
      <c r="U2682" s="12">
        <f>IF(ISNUMBER(Incoming_Data[[#This Row],[Completed Day]]),1,0)</f>
        <v>1</v>
      </c>
      <c r="V2682" s="12">
        <f>IF(ISNUMBER(Incoming_Data[[#This Row],[Confirmed Day]]),1,0)</f>
        <v>0</v>
      </c>
      <c r="X2682" t="s">
        <v>11718</v>
      </c>
      <c r="Y2682" s="36">
        <v>41418</v>
      </c>
    </row>
    <row r="2683" spans="2:25" x14ac:dyDescent="0.25">
      <c r="B2683" s="24" t="s">
        <v>35</v>
      </c>
      <c r="C2683" s="24" t="s">
        <v>21</v>
      </c>
      <c r="D2683" s="24" t="s">
        <v>2213</v>
      </c>
      <c r="E2683" s="24" t="s">
        <v>12428</v>
      </c>
      <c r="F2683" s="24" t="s">
        <v>1774</v>
      </c>
      <c r="G2683" s="36">
        <v>41404</v>
      </c>
      <c r="H2683" s="36">
        <v>41404</v>
      </c>
      <c r="I2683" s="12">
        <v>3</v>
      </c>
      <c r="J2683" s="12">
        <v>4</v>
      </c>
      <c r="K2683" s="12">
        <v>4</v>
      </c>
      <c r="L2683" s="24" t="s">
        <v>10599</v>
      </c>
      <c r="M2683" t="str">
        <f>VLOOKUP(LEFT(Incoming_Data[[#This Row],[Object ID]],1),Lookup[#All],2,FALSE)</f>
        <v>Service Request</v>
      </c>
      <c r="N2683" s="36">
        <f>IFERROR(VLOOKUP(Incoming_Data[[#This Row],[Object ID]],SP_Data[#All],2,FALSE),"")</f>
        <v>41404</v>
      </c>
      <c r="O2683" s="36" t="str">
        <f>IFERROR(VLOOKUP(Incoming_Data[[#This Row],[Object ID]],Finalized_Data[#All],2,FALSE),"")</f>
        <v/>
      </c>
      <c r="P26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3" s="6">
        <f>IFERROR(DATE(YEAR(Incoming_Data[[#This Row],[Incoming Day]]),MONTH(Incoming_Data[[#This Row],[Incoming Day]]),1),"")</f>
        <v>41395</v>
      </c>
      <c r="R2683" s="3">
        <f>DATE(YEAR(Incoming_Data[[#This Row],[Incoming Day]]),1,1)</f>
        <v>41275</v>
      </c>
      <c r="S2683" s="6">
        <f>IFERROR(DATE(YEAR(Incoming_Data[[#This Row],[Completed Day]]),MONTH(Incoming_Data[[#This Row],[Completed Day]]),1),"")</f>
        <v>41395</v>
      </c>
      <c r="T2683" s="6" t="str">
        <f>IFERROR(DATE(YEAR(Incoming_Data[[#This Row],[Confirmed Day]]),MONTH(Incoming_Data[[#This Row],[Confirmed Day]]),1),"")</f>
        <v/>
      </c>
      <c r="U2683" s="12">
        <f>IF(ISNUMBER(Incoming_Data[[#This Row],[Completed Day]]),1,0)</f>
        <v>1</v>
      </c>
      <c r="V2683" s="12">
        <f>IF(ISNUMBER(Incoming_Data[[#This Row],[Confirmed Day]]),1,0)</f>
        <v>0</v>
      </c>
      <c r="X2683" t="s">
        <v>1549</v>
      </c>
      <c r="Y2683" s="36">
        <v>41393</v>
      </c>
    </row>
    <row r="2684" spans="2:25" x14ac:dyDescent="0.25">
      <c r="B2684" s="24" t="s">
        <v>35</v>
      </c>
      <c r="C2684" s="24" t="s">
        <v>21</v>
      </c>
      <c r="D2684" s="24" t="s">
        <v>2213</v>
      </c>
      <c r="E2684" s="24" t="s">
        <v>12429</v>
      </c>
      <c r="F2684" s="24" t="s">
        <v>1600</v>
      </c>
      <c r="G2684" s="36">
        <v>41404</v>
      </c>
      <c r="H2684" s="36">
        <v>41404</v>
      </c>
      <c r="I2684" s="12">
        <v>3</v>
      </c>
      <c r="J2684" s="12">
        <v>3</v>
      </c>
      <c r="K2684" s="12">
        <v>3</v>
      </c>
      <c r="L2684" s="24" t="s">
        <v>10599</v>
      </c>
      <c r="M2684" t="str">
        <f>VLOOKUP(LEFT(Incoming_Data[[#This Row],[Object ID]],1),Lookup[#All],2,FALSE)</f>
        <v>Service Request</v>
      </c>
      <c r="N2684" s="36">
        <f>IFERROR(VLOOKUP(Incoming_Data[[#This Row],[Object ID]],SP_Data[#All],2,FALSE),"")</f>
        <v>41407</v>
      </c>
      <c r="O2684" s="36" t="str">
        <f>IFERROR(VLOOKUP(Incoming_Data[[#This Row],[Object ID]],Finalized_Data[#All],2,FALSE),"")</f>
        <v/>
      </c>
      <c r="P26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4" s="6">
        <f>IFERROR(DATE(YEAR(Incoming_Data[[#This Row],[Incoming Day]]),MONTH(Incoming_Data[[#This Row],[Incoming Day]]),1),"")</f>
        <v>41395</v>
      </c>
      <c r="R2684" s="3">
        <f>DATE(YEAR(Incoming_Data[[#This Row],[Incoming Day]]),1,1)</f>
        <v>41275</v>
      </c>
      <c r="S2684" s="6">
        <f>IFERROR(DATE(YEAR(Incoming_Data[[#This Row],[Completed Day]]),MONTH(Incoming_Data[[#This Row],[Completed Day]]),1),"")</f>
        <v>41395</v>
      </c>
      <c r="T2684" s="6" t="str">
        <f>IFERROR(DATE(YEAR(Incoming_Data[[#This Row],[Confirmed Day]]),MONTH(Incoming_Data[[#This Row],[Confirmed Day]]),1),"")</f>
        <v/>
      </c>
      <c r="U2684" s="12">
        <f>IF(ISNUMBER(Incoming_Data[[#This Row],[Completed Day]]),1,0)</f>
        <v>1</v>
      </c>
      <c r="V2684" s="12">
        <f>IF(ISNUMBER(Incoming_Data[[#This Row],[Confirmed Day]]),1,0)</f>
        <v>0</v>
      </c>
      <c r="X2684" t="s">
        <v>10639</v>
      </c>
      <c r="Y2684" s="36">
        <v>41402</v>
      </c>
    </row>
    <row r="2685" spans="2:25" x14ac:dyDescent="0.25">
      <c r="B2685" s="24" t="s">
        <v>35</v>
      </c>
      <c r="C2685" s="24" t="s">
        <v>21</v>
      </c>
      <c r="D2685" s="24" t="s">
        <v>2213</v>
      </c>
      <c r="E2685" s="24" t="s">
        <v>12430</v>
      </c>
      <c r="F2685" s="24" t="s">
        <v>1600</v>
      </c>
      <c r="G2685" s="36">
        <v>41404</v>
      </c>
      <c r="H2685" s="36">
        <v>41404</v>
      </c>
      <c r="I2685" s="12">
        <v>3</v>
      </c>
      <c r="J2685" s="12">
        <v>3</v>
      </c>
      <c r="K2685" s="12">
        <v>3</v>
      </c>
      <c r="L2685" s="24" t="s">
        <v>10599</v>
      </c>
      <c r="M2685" t="str">
        <f>VLOOKUP(LEFT(Incoming_Data[[#This Row],[Object ID]],1),Lookup[#All],2,FALSE)</f>
        <v>Service Request</v>
      </c>
      <c r="N2685" s="36">
        <f>IFERROR(VLOOKUP(Incoming_Data[[#This Row],[Object ID]],SP_Data[#All],2,FALSE),"")</f>
        <v>41407</v>
      </c>
      <c r="O2685" s="36" t="str">
        <f>IFERROR(VLOOKUP(Incoming_Data[[#This Row],[Object ID]],Finalized_Data[#All],2,FALSE),"")</f>
        <v/>
      </c>
      <c r="P26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5" s="6">
        <f>IFERROR(DATE(YEAR(Incoming_Data[[#This Row],[Incoming Day]]),MONTH(Incoming_Data[[#This Row],[Incoming Day]]),1),"")</f>
        <v>41395</v>
      </c>
      <c r="R2685" s="3">
        <f>DATE(YEAR(Incoming_Data[[#This Row],[Incoming Day]]),1,1)</f>
        <v>41275</v>
      </c>
      <c r="S2685" s="6">
        <f>IFERROR(DATE(YEAR(Incoming_Data[[#This Row],[Completed Day]]),MONTH(Incoming_Data[[#This Row],[Completed Day]]),1),"")</f>
        <v>41395</v>
      </c>
      <c r="T2685" s="6" t="str">
        <f>IFERROR(DATE(YEAR(Incoming_Data[[#This Row],[Confirmed Day]]),MONTH(Incoming_Data[[#This Row],[Confirmed Day]]),1),"")</f>
        <v/>
      </c>
      <c r="U2685" s="12">
        <f>IF(ISNUMBER(Incoming_Data[[#This Row],[Completed Day]]),1,0)</f>
        <v>1</v>
      </c>
      <c r="V2685" s="12">
        <f>IF(ISNUMBER(Incoming_Data[[#This Row],[Confirmed Day]]),1,0)</f>
        <v>0</v>
      </c>
      <c r="X2685" t="s">
        <v>1220</v>
      </c>
      <c r="Y2685" s="36">
        <v>41396</v>
      </c>
    </row>
    <row r="2686" spans="2:25" x14ac:dyDescent="0.25">
      <c r="B2686" s="24" t="s">
        <v>35</v>
      </c>
      <c r="C2686" s="24" t="s">
        <v>21</v>
      </c>
      <c r="D2686" s="24" t="s">
        <v>2213</v>
      </c>
      <c r="E2686" s="24" t="s">
        <v>12431</v>
      </c>
      <c r="F2686" s="24" t="s">
        <v>12432</v>
      </c>
      <c r="G2686" s="36">
        <v>41409</v>
      </c>
      <c r="H2686" s="36">
        <v>41409</v>
      </c>
      <c r="I2686" s="12">
        <v>2</v>
      </c>
      <c r="J2686" s="12">
        <v>3</v>
      </c>
      <c r="K2686" s="12">
        <v>3</v>
      </c>
      <c r="L2686" s="24" t="s">
        <v>10599</v>
      </c>
      <c r="M2686" t="str">
        <f>VLOOKUP(LEFT(Incoming_Data[[#This Row],[Object ID]],1),Lookup[#All],2,FALSE)</f>
        <v>Service Request</v>
      </c>
      <c r="N2686" s="36">
        <f>IFERROR(VLOOKUP(Incoming_Data[[#This Row],[Object ID]],SP_Data[#All],2,FALSE),"")</f>
        <v>41409</v>
      </c>
      <c r="O2686" s="36" t="str">
        <f>IFERROR(VLOOKUP(Incoming_Data[[#This Row],[Object ID]],Finalized_Data[#All],2,FALSE),"")</f>
        <v/>
      </c>
      <c r="P26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6" s="6">
        <f>IFERROR(DATE(YEAR(Incoming_Data[[#This Row],[Incoming Day]]),MONTH(Incoming_Data[[#This Row],[Incoming Day]]),1),"")</f>
        <v>41395</v>
      </c>
      <c r="R2686" s="3">
        <f>DATE(YEAR(Incoming_Data[[#This Row],[Incoming Day]]),1,1)</f>
        <v>41275</v>
      </c>
      <c r="S2686" s="6">
        <f>IFERROR(DATE(YEAR(Incoming_Data[[#This Row],[Completed Day]]),MONTH(Incoming_Data[[#This Row],[Completed Day]]),1),"")</f>
        <v>41395</v>
      </c>
      <c r="T2686" s="6" t="str">
        <f>IFERROR(DATE(YEAR(Incoming_Data[[#This Row],[Confirmed Day]]),MONTH(Incoming_Data[[#This Row],[Confirmed Day]]),1),"")</f>
        <v/>
      </c>
      <c r="U2686" s="12">
        <f>IF(ISNUMBER(Incoming_Data[[#This Row],[Completed Day]]),1,0)</f>
        <v>1</v>
      </c>
      <c r="V2686" s="12">
        <f>IF(ISNUMBER(Incoming_Data[[#This Row],[Confirmed Day]]),1,0)</f>
        <v>0</v>
      </c>
      <c r="X2686" t="s">
        <v>12607</v>
      </c>
      <c r="Y2686" s="36">
        <v>41408</v>
      </c>
    </row>
    <row r="2687" spans="2:25" x14ac:dyDescent="0.25">
      <c r="B2687" s="24" t="s">
        <v>35</v>
      </c>
      <c r="C2687" s="24" t="s">
        <v>21</v>
      </c>
      <c r="D2687" s="24" t="s">
        <v>2213</v>
      </c>
      <c r="E2687" s="24" t="s">
        <v>12433</v>
      </c>
      <c r="F2687" s="24" t="s">
        <v>1774</v>
      </c>
      <c r="G2687" s="36">
        <v>41411</v>
      </c>
      <c r="H2687" s="36">
        <v>41411</v>
      </c>
      <c r="I2687" s="12">
        <v>3</v>
      </c>
      <c r="J2687" s="12">
        <v>3</v>
      </c>
      <c r="K2687" s="12">
        <v>3</v>
      </c>
      <c r="L2687" s="24" t="s">
        <v>10599</v>
      </c>
      <c r="M2687" t="str">
        <f>VLOOKUP(LEFT(Incoming_Data[[#This Row],[Object ID]],1),Lookup[#All],2,FALSE)</f>
        <v>Service Request</v>
      </c>
      <c r="N2687" s="36">
        <f>IFERROR(VLOOKUP(Incoming_Data[[#This Row],[Object ID]],SP_Data[#All],2,FALSE),"")</f>
        <v>41411</v>
      </c>
      <c r="O2687" s="36" t="str">
        <f>IFERROR(VLOOKUP(Incoming_Data[[#This Row],[Object ID]],Finalized_Data[#All],2,FALSE),"")</f>
        <v/>
      </c>
      <c r="P26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7" s="6">
        <f>IFERROR(DATE(YEAR(Incoming_Data[[#This Row],[Incoming Day]]),MONTH(Incoming_Data[[#This Row],[Incoming Day]]),1),"")</f>
        <v>41395</v>
      </c>
      <c r="R2687" s="3">
        <f>DATE(YEAR(Incoming_Data[[#This Row],[Incoming Day]]),1,1)</f>
        <v>41275</v>
      </c>
      <c r="S2687" s="6">
        <f>IFERROR(DATE(YEAR(Incoming_Data[[#This Row],[Completed Day]]),MONTH(Incoming_Data[[#This Row],[Completed Day]]),1),"")</f>
        <v>41395</v>
      </c>
      <c r="T2687" s="6" t="str">
        <f>IFERROR(DATE(YEAR(Incoming_Data[[#This Row],[Confirmed Day]]),MONTH(Incoming_Data[[#This Row],[Confirmed Day]]),1),"")</f>
        <v/>
      </c>
      <c r="U2687" s="12">
        <f>IF(ISNUMBER(Incoming_Data[[#This Row],[Completed Day]]),1,0)</f>
        <v>1</v>
      </c>
      <c r="V2687" s="12">
        <f>IF(ISNUMBER(Incoming_Data[[#This Row],[Confirmed Day]]),1,0)</f>
        <v>0</v>
      </c>
      <c r="X2687" t="s">
        <v>10942</v>
      </c>
      <c r="Y2687" s="36">
        <v>41408</v>
      </c>
    </row>
    <row r="2688" spans="2:25" x14ac:dyDescent="0.25">
      <c r="B2688" s="24" t="s">
        <v>35</v>
      </c>
      <c r="C2688" s="24" t="s">
        <v>21</v>
      </c>
      <c r="D2688" s="24" t="s">
        <v>2213</v>
      </c>
      <c r="E2688" s="24" t="s">
        <v>12434</v>
      </c>
      <c r="F2688" s="24" t="s">
        <v>1600</v>
      </c>
      <c r="G2688" s="36">
        <v>41411</v>
      </c>
      <c r="H2688" s="36">
        <v>41411</v>
      </c>
      <c r="I2688" s="12">
        <v>3</v>
      </c>
      <c r="J2688" s="12">
        <v>3</v>
      </c>
      <c r="K2688" s="12">
        <v>3</v>
      </c>
      <c r="L2688" s="24" t="s">
        <v>10599</v>
      </c>
      <c r="M2688" t="str">
        <f>VLOOKUP(LEFT(Incoming_Data[[#This Row],[Object ID]],1),Lookup[#All],2,FALSE)</f>
        <v>Service Request</v>
      </c>
      <c r="N2688" s="36">
        <f>IFERROR(VLOOKUP(Incoming_Data[[#This Row],[Object ID]],SP_Data[#All],2,FALSE),"")</f>
        <v>41414</v>
      </c>
      <c r="O2688" s="36" t="str">
        <f>IFERROR(VLOOKUP(Incoming_Data[[#This Row],[Object ID]],Finalized_Data[#All],2,FALSE),"")</f>
        <v/>
      </c>
      <c r="P26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8" s="6">
        <f>IFERROR(DATE(YEAR(Incoming_Data[[#This Row],[Incoming Day]]),MONTH(Incoming_Data[[#This Row],[Incoming Day]]),1),"")</f>
        <v>41395</v>
      </c>
      <c r="R2688" s="3">
        <f>DATE(YEAR(Incoming_Data[[#This Row],[Incoming Day]]),1,1)</f>
        <v>41275</v>
      </c>
      <c r="S2688" s="6">
        <f>IFERROR(DATE(YEAR(Incoming_Data[[#This Row],[Completed Day]]),MONTH(Incoming_Data[[#This Row],[Completed Day]]),1),"")</f>
        <v>41395</v>
      </c>
      <c r="T2688" s="6" t="str">
        <f>IFERROR(DATE(YEAR(Incoming_Data[[#This Row],[Confirmed Day]]),MONTH(Incoming_Data[[#This Row],[Confirmed Day]]),1),"")</f>
        <v/>
      </c>
      <c r="U2688" s="12">
        <f>IF(ISNUMBER(Incoming_Data[[#This Row],[Completed Day]]),1,0)</f>
        <v>1</v>
      </c>
      <c r="V2688" s="12">
        <f>IF(ISNUMBER(Incoming_Data[[#This Row],[Confirmed Day]]),1,0)</f>
        <v>0</v>
      </c>
      <c r="X2688" t="s">
        <v>1222</v>
      </c>
      <c r="Y2688" s="36">
        <v>41402</v>
      </c>
    </row>
    <row r="2689" spans="2:25" x14ac:dyDescent="0.25">
      <c r="B2689" s="24" t="s">
        <v>35</v>
      </c>
      <c r="C2689" s="24" t="s">
        <v>21</v>
      </c>
      <c r="D2689" s="24" t="s">
        <v>2213</v>
      </c>
      <c r="E2689" s="24" t="s">
        <v>1835</v>
      </c>
      <c r="F2689" s="24" t="s">
        <v>1600</v>
      </c>
      <c r="G2689" s="36">
        <v>41415</v>
      </c>
      <c r="H2689" s="36">
        <v>41415</v>
      </c>
      <c r="I2689" s="12">
        <v>3</v>
      </c>
      <c r="J2689" s="12">
        <v>3</v>
      </c>
      <c r="K2689" s="12">
        <v>3</v>
      </c>
      <c r="L2689" s="24" t="s">
        <v>10597</v>
      </c>
      <c r="M2689" t="str">
        <f>VLOOKUP(LEFT(Incoming_Data[[#This Row],[Object ID]],1),Lookup[#All],2,FALSE)</f>
        <v>Service Request</v>
      </c>
      <c r="N2689" s="36">
        <f>IFERROR(VLOOKUP(Incoming_Data[[#This Row],[Object ID]],SP_Data[#All],2,FALSE),"")</f>
        <v>41425</v>
      </c>
      <c r="O2689" s="36">
        <f>IFERROR(VLOOKUP(Incoming_Data[[#This Row],[Object ID]],Finalized_Data[#All],2,FALSE),"")</f>
        <v>41426</v>
      </c>
      <c r="P26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89" s="6">
        <f>IFERROR(DATE(YEAR(Incoming_Data[[#This Row],[Incoming Day]]),MONTH(Incoming_Data[[#This Row],[Incoming Day]]),1),"")</f>
        <v>41395</v>
      </c>
      <c r="R2689" s="3">
        <f>DATE(YEAR(Incoming_Data[[#This Row],[Incoming Day]]),1,1)</f>
        <v>41275</v>
      </c>
      <c r="S2689" s="6">
        <f>IFERROR(DATE(YEAR(Incoming_Data[[#This Row],[Completed Day]]),MONTH(Incoming_Data[[#This Row],[Completed Day]]),1),"")</f>
        <v>41395</v>
      </c>
      <c r="T2689" s="6">
        <f>IFERROR(DATE(YEAR(Incoming_Data[[#This Row],[Confirmed Day]]),MONTH(Incoming_Data[[#This Row],[Confirmed Day]]),1),"")</f>
        <v>41426</v>
      </c>
      <c r="U2689" s="12">
        <f>IF(ISNUMBER(Incoming_Data[[#This Row],[Completed Day]]),1,0)</f>
        <v>1</v>
      </c>
      <c r="V2689" s="12">
        <f>IF(ISNUMBER(Incoming_Data[[#This Row],[Confirmed Day]]),1,0)</f>
        <v>1</v>
      </c>
      <c r="X2689" t="s">
        <v>11605</v>
      </c>
      <c r="Y2689" s="36">
        <v>41424</v>
      </c>
    </row>
    <row r="2690" spans="2:25" x14ac:dyDescent="0.25">
      <c r="B2690" s="24" t="s">
        <v>35</v>
      </c>
      <c r="C2690" s="24" t="s">
        <v>21</v>
      </c>
      <c r="D2690" s="24" t="s">
        <v>2213</v>
      </c>
      <c r="E2690" s="24" t="s">
        <v>12435</v>
      </c>
      <c r="F2690" s="24" t="s">
        <v>12436</v>
      </c>
      <c r="G2690" s="36">
        <v>41418</v>
      </c>
      <c r="H2690" s="36">
        <v>41418</v>
      </c>
      <c r="I2690" s="12">
        <v>3</v>
      </c>
      <c r="J2690" s="12">
        <v>3</v>
      </c>
      <c r="K2690" s="12">
        <v>3</v>
      </c>
      <c r="L2690" s="24" t="s">
        <v>10599</v>
      </c>
      <c r="M2690" t="str">
        <f>VLOOKUP(LEFT(Incoming_Data[[#This Row],[Object ID]],1),Lookup[#All],2,FALSE)</f>
        <v>Service Request</v>
      </c>
      <c r="N2690" s="36">
        <f>IFERROR(VLOOKUP(Incoming_Data[[#This Row],[Object ID]],SP_Data[#All],2,FALSE),"")</f>
        <v>41421</v>
      </c>
      <c r="O2690" s="36" t="str">
        <f>IFERROR(VLOOKUP(Incoming_Data[[#This Row],[Object ID]],Finalized_Data[#All],2,FALSE),"")</f>
        <v/>
      </c>
      <c r="P26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0" s="6">
        <f>IFERROR(DATE(YEAR(Incoming_Data[[#This Row],[Incoming Day]]),MONTH(Incoming_Data[[#This Row],[Incoming Day]]),1),"")</f>
        <v>41395</v>
      </c>
      <c r="R2690" s="3">
        <f>DATE(YEAR(Incoming_Data[[#This Row],[Incoming Day]]),1,1)</f>
        <v>41275</v>
      </c>
      <c r="S2690" s="6">
        <f>IFERROR(DATE(YEAR(Incoming_Data[[#This Row],[Completed Day]]),MONTH(Incoming_Data[[#This Row],[Completed Day]]),1),"")</f>
        <v>41395</v>
      </c>
      <c r="T2690" s="6" t="str">
        <f>IFERROR(DATE(YEAR(Incoming_Data[[#This Row],[Confirmed Day]]),MONTH(Incoming_Data[[#This Row],[Confirmed Day]]),1),"")</f>
        <v/>
      </c>
      <c r="U2690" s="12">
        <f>IF(ISNUMBER(Incoming_Data[[#This Row],[Completed Day]]),1,0)</f>
        <v>1</v>
      </c>
      <c r="V2690" s="12">
        <f>IF(ISNUMBER(Incoming_Data[[#This Row],[Confirmed Day]]),1,0)</f>
        <v>0</v>
      </c>
      <c r="X2690" t="s">
        <v>2106</v>
      </c>
      <c r="Y2690" s="36">
        <v>41393</v>
      </c>
    </row>
    <row r="2691" spans="2:25" x14ac:dyDescent="0.25">
      <c r="B2691" s="24" t="s">
        <v>35</v>
      </c>
      <c r="C2691" s="24" t="s">
        <v>21</v>
      </c>
      <c r="D2691" s="24" t="s">
        <v>2213</v>
      </c>
      <c r="E2691" s="24" t="s">
        <v>12437</v>
      </c>
      <c r="F2691" s="24" t="s">
        <v>12438</v>
      </c>
      <c r="G2691" s="36">
        <v>41421</v>
      </c>
      <c r="H2691" s="36">
        <v>41421</v>
      </c>
      <c r="I2691" s="12">
        <v>3</v>
      </c>
      <c r="J2691" s="12">
        <v>3</v>
      </c>
      <c r="K2691" s="12">
        <v>3</v>
      </c>
      <c r="L2691" s="24" t="s">
        <v>10647</v>
      </c>
      <c r="M2691" t="str">
        <f>VLOOKUP(LEFT(Incoming_Data[[#This Row],[Object ID]],1),Lookup[#All],2,FALSE)</f>
        <v>Service Request</v>
      </c>
      <c r="N2691" s="36" t="str">
        <f>IFERROR(VLOOKUP(Incoming_Data[[#This Row],[Object ID]],SP_Data[#All],2,FALSE),"")</f>
        <v/>
      </c>
      <c r="O2691" s="36" t="str">
        <f>IFERROR(VLOOKUP(Incoming_Data[[#This Row],[Object ID]],Finalized_Data[#All],2,FALSE),"")</f>
        <v/>
      </c>
      <c r="P26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1" s="6">
        <f>IFERROR(DATE(YEAR(Incoming_Data[[#This Row],[Incoming Day]]),MONTH(Incoming_Data[[#This Row],[Incoming Day]]),1),"")</f>
        <v>41395</v>
      </c>
      <c r="R2691" s="3">
        <f>DATE(YEAR(Incoming_Data[[#This Row],[Incoming Day]]),1,1)</f>
        <v>41275</v>
      </c>
      <c r="S2691" s="6" t="str">
        <f>IFERROR(DATE(YEAR(Incoming_Data[[#This Row],[Completed Day]]),MONTH(Incoming_Data[[#This Row],[Completed Day]]),1),"")</f>
        <v/>
      </c>
      <c r="T2691" s="6" t="str">
        <f>IFERROR(DATE(YEAR(Incoming_Data[[#This Row],[Confirmed Day]]),MONTH(Incoming_Data[[#This Row],[Confirmed Day]]),1),"")</f>
        <v/>
      </c>
      <c r="U2691" s="12">
        <f>IF(ISNUMBER(Incoming_Data[[#This Row],[Completed Day]]),1,0)</f>
        <v>0</v>
      </c>
      <c r="V2691" s="12">
        <f>IF(ISNUMBER(Incoming_Data[[#This Row],[Confirmed Day]]),1,0)</f>
        <v>0</v>
      </c>
      <c r="X2691" t="s">
        <v>12377</v>
      </c>
      <c r="Y2691" s="36">
        <v>41404</v>
      </c>
    </row>
    <row r="2692" spans="2:25" x14ac:dyDescent="0.25">
      <c r="B2692" s="24" t="s">
        <v>35</v>
      </c>
      <c r="C2692" s="24" t="s">
        <v>21</v>
      </c>
      <c r="D2692" s="24" t="s">
        <v>2213</v>
      </c>
      <c r="E2692" s="24" t="s">
        <v>12439</v>
      </c>
      <c r="F2692" s="24" t="s">
        <v>1833</v>
      </c>
      <c r="G2692" s="36">
        <v>41424</v>
      </c>
      <c r="H2692" s="36">
        <v>41424</v>
      </c>
      <c r="I2692" s="12">
        <v>3</v>
      </c>
      <c r="J2692" s="12">
        <v>3</v>
      </c>
      <c r="K2692" s="12">
        <v>3</v>
      </c>
      <c r="L2692" s="24" t="s">
        <v>10647</v>
      </c>
      <c r="M2692" t="str">
        <f>VLOOKUP(LEFT(Incoming_Data[[#This Row],[Object ID]],1),Lookup[#All],2,FALSE)</f>
        <v>Service Request</v>
      </c>
      <c r="N2692" s="36" t="str">
        <f>IFERROR(VLOOKUP(Incoming_Data[[#This Row],[Object ID]],SP_Data[#All],2,FALSE),"")</f>
        <v/>
      </c>
      <c r="O2692" s="36" t="str">
        <f>IFERROR(VLOOKUP(Incoming_Data[[#This Row],[Object ID]],Finalized_Data[#All],2,FALSE),"")</f>
        <v/>
      </c>
      <c r="P26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2" s="6">
        <f>IFERROR(DATE(YEAR(Incoming_Data[[#This Row],[Incoming Day]]),MONTH(Incoming_Data[[#This Row],[Incoming Day]]),1),"")</f>
        <v>41395</v>
      </c>
      <c r="R2692" s="3">
        <f>DATE(YEAR(Incoming_Data[[#This Row],[Incoming Day]]),1,1)</f>
        <v>41275</v>
      </c>
      <c r="S2692" s="6" t="str">
        <f>IFERROR(DATE(YEAR(Incoming_Data[[#This Row],[Completed Day]]),MONTH(Incoming_Data[[#This Row],[Completed Day]]),1),"")</f>
        <v/>
      </c>
      <c r="T2692" s="6" t="str">
        <f>IFERROR(DATE(YEAR(Incoming_Data[[#This Row],[Confirmed Day]]),MONTH(Incoming_Data[[#This Row],[Confirmed Day]]),1),"")</f>
        <v/>
      </c>
      <c r="U2692" s="12">
        <f>IF(ISNUMBER(Incoming_Data[[#This Row],[Completed Day]]),1,0)</f>
        <v>0</v>
      </c>
      <c r="V2692" s="12">
        <f>IF(ISNUMBER(Incoming_Data[[#This Row],[Confirmed Day]]),1,0)</f>
        <v>0</v>
      </c>
      <c r="X2692" t="s">
        <v>2108</v>
      </c>
      <c r="Y2692" s="36">
        <v>41393</v>
      </c>
    </row>
    <row r="2693" spans="2:25" x14ac:dyDescent="0.25">
      <c r="B2693" s="24" t="s">
        <v>35</v>
      </c>
      <c r="C2693" s="24" t="s">
        <v>21</v>
      </c>
      <c r="D2693" s="24" t="s">
        <v>2213</v>
      </c>
      <c r="E2693" s="24" t="s">
        <v>10392</v>
      </c>
      <c r="F2693" s="24" t="s">
        <v>12440</v>
      </c>
      <c r="G2693" s="36">
        <v>41256</v>
      </c>
      <c r="H2693" s="36">
        <v>41256</v>
      </c>
      <c r="I2693" s="12">
        <v>3</v>
      </c>
      <c r="J2693" s="12">
        <v>3</v>
      </c>
      <c r="K2693" s="12">
        <v>3</v>
      </c>
      <c r="L2693" s="24" t="s">
        <v>10597</v>
      </c>
      <c r="M2693" t="str">
        <f>VLOOKUP(LEFT(Incoming_Data[[#This Row],[Object ID]],1),Lookup[#All],2,FALSE)</f>
        <v>Incident</v>
      </c>
      <c r="N2693" s="36">
        <f>IFERROR(VLOOKUP(Incoming_Data[[#This Row],[Object ID]],SP_Data[#All],2,FALSE),"")</f>
        <v>41388</v>
      </c>
      <c r="O2693" s="36">
        <f>IFERROR(VLOOKUP(Incoming_Data[[#This Row],[Object ID]],Finalized_Data[#All],2,FALSE),"")</f>
        <v>41419</v>
      </c>
      <c r="P26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3" s="6">
        <f>IFERROR(DATE(YEAR(Incoming_Data[[#This Row],[Incoming Day]]),MONTH(Incoming_Data[[#This Row],[Incoming Day]]),1),"")</f>
        <v>41244</v>
      </c>
      <c r="R2693" s="3">
        <f>DATE(YEAR(Incoming_Data[[#This Row],[Incoming Day]]),1,1)</f>
        <v>40909</v>
      </c>
      <c r="S2693" s="6">
        <f>IFERROR(DATE(YEAR(Incoming_Data[[#This Row],[Completed Day]]),MONTH(Incoming_Data[[#This Row],[Completed Day]]),1),"")</f>
        <v>41365</v>
      </c>
      <c r="T2693" s="6">
        <f>IFERROR(DATE(YEAR(Incoming_Data[[#This Row],[Confirmed Day]]),MONTH(Incoming_Data[[#This Row],[Confirmed Day]]),1),"")</f>
        <v>41395</v>
      </c>
      <c r="U2693" s="12">
        <f>IF(ISNUMBER(Incoming_Data[[#This Row],[Completed Day]]),1,0)</f>
        <v>1</v>
      </c>
      <c r="V2693" s="12">
        <f>IF(ISNUMBER(Incoming_Data[[#This Row],[Confirmed Day]]),1,0)</f>
        <v>1</v>
      </c>
      <c r="X2693" t="s">
        <v>12680</v>
      </c>
      <c r="Y2693" s="36">
        <v>41428</v>
      </c>
    </row>
    <row r="2694" spans="2:25" x14ac:dyDescent="0.25">
      <c r="B2694" s="24" t="s">
        <v>35</v>
      </c>
      <c r="C2694" s="24" t="s">
        <v>21</v>
      </c>
      <c r="D2694" s="24" t="s">
        <v>2213</v>
      </c>
      <c r="E2694" s="24" t="s">
        <v>9825</v>
      </c>
      <c r="F2694" s="24" t="s">
        <v>12441</v>
      </c>
      <c r="G2694" s="36">
        <v>41327</v>
      </c>
      <c r="H2694" s="36">
        <v>41327</v>
      </c>
      <c r="I2694" s="12">
        <v>3</v>
      </c>
      <c r="J2694" s="12">
        <v>3</v>
      </c>
      <c r="K2694" s="12">
        <v>3</v>
      </c>
      <c r="L2694" s="24" t="s">
        <v>10597</v>
      </c>
      <c r="M2694" t="str">
        <f>VLOOKUP(LEFT(Incoming_Data[[#This Row],[Object ID]],1),Lookup[#All],2,FALSE)</f>
        <v>Incident</v>
      </c>
      <c r="N2694" s="36">
        <f>IFERROR(VLOOKUP(Incoming_Data[[#This Row],[Object ID]],SP_Data[#All],2,FALSE),"")</f>
        <v>41353</v>
      </c>
      <c r="O2694" s="36">
        <f>IFERROR(VLOOKUP(Incoming_Data[[#This Row],[Object ID]],Finalized_Data[#All],2,FALSE),"")</f>
        <v>41425</v>
      </c>
      <c r="P26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4" s="6">
        <f>IFERROR(DATE(YEAR(Incoming_Data[[#This Row],[Incoming Day]]),MONTH(Incoming_Data[[#This Row],[Incoming Day]]),1),"")</f>
        <v>41306</v>
      </c>
      <c r="R2694" s="3">
        <f>DATE(YEAR(Incoming_Data[[#This Row],[Incoming Day]]),1,1)</f>
        <v>41275</v>
      </c>
      <c r="S2694" s="6">
        <f>IFERROR(DATE(YEAR(Incoming_Data[[#This Row],[Completed Day]]),MONTH(Incoming_Data[[#This Row],[Completed Day]]),1),"")</f>
        <v>41334</v>
      </c>
      <c r="T2694" s="6">
        <f>IFERROR(DATE(YEAR(Incoming_Data[[#This Row],[Confirmed Day]]),MONTH(Incoming_Data[[#This Row],[Confirmed Day]]),1),"")</f>
        <v>41395</v>
      </c>
      <c r="U2694" s="12">
        <f>IF(ISNUMBER(Incoming_Data[[#This Row],[Completed Day]]),1,0)</f>
        <v>1</v>
      </c>
      <c r="V2694" s="12">
        <f>IF(ISNUMBER(Incoming_Data[[#This Row],[Confirmed Day]]),1,0)</f>
        <v>1</v>
      </c>
      <c r="X2694" t="s">
        <v>12067</v>
      </c>
      <c r="Y2694" s="36">
        <v>41410</v>
      </c>
    </row>
    <row r="2695" spans="2:25" x14ac:dyDescent="0.25">
      <c r="B2695" s="24" t="s">
        <v>35</v>
      </c>
      <c r="C2695" s="24" t="s">
        <v>21</v>
      </c>
      <c r="D2695" s="24" t="s">
        <v>2213</v>
      </c>
      <c r="E2695" s="24" t="s">
        <v>9844</v>
      </c>
      <c r="F2695" s="24" t="s">
        <v>12442</v>
      </c>
      <c r="G2695" s="36">
        <v>41327</v>
      </c>
      <c r="H2695" s="36">
        <v>41327</v>
      </c>
      <c r="I2695" s="12">
        <v>3</v>
      </c>
      <c r="J2695" s="12">
        <v>3</v>
      </c>
      <c r="K2695" s="12">
        <v>3</v>
      </c>
      <c r="L2695" s="24" t="s">
        <v>10597</v>
      </c>
      <c r="M2695" t="str">
        <f>VLOOKUP(LEFT(Incoming_Data[[#This Row],[Object ID]],1),Lookup[#All],2,FALSE)</f>
        <v>Incident</v>
      </c>
      <c r="N2695" s="36">
        <f>IFERROR(VLOOKUP(Incoming_Data[[#This Row],[Object ID]],SP_Data[#All],2,FALSE),"")</f>
        <v>41353</v>
      </c>
      <c r="O2695" s="36">
        <f>IFERROR(VLOOKUP(Incoming_Data[[#This Row],[Object ID]],Finalized_Data[#All],2,FALSE),"")</f>
        <v>41425</v>
      </c>
      <c r="P26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5" s="6">
        <f>IFERROR(DATE(YEAR(Incoming_Data[[#This Row],[Incoming Day]]),MONTH(Incoming_Data[[#This Row],[Incoming Day]]),1),"")</f>
        <v>41306</v>
      </c>
      <c r="R2695" s="3">
        <f>DATE(YEAR(Incoming_Data[[#This Row],[Incoming Day]]),1,1)</f>
        <v>41275</v>
      </c>
      <c r="S2695" s="6">
        <f>IFERROR(DATE(YEAR(Incoming_Data[[#This Row],[Completed Day]]),MONTH(Incoming_Data[[#This Row],[Completed Day]]),1),"")</f>
        <v>41334</v>
      </c>
      <c r="T2695" s="6">
        <f>IFERROR(DATE(YEAR(Incoming_Data[[#This Row],[Confirmed Day]]),MONTH(Incoming_Data[[#This Row],[Confirmed Day]]),1),"")</f>
        <v>41395</v>
      </c>
      <c r="U2695" s="12">
        <f>IF(ISNUMBER(Incoming_Data[[#This Row],[Completed Day]]),1,0)</f>
        <v>1</v>
      </c>
      <c r="V2695" s="12">
        <f>IF(ISNUMBER(Incoming_Data[[#This Row],[Confirmed Day]]),1,0)</f>
        <v>1</v>
      </c>
      <c r="X2695" t="s">
        <v>1224</v>
      </c>
      <c r="Y2695" s="36">
        <v>41424</v>
      </c>
    </row>
    <row r="2696" spans="2:25" x14ac:dyDescent="0.25">
      <c r="B2696" s="24" t="s">
        <v>35</v>
      </c>
      <c r="C2696" s="24" t="s">
        <v>21</v>
      </c>
      <c r="D2696" s="24" t="s">
        <v>2213</v>
      </c>
      <c r="E2696" s="24" t="s">
        <v>9770</v>
      </c>
      <c r="F2696" s="24" t="s">
        <v>12443</v>
      </c>
      <c r="G2696" s="36">
        <v>41327</v>
      </c>
      <c r="H2696" s="36">
        <v>41327</v>
      </c>
      <c r="I2696" s="12">
        <v>3</v>
      </c>
      <c r="J2696" s="12">
        <v>3</v>
      </c>
      <c r="K2696" s="12">
        <v>3</v>
      </c>
      <c r="L2696" s="24" t="s">
        <v>10597</v>
      </c>
      <c r="M2696" t="str">
        <f>VLOOKUP(LEFT(Incoming_Data[[#This Row],[Object ID]],1),Lookup[#All],2,FALSE)</f>
        <v>Incident</v>
      </c>
      <c r="N2696" s="36">
        <f>IFERROR(VLOOKUP(Incoming_Data[[#This Row],[Object ID]],SP_Data[#All],2,FALSE),"")</f>
        <v>41353</v>
      </c>
      <c r="O2696" s="36">
        <f>IFERROR(VLOOKUP(Incoming_Data[[#This Row],[Object ID]],Finalized_Data[#All],2,FALSE),"")</f>
        <v>41425</v>
      </c>
      <c r="P26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6" s="6">
        <f>IFERROR(DATE(YEAR(Incoming_Data[[#This Row],[Incoming Day]]),MONTH(Incoming_Data[[#This Row],[Incoming Day]]),1),"")</f>
        <v>41306</v>
      </c>
      <c r="R2696" s="3">
        <f>DATE(YEAR(Incoming_Data[[#This Row],[Incoming Day]]),1,1)</f>
        <v>41275</v>
      </c>
      <c r="S2696" s="6">
        <f>IFERROR(DATE(YEAR(Incoming_Data[[#This Row],[Completed Day]]),MONTH(Incoming_Data[[#This Row],[Completed Day]]),1),"")</f>
        <v>41334</v>
      </c>
      <c r="T2696" s="6">
        <f>IFERROR(DATE(YEAR(Incoming_Data[[#This Row],[Confirmed Day]]),MONTH(Incoming_Data[[#This Row],[Confirmed Day]]),1),"")</f>
        <v>41395</v>
      </c>
      <c r="U2696" s="12">
        <f>IF(ISNUMBER(Incoming_Data[[#This Row],[Completed Day]]),1,0)</f>
        <v>1</v>
      </c>
      <c r="V2696" s="12">
        <f>IF(ISNUMBER(Incoming_Data[[#This Row],[Confirmed Day]]),1,0)</f>
        <v>1</v>
      </c>
      <c r="X2696" t="s">
        <v>1226</v>
      </c>
      <c r="Y2696" s="36">
        <v>41396</v>
      </c>
    </row>
    <row r="2697" spans="2:25" x14ac:dyDescent="0.25">
      <c r="B2697" s="24" t="s">
        <v>35</v>
      </c>
      <c r="C2697" s="24" t="s">
        <v>21</v>
      </c>
      <c r="D2697" s="24" t="s">
        <v>2213</v>
      </c>
      <c r="E2697" s="24" t="s">
        <v>9354</v>
      </c>
      <c r="F2697" s="24" t="s">
        <v>12444</v>
      </c>
      <c r="G2697" s="36">
        <v>41332</v>
      </c>
      <c r="H2697" s="36">
        <v>41332</v>
      </c>
      <c r="I2697" s="12">
        <v>3</v>
      </c>
      <c r="J2697" s="12">
        <v>3</v>
      </c>
      <c r="K2697" s="12">
        <v>3</v>
      </c>
      <c r="L2697" s="24" t="s">
        <v>10597</v>
      </c>
      <c r="M2697" t="str">
        <f>VLOOKUP(LEFT(Incoming_Data[[#This Row],[Object ID]],1),Lookup[#All],2,FALSE)</f>
        <v>Incident</v>
      </c>
      <c r="N2697" s="36" t="str">
        <f>IFERROR(VLOOKUP(Incoming_Data[[#This Row],[Object ID]],SP_Data[#All],2,FALSE),"")</f>
        <v/>
      </c>
      <c r="O2697" s="36">
        <f>IFERROR(VLOOKUP(Incoming_Data[[#This Row],[Object ID]],Finalized_Data[#All],2,FALSE),"")</f>
        <v>41384</v>
      </c>
      <c r="P26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697" s="6">
        <f>IFERROR(DATE(YEAR(Incoming_Data[[#This Row],[Incoming Day]]),MONTH(Incoming_Data[[#This Row],[Incoming Day]]),1),"")</f>
        <v>41306</v>
      </c>
      <c r="R2697" s="3">
        <f>DATE(YEAR(Incoming_Data[[#This Row],[Incoming Day]]),1,1)</f>
        <v>41275</v>
      </c>
      <c r="S2697" s="6" t="str">
        <f>IFERROR(DATE(YEAR(Incoming_Data[[#This Row],[Completed Day]]),MONTH(Incoming_Data[[#This Row],[Completed Day]]),1),"")</f>
        <v/>
      </c>
      <c r="T2697" s="6">
        <f>IFERROR(DATE(YEAR(Incoming_Data[[#This Row],[Confirmed Day]]),MONTH(Incoming_Data[[#This Row],[Confirmed Day]]),1),"")</f>
        <v>41365</v>
      </c>
      <c r="U2697" s="12">
        <f>IF(ISNUMBER(Incoming_Data[[#This Row],[Completed Day]]),1,0)</f>
        <v>0</v>
      </c>
      <c r="V2697" s="12">
        <f>IF(ISNUMBER(Incoming_Data[[#This Row],[Confirmed Day]]),1,0)</f>
        <v>1</v>
      </c>
      <c r="X2697" t="s">
        <v>1228</v>
      </c>
      <c r="Y2697" s="36">
        <v>41394</v>
      </c>
    </row>
    <row r="2698" spans="2:25" x14ac:dyDescent="0.25">
      <c r="B2698" s="24" t="s">
        <v>35</v>
      </c>
      <c r="C2698" s="24" t="s">
        <v>21</v>
      </c>
      <c r="D2698" s="24" t="s">
        <v>2213</v>
      </c>
      <c r="E2698" s="24" t="s">
        <v>9269</v>
      </c>
      <c r="F2698" s="24" t="s">
        <v>12445</v>
      </c>
      <c r="G2698" s="36">
        <v>41333</v>
      </c>
      <c r="H2698" s="36">
        <v>41333</v>
      </c>
      <c r="I2698" s="12">
        <v>3</v>
      </c>
      <c r="J2698" s="12">
        <v>3</v>
      </c>
      <c r="K2698" s="12">
        <v>3</v>
      </c>
      <c r="L2698" s="24" t="s">
        <v>10597</v>
      </c>
      <c r="M2698" t="str">
        <f>VLOOKUP(LEFT(Incoming_Data[[#This Row],[Object ID]],1),Lookup[#All],2,FALSE)</f>
        <v>Incident</v>
      </c>
      <c r="N2698" s="36">
        <f>IFERROR(VLOOKUP(Incoming_Data[[#This Row],[Object ID]],SP_Data[#All],2,FALSE),"")</f>
        <v>41353</v>
      </c>
      <c r="O2698" s="36">
        <f>IFERROR(VLOOKUP(Incoming_Data[[#This Row],[Object ID]],Finalized_Data[#All],2,FALSE),"")</f>
        <v>41425</v>
      </c>
      <c r="P26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8" s="6">
        <f>IFERROR(DATE(YEAR(Incoming_Data[[#This Row],[Incoming Day]]),MONTH(Incoming_Data[[#This Row],[Incoming Day]]),1),"")</f>
        <v>41306</v>
      </c>
      <c r="R2698" s="3">
        <f>DATE(YEAR(Incoming_Data[[#This Row],[Incoming Day]]),1,1)</f>
        <v>41275</v>
      </c>
      <c r="S2698" s="6">
        <f>IFERROR(DATE(YEAR(Incoming_Data[[#This Row],[Completed Day]]),MONTH(Incoming_Data[[#This Row],[Completed Day]]),1),"")</f>
        <v>41334</v>
      </c>
      <c r="T2698" s="6">
        <f>IFERROR(DATE(YEAR(Incoming_Data[[#This Row],[Confirmed Day]]),MONTH(Incoming_Data[[#This Row],[Confirmed Day]]),1),"")</f>
        <v>41395</v>
      </c>
      <c r="U2698" s="12">
        <f>IF(ISNUMBER(Incoming_Data[[#This Row],[Completed Day]]),1,0)</f>
        <v>1</v>
      </c>
      <c r="V2698" s="12">
        <f>IF(ISNUMBER(Incoming_Data[[#This Row],[Confirmed Day]]),1,0)</f>
        <v>1</v>
      </c>
      <c r="X2698" t="s">
        <v>10944</v>
      </c>
      <c r="Y2698" s="36">
        <v>41425</v>
      </c>
    </row>
    <row r="2699" spans="2:25" x14ac:dyDescent="0.25">
      <c r="B2699" s="24" t="s">
        <v>35</v>
      </c>
      <c r="C2699" s="24" t="s">
        <v>21</v>
      </c>
      <c r="D2699" s="24" t="s">
        <v>2213</v>
      </c>
      <c r="E2699" s="24" t="s">
        <v>8580</v>
      </c>
      <c r="F2699" s="24" t="s">
        <v>12446</v>
      </c>
      <c r="G2699" s="36">
        <v>41338</v>
      </c>
      <c r="H2699" s="36">
        <v>41338</v>
      </c>
      <c r="I2699" s="12">
        <v>3</v>
      </c>
      <c r="J2699" s="12">
        <v>3</v>
      </c>
      <c r="K2699" s="12">
        <v>3</v>
      </c>
      <c r="L2699" s="24" t="s">
        <v>10597</v>
      </c>
      <c r="M2699" t="str">
        <f>VLOOKUP(LEFT(Incoming_Data[[#This Row],[Object ID]],1),Lookup[#All],2,FALSE)</f>
        <v>Incident</v>
      </c>
      <c r="N2699" s="36">
        <f>IFERROR(VLOOKUP(Incoming_Data[[#This Row],[Object ID]],SP_Data[#All],2,FALSE),"")</f>
        <v>41353</v>
      </c>
      <c r="O2699" s="36">
        <f>IFERROR(VLOOKUP(Incoming_Data[[#This Row],[Object ID]],Finalized_Data[#All],2,FALSE),"")</f>
        <v>41425</v>
      </c>
      <c r="P26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699" s="6">
        <f>IFERROR(DATE(YEAR(Incoming_Data[[#This Row],[Incoming Day]]),MONTH(Incoming_Data[[#This Row],[Incoming Day]]),1),"")</f>
        <v>41334</v>
      </c>
      <c r="R2699" s="3">
        <f>DATE(YEAR(Incoming_Data[[#This Row],[Incoming Day]]),1,1)</f>
        <v>41275</v>
      </c>
      <c r="S2699" s="6">
        <f>IFERROR(DATE(YEAR(Incoming_Data[[#This Row],[Completed Day]]),MONTH(Incoming_Data[[#This Row],[Completed Day]]),1),"")</f>
        <v>41334</v>
      </c>
      <c r="T2699" s="6">
        <f>IFERROR(DATE(YEAR(Incoming_Data[[#This Row],[Confirmed Day]]),MONTH(Incoming_Data[[#This Row],[Confirmed Day]]),1),"")</f>
        <v>41395</v>
      </c>
      <c r="U2699" s="12">
        <f>IF(ISNUMBER(Incoming_Data[[#This Row],[Completed Day]]),1,0)</f>
        <v>1</v>
      </c>
      <c r="V2699" s="12">
        <f>IF(ISNUMBER(Incoming_Data[[#This Row],[Confirmed Day]]),1,0)</f>
        <v>1</v>
      </c>
      <c r="X2699" t="s">
        <v>10946</v>
      </c>
      <c r="Y2699" s="36">
        <v>41403</v>
      </c>
    </row>
    <row r="2700" spans="2:25" x14ac:dyDescent="0.25">
      <c r="B2700" s="24" t="s">
        <v>35</v>
      </c>
      <c r="C2700" s="24" t="s">
        <v>21</v>
      </c>
      <c r="D2700" s="24" t="s">
        <v>2213</v>
      </c>
      <c r="E2700" s="24" t="s">
        <v>12447</v>
      </c>
      <c r="F2700" s="24" t="s">
        <v>12448</v>
      </c>
      <c r="G2700" s="36">
        <v>41344</v>
      </c>
      <c r="H2700" s="36">
        <v>41344</v>
      </c>
      <c r="I2700" s="12">
        <v>3</v>
      </c>
      <c r="J2700" s="12">
        <v>3</v>
      </c>
      <c r="K2700" s="12">
        <v>3</v>
      </c>
      <c r="L2700" s="24" t="s">
        <v>10625</v>
      </c>
      <c r="M2700" t="str">
        <f>VLOOKUP(LEFT(Incoming_Data[[#This Row],[Object ID]],1),Lookup[#All],2,FALSE)</f>
        <v>Incident</v>
      </c>
      <c r="N2700" s="36">
        <f>IFERROR(VLOOKUP(Incoming_Data[[#This Row],[Object ID]],SP_Data[#All],2,FALSE),"")</f>
        <v>41402</v>
      </c>
      <c r="O2700" s="36" t="str">
        <f>IFERROR(VLOOKUP(Incoming_Data[[#This Row],[Object ID]],Finalized_Data[#All],2,FALSE),"")</f>
        <v/>
      </c>
      <c r="P27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0" s="6">
        <f>IFERROR(DATE(YEAR(Incoming_Data[[#This Row],[Incoming Day]]),MONTH(Incoming_Data[[#This Row],[Incoming Day]]),1),"")</f>
        <v>41334</v>
      </c>
      <c r="R2700" s="3">
        <f>DATE(YEAR(Incoming_Data[[#This Row],[Incoming Day]]),1,1)</f>
        <v>41275</v>
      </c>
      <c r="S2700" s="6">
        <f>IFERROR(DATE(YEAR(Incoming_Data[[#This Row],[Completed Day]]),MONTH(Incoming_Data[[#This Row],[Completed Day]]),1),"")</f>
        <v>41395</v>
      </c>
      <c r="T2700" s="6" t="str">
        <f>IFERROR(DATE(YEAR(Incoming_Data[[#This Row],[Confirmed Day]]),MONTH(Incoming_Data[[#This Row],[Confirmed Day]]),1),"")</f>
        <v/>
      </c>
      <c r="U2700" s="12">
        <f>IF(ISNUMBER(Incoming_Data[[#This Row],[Completed Day]]),1,0)</f>
        <v>1</v>
      </c>
      <c r="V2700" s="12">
        <f>IF(ISNUMBER(Incoming_Data[[#This Row],[Confirmed Day]]),1,0)</f>
        <v>0</v>
      </c>
      <c r="X2700" t="s">
        <v>11525</v>
      </c>
      <c r="Y2700" s="36">
        <v>41408</v>
      </c>
    </row>
    <row r="2701" spans="2:25" x14ac:dyDescent="0.25">
      <c r="B2701" s="24" t="s">
        <v>35</v>
      </c>
      <c r="C2701" s="24" t="s">
        <v>21</v>
      </c>
      <c r="D2701" s="24" t="s">
        <v>2213</v>
      </c>
      <c r="E2701" s="24" t="s">
        <v>8059</v>
      </c>
      <c r="F2701" s="24" t="s">
        <v>12449</v>
      </c>
      <c r="G2701" s="36">
        <v>41345</v>
      </c>
      <c r="H2701" s="36">
        <v>41345</v>
      </c>
      <c r="I2701" s="12">
        <v>3</v>
      </c>
      <c r="J2701" s="12">
        <v>3</v>
      </c>
      <c r="K2701" s="12">
        <v>3</v>
      </c>
      <c r="L2701" s="24" t="s">
        <v>10597</v>
      </c>
      <c r="M2701" t="str">
        <f>VLOOKUP(LEFT(Incoming_Data[[#This Row],[Object ID]],1),Lookup[#All],2,FALSE)</f>
        <v>Incident</v>
      </c>
      <c r="N2701" s="36">
        <f>IFERROR(VLOOKUP(Incoming_Data[[#This Row],[Object ID]],SP_Data[#All],2,FALSE),"")</f>
        <v>41383</v>
      </c>
      <c r="O2701" s="36">
        <f>IFERROR(VLOOKUP(Incoming_Data[[#This Row],[Object ID]],Finalized_Data[#All],2,FALSE),"")</f>
        <v>41385</v>
      </c>
      <c r="P27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1" s="6">
        <f>IFERROR(DATE(YEAR(Incoming_Data[[#This Row],[Incoming Day]]),MONTH(Incoming_Data[[#This Row],[Incoming Day]]),1),"")</f>
        <v>41334</v>
      </c>
      <c r="R2701" s="3">
        <f>DATE(YEAR(Incoming_Data[[#This Row],[Incoming Day]]),1,1)</f>
        <v>41275</v>
      </c>
      <c r="S2701" s="6">
        <f>IFERROR(DATE(YEAR(Incoming_Data[[#This Row],[Completed Day]]),MONTH(Incoming_Data[[#This Row],[Completed Day]]),1),"")</f>
        <v>41365</v>
      </c>
      <c r="T2701" s="6">
        <f>IFERROR(DATE(YEAR(Incoming_Data[[#This Row],[Confirmed Day]]),MONTH(Incoming_Data[[#This Row],[Confirmed Day]]),1),"")</f>
        <v>41365</v>
      </c>
      <c r="U2701" s="12">
        <f>IF(ISNUMBER(Incoming_Data[[#This Row],[Completed Day]]),1,0)</f>
        <v>1</v>
      </c>
      <c r="V2701" s="12">
        <f>IF(ISNUMBER(Incoming_Data[[#This Row],[Confirmed Day]]),1,0)</f>
        <v>1</v>
      </c>
      <c r="X2701" t="s">
        <v>2110</v>
      </c>
      <c r="Y2701" s="36">
        <v>41394</v>
      </c>
    </row>
    <row r="2702" spans="2:25" x14ac:dyDescent="0.25">
      <c r="B2702" s="24" t="s">
        <v>35</v>
      </c>
      <c r="C2702" s="24" t="s">
        <v>21</v>
      </c>
      <c r="D2702" s="24" t="s">
        <v>2213</v>
      </c>
      <c r="E2702" s="24" t="s">
        <v>7798</v>
      </c>
      <c r="F2702" s="24" t="s">
        <v>12450</v>
      </c>
      <c r="G2702" s="36">
        <v>41347</v>
      </c>
      <c r="H2702" s="36">
        <v>41346</v>
      </c>
      <c r="I2702" s="12">
        <v>3</v>
      </c>
      <c r="J2702" s="12">
        <v>3</v>
      </c>
      <c r="K2702" s="12">
        <v>3</v>
      </c>
      <c r="L2702" s="24" t="s">
        <v>10597</v>
      </c>
      <c r="M2702" t="str">
        <f>VLOOKUP(LEFT(Incoming_Data[[#This Row],[Object ID]],1),Lookup[#All],2,FALSE)</f>
        <v>Incident</v>
      </c>
      <c r="N2702" s="36">
        <f>IFERROR(VLOOKUP(Incoming_Data[[#This Row],[Object ID]],SP_Data[#All],2,FALSE),"")</f>
        <v>41353</v>
      </c>
      <c r="O2702" s="36">
        <f>IFERROR(VLOOKUP(Incoming_Data[[#This Row],[Object ID]],Finalized_Data[#All],2,FALSE),"")</f>
        <v>41387</v>
      </c>
      <c r="P27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2" s="6">
        <f>IFERROR(DATE(YEAR(Incoming_Data[[#This Row],[Incoming Day]]),MONTH(Incoming_Data[[#This Row],[Incoming Day]]),1),"")</f>
        <v>41334</v>
      </c>
      <c r="R2702" s="3">
        <f>DATE(YEAR(Incoming_Data[[#This Row],[Incoming Day]]),1,1)</f>
        <v>41275</v>
      </c>
      <c r="S2702" s="6">
        <f>IFERROR(DATE(YEAR(Incoming_Data[[#This Row],[Completed Day]]),MONTH(Incoming_Data[[#This Row],[Completed Day]]),1),"")</f>
        <v>41334</v>
      </c>
      <c r="T2702" s="6">
        <f>IFERROR(DATE(YEAR(Incoming_Data[[#This Row],[Confirmed Day]]),MONTH(Incoming_Data[[#This Row],[Confirmed Day]]),1),"")</f>
        <v>41365</v>
      </c>
      <c r="U2702" s="12">
        <f>IF(ISNUMBER(Incoming_Data[[#This Row],[Completed Day]]),1,0)</f>
        <v>1</v>
      </c>
      <c r="V2702" s="12">
        <f>IF(ISNUMBER(Incoming_Data[[#This Row],[Confirmed Day]]),1,0)</f>
        <v>1</v>
      </c>
      <c r="X2702" t="s">
        <v>12127</v>
      </c>
      <c r="Y2702" s="36">
        <v>41401</v>
      </c>
    </row>
    <row r="2703" spans="2:25" x14ac:dyDescent="0.25">
      <c r="B2703" s="24" t="s">
        <v>35</v>
      </c>
      <c r="C2703" s="24" t="s">
        <v>21</v>
      </c>
      <c r="D2703" s="24" t="s">
        <v>2213</v>
      </c>
      <c r="E2703" s="24" t="s">
        <v>12451</v>
      </c>
      <c r="F2703" s="24" t="s">
        <v>12452</v>
      </c>
      <c r="G2703" s="36">
        <v>41351</v>
      </c>
      <c r="H2703" s="36">
        <v>41351</v>
      </c>
      <c r="I2703" s="12">
        <v>3</v>
      </c>
      <c r="J2703" s="12">
        <v>3</v>
      </c>
      <c r="K2703" s="12">
        <v>3</v>
      </c>
      <c r="L2703" s="24" t="s">
        <v>10625</v>
      </c>
      <c r="M2703" t="str">
        <f>VLOOKUP(LEFT(Incoming_Data[[#This Row],[Object ID]],1),Lookup[#All],2,FALSE)</f>
        <v>Incident</v>
      </c>
      <c r="N2703" s="36">
        <f>IFERROR(VLOOKUP(Incoming_Data[[#This Row],[Object ID]],SP_Data[#All],2,FALSE),"")</f>
        <v>41420</v>
      </c>
      <c r="O2703" s="36" t="str">
        <f>IFERROR(VLOOKUP(Incoming_Data[[#This Row],[Object ID]],Finalized_Data[#All],2,FALSE),"")</f>
        <v/>
      </c>
      <c r="P27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3" s="6">
        <f>IFERROR(DATE(YEAR(Incoming_Data[[#This Row],[Incoming Day]]),MONTH(Incoming_Data[[#This Row],[Incoming Day]]),1),"")</f>
        <v>41334</v>
      </c>
      <c r="R2703" s="3">
        <f>DATE(YEAR(Incoming_Data[[#This Row],[Incoming Day]]),1,1)</f>
        <v>41275</v>
      </c>
      <c r="S2703" s="6">
        <f>IFERROR(DATE(YEAR(Incoming_Data[[#This Row],[Completed Day]]),MONTH(Incoming_Data[[#This Row],[Completed Day]]),1),"")</f>
        <v>41395</v>
      </c>
      <c r="T2703" s="6" t="str">
        <f>IFERROR(DATE(YEAR(Incoming_Data[[#This Row],[Confirmed Day]]),MONTH(Incoming_Data[[#This Row],[Confirmed Day]]),1),"")</f>
        <v/>
      </c>
      <c r="U2703" s="12">
        <f>IF(ISNUMBER(Incoming_Data[[#This Row],[Completed Day]]),1,0)</f>
        <v>1</v>
      </c>
      <c r="V2703" s="12">
        <f>IF(ISNUMBER(Incoming_Data[[#This Row],[Confirmed Day]]),1,0)</f>
        <v>0</v>
      </c>
      <c r="X2703" t="s">
        <v>1870</v>
      </c>
      <c r="Y2703" s="36">
        <v>41397</v>
      </c>
    </row>
    <row r="2704" spans="2:25" x14ac:dyDescent="0.25">
      <c r="B2704" s="24" t="s">
        <v>35</v>
      </c>
      <c r="C2704" s="24" t="s">
        <v>21</v>
      </c>
      <c r="D2704" s="24" t="s">
        <v>2213</v>
      </c>
      <c r="E2704" s="24" t="s">
        <v>6936</v>
      </c>
      <c r="F2704" s="24" t="s">
        <v>12453</v>
      </c>
      <c r="G2704" s="36">
        <v>41354</v>
      </c>
      <c r="H2704" s="36">
        <v>41354</v>
      </c>
      <c r="I2704" s="12">
        <v>3</v>
      </c>
      <c r="J2704" s="12">
        <v>3</v>
      </c>
      <c r="K2704" s="12">
        <v>3</v>
      </c>
      <c r="L2704" s="24" t="s">
        <v>10597</v>
      </c>
      <c r="M2704" t="str">
        <f>VLOOKUP(LEFT(Incoming_Data[[#This Row],[Object ID]],1),Lookup[#All],2,FALSE)</f>
        <v>Incident</v>
      </c>
      <c r="N2704" s="36">
        <f>IFERROR(VLOOKUP(Incoming_Data[[#This Row],[Object ID]],SP_Data[#All],2,FALSE),"")</f>
        <v>41383</v>
      </c>
      <c r="O2704" s="36">
        <f>IFERROR(VLOOKUP(Incoming_Data[[#This Row],[Object ID]],Finalized_Data[#All],2,FALSE),"")</f>
        <v>41414</v>
      </c>
      <c r="P27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4" s="6">
        <f>IFERROR(DATE(YEAR(Incoming_Data[[#This Row],[Incoming Day]]),MONTH(Incoming_Data[[#This Row],[Incoming Day]]),1),"")</f>
        <v>41334</v>
      </c>
      <c r="R2704" s="3">
        <f>DATE(YEAR(Incoming_Data[[#This Row],[Incoming Day]]),1,1)</f>
        <v>41275</v>
      </c>
      <c r="S2704" s="6">
        <f>IFERROR(DATE(YEAR(Incoming_Data[[#This Row],[Completed Day]]),MONTH(Incoming_Data[[#This Row],[Completed Day]]),1),"")</f>
        <v>41365</v>
      </c>
      <c r="T2704" s="6">
        <f>IFERROR(DATE(YEAR(Incoming_Data[[#This Row],[Confirmed Day]]),MONTH(Incoming_Data[[#This Row],[Confirmed Day]]),1),"")</f>
        <v>41395</v>
      </c>
      <c r="U2704" s="12">
        <f>IF(ISNUMBER(Incoming_Data[[#This Row],[Completed Day]]),1,0)</f>
        <v>1</v>
      </c>
      <c r="V2704" s="12">
        <f>IF(ISNUMBER(Incoming_Data[[#This Row],[Confirmed Day]]),1,0)</f>
        <v>1</v>
      </c>
      <c r="X2704" t="s">
        <v>2112</v>
      </c>
      <c r="Y2704" s="36">
        <v>41394</v>
      </c>
    </row>
    <row r="2705" spans="2:25" x14ac:dyDescent="0.25">
      <c r="B2705" s="24" t="s">
        <v>35</v>
      </c>
      <c r="C2705" s="24" t="s">
        <v>21</v>
      </c>
      <c r="D2705" s="24" t="s">
        <v>2213</v>
      </c>
      <c r="E2705" s="24" t="s">
        <v>1836</v>
      </c>
      <c r="F2705" s="24" t="s">
        <v>1837</v>
      </c>
      <c r="G2705" s="36">
        <v>41359</v>
      </c>
      <c r="H2705" s="36">
        <v>41359</v>
      </c>
      <c r="I2705" s="12">
        <v>1</v>
      </c>
      <c r="J2705" s="12">
        <v>3</v>
      </c>
      <c r="K2705" s="12">
        <v>3</v>
      </c>
      <c r="L2705" s="24" t="s">
        <v>10597</v>
      </c>
      <c r="M2705" t="str">
        <f>VLOOKUP(LEFT(Incoming_Data[[#This Row],[Object ID]],1),Lookup[#All],2,FALSE)</f>
        <v>Incident</v>
      </c>
      <c r="N2705" s="36">
        <f>IFERROR(VLOOKUP(Incoming_Data[[#This Row],[Object ID]],SP_Data[#All],2,FALSE),"")</f>
        <v>41382</v>
      </c>
      <c r="O2705" s="36">
        <f>IFERROR(VLOOKUP(Incoming_Data[[#This Row],[Object ID]],Finalized_Data[#All],2,FALSE),"")</f>
        <v>41383</v>
      </c>
      <c r="P27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5" s="6">
        <f>IFERROR(DATE(YEAR(Incoming_Data[[#This Row],[Incoming Day]]),MONTH(Incoming_Data[[#This Row],[Incoming Day]]),1),"")</f>
        <v>41334</v>
      </c>
      <c r="R2705" s="3">
        <f>DATE(YEAR(Incoming_Data[[#This Row],[Incoming Day]]),1,1)</f>
        <v>41275</v>
      </c>
      <c r="S2705" s="6">
        <f>IFERROR(DATE(YEAR(Incoming_Data[[#This Row],[Completed Day]]),MONTH(Incoming_Data[[#This Row],[Completed Day]]),1),"")</f>
        <v>41365</v>
      </c>
      <c r="T2705" s="6">
        <f>IFERROR(DATE(YEAR(Incoming_Data[[#This Row],[Confirmed Day]]),MONTH(Incoming_Data[[#This Row],[Confirmed Day]]),1),"")</f>
        <v>41365</v>
      </c>
      <c r="U2705" s="12">
        <f>IF(ISNUMBER(Incoming_Data[[#This Row],[Completed Day]]),1,0)</f>
        <v>1</v>
      </c>
      <c r="V2705" s="12">
        <f>IF(ISNUMBER(Incoming_Data[[#This Row],[Confirmed Day]]),1,0)</f>
        <v>1</v>
      </c>
      <c r="X2705" t="s">
        <v>1715</v>
      </c>
      <c r="Y2705" s="36">
        <v>41408</v>
      </c>
    </row>
    <row r="2706" spans="2:25" x14ac:dyDescent="0.25">
      <c r="B2706" s="24" t="s">
        <v>35</v>
      </c>
      <c r="C2706" s="24" t="s">
        <v>21</v>
      </c>
      <c r="D2706" s="24" t="s">
        <v>2213</v>
      </c>
      <c r="E2706" s="24" t="s">
        <v>1838</v>
      </c>
      <c r="F2706" s="24" t="s">
        <v>1839</v>
      </c>
      <c r="G2706" s="36">
        <v>41360</v>
      </c>
      <c r="H2706" s="36">
        <v>41360</v>
      </c>
      <c r="I2706" s="12">
        <v>1</v>
      </c>
      <c r="J2706" s="12">
        <v>3</v>
      </c>
      <c r="K2706" s="12">
        <v>3</v>
      </c>
      <c r="L2706" s="24" t="s">
        <v>10597</v>
      </c>
      <c r="M2706" t="str">
        <f>VLOOKUP(LEFT(Incoming_Data[[#This Row],[Object ID]],1),Lookup[#All],2,FALSE)</f>
        <v>Incident</v>
      </c>
      <c r="N2706" s="36">
        <f>IFERROR(VLOOKUP(Incoming_Data[[#This Row],[Object ID]],SP_Data[#All],2,FALSE),"")</f>
        <v>41373</v>
      </c>
      <c r="O2706" s="36">
        <f>IFERROR(VLOOKUP(Incoming_Data[[#This Row],[Object ID]],Finalized_Data[#All],2,FALSE),"")</f>
        <v>41414</v>
      </c>
      <c r="P27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6" s="6">
        <f>IFERROR(DATE(YEAR(Incoming_Data[[#This Row],[Incoming Day]]),MONTH(Incoming_Data[[#This Row],[Incoming Day]]),1),"")</f>
        <v>41334</v>
      </c>
      <c r="R2706" s="3">
        <f>DATE(YEAR(Incoming_Data[[#This Row],[Incoming Day]]),1,1)</f>
        <v>41275</v>
      </c>
      <c r="S2706" s="6">
        <f>IFERROR(DATE(YEAR(Incoming_Data[[#This Row],[Completed Day]]),MONTH(Incoming_Data[[#This Row],[Completed Day]]),1),"")</f>
        <v>41365</v>
      </c>
      <c r="T2706" s="6">
        <f>IFERROR(DATE(YEAR(Incoming_Data[[#This Row],[Confirmed Day]]),MONTH(Incoming_Data[[#This Row],[Confirmed Day]]),1),"")</f>
        <v>41395</v>
      </c>
      <c r="U2706" s="12">
        <f>IF(ISNUMBER(Incoming_Data[[#This Row],[Completed Day]]),1,0)</f>
        <v>1</v>
      </c>
      <c r="V2706" s="12">
        <f>IF(ISNUMBER(Incoming_Data[[#This Row],[Confirmed Day]]),1,0)</f>
        <v>1</v>
      </c>
      <c r="X2706" t="s">
        <v>12460</v>
      </c>
      <c r="Y2706" s="36">
        <v>41400</v>
      </c>
    </row>
    <row r="2707" spans="2:25" x14ac:dyDescent="0.25">
      <c r="B2707" s="24" t="s">
        <v>35</v>
      </c>
      <c r="C2707" s="24" t="s">
        <v>21</v>
      </c>
      <c r="D2707" s="24" t="s">
        <v>2213</v>
      </c>
      <c r="E2707" s="24" t="s">
        <v>1840</v>
      </c>
      <c r="F2707" s="24" t="s">
        <v>1841</v>
      </c>
      <c r="G2707" s="36">
        <v>41360</v>
      </c>
      <c r="H2707" s="36">
        <v>41360</v>
      </c>
      <c r="I2707" s="12">
        <v>3</v>
      </c>
      <c r="J2707" s="12">
        <v>4</v>
      </c>
      <c r="K2707" s="12">
        <v>4</v>
      </c>
      <c r="L2707" s="24" t="s">
        <v>10597</v>
      </c>
      <c r="M2707" t="str">
        <f>VLOOKUP(LEFT(Incoming_Data[[#This Row],[Object ID]],1),Lookup[#All],2,FALSE)</f>
        <v>Incident</v>
      </c>
      <c r="N2707" s="36">
        <f>IFERROR(VLOOKUP(Incoming_Data[[#This Row],[Object ID]],SP_Data[#All],2,FALSE),"")</f>
        <v>41386</v>
      </c>
      <c r="O2707" s="36">
        <f>IFERROR(VLOOKUP(Incoming_Data[[#This Row],[Object ID]],Finalized_Data[#All],2,FALSE),"")</f>
        <v>41417</v>
      </c>
      <c r="P27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7" s="6">
        <f>IFERROR(DATE(YEAR(Incoming_Data[[#This Row],[Incoming Day]]),MONTH(Incoming_Data[[#This Row],[Incoming Day]]),1),"")</f>
        <v>41334</v>
      </c>
      <c r="R2707" s="3">
        <f>DATE(YEAR(Incoming_Data[[#This Row],[Incoming Day]]),1,1)</f>
        <v>41275</v>
      </c>
      <c r="S2707" s="6">
        <f>IFERROR(DATE(YEAR(Incoming_Data[[#This Row],[Completed Day]]),MONTH(Incoming_Data[[#This Row],[Completed Day]]),1),"")</f>
        <v>41365</v>
      </c>
      <c r="T2707" s="6">
        <f>IFERROR(DATE(YEAR(Incoming_Data[[#This Row],[Confirmed Day]]),MONTH(Incoming_Data[[#This Row],[Confirmed Day]]),1),"")</f>
        <v>41395</v>
      </c>
      <c r="U2707" s="12">
        <f>IF(ISNUMBER(Incoming_Data[[#This Row],[Completed Day]]),1,0)</f>
        <v>1</v>
      </c>
      <c r="V2707" s="12">
        <f>IF(ISNUMBER(Incoming_Data[[#This Row],[Confirmed Day]]),1,0)</f>
        <v>1</v>
      </c>
      <c r="X2707" t="s">
        <v>2113</v>
      </c>
      <c r="Y2707" s="36">
        <v>41394</v>
      </c>
    </row>
    <row r="2708" spans="2:25" x14ac:dyDescent="0.25">
      <c r="B2708" s="24" t="s">
        <v>35</v>
      </c>
      <c r="C2708" s="24" t="s">
        <v>21</v>
      </c>
      <c r="D2708" s="24" t="s">
        <v>2213</v>
      </c>
      <c r="E2708" s="24" t="s">
        <v>12454</v>
      </c>
      <c r="F2708" s="24" t="s">
        <v>12455</v>
      </c>
      <c r="G2708" s="36">
        <v>41366</v>
      </c>
      <c r="H2708" s="36">
        <v>41366</v>
      </c>
      <c r="I2708" s="12">
        <v>4</v>
      </c>
      <c r="J2708" s="12">
        <v>4</v>
      </c>
      <c r="K2708" s="12">
        <v>4</v>
      </c>
      <c r="L2708" s="24" t="s">
        <v>10625</v>
      </c>
      <c r="M2708" t="str">
        <f>VLOOKUP(LEFT(Incoming_Data[[#This Row],[Object ID]],1),Lookup[#All],2,FALSE)</f>
        <v>Incident</v>
      </c>
      <c r="N2708" s="36">
        <f>IFERROR(VLOOKUP(Incoming_Data[[#This Row],[Object ID]],SP_Data[#All],2,FALSE),"")</f>
        <v>41401</v>
      </c>
      <c r="O2708" s="36" t="str">
        <f>IFERROR(VLOOKUP(Incoming_Data[[#This Row],[Object ID]],Finalized_Data[#All],2,FALSE),"")</f>
        <v/>
      </c>
      <c r="P27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8" s="6">
        <f>IFERROR(DATE(YEAR(Incoming_Data[[#This Row],[Incoming Day]]),MONTH(Incoming_Data[[#This Row],[Incoming Day]]),1),"")</f>
        <v>41365</v>
      </c>
      <c r="R2708" s="3">
        <f>DATE(YEAR(Incoming_Data[[#This Row],[Incoming Day]]),1,1)</f>
        <v>41275</v>
      </c>
      <c r="S2708" s="6">
        <f>IFERROR(DATE(YEAR(Incoming_Data[[#This Row],[Completed Day]]),MONTH(Incoming_Data[[#This Row],[Completed Day]]),1),"")</f>
        <v>41395</v>
      </c>
      <c r="T2708" s="6" t="str">
        <f>IFERROR(DATE(YEAR(Incoming_Data[[#This Row],[Confirmed Day]]),MONTH(Incoming_Data[[#This Row],[Confirmed Day]]),1),"")</f>
        <v/>
      </c>
      <c r="U2708" s="12">
        <f>IF(ISNUMBER(Incoming_Data[[#This Row],[Completed Day]]),1,0)</f>
        <v>1</v>
      </c>
      <c r="V2708" s="12">
        <f>IF(ISNUMBER(Incoming_Data[[#This Row],[Confirmed Day]]),1,0)</f>
        <v>0</v>
      </c>
      <c r="X2708" t="s">
        <v>12129</v>
      </c>
      <c r="Y2708" s="36">
        <v>41401</v>
      </c>
    </row>
    <row r="2709" spans="2:25" x14ac:dyDescent="0.25">
      <c r="B2709" s="24" t="s">
        <v>35</v>
      </c>
      <c r="C2709" s="24" t="s">
        <v>21</v>
      </c>
      <c r="D2709" s="24" t="s">
        <v>2213</v>
      </c>
      <c r="E2709" s="24" t="s">
        <v>12456</v>
      </c>
      <c r="F2709" s="24" t="s">
        <v>12457</v>
      </c>
      <c r="G2709" s="36">
        <v>41366</v>
      </c>
      <c r="H2709" s="36">
        <v>41366</v>
      </c>
      <c r="I2709" s="12">
        <v>3</v>
      </c>
      <c r="J2709" s="12">
        <v>3</v>
      </c>
      <c r="K2709" s="12">
        <v>3</v>
      </c>
      <c r="L2709" s="24" t="s">
        <v>10625</v>
      </c>
      <c r="M2709" t="str">
        <f>VLOOKUP(LEFT(Incoming_Data[[#This Row],[Object ID]],1),Lookup[#All],2,FALSE)</f>
        <v>Incident</v>
      </c>
      <c r="N2709" s="36">
        <f>IFERROR(VLOOKUP(Incoming_Data[[#This Row],[Object ID]],SP_Data[#All],2,FALSE),"")</f>
        <v>41401</v>
      </c>
      <c r="O2709" s="36" t="str">
        <f>IFERROR(VLOOKUP(Incoming_Data[[#This Row],[Object ID]],Finalized_Data[#All],2,FALSE),"")</f>
        <v/>
      </c>
      <c r="P27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09" s="6">
        <f>IFERROR(DATE(YEAR(Incoming_Data[[#This Row],[Incoming Day]]),MONTH(Incoming_Data[[#This Row],[Incoming Day]]),1),"")</f>
        <v>41365</v>
      </c>
      <c r="R2709" s="3">
        <f>DATE(YEAR(Incoming_Data[[#This Row],[Incoming Day]]),1,1)</f>
        <v>41275</v>
      </c>
      <c r="S2709" s="6">
        <f>IFERROR(DATE(YEAR(Incoming_Data[[#This Row],[Completed Day]]),MONTH(Incoming_Data[[#This Row],[Completed Day]]),1),"")</f>
        <v>41395</v>
      </c>
      <c r="T2709" s="6" t="str">
        <f>IFERROR(DATE(YEAR(Incoming_Data[[#This Row],[Confirmed Day]]),MONTH(Incoming_Data[[#This Row],[Confirmed Day]]),1),"")</f>
        <v/>
      </c>
      <c r="U2709" s="12">
        <f>IF(ISNUMBER(Incoming_Data[[#This Row],[Completed Day]]),1,0)</f>
        <v>1</v>
      </c>
      <c r="V2709" s="12">
        <f>IF(ISNUMBER(Incoming_Data[[#This Row],[Confirmed Day]]),1,0)</f>
        <v>0</v>
      </c>
      <c r="X2709" t="s">
        <v>1872</v>
      </c>
      <c r="Y2709" s="36">
        <v>41400</v>
      </c>
    </row>
    <row r="2710" spans="2:25" x14ac:dyDescent="0.25">
      <c r="B2710" s="24" t="s">
        <v>35</v>
      </c>
      <c r="C2710" s="24" t="s">
        <v>21</v>
      </c>
      <c r="D2710" s="24" t="s">
        <v>2213</v>
      </c>
      <c r="E2710" s="24" t="s">
        <v>1842</v>
      </c>
      <c r="F2710" s="24" t="s">
        <v>1843</v>
      </c>
      <c r="G2710" s="36">
        <v>41367</v>
      </c>
      <c r="H2710" s="36">
        <v>41367</v>
      </c>
      <c r="I2710" s="12">
        <v>3</v>
      </c>
      <c r="J2710" s="12">
        <v>4</v>
      </c>
      <c r="K2710" s="12">
        <v>4</v>
      </c>
      <c r="L2710" s="24" t="s">
        <v>10597</v>
      </c>
      <c r="M2710" t="str">
        <f>VLOOKUP(LEFT(Incoming_Data[[#This Row],[Object ID]],1),Lookup[#All],2,FALSE)</f>
        <v>Incident</v>
      </c>
      <c r="N2710" s="36">
        <f>IFERROR(VLOOKUP(Incoming_Data[[#This Row],[Object ID]],SP_Data[#All],2,FALSE),"")</f>
        <v>41388</v>
      </c>
      <c r="O2710" s="36">
        <f>IFERROR(VLOOKUP(Incoming_Data[[#This Row],[Object ID]],Finalized_Data[#All],2,FALSE),"")</f>
        <v>41419</v>
      </c>
      <c r="P27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0" s="6">
        <f>IFERROR(DATE(YEAR(Incoming_Data[[#This Row],[Incoming Day]]),MONTH(Incoming_Data[[#This Row],[Incoming Day]]),1),"")</f>
        <v>41365</v>
      </c>
      <c r="R2710" s="3">
        <f>DATE(YEAR(Incoming_Data[[#This Row],[Incoming Day]]),1,1)</f>
        <v>41275</v>
      </c>
      <c r="S2710" s="6">
        <f>IFERROR(DATE(YEAR(Incoming_Data[[#This Row],[Completed Day]]),MONTH(Incoming_Data[[#This Row],[Completed Day]]),1),"")</f>
        <v>41365</v>
      </c>
      <c r="T2710" s="6">
        <f>IFERROR(DATE(YEAR(Incoming_Data[[#This Row],[Confirmed Day]]),MONTH(Incoming_Data[[#This Row],[Confirmed Day]]),1),"")</f>
        <v>41395</v>
      </c>
      <c r="U2710" s="12">
        <f>IF(ISNUMBER(Incoming_Data[[#This Row],[Completed Day]]),1,0)</f>
        <v>1</v>
      </c>
      <c r="V2710" s="12">
        <f>IF(ISNUMBER(Incoming_Data[[#This Row],[Confirmed Day]]),1,0)</f>
        <v>1</v>
      </c>
      <c r="X2710" t="s">
        <v>11927</v>
      </c>
      <c r="Y2710" s="36">
        <v>41403</v>
      </c>
    </row>
    <row r="2711" spans="2:25" x14ac:dyDescent="0.25">
      <c r="B2711" s="24" t="s">
        <v>35</v>
      </c>
      <c r="C2711" s="24" t="s">
        <v>21</v>
      </c>
      <c r="D2711" s="24" t="s">
        <v>2213</v>
      </c>
      <c r="E2711" s="24" t="s">
        <v>1844</v>
      </c>
      <c r="F2711" s="24" t="s">
        <v>1845</v>
      </c>
      <c r="G2711" s="36">
        <v>41368</v>
      </c>
      <c r="H2711" s="36">
        <v>41368</v>
      </c>
      <c r="I2711" s="12">
        <v>3</v>
      </c>
      <c r="J2711" s="12">
        <v>3</v>
      </c>
      <c r="K2711" s="12">
        <v>3</v>
      </c>
      <c r="L2711" s="24" t="s">
        <v>10597</v>
      </c>
      <c r="M2711" t="str">
        <f>VLOOKUP(LEFT(Incoming_Data[[#This Row],[Object ID]],1),Lookup[#All],2,FALSE)</f>
        <v>Incident</v>
      </c>
      <c r="N2711" s="36" t="str">
        <f>IFERROR(VLOOKUP(Incoming_Data[[#This Row],[Object ID]],SP_Data[#All],2,FALSE),"")</f>
        <v/>
      </c>
      <c r="O2711" s="36">
        <f>IFERROR(VLOOKUP(Incoming_Data[[#This Row],[Object ID]],Finalized_Data[#All],2,FALSE),"")</f>
        <v>41400</v>
      </c>
      <c r="P27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711" s="6">
        <f>IFERROR(DATE(YEAR(Incoming_Data[[#This Row],[Incoming Day]]),MONTH(Incoming_Data[[#This Row],[Incoming Day]]),1),"")</f>
        <v>41365</v>
      </c>
      <c r="R2711" s="3">
        <f>DATE(YEAR(Incoming_Data[[#This Row],[Incoming Day]]),1,1)</f>
        <v>41275</v>
      </c>
      <c r="S2711" s="6" t="str">
        <f>IFERROR(DATE(YEAR(Incoming_Data[[#This Row],[Completed Day]]),MONTH(Incoming_Data[[#This Row],[Completed Day]]),1),"")</f>
        <v/>
      </c>
      <c r="T2711" s="6">
        <f>IFERROR(DATE(YEAR(Incoming_Data[[#This Row],[Confirmed Day]]),MONTH(Incoming_Data[[#This Row],[Confirmed Day]]),1),"")</f>
        <v>41395</v>
      </c>
      <c r="U2711" s="12">
        <f>IF(ISNUMBER(Incoming_Data[[#This Row],[Completed Day]]),1,0)</f>
        <v>0</v>
      </c>
      <c r="V2711" s="12">
        <f>IF(ISNUMBER(Incoming_Data[[#This Row],[Confirmed Day]]),1,0)</f>
        <v>1</v>
      </c>
      <c r="X2711" t="s">
        <v>1551</v>
      </c>
      <c r="Y2711" s="36">
        <v>41395</v>
      </c>
    </row>
    <row r="2712" spans="2:25" x14ac:dyDescent="0.25">
      <c r="B2712" s="24" t="s">
        <v>35</v>
      </c>
      <c r="C2712" s="24" t="s">
        <v>21</v>
      </c>
      <c r="D2712" s="24" t="s">
        <v>2213</v>
      </c>
      <c r="E2712" s="24" t="s">
        <v>1846</v>
      </c>
      <c r="F2712" s="24" t="s">
        <v>1847</v>
      </c>
      <c r="G2712" s="36">
        <v>41369</v>
      </c>
      <c r="H2712" s="36">
        <v>41369</v>
      </c>
      <c r="I2712" s="12">
        <v>3</v>
      </c>
      <c r="J2712" s="12">
        <v>4</v>
      </c>
      <c r="K2712" s="12">
        <v>4</v>
      </c>
      <c r="L2712" s="24" t="s">
        <v>10597</v>
      </c>
      <c r="M2712" t="str">
        <f>VLOOKUP(LEFT(Incoming_Data[[#This Row],[Object ID]],1),Lookup[#All],2,FALSE)</f>
        <v>Incident</v>
      </c>
      <c r="N2712" s="36">
        <f>IFERROR(VLOOKUP(Incoming_Data[[#This Row],[Object ID]],SP_Data[#All],2,FALSE),"")</f>
        <v>41402</v>
      </c>
      <c r="O2712" s="36">
        <f>IFERROR(VLOOKUP(Incoming_Data[[#This Row],[Object ID]],Finalized_Data[#All],2,FALSE),"")</f>
        <v>41404</v>
      </c>
      <c r="P27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2" s="6">
        <f>IFERROR(DATE(YEAR(Incoming_Data[[#This Row],[Incoming Day]]),MONTH(Incoming_Data[[#This Row],[Incoming Day]]),1),"")</f>
        <v>41365</v>
      </c>
      <c r="R2712" s="3">
        <f>DATE(YEAR(Incoming_Data[[#This Row],[Incoming Day]]),1,1)</f>
        <v>41275</v>
      </c>
      <c r="S2712" s="6">
        <f>IFERROR(DATE(YEAR(Incoming_Data[[#This Row],[Completed Day]]),MONTH(Incoming_Data[[#This Row],[Completed Day]]),1),"")</f>
        <v>41395</v>
      </c>
      <c r="T2712" s="6">
        <f>IFERROR(DATE(YEAR(Incoming_Data[[#This Row],[Confirmed Day]]),MONTH(Incoming_Data[[#This Row],[Confirmed Day]]),1),"")</f>
        <v>41395</v>
      </c>
      <c r="U2712" s="12">
        <f>IF(ISNUMBER(Incoming_Data[[#This Row],[Completed Day]]),1,0)</f>
        <v>1</v>
      </c>
      <c r="V2712" s="12">
        <f>IF(ISNUMBER(Incoming_Data[[#This Row],[Confirmed Day]]),1,0)</f>
        <v>1</v>
      </c>
      <c r="X2712" t="s">
        <v>2115</v>
      </c>
      <c r="Y2712" s="36">
        <v>41416</v>
      </c>
    </row>
    <row r="2713" spans="2:25" x14ac:dyDescent="0.25">
      <c r="B2713" s="24" t="s">
        <v>35</v>
      </c>
      <c r="C2713" s="24" t="s">
        <v>21</v>
      </c>
      <c r="D2713" s="24" t="s">
        <v>2213</v>
      </c>
      <c r="E2713" s="24" t="s">
        <v>12458</v>
      </c>
      <c r="F2713" s="24" t="s">
        <v>12459</v>
      </c>
      <c r="G2713" s="36">
        <v>41369</v>
      </c>
      <c r="H2713" s="36">
        <v>41369</v>
      </c>
      <c r="I2713" s="12">
        <v>2</v>
      </c>
      <c r="J2713" s="12">
        <v>3</v>
      </c>
      <c r="K2713" s="12">
        <v>3</v>
      </c>
      <c r="L2713" s="24" t="s">
        <v>10625</v>
      </c>
      <c r="M2713" t="str">
        <f>VLOOKUP(LEFT(Incoming_Data[[#This Row],[Object ID]],1),Lookup[#All],2,FALSE)</f>
        <v>Incident</v>
      </c>
      <c r="N2713" s="36">
        <f>IFERROR(VLOOKUP(Incoming_Data[[#This Row],[Object ID]],SP_Data[#All],2,FALSE),"")</f>
        <v>41416</v>
      </c>
      <c r="O2713" s="36" t="str">
        <f>IFERROR(VLOOKUP(Incoming_Data[[#This Row],[Object ID]],Finalized_Data[#All],2,FALSE),"")</f>
        <v/>
      </c>
      <c r="P27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3" s="6">
        <f>IFERROR(DATE(YEAR(Incoming_Data[[#This Row],[Incoming Day]]),MONTH(Incoming_Data[[#This Row],[Incoming Day]]),1),"")</f>
        <v>41365</v>
      </c>
      <c r="R2713" s="3">
        <f>DATE(YEAR(Incoming_Data[[#This Row],[Incoming Day]]),1,1)</f>
        <v>41275</v>
      </c>
      <c r="S2713" s="6">
        <f>IFERROR(DATE(YEAR(Incoming_Data[[#This Row],[Completed Day]]),MONTH(Incoming_Data[[#This Row],[Completed Day]]),1),"")</f>
        <v>41395</v>
      </c>
      <c r="T2713" s="6" t="str">
        <f>IFERROR(DATE(YEAR(Incoming_Data[[#This Row],[Confirmed Day]]),MONTH(Incoming_Data[[#This Row],[Confirmed Day]]),1),"")</f>
        <v/>
      </c>
      <c r="U2713" s="12">
        <f>IF(ISNUMBER(Incoming_Data[[#This Row],[Completed Day]]),1,0)</f>
        <v>1</v>
      </c>
      <c r="V2713" s="12">
        <f>IF(ISNUMBER(Incoming_Data[[#This Row],[Confirmed Day]]),1,0)</f>
        <v>0</v>
      </c>
      <c r="X2713" t="s">
        <v>1230</v>
      </c>
      <c r="Y2713" s="36">
        <v>41394</v>
      </c>
    </row>
    <row r="2714" spans="2:25" x14ac:dyDescent="0.25">
      <c r="B2714" s="24" t="s">
        <v>35</v>
      </c>
      <c r="C2714" s="24" t="s">
        <v>21</v>
      </c>
      <c r="D2714" s="24" t="s">
        <v>2213</v>
      </c>
      <c r="E2714" s="24" t="s">
        <v>1848</v>
      </c>
      <c r="F2714" s="24" t="s">
        <v>1849</v>
      </c>
      <c r="G2714" s="36">
        <v>41369</v>
      </c>
      <c r="H2714" s="36">
        <v>41369</v>
      </c>
      <c r="I2714" s="12">
        <v>3</v>
      </c>
      <c r="J2714" s="12">
        <v>3</v>
      </c>
      <c r="K2714" s="12">
        <v>3</v>
      </c>
      <c r="L2714" s="24" t="s">
        <v>10597</v>
      </c>
      <c r="M2714" t="str">
        <f>VLOOKUP(LEFT(Incoming_Data[[#This Row],[Object ID]],1),Lookup[#All],2,FALSE)</f>
        <v>Incident</v>
      </c>
      <c r="N2714" s="36">
        <f>IFERROR(VLOOKUP(Incoming_Data[[#This Row],[Object ID]],SP_Data[#All],2,FALSE),"")</f>
        <v>41388</v>
      </c>
      <c r="O2714" s="36">
        <f>IFERROR(VLOOKUP(Incoming_Data[[#This Row],[Object ID]],Finalized_Data[#All],2,FALSE),"")</f>
        <v>41419</v>
      </c>
      <c r="P27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4" s="6">
        <f>IFERROR(DATE(YEAR(Incoming_Data[[#This Row],[Incoming Day]]),MONTH(Incoming_Data[[#This Row],[Incoming Day]]),1),"")</f>
        <v>41365</v>
      </c>
      <c r="R2714" s="3">
        <f>DATE(YEAR(Incoming_Data[[#This Row],[Incoming Day]]),1,1)</f>
        <v>41275</v>
      </c>
      <c r="S2714" s="6">
        <f>IFERROR(DATE(YEAR(Incoming_Data[[#This Row],[Completed Day]]),MONTH(Incoming_Data[[#This Row],[Completed Day]]),1),"")</f>
        <v>41365</v>
      </c>
      <c r="T2714" s="6">
        <f>IFERROR(DATE(YEAR(Incoming_Data[[#This Row],[Confirmed Day]]),MONTH(Incoming_Data[[#This Row],[Confirmed Day]]),1),"")</f>
        <v>41395</v>
      </c>
      <c r="U2714" s="12">
        <f>IF(ISNUMBER(Incoming_Data[[#This Row],[Completed Day]]),1,0)</f>
        <v>1</v>
      </c>
      <c r="V2714" s="12">
        <f>IF(ISNUMBER(Incoming_Data[[#This Row],[Confirmed Day]]),1,0)</f>
        <v>1</v>
      </c>
      <c r="X2714" t="s">
        <v>10641</v>
      </c>
      <c r="Y2714" s="36">
        <v>41402</v>
      </c>
    </row>
    <row r="2715" spans="2:25" x14ac:dyDescent="0.25">
      <c r="B2715" s="24" t="s">
        <v>35</v>
      </c>
      <c r="C2715" s="24" t="s">
        <v>21</v>
      </c>
      <c r="D2715" s="24" t="s">
        <v>2213</v>
      </c>
      <c r="E2715" s="24" t="s">
        <v>1850</v>
      </c>
      <c r="F2715" s="24" t="s">
        <v>1851</v>
      </c>
      <c r="G2715" s="36">
        <v>41375</v>
      </c>
      <c r="H2715" s="36">
        <v>41375</v>
      </c>
      <c r="I2715" s="12">
        <v>1</v>
      </c>
      <c r="J2715" s="12">
        <v>3</v>
      </c>
      <c r="K2715" s="12">
        <v>2</v>
      </c>
      <c r="L2715" s="24" t="s">
        <v>10597</v>
      </c>
      <c r="M2715" t="str">
        <f>VLOOKUP(LEFT(Incoming_Data[[#This Row],[Object ID]],1),Lookup[#All],2,FALSE)</f>
        <v>Incident</v>
      </c>
      <c r="N2715" s="36">
        <f>IFERROR(VLOOKUP(Incoming_Data[[#This Row],[Object ID]],SP_Data[#All],2,FALSE),"")</f>
        <v>41409</v>
      </c>
      <c r="O2715" s="36">
        <f>IFERROR(VLOOKUP(Incoming_Data[[#This Row],[Object ID]],Finalized_Data[#All],2,FALSE),"")</f>
        <v>41415</v>
      </c>
      <c r="P27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5" s="6">
        <f>IFERROR(DATE(YEAR(Incoming_Data[[#This Row],[Incoming Day]]),MONTH(Incoming_Data[[#This Row],[Incoming Day]]),1),"")</f>
        <v>41365</v>
      </c>
      <c r="R2715" s="3">
        <f>DATE(YEAR(Incoming_Data[[#This Row],[Incoming Day]]),1,1)</f>
        <v>41275</v>
      </c>
      <c r="S2715" s="6">
        <f>IFERROR(DATE(YEAR(Incoming_Data[[#This Row],[Completed Day]]),MONTH(Incoming_Data[[#This Row],[Completed Day]]),1),"")</f>
        <v>41395</v>
      </c>
      <c r="T2715" s="6">
        <f>IFERROR(DATE(YEAR(Incoming_Data[[#This Row],[Confirmed Day]]),MONTH(Incoming_Data[[#This Row],[Confirmed Day]]),1),"")</f>
        <v>41395</v>
      </c>
      <c r="U2715" s="12">
        <f>IF(ISNUMBER(Incoming_Data[[#This Row],[Completed Day]]),1,0)</f>
        <v>1</v>
      </c>
      <c r="V2715" s="12">
        <f>IF(ISNUMBER(Incoming_Data[[#This Row],[Confirmed Day]]),1,0)</f>
        <v>1</v>
      </c>
      <c r="X2715" t="s">
        <v>1232</v>
      </c>
      <c r="Y2715" s="36">
        <v>41396</v>
      </c>
    </row>
    <row r="2716" spans="2:25" x14ac:dyDescent="0.25">
      <c r="B2716" s="24" t="s">
        <v>35</v>
      </c>
      <c r="C2716" s="24" t="s">
        <v>21</v>
      </c>
      <c r="D2716" s="24" t="s">
        <v>2213</v>
      </c>
      <c r="E2716" s="24" t="s">
        <v>1854</v>
      </c>
      <c r="F2716" s="24" t="s">
        <v>1855</v>
      </c>
      <c r="G2716" s="36">
        <v>41379</v>
      </c>
      <c r="H2716" s="36">
        <v>41379</v>
      </c>
      <c r="I2716" s="12">
        <v>1</v>
      </c>
      <c r="J2716" s="12">
        <v>2</v>
      </c>
      <c r="K2716" s="12">
        <v>1</v>
      </c>
      <c r="L2716" s="24" t="s">
        <v>10597</v>
      </c>
      <c r="M2716" t="str">
        <f>VLOOKUP(LEFT(Incoming_Data[[#This Row],[Object ID]],1),Lookup[#All],2,FALSE)</f>
        <v>Incident</v>
      </c>
      <c r="N2716" s="36">
        <f>IFERROR(VLOOKUP(Incoming_Data[[#This Row],[Object ID]],SP_Data[#All],2,FALSE),"")</f>
        <v>41383</v>
      </c>
      <c r="O2716" s="36">
        <f>IFERROR(VLOOKUP(Incoming_Data[[#This Row],[Object ID]],Finalized_Data[#All],2,FALSE),"")</f>
        <v>41414</v>
      </c>
      <c r="P27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6" s="6">
        <f>IFERROR(DATE(YEAR(Incoming_Data[[#This Row],[Incoming Day]]),MONTH(Incoming_Data[[#This Row],[Incoming Day]]),1),"")</f>
        <v>41365</v>
      </c>
      <c r="R2716" s="3">
        <f>DATE(YEAR(Incoming_Data[[#This Row],[Incoming Day]]),1,1)</f>
        <v>41275</v>
      </c>
      <c r="S2716" s="6">
        <f>IFERROR(DATE(YEAR(Incoming_Data[[#This Row],[Completed Day]]),MONTH(Incoming_Data[[#This Row],[Completed Day]]),1),"")</f>
        <v>41365</v>
      </c>
      <c r="T2716" s="6">
        <f>IFERROR(DATE(YEAR(Incoming_Data[[#This Row],[Confirmed Day]]),MONTH(Incoming_Data[[#This Row],[Confirmed Day]]),1),"")</f>
        <v>41395</v>
      </c>
      <c r="U2716" s="12">
        <f>IF(ISNUMBER(Incoming_Data[[#This Row],[Completed Day]]),1,0)</f>
        <v>1</v>
      </c>
      <c r="V2716" s="12">
        <f>IF(ISNUMBER(Incoming_Data[[#This Row],[Confirmed Day]]),1,0)</f>
        <v>1</v>
      </c>
      <c r="X2716" t="s">
        <v>1552</v>
      </c>
      <c r="Y2716" s="36">
        <v>41397</v>
      </c>
    </row>
    <row r="2717" spans="2:25" x14ac:dyDescent="0.25">
      <c r="B2717" s="24" t="s">
        <v>35</v>
      </c>
      <c r="C2717" s="24" t="s">
        <v>21</v>
      </c>
      <c r="D2717" s="24" t="s">
        <v>2213</v>
      </c>
      <c r="E2717" s="24" t="s">
        <v>1856</v>
      </c>
      <c r="F2717" s="24" t="s">
        <v>1857</v>
      </c>
      <c r="G2717" s="36">
        <v>41380</v>
      </c>
      <c r="H2717" s="36">
        <v>41380</v>
      </c>
      <c r="I2717" s="12">
        <v>3</v>
      </c>
      <c r="J2717" s="12">
        <v>4</v>
      </c>
      <c r="K2717" s="12">
        <v>4</v>
      </c>
      <c r="L2717" s="24" t="s">
        <v>10597</v>
      </c>
      <c r="M2717" t="str">
        <f>VLOOKUP(LEFT(Incoming_Data[[#This Row],[Object ID]],1),Lookup[#All],2,FALSE)</f>
        <v>Incident</v>
      </c>
      <c r="N2717" s="36">
        <f>IFERROR(VLOOKUP(Incoming_Data[[#This Row],[Object ID]],SP_Data[#All],2,FALSE),"")</f>
        <v>41387</v>
      </c>
      <c r="O2717" s="36">
        <f>IFERROR(VLOOKUP(Incoming_Data[[#This Row],[Object ID]],Finalized_Data[#All],2,FALSE),"")</f>
        <v>41418</v>
      </c>
      <c r="P27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7" s="6">
        <f>IFERROR(DATE(YEAR(Incoming_Data[[#This Row],[Incoming Day]]),MONTH(Incoming_Data[[#This Row],[Incoming Day]]),1),"")</f>
        <v>41365</v>
      </c>
      <c r="R2717" s="3">
        <f>DATE(YEAR(Incoming_Data[[#This Row],[Incoming Day]]),1,1)</f>
        <v>41275</v>
      </c>
      <c r="S2717" s="6">
        <f>IFERROR(DATE(YEAR(Incoming_Data[[#This Row],[Completed Day]]),MONTH(Incoming_Data[[#This Row],[Completed Day]]),1),"")</f>
        <v>41365</v>
      </c>
      <c r="T2717" s="6">
        <f>IFERROR(DATE(YEAR(Incoming_Data[[#This Row],[Confirmed Day]]),MONTH(Incoming_Data[[#This Row],[Confirmed Day]]),1),"")</f>
        <v>41395</v>
      </c>
      <c r="U2717" s="12">
        <f>IF(ISNUMBER(Incoming_Data[[#This Row],[Completed Day]]),1,0)</f>
        <v>1</v>
      </c>
      <c r="V2717" s="12">
        <f>IF(ISNUMBER(Incoming_Data[[#This Row],[Confirmed Day]]),1,0)</f>
        <v>1</v>
      </c>
      <c r="X2717" t="s">
        <v>1717</v>
      </c>
      <c r="Y2717" s="36">
        <v>41396</v>
      </c>
    </row>
    <row r="2718" spans="2:25" x14ac:dyDescent="0.25">
      <c r="B2718" s="24" t="s">
        <v>35</v>
      </c>
      <c r="C2718" s="24" t="s">
        <v>21</v>
      </c>
      <c r="D2718" s="24" t="s">
        <v>2213</v>
      </c>
      <c r="E2718" s="24" t="s">
        <v>1858</v>
      </c>
      <c r="F2718" s="24" t="s">
        <v>1859</v>
      </c>
      <c r="G2718" s="36">
        <v>41380</v>
      </c>
      <c r="H2718" s="36">
        <v>41380</v>
      </c>
      <c r="I2718" s="12">
        <v>3</v>
      </c>
      <c r="J2718" s="12">
        <v>3</v>
      </c>
      <c r="K2718" s="12">
        <v>3</v>
      </c>
      <c r="L2718" s="24" t="s">
        <v>10597</v>
      </c>
      <c r="M2718" t="str">
        <f>VLOOKUP(LEFT(Incoming_Data[[#This Row],[Object ID]],1),Lookup[#All],2,FALSE)</f>
        <v>Incident</v>
      </c>
      <c r="N2718" s="36">
        <f>IFERROR(VLOOKUP(Incoming_Data[[#This Row],[Object ID]],SP_Data[#All],2,FALSE),"")</f>
        <v>41388</v>
      </c>
      <c r="O2718" s="36">
        <f>IFERROR(VLOOKUP(Incoming_Data[[#This Row],[Object ID]],Finalized_Data[#All],2,FALSE),"")</f>
        <v>41419</v>
      </c>
      <c r="P27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8" s="6">
        <f>IFERROR(DATE(YEAR(Incoming_Data[[#This Row],[Incoming Day]]),MONTH(Incoming_Data[[#This Row],[Incoming Day]]),1),"")</f>
        <v>41365</v>
      </c>
      <c r="R2718" s="3">
        <f>DATE(YEAR(Incoming_Data[[#This Row],[Incoming Day]]),1,1)</f>
        <v>41275</v>
      </c>
      <c r="S2718" s="6">
        <f>IFERROR(DATE(YEAR(Incoming_Data[[#This Row],[Completed Day]]),MONTH(Incoming_Data[[#This Row],[Completed Day]]),1),"")</f>
        <v>41365</v>
      </c>
      <c r="T2718" s="6">
        <f>IFERROR(DATE(YEAR(Incoming_Data[[#This Row],[Confirmed Day]]),MONTH(Incoming_Data[[#This Row],[Confirmed Day]]),1),"")</f>
        <v>41395</v>
      </c>
      <c r="U2718" s="12">
        <f>IF(ISNUMBER(Incoming_Data[[#This Row],[Completed Day]]),1,0)</f>
        <v>1</v>
      </c>
      <c r="V2718" s="12">
        <f>IF(ISNUMBER(Incoming_Data[[#This Row],[Confirmed Day]]),1,0)</f>
        <v>1</v>
      </c>
      <c r="X2718" t="s">
        <v>1554</v>
      </c>
      <c r="Y2718" s="36">
        <v>41394</v>
      </c>
    </row>
    <row r="2719" spans="2:25" x14ac:dyDescent="0.25">
      <c r="B2719" s="24" t="s">
        <v>35</v>
      </c>
      <c r="C2719" s="24" t="s">
        <v>21</v>
      </c>
      <c r="D2719" s="24" t="s">
        <v>2213</v>
      </c>
      <c r="E2719" s="24" t="s">
        <v>1860</v>
      </c>
      <c r="F2719" s="24" t="s">
        <v>1861</v>
      </c>
      <c r="G2719" s="36">
        <v>41382</v>
      </c>
      <c r="H2719" s="36">
        <v>41382</v>
      </c>
      <c r="I2719" s="12">
        <v>3</v>
      </c>
      <c r="J2719" s="12">
        <v>3</v>
      </c>
      <c r="K2719" s="12">
        <v>3</v>
      </c>
      <c r="L2719" s="24" t="s">
        <v>10597</v>
      </c>
      <c r="M2719" t="str">
        <f>VLOOKUP(LEFT(Incoming_Data[[#This Row],[Object ID]],1),Lookup[#All],2,FALSE)</f>
        <v>Incident</v>
      </c>
      <c r="N2719" s="36">
        <f>IFERROR(VLOOKUP(Incoming_Data[[#This Row],[Object ID]],SP_Data[#All],2,FALSE),"")</f>
        <v>41389</v>
      </c>
      <c r="O2719" s="36">
        <f>IFERROR(VLOOKUP(Incoming_Data[[#This Row],[Object ID]],Finalized_Data[#All],2,FALSE),"")</f>
        <v>41389</v>
      </c>
      <c r="P27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19" s="6">
        <f>IFERROR(DATE(YEAR(Incoming_Data[[#This Row],[Incoming Day]]),MONTH(Incoming_Data[[#This Row],[Incoming Day]]),1),"")</f>
        <v>41365</v>
      </c>
      <c r="R2719" s="3">
        <f>DATE(YEAR(Incoming_Data[[#This Row],[Incoming Day]]),1,1)</f>
        <v>41275</v>
      </c>
      <c r="S2719" s="6">
        <f>IFERROR(DATE(YEAR(Incoming_Data[[#This Row],[Completed Day]]),MONTH(Incoming_Data[[#This Row],[Completed Day]]),1),"")</f>
        <v>41365</v>
      </c>
      <c r="T2719" s="6">
        <f>IFERROR(DATE(YEAR(Incoming_Data[[#This Row],[Confirmed Day]]),MONTH(Incoming_Data[[#This Row],[Confirmed Day]]),1),"")</f>
        <v>41365</v>
      </c>
      <c r="U2719" s="12">
        <f>IF(ISNUMBER(Incoming_Data[[#This Row],[Completed Day]]),1,0)</f>
        <v>1</v>
      </c>
      <c r="V2719" s="12">
        <f>IF(ISNUMBER(Incoming_Data[[#This Row],[Confirmed Day]]),1,0)</f>
        <v>1</v>
      </c>
      <c r="X2719" t="s">
        <v>1234</v>
      </c>
      <c r="Y2719" s="36">
        <v>41403</v>
      </c>
    </row>
    <row r="2720" spans="2:25" x14ac:dyDescent="0.25">
      <c r="B2720" s="24" t="s">
        <v>35</v>
      </c>
      <c r="C2720" s="24" t="s">
        <v>21</v>
      </c>
      <c r="D2720" s="24" t="s">
        <v>2213</v>
      </c>
      <c r="E2720" s="24" t="s">
        <v>1862</v>
      </c>
      <c r="F2720" s="24" t="s">
        <v>1863</v>
      </c>
      <c r="G2720" s="36">
        <v>41382</v>
      </c>
      <c r="H2720" s="36">
        <v>41382</v>
      </c>
      <c r="I2720" s="12">
        <v>3</v>
      </c>
      <c r="J2720" s="12">
        <v>3</v>
      </c>
      <c r="K2720" s="12">
        <v>3</v>
      </c>
      <c r="L2720" s="24" t="s">
        <v>10597</v>
      </c>
      <c r="M2720" t="str">
        <f>VLOOKUP(LEFT(Incoming_Data[[#This Row],[Object ID]],1),Lookup[#All],2,FALSE)</f>
        <v>Incident</v>
      </c>
      <c r="N2720" s="36">
        <f>IFERROR(VLOOKUP(Incoming_Data[[#This Row],[Object ID]],SP_Data[#All],2,FALSE),"")</f>
        <v>41388</v>
      </c>
      <c r="O2720" s="36">
        <f>IFERROR(VLOOKUP(Incoming_Data[[#This Row],[Object ID]],Finalized_Data[#All],2,FALSE),"")</f>
        <v>41388</v>
      </c>
      <c r="P27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0" s="6">
        <f>IFERROR(DATE(YEAR(Incoming_Data[[#This Row],[Incoming Day]]),MONTH(Incoming_Data[[#This Row],[Incoming Day]]),1),"")</f>
        <v>41365</v>
      </c>
      <c r="R2720" s="3">
        <f>DATE(YEAR(Incoming_Data[[#This Row],[Incoming Day]]),1,1)</f>
        <v>41275</v>
      </c>
      <c r="S2720" s="6">
        <f>IFERROR(DATE(YEAR(Incoming_Data[[#This Row],[Completed Day]]),MONTH(Incoming_Data[[#This Row],[Completed Day]]),1),"")</f>
        <v>41365</v>
      </c>
      <c r="T2720" s="6">
        <f>IFERROR(DATE(YEAR(Incoming_Data[[#This Row],[Confirmed Day]]),MONTH(Incoming_Data[[#This Row],[Confirmed Day]]),1),"")</f>
        <v>41365</v>
      </c>
      <c r="U2720" s="12">
        <f>IF(ISNUMBER(Incoming_Data[[#This Row],[Completed Day]]),1,0)</f>
        <v>1</v>
      </c>
      <c r="V2720" s="12">
        <f>IF(ISNUMBER(Incoming_Data[[#This Row],[Confirmed Day]]),1,0)</f>
        <v>1</v>
      </c>
      <c r="X2720" t="s">
        <v>1236</v>
      </c>
      <c r="Y2720" s="36">
        <v>41402</v>
      </c>
    </row>
    <row r="2721" spans="2:25" x14ac:dyDescent="0.25">
      <c r="B2721" s="24" t="s">
        <v>35</v>
      </c>
      <c r="C2721" s="24" t="s">
        <v>21</v>
      </c>
      <c r="D2721" s="24" t="s">
        <v>2213</v>
      </c>
      <c r="E2721" s="24" t="s">
        <v>1866</v>
      </c>
      <c r="F2721" s="24" t="s">
        <v>1867</v>
      </c>
      <c r="G2721" s="36">
        <v>41388</v>
      </c>
      <c r="H2721" s="36">
        <v>41388</v>
      </c>
      <c r="I2721" s="12">
        <v>3</v>
      </c>
      <c r="J2721" s="12">
        <v>3</v>
      </c>
      <c r="K2721" s="12">
        <v>3</v>
      </c>
      <c r="L2721" s="24" t="s">
        <v>10597</v>
      </c>
      <c r="M2721" t="str">
        <f>VLOOKUP(LEFT(Incoming_Data[[#This Row],[Object ID]],1),Lookup[#All],2,FALSE)</f>
        <v>Incident</v>
      </c>
      <c r="N2721" s="36">
        <f>IFERROR(VLOOKUP(Incoming_Data[[#This Row],[Object ID]],SP_Data[#All],2,FALSE),"")</f>
        <v>41389</v>
      </c>
      <c r="O2721" s="36">
        <f>IFERROR(VLOOKUP(Incoming_Data[[#This Row],[Object ID]],Finalized_Data[#All],2,FALSE),"")</f>
        <v>41389</v>
      </c>
      <c r="P27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1" s="6">
        <f>IFERROR(DATE(YEAR(Incoming_Data[[#This Row],[Incoming Day]]),MONTH(Incoming_Data[[#This Row],[Incoming Day]]),1),"")</f>
        <v>41365</v>
      </c>
      <c r="R2721" s="3">
        <f>DATE(YEAR(Incoming_Data[[#This Row],[Incoming Day]]),1,1)</f>
        <v>41275</v>
      </c>
      <c r="S2721" s="6">
        <f>IFERROR(DATE(YEAR(Incoming_Data[[#This Row],[Completed Day]]),MONTH(Incoming_Data[[#This Row],[Completed Day]]),1),"")</f>
        <v>41365</v>
      </c>
      <c r="T2721" s="6">
        <f>IFERROR(DATE(YEAR(Incoming_Data[[#This Row],[Confirmed Day]]),MONTH(Incoming_Data[[#This Row],[Confirmed Day]]),1),"")</f>
        <v>41365</v>
      </c>
      <c r="U2721" s="12">
        <f>IF(ISNUMBER(Incoming_Data[[#This Row],[Completed Day]]),1,0)</f>
        <v>1</v>
      </c>
      <c r="V2721" s="12">
        <f>IF(ISNUMBER(Incoming_Data[[#This Row],[Confirmed Day]]),1,0)</f>
        <v>1</v>
      </c>
      <c r="X2721" t="s">
        <v>1238</v>
      </c>
      <c r="Y2721" s="36">
        <v>41396</v>
      </c>
    </row>
    <row r="2722" spans="2:25" x14ac:dyDescent="0.25">
      <c r="B2722" s="24" t="s">
        <v>35</v>
      </c>
      <c r="C2722" s="24" t="s">
        <v>21</v>
      </c>
      <c r="D2722" s="24" t="s">
        <v>2213</v>
      </c>
      <c r="E2722" s="24" t="s">
        <v>1868</v>
      </c>
      <c r="F2722" s="24" t="s">
        <v>1869</v>
      </c>
      <c r="G2722" s="36">
        <v>41388</v>
      </c>
      <c r="H2722" s="36">
        <v>41388</v>
      </c>
      <c r="I2722" s="12">
        <v>3</v>
      </c>
      <c r="J2722" s="12">
        <v>3</v>
      </c>
      <c r="K2722" s="12">
        <v>3</v>
      </c>
      <c r="L2722" s="24" t="s">
        <v>10597</v>
      </c>
      <c r="M2722" t="str">
        <f>VLOOKUP(LEFT(Incoming_Data[[#This Row],[Object ID]],1),Lookup[#All],2,FALSE)</f>
        <v>Incident</v>
      </c>
      <c r="N2722" s="36">
        <f>IFERROR(VLOOKUP(Incoming_Data[[#This Row],[Object ID]],SP_Data[#All],2,FALSE),"")</f>
        <v>41388</v>
      </c>
      <c r="O2722" s="36">
        <f>IFERROR(VLOOKUP(Incoming_Data[[#This Row],[Object ID]],Finalized_Data[#All],2,FALSE),"")</f>
        <v>41419</v>
      </c>
      <c r="P27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2" s="6">
        <f>IFERROR(DATE(YEAR(Incoming_Data[[#This Row],[Incoming Day]]),MONTH(Incoming_Data[[#This Row],[Incoming Day]]),1),"")</f>
        <v>41365</v>
      </c>
      <c r="R2722" s="3">
        <f>DATE(YEAR(Incoming_Data[[#This Row],[Incoming Day]]),1,1)</f>
        <v>41275</v>
      </c>
      <c r="S2722" s="6">
        <f>IFERROR(DATE(YEAR(Incoming_Data[[#This Row],[Completed Day]]),MONTH(Incoming_Data[[#This Row],[Completed Day]]),1),"")</f>
        <v>41365</v>
      </c>
      <c r="T2722" s="6">
        <f>IFERROR(DATE(YEAR(Incoming_Data[[#This Row],[Confirmed Day]]),MONTH(Incoming_Data[[#This Row],[Confirmed Day]]),1),"")</f>
        <v>41395</v>
      </c>
      <c r="U2722" s="12">
        <f>IF(ISNUMBER(Incoming_Data[[#This Row],[Completed Day]]),1,0)</f>
        <v>1</v>
      </c>
      <c r="V2722" s="12">
        <f>IF(ISNUMBER(Incoming_Data[[#This Row],[Confirmed Day]]),1,0)</f>
        <v>1</v>
      </c>
      <c r="X2722" t="s">
        <v>1240</v>
      </c>
      <c r="Y2722" s="36">
        <v>41395</v>
      </c>
    </row>
    <row r="2723" spans="2:25" x14ac:dyDescent="0.25">
      <c r="B2723" s="24" t="s">
        <v>35</v>
      </c>
      <c r="C2723" s="24" t="s">
        <v>21</v>
      </c>
      <c r="D2723" s="24" t="s">
        <v>2213</v>
      </c>
      <c r="E2723" s="24" t="s">
        <v>1870</v>
      </c>
      <c r="F2723" s="24" t="s">
        <v>1871</v>
      </c>
      <c r="G2723" s="36">
        <v>41394</v>
      </c>
      <c r="H2723" s="36">
        <v>41394</v>
      </c>
      <c r="I2723" s="12">
        <v>2</v>
      </c>
      <c r="J2723" s="12">
        <v>3</v>
      </c>
      <c r="K2723" s="12">
        <v>3</v>
      </c>
      <c r="L2723" s="24" t="s">
        <v>10597</v>
      </c>
      <c r="M2723" t="str">
        <f>VLOOKUP(LEFT(Incoming_Data[[#This Row],[Object ID]],1),Lookup[#All],2,FALSE)</f>
        <v>Incident</v>
      </c>
      <c r="N2723" s="36">
        <f>IFERROR(VLOOKUP(Incoming_Data[[#This Row],[Object ID]],SP_Data[#All],2,FALSE),"")</f>
        <v>41397</v>
      </c>
      <c r="O2723" s="36">
        <f>IFERROR(VLOOKUP(Incoming_Data[[#This Row],[Object ID]],Finalized_Data[#All],2,FALSE),"")</f>
        <v>41428</v>
      </c>
      <c r="P27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3" s="6">
        <f>IFERROR(DATE(YEAR(Incoming_Data[[#This Row],[Incoming Day]]),MONTH(Incoming_Data[[#This Row],[Incoming Day]]),1),"")</f>
        <v>41365</v>
      </c>
      <c r="R2723" s="3">
        <f>DATE(YEAR(Incoming_Data[[#This Row],[Incoming Day]]),1,1)</f>
        <v>41275</v>
      </c>
      <c r="S2723" s="6">
        <f>IFERROR(DATE(YEAR(Incoming_Data[[#This Row],[Completed Day]]),MONTH(Incoming_Data[[#This Row],[Completed Day]]),1),"")</f>
        <v>41395</v>
      </c>
      <c r="T2723" s="6">
        <f>IFERROR(DATE(YEAR(Incoming_Data[[#This Row],[Confirmed Day]]),MONTH(Incoming_Data[[#This Row],[Confirmed Day]]),1),"")</f>
        <v>41426</v>
      </c>
      <c r="U2723" s="12">
        <f>IF(ISNUMBER(Incoming_Data[[#This Row],[Completed Day]]),1,0)</f>
        <v>1</v>
      </c>
      <c r="V2723" s="12">
        <f>IF(ISNUMBER(Incoming_Data[[#This Row],[Confirmed Day]]),1,0)</f>
        <v>1</v>
      </c>
      <c r="X2723" t="s">
        <v>1719</v>
      </c>
      <c r="Y2723" s="36">
        <v>41396</v>
      </c>
    </row>
    <row r="2724" spans="2:25" x14ac:dyDescent="0.25">
      <c r="B2724" s="24" t="s">
        <v>35</v>
      </c>
      <c r="C2724" s="24" t="s">
        <v>21</v>
      </c>
      <c r="D2724" s="24" t="s">
        <v>2213</v>
      </c>
      <c r="E2724" s="24" t="s">
        <v>12460</v>
      </c>
      <c r="F2724" s="24" t="s">
        <v>12461</v>
      </c>
      <c r="G2724" s="36">
        <v>41394</v>
      </c>
      <c r="H2724" s="36">
        <v>41394</v>
      </c>
      <c r="I2724" s="12">
        <v>3</v>
      </c>
      <c r="J2724" s="12">
        <v>3</v>
      </c>
      <c r="K2724" s="12">
        <v>3</v>
      </c>
      <c r="L2724" s="24" t="s">
        <v>10625</v>
      </c>
      <c r="M2724" t="str">
        <f>VLOOKUP(LEFT(Incoming_Data[[#This Row],[Object ID]],1),Lookup[#All],2,FALSE)</f>
        <v>Incident</v>
      </c>
      <c r="N2724" s="36">
        <f>IFERROR(VLOOKUP(Incoming_Data[[#This Row],[Object ID]],SP_Data[#All],2,FALSE),"")</f>
        <v>41400</v>
      </c>
      <c r="O2724" s="36" t="str">
        <f>IFERROR(VLOOKUP(Incoming_Data[[#This Row],[Object ID]],Finalized_Data[#All],2,FALSE),"")</f>
        <v/>
      </c>
      <c r="P27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4" s="6">
        <f>IFERROR(DATE(YEAR(Incoming_Data[[#This Row],[Incoming Day]]),MONTH(Incoming_Data[[#This Row],[Incoming Day]]),1),"")</f>
        <v>41365</v>
      </c>
      <c r="R2724" s="3">
        <f>DATE(YEAR(Incoming_Data[[#This Row],[Incoming Day]]),1,1)</f>
        <v>41275</v>
      </c>
      <c r="S2724" s="6">
        <f>IFERROR(DATE(YEAR(Incoming_Data[[#This Row],[Completed Day]]),MONTH(Incoming_Data[[#This Row],[Completed Day]]),1),"")</f>
        <v>41395</v>
      </c>
      <c r="T2724" s="6" t="str">
        <f>IFERROR(DATE(YEAR(Incoming_Data[[#This Row],[Confirmed Day]]),MONTH(Incoming_Data[[#This Row],[Confirmed Day]]),1),"")</f>
        <v/>
      </c>
      <c r="U2724" s="12">
        <f>IF(ISNUMBER(Incoming_Data[[#This Row],[Completed Day]]),1,0)</f>
        <v>1</v>
      </c>
      <c r="V2724" s="12">
        <f>IF(ISNUMBER(Incoming_Data[[#This Row],[Confirmed Day]]),1,0)</f>
        <v>0</v>
      </c>
      <c r="X2724" t="s">
        <v>11720</v>
      </c>
      <c r="Y2724" s="36">
        <v>41403</v>
      </c>
    </row>
    <row r="2725" spans="2:25" x14ac:dyDescent="0.25">
      <c r="B2725" s="24" t="s">
        <v>35</v>
      </c>
      <c r="C2725" s="24" t="s">
        <v>21</v>
      </c>
      <c r="D2725" s="24" t="s">
        <v>2213</v>
      </c>
      <c r="E2725" s="24" t="s">
        <v>1872</v>
      </c>
      <c r="F2725" s="24" t="s">
        <v>1873</v>
      </c>
      <c r="G2725" s="36">
        <v>41394</v>
      </c>
      <c r="H2725" s="36">
        <v>41394</v>
      </c>
      <c r="I2725" s="12">
        <v>3</v>
      </c>
      <c r="J2725" s="12">
        <v>4</v>
      </c>
      <c r="K2725" s="12">
        <v>4</v>
      </c>
      <c r="L2725" s="24" t="s">
        <v>10597</v>
      </c>
      <c r="M2725" t="str">
        <f>VLOOKUP(LEFT(Incoming_Data[[#This Row],[Object ID]],1),Lookup[#All],2,FALSE)</f>
        <v>Incident</v>
      </c>
      <c r="N2725" s="36">
        <f>IFERROR(VLOOKUP(Incoming_Data[[#This Row],[Object ID]],SP_Data[#All],2,FALSE),"")</f>
        <v>41400</v>
      </c>
      <c r="O2725" s="36">
        <f>IFERROR(VLOOKUP(Incoming_Data[[#This Row],[Object ID]],Finalized_Data[#All],2,FALSE),"")</f>
        <v>41400</v>
      </c>
      <c r="P27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5" s="6">
        <f>IFERROR(DATE(YEAR(Incoming_Data[[#This Row],[Incoming Day]]),MONTH(Incoming_Data[[#This Row],[Incoming Day]]),1),"")</f>
        <v>41365</v>
      </c>
      <c r="R2725" s="3">
        <f>DATE(YEAR(Incoming_Data[[#This Row],[Incoming Day]]),1,1)</f>
        <v>41275</v>
      </c>
      <c r="S2725" s="6">
        <f>IFERROR(DATE(YEAR(Incoming_Data[[#This Row],[Completed Day]]),MONTH(Incoming_Data[[#This Row],[Completed Day]]),1),"")</f>
        <v>41395</v>
      </c>
      <c r="T2725" s="6">
        <f>IFERROR(DATE(YEAR(Incoming_Data[[#This Row],[Confirmed Day]]),MONTH(Incoming_Data[[#This Row],[Confirmed Day]]),1),"")</f>
        <v>41395</v>
      </c>
      <c r="U2725" s="12">
        <f>IF(ISNUMBER(Incoming_Data[[#This Row],[Completed Day]]),1,0)</f>
        <v>1</v>
      </c>
      <c r="V2725" s="12">
        <f>IF(ISNUMBER(Incoming_Data[[#This Row],[Confirmed Day]]),1,0)</f>
        <v>1</v>
      </c>
      <c r="X2725" t="s">
        <v>12323</v>
      </c>
      <c r="Y2725" s="36">
        <v>41401</v>
      </c>
    </row>
    <row r="2726" spans="2:25" x14ac:dyDescent="0.25">
      <c r="B2726" s="24" t="s">
        <v>35</v>
      </c>
      <c r="C2726" s="24" t="s">
        <v>21</v>
      </c>
      <c r="D2726" s="24" t="s">
        <v>2213</v>
      </c>
      <c r="E2726" s="24" t="s">
        <v>1874</v>
      </c>
      <c r="F2726" s="24" t="s">
        <v>1875</v>
      </c>
      <c r="G2726" s="36">
        <v>41396</v>
      </c>
      <c r="H2726" s="36">
        <v>41396</v>
      </c>
      <c r="I2726" s="12">
        <v>4</v>
      </c>
      <c r="J2726" s="12">
        <v>3</v>
      </c>
      <c r="K2726" s="12">
        <v>3</v>
      </c>
      <c r="L2726" s="24" t="s">
        <v>10597</v>
      </c>
      <c r="M2726" t="str">
        <f>VLOOKUP(LEFT(Incoming_Data[[#This Row],[Object ID]],1),Lookup[#All],2,FALSE)</f>
        <v>Incident</v>
      </c>
      <c r="N2726" s="36">
        <f>IFERROR(VLOOKUP(Incoming_Data[[#This Row],[Object ID]],SP_Data[#All],2,FALSE),"")</f>
        <v>41396</v>
      </c>
      <c r="O2726" s="36">
        <f>IFERROR(VLOOKUP(Incoming_Data[[#This Row],[Object ID]],Finalized_Data[#All],2,FALSE),"")</f>
        <v>41427</v>
      </c>
      <c r="P27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6" s="6">
        <f>IFERROR(DATE(YEAR(Incoming_Data[[#This Row],[Incoming Day]]),MONTH(Incoming_Data[[#This Row],[Incoming Day]]),1),"")</f>
        <v>41395</v>
      </c>
      <c r="R2726" s="3">
        <f>DATE(YEAR(Incoming_Data[[#This Row],[Incoming Day]]),1,1)</f>
        <v>41275</v>
      </c>
      <c r="S2726" s="6">
        <f>IFERROR(DATE(YEAR(Incoming_Data[[#This Row],[Completed Day]]),MONTH(Incoming_Data[[#This Row],[Completed Day]]),1),"")</f>
        <v>41395</v>
      </c>
      <c r="T2726" s="6">
        <f>IFERROR(DATE(YEAR(Incoming_Data[[#This Row],[Confirmed Day]]),MONTH(Incoming_Data[[#This Row],[Confirmed Day]]),1),"")</f>
        <v>41426</v>
      </c>
      <c r="U2726" s="12">
        <f>IF(ISNUMBER(Incoming_Data[[#This Row],[Completed Day]]),1,0)</f>
        <v>1</v>
      </c>
      <c r="V2726" s="12">
        <f>IF(ISNUMBER(Incoming_Data[[#This Row],[Confirmed Day]]),1,0)</f>
        <v>1</v>
      </c>
      <c r="X2726" t="s">
        <v>12269</v>
      </c>
      <c r="Y2726" s="36">
        <v>41425</v>
      </c>
    </row>
    <row r="2727" spans="2:25" x14ac:dyDescent="0.25">
      <c r="B2727" s="24" t="s">
        <v>35</v>
      </c>
      <c r="C2727" s="24" t="s">
        <v>21</v>
      </c>
      <c r="D2727" s="24" t="s">
        <v>2213</v>
      </c>
      <c r="E2727" s="24" t="s">
        <v>1876</v>
      </c>
      <c r="F2727" s="24" t="s">
        <v>1877</v>
      </c>
      <c r="G2727" s="36">
        <v>41397</v>
      </c>
      <c r="H2727" s="36">
        <v>41397</v>
      </c>
      <c r="I2727" s="12">
        <v>3</v>
      </c>
      <c r="J2727" s="12">
        <v>3</v>
      </c>
      <c r="K2727" s="12">
        <v>3</v>
      </c>
      <c r="L2727" s="24" t="s">
        <v>10597</v>
      </c>
      <c r="M2727" t="str">
        <f>VLOOKUP(LEFT(Incoming_Data[[#This Row],[Object ID]],1),Lookup[#All],2,FALSE)</f>
        <v>Incident</v>
      </c>
      <c r="N2727" s="36">
        <f>IFERROR(VLOOKUP(Incoming_Data[[#This Row],[Object ID]],SP_Data[#All],2,FALSE),"")</f>
        <v>41404</v>
      </c>
      <c r="O2727" s="36">
        <f>IFERROR(VLOOKUP(Incoming_Data[[#This Row],[Object ID]],Finalized_Data[#All],2,FALSE),"")</f>
        <v>41404</v>
      </c>
      <c r="P27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7" s="6">
        <f>IFERROR(DATE(YEAR(Incoming_Data[[#This Row],[Incoming Day]]),MONTH(Incoming_Data[[#This Row],[Incoming Day]]),1),"")</f>
        <v>41395</v>
      </c>
      <c r="R2727" s="3">
        <f>DATE(YEAR(Incoming_Data[[#This Row],[Incoming Day]]),1,1)</f>
        <v>41275</v>
      </c>
      <c r="S2727" s="6">
        <f>IFERROR(DATE(YEAR(Incoming_Data[[#This Row],[Completed Day]]),MONTH(Incoming_Data[[#This Row],[Completed Day]]),1),"")</f>
        <v>41395</v>
      </c>
      <c r="T2727" s="6">
        <f>IFERROR(DATE(YEAR(Incoming_Data[[#This Row],[Confirmed Day]]),MONTH(Incoming_Data[[#This Row],[Confirmed Day]]),1),"")</f>
        <v>41395</v>
      </c>
      <c r="U2727" s="12">
        <f>IF(ISNUMBER(Incoming_Data[[#This Row],[Completed Day]]),1,0)</f>
        <v>1</v>
      </c>
      <c r="V2727" s="12">
        <f>IF(ISNUMBER(Incoming_Data[[#This Row],[Confirmed Day]]),1,0)</f>
        <v>1</v>
      </c>
      <c r="X2727" t="s">
        <v>2117</v>
      </c>
      <c r="Y2727" s="36">
        <v>41395</v>
      </c>
    </row>
    <row r="2728" spans="2:25" x14ac:dyDescent="0.25">
      <c r="B2728" s="24" t="s">
        <v>35</v>
      </c>
      <c r="C2728" s="24" t="s">
        <v>21</v>
      </c>
      <c r="D2728" s="24" t="s">
        <v>2213</v>
      </c>
      <c r="E2728" s="24" t="s">
        <v>12462</v>
      </c>
      <c r="F2728" s="24" t="s">
        <v>12463</v>
      </c>
      <c r="G2728" s="36">
        <v>41400</v>
      </c>
      <c r="H2728" s="36">
        <v>41400</v>
      </c>
      <c r="I2728" s="12">
        <v>3</v>
      </c>
      <c r="J2728" s="12">
        <v>4</v>
      </c>
      <c r="K2728" s="12">
        <v>4</v>
      </c>
      <c r="L2728" s="24" t="s">
        <v>10625</v>
      </c>
      <c r="M2728" t="str">
        <f>VLOOKUP(LEFT(Incoming_Data[[#This Row],[Object ID]],1),Lookup[#All],2,FALSE)</f>
        <v>Incident</v>
      </c>
      <c r="N2728" s="36">
        <f>IFERROR(VLOOKUP(Incoming_Data[[#This Row],[Object ID]],SP_Data[#All],2,FALSE),"")</f>
        <v>41407</v>
      </c>
      <c r="O2728" s="36" t="str">
        <f>IFERROR(VLOOKUP(Incoming_Data[[#This Row],[Object ID]],Finalized_Data[#All],2,FALSE),"")</f>
        <v/>
      </c>
      <c r="P27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8" s="6">
        <f>IFERROR(DATE(YEAR(Incoming_Data[[#This Row],[Incoming Day]]),MONTH(Incoming_Data[[#This Row],[Incoming Day]]),1),"")</f>
        <v>41395</v>
      </c>
      <c r="R2728" s="3">
        <f>DATE(YEAR(Incoming_Data[[#This Row],[Incoming Day]]),1,1)</f>
        <v>41275</v>
      </c>
      <c r="S2728" s="6">
        <f>IFERROR(DATE(YEAR(Incoming_Data[[#This Row],[Completed Day]]),MONTH(Incoming_Data[[#This Row],[Completed Day]]),1),"")</f>
        <v>41395</v>
      </c>
      <c r="T2728" s="6" t="str">
        <f>IFERROR(DATE(YEAR(Incoming_Data[[#This Row],[Confirmed Day]]),MONTH(Incoming_Data[[#This Row],[Confirmed Day]]),1),"")</f>
        <v/>
      </c>
      <c r="U2728" s="12">
        <f>IF(ISNUMBER(Incoming_Data[[#This Row],[Completed Day]]),1,0)</f>
        <v>1</v>
      </c>
      <c r="V2728" s="12">
        <f>IF(ISNUMBER(Incoming_Data[[#This Row],[Confirmed Day]]),1,0)</f>
        <v>0</v>
      </c>
      <c r="X2728" t="s">
        <v>12324</v>
      </c>
      <c r="Y2728" s="36">
        <v>41404</v>
      </c>
    </row>
    <row r="2729" spans="2:25" x14ac:dyDescent="0.25">
      <c r="B2729" s="24" t="s">
        <v>35</v>
      </c>
      <c r="C2729" s="24" t="s">
        <v>21</v>
      </c>
      <c r="D2729" s="24" t="s">
        <v>2213</v>
      </c>
      <c r="E2729" s="24" t="s">
        <v>12464</v>
      </c>
      <c r="F2729" s="24" t="s">
        <v>12465</v>
      </c>
      <c r="G2729" s="36">
        <v>41400</v>
      </c>
      <c r="H2729" s="36">
        <v>41400</v>
      </c>
      <c r="I2729" s="12">
        <v>1</v>
      </c>
      <c r="J2729" s="12">
        <v>3</v>
      </c>
      <c r="K2729" s="12">
        <v>3</v>
      </c>
      <c r="L2729" s="24" t="s">
        <v>10625</v>
      </c>
      <c r="M2729" t="str">
        <f>VLOOKUP(LEFT(Incoming_Data[[#This Row],[Object ID]],1),Lookup[#All],2,FALSE)</f>
        <v>Incident</v>
      </c>
      <c r="N2729" s="36">
        <f>IFERROR(VLOOKUP(Incoming_Data[[#This Row],[Object ID]],SP_Data[#All],2,FALSE),"")</f>
        <v>41425</v>
      </c>
      <c r="O2729" s="36" t="str">
        <f>IFERROR(VLOOKUP(Incoming_Data[[#This Row],[Object ID]],Finalized_Data[#All],2,FALSE),"")</f>
        <v/>
      </c>
      <c r="P27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29" s="6">
        <f>IFERROR(DATE(YEAR(Incoming_Data[[#This Row],[Incoming Day]]),MONTH(Incoming_Data[[#This Row],[Incoming Day]]),1),"")</f>
        <v>41395</v>
      </c>
      <c r="R2729" s="3">
        <f>DATE(YEAR(Incoming_Data[[#This Row],[Incoming Day]]),1,1)</f>
        <v>41275</v>
      </c>
      <c r="S2729" s="6">
        <f>IFERROR(DATE(YEAR(Incoming_Data[[#This Row],[Completed Day]]),MONTH(Incoming_Data[[#This Row],[Completed Day]]),1),"")</f>
        <v>41395</v>
      </c>
      <c r="T2729" s="6" t="str">
        <f>IFERROR(DATE(YEAR(Incoming_Data[[#This Row],[Confirmed Day]]),MONTH(Incoming_Data[[#This Row],[Confirmed Day]]),1),"")</f>
        <v/>
      </c>
      <c r="U2729" s="12">
        <f>IF(ISNUMBER(Incoming_Data[[#This Row],[Completed Day]]),1,0)</f>
        <v>1</v>
      </c>
      <c r="V2729" s="12">
        <f>IF(ISNUMBER(Incoming_Data[[#This Row],[Confirmed Day]]),1,0)</f>
        <v>0</v>
      </c>
      <c r="X2729" t="s">
        <v>1242</v>
      </c>
      <c r="Y2729" s="36">
        <v>41395</v>
      </c>
    </row>
    <row r="2730" spans="2:25" x14ac:dyDescent="0.25">
      <c r="B2730" s="24" t="s">
        <v>35</v>
      </c>
      <c r="C2730" s="24" t="s">
        <v>21</v>
      </c>
      <c r="D2730" s="24" t="s">
        <v>2213</v>
      </c>
      <c r="E2730" s="24" t="s">
        <v>1878</v>
      </c>
      <c r="F2730" s="24" t="s">
        <v>1879</v>
      </c>
      <c r="G2730" s="36">
        <v>41401</v>
      </c>
      <c r="H2730" s="36">
        <v>41401</v>
      </c>
      <c r="I2730" s="12">
        <v>3</v>
      </c>
      <c r="J2730" s="12">
        <v>4</v>
      </c>
      <c r="K2730" s="12">
        <v>4</v>
      </c>
      <c r="L2730" s="24" t="s">
        <v>10597</v>
      </c>
      <c r="M2730" t="str">
        <f>VLOOKUP(LEFT(Incoming_Data[[#This Row],[Object ID]],1),Lookup[#All],2,FALSE)</f>
        <v>Incident</v>
      </c>
      <c r="N2730" s="36">
        <f>IFERROR(VLOOKUP(Incoming_Data[[#This Row],[Object ID]],SP_Data[#All],2,FALSE),"")</f>
        <v>41401</v>
      </c>
      <c r="O2730" s="36">
        <f>IFERROR(VLOOKUP(Incoming_Data[[#This Row],[Object ID]],Finalized_Data[#All],2,FALSE),"")</f>
        <v>41401</v>
      </c>
      <c r="P27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0" s="6">
        <f>IFERROR(DATE(YEAR(Incoming_Data[[#This Row],[Incoming Day]]),MONTH(Incoming_Data[[#This Row],[Incoming Day]]),1),"")</f>
        <v>41395</v>
      </c>
      <c r="R2730" s="3">
        <f>DATE(YEAR(Incoming_Data[[#This Row],[Incoming Day]]),1,1)</f>
        <v>41275</v>
      </c>
      <c r="S2730" s="6">
        <f>IFERROR(DATE(YEAR(Incoming_Data[[#This Row],[Completed Day]]),MONTH(Incoming_Data[[#This Row],[Completed Day]]),1),"")</f>
        <v>41395</v>
      </c>
      <c r="T2730" s="6">
        <f>IFERROR(DATE(YEAR(Incoming_Data[[#This Row],[Confirmed Day]]),MONTH(Incoming_Data[[#This Row],[Confirmed Day]]),1),"")</f>
        <v>41395</v>
      </c>
      <c r="U2730" s="12">
        <f>IF(ISNUMBER(Incoming_Data[[#This Row],[Completed Day]]),1,0)</f>
        <v>1</v>
      </c>
      <c r="V2730" s="12">
        <f>IF(ISNUMBER(Incoming_Data[[#This Row],[Confirmed Day]]),1,0)</f>
        <v>1</v>
      </c>
      <c r="X2730" t="s">
        <v>1244</v>
      </c>
      <c r="Y2730" s="36">
        <v>41408</v>
      </c>
    </row>
    <row r="2731" spans="2:25" x14ac:dyDescent="0.25">
      <c r="B2731" s="24" t="s">
        <v>35</v>
      </c>
      <c r="C2731" s="24" t="s">
        <v>21</v>
      </c>
      <c r="D2731" s="24" t="s">
        <v>2213</v>
      </c>
      <c r="E2731" s="24" t="s">
        <v>2714</v>
      </c>
      <c r="F2731" s="24" t="s">
        <v>12466</v>
      </c>
      <c r="G2731" s="36">
        <v>41409</v>
      </c>
      <c r="H2731" s="36">
        <v>41409</v>
      </c>
      <c r="I2731" s="12">
        <v>3</v>
      </c>
      <c r="J2731" s="12">
        <v>3</v>
      </c>
      <c r="K2731" s="12">
        <v>3</v>
      </c>
      <c r="L2731" s="24" t="s">
        <v>10597</v>
      </c>
      <c r="M2731" t="str">
        <f>VLOOKUP(LEFT(Incoming_Data[[#This Row],[Object ID]],1),Lookup[#All],2,FALSE)</f>
        <v>Incident</v>
      </c>
      <c r="N2731" s="36" t="str">
        <f>IFERROR(VLOOKUP(Incoming_Data[[#This Row],[Object ID]],SP_Data[#All],2,FALSE),"")</f>
        <v/>
      </c>
      <c r="O2731" s="36">
        <f>IFERROR(VLOOKUP(Incoming_Data[[#This Row],[Object ID]],Finalized_Data[#All],2,FALSE),"")</f>
        <v>41421</v>
      </c>
      <c r="P27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731" s="6">
        <f>IFERROR(DATE(YEAR(Incoming_Data[[#This Row],[Incoming Day]]),MONTH(Incoming_Data[[#This Row],[Incoming Day]]),1),"")</f>
        <v>41395</v>
      </c>
      <c r="R2731" s="3">
        <f>DATE(YEAR(Incoming_Data[[#This Row],[Incoming Day]]),1,1)</f>
        <v>41275</v>
      </c>
      <c r="S2731" s="6" t="str">
        <f>IFERROR(DATE(YEAR(Incoming_Data[[#This Row],[Completed Day]]),MONTH(Incoming_Data[[#This Row],[Completed Day]]),1),"")</f>
        <v/>
      </c>
      <c r="T2731" s="6">
        <f>IFERROR(DATE(YEAR(Incoming_Data[[#This Row],[Confirmed Day]]),MONTH(Incoming_Data[[#This Row],[Confirmed Day]]),1),"")</f>
        <v>41395</v>
      </c>
      <c r="U2731" s="12">
        <f>IF(ISNUMBER(Incoming_Data[[#This Row],[Completed Day]]),1,0)</f>
        <v>0</v>
      </c>
      <c r="V2731" s="12">
        <f>IF(ISNUMBER(Incoming_Data[[#This Row],[Confirmed Day]]),1,0)</f>
        <v>1</v>
      </c>
      <c r="X2731" t="s">
        <v>1246</v>
      </c>
      <c r="Y2731" s="36">
        <v>41395</v>
      </c>
    </row>
    <row r="2732" spans="2:25" x14ac:dyDescent="0.25">
      <c r="B2732" s="24" t="s">
        <v>35</v>
      </c>
      <c r="C2732" s="24" t="s">
        <v>21</v>
      </c>
      <c r="D2732" s="24" t="s">
        <v>2213</v>
      </c>
      <c r="E2732" s="24" t="s">
        <v>12467</v>
      </c>
      <c r="F2732" s="24" t="s">
        <v>12468</v>
      </c>
      <c r="G2732" s="36">
        <v>41411</v>
      </c>
      <c r="H2732" s="36">
        <v>41411</v>
      </c>
      <c r="I2732" s="12">
        <v>3</v>
      </c>
      <c r="J2732" s="12">
        <v>3</v>
      </c>
      <c r="K2732" s="12">
        <v>3</v>
      </c>
      <c r="L2732" s="24" t="s">
        <v>10625</v>
      </c>
      <c r="M2732" t="str">
        <f>VLOOKUP(LEFT(Incoming_Data[[#This Row],[Object ID]],1),Lookup[#All],2,FALSE)</f>
        <v>Incident</v>
      </c>
      <c r="N2732" s="36">
        <f>IFERROR(VLOOKUP(Incoming_Data[[#This Row],[Object ID]],SP_Data[#All],2,FALSE),"")</f>
        <v>41411</v>
      </c>
      <c r="O2732" s="36" t="str">
        <f>IFERROR(VLOOKUP(Incoming_Data[[#This Row],[Object ID]],Finalized_Data[#All],2,FALSE),"")</f>
        <v/>
      </c>
      <c r="P27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2" s="6">
        <f>IFERROR(DATE(YEAR(Incoming_Data[[#This Row],[Incoming Day]]),MONTH(Incoming_Data[[#This Row],[Incoming Day]]),1),"")</f>
        <v>41395</v>
      </c>
      <c r="R2732" s="3">
        <f>DATE(YEAR(Incoming_Data[[#This Row],[Incoming Day]]),1,1)</f>
        <v>41275</v>
      </c>
      <c r="S2732" s="6">
        <f>IFERROR(DATE(YEAR(Incoming_Data[[#This Row],[Completed Day]]),MONTH(Incoming_Data[[#This Row],[Completed Day]]),1),"")</f>
        <v>41395</v>
      </c>
      <c r="T2732" s="6" t="str">
        <f>IFERROR(DATE(YEAR(Incoming_Data[[#This Row],[Confirmed Day]]),MONTH(Incoming_Data[[#This Row],[Confirmed Day]]),1),"")</f>
        <v/>
      </c>
      <c r="U2732" s="12">
        <f>IF(ISNUMBER(Incoming_Data[[#This Row],[Completed Day]]),1,0)</f>
        <v>1</v>
      </c>
      <c r="V2732" s="12">
        <f>IF(ISNUMBER(Incoming_Data[[#This Row],[Confirmed Day]]),1,0)</f>
        <v>0</v>
      </c>
      <c r="X2732" t="s">
        <v>10806</v>
      </c>
      <c r="Y2732" s="36">
        <v>41400</v>
      </c>
    </row>
    <row r="2733" spans="2:25" x14ac:dyDescent="0.25">
      <c r="B2733" s="24" t="s">
        <v>35</v>
      </c>
      <c r="C2733" s="24" t="s">
        <v>21</v>
      </c>
      <c r="D2733" s="24" t="s">
        <v>2213</v>
      </c>
      <c r="E2733" s="24" t="s">
        <v>12469</v>
      </c>
      <c r="F2733" s="24" t="s">
        <v>12470</v>
      </c>
      <c r="G2733" s="36">
        <v>41415</v>
      </c>
      <c r="H2733" s="36">
        <v>41415</v>
      </c>
      <c r="I2733" s="12">
        <v>3</v>
      </c>
      <c r="J2733" s="12">
        <v>3</v>
      </c>
      <c r="K2733" s="12">
        <v>3</v>
      </c>
      <c r="L2733" s="24" t="s">
        <v>10625</v>
      </c>
      <c r="M2733" t="str">
        <f>VLOOKUP(LEFT(Incoming_Data[[#This Row],[Object ID]],1),Lookup[#All],2,FALSE)</f>
        <v>Incident</v>
      </c>
      <c r="N2733" s="36">
        <f>IFERROR(VLOOKUP(Incoming_Data[[#This Row],[Object ID]],SP_Data[#All],2,FALSE),"")</f>
        <v>41423</v>
      </c>
      <c r="O2733" s="36" t="str">
        <f>IFERROR(VLOOKUP(Incoming_Data[[#This Row],[Object ID]],Finalized_Data[#All],2,FALSE),"")</f>
        <v/>
      </c>
      <c r="P27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3" s="6">
        <f>IFERROR(DATE(YEAR(Incoming_Data[[#This Row],[Incoming Day]]),MONTH(Incoming_Data[[#This Row],[Incoming Day]]),1),"")</f>
        <v>41395</v>
      </c>
      <c r="R2733" s="3">
        <f>DATE(YEAR(Incoming_Data[[#This Row],[Incoming Day]]),1,1)</f>
        <v>41275</v>
      </c>
      <c r="S2733" s="6">
        <f>IFERROR(DATE(YEAR(Incoming_Data[[#This Row],[Completed Day]]),MONTH(Incoming_Data[[#This Row],[Completed Day]]),1),"")</f>
        <v>41395</v>
      </c>
      <c r="T2733" s="6" t="str">
        <f>IFERROR(DATE(YEAR(Incoming_Data[[#This Row],[Confirmed Day]]),MONTH(Incoming_Data[[#This Row],[Confirmed Day]]),1),"")</f>
        <v/>
      </c>
      <c r="U2733" s="12">
        <f>IF(ISNUMBER(Incoming_Data[[#This Row],[Completed Day]]),1,0)</f>
        <v>1</v>
      </c>
      <c r="V2733" s="12">
        <f>IF(ISNUMBER(Incoming_Data[[#This Row],[Confirmed Day]]),1,0)</f>
        <v>0</v>
      </c>
      <c r="X2733" t="s">
        <v>1248</v>
      </c>
      <c r="Y2733" s="36">
        <v>41402</v>
      </c>
    </row>
    <row r="2734" spans="2:25" x14ac:dyDescent="0.25">
      <c r="B2734" s="24" t="s">
        <v>35</v>
      </c>
      <c r="C2734" s="24" t="s">
        <v>21</v>
      </c>
      <c r="D2734" s="24" t="s">
        <v>2213</v>
      </c>
      <c r="E2734" s="24" t="s">
        <v>1884</v>
      </c>
      <c r="F2734" s="24" t="s">
        <v>1885</v>
      </c>
      <c r="G2734" s="36">
        <v>41416</v>
      </c>
      <c r="H2734" s="36">
        <v>41416</v>
      </c>
      <c r="I2734" s="12">
        <v>2</v>
      </c>
      <c r="J2734" s="12">
        <v>3</v>
      </c>
      <c r="K2734" s="12">
        <v>3</v>
      </c>
      <c r="L2734" s="24" t="s">
        <v>10597</v>
      </c>
      <c r="M2734" t="str">
        <f>VLOOKUP(LEFT(Incoming_Data[[#This Row],[Object ID]],1),Lookup[#All],2,FALSE)</f>
        <v>Incident</v>
      </c>
      <c r="N2734" s="36">
        <f>IFERROR(VLOOKUP(Incoming_Data[[#This Row],[Object ID]],SP_Data[#All],2,FALSE),"")</f>
        <v>41417</v>
      </c>
      <c r="O2734" s="36">
        <f>IFERROR(VLOOKUP(Incoming_Data[[#This Row],[Object ID]],Finalized_Data[#All],2,FALSE),"")</f>
        <v>41417</v>
      </c>
      <c r="P27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4" s="6">
        <f>IFERROR(DATE(YEAR(Incoming_Data[[#This Row],[Incoming Day]]),MONTH(Incoming_Data[[#This Row],[Incoming Day]]),1),"")</f>
        <v>41395</v>
      </c>
      <c r="R2734" s="3">
        <f>DATE(YEAR(Incoming_Data[[#This Row],[Incoming Day]]),1,1)</f>
        <v>41275</v>
      </c>
      <c r="S2734" s="6">
        <f>IFERROR(DATE(YEAR(Incoming_Data[[#This Row],[Completed Day]]),MONTH(Incoming_Data[[#This Row],[Completed Day]]),1),"")</f>
        <v>41395</v>
      </c>
      <c r="T2734" s="6">
        <f>IFERROR(DATE(YEAR(Incoming_Data[[#This Row],[Confirmed Day]]),MONTH(Incoming_Data[[#This Row],[Confirmed Day]]),1),"")</f>
        <v>41395</v>
      </c>
      <c r="U2734" s="12">
        <f>IF(ISNUMBER(Incoming_Data[[#This Row],[Completed Day]]),1,0)</f>
        <v>1</v>
      </c>
      <c r="V2734" s="12">
        <f>IF(ISNUMBER(Incoming_Data[[#This Row],[Confirmed Day]]),1,0)</f>
        <v>1</v>
      </c>
      <c r="X2734" t="s">
        <v>1250</v>
      </c>
      <c r="Y2734" s="36">
        <v>41395</v>
      </c>
    </row>
    <row r="2735" spans="2:25" x14ac:dyDescent="0.25">
      <c r="B2735" s="24" t="s">
        <v>35</v>
      </c>
      <c r="C2735" s="24" t="s">
        <v>21</v>
      </c>
      <c r="D2735" s="24" t="s">
        <v>2213</v>
      </c>
      <c r="E2735" s="24" t="s">
        <v>12471</v>
      </c>
      <c r="F2735" s="24" t="s">
        <v>12472</v>
      </c>
      <c r="G2735" s="36">
        <v>41423</v>
      </c>
      <c r="H2735" s="36">
        <v>41423</v>
      </c>
      <c r="I2735" s="12">
        <v>3</v>
      </c>
      <c r="J2735" s="12">
        <v>2</v>
      </c>
      <c r="K2735" s="12">
        <v>2</v>
      </c>
      <c r="L2735" s="24" t="s">
        <v>10625</v>
      </c>
      <c r="M2735" t="str">
        <f>VLOOKUP(LEFT(Incoming_Data[[#This Row],[Object ID]],1),Lookup[#All],2,FALSE)</f>
        <v>Incident</v>
      </c>
      <c r="N2735" s="36">
        <f>IFERROR(VLOOKUP(Incoming_Data[[#This Row],[Object ID]],SP_Data[#All],2,FALSE),"")</f>
        <v>41425</v>
      </c>
      <c r="O2735" s="36" t="str">
        <f>IFERROR(VLOOKUP(Incoming_Data[[#This Row],[Object ID]],Finalized_Data[#All],2,FALSE),"")</f>
        <v/>
      </c>
      <c r="P27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5" s="6">
        <f>IFERROR(DATE(YEAR(Incoming_Data[[#This Row],[Incoming Day]]),MONTH(Incoming_Data[[#This Row],[Incoming Day]]),1),"")</f>
        <v>41395</v>
      </c>
      <c r="R2735" s="3">
        <f>DATE(YEAR(Incoming_Data[[#This Row],[Incoming Day]]),1,1)</f>
        <v>41275</v>
      </c>
      <c r="S2735" s="6">
        <f>IFERROR(DATE(YEAR(Incoming_Data[[#This Row],[Completed Day]]),MONTH(Incoming_Data[[#This Row],[Completed Day]]),1),"")</f>
        <v>41395</v>
      </c>
      <c r="T2735" s="6" t="str">
        <f>IFERROR(DATE(YEAR(Incoming_Data[[#This Row],[Confirmed Day]]),MONTH(Incoming_Data[[#This Row],[Confirmed Day]]),1),"")</f>
        <v/>
      </c>
      <c r="U2735" s="12">
        <f>IF(ISNUMBER(Incoming_Data[[#This Row],[Completed Day]]),1,0)</f>
        <v>1</v>
      </c>
      <c r="V2735" s="12">
        <f>IF(ISNUMBER(Incoming_Data[[#This Row],[Confirmed Day]]),1,0)</f>
        <v>0</v>
      </c>
      <c r="X2735" t="s">
        <v>12271</v>
      </c>
      <c r="Y2735" s="36">
        <v>41401</v>
      </c>
    </row>
    <row r="2736" spans="2:25" x14ac:dyDescent="0.25">
      <c r="B2736" s="24" t="s">
        <v>35</v>
      </c>
      <c r="C2736" s="24" t="s">
        <v>21</v>
      </c>
      <c r="D2736" s="24" t="s">
        <v>12473</v>
      </c>
      <c r="E2736" s="24" t="s">
        <v>12474</v>
      </c>
      <c r="F2736" s="24" t="s">
        <v>1600</v>
      </c>
      <c r="G2736" s="36">
        <v>41317</v>
      </c>
      <c r="H2736" s="36">
        <v>41317</v>
      </c>
      <c r="I2736" s="12">
        <v>3</v>
      </c>
      <c r="J2736" s="12">
        <v>3</v>
      </c>
      <c r="K2736" s="12">
        <v>3</v>
      </c>
      <c r="L2736" s="24" t="s">
        <v>10597</v>
      </c>
      <c r="M2736" t="str">
        <f>VLOOKUP(LEFT(Incoming_Data[[#This Row],[Object ID]],1),Lookup[#All],2,FALSE)</f>
        <v>Service Request</v>
      </c>
      <c r="N2736" s="36">
        <f>IFERROR(VLOOKUP(Incoming_Data[[#This Row],[Object ID]],SP_Data[#All],2,FALSE),"")</f>
        <v>41352</v>
      </c>
      <c r="O2736" s="36">
        <f>IFERROR(VLOOKUP(Incoming_Data[[#This Row],[Object ID]],Finalized_Data[#All],2,FALSE),"")</f>
        <v>41383</v>
      </c>
      <c r="P27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6" s="6">
        <f>IFERROR(DATE(YEAR(Incoming_Data[[#This Row],[Incoming Day]]),MONTH(Incoming_Data[[#This Row],[Incoming Day]]),1),"")</f>
        <v>41306</v>
      </c>
      <c r="R2736" s="3">
        <f>DATE(YEAR(Incoming_Data[[#This Row],[Incoming Day]]),1,1)</f>
        <v>41275</v>
      </c>
      <c r="S2736" s="6">
        <f>IFERROR(DATE(YEAR(Incoming_Data[[#This Row],[Completed Day]]),MONTH(Incoming_Data[[#This Row],[Completed Day]]),1),"")</f>
        <v>41334</v>
      </c>
      <c r="T2736" s="6">
        <f>IFERROR(DATE(YEAR(Incoming_Data[[#This Row],[Confirmed Day]]),MONTH(Incoming_Data[[#This Row],[Confirmed Day]]),1),"")</f>
        <v>41365</v>
      </c>
      <c r="U2736" s="12">
        <f>IF(ISNUMBER(Incoming_Data[[#This Row],[Completed Day]]),1,0)</f>
        <v>1</v>
      </c>
      <c r="V2736" s="12">
        <f>IF(ISNUMBER(Incoming_Data[[#This Row],[Confirmed Day]]),1,0)</f>
        <v>1</v>
      </c>
      <c r="X2736" t="s">
        <v>10643</v>
      </c>
      <c r="Y2736" s="36">
        <v>41402</v>
      </c>
    </row>
    <row r="2737" spans="2:25" x14ac:dyDescent="0.25">
      <c r="B2737" s="24" t="s">
        <v>35</v>
      </c>
      <c r="C2737" s="24" t="s">
        <v>21</v>
      </c>
      <c r="D2737" s="24" t="s">
        <v>12473</v>
      </c>
      <c r="E2737" s="24" t="s">
        <v>12475</v>
      </c>
      <c r="F2737" s="24" t="s">
        <v>1600</v>
      </c>
      <c r="G2737" s="36">
        <v>41317</v>
      </c>
      <c r="H2737" s="36">
        <v>41317</v>
      </c>
      <c r="I2737" s="12">
        <v>3</v>
      </c>
      <c r="J2737" s="12">
        <v>3</v>
      </c>
      <c r="K2737" s="12">
        <v>3</v>
      </c>
      <c r="L2737" s="24" t="s">
        <v>10597</v>
      </c>
      <c r="M2737" t="str">
        <f>VLOOKUP(LEFT(Incoming_Data[[#This Row],[Object ID]],1),Lookup[#All],2,FALSE)</f>
        <v>Service Request</v>
      </c>
      <c r="N2737" s="36">
        <f>IFERROR(VLOOKUP(Incoming_Data[[#This Row],[Object ID]],SP_Data[#All],2,FALSE),"")</f>
        <v>41352</v>
      </c>
      <c r="O2737" s="36">
        <f>IFERROR(VLOOKUP(Incoming_Data[[#This Row],[Object ID]],Finalized_Data[#All],2,FALSE),"")</f>
        <v>41383</v>
      </c>
      <c r="P27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7" s="6">
        <f>IFERROR(DATE(YEAR(Incoming_Data[[#This Row],[Incoming Day]]),MONTH(Incoming_Data[[#This Row],[Incoming Day]]),1),"")</f>
        <v>41306</v>
      </c>
      <c r="R2737" s="3">
        <f>DATE(YEAR(Incoming_Data[[#This Row],[Incoming Day]]),1,1)</f>
        <v>41275</v>
      </c>
      <c r="S2737" s="6">
        <f>IFERROR(DATE(YEAR(Incoming_Data[[#This Row],[Completed Day]]),MONTH(Incoming_Data[[#This Row],[Completed Day]]),1),"")</f>
        <v>41334</v>
      </c>
      <c r="T2737" s="6">
        <f>IFERROR(DATE(YEAR(Incoming_Data[[#This Row],[Confirmed Day]]),MONTH(Incoming_Data[[#This Row],[Confirmed Day]]),1),"")</f>
        <v>41365</v>
      </c>
      <c r="U2737" s="12">
        <f>IF(ISNUMBER(Incoming_Data[[#This Row],[Completed Day]]),1,0)</f>
        <v>1</v>
      </c>
      <c r="V2737" s="12">
        <f>IF(ISNUMBER(Incoming_Data[[#This Row],[Confirmed Day]]),1,0)</f>
        <v>1</v>
      </c>
      <c r="X2737" t="s">
        <v>1874</v>
      </c>
      <c r="Y2737" s="36">
        <v>41396</v>
      </c>
    </row>
    <row r="2738" spans="2:25" x14ac:dyDescent="0.25">
      <c r="B2738" s="24" t="s">
        <v>35</v>
      </c>
      <c r="C2738" s="24" t="s">
        <v>21</v>
      </c>
      <c r="D2738" s="24" t="s">
        <v>12473</v>
      </c>
      <c r="E2738" s="24" t="s">
        <v>12476</v>
      </c>
      <c r="F2738" s="24" t="s">
        <v>1600</v>
      </c>
      <c r="G2738" s="36">
        <v>41317</v>
      </c>
      <c r="H2738" s="36">
        <v>41317</v>
      </c>
      <c r="I2738" s="12">
        <v>3</v>
      </c>
      <c r="J2738" s="12">
        <v>3</v>
      </c>
      <c r="K2738" s="12">
        <v>3</v>
      </c>
      <c r="L2738" s="24" t="s">
        <v>10597</v>
      </c>
      <c r="M2738" t="str">
        <f>VLOOKUP(LEFT(Incoming_Data[[#This Row],[Object ID]],1),Lookup[#All],2,FALSE)</f>
        <v>Service Request</v>
      </c>
      <c r="N2738" s="36">
        <f>IFERROR(VLOOKUP(Incoming_Data[[#This Row],[Object ID]],SP_Data[#All],2,FALSE),"")</f>
        <v>41352</v>
      </c>
      <c r="O2738" s="36">
        <f>IFERROR(VLOOKUP(Incoming_Data[[#This Row],[Object ID]],Finalized_Data[#All],2,FALSE),"")</f>
        <v>41383</v>
      </c>
      <c r="P27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8" s="6">
        <f>IFERROR(DATE(YEAR(Incoming_Data[[#This Row],[Incoming Day]]),MONTH(Incoming_Data[[#This Row],[Incoming Day]]),1),"")</f>
        <v>41306</v>
      </c>
      <c r="R2738" s="3">
        <f>DATE(YEAR(Incoming_Data[[#This Row],[Incoming Day]]),1,1)</f>
        <v>41275</v>
      </c>
      <c r="S2738" s="6">
        <f>IFERROR(DATE(YEAR(Incoming_Data[[#This Row],[Completed Day]]),MONTH(Incoming_Data[[#This Row],[Completed Day]]),1),"")</f>
        <v>41334</v>
      </c>
      <c r="T2738" s="6">
        <f>IFERROR(DATE(YEAR(Incoming_Data[[#This Row],[Confirmed Day]]),MONTH(Incoming_Data[[#This Row],[Confirmed Day]]),1),"")</f>
        <v>41365</v>
      </c>
      <c r="U2738" s="12">
        <f>IF(ISNUMBER(Incoming_Data[[#This Row],[Completed Day]]),1,0)</f>
        <v>1</v>
      </c>
      <c r="V2738" s="12">
        <f>IF(ISNUMBER(Incoming_Data[[#This Row],[Confirmed Day]]),1,0)</f>
        <v>1</v>
      </c>
      <c r="X2738" t="s">
        <v>12609</v>
      </c>
      <c r="Y2738" s="36">
        <v>41400</v>
      </c>
    </row>
    <row r="2739" spans="2:25" x14ac:dyDescent="0.25">
      <c r="B2739" s="24" t="s">
        <v>35</v>
      </c>
      <c r="C2739" s="24" t="s">
        <v>21</v>
      </c>
      <c r="D2739" s="24" t="s">
        <v>12473</v>
      </c>
      <c r="E2739" s="24" t="s">
        <v>12477</v>
      </c>
      <c r="F2739" s="24" t="s">
        <v>1600</v>
      </c>
      <c r="G2739" s="36">
        <v>41317</v>
      </c>
      <c r="H2739" s="36">
        <v>41317</v>
      </c>
      <c r="I2739" s="12">
        <v>3</v>
      </c>
      <c r="J2739" s="12">
        <v>3</v>
      </c>
      <c r="K2739" s="12">
        <v>3</v>
      </c>
      <c r="L2739" s="24" t="s">
        <v>10597</v>
      </c>
      <c r="M2739" t="str">
        <f>VLOOKUP(LEFT(Incoming_Data[[#This Row],[Object ID]],1),Lookup[#All],2,FALSE)</f>
        <v>Service Request</v>
      </c>
      <c r="N2739" s="36">
        <f>IFERROR(VLOOKUP(Incoming_Data[[#This Row],[Object ID]],SP_Data[#All],2,FALSE),"")</f>
        <v>41352</v>
      </c>
      <c r="O2739" s="36">
        <f>IFERROR(VLOOKUP(Incoming_Data[[#This Row],[Object ID]],Finalized_Data[#All],2,FALSE),"")</f>
        <v>41383</v>
      </c>
      <c r="P27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39" s="6">
        <f>IFERROR(DATE(YEAR(Incoming_Data[[#This Row],[Incoming Day]]),MONTH(Incoming_Data[[#This Row],[Incoming Day]]),1),"")</f>
        <v>41306</v>
      </c>
      <c r="R2739" s="3">
        <f>DATE(YEAR(Incoming_Data[[#This Row],[Incoming Day]]),1,1)</f>
        <v>41275</v>
      </c>
      <c r="S2739" s="6">
        <f>IFERROR(DATE(YEAR(Incoming_Data[[#This Row],[Completed Day]]),MONTH(Incoming_Data[[#This Row],[Completed Day]]),1),"")</f>
        <v>41334</v>
      </c>
      <c r="T2739" s="6">
        <f>IFERROR(DATE(YEAR(Incoming_Data[[#This Row],[Confirmed Day]]),MONTH(Incoming_Data[[#This Row],[Confirmed Day]]),1),"")</f>
        <v>41365</v>
      </c>
      <c r="U2739" s="12">
        <f>IF(ISNUMBER(Incoming_Data[[#This Row],[Completed Day]]),1,0)</f>
        <v>1</v>
      </c>
      <c r="V2739" s="12">
        <f>IF(ISNUMBER(Incoming_Data[[#This Row],[Confirmed Day]]),1,0)</f>
        <v>1</v>
      </c>
      <c r="X2739" t="s">
        <v>12131</v>
      </c>
      <c r="Y2739" s="36">
        <v>41409</v>
      </c>
    </row>
    <row r="2740" spans="2:25" x14ac:dyDescent="0.25">
      <c r="B2740" s="24" t="s">
        <v>35</v>
      </c>
      <c r="C2740" s="24" t="s">
        <v>21</v>
      </c>
      <c r="D2740" s="24" t="s">
        <v>12473</v>
      </c>
      <c r="E2740" s="24" t="s">
        <v>12478</v>
      </c>
      <c r="F2740" s="24" t="s">
        <v>1600</v>
      </c>
      <c r="G2740" s="36">
        <v>41317</v>
      </c>
      <c r="H2740" s="36">
        <v>41317</v>
      </c>
      <c r="I2740" s="12">
        <v>3</v>
      </c>
      <c r="J2740" s="12">
        <v>3</v>
      </c>
      <c r="K2740" s="12">
        <v>3</v>
      </c>
      <c r="L2740" s="24" t="s">
        <v>10597</v>
      </c>
      <c r="M2740" t="str">
        <f>VLOOKUP(LEFT(Incoming_Data[[#This Row],[Object ID]],1),Lookup[#All],2,FALSE)</f>
        <v>Service Request</v>
      </c>
      <c r="N2740" s="36">
        <f>IFERROR(VLOOKUP(Incoming_Data[[#This Row],[Object ID]],SP_Data[#All],2,FALSE),"")</f>
        <v>41352</v>
      </c>
      <c r="O2740" s="36">
        <f>IFERROR(VLOOKUP(Incoming_Data[[#This Row],[Object ID]],Finalized_Data[#All],2,FALSE),"")</f>
        <v>41383</v>
      </c>
      <c r="P27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0" s="6">
        <f>IFERROR(DATE(YEAR(Incoming_Data[[#This Row],[Incoming Day]]),MONTH(Incoming_Data[[#This Row],[Incoming Day]]),1),"")</f>
        <v>41306</v>
      </c>
      <c r="R2740" s="3">
        <f>DATE(YEAR(Incoming_Data[[#This Row],[Incoming Day]]),1,1)</f>
        <v>41275</v>
      </c>
      <c r="S2740" s="6">
        <f>IFERROR(DATE(YEAR(Incoming_Data[[#This Row],[Completed Day]]),MONTH(Incoming_Data[[#This Row],[Completed Day]]),1),"")</f>
        <v>41334</v>
      </c>
      <c r="T2740" s="6">
        <f>IFERROR(DATE(YEAR(Incoming_Data[[#This Row],[Confirmed Day]]),MONTH(Incoming_Data[[#This Row],[Confirmed Day]]),1),"")</f>
        <v>41365</v>
      </c>
      <c r="U2740" s="12">
        <f>IF(ISNUMBER(Incoming_Data[[#This Row],[Completed Day]]),1,0)</f>
        <v>1</v>
      </c>
      <c r="V2740" s="12">
        <f>IF(ISNUMBER(Incoming_Data[[#This Row],[Confirmed Day]]),1,0)</f>
        <v>1</v>
      </c>
      <c r="X2740" t="s">
        <v>1252</v>
      </c>
      <c r="Y2740" s="36">
        <v>41397</v>
      </c>
    </row>
    <row r="2741" spans="2:25" x14ac:dyDescent="0.25">
      <c r="B2741" s="24" t="s">
        <v>35</v>
      </c>
      <c r="C2741" s="24" t="s">
        <v>21</v>
      </c>
      <c r="D2741" s="24" t="s">
        <v>12473</v>
      </c>
      <c r="E2741" s="24" t="s">
        <v>12479</v>
      </c>
      <c r="F2741" s="24" t="s">
        <v>1600</v>
      </c>
      <c r="G2741" s="36">
        <v>41317</v>
      </c>
      <c r="H2741" s="36">
        <v>41317</v>
      </c>
      <c r="I2741" s="12">
        <v>3</v>
      </c>
      <c r="J2741" s="12">
        <v>3</v>
      </c>
      <c r="K2741" s="12">
        <v>3</v>
      </c>
      <c r="L2741" s="24" t="s">
        <v>10597</v>
      </c>
      <c r="M2741" t="str">
        <f>VLOOKUP(LEFT(Incoming_Data[[#This Row],[Object ID]],1),Lookup[#All],2,FALSE)</f>
        <v>Service Request</v>
      </c>
      <c r="N2741" s="36">
        <f>IFERROR(VLOOKUP(Incoming_Data[[#This Row],[Object ID]],SP_Data[#All],2,FALSE),"")</f>
        <v>41352</v>
      </c>
      <c r="O2741" s="36">
        <f>IFERROR(VLOOKUP(Incoming_Data[[#This Row],[Object ID]],Finalized_Data[#All],2,FALSE),"")</f>
        <v>41383</v>
      </c>
      <c r="P27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1" s="6">
        <f>IFERROR(DATE(YEAR(Incoming_Data[[#This Row],[Incoming Day]]),MONTH(Incoming_Data[[#This Row],[Incoming Day]]),1),"")</f>
        <v>41306</v>
      </c>
      <c r="R2741" s="3">
        <f>DATE(YEAR(Incoming_Data[[#This Row],[Incoming Day]]),1,1)</f>
        <v>41275</v>
      </c>
      <c r="S2741" s="6">
        <f>IFERROR(DATE(YEAR(Incoming_Data[[#This Row],[Completed Day]]),MONTH(Incoming_Data[[#This Row],[Completed Day]]),1),"")</f>
        <v>41334</v>
      </c>
      <c r="T2741" s="6">
        <f>IFERROR(DATE(YEAR(Incoming_Data[[#This Row],[Confirmed Day]]),MONTH(Incoming_Data[[#This Row],[Confirmed Day]]),1),"")</f>
        <v>41365</v>
      </c>
      <c r="U2741" s="12">
        <f>IF(ISNUMBER(Incoming_Data[[#This Row],[Completed Day]]),1,0)</f>
        <v>1</v>
      </c>
      <c r="V2741" s="12">
        <f>IF(ISNUMBER(Incoming_Data[[#This Row],[Confirmed Day]]),1,0)</f>
        <v>1</v>
      </c>
      <c r="X2741" t="s">
        <v>1254</v>
      </c>
      <c r="Y2741" s="36">
        <v>41397</v>
      </c>
    </row>
    <row r="2742" spans="2:25" x14ac:dyDescent="0.25">
      <c r="B2742" s="24" t="s">
        <v>35</v>
      </c>
      <c r="C2742" s="24" t="s">
        <v>21</v>
      </c>
      <c r="D2742" s="24" t="s">
        <v>12473</v>
      </c>
      <c r="E2742" s="24" t="s">
        <v>12480</v>
      </c>
      <c r="F2742" s="24" t="s">
        <v>1600</v>
      </c>
      <c r="G2742" s="36">
        <v>41337</v>
      </c>
      <c r="H2742" s="36">
        <v>41337</v>
      </c>
      <c r="I2742" s="12">
        <v>3</v>
      </c>
      <c r="J2742" s="12">
        <v>3</v>
      </c>
      <c r="K2742" s="12">
        <v>3</v>
      </c>
      <c r="L2742" s="24" t="s">
        <v>10597</v>
      </c>
      <c r="M2742" t="str">
        <f>VLOOKUP(LEFT(Incoming_Data[[#This Row],[Object ID]],1),Lookup[#All],2,FALSE)</f>
        <v>Service Request</v>
      </c>
      <c r="N2742" s="36">
        <f>IFERROR(VLOOKUP(Incoming_Data[[#This Row],[Object ID]],SP_Data[#All],2,FALSE),"")</f>
        <v>41353</v>
      </c>
      <c r="O2742" s="36">
        <f>IFERROR(VLOOKUP(Incoming_Data[[#This Row],[Object ID]],Finalized_Data[#All],2,FALSE),"")</f>
        <v>41384</v>
      </c>
      <c r="P27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2" s="6">
        <f>IFERROR(DATE(YEAR(Incoming_Data[[#This Row],[Incoming Day]]),MONTH(Incoming_Data[[#This Row],[Incoming Day]]),1),"")</f>
        <v>41334</v>
      </c>
      <c r="R2742" s="3">
        <f>DATE(YEAR(Incoming_Data[[#This Row],[Incoming Day]]),1,1)</f>
        <v>41275</v>
      </c>
      <c r="S2742" s="6">
        <f>IFERROR(DATE(YEAR(Incoming_Data[[#This Row],[Completed Day]]),MONTH(Incoming_Data[[#This Row],[Completed Day]]),1),"")</f>
        <v>41334</v>
      </c>
      <c r="T2742" s="6">
        <f>IFERROR(DATE(YEAR(Incoming_Data[[#This Row],[Confirmed Day]]),MONTH(Incoming_Data[[#This Row],[Confirmed Day]]),1),"")</f>
        <v>41365</v>
      </c>
      <c r="U2742" s="12">
        <f>IF(ISNUMBER(Incoming_Data[[#This Row],[Completed Day]]),1,0)</f>
        <v>1</v>
      </c>
      <c r="V2742" s="12">
        <f>IF(ISNUMBER(Incoming_Data[[#This Row],[Confirmed Day]]),1,0)</f>
        <v>1</v>
      </c>
      <c r="X2742" t="s">
        <v>1256</v>
      </c>
      <c r="Y2742" s="36">
        <v>41397</v>
      </c>
    </row>
    <row r="2743" spans="2:25" x14ac:dyDescent="0.25">
      <c r="B2743" s="24" t="s">
        <v>35</v>
      </c>
      <c r="C2743" s="24" t="s">
        <v>21</v>
      </c>
      <c r="D2743" s="24" t="s">
        <v>12473</v>
      </c>
      <c r="E2743" s="24" t="s">
        <v>12481</v>
      </c>
      <c r="F2743" s="24" t="s">
        <v>1600</v>
      </c>
      <c r="G2743" s="36">
        <v>41337</v>
      </c>
      <c r="H2743" s="36">
        <v>41337</v>
      </c>
      <c r="I2743" s="12">
        <v>3</v>
      </c>
      <c r="J2743" s="12">
        <v>3</v>
      </c>
      <c r="K2743" s="12">
        <v>3</v>
      </c>
      <c r="L2743" s="24" t="s">
        <v>10597</v>
      </c>
      <c r="M2743" t="str">
        <f>VLOOKUP(LEFT(Incoming_Data[[#This Row],[Object ID]],1),Lookup[#All],2,FALSE)</f>
        <v>Service Request</v>
      </c>
      <c r="N2743" s="36">
        <f>IFERROR(VLOOKUP(Incoming_Data[[#This Row],[Object ID]],SP_Data[#All],2,FALSE),"")</f>
        <v>41353</v>
      </c>
      <c r="O2743" s="36">
        <f>IFERROR(VLOOKUP(Incoming_Data[[#This Row],[Object ID]],Finalized_Data[#All],2,FALSE),"")</f>
        <v>41384</v>
      </c>
      <c r="P27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3" s="6">
        <f>IFERROR(DATE(YEAR(Incoming_Data[[#This Row],[Incoming Day]]),MONTH(Incoming_Data[[#This Row],[Incoming Day]]),1),"")</f>
        <v>41334</v>
      </c>
      <c r="R2743" s="3">
        <f>DATE(YEAR(Incoming_Data[[#This Row],[Incoming Day]]),1,1)</f>
        <v>41275</v>
      </c>
      <c r="S2743" s="6">
        <f>IFERROR(DATE(YEAR(Incoming_Data[[#This Row],[Completed Day]]),MONTH(Incoming_Data[[#This Row],[Completed Day]]),1),"")</f>
        <v>41334</v>
      </c>
      <c r="T2743" s="6">
        <f>IFERROR(DATE(YEAR(Incoming_Data[[#This Row],[Confirmed Day]]),MONTH(Incoming_Data[[#This Row],[Confirmed Day]]),1),"")</f>
        <v>41365</v>
      </c>
      <c r="U2743" s="12">
        <f>IF(ISNUMBER(Incoming_Data[[#This Row],[Completed Day]]),1,0)</f>
        <v>1</v>
      </c>
      <c r="V2743" s="12">
        <f>IF(ISNUMBER(Incoming_Data[[#This Row],[Confirmed Day]]),1,0)</f>
        <v>1</v>
      </c>
      <c r="X2743" t="s">
        <v>1556</v>
      </c>
      <c r="Y2743" s="36">
        <v>41401</v>
      </c>
    </row>
    <row r="2744" spans="2:25" x14ac:dyDescent="0.25">
      <c r="B2744" s="24" t="s">
        <v>35</v>
      </c>
      <c r="C2744" s="24" t="s">
        <v>21</v>
      </c>
      <c r="D2744" s="24" t="s">
        <v>12473</v>
      </c>
      <c r="E2744" s="24" t="s">
        <v>12482</v>
      </c>
      <c r="F2744" s="24" t="s">
        <v>1600</v>
      </c>
      <c r="G2744" s="36">
        <v>41337</v>
      </c>
      <c r="H2744" s="36">
        <v>41337</v>
      </c>
      <c r="I2744" s="12">
        <v>3</v>
      </c>
      <c r="J2744" s="12">
        <v>3</v>
      </c>
      <c r="K2744" s="12">
        <v>3</v>
      </c>
      <c r="L2744" s="24" t="s">
        <v>10597</v>
      </c>
      <c r="M2744" t="str">
        <f>VLOOKUP(LEFT(Incoming_Data[[#This Row],[Object ID]],1),Lookup[#All],2,FALSE)</f>
        <v>Service Request</v>
      </c>
      <c r="N2744" s="36">
        <f>IFERROR(VLOOKUP(Incoming_Data[[#This Row],[Object ID]],SP_Data[#All],2,FALSE),"")</f>
        <v>41353</v>
      </c>
      <c r="O2744" s="36">
        <f>IFERROR(VLOOKUP(Incoming_Data[[#This Row],[Object ID]],Finalized_Data[#All],2,FALSE),"")</f>
        <v>41384</v>
      </c>
      <c r="P27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4" s="6">
        <f>IFERROR(DATE(YEAR(Incoming_Data[[#This Row],[Incoming Day]]),MONTH(Incoming_Data[[#This Row],[Incoming Day]]),1),"")</f>
        <v>41334</v>
      </c>
      <c r="R2744" s="3">
        <f>DATE(YEAR(Incoming_Data[[#This Row],[Incoming Day]]),1,1)</f>
        <v>41275</v>
      </c>
      <c r="S2744" s="6">
        <f>IFERROR(DATE(YEAR(Incoming_Data[[#This Row],[Completed Day]]),MONTH(Incoming_Data[[#This Row],[Completed Day]]),1),"")</f>
        <v>41334</v>
      </c>
      <c r="T2744" s="6">
        <f>IFERROR(DATE(YEAR(Incoming_Data[[#This Row],[Confirmed Day]]),MONTH(Incoming_Data[[#This Row],[Confirmed Day]]),1),"")</f>
        <v>41365</v>
      </c>
      <c r="U2744" s="12">
        <f>IF(ISNUMBER(Incoming_Data[[#This Row],[Completed Day]]),1,0)</f>
        <v>1</v>
      </c>
      <c r="V2744" s="12">
        <f>IF(ISNUMBER(Incoming_Data[[#This Row],[Confirmed Day]]),1,0)</f>
        <v>1</v>
      </c>
      <c r="X2744" t="s">
        <v>1258</v>
      </c>
      <c r="Y2744" s="36">
        <v>41397</v>
      </c>
    </row>
    <row r="2745" spans="2:25" x14ac:dyDescent="0.25">
      <c r="B2745" s="24" t="s">
        <v>35</v>
      </c>
      <c r="C2745" s="24" t="s">
        <v>21</v>
      </c>
      <c r="D2745" s="24" t="s">
        <v>12473</v>
      </c>
      <c r="E2745" s="24" t="s">
        <v>12483</v>
      </c>
      <c r="F2745" s="24" t="s">
        <v>1600</v>
      </c>
      <c r="G2745" s="36">
        <v>41337</v>
      </c>
      <c r="H2745" s="36">
        <v>41337</v>
      </c>
      <c r="I2745" s="12">
        <v>3</v>
      </c>
      <c r="J2745" s="12">
        <v>3</v>
      </c>
      <c r="K2745" s="12">
        <v>3</v>
      </c>
      <c r="L2745" s="24" t="s">
        <v>10597</v>
      </c>
      <c r="M2745" t="str">
        <f>VLOOKUP(LEFT(Incoming_Data[[#This Row],[Object ID]],1),Lookup[#All],2,FALSE)</f>
        <v>Service Request</v>
      </c>
      <c r="N2745" s="36">
        <f>IFERROR(VLOOKUP(Incoming_Data[[#This Row],[Object ID]],SP_Data[#All],2,FALSE),"")</f>
        <v>41353</v>
      </c>
      <c r="O2745" s="36">
        <f>IFERROR(VLOOKUP(Incoming_Data[[#This Row],[Object ID]],Finalized_Data[#All],2,FALSE),"")</f>
        <v>41384</v>
      </c>
      <c r="P27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5" s="6">
        <f>IFERROR(DATE(YEAR(Incoming_Data[[#This Row],[Incoming Day]]),MONTH(Incoming_Data[[#This Row],[Incoming Day]]),1),"")</f>
        <v>41334</v>
      </c>
      <c r="R2745" s="3">
        <f>DATE(YEAR(Incoming_Data[[#This Row],[Incoming Day]]),1,1)</f>
        <v>41275</v>
      </c>
      <c r="S2745" s="6">
        <f>IFERROR(DATE(YEAR(Incoming_Data[[#This Row],[Completed Day]]),MONTH(Incoming_Data[[#This Row],[Completed Day]]),1),"")</f>
        <v>41334</v>
      </c>
      <c r="T2745" s="6">
        <f>IFERROR(DATE(YEAR(Incoming_Data[[#This Row],[Confirmed Day]]),MONTH(Incoming_Data[[#This Row],[Confirmed Day]]),1),"")</f>
        <v>41365</v>
      </c>
      <c r="U2745" s="12">
        <f>IF(ISNUMBER(Incoming_Data[[#This Row],[Completed Day]]),1,0)</f>
        <v>1</v>
      </c>
      <c r="V2745" s="12">
        <f>IF(ISNUMBER(Incoming_Data[[#This Row],[Confirmed Day]]),1,0)</f>
        <v>1</v>
      </c>
      <c r="X2745" t="s">
        <v>1260</v>
      </c>
      <c r="Y2745" s="36">
        <v>41397</v>
      </c>
    </row>
    <row r="2746" spans="2:25" x14ac:dyDescent="0.25">
      <c r="B2746" s="24" t="s">
        <v>35</v>
      </c>
      <c r="C2746" s="24" t="s">
        <v>21</v>
      </c>
      <c r="D2746" s="24" t="s">
        <v>12473</v>
      </c>
      <c r="E2746" s="24" t="s">
        <v>12484</v>
      </c>
      <c r="F2746" s="24" t="s">
        <v>12485</v>
      </c>
      <c r="G2746" s="36">
        <v>41256</v>
      </c>
      <c r="H2746" s="36">
        <v>41256</v>
      </c>
      <c r="I2746" s="12">
        <v>3</v>
      </c>
      <c r="J2746" s="12">
        <v>3</v>
      </c>
      <c r="K2746" s="12">
        <v>3</v>
      </c>
      <c r="L2746" s="24" t="s">
        <v>10597</v>
      </c>
      <c r="M2746" t="str">
        <f>VLOOKUP(LEFT(Incoming_Data[[#This Row],[Object ID]],1),Lookup[#All],2,FALSE)</f>
        <v>Incident</v>
      </c>
      <c r="N2746" s="36">
        <f>IFERROR(VLOOKUP(Incoming_Data[[#This Row],[Object ID]],SP_Data[#All],2,FALSE),"")</f>
        <v>41353</v>
      </c>
      <c r="O2746" s="36">
        <f>IFERROR(VLOOKUP(Incoming_Data[[#This Row],[Object ID]],Finalized_Data[#All],2,FALSE),"")</f>
        <v>41425</v>
      </c>
      <c r="P27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6" s="6">
        <f>IFERROR(DATE(YEAR(Incoming_Data[[#This Row],[Incoming Day]]),MONTH(Incoming_Data[[#This Row],[Incoming Day]]),1),"")</f>
        <v>41244</v>
      </c>
      <c r="R2746" s="3">
        <f>DATE(YEAR(Incoming_Data[[#This Row],[Incoming Day]]),1,1)</f>
        <v>40909</v>
      </c>
      <c r="S2746" s="6">
        <f>IFERROR(DATE(YEAR(Incoming_Data[[#This Row],[Completed Day]]),MONTH(Incoming_Data[[#This Row],[Completed Day]]),1),"")</f>
        <v>41334</v>
      </c>
      <c r="T2746" s="6">
        <f>IFERROR(DATE(YEAR(Incoming_Data[[#This Row],[Confirmed Day]]),MONTH(Incoming_Data[[#This Row],[Confirmed Day]]),1),"")</f>
        <v>41395</v>
      </c>
      <c r="U2746" s="12">
        <f>IF(ISNUMBER(Incoming_Data[[#This Row],[Completed Day]]),1,0)</f>
        <v>1</v>
      </c>
      <c r="V2746" s="12">
        <f>IF(ISNUMBER(Incoming_Data[[#This Row],[Confirmed Day]]),1,0)</f>
        <v>1</v>
      </c>
      <c r="X2746" t="s">
        <v>10808</v>
      </c>
      <c r="Y2746" s="36">
        <v>41402</v>
      </c>
    </row>
    <row r="2747" spans="2:25" x14ac:dyDescent="0.25">
      <c r="B2747" s="24" t="s">
        <v>35</v>
      </c>
      <c r="C2747" s="24" t="s">
        <v>21</v>
      </c>
      <c r="D2747" s="24" t="s">
        <v>12473</v>
      </c>
      <c r="E2747" s="24" t="s">
        <v>12486</v>
      </c>
      <c r="F2747" s="24" t="s">
        <v>12487</v>
      </c>
      <c r="G2747" s="36">
        <v>41306</v>
      </c>
      <c r="H2747" s="36">
        <v>41306</v>
      </c>
      <c r="I2747" s="12">
        <v>3</v>
      </c>
      <c r="J2747" s="12">
        <v>3</v>
      </c>
      <c r="K2747" s="12">
        <v>3</v>
      </c>
      <c r="L2747" s="24" t="s">
        <v>10597</v>
      </c>
      <c r="M2747" t="str">
        <f>VLOOKUP(LEFT(Incoming_Data[[#This Row],[Object ID]],1),Lookup[#All],2,FALSE)</f>
        <v>Incident</v>
      </c>
      <c r="N2747" s="36">
        <f>IFERROR(VLOOKUP(Incoming_Data[[#This Row],[Object ID]],SP_Data[#All],2,FALSE),"")</f>
        <v>41353</v>
      </c>
      <c r="O2747" s="36">
        <f>IFERROR(VLOOKUP(Incoming_Data[[#This Row],[Object ID]],Finalized_Data[#All],2,FALSE),"")</f>
        <v>41425</v>
      </c>
      <c r="P27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7" s="6">
        <f>IFERROR(DATE(YEAR(Incoming_Data[[#This Row],[Incoming Day]]),MONTH(Incoming_Data[[#This Row],[Incoming Day]]),1),"")</f>
        <v>41306</v>
      </c>
      <c r="R2747" s="3">
        <f>DATE(YEAR(Incoming_Data[[#This Row],[Incoming Day]]),1,1)</f>
        <v>41275</v>
      </c>
      <c r="S2747" s="6">
        <f>IFERROR(DATE(YEAR(Incoming_Data[[#This Row],[Completed Day]]),MONTH(Incoming_Data[[#This Row],[Completed Day]]),1),"")</f>
        <v>41334</v>
      </c>
      <c r="T2747" s="6">
        <f>IFERROR(DATE(YEAR(Incoming_Data[[#This Row],[Confirmed Day]]),MONTH(Incoming_Data[[#This Row],[Confirmed Day]]),1),"")</f>
        <v>41395</v>
      </c>
      <c r="U2747" s="12">
        <f>IF(ISNUMBER(Incoming_Data[[#This Row],[Completed Day]]),1,0)</f>
        <v>1</v>
      </c>
      <c r="V2747" s="12">
        <f>IF(ISNUMBER(Incoming_Data[[#This Row],[Confirmed Day]]),1,0)</f>
        <v>1</v>
      </c>
      <c r="X2747" t="s">
        <v>2118</v>
      </c>
      <c r="Y2747" s="36">
        <v>41397</v>
      </c>
    </row>
    <row r="2748" spans="2:25" x14ac:dyDescent="0.25">
      <c r="B2748" s="24" t="s">
        <v>35</v>
      </c>
      <c r="C2748" s="24" t="s">
        <v>21</v>
      </c>
      <c r="D2748" s="24" t="s">
        <v>2215</v>
      </c>
      <c r="E2748" s="24" t="s">
        <v>1804</v>
      </c>
      <c r="F2748" s="24" t="s">
        <v>1600</v>
      </c>
      <c r="G2748" s="36">
        <v>41390</v>
      </c>
      <c r="H2748" s="36">
        <v>41390</v>
      </c>
      <c r="I2748" s="12">
        <v>3</v>
      </c>
      <c r="J2748" s="12">
        <v>3</v>
      </c>
      <c r="K2748" s="12">
        <v>3</v>
      </c>
      <c r="L2748" s="24" t="s">
        <v>10597</v>
      </c>
      <c r="M2748" t="str">
        <f>VLOOKUP(LEFT(Incoming_Data[[#This Row],[Object ID]],1),Lookup[#All],2,FALSE)</f>
        <v>Service Request</v>
      </c>
      <c r="N2748" s="36">
        <f>IFERROR(VLOOKUP(Incoming_Data[[#This Row],[Object ID]],SP_Data[#All],2,FALSE),"")</f>
        <v>41390</v>
      </c>
      <c r="O2748" s="36">
        <f>IFERROR(VLOOKUP(Incoming_Data[[#This Row],[Object ID]],Finalized_Data[#All],2,FALSE),"")</f>
        <v>41421</v>
      </c>
      <c r="P27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8" s="6">
        <f>IFERROR(DATE(YEAR(Incoming_Data[[#This Row],[Incoming Day]]),MONTH(Incoming_Data[[#This Row],[Incoming Day]]),1),"")</f>
        <v>41365</v>
      </c>
      <c r="R2748" s="3">
        <f>DATE(YEAR(Incoming_Data[[#This Row],[Incoming Day]]),1,1)</f>
        <v>41275</v>
      </c>
      <c r="S2748" s="6">
        <f>IFERROR(DATE(YEAR(Incoming_Data[[#This Row],[Completed Day]]),MONTH(Incoming_Data[[#This Row],[Completed Day]]),1),"")</f>
        <v>41365</v>
      </c>
      <c r="T2748" s="6">
        <f>IFERROR(DATE(YEAR(Incoming_Data[[#This Row],[Confirmed Day]]),MONTH(Incoming_Data[[#This Row],[Confirmed Day]]),1),"")</f>
        <v>41395</v>
      </c>
      <c r="U2748" s="12">
        <f>IF(ISNUMBER(Incoming_Data[[#This Row],[Completed Day]]),1,0)</f>
        <v>1</v>
      </c>
      <c r="V2748" s="12">
        <f>IF(ISNUMBER(Incoming_Data[[#This Row],[Confirmed Day]]),1,0)</f>
        <v>1</v>
      </c>
      <c r="X2748" t="s">
        <v>2120</v>
      </c>
      <c r="Y2748" s="36">
        <v>41397</v>
      </c>
    </row>
    <row r="2749" spans="2:25" x14ac:dyDescent="0.25">
      <c r="B2749" s="24" t="s">
        <v>35</v>
      </c>
      <c r="C2749" s="24" t="s">
        <v>21</v>
      </c>
      <c r="D2749" s="24" t="s">
        <v>2215</v>
      </c>
      <c r="E2749" s="24" t="s">
        <v>1805</v>
      </c>
      <c r="F2749" s="24" t="s">
        <v>1600</v>
      </c>
      <c r="G2749" s="36">
        <v>41390</v>
      </c>
      <c r="H2749" s="36">
        <v>41390</v>
      </c>
      <c r="I2749" s="12">
        <v>3</v>
      </c>
      <c r="J2749" s="12">
        <v>3</v>
      </c>
      <c r="K2749" s="12">
        <v>3</v>
      </c>
      <c r="L2749" s="24" t="s">
        <v>10597</v>
      </c>
      <c r="M2749" t="str">
        <f>VLOOKUP(LEFT(Incoming_Data[[#This Row],[Object ID]],1),Lookup[#All],2,FALSE)</f>
        <v>Service Request</v>
      </c>
      <c r="N2749" s="36">
        <f>IFERROR(VLOOKUP(Incoming_Data[[#This Row],[Object ID]],SP_Data[#All],2,FALSE),"")</f>
        <v>41390</v>
      </c>
      <c r="O2749" s="36">
        <f>IFERROR(VLOOKUP(Incoming_Data[[#This Row],[Object ID]],Finalized_Data[#All],2,FALSE),"")</f>
        <v>41421</v>
      </c>
      <c r="P27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49" s="6">
        <f>IFERROR(DATE(YEAR(Incoming_Data[[#This Row],[Incoming Day]]),MONTH(Incoming_Data[[#This Row],[Incoming Day]]),1),"")</f>
        <v>41365</v>
      </c>
      <c r="R2749" s="3">
        <f>DATE(YEAR(Incoming_Data[[#This Row],[Incoming Day]]),1,1)</f>
        <v>41275</v>
      </c>
      <c r="S2749" s="6">
        <f>IFERROR(DATE(YEAR(Incoming_Data[[#This Row],[Completed Day]]),MONTH(Incoming_Data[[#This Row],[Completed Day]]),1),"")</f>
        <v>41365</v>
      </c>
      <c r="T2749" s="6">
        <f>IFERROR(DATE(YEAR(Incoming_Data[[#This Row],[Confirmed Day]]),MONTH(Incoming_Data[[#This Row],[Confirmed Day]]),1),"")</f>
        <v>41395</v>
      </c>
      <c r="U2749" s="12">
        <f>IF(ISNUMBER(Incoming_Data[[#This Row],[Completed Day]]),1,0)</f>
        <v>1</v>
      </c>
      <c r="V2749" s="12">
        <f>IF(ISNUMBER(Incoming_Data[[#This Row],[Confirmed Day]]),1,0)</f>
        <v>1</v>
      </c>
      <c r="X2749" t="s">
        <v>1876</v>
      </c>
      <c r="Y2749" s="36">
        <v>41404</v>
      </c>
    </row>
    <row r="2750" spans="2:25" x14ac:dyDescent="0.25">
      <c r="B2750" s="24" t="s">
        <v>35</v>
      </c>
      <c r="C2750" s="24" t="s">
        <v>21</v>
      </c>
      <c r="D2750" s="24" t="s">
        <v>2215</v>
      </c>
      <c r="E2750" s="24" t="s">
        <v>1806</v>
      </c>
      <c r="F2750" s="24" t="s">
        <v>1600</v>
      </c>
      <c r="G2750" s="36">
        <v>41390</v>
      </c>
      <c r="H2750" s="36">
        <v>41390</v>
      </c>
      <c r="I2750" s="12">
        <v>3</v>
      </c>
      <c r="J2750" s="12">
        <v>3</v>
      </c>
      <c r="K2750" s="12">
        <v>3</v>
      </c>
      <c r="L2750" s="24" t="s">
        <v>10597</v>
      </c>
      <c r="M2750" t="str">
        <f>VLOOKUP(LEFT(Incoming_Data[[#This Row],[Object ID]],1),Lookup[#All],2,FALSE)</f>
        <v>Service Request</v>
      </c>
      <c r="N2750" s="36">
        <f>IFERROR(VLOOKUP(Incoming_Data[[#This Row],[Object ID]],SP_Data[#All],2,FALSE),"")</f>
        <v>41390</v>
      </c>
      <c r="O2750" s="36">
        <f>IFERROR(VLOOKUP(Incoming_Data[[#This Row],[Object ID]],Finalized_Data[#All],2,FALSE),"")</f>
        <v>41421</v>
      </c>
      <c r="P27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0" s="6">
        <f>IFERROR(DATE(YEAR(Incoming_Data[[#This Row],[Incoming Day]]),MONTH(Incoming_Data[[#This Row],[Incoming Day]]),1),"")</f>
        <v>41365</v>
      </c>
      <c r="R2750" s="3">
        <f>DATE(YEAR(Incoming_Data[[#This Row],[Incoming Day]]),1,1)</f>
        <v>41275</v>
      </c>
      <c r="S2750" s="6">
        <f>IFERROR(DATE(YEAR(Incoming_Data[[#This Row],[Completed Day]]),MONTH(Incoming_Data[[#This Row],[Completed Day]]),1),"")</f>
        <v>41365</v>
      </c>
      <c r="T2750" s="6">
        <f>IFERROR(DATE(YEAR(Incoming_Data[[#This Row],[Confirmed Day]]),MONTH(Incoming_Data[[#This Row],[Confirmed Day]]),1),"")</f>
        <v>41395</v>
      </c>
      <c r="U2750" s="12">
        <f>IF(ISNUMBER(Incoming_Data[[#This Row],[Completed Day]]),1,0)</f>
        <v>1</v>
      </c>
      <c r="V2750" s="12">
        <f>IF(ISNUMBER(Incoming_Data[[#This Row],[Confirmed Day]]),1,0)</f>
        <v>1</v>
      </c>
      <c r="X2750" t="s">
        <v>2122</v>
      </c>
      <c r="Y2750" s="36">
        <v>41397</v>
      </c>
    </row>
    <row r="2751" spans="2:25" x14ac:dyDescent="0.25">
      <c r="B2751" s="24" t="s">
        <v>35</v>
      </c>
      <c r="C2751" s="24" t="s">
        <v>21</v>
      </c>
      <c r="D2751" s="24" t="s">
        <v>2215</v>
      </c>
      <c r="E2751" s="24" t="s">
        <v>1807</v>
      </c>
      <c r="F2751" s="24" t="s">
        <v>1600</v>
      </c>
      <c r="G2751" s="36">
        <v>41390</v>
      </c>
      <c r="H2751" s="36">
        <v>41390</v>
      </c>
      <c r="I2751" s="12">
        <v>3</v>
      </c>
      <c r="J2751" s="12">
        <v>3</v>
      </c>
      <c r="K2751" s="12">
        <v>3</v>
      </c>
      <c r="L2751" s="24" t="s">
        <v>10597</v>
      </c>
      <c r="M2751" t="str">
        <f>VLOOKUP(LEFT(Incoming_Data[[#This Row],[Object ID]],1),Lookup[#All],2,FALSE)</f>
        <v>Service Request</v>
      </c>
      <c r="N2751" s="36">
        <f>IFERROR(VLOOKUP(Incoming_Data[[#This Row],[Object ID]],SP_Data[#All],2,FALSE),"")</f>
        <v>41390</v>
      </c>
      <c r="O2751" s="36">
        <f>IFERROR(VLOOKUP(Incoming_Data[[#This Row],[Object ID]],Finalized_Data[#All],2,FALSE),"")</f>
        <v>41421</v>
      </c>
      <c r="P27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1" s="6">
        <f>IFERROR(DATE(YEAR(Incoming_Data[[#This Row],[Incoming Day]]),MONTH(Incoming_Data[[#This Row],[Incoming Day]]),1),"")</f>
        <v>41365</v>
      </c>
      <c r="R2751" s="3">
        <f>DATE(YEAR(Incoming_Data[[#This Row],[Incoming Day]]),1,1)</f>
        <v>41275</v>
      </c>
      <c r="S2751" s="6">
        <f>IFERROR(DATE(YEAR(Incoming_Data[[#This Row],[Completed Day]]),MONTH(Incoming_Data[[#This Row],[Completed Day]]),1),"")</f>
        <v>41365</v>
      </c>
      <c r="T2751" s="6">
        <f>IFERROR(DATE(YEAR(Incoming_Data[[#This Row],[Confirmed Day]]),MONTH(Incoming_Data[[#This Row],[Confirmed Day]]),1),"")</f>
        <v>41395</v>
      </c>
      <c r="U2751" s="12">
        <f>IF(ISNUMBER(Incoming_Data[[#This Row],[Completed Day]]),1,0)</f>
        <v>1</v>
      </c>
      <c r="V2751" s="12">
        <f>IF(ISNUMBER(Incoming_Data[[#This Row],[Confirmed Day]]),1,0)</f>
        <v>1</v>
      </c>
      <c r="X2751" t="s">
        <v>1262</v>
      </c>
      <c r="Y2751" s="36">
        <v>41397</v>
      </c>
    </row>
    <row r="2752" spans="2:25" x14ac:dyDescent="0.25">
      <c r="B2752" s="24" t="s">
        <v>35</v>
      </c>
      <c r="C2752" s="24" t="s">
        <v>21</v>
      </c>
      <c r="D2752" s="24" t="s">
        <v>2215</v>
      </c>
      <c r="E2752" s="24" t="s">
        <v>1828</v>
      </c>
      <c r="F2752" s="24" t="s">
        <v>1829</v>
      </c>
      <c r="G2752" s="36">
        <v>41396</v>
      </c>
      <c r="H2752" s="36">
        <v>41396</v>
      </c>
      <c r="I2752" s="12">
        <v>3</v>
      </c>
      <c r="J2752" s="12">
        <v>4</v>
      </c>
      <c r="K2752" s="12">
        <v>4</v>
      </c>
      <c r="L2752" s="24" t="s">
        <v>10597</v>
      </c>
      <c r="M2752" t="str">
        <f>VLOOKUP(LEFT(Incoming_Data[[#This Row],[Object ID]],1),Lookup[#All],2,FALSE)</f>
        <v>Service Request</v>
      </c>
      <c r="N2752" s="36">
        <f>IFERROR(VLOOKUP(Incoming_Data[[#This Row],[Object ID]],SP_Data[#All],2,FALSE),"")</f>
        <v>41397</v>
      </c>
      <c r="O2752" s="36">
        <f>IFERROR(VLOOKUP(Incoming_Data[[#This Row],[Object ID]],Finalized_Data[#All],2,FALSE),"")</f>
        <v>41428</v>
      </c>
      <c r="P27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2" s="6">
        <f>IFERROR(DATE(YEAR(Incoming_Data[[#This Row],[Incoming Day]]),MONTH(Incoming_Data[[#This Row],[Incoming Day]]),1),"")</f>
        <v>41395</v>
      </c>
      <c r="R2752" s="3">
        <f>DATE(YEAR(Incoming_Data[[#This Row],[Incoming Day]]),1,1)</f>
        <v>41275</v>
      </c>
      <c r="S2752" s="6">
        <f>IFERROR(DATE(YEAR(Incoming_Data[[#This Row],[Completed Day]]),MONTH(Incoming_Data[[#This Row],[Completed Day]]),1),"")</f>
        <v>41395</v>
      </c>
      <c r="T2752" s="6">
        <f>IFERROR(DATE(YEAR(Incoming_Data[[#This Row],[Confirmed Day]]),MONTH(Incoming_Data[[#This Row],[Confirmed Day]]),1),"")</f>
        <v>41426</v>
      </c>
      <c r="U2752" s="12">
        <f>IF(ISNUMBER(Incoming_Data[[#This Row],[Completed Day]]),1,0)</f>
        <v>1</v>
      </c>
      <c r="V2752" s="12">
        <f>IF(ISNUMBER(Incoming_Data[[#This Row],[Confirmed Day]]),1,0)</f>
        <v>1</v>
      </c>
      <c r="X2752" t="s">
        <v>12178</v>
      </c>
      <c r="Y2752" s="36">
        <v>41402</v>
      </c>
    </row>
    <row r="2753" spans="2:25" x14ac:dyDescent="0.25">
      <c r="B2753" s="24" t="s">
        <v>35</v>
      </c>
      <c r="C2753" s="24" t="s">
        <v>21</v>
      </c>
      <c r="D2753" s="24" t="s">
        <v>2215</v>
      </c>
      <c r="E2753" s="24" t="s">
        <v>12488</v>
      </c>
      <c r="F2753" s="24" t="s">
        <v>12489</v>
      </c>
      <c r="G2753" s="36">
        <v>41400</v>
      </c>
      <c r="H2753" s="36">
        <v>41400</v>
      </c>
      <c r="I2753" s="12">
        <v>2</v>
      </c>
      <c r="J2753" s="12">
        <v>4</v>
      </c>
      <c r="K2753" s="12">
        <v>4</v>
      </c>
      <c r="L2753" s="24" t="s">
        <v>10599</v>
      </c>
      <c r="M2753" t="str">
        <f>VLOOKUP(LEFT(Incoming_Data[[#This Row],[Object ID]],1),Lookup[#All],2,FALSE)</f>
        <v>Service Request</v>
      </c>
      <c r="N2753" s="36">
        <f>IFERROR(VLOOKUP(Incoming_Data[[#This Row],[Object ID]],SP_Data[#All],2,FALSE),"")</f>
        <v>41400</v>
      </c>
      <c r="O2753" s="36" t="str">
        <f>IFERROR(VLOOKUP(Incoming_Data[[#This Row],[Object ID]],Finalized_Data[#All],2,FALSE),"")</f>
        <v/>
      </c>
      <c r="P27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3" s="6">
        <f>IFERROR(DATE(YEAR(Incoming_Data[[#This Row],[Incoming Day]]),MONTH(Incoming_Data[[#This Row],[Incoming Day]]),1),"")</f>
        <v>41395</v>
      </c>
      <c r="R2753" s="3">
        <f>DATE(YEAR(Incoming_Data[[#This Row],[Incoming Day]]),1,1)</f>
        <v>41275</v>
      </c>
      <c r="S2753" s="6">
        <f>IFERROR(DATE(YEAR(Incoming_Data[[#This Row],[Completed Day]]),MONTH(Incoming_Data[[#This Row],[Completed Day]]),1),"")</f>
        <v>41395</v>
      </c>
      <c r="T2753" s="6" t="str">
        <f>IFERROR(DATE(YEAR(Incoming_Data[[#This Row],[Confirmed Day]]),MONTH(Incoming_Data[[#This Row],[Confirmed Day]]),1),"")</f>
        <v/>
      </c>
      <c r="U2753" s="12">
        <f>IF(ISNUMBER(Incoming_Data[[#This Row],[Completed Day]]),1,0)</f>
        <v>1</v>
      </c>
      <c r="V2753" s="12">
        <f>IF(ISNUMBER(Incoming_Data[[#This Row],[Confirmed Day]]),1,0)</f>
        <v>0</v>
      </c>
      <c r="X2753" t="s">
        <v>1558</v>
      </c>
      <c r="Y2753" s="36">
        <v>41411</v>
      </c>
    </row>
    <row r="2754" spans="2:25" x14ac:dyDescent="0.25">
      <c r="B2754" s="24" t="s">
        <v>35</v>
      </c>
      <c r="C2754" s="24" t="s">
        <v>21</v>
      </c>
      <c r="D2754" s="24" t="s">
        <v>2215</v>
      </c>
      <c r="E2754" s="24" t="s">
        <v>1832</v>
      </c>
      <c r="F2754" s="24" t="s">
        <v>1833</v>
      </c>
      <c r="G2754" s="36">
        <v>41402</v>
      </c>
      <c r="H2754" s="36">
        <v>41402</v>
      </c>
      <c r="I2754" s="12">
        <v>3</v>
      </c>
      <c r="J2754" s="12">
        <v>4</v>
      </c>
      <c r="K2754" s="12">
        <v>4</v>
      </c>
      <c r="L2754" s="24" t="s">
        <v>10597</v>
      </c>
      <c r="M2754" t="str">
        <f>VLOOKUP(LEFT(Incoming_Data[[#This Row],[Object ID]],1),Lookup[#All],2,FALSE)</f>
        <v>Service Request</v>
      </c>
      <c r="N2754" s="36">
        <f>IFERROR(VLOOKUP(Incoming_Data[[#This Row],[Object ID]],SP_Data[#All],2,FALSE),"")</f>
        <v>41404</v>
      </c>
      <c r="O2754" s="36">
        <f>IFERROR(VLOOKUP(Incoming_Data[[#This Row],[Object ID]],Finalized_Data[#All],2,FALSE),"")</f>
        <v>41404</v>
      </c>
      <c r="P27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4" s="6">
        <f>IFERROR(DATE(YEAR(Incoming_Data[[#This Row],[Incoming Day]]),MONTH(Incoming_Data[[#This Row],[Incoming Day]]),1),"")</f>
        <v>41395</v>
      </c>
      <c r="R2754" s="3">
        <f>DATE(YEAR(Incoming_Data[[#This Row],[Incoming Day]]),1,1)</f>
        <v>41275</v>
      </c>
      <c r="S2754" s="6">
        <f>IFERROR(DATE(YEAR(Incoming_Data[[#This Row],[Completed Day]]),MONTH(Incoming_Data[[#This Row],[Completed Day]]),1),"")</f>
        <v>41395</v>
      </c>
      <c r="T2754" s="6">
        <f>IFERROR(DATE(YEAR(Incoming_Data[[#This Row],[Confirmed Day]]),MONTH(Incoming_Data[[#This Row],[Confirmed Day]]),1),"")</f>
        <v>41395</v>
      </c>
      <c r="U2754" s="12">
        <f>IF(ISNUMBER(Incoming_Data[[#This Row],[Completed Day]]),1,0)</f>
        <v>1</v>
      </c>
      <c r="V2754" s="12">
        <f>IF(ISNUMBER(Incoming_Data[[#This Row],[Confirmed Day]]),1,0)</f>
        <v>1</v>
      </c>
      <c r="X2754" t="s">
        <v>12462</v>
      </c>
      <c r="Y2754" s="36">
        <v>41407</v>
      </c>
    </row>
    <row r="2755" spans="2:25" x14ac:dyDescent="0.25">
      <c r="B2755" s="24" t="s">
        <v>35</v>
      </c>
      <c r="C2755" s="24" t="s">
        <v>21</v>
      </c>
      <c r="D2755" s="24" t="s">
        <v>2215</v>
      </c>
      <c r="E2755" s="24" t="s">
        <v>12490</v>
      </c>
      <c r="F2755" s="24" t="s">
        <v>12491</v>
      </c>
      <c r="G2755" s="36">
        <v>41407</v>
      </c>
      <c r="H2755" s="36">
        <v>41407</v>
      </c>
      <c r="I2755" s="12">
        <v>2</v>
      </c>
      <c r="J2755" s="12">
        <v>3</v>
      </c>
      <c r="K2755" s="12">
        <v>3</v>
      </c>
      <c r="L2755" s="24" t="s">
        <v>10599</v>
      </c>
      <c r="M2755" t="str">
        <f>VLOOKUP(LEFT(Incoming_Data[[#This Row],[Object ID]],1),Lookup[#All],2,FALSE)</f>
        <v>Service Request</v>
      </c>
      <c r="N2755" s="36">
        <f>IFERROR(VLOOKUP(Incoming_Data[[#This Row],[Object ID]],SP_Data[#All],2,FALSE),"")</f>
        <v>41409</v>
      </c>
      <c r="O2755" s="36" t="str">
        <f>IFERROR(VLOOKUP(Incoming_Data[[#This Row],[Object ID]],Finalized_Data[#All],2,FALSE),"")</f>
        <v/>
      </c>
      <c r="P27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5" s="6">
        <f>IFERROR(DATE(YEAR(Incoming_Data[[#This Row],[Incoming Day]]),MONTH(Incoming_Data[[#This Row],[Incoming Day]]),1),"")</f>
        <v>41395</v>
      </c>
      <c r="R2755" s="3">
        <f>DATE(YEAR(Incoming_Data[[#This Row],[Incoming Day]]),1,1)</f>
        <v>41275</v>
      </c>
      <c r="S2755" s="6">
        <f>IFERROR(DATE(YEAR(Incoming_Data[[#This Row],[Completed Day]]),MONTH(Incoming_Data[[#This Row],[Completed Day]]),1),"")</f>
        <v>41395</v>
      </c>
      <c r="T2755" s="6" t="str">
        <f>IFERROR(DATE(YEAR(Incoming_Data[[#This Row],[Confirmed Day]]),MONTH(Incoming_Data[[#This Row],[Confirmed Day]]),1),"")</f>
        <v/>
      </c>
      <c r="U2755" s="12">
        <f>IF(ISNUMBER(Incoming_Data[[#This Row],[Completed Day]]),1,0)</f>
        <v>1</v>
      </c>
      <c r="V2755" s="12">
        <f>IF(ISNUMBER(Incoming_Data[[#This Row],[Confirmed Day]]),1,0)</f>
        <v>0</v>
      </c>
      <c r="X2755" t="s">
        <v>11929</v>
      </c>
      <c r="Y2755" s="36">
        <v>41409</v>
      </c>
    </row>
    <row r="2756" spans="2:25" x14ac:dyDescent="0.25">
      <c r="B2756" s="24" t="s">
        <v>35</v>
      </c>
      <c r="C2756" s="24" t="s">
        <v>21</v>
      </c>
      <c r="D2756" s="24" t="s">
        <v>2215</v>
      </c>
      <c r="E2756" s="24" t="s">
        <v>12492</v>
      </c>
      <c r="F2756" s="24" t="s">
        <v>1600</v>
      </c>
      <c r="G2756" s="36">
        <v>41411</v>
      </c>
      <c r="H2756" s="36">
        <v>41411</v>
      </c>
      <c r="I2756" s="12">
        <v>3</v>
      </c>
      <c r="J2756" s="12">
        <v>3</v>
      </c>
      <c r="K2756" s="12">
        <v>3</v>
      </c>
      <c r="L2756" s="24" t="s">
        <v>10599</v>
      </c>
      <c r="M2756" t="str">
        <f>VLOOKUP(LEFT(Incoming_Data[[#This Row],[Object ID]],1),Lookup[#All],2,FALSE)</f>
        <v>Service Request</v>
      </c>
      <c r="N2756" s="36">
        <f>IFERROR(VLOOKUP(Incoming_Data[[#This Row],[Object ID]],SP_Data[#All],2,FALSE),"")</f>
        <v>41414</v>
      </c>
      <c r="O2756" s="36" t="str">
        <f>IFERROR(VLOOKUP(Incoming_Data[[#This Row],[Object ID]],Finalized_Data[#All],2,FALSE),"")</f>
        <v/>
      </c>
      <c r="P27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6" s="6">
        <f>IFERROR(DATE(YEAR(Incoming_Data[[#This Row],[Incoming Day]]),MONTH(Incoming_Data[[#This Row],[Incoming Day]]),1),"")</f>
        <v>41395</v>
      </c>
      <c r="R2756" s="3">
        <f>DATE(YEAR(Incoming_Data[[#This Row],[Incoming Day]]),1,1)</f>
        <v>41275</v>
      </c>
      <c r="S2756" s="6">
        <f>IFERROR(DATE(YEAR(Incoming_Data[[#This Row],[Completed Day]]),MONTH(Incoming_Data[[#This Row],[Completed Day]]),1),"")</f>
        <v>41395</v>
      </c>
      <c r="T2756" s="6" t="str">
        <f>IFERROR(DATE(YEAR(Incoming_Data[[#This Row],[Confirmed Day]]),MONTH(Incoming_Data[[#This Row],[Confirmed Day]]),1),"")</f>
        <v/>
      </c>
      <c r="U2756" s="12">
        <f>IF(ISNUMBER(Incoming_Data[[#This Row],[Completed Day]]),1,0)</f>
        <v>1</v>
      </c>
      <c r="V2756" s="12">
        <f>IF(ISNUMBER(Incoming_Data[[#This Row],[Confirmed Day]]),1,0)</f>
        <v>0</v>
      </c>
      <c r="X2756" t="s">
        <v>12553</v>
      </c>
      <c r="Y2756" s="36">
        <v>41400</v>
      </c>
    </row>
    <row r="2757" spans="2:25" x14ac:dyDescent="0.25">
      <c r="B2757" s="24" t="s">
        <v>35</v>
      </c>
      <c r="C2757" s="24" t="s">
        <v>21</v>
      </c>
      <c r="D2757" s="24" t="s">
        <v>2215</v>
      </c>
      <c r="E2757" s="24" t="s">
        <v>1834</v>
      </c>
      <c r="F2757" s="24" t="s">
        <v>1600</v>
      </c>
      <c r="G2757" s="36">
        <v>41415</v>
      </c>
      <c r="H2757" s="36">
        <v>41415</v>
      </c>
      <c r="I2757" s="12">
        <v>3</v>
      </c>
      <c r="J2757" s="12">
        <v>3</v>
      </c>
      <c r="K2757" s="12">
        <v>3</v>
      </c>
      <c r="L2757" s="24" t="s">
        <v>10597</v>
      </c>
      <c r="M2757" t="str">
        <f>VLOOKUP(LEFT(Incoming_Data[[#This Row],[Object ID]],1),Lookup[#All],2,FALSE)</f>
        <v>Service Request</v>
      </c>
      <c r="N2757" s="36">
        <f>IFERROR(VLOOKUP(Incoming_Data[[#This Row],[Object ID]],SP_Data[#All],2,FALSE),"")</f>
        <v>41422</v>
      </c>
      <c r="O2757" s="36">
        <f>IFERROR(VLOOKUP(Incoming_Data[[#This Row],[Object ID]],Finalized_Data[#All],2,FALSE),"")</f>
        <v>41424</v>
      </c>
      <c r="P27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7" s="6">
        <f>IFERROR(DATE(YEAR(Incoming_Data[[#This Row],[Incoming Day]]),MONTH(Incoming_Data[[#This Row],[Incoming Day]]),1),"")</f>
        <v>41395</v>
      </c>
      <c r="R2757" s="3">
        <f>DATE(YEAR(Incoming_Data[[#This Row],[Incoming Day]]),1,1)</f>
        <v>41275</v>
      </c>
      <c r="S2757" s="6">
        <f>IFERROR(DATE(YEAR(Incoming_Data[[#This Row],[Completed Day]]),MONTH(Incoming_Data[[#This Row],[Completed Day]]),1),"")</f>
        <v>41395</v>
      </c>
      <c r="T2757" s="6">
        <f>IFERROR(DATE(YEAR(Incoming_Data[[#This Row],[Confirmed Day]]),MONTH(Incoming_Data[[#This Row],[Confirmed Day]]),1),"")</f>
        <v>41395</v>
      </c>
      <c r="U2757" s="12">
        <f>IF(ISNUMBER(Incoming_Data[[#This Row],[Completed Day]]),1,0)</f>
        <v>1</v>
      </c>
      <c r="V2757" s="12">
        <f>IF(ISNUMBER(Incoming_Data[[#This Row],[Confirmed Day]]),1,0)</f>
        <v>1</v>
      </c>
      <c r="X2757" t="s">
        <v>2124</v>
      </c>
      <c r="Y2757" s="36">
        <v>41400</v>
      </c>
    </row>
    <row r="2758" spans="2:25" x14ac:dyDescent="0.25">
      <c r="B2758" s="24" t="s">
        <v>35</v>
      </c>
      <c r="C2758" s="24" t="s">
        <v>21</v>
      </c>
      <c r="D2758" s="24" t="s">
        <v>2215</v>
      </c>
      <c r="E2758" s="24" t="s">
        <v>12493</v>
      </c>
      <c r="F2758" s="24" t="s">
        <v>12494</v>
      </c>
      <c r="G2758" s="36">
        <v>41416</v>
      </c>
      <c r="H2758" s="36">
        <v>41416</v>
      </c>
      <c r="I2758" s="12">
        <v>3</v>
      </c>
      <c r="J2758" s="12">
        <v>4</v>
      </c>
      <c r="K2758" s="12">
        <v>4</v>
      </c>
      <c r="L2758" s="24" t="s">
        <v>10599</v>
      </c>
      <c r="M2758" t="str">
        <f>VLOOKUP(LEFT(Incoming_Data[[#This Row],[Object ID]],1),Lookup[#All],2,FALSE)</f>
        <v>Service Request</v>
      </c>
      <c r="N2758" s="36">
        <f>IFERROR(VLOOKUP(Incoming_Data[[#This Row],[Object ID]],SP_Data[#All],2,FALSE),"")</f>
        <v>41416</v>
      </c>
      <c r="O2758" s="36" t="str">
        <f>IFERROR(VLOOKUP(Incoming_Data[[#This Row],[Object ID]],Finalized_Data[#All],2,FALSE),"")</f>
        <v/>
      </c>
      <c r="P27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8" s="6">
        <f>IFERROR(DATE(YEAR(Incoming_Data[[#This Row],[Incoming Day]]),MONTH(Incoming_Data[[#This Row],[Incoming Day]]),1),"")</f>
        <v>41395</v>
      </c>
      <c r="R2758" s="3">
        <f>DATE(YEAR(Incoming_Data[[#This Row],[Incoming Day]]),1,1)</f>
        <v>41275</v>
      </c>
      <c r="S2758" s="6">
        <f>IFERROR(DATE(YEAR(Incoming_Data[[#This Row],[Completed Day]]),MONTH(Incoming_Data[[#This Row],[Completed Day]]),1),"")</f>
        <v>41395</v>
      </c>
      <c r="T2758" s="6" t="str">
        <f>IFERROR(DATE(YEAR(Incoming_Data[[#This Row],[Confirmed Day]]),MONTH(Incoming_Data[[#This Row],[Confirmed Day]]),1),"")</f>
        <v/>
      </c>
      <c r="U2758" s="12">
        <f>IF(ISNUMBER(Incoming_Data[[#This Row],[Completed Day]]),1,0)</f>
        <v>1</v>
      </c>
      <c r="V2758" s="12">
        <f>IF(ISNUMBER(Incoming_Data[[#This Row],[Confirmed Day]]),1,0)</f>
        <v>0</v>
      </c>
      <c r="X2758" t="s">
        <v>2125</v>
      </c>
      <c r="Y2758" s="36">
        <v>41400</v>
      </c>
    </row>
    <row r="2759" spans="2:25" x14ac:dyDescent="0.25">
      <c r="B2759" s="24" t="s">
        <v>35</v>
      </c>
      <c r="C2759" s="24" t="s">
        <v>21</v>
      </c>
      <c r="D2759" s="24" t="s">
        <v>2215</v>
      </c>
      <c r="E2759" s="24" t="s">
        <v>12495</v>
      </c>
      <c r="F2759" s="24" t="s">
        <v>12496</v>
      </c>
      <c r="G2759" s="36">
        <v>41422</v>
      </c>
      <c r="H2759" s="36">
        <v>41422</v>
      </c>
      <c r="I2759" s="12">
        <v>3</v>
      </c>
      <c r="J2759" s="12">
        <v>3</v>
      </c>
      <c r="K2759" s="12">
        <v>3</v>
      </c>
      <c r="L2759" s="24" t="s">
        <v>10599</v>
      </c>
      <c r="M2759" t="str">
        <f>VLOOKUP(LEFT(Incoming_Data[[#This Row],[Object ID]],1),Lookup[#All],2,FALSE)</f>
        <v>Service Request</v>
      </c>
      <c r="N2759" s="36">
        <f>IFERROR(VLOOKUP(Incoming_Data[[#This Row],[Object ID]],SP_Data[#All],2,FALSE),"")</f>
        <v>41423</v>
      </c>
      <c r="O2759" s="36" t="str">
        <f>IFERROR(VLOOKUP(Incoming_Data[[#This Row],[Object ID]],Finalized_Data[#All],2,FALSE),"")</f>
        <v/>
      </c>
      <c r="P27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59" s="6">
        <f>IFERROR(DATE(YEAR(Incoming_Data[[#This Row],[Incoming Day]]),MONTH(Incoming_Data[[#This Row],[Incoming Day]]),1),"")</f>
        <v>41395</v>
      </c>
      <c r="R2759" s="3">
        <f>DATE(YEAR(Incoming_Data[[#This Row],[Incoming Day]]),1,1)</f>
        <v>41275</v>
      </c>
      <c r="S2759" s="6">
        <f>IFERROR(DATE(YEAR(Incoming_Data[[#This Row],[Completed Day]]),MONTH(Incoming_Data[[#This Row],[Completed Day]]),1),"")</f>
        <v>41395</v>
      </c>
      <c r="T2759" s="6" t="str">
        <f>IFERROR(DATE(YEAR(Incoming_Data[[#This Row],[Confirmed Day]]),MONTH(Incoming_Data[[#This Row],[Confirmed Day]]),1),"")</f>
        <v/>
      </c>
      <c r="U2759" s="12">
        <f>IF(ISNUMBER(Incoming_Data[[#This Row],[Completed Day]]),1,0)</f>
        <v>1</v>
      </c>
      <c r="V2759" s="12">
        <f>IF(ISNUMBER(Incoming_Data[[#This Row],[Confirmed Day]]),1,0)</f>
        <v>0</v>
      </c>
      <c r="X2759" t="s">
        <v>12682</v>
      </c>
      <c r="Y2759" s="36">
        <v>41400</v>
      </c>
    </row>
    <row r="2760" spans="2:25" x14ac:dyDescent="0.25">
      <c r="B2760" s="24" t="s">
        <v>35</v>
      </c>
      <c r="C2760" s="24" t="s">
        <v>21</v>
      </c>
      <c r="D2760" s="24" t="s">
        <v>2215</v>
      </c>
      <c r="E2760" s="24" t="s">
        <v>12497</v>
      </c>
      <c r="F2760" s="24" t="s">
        <v>12498</v>
      </c>
      <c r="G2760" s="36">
        <v>41425</v>
      </c>
      <c r="H2760" s="36">
        <v>41425</v>
      </c>
      <c r="I2760" s="12">
        <v>3</v>
      </c>
      <c r="J2760" s="12">
        <v>4</v>
      </c>
      <c r="K2760" s="12">
        <v>4</v>
      </c>
      <c r="L2760" s="24" t="s">
        <v>10599</v>
      </c>
      <c r="M2760" t="str">
        <f>VLOOKUP(LEFT(Incoming_Data[[#This Row],[Object ID]],1),Lookup[#All],2,FALSE)</f>
        <v>Service Request</v>
      </c>
      <c r="N2760" s="36">
        <f>IFERROR(VLOOKUP(Incoming_Data[[#This Row],[Object ID]],SP_Data[#All],2,FALSE),"")</f>
        <v>41425</v>
      </c>
      <c r="O2760" s="36" t="str">
        <f>IFERROR(VLOOKUP(Incoming_Data[[#This Row],[Object ID]],Finalized_Data[#All],2,FALSE),"")</f>
        <v/>
      </c>
      <c r="P27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0" s="6">
        <f>IFERROR(DATE(YEAR(Incoming_Data[[#This Row],[Incoming Day]]),MONTH(Incoming_Data[[#This Row],[Incoming Day]]),1),"")</f>
        <v>41395</v>
      </c>
      <c r="R2760" s="3">
        <f>DATE(YEAR(Incoming_Data[[#This Row],[Incoming Day]]),1,1)</f>
        <v>41275</v>
      </c>
      <c r="S2760" s="6">
        <f>IFERROR(DATE(YEAR(Incoming_Data[[#This Row],[Completed Day]]),MONTH(Incoming_Data[[#This Row],[Completed Day]]),1),"")</f>
        <v>41395</v>
      </c>
      <c r="T2760" s="6" t="str">
        <f>IFERROR(DATE(YEAR(Incoming_Data[[#This Row],[Confirmed Day]]),MONTH(Incoming_Data[[#This Row],[Confirmed Day]]),1),"")</f>
        <v/>
      </c>
      <c r="U2760" s="12">
        <f>IF(ISNUMBER(Incoming_Data[[#This Row],[Completed Day]]),1,0)</f>
        <v>1</v>
      </c>
      <c r="V2760" s="12">
        <f>IF(ISNUMBER(Incoming_Data[[#This Row],[Confirmed Day]]),1,0)</f>
        <v>0</v>
      </c>
      <c r="X2760" t="s">
        <v>2127</v>
      </c>
      <c r="Y2760" s="36">
        <v>41400</v>
      </c>
    </row>
    <row r="2761" spans="2:25" x14ac:dyDescent="0.25">
      <c r="B2761" s="24" t="s">
        <v>35</v>
      </c>
      <c r="C2761" s="24" t="s">
        <v>21</v>
      </c>
      <c r="D2761" s="24" t="s">
        <v>2215</v>
      </c>
      <c r="E2761" s="24" t="s">
        <v>1852</v>
      </c>
      <c r="F2761" s="24" t="s">
        <v>1853</v>
      </c>
      <c r="G2761" s="36">
        <v>41376</v>
      </c>
      <c r="H2761" s="36">
        <v>41376</v>
      </c>
      <c r="I2761" s="12">
        <v>3</v>
      </c>
      <c r="J2761" s="12">
        <v>3</v>
      </c>
      <c r="K2761" s="12">
        <v>3</v>
      </c>
      <c r="L2761" s="24" t="s">
        <v>10597</v>
      </c>
      <c r="M2761" t="str">
        <f>VLOOKUP(LEFT(Incoming_Data[[#This Row],[Object ID]],1),Lookup[#All],2,FALSE)</f>
        <v>Incident</v>
      </c>
      <c r="N2761" s="36">
        <f>IFERROR(VLOOKUP(Incoming_Data[[#This Row],[Object ID]],SP_Data[#All],2,FALSE),"")</f>
        <v>41387</v>
      </c>
      <c r="O2761" s="36">
        <f>IFERROR(VLOOKUP(Incoming_Data[[#This Row],[Object ID]],Finalized_Data[#All],2,FALSE),"")</f>
        <v>41418</v>
      </c>
      <c r="P27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1" s="6">
        <f>IFERROR(DATE(YEAR(Incoming_Data[[#This Row],[Incoming Day]]),MONTH(Incoming_Data[[#This Row],[Incoming Day]]),1),"")</f>
        <v>41365</v>
      </c>
      <c r="R2761" s="3">
        <f>DATE(YEAR(Incoming_Data[[#This Row],[Incoming Day]]),1,1)</f>
        <v>41275</v>
      </c>
      <c r="S2761" s="6">
        <f>IFERROR(DATE(YEAR(Incoming_Data[[#This Row],[Completed Day]]),MONTH(Incoming_Data[[#This Row],[Completed Day]]),1),"")</f>
        <v>41365</v>
      </c>
      <c r="T2761" s="6">
        <f>IFERROR(DATE(YEAR(Incoming_Data[[#This Row],[Confirmed Day]]),MONTH(Incoming_Data[[#This Row],[Confirmed Day]]),1),"")</f>
        <v>41395</v>
      </c>
      <c r="U2761" s="12">
        <f>IF(ISNUMBER(Incoming_Data[[#This Row],[Completed Day]]),1,0)</f>
        <v>1</v>
      </c>
      <c r="V2761" s="12">
        <f>IF(ISNUMBER(Incoming_Data[[#This Row],[Confirmed Day]]),1,0)</f>
        <v>1</v>
      </c>
      <c r="X2761" t="s">
        <v>10648</v>
      </c>
      <c r="Y2761" s="36">
        <v>41400</v>
      </c>
    </row>
    <row r="2762" spans="2:25" x14ac:dyDescent="0.25">
      <c r="B2762" s="24" t="s">
        <v>35</v>
      </c>
      <c r="C2762" s="24" t="s">
        <v>21</v>
      </c>
      <c r="D2762" s="24" t="s">
        <v>2215</v>
      </c>
      <c r="E2762" s="24" t="s">
        <v>1864</v>
      </c>
      <c r="F2762" s="24" t="s">
        <v>1865</v>
      </c>
      <c r="G2762" s="36">
        <v>41383</v>
      </c>
      <c r="H2762" s="36">
        <v>41383</v>
      </c>
      <c r="I2762" s="12">
        <v>3</v>
      </c>
      <c r="J2762" s="12">
        <v>3</v>
      </c>
      <c r="K2762" s="12">
        <v>3</v>
      </c>
      <c r="L2762" s="24" t="s">
        <v>10597</v>
      </c>
      <c r="M2762" t="str">
        <f>VLOOKUP(LEFT(Incoming_Data[[#This Row],[Object ID]],1),Lookup[#All],2,FALSE)</f>
        <v>Incident</v>
      </c>
      <c r="N2762" s="36">
        <f>IFERROR(VLOOKUP(Incoming_Data[[#This Row],[Object ID]],SP_Data[#All],2,FALSE),"")</f>
        <v>41403</v>
      </c>
      <c r="O2762" s="36">
        <f>IFERROR(VLOOKUP(Incoming_Data[[#This Row],[Object ID]],Finalized_Data[#All],2,FALSE),"")</f>
        <v>41403</v>
      </c>
      <c r="P27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2" s="6">
        <f>IFERROR(DATE(YEAR(Incoming_Data[[#This Row],[Incoming Day]]),MONTH(Incoming_Data[[#This Row],[Incoming Day]]),1),"")</f>
        <v>41365</v>
      </c>
      <c r="R2762" s="3">
        <f>DATE(YEAR(Incoming_Data[[#This Row],[Incoming Day]]),1,1)</f>
        <v>41275</v>
      </c>
      <c r="S2762" s="6">
        <f>IFERROR(DATE(YEAR(Incoming_Data[[#This Row],[Completed Day]]),MONTH(Incoming_Data[[#This Row],[Completed Day]]),1),"")</f>
        <v>41395</v>
      </c>
      <c r="T2762" s="6">
        <f>IFERROR(DATE(YEAR(Incoming_Data[[#This Row],[Confirmed Day]]),MONTH(Incoming_Data[[#This Row],[Confirmed Day]]),1),"")</f>
        <v>41395</v>
      </c>
      <c r="U2762" s="12">
        <f>IF(ISNUMBER(Incoming_Data[[#This Row],[Completed Day]]),1,0)</f>
        <v>1</v>
      </c>
      <c r="V2762" s="12">
        <f>IF(ISNUMBER(Incoming_Data[[#This Row],[Confirmed Day]]),1,0)</f>
        <v>1</v>
      </c>
      <c r="X2762" t="s">
        <v>11485</v>
      </c>
      <c r="Y2762" s="36">
        <v>41403</v>
      </c>
    </row>
    <row r="2763" spans="2:25" x14ac:dyDescent="0.25">
      <c r="B2763" s="24" t="s">
        <v>35</v>
      </c>
      <c r="C2763" s="24" t="s">
        <v>21</v>
      </c>
      <c r="D2763" s="24" t="s">
        <v>2215</v>
      </c>
      <c r="E2763" s="24" t="s">
        <v>1880</v>
      </c>
      <c r="F2763" s="24" t="s">
        <v>1881</v>
      </c>
      <c r="G2763" s="36">
        <v>41401</v>
      </c>
      <c r="H2763" s="36">
        <v>41401</v>
      </c>
      <c r="I2763" s="12">
        <v>3</v>
      </c>
      <c r="J2763" s="12">
        <v>4</v>
      </c>
      <c r="K2763" s="12">
        <v>4</v>
      </c>
      <c r="L2763" s="24" t="s">
        <v>10597</v>
      </c>
      <c r="M2763" t="str">
        <f>VLOOKUP(LEFT(Incoming_Data[[#This Row],[Object ID]],1),Lookup[#All],2,FALSE)</f>
        <v>Incident</v>
      </c>
      <c r="N2763" s="36">
        <f>IFERROR(VLOOKUP(Incoming_Data[[#This Row],[Object ID]],SP_Data[#All],2,FALSE),"")</f>
        <v>41402</v>
      </c>
      <c r="O2763" s="36">
        <f>IFERROR(VLOOKUP(Incoming_Data[[#This Row],[Object ID]],Finalized_Data[#All],2,FALSE),"")</f>
        <v>41402</v>
      </c>
      <c r="P27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3" s="6">
        <f>IFERROR(DATE(YEAR(Incoming_Data[[#This Row],[Incoming Day]]),MONTH(Incoming_Data[[#This Row],[Incoming Day]]),1),"")</f>
        <v>41395</v>
      </c>
      <c r="R2763" s="3">
        <f>DATE(YEAR(Incoming_Data[[#This Row],[Incoming Day]]),1,1)</f>
        <v>41275</v>
      </c>
      <c r="S2763" s="6">
        <f>IFERROR(DATE(YEAR(Incoming_Data[[#This Row],[Completed Day]]),MONTH(Incoming_Data[[#This Row],[Completed Day]]),1),"")</f>
        <v>41395</v>
      </c>
      <c r="T2763" s="6">
        <f>IFERROR(DATE(YEAR(Incoming_Data[[#This Row],[Confirmed Day]]),MONTH(Incoming_Data[[#This Row],[Confirmed Day]]),1),"")</f>
        <v>41395</v>
      </c>
      <c r="U2763" s="12">
        <f>IF(ISNUMBER(Incoming_Data[[#This Row],[Completed Day]]),1,0)</f>
        <v>1</v>
      </c>
      <c r="V2763" s="12">
        <f>IF(ISNUMBER(Incoming_Data[[#This Row],[Confirmed Day]]),1,0)</f>
        <v>1</v>
      </c>
      <c r="X2763" t="s">
        <v>1560</v>
      </c>
      <c r="Y2763" s="36">
        <v>41400</v>
      </c>
    </row>
    <row r="2764" spans="2:25" x14ac:dyDescent="0.25">
      <c r="B2764" s="24" t="s">
        <v>35</v>
      </c>
      <c r="C2764" s="24" t="s">
        <v>21</v>
      </c>
      <c r="D2764" s="24" t="s">
        <v>2215</v>
      </c>
      <c r="E2764" s="24" t="s">
        <v>12499</v>
      </c>
      <c r="F2764" s="24" t="s">
        <v>1869</v>
      </c>
      <c r="G2764" s="36">
        <v>41408</v>
      </c>
      <c r="H2764" s="36">
        <v>41408</v>
      </c>
      <c r="I2764" s="12">
        <v>3</v>
      </c>
      <c r="J2764" s="12">
        <v>4</v>
      </c>
      <c r="K2764" s="12">
        <v>4</v>
      </c>
      <c r="L2764" s="24" t="s">
        <v>10625</v>
      </c>
      <c r="M2764" t="str">
        <f>VLOOKUP(LEFT(Incoming_Data[[#This Row],[Object ID]],1),Lookup[#All],2,FALSE)</f>
        <v>Incident</v>
      </c>
      <c r="N2764" s="36">
        <f>IFERROR(VLOOKUP(Incoming_Data[[#This Row],[Object ID]],SP_Data[#All],2,FALSE),"")</f>
        <v>41415</v>
      </c>
      <c r="O2764" s="36" t="str">
        <f>IFERROR(VLOOKUP(Incoming_Data[[#This Row],[Object ID]],Finalized_Data[#All],2,FALSE),"")</f>
        <v/>
      </c>
      <c r="P27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4" s="6">
        <f>IFERROR(DATE(YEAR(Incoming_Data[[#This Row],[Incoming Day]]),MONTH(Incoming_Data[[#This Row],[Incoming Day]]),1),"")</f>
        <v>41395</v>
      </c>
      <c r="R2764" s="3">
        <f>DATE(YEAR(Incoming_Data[[#This Row],[Incoming Day]]),1,1)</f>
        <v>41275</v>
      </c>
      <c r="S2764" s="6">
        <f>IFERROR(DATE(YEAR(Incoming_Data[[#This Row],[Completed Day]]),MONTH(Incoming_Data[[#This Row],[Completed Day]]),1),"")</f>
        <v>41395</v>
      </c>
      <c r="T2764" s="6" t="str">
        <f>IFERROR(DATE(YEAR(Incoming_Data[[#This Row],[Confirmed Day]]),MONTH(Incoming_Data[[#This Row],[Confirmed Day]]),1),"")</f>
        <v/>
      </c>
      <c r="U2764" s="12">
        <f>IF(ISNUMBER(Incoming_Data[[#This Row],[Completed Day]]),1,0)</f>
        <v>1</v>
      </c>
      <c r="V2764" s="12">
        <f>IF(ISNUMBER(Incoming_Data[[#This Row],[Confirmed Day]]),1,0)</f>
        <v>0</v>
      </c>
      <c r="X2764" t="s">
        <v>1264</v>
      </c>
      <c r="Y2764" s="36">
        <v>41400</v>
      </c>
    </row>
    <row r="2765" spans="2:25" x14ac:dyDescent="0.25">
      <c r="B2765" s="24" t="s">
        <v>35</v>
      </c>
      <c r="C2765" s="24" t="s">
        <v>21</v>
      </c>
      <c r="D2765" s="24" t="s">
        <v>2215</v>
      </c>
      <c r="E2765" s="24" t="s">
        <v>1882</v>
      </c>
      <c r="F2765" s="24" t="s">
        <v>1883</v>
      </c>
      <c r="G2765" s="36">
        <v>41411</v>
      </c>
      <c r="H2765" s="36">
        <v>41411</v>
      </c>
      <c r="I2765" s="12">
        <v>3</v>
      </c>
      <c r="J2765" s="12">
        <v>3</v>
      </c>
      <c r="K2765" s="12">
        <v>3</v>
      </c>
      <c r="L2765" s="24" t="s">
        <v>10597</v>
      </c>
      <c r="M2765" t="str">
        <f>VLOOKUP(LEFT(Incoming_Data[[#This Row],[Object ID]],1),Lookup[#All],2,FALSE)</f>
        <v>Incident</v>
      </c>
      <c r="N2765" s="36">
        <f>IFERROR(VLOOKUP(Incoming_Data[[#This Row],[Object ID]],SP_Data[#All],2,FALSE),"")</f>
        <v>41414</v>
      </c>
      <c r="O2765" s="36">
        <f>IFERROR(VLOOKUP(Incoming_Data[[#This Row],[Object ID]],Finalized_Data[#All],2,FALSE),"")</f>
        <v>41414</v>
      </c>
      <c r="P27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5" s="6">
        <f>IFERROR(DATE(YEAR(Incoming_Data[[#This Row],[Incoming Day]]),MONTH(Incoming_Data[[#This Row],[Incoming Day]]),1),"")</f>
        <v>41395</v>
      </c>
      <c r="R2765" s="3">
        <f>DATE(YEAR(Incoming_Data[[#This Row],[Incoming Day]]),1,1)</f>
        <v>41275</v>
      </c>
      <c r="S2765" s="6">
        <f>IFERROR(DATE(YEAR(Incoming_Data[[#This Row],[Completed Day]]),MONTH(Incoming_Data[[#This Row],[Completed Day]]),1),"")</f>
        <v>41395</v>
      </c>
      <c r="T2765" s="6">
        <f>IFERROR(DATE(YEAR(Incoming_Data[[#This Row],[Confirmed Day]]),MONTH(Incoming_Data[[#This Row],[Confirmed Day]]),1),"")</f>
        <v>41395</v>
      </c>
      <c r="U2765" s="12">
        <f>IF(ISNUMBER(Incoming_Data[[#This Row],[Completed Day]]),1,0)</f>
        <v>1</v>
      </c>
      <c r="V2765" s="12">
        <f>IF(ISNUMBER(Incoming_Data[[#This Row],[Confirmed Day]]),1,0)</f>
        <v>1</v>
      </c>
      <c r="X2765" t="s">
        <v>12611</v>
      </c>
      <c r="Y2765" s="36">
        <v>41403</v>
      </c>
    </row>
    <row r="2766" spans="2:25" x14ac:dyDescent="0.25">
      <c r="B2766" s="24" t="s">
        <v>35</v>
      </c>
      <c r="C2766" s="24" t="s">
        <v>21</v>
      </c>
      <c r="D2766" s="24" t="s">
        <v>2215</v>
      </c>
      <c r="E2766" s="24" t="s">
        <v>12500</v>
      </c>
      <c r="F2766" s="24" t="s">
        <v>12501</v>
      </c>
      <c r="G2766" s="36">
        <v>41415</v>
      </c>
      <c r="H2766" s="36">
        <v>41415</v>
      </c>
      <c r="I2766" s="12">
        <v>3</v>
      </c>
      <c r="J2766" s="12">
        <v>3</v>
      </c>
      <c r="K2766" s="12">
        <v>3</v>
      </c>
      <c r="L2766" s="24" t="s">
        <v>10625</v>
      </c>
      <c r="M2766" t="str">
        <f>VLOOKUP(LEFT(Incoming_Data[[#This Row],[Object ID]],1),Lookup[#All],2,FALSE)</f>
        <v>Incident</v>
      </c>
      <c r="N2766" s="36">
        <f>IFERROR(VLOOKUP(Incoming_Data[[#This Row],[Object ID]],SP_Data[#All],2,FALSE),"")</f>
        <v>41417</v>
      </c>
      <c r="O2766" s="36" t="str">
        <f>IFERROR(VLOOKUP(Incoming_Data[[#This Row],[Object ID]],Finalized_Data[#All],2,FALSE),"")</f>
        <v/>
      </c>
      <c r="P27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6" s="6">
        <f>IFERROR(DATE(YEAR(Incoming_Data[[#This Row],[Incoming Day]]),MONTH(Incoming_Data[[#This Row],[Incoming Day]]),1),"")</f>
        <v>41395</v>
      </c>
      <c r="R2766" s="3">
        <f>DATE(YEAR(Incoming_Data[[#This Row],[Incoming Day]]),1,1)</f>
        <v>41275</v>
      </c>
      <c r="S2766" s="6">
        <f>IFERROR(DATE(YEAR(Incoming_Data[[#This Row],[Completed Day]]),MONTH(Incoming_Data[[#This Row],[Completed Day]]),1),"")</f>
        <v>41395</v>
      </c>
      <c r="T2766" s="6" t="str">
        <f>IFERROR(DATE(YEAR(Incoming_Data[[#This Row],[Confirmed Day]]),MONTH(Incoming_Data[[#This Row],[Confirmed Day]]),1),"")</f>
        <v/>
      </c>
      <c r="U2766" s="12">
        <f>IF(ISNUMBER(Incoming_Data[[#This Row],[Completed Day]]),1,0)</f>
        <v>1</v>
      </c>
      <c r="V2766" s="12">
        <f>IF(ISNUMBER(Incoming_Data[[#This Row],[Confirmed Day]]),1,0)</f>
        <v>0</v>
      </c>
      <c r="X2766" t="s">
        <v>12132</v>
      </c>
      <c r="Y2766" s="36">
        <v>41401</v>
      </c>
    </row>
    <row r="2767" spans="2:25" x14ac:dyDescent="0.25">
      <c r="B2767" s="24" t="s">
        <v>35</v>
      </c>
      <c r="C2767" s="24" t="s">
        <v>21</v>
      </c>
      <c r="D2767" s="24" t="s">
        <v>2215</v>
      </c>
      <c r="E2767" s="24" t="s">
        <v>12502</v>
      </c>
      <c r="F2767" s="24" t="s">
        <v>12503</v>
      </c>
      <c r="G2767" s="36">
        <v>41415</v>
      </c>
      <c r="H2767" s="36">
        <v>41415</v>
      </c>
      <c r="I2767" s="12">
        <v>3</v>
      </c>
      <c r="J2767" s="12">
        <v>3</v>
      </c>
      <c r="K2767" s="12">
        <v>3</v>
      </c>
      <c r="L2767" s="24" t="s">
        <v>10625</v>
      </c>
      <c r="M2767" t="str">
        <f>VLOOKUP(LEFT(Incoming_Data[[#This Row],[Object ID]],1),Lookup[#All],2,FALSE)</f>
        <v>Incident</v>
      </c>
      <c r="N2767" s="36">
        <f>IFERROR(VLOOKUP(Incoming_Data[[#This Row],[Object ID]],SP_Data[#All],2,FALSE),"")</f>
        <v>41415</v>
      </c>
      <c r="O2767" s="36" t="str">
        <f>IFERROR(VLOOKUP(Incoming_Data[[#This Row],[Object ID]],Finalized_Data[#All],2,FALSE),"")</f>
        <v/>
      </c>
      <c r="P27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7" s="6">
        <f>IFERROR(DATE(YEAR(Incoming_Data[[#This Row],[Incoming Day]]),MONTH(Incoming_Data[[#This Row],[Incoming Day]]),1),"")</f>
        <v>41395</v>
      </c>
      <c r="R2767" s="3">
        <f>DATE(YEAR(Incoming_Data[[#This Row],[Incoming Day]]),1,1)</f>
        <v>41275</v>
      </c>
      <c r="S2767" s="6">
        <f>IFERROR(DATE(YEAR(Incoming_Data[[#This Row],[Completed Day]]),MONTH(Incoming_Data[[#This Row],[Completed Day]]),1),"")</f>
        <v>41395</v>
      </c>
      <c r="T2767" s="6" t="str">
        <f>IFERROR(DATE(YEAR(Incoming_Data[[#This Row],[Confirmed Day]]),MONTH(Incoming_Data[[#This Row],[Confirmed Day]]),1),"")</f>
        <v/>
      </c>
      <c r="U2767" s="12">
        <f>IF(ISNUMBER(Incoming_Data[[#This Row],[Completed Day]]),1,0)</f>
        <v>1</v>
      </c>
      <c r="V2767" s="12">
        <f>IF(ISNUMBER(Incoming_Data[[#This Row],[Confirmed Day]]),1,0)</f>
        <v>0</v>
      </c>
      <c r="X2767" t="s">
        <v>12397</v>
      </c>
      <c r="Y2767" s="36">
        <v>41403</v>
      </c>
    </row>
    <row r="2768" spans="2:25" x14ac:dyDescent="0.25">
      <c r="B2768" s="24" t="s">
        <v>35</v>
      </c>
      <c r="C2768" s="24" t="s">
        <v>21</v>
      </c>
      <c r="D2768" s="24" t="s">
        <v>2215</v>
      </c>
      <c r="E2768" s="24" t="s">
        <v>12504</v>
      </c>
      <c r="F2768" s="24" t="s">
        <v>12505</v>
      </c>
      <c r="G2768" s="36">
        <v>41423</v>
      </c>
      <c r="H2768" s="36">
        <v>41423</v>
      </c>
      <c r="I2768" s="12">
        <v>3</v>
      </c>
      <c r="J2768" s="12">
        <v>3</v>
      </c>
      <c r="K2768" s="12">
        <v>3</v>
      </c>
      <c r="L2768" s="24" t="s">
        <v>10625</v>
      </c>
      <c r="M2768" t="str">
        <f>VLOOKUP(LEFT(Incoming_Data[[#This Row],[Object ID]],1),Lookup[#All],2,FALSE)</f>
        <v>Incident</v>
      </c>
      <c r="N2768" s="36">
        <f>IFERROR(VLOOKUP(Incoming_Data[[#This Row],[Object ID]],SP_Data[#All],2,FALSE),"")</f>
        <v>41423</v>
      </c>
      <c r="O2768" s="36" t="str">
        <f>IFERROR(VLOOKUP(Incoming_Data[[#This Row],[Object ID]],Finalized_Data[#All],2,FALSE),"")</f>
        <v/>
      </c>
      <c r="P27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8" s="6">
        <f>IFERROR(DATE(YEAR(Incoming_Data[[#This Row],[Incoming Day]]),MONTH(Incoming_Data[[#This Row],[Incoming Day]]),1),"")</f>
        <v>41395</v>
      </c>
      <c r="R2768" s="3">
        <f>DATE(YEAR(Incoming_Data[[#This Row],[Incoming Day]]),1,1)</f>
        <v>41275</v>
      </c>
      <c r="S2768" s="6">
        <f>IFERROR(DATE(YEAR(Incoming_Data[[#This Row],[Completed Day]]),MONTH(Incoming_Data[[#This Row],[Completed Day]]),1),"")</f>
        <v>41395</v>
      </c>
      <c r="T2768" s="6" t="str">
        <f>IFERROR(DATE(YEAR(Incoming_Data[[#This Row],[Confirmed Day]]),MONTH(Incoming_Data[[#This Row],[Confirmed Day]]),1),"")</f>
        <v/>
      </c>
      <c r="U2768" s="12">
        <f>IF(ISNUMBER(Incoming_Data[[#This Row],[Completed Day]]),1,0)</f>
        <v>1</v>
      </c>
      <c r="V2768" s="12">
        <f>IF(ISNUMBER(Incoming_Data[[#This Row],[Confirmed Day]]),1,0)</f>
        <v>0</v>
      </c>
      <c r="X2768" t="s">
        <v>12464</v>
      </c>
      <c r="Y2768" s="36">
        <v>41425</v>
      </c>
    </row>
    <row r="2769" spans="2:25" x14ac:dyDescent="0.25">
      <c r="B2769" s="24" t="s">
        <v>36</v>
      </c>
      <c r="C2769" s="24" t="s">
        <v>22</v>
      </c>
      <c r="D2769" s="24" t="s">
        <v>2217</v>
      </c>
      <c r="E2769" s="24" t="s">
        <v>10125</v>
      </c>
      <c r="F2769" s="24" t="s">
        <v>12506</v>
      </c>
      <c r="G2769" s="36">
        <v>41325</v>
      </c>
      <c r="H2769" s="36">
        <v>41325</v>
      </c>
      <c r="I2769" s="12">
        <v>3</v>
      </c>
      <c r="J2769" s="12">
        <v>3</v>
      </c>
      <c r="K2769" s="12">
        <v>3</v>
      </c>
      <c r="L2769" s="24" t="s">
        <v>10597</v>
      </c>
      <c r="M2769" t="str">
        <f>VLOOKUP(LEFT(Incoming_Data[[#This Row],[Object ID]],1),Lookup[#All],2,FALSE)</f>
        <v>Service Request</v>
      </c>
      <c r="N2769" s="36">
        <f>IFERROR(VLOOKUP(Incoming_Data[[#This Row],[Object ID]],SP_Data[#All],2,FALSE),"")</f>
        <v>41353</v>
      </c>
      <c r="O2769" s="36">
        <f>IFERROR(VLOOKUP(Incoming_Data[[#This Row],[Object ID]],Finalized_Data[#All],2,FALSE),"")</f>
        <v>41384</v>
      </c>
      <c r="P27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69" s="6">
        <f>IFERROR(DATE(YEAR(Incoming_Data[[#This Row],[Incoming Day]]),MONTH(Incoming_Data[[#This Row],[Incoming Day]]),1),"")</f>
        <v>41306</v>
      </c>
      <c r="R2769" s="3">
        <f>DATE(YEAR(Incoming_Data[[#This Row],[Incoming Day]]),1,1)</f>
        <v>41275</v>
      </c>
      <c r="S2769" s="6">
        <f>IFERROR(DATE(YEAR(Incoming_Data[[#This Row],[Completed Day]]),MONTH(Incoming_Data[[#This Row],[Completed Day]]),1),"")</f>
        <v>41334</v>
      </c>
      <c r="T2769" s="6">
        <f>IFERROR(DATE(YEAR(Incoming_Data[[#This Row],[Confirmed Day]]),MONTH(Incoming_Data[[#This Row],[Confirmed Day]]),1),"")</f>
        <v>41365</v>
      </c>
      <c r="U2769" s="12">
        <f>IF(ISNUMBER(Incoming_Data[[#This Row],[Completed Day]]),1,0)</f>
        <v>1</v>
      </c>
      <c r="V2769" s="12">
        <f>IF(ISNUMBER(Incoming_Data[[#This Row],[Confirmed Day]]),1,0)</f>
        <v>1</v>
      </c>
      <c r="X2769" t="s">
        <v>10650</v>
      </c>
      <c r="Y2769" s="36">
        <v>41401</v>
      </c>
    </row>
    <row r="2770" spans="2:25" x14ac:dyDescent="0.25">
      <c r="B2770" s="24" t="s">
        <v>36</v>
      </c>
      <c r="C2770" s="24" t="s">
        <v>22</v>
      </c>
      <c r="D2770" s="24" t="s">
        <v>2217</v>
      </c>
      <c r="E2770" s="24" t="s">
        <v>12507</v>
      </c>
      <c r="F2770" s="24" t="s">
        <v>12508</v>
      </c>
      <c r="G2770" s="36">
        <v>41330</v>
      </c>
      <c r="H2770" s="36">
        <v>41330</v>
      </c>
      <c r="I2770" s="12">
        <v>4</v>
      </c>
      <c r="J2770" s="12">
        <v>4</v>
      </c>
      <c r="K2770" s="12">
        <v>4</v>
      </c>
      <c r="L2770" s="24" t="s">
        <v>10602</v>
      </c>
      <c r="M2770" t="str">
        <f>VLOOKUP(LEFT(Incoming_Data[[#This Row],[Object ID]],1),Lookup[#All],2,FALSE)</f>
        <v>Service Request</v>
      </c>
      <c r="N2770" s="36" t="str">
        <f>IFERROR(VLOOKUP(Incoming_Data[[#This Row],[Object ID]],SP_Data[#All],2,FALSE),"")</f>
        <v/>
      </c>
      <c r="O2770" s="36" t="str">
        <f>IFERROR(VLOOKUP(Incoming_Data[[#This Row],[Object ID]],Finalized_Data[#All],2,FALSE),"")</f>
        <v/>
      </c>
      <c r="P27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0" s="6">
        <f>IFERROR(DATE(YEAR(Incoming_Data[[#This Row],[Incoming Day]]),MONTH(Incoming_Data[[#This Row],[Incoming Day]]),1),"")</f>
        <v>41306</v>
      </c>
      <c r="R2770" s="3">
        <f>DATE(YEAR(Incoming_Data[[#This Row],[Incoming Day]]),1,1)</f>
        <v>41275</v>
      </c>
      <c r="S2770" s="6" t="str">
        <f>IFERROR(DATE(YEAR(Incoming_Data[[#This Row],[Completed Day]]),MONTH(Incoming_Data[[#This Row],[Completed Day]]),1),"")</f>
        <v/>
      </c>
      <c r="T2770" s="6" t="str">
        <f>IFERROR(DATE(YEAR(Incoming_Data[[#This Row],[Confirmed Day]]),MONTH(Incoming_Data[[#This Row],[Confirmed Day]]),1),"")</f>
        <v/>
      </c>
      <c r="U2770" s="12">
        <f>IF(ISNUMBER(Incoming_Data[[#This Row],[Completed Day]]),1,0)</f>
        <v>0</v>
      </c>
      <c r="V2770" s="12">
        <f>IF(ISNUMBER(Incoming_Data[[#This Row],[Confirmed Day]]),1,0)</f>
        <v>0</v>
      </c>
      <c r="X2770" t="s">
        <v>1564</v>
      </c>
      <c r="Y2770" s="36">
        <v>41401</v>
      </c>
    </row>
    <row r="2771" spans="2:25" x14ac:dyDescent="0.25">
      <c r="B2771" s="24" t="s">
        <v>36</v>
      </c>
      <c r="C2771" s="24" t="s">
        <v>22</v>
      </c>
      <c r="D2771" s="24" t="s">
        <v>2217</v>
      </c>
      <c r="E2771" s="24" t="s">
        <v>9452</v>
      </c>
      <c r="F2771" s="24" t="s">
        <v>12509</v>
      </c>
      <c r="G2771" s="36">
        <v>41332</v>
      </c>
      <c r="H2771" s="36">
        <v>41332</v>
      </c>
      <c r="I2771" s="12">
        <v>3</v>
      </c>
      <c r="J2771" s="12">
        <v>3</v>
      </c>
      <c r="K2771" s="12">
        <v>3</v>
      </c>
      <c r="L2771" s="24" t="s">
        <v>10597</v>
      </c>
      <c r="M2771" t="str">
        <f>VLOOKUP(LEFT(Incoming_Data[[#This Row],[Object ID]],1),Lookup[#All],2,FALSE)</f>
        <v>Service Request</v>
      </c>
      <c r="N2771" s="36">
        <f>IFERROR(VLOOKUP(Incoming_Data[[#This Row],[Object ID]],SP_Data[#All],2,FALSE),"")</f>
        <v>41353</v>
      </c>
      <c r="O2771" s="36">
        <f>IFERROR(VLOOKUP(Incoming_Data[[#This Row],[Object ID]],Finalized_Data[#All],2,FALSE),"")</f>
        <v>41425</v>
      </c>
      <c r="P27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1" s="6">
        <f>IFERROR(DATE(YEAR(Incoming_Data[[#This Row],[Incoming Day]]),MONTH(Incoming_Data[[#This Row],[Incoming Day]]),1),"")</f>
        <v>41306</v>
      </c>
      <c r="R2771" s="3">
        <f>DATE(YEAR(Incoming_Data[[#This Row],[Incoming Day]]),1,1)</f>
        <v>41275</v>
      </c>
      <c r="S2771" s="6">
        <f>IFERROR(DATE(YEAR(Incoming_Data[[#This Row],[Completed Day]]),MONTH(Incoming_Data[[#This Row],[Completed Day]]),1),"")</f>
        <v>41334</v>
      </c>
      <c r="T2771" s="6">
        <f>IFERROR(DATE(YEAR(Incoming_Data[[#This Row],[Confirmed Day]]),MONTH(Incoming_Data[[#This Row],[Confirmed Day]]),1),"")</f>
        <v>41395</v>
      </c>
      <c r="U2771" s="12">
        <f>IF(ISNUMBER(Incoming_Data[[#This Row],[Completed Day]]),1,0)</f>
        <v>1</v>
      </c>
      <c r="V2771" s="12">
        <f>IF(ISNUMBER(Incoming_Data[[#This Row],[Confirmed Day]]),1,0)</f>
        <v>1</v>
      </c>
      <c r="X2771" t="s">
        <v>10652</v>
      </c>
      <c r="Y2771" s="36">
        <v>41401</v>
      </c>
    </row>
    <row r="2772" spans="2:25" x14ac:dyDescent="0.25">
      <c r="B2772" s="24" t="s">
        <v>36</v>
      </c>
      <c r="C2772" s="24" t="s">
        <v>22</v>
      </c>
      <c r="D2772" s="24" t="s">
        <v>2217</v>
      </c>
      <c r="E2772" s="24" t="s">
        <v>8679</v>
      </c>
      <c r="F2772" s="24" t="s">
        <v>43</v>
      </c>
      <c r="G2772" s="36">
        <v>41324</v>
      </c>
      <c r="H2772" s="36">
        <v>41324</v>
      </c>
      <c r="I2772" s="12">
        <v>3</v>
      </c>
      <c r="J2772" s="12">
        <v>3</v>
      </c>
      <c r="K2772" s="12">
        <v>3</v>
      </c>
      <c r="L2772" s="24" t="s">
        <v>10597</v>
      </c>
      <c r="M2772" t="str">
        <f>VLOOKUP(LEFT(Incoming_Data[[#This Row],[Object ID]],1),Lookup[#All],2,FALSE)</f>
        <v>Service Request</v>
      </c>
      <c r="N2772" s="36">
        <f>IFERROR(VLOOKUP(Incoming_Data[[#This Row],[Object ID]],SP_Data[#All],2,FALSE),"")</f>
        <v>41353</v>
      </c>
      <c r="O2772" s="36">
        <f>IFERROR(VLOOKUP(Incoming_Data[[#This Row],[Object ID]],Finalized_Data[#All],2,FALSE),"")</f>
        <v>41384</v>
      </c>
      <c r="P27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2" s="6">
        <f>IFERROR(DATE(YEAR(Incoming_Data[[#This Row],[Incoming Day]]),MONTH(Incoming_Data[[#This Row],[Incoming Day]]),1),"")</f>
        <v>41306</v>
      </c>
      <c r="R2772" s="3">
        <f>DATE(YEAR(Incoming_Data[[#This Row],[Incoming Day]]),1,1)</f>
        <v>41275</v>
      </c>
      <c r="S2772" s="6">
        <f>IFERROR(DATE(YEAR(Incoming_Data[[#This Row],[Completed Day]]),MONTH(Incoming_Data[[#This Row],[Completed Day]]),1),"")</f>
        <v>41334</v>
      </c>
      <c r="T2772" s="6">
        <f>IFERROR(DATE(YEAR(Incoming_Data[[#This Row],[Confirmed Day]]),MONTH(Incoming_Data[[#This Row],[Confirmed Day]]),1),"")</f>
        <v>41365</v>
      </c>
      <c r="U2772" s="12">
        <f>IF(ISNUMBER(Incoming_Data[[#This Row],[Completed Day]]),1,0)</f>
        <v>1</v>
      </c>
      <c r="V2772" s="12">
        <f>IF(ISNUMBER(Incoming_Data[[#This Row],[Confirmed Day]]),1,0)</f>
        <v>1</v>
      </c>
      <c r="X2772" t="s">
        <v>2982</v>
      </c>
      <c r="Y2772" s="36">
        <v>41428</v>
      </c>
    </row>
    <row r="2773" spans="2:25" x14ac:dyDescent="0.25">
      <c r="B2773" s="24" t="s">
        <v>36</v>
      </c>
      <c r="C2773" s="24" t="s">
        <v>22</v>
      </c>
      <c r="D2773" s="24" t="s">
        <v>2217</v>
      </c>
      <c r="E2773" s="24" t="s">
        <v>8675</v>
      </c>
      <c r="F2773" s="24" t="s">
        <v>43</v>
      </c>
      <c r="G2773" s="36">
        <v>41324</v>
      </c>
      <c r="H2773" s="36">
        <v>41324</v>
      </c>
      <c r="I2773" s="12">
        <v>3</v>
      </c>
      <c r="J2773" s="12">
        <v>3</v>
      </c>
      <c r="K2773" s="12">
        <v>3</v>
      </c>
      <c r="L2773" s="24" t="s">
        <v>10597</v>
      </c>
      <c r="M2773" t="str">
        <f>VLOOKUP(LEFT(Incoming_Data[[#This Row],[Object ID]],1),Lookup[#All],2,FALSE)</f>
        <v>Service Request</v>
      </c>
      <c r="N2773" s="36">
        <f>IFERROR(VLOOKUP(Incoming_Data[[#This Row],[Object ID]],SP_Data[#All],2,FALSE),"")</f>
        <v>41353</v>
      </c>
      <c r="O2773" s="36">
        <f>IFERROR(VLOOKUP(Incoming_Data[[#This Row],[Object ID]],Finalized_Data[#All],2,FALSE),"")</f>
        <v>41384</v>
      </c>
      <c r="P27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3" s="6">
        <f>IFERROR(DATE(YEAR(Incoming_Data[[#This Row],[Incoming Day]]),MONTH(Incoming_Data[[#This Row],[Incoming Day]]),1),"")</f>
        <v>41306</v>
      </c>
      <c r="R2773" s="3">
        <f>DATE(YEAR(Incoming_Data[[#This Row],[Incoming Day]]),1,1)</f>
        <v>41275</v>
      </c>
      <c r="S2773" s="6">
        <f>IFERROR(DATE(YEAR(Incoming_Data[[#This Row],[Completed Day]]),MONTH(Incoming_Data[[#This Row],[Completed Day]]),1),"")</f>
        <v>41334</v>
      </c>
      <c r="T2773" s="6">
        <f>IFERROR(DATE(YEAR(Incoming_Data[[#This Row],[Confirmed Day]]),MONTH(Incoming_Data[[#This Row],[Confirmed Day]]),1),"")</f>
        <v>41365</v>
      </c>
      <c r="U2773" s="12">
        <f>IF(ISNUMBER(Incoming_Data[[#This Row],[Completed Day]]),1,0)</f>
        <v>1</v>
      </c>
      <c r="V2773" s="12">
        <f>IF(ISNUMBER(Incoming_Data[[#This Row],[Confirmed Day]]),1,0)</f>
        <v>1</v>
      </c>
      <c r="X2773" t="s">
        <v>10948</v>
      </c>
      <c r="Y2773" s="36">
        <v>41425</v>
      </c>
    </row>
    <row r="2774" spans="2:25" x14ac:dyDescent="0.25">
      <c r="B2774" s="24" t="s">
        <v>36</v>
      </c>
      <c r="C2774" s="24" t="s">
        <v>22</v>
      </c>
      <c r="D2774" s="24" t="s">
        <v>2217</v>
      </c>
      <c r="E2774" s="24" t="s">
        <v>8172</v>
      </c>
      <c r="F2774" s="24" t="s">
        <v>12510</v>
      </c>
      <c r="G2774" s="36">
        <v>41332</v>
      </c>
      <c r="H2774" s="36">
        <v>41332</v>
      </c>
      <c r="I2774" s="12">
        <v>3</v>
      </c>
      <c r="J2774" s="12">
        <v>3</v>
      </c>
      <c r="K2774" s="12">
        <v>3</v>
      </c>
      <c r="L2774" s="24" t="s">
        <v>10597</v>
      </c>
      <c r="M2774" t="str">
        <f>VLOOKUP(LEFT(Incoming_Data[[#This Row],[Object ID]],1),Lookup[#All],2,FALSE)</f>
        <v>Service Request</v>
      </c>
      <c r="N2774" s="36">
        <f>IFERROR(VLOOKUP(Incoming_Data[[#This Row],[Object ID]],SP_Data[#All],2,FALSE),"")</f>
        <v>41353</v>
      </c>
      <c r="O2774" s="36">
        <f>IFERROR(VLOOKUP(Incoming_Data[[#This Row],[Object ID]],Finalized_Data[#All],2,FALSE),"")</f>
        <v>41425</v>
      </c>
      <c r="P27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4" s="6">
        <f>IFERROR(DATE(YEAR(Incoming_Data[[#This Row],[Incoming Day]]),MONTH(Incoming_Data[[#This Row],[Incoming Day]]),1),"")</f>
        <v>41306</v>
      </c>
      <c r="R2774" s="3">
        <f>DATE(YEAR(Incoming_Data[[#This Row],[Incoming Day]]),1,1)</f>
        <v>41275</v>
      </c>
      <c r="S2774" s="6">
        <f>IFERROR(DATE(YEAR(Incoming_Data[[#This Row],[Completed Day]]),MONTH(Incoming_Data[[#This Row],[Completed Day]]),1),"")</f>
        <v>41334</v>
      </c>
      <c r="T2774" s="6">
        <f>IFERROR(DATE(YEAR(Incoming_Data[[#This Row],[Confirmed Day]]),MONTH(Incoming_Data[[#This Row],[Confirmed Day]]),1),"")</f>
        <v>41395</v>
      </c>
      <c r="U2774" s="12">
        <f>IF(ISNUMBER(Incoming_Data[[#This Row],[Completed Day]]),1,0)</f>
        <v>1</v>
      </c>
      <c r="V2774" s="12">
        <f>IF(ISNUMBER(Incoming_Data[[#This Row],[Confirmed Day]]),1,0)</f>
        <v>1</v>
      </c>
      <c r="X2774" t="s">
        <v>2129</v>
      </c>
      <c r="Y2774" s="36">
        <v>41401</v>
      </c>
    </row>
    <row r="2775" spans="2:25" x14ac:dyDescent="0.25">
      <c r="B2775" s="24" t="s">
        <v>36</v>
      </c>
      <c r="C2775" s="24" t="s">
        <v>22</v>
      </c>
      <c r="D2775" s="24" t="s">
        <v>2217</v>
      </c>
      <c r="E2775" s="24" t="s">
        <v>7781</v>
      </c>
      <c r="F2775" s="24" t="s">
        <v>12511</v>
      </c>
      <c r="G2775" s="36">
        <v>41348</v>
      </c>
      <c r="H2775" s="36">
        <v>41348</v>
      </c>
      <c r="I2775" s="12">
        <v>3</v>
      </c>
      <c r="J2775" s="12">
        <v>3</v>
      </c>
      <c r="K2775" s="12">
        <v>3</v>
      </c>
      <c r="L2775" s="24" t="s">
        <v>10597</v>
      </c>
      <c r="M2775" t="str">
        <f>VLOOKUP(LEFT(Incoming_Data[[#This Row],[Object ID]],1),Lookup[#All],2,FALSE)</f>
        <v>Service Request</v>
      </c>
      <c r="N2775" s="36">
        <f>IFERROR(VLOOKUP(Incoming_Data[[#This Row],[Object ID]],SP_Data[#All],2,FALSE),"")</f>
        <v>41353</v>
      </c>
      <c r="O2775" s="36">
        <f>IFERROR(VLOOKUP(Incoming_Data[[#This Row],[Object ID]],Finalized_Data[#All],2,FALSE),"")</f>
        <v>41425</v>
      </c>
      <c r="P27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5" s="6">
        <f>IFERROR(DATE(YEAR(Incoming_Data[[#This Row],[Incoming Day]]),MONTH(Incoming_Data[[#This Row],[Incoming Day]]),1),"")</f>
        <v>41334</v>
      </c>
      <c r="R2775" s="3">
        <f>DATE(YEAR(Incoming_Data[[#This Row],[Incoming Day]]),1,1)</f>
        <v>41275</v>
      </c>
      <c r="S2775" s="6">
        <f>IFERROR(DATE(YEAR(Incoming_Data[[#This Row],[Completed Day]]),MONTH(Incoming_Data[[#This Row],[Completed Day]]),1),"")</f>
        <v>41334</v>
      </c>
      <c r="T2775" s="6">
        <f>IFERROR(DATE(YEAR(Incoming_Data[[#This Row],[Confirmed Day]]),MONTH(Incoming_Data[[#This Row],[Confirmed Day]]),1),"")</f>
        <v>41395</v>
      </c>
      <c r="U2775" s="12">
        <f>IF(ISNUMBER(Incoming_Data[[#This Row],[Completed Day]]),1,0)</f>
        <v>1</v>
      </c>
      <c r="V2775" s="12">
        <f>IF(ISNUMBER(Incoming_Data[[#This Row],[Confirmed Day]]),1,0)</f>
        <v>1</v>
      </c>
      <c r="X2775" t="s">
        <v>1878</v>
      </c>
      <c r="Y2775" s="36">
        <v>41401</v>
      </c>
    </row>
    <row r="2776" spans="2:25" x14ac:dyDescent="0.25">
      <c r="B2776" s="24" t="s">
        <v>36</v>
      </c>
      <c r="C2776" s="24" t="s">
        <v>22</v>
      </c>
      <c r="D2776" s="24" t="s">
        <v>2217</v>
      </c>
      <c r="E2776" s="24" t="s">
        <v>7626</v>
      </c>
      <c r="F2776" s="24" t="s">
        <v>12512</v>
      </c>
      <c r="G2776" s="36">
        <v>41319</v>
      </c>
      <c r="H2776" s="36">
        <v>41319</v>
      </c>
      <c r="I2776" s="12">
        <v>4</v>
      </c>
      <c r="J2776" s="12">
        <v>4</v>
      </c>
      <c r="K2776" s="12">
        <v>4</v>
      </c>
      <c r="L2776" s="24" t="s">
        <v>10597</v>
      </c>
      <c r="M2776" t="str">
        <f>VLOOKUP(LEFT(Incoming_Data[[#This Row],[Object ID]],1),Lookup[#All],2,FALSE)</f>
        <v>Service Request</v>
      </c>
      <c r="N2776" s="36">
        <f>IFERROR(VLOOKUP(Incoming_Data[[#This Row],[Object ID]],SP_Data[#All],2,FALSE),"")</f>
        <v>41353</v>
      </c>
      <c r="O2776" s="36">
        <f>IFERROR(VLOOKUP(Incoming_Data[[#This Row],[Object ID]],Finalized_Data[#All],2,FALSE),"")</f>
        <v>41384</v>
      </c>
      <c r="P27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6" s="6">
        <f>IFERROR(DATE(YEAR(Incoming_Data[[#This Row],[Incoming Day]]),MONTH(Incoming_Data[[#This Row],[Incoming Day]]),1),"")</f>
        <v>41306</v>
      </c>
      <c r="R2776" s="3">
        <f>DATE(YEAR(Incoming_Data[[#This Row],[Incoming Day]]),1,1)</f>
        <v>41275</v>
      </c>
      <c r="S2776" s="6">
        <f>IFERROR(DATE(YEAR(Incoming_Data[[#This Row],[Completed Day]]),MONTH(Incoming_Data[[#This Row],[Completed Day]]),1),"")</f>
        <v>41334</v>
      </c>
      <c r="T2776" s="6">
        <f>IFERROR(DATE(YEAR(Incoming_Data[[#This Row],[Confirmed Day]]),MONTH(Incoming_Data[[#This Row],[Confirmed Day]]),1),"")</f>
        <v>41365</v>
      </c>
      <c r="U2776" s="12">
        <f>IF(ISNUMBER(Incoming_Data[[#This Row],[Completed Day]]),1,0)</f>
        <v>1</v>
      </c>
      <c r="V2776" s="12">
        <f>IF(ISNUMBER(Incoming_Data[[#This Row],[Confirmed Day]]),1,0)</f>
        <v>1</v>
      </c>
      <c r="X2776" t="s">
        <v>1266</v>
      </c>
      <c r="Y2776" s="36">
        <v>41418</v>
      </c>
    </row>
    <row r="2777" spans="2:25" x14ac:dyDescent="0.25">
      <c r="B2777" s="24" t="s">
        <v>36</v>
      </c>
      <c r="C2777" s="24" t="s">
        <v>22</v>
      </c>
      <c r="D2777" s="24" t="s">
        <v>2217</v>
      </c>
      <c r="E2777" s="24" t="s">
        <v>7618</v>
      </c>
      <c r="F2777" s="24" t="s">
        <v>12513</v>
      </c>
      <c r="G2777" s="36">
        <v>41351</v>
      </c>
      <c r="H2777" s="36">
        <v>41351</v>
      </c>
      <c r="I2777" s="12">
        <v>4</v>
      </c>
      <c r="J2777" s="12">
        <v>4</v>
      </c>
      <c r="K2777" s="12">
        <v>4</v>
      </c>
      <c r="L2777" s="24" t="s">
        <v>10597</v>
      </c>
      <c r="M2777" t="str">
        <f>VLOOKUP(LEFT(Incoming_Data[[#This Row],[Object ID]],1),Lookup[#All],2,FALSE)</f>
        <v>Service Request</v>
      </c>
      <c r="N2777" s="36">
        <f>IFERROR(VLOOKUP(Incoming_Data[[#This Row],[Object ID]],SP_Data[#All],2,FALSE),"")</f>
        <v>41355</v>
      </c>
      <c r="O2777" s="36">
        <f>IFERROR(VLOOKUP(Incoming_Data[[#This Row],[Object ID]],Finalized_Data[#All],2,FALSE),"")</f>
        <v>41355</v>
      </c>
      <c r="P27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7" s="6">
        <f>IFERROR(DATE(YEAR(Incoming_Data[[#This Row],[Incoming Day]]),MONTH(Incoming_Data[[#This Row],[Incoming Day]]),1),"")</f>
        <v>41334</v>
      </c>
      <c r="R2777" s="3">
        <f>DATE(YEAR(Incoming_Data[[#This Row],[Incoming Day]]),1,1)</f>
        <v>41275</v>
      </c>
      <c r="S2777" s="6">
        <f>IFERROR(DATE(YEAR(Incoming_Data[[#This Row],[Completed Day]]),MONTH(Incoming_Data[[#This Row],[Completed Day]]),1),"")</f>
        <v>41334</v>
      </c>
      <c r="T2777" s="6">
        <f>IFERROR(DATE(YEAR(Incoming_Data[[#This Row],[Confirmed Day]]),MONTH(Incoming_Data[[#This Row],[Confirmed Day]]),1),"")</f>
        <v>41334</v>
      </c>
      <c r="U2777" s="12">
        <f>IF(ISNUMBER(Incoming_Data[[#This Row],[Completed Day]]),1,0)</f>
        <v>1</v>
      </c>
      <c r="V2777" s="12">
        <f>IF(ISNUMBER(Incoming_Data[[#This Row],[Confirmed Day]]),1,0)</f>
        <v>1</v>
      </c>
      <c r="X2777" t="s">
        <v>1721</v>
      </c>
      <c r="Y2777" s="36">
        <v>41403</v>
      </c>
    </row>
    <row r="2778" spans="2:25" x14ac:dyDescent="0.25">
      <c r="B2778" s="24" t="s">
        <v>36</v>
      </c>
      <c r="C2778" s="24" t="s">
        <v>22</v>
      </c>
      <c r="D2778" s="24" t="s">
        <v>2217</v>
      </c>
      <c r="E2778" s="24" t="s">
        <v>7405</v>
      </c>
      <c r="F2778" s="24" t="s">
        <v>12514</v>
      </c>
      <c r="G2778" s="36">
        <v>41351</v>
      </c>
      <c r="H2778" s="36">
        <v>41351</v>
      </c>
      <c r="I2778" s="12">
        <v>4</v>
      </c>
      <c r="J2778" s="12">
        <v>4</v>
      </c>
      <c r="K2778" s="12">
        <v>4</v>
      </c>
      <c r="L2778" s="24" t="s">
        <v>10597</v>
      </c>
      <c r="M2778" t="str">
        <f>VLOOKUP(LEFT(Incoming_Data[[#This Row],[Object ID]],1),Lookup[#All],2,FALSE)</f>
        <v>Service Request</v>
      </c>
      <c r="N2778" s="36">
        <f>IFERROR(VLOOKUP(Incoming_Data[[#This Row],[Object ID]],SP_Data[#All],2,FALSE),"")</f>
        <v>41353</v>
      </c>
      <c r="O2778" s="36">
        <f>IFERROR(VLOOKUP(Incoming_Data[[#This Row],[Object ID]],Finalized_Data[#All],2,FALSE),"")</f>
        <v>41384</v>
      </c>
      <c r="P27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8" s="6">
        <f>IFERROR(DATE(YEAR(Incoming_Data[[#This Row],[Incoming Day]]),MONTH(Incoming_Data[[#This Row],[Incoming Day]]),1),"")</f>
        <v>41334</v>
      </c>
      <c r="R2778" s="3">
        <f>DATE(YEAR(Incoming_Data[[#This Row],[Incoming Day]]),1,1)</f>
        <v>41275</v>
      </c>
      <c r="S2778" s="6">
        <f>IFERROR(DATE(YEAR(Incoming_Data[[#This Row],[Completed Day]]),MONTH(Incoming_Data[[#This Row],[Completed Day]]),1),"")</f>
        <v>41334</v>
      </c>
      <c r="T2778" s="6">
        <f>IFERROR(DATE(YEAR(Incoming_Data[[#This Row],[Confirmed Day]]),MONTH(Incoming_Data[[#This Row],[Confirmed Day]]),1),"")</f>
        <v>41365</v>
      </c>
      <c r="U2778" s="12">
        <f>IF(ISNUMBER(Incoming_Data[[#This Row],[Completed Day]]),1,0)</f>
        <v>1</v>
      </c>
      <c r="V2778" s="12">
        <f>IF(ISNUMBER(Incoming_Data[[#This Row],[Confirmed Day]]),1,0)</f>
        <v>1</v>
      </c>
      <c r="X2778" t="s">
        <v>10950</v>
      </c>
      <c r="Y2778" s="36">
        <v>41408</v>
      </c>
    </row>
    <row r="2779" spans="2:25" x14ac:dyDescent="0.25">
      <c r="B2779" s="24" t="s">
        <v>36</v>
      </c>
      <c r="C2779" s="24" t="s">
        <v>22</v>
      </c>
      <c r="D2779" s="24" t="s">
        <v>2217</v>
      </c>
      <c r="E2779" s="24" t="s">
        <v>1888</v>
      </c>
      <c r="F2779" s="24" t="s">
        <v>1889</v>
      </c>
      <c r="G2779" s="36">
        <v>41374</v>
      </c>
      <c r="H2779" s="36">
        <v>41374</v>
      </c>
      <c r="I2779" s="12">
        <v>2</v>
      </c>
      <c r="J2779" s="12">
        <v>3</v>
      </c>
      <c r="K2779" s="12">
        <v>3</v>
      </c>
      <c r="L2779" s="24" t="s">
        <v>10597</v>
      </c>
      <c r="M2779" t="str">
        <f>VLOOKUP(LEFT(Incoming_Data[[#This Row],[Object ID]],1),Lookup[#All],2,FALSE)</f>
        <v>Service Request</v>
      </c>
      <c r="N2779" s="36">
        <f>IFERROR(VLOOKUP(Incoming_Data[[#This Row],[Object ID]],SP_Data[#All],2,FALSE),"")</f>
        <v>41382</v>
      </c>
      <c r="O2779" s="36">
        <f>IFERROR(VLOOKUP(Incoming_Data[[#This Row],[Object ID]],Finalized_Data[#All],2,FALSE),"")</f>
        <v>41414</v>
      </c>
      <c r="P27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79" s="6">
        <f>IFERROR(DATE(YEAR(Incoming_Data[[#This Row],[Incoming Day]]),MONTH(Incoming_Data[[#This Row],[Incoming Day]]),1),"")</f>
        <v>41365</v>
      </c>
      <c r="R2779" s="3">
        <f>DATE(YEAR(Incoming_Data[[#This Row],[Incoming Day]]),1,1)</f>
        <v>41275</v>
      </c>
      <c r="S2779" s="6">
        <f>IFERROR(DATE(YEAR(Incoming_Data[[#This Row],[Completed Day]]),MONTH(Incoming_Data[[#This Row],[Completed Day]]),1),"")</f>
        <v>41365</v>
      </c>
      <c r="T2779" s="6">
        <f>IFERROR(DATE(YEAR(Incoming_Data[[#This Row],[Confirmed Day]]),MONTH(Incoming_Data[[#This Row],[Confirmed Day]]),1),"")</f>
        <v>41395</v>
      </c>
      <c r="U2779" s="12">
        <f>IF(ISNUMBER(Incoming_Data[[#This Row],[Completed Day]]),1,0)</f>
        <v>1</v>
      </c>
      <c r="V2779" s="12">
        <f>IF(ISNUMBER(Incoming_Data[[#This Row],[Confirmed Day]]),1,0)</f>
        <v>1</v>
      </c>
      <c r="X2779" t="s">
        <v>12326</v>
      </c>
      <c r="Y2779" s="36">
        <v>41410</v>
      </c>
    </row>
    <row r="2780" spans="2:25" x14ac:dyDescent="0.25">
      <c r="B2780" s="24" t="s">
        <v>36</v>
      </c>
      <c r="C2780" s="24" t="s">
        <v>22</v>
      </c>
      <c r="D2780" s="24" t="s">
        <v>2217</v>
      </c>
      <c r="E2780" s="24" t="s">
        <v>1894</v>
      </c>
      <c r="F2780" s="24" t="s">
        <v>1895</v>
      </c>
      <c r="G2780" s="36">
        <v>41386</v>
      </c>
      <c r="H2780" s="36">
        <v>41386</v>
      </c>
      <c r="I2780" s="12">
        <v>3</v>
      </c>
      <c r="J2780" s="12">
        <v>4</v>
      </c>
      <c r="K2780" s="12">
        <v>4</v>
      </c>
      <c r="L2780" s="24" t="s">
        <v>10597</v>
      </c>
      <c r="M2780" t="str">
        <f>VLOOKUP(LEFT(Incoming_Data[[#This Row],[Object ID]],1),Lookup[#All],2,FALSE)</f>
        <v>Service Request</v>
      </c>
      <c r="N2780" s="36">
        <f>IFERROR(VLOOKUP(Incoming_Data[[#This Row],[Object ID]],SP_Data[#All],2,FALSE),"")</f>
        <v>41410</v>
      </c>
      <c r="O2780" s="36">
        <f>IFERROR(VLOOKUP(Incoming_Data[[#This Row],[Object ID]],Finalized_Data[#All],2,FALSE),"")</f>
        <v>41410</v>
      </c>
      <c r="P27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0" s="6">
        <f>IFERROR(DATE(YEAR(Incoming_Data[[#This Row],[Incoming Day]]),MONTH(Incoming_Data[[#This Row],[Incoming Day]]),1),"")</f>
        <v>41365</v>
      </c>
      <c r="R2780" s="3">
        <f>DATE(YEAR(Incoming_Data[[#This Row],[Incoming Day]]),1,1)</f>
        <v>41275</v>
      </c>
      <c r="S2780" s="6">
        <f>IFERROR(DATE(YEAR(Incoming_Data[[#This Row],[Completed Day]]),MONTH(Incoming_Data[[#This Row],[Completed Day]]),1),"")</f>
        <v>41395</v>
      </c>
      <c r="T2780" s="6">
        <f>IFERROR(DATE(YEAR(Incoming_Data[[#This Row],[Confirmed Day]]),MONTH(Incoming_Data[[#This Row],[Confirmed Day]]),1),"")</f>
        <v>41395</v>
      </c>
      <c r="U2780" s="12">
        <f>IF(ISNUMBER(Incoming_Data[[#This Row],[Completed Day]]),1,0)</f>
        <v>1</v>
      </c>
      <c r="V2780" s="12">
        <f>IF(ISNUMBER(Incoming_Data[[#This Row],[Confirmed Day]]),1,0)</f>
        <v>1</v>
      </c>
      <c r="X2780" t="s">
        <v>1880</v>
      </c>
      <c r="Y2780" s="36">
        <v>41402</v>
      </c>
    </row>
    <row r="2781" spans="2:25" x14ac:dyDescent="0.25">
      <c r="B2781" s="24" t="s">
        <v>36</v>
      </c>
      <c r="C2781" s="24" t="s">
        <v>22</v>
      </c>
      <c r="D2781" s="24" t="s">
        <v>2217</v>
      </c>
      <c r="E2781" s="24" t="s">
        <v>1896</v>
      </c>
      <c r="F2781" s="24" t="s">
        <v>1897</v>
      </c>
      <c r="G2781" s="36">
        <v>41387</v>
      </c>
      <c r="H2781" s="36">
        <v>41387</v>
      </c>
      <c r="I2781" s="12">
        <v>3</v>
      </c>
      <c r="J2781" s="12">
        <v>3</v>
      </c>
      <c r="K2781" s="12">
        <v>3</v>
      </c>
      <c r="L2781" s="24" t="s">
        <v>10597</v>
      </c>
      <c r="M2781" t="str">
        <f>VLOOKUP(LEFT(Incoming_Data[[#This Row],[Object ID]],1),Lookup[#All],2,FALSE)</f>
        <v>Service Request</v>
      </c>
      <c r="N2781" s="36">
        <f>IFERROR(VLOOKUP(Incoming_Data[[#This Row],[Object ID]],SP_Data[#All],2,FALSE),"")</f>
        <v>41387</v>
      </c>
      <c r="O2781" s="36">
        <f>IFERROR(VLOOKUP(Incoming_Data[[#This Row],[Object ID]],Finalized_Data[#All],2,FALSE),"")</f>
        <v>41418</v>
      </c>
      <c r="P27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1" s="6">
        <f>IFERROR(DATE(YEAR(Incoming_Data[[#This Row],[Incoming Day]]),MONTH(Incoming_Data[[#This Row],[Incoming Day]]),1),"")</f>
        <v>41365</v>
      </c>
      <c r="R2781" s="3">
        <f>DATE(YEAR(Incoming_Data[[#This Row],[Incoming Day]]),1,1)</f>
        <v>41275</v>
      </c>
      <c r="S2781" s="6">
        <f>IFERROR(DATE(YEAR(Incoming_Data[[#This Row],[Completed Day]]),MONTH(Incoming_Data[[#This Row],[Completed Day]]),1),"")</f>
        <v>41365</v>
      </c>
      <c r="T2781" s="6">
        <f>IFERROR(DATE(YEAR(Incoming_Data[[#This Row],[Confirmed Day]]),MONTH(Incoming_Data[[#This Row],[Confirmed Day]]),1),"")</f>
        <v>41395</v>
      </c>
      <c r="U2781" s="12">
        <f>IF(ISNUMBER(Incoming_Data[[#This Row],[Completed Day]]),1,0)</f>
        <v>1</v>
      </c>
      <c r="V2781" s="12">
        <f>IF(ISNUMBER(Incoming_Data[[#This Row],[Confirmed Day]]),1,0)</f>
        <v>1</v>
      </c>
      <c r="X2781" t="s">
        <v>12684</v>
      </c>
      <c r="Y2781" s="36">
        <v>41401</v>
      </c>
    </row>
    <row r="2782" spans="2:25" x14ac:dyDescent="0.25">
      <c r="B2782" s="24" t="s">
        <v>36</v>
      </c>
      <c r="C2782" s="24" t="s">
        <v>22</v>
      </c>
      <c r="D2782" s="24" t="s">
        <v>2217</v>
      </c>
      <c r="E2782" s="24" t="s">
        <v>1900</v>
      </c>
      <c r="F2782" s="24" t="s">
        <v>1901</v>
      </c>
      <c r="G2782" s="36">
        <v>41389</v>
      </c>
      <c r="H2782" s="36">
        <v>41389</v>
      </c>
      <c r="I2782" s="12">
        <v>3</v>
      </c>
      <c r="J2782" s="12">
        <v>3</v>
      </c>
      <c r="K2782" s="12">
        <v>3</v>
      </c>
      <c r="L2782" s="24" t="s">
        <v>10597</v>
      </c>
      <c r="M2782" t="str">
        <f>VLOOKUP(LEFT(Incoming_Data[[#This Row],[Object ID]],1),Lookup[#All],2,FALSE)</f>
        <v>Service Request</v>
      </c>
      <c r="N2782" s="36">
        <f>IFERROR(VLOOKUP(Incoming_Data[[#This Row],[Object ID]],SP_Data[#All],2,FALSE),"")</f>
        <v>41389</v>
      </c>
      <c r="O2782" s="36">
        <f>IFERROR(VLOOKUP(Incoming_Data[[#This Row],[Object ID]],Finalized_Data[#All],2,FALSE),"")</f>
        <v>41389</v>
      </c>
      <c r="P27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2" s="6">
        <f>IFERROR(DATE(YEAR(Incoming_Data[[#This Row],[Incoming Day]]),MONTH(Incoming_Data[[#This Row],[Incoming Day]]),1),"")</f>
        <v>41365</v>
      </c>
      <c r="R2782" s="3">
        <f>DATE(YEAR(Incoming_Data[[#This Row],[Incoming Day]]),1,1)</f>
        <v>41275</v>
      </c>
      <c r="S2782" s="6">
        <f>IFERROR(DATE(YEAR(Incoming_Data[[#This Row],[Completed Day]]),MONTH(Incoming_Data[[#This Row],[Completed Day]]),1),"")</f>
        <v>41365</v>
      </c>
      <c r="T2782" s="6">
        <f>IFERROR(DATE(YEAR(Incoming_Data[[#This Row],[Confirmed Day]]),MONTH(Incoming_Data[[#This Row],[Confirmed Day]]),1),"")</f>
        <v>41365</v>
      </c>
      <c r="U2782" s="12">
        <f>IF(ISNUMBER(Incoming_Data[[#This Row],[Completed Day]]),1,0)</f>
        <v>1</v>
      </c>
      <c r="V2782" s="12">
        <f>IF(ISNUMBER(Incoming_Data[[#This Row],[Confirmed Day]]),1,0)</f>
        <v>1</v>
      </c>
      <c r="X2782" t="s">
        <v>12180</v>
      </c>
      <c r="Y2782" s="36">
        <v>41402</v>
      </c>
    </row>
    <row r="2783" spans="2:25" x14ac:dyDescent="0.25">
      <c r="B2783" s="24" t="s">
        <v>36</v>
      </c>
      <c r="C2783" s="24" t="s">
        <v>22</v>
      </c>
      <c r="D2783" s="24" t="s">
        <v>2217</v>
      </c>
      <c r="E2783" s="24" t="s">
        <v>1902</v>
      </c>
      <c r="F2783" s="24" t="s">
        <v>1903</v>
      </c>
      <c r="G2783" s="36">
        <v>41389</v>
      </c>
      <c r="H2783" s="36">
        <v>41389</v>
      </c>
      <c r="I2783" s="12">
        <v>3</v>
      </c>
      <c r="J2783" s="12">
        <v>3</v>
      </c>
      <c r="K2783" s="12">
        <v>3</v>
      </c>
      <c r="L2783" s="24" t="s">
        <v>10597</v>
      </c>
      <c r="M2783" t="str">
        <f>VLOOKUP(LEFT(Incoming_Data[[#This Row],[Object ID]],1),Lookup[#All],2,FALSE)</f>
        <v>Service Request</v>
      </c>
      <c r="N2783" s="36">
        <f>IFERROR(VLOOKUP(Incoming_Data[[#This Row],[Object ID]],SP_Data[#All],2,FALSE),"")</f>
        <v>41397</v>
      </c>
      <c r="O2783" s="36">
        <f>IFERROR(VLOOKUP(Incoming_Data[[#This Row],[Object ID]],Finalized_Data[#All],2,FALSE),"")</f>
        <v>41397</v>
      </c>
      <c r="P27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3" s="6">
        <f>IFERROR(DATE(YEAR(Incoming_Data[[#This Row],[Incoming Day]]),MONTH(Incoming_Data[[#This Row],[Incoming Day]]),1),"")</f>
        <v>41365</v>
      </c>
      <c r="R2783" s="3">
        <f>DATE(YEAR(Incoming_Data[[#This Row],[Incoming Day]]),1,1)</f>
        <v>41275</v>
      </c>
      <c r="S2783" s="6">
        <f>IFERROR(DATE(YEAR(Incoming_Data[[#This Row],[Completed Day]]),MONTH(Incoming_Data[[#This Row],[Completed Day]]),1),"")</f>
        <v>41395</v>
      </c>
      <c r="T2783" s="6">
        <f>IFERROR(DATE(YEAR(Incoming_Data[[#This Row],[Confirmed Day]]),MONTH(Incoming_Data[[#This Row],[Confirmed Day]]),1),"")</f>
        <v>41395</v>
      </c>
      <c r="U2783" s="12">
        <f>IF(ISNUMBER(Incoming_Data[[#This Row],[Completed Day]]),1,0)</f>
        <v>1</v>
      </c>
      <c r="V2783" s="12">
        <f>IF(ISNUMBER(Incoming_Data[[#This Row],[Confirmed Day]]),1,0)</f>
        <v>1</v>
      </c>
      <c r="X2783" t="s">
        <v>10952</v>
      </c>
      <c r="Y2783" s="36">
        <v>41403</v>
      </c>
    </row>
    <row r="2784" spans="2:25" x14ac:dyDescent="0.25">
      <c r="B2784" s="24" t="s">
        <v>36</v>
      </c>
      <c r="C2784" s="24" t="s">
        <v>22</v>
      </c>
      <c r="D2784" s="24" t="s">
        <v>2217</v>
      </c>
      <c r="E2784" s="24" t="s">
        <v>12515</v>
      </c>
      <c r="F2784" s="24" t="s">
        <v>12516</v>
      </c>
      <c r="G2784" s="36">
        <v>41400</v>
      </c>
      <c r="H2784" s="36">
        <v>41400</v>
      </c>
      <c r="I2784" s="12">
        <v>3</v>
      </c>
      <c r="J2784" s="12">
        <v>3</v>
      </c>
      <c r="K2784" s="12">
        <v>3</v>
      </c>
      <c r="L2784" s="24" t="s">
        <v>10599</v>
      </c>
      <c r="M2784" t="str">
        <f>VLOOKUP(LEFT(Incoming_Data[[#This Row],[Object ID]],1),Lookup[#All],2,FALSE)</f>
        <v>Service Request</v>
      </c>
      <c r="N2784" s="36">
        <f>IFERROR(VLOOKUP(Incoming_Data[[#This Row],[Object ID]],SP_Data[#All],2,FALSE),"")</f>
        <v>41400</v>
      </c>
      <c r="O2784" s="36" t="str">
        <f>IFERROR(VLOOKUP(Incoming_Data[[#This Row],[Object ID]],Finalized_Data[#All],2,FALSE),"")</f>
        <v/>
      </c>
      <c r="P27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4" s="6">
        <f>IFERROR(DATE(YEAR(Incoming_Data[[#This Row],[Incoming Day]]),MONTH(Incoming_Data[[#This Row],[Incoming Day]]),1),"")</f>
        <v>41395</v>
      </c>
      <c r="R2784" s="3">
        <f>DATE(YEAR(Incoming_Data[[#This Row],[Incoming Day]]),1,1)</f>
        <v>41275</v>
      </c>
      <c r="S2784" s="6">
        <f>IFERROR(DATE(YEAR(Incoming_Data[[#This Row],[Completed Day]]),MONTH(Incoming_Data[[#This Row],[Completed Day]]),1),"")</f>
        <v>41395</v>
      </c>
      <c r="T2784" s="6" t="str">
        <f>IFERROR(DATE(YEAR(Incoming_Data[[#This Row],[Confirmed Day]]),MONTH(Incoming_Data[[#This Row],[Confirmed Day]]),1),"")</f>
        <v/>
      </c>
      <c r="U2784" s="12">
        <f>IF(ISNUMBER(Incoming_Data[[#This Row],[Completed Day]]),1,0)</f>
        <v>1</v>
      </c>
      <c r="V2784" s="12">
        <f>IF(ISNUMBER(Incoming_Data[[#This Row],[Confirmed Day]]),1,0)</f>
        <v>0</v>
      </c>
      <c r="X2784" t="s">
        <v>12686</v>
      </c>
      <c r="Y2784" s="36">
        <v>41402</v>
      </c>
    </row>
    <row r="2785" spans="2:25" x14ac:dyDescent="0.25">
      <c r="B2785" s="24" t="s">
        <v>36</v>
      </c>
      <c r="C2785" s="24" t="s">
        <v>22</v>
      </c>
      <c r="D2785" s="24" t="s">
        <v>2217</v>
      </c>
      <c r="E2785" s="24" t="s">
        <v>12517</v>
      </c>
      <c r="F2785" s="24" t="s">
        <v>1600</v>
      </c>
      <c r="G2785" s="36">
        <v>41402</v>
      </c>
      <c r="H2785" s="36">
        <v>41402</v>
      </c>
      <c r="I2785" s="12">
        <v>3</v>
      </c>
      <c r="J2785" s="12">
        <v>3</v>
      </c>
      <c r="K2785" s="12">
        <v>3</v>
      </c>
      <c r="L2785" s="24" t="s">
        <v>10599</v>
      </c>
      <c r="M2785" t="str">
        <f>VLOOKUP(LEFT(Incoming_Data[[#This Row],[Object ID]],1),Lookup[#All],2,FALSE)</f>
        <v>Service Request</v>
      </c>
      <c r="N2785" s="36">
        <f>IFERROR(VLOOKUP(Incoming_Data[[#This Row],[Object ID]],SP_Data[#All],2,FALSE),"")</f>
        <v>41404</v>
      </c>
      <c r="O2785" s="36" t="str">
        <f>IFERROR(VLOOKUP(Incoming_Data[[#This Row],[Object ID]],Finalized_Data[#All],2,FALSE),"")</f>
        <v/>
      </c>
      <c r="P27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5" s="6">
        <f>IFERROR(DATE(YEAR(Incoming_Data[[#This Row],[Incoming Day]]),MONTH(Incoming_Data[[#This Row],[Incoming Day]]),1),"")</f>
        <v>41395</v>
      </c>
      <c r="R2785" s="3">
        <f>DATE(YEAR(Incoming_Data[[#This Row],[Incoming Day]]),1,1)</f>
        <v>41275</v>
      </c>
      <c r="S2785" s="6">
        <f>IFERROR(DATE(YEAR(Incoming_Data[[#This Row],[Completed Day]]),MONTH(Incoming_Data[[#This Row],[Completed Day]]),1),"")</f>
        <v>41395</v>
      </c>
      <c r="T2785" s="6" t="str">
        <f>IFERROR(DATE(YEAR(Incoming_Data[[#This Row],[Confirmed Day]]),MONTH(Incoming_Data[[#This Row],[Confirmed Day]]),1),"")</f>
        <v/>
      </c>
      <c r="U2785" s="12">
        <f>IF(ISNUMBER(Incoming_Data[[#This Row],[Completed Day]]),1,0)</f>
        <v>1</v>
      </c>
      <c r="V2785" s="12">
        <f>IF(ISNUMBER(Incoming_Data[[#This Row],[Confirmed Day]]),1,0)</f>
        <v>0</v>
      </c>
      <c r="X2785" t="s">
        <v>2131</v>
      </c>
      <c r="Y2785" s="36">
        <v>41402</v>
      </c>
    </row>
    <row r="2786" spans="2:25" x14ac:dyDescent="0.25">
      <c r="B2786" s="24" t="s">
        <v>36</v>
      </c>
      <c r="C2786" s="24" t="s">
        <v>22</v>
      </c>
      <c r="D2786" s="24" t="s">
        <v>2217</v>
      </c>
      <c r="E2786" s="24" t="s">
        <v>12518</v>
      </c>
      <c r="F2786" s="24" t="s">
        <v>1600</v>
      </c>
      <c r="G2786" s="36">
        <v>41402</v>
      </c>
      <c r="H2786" s="36">
        <v>41402</v>
      </c>
      <c r="I2786" s="12">
        <v>3</v>
      </c>
      <c r="J2786" s="12">
        <v>3</v>
      </c>
      <c r="K2786" s="12">
        <v>3</v>
      </c>
      <c r="L2786" s="24" t="s">
        <v>10599</v>
      </c>
      <c r="M2786" t="str">
        <f>VLOOKUP(LEFT(Incoming_Data[[#This Row],[Object ID]],1),Lookup[#All],2,FALSE)</f>
        <v>Service Request</v>
      </c>
      <c r="N2786" s="36">
        <f>IFERROR(VLOOKUP(Incoming_Data[[#This Row],[Object ID]],SP_Data[#All],2,FALSE),"")</f>
        <v>41404</v>
      </c>
      <c r="O2786" s="36" t="str">
        <f>IFERROR(VLOOKUP(Incoming_Data[[#This Row],[Object ID]],Finalized_Data[#All],2,FALSE),"")</f>
        <v/>
      </c>
      <c r="P27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6" s="6">
        <f>IFERROR(DATE(YEAR(Incoming_Data[[#This Row],[Incoming Day]]),MONTH(Incoming_Data[[#This Row],[Incoming Day]]),1),"")</f>
        <v>41395</v>
      </c>
      <c r="R2786" s="3">
        <f>DATE(YEAR(Incoming_Data[[#This Row],[Incoming Day]]),1,1)</f>
        <v>41275</v>
      </c>
      <c r="S2786" s="6">
        <f>IFERROR(DATE(YEAR(Incoming_Data[[#This Row],[Completed Day]]),MONTH(Incoming_Data[[#This Row],[Completed Day]]),1),"")</f>
        <v>41395</v>
      </c>
      <c r="T2786" s="6" t="str">
        <f>IFERROR(DATE(YEAR(Incoming_Data[[#This Row],[Confirmed Day]]),MONTH(Incoming_Data[[#This Row],[Confirmed Day]]),1),"")</f>
        <v/>
      </c>
      <c r="U2786" s="12">
        <f>IF(ISNUMBER(Incoming_Data[[#This Row],[Completed Day]]),1,0)</f>
        <v>1</v>
      </c>
      <c r="V2786" s="12">
        <f>IF(ISNUMBER(Incoming_Data[[#This Row],[Confirmed Day]]),1,0)</f>
        <v>0</v>
      </c>
      <c r="X2786" t="s">
        <v>12555</v>
      </c>
      <c r="Y2786" s="36">
        <v>41402</v>
      </c>
    </row>
    <row r="2787" spans="2:25" x14ac:dyDescent="0.25">
      <c r="B2787" s="24" t="s">
        <v>36</v>
      </c>
      <c r="C2787" s="24" t="s">
        <v>22</v>
      </c>
      <c r="D2787" s="24" t="s">
        <v>2217</v>
      </c>
      <c r="E2787" s="24" t="s">
        <v>12519</v>
      </c>
      <c r="F2787" s="24" t="s">
        <v>12520</v>
      </c>
      <c r="G2787" s="36">
        <v>41402</v>
      </c>
      <c r="H2787" s="36">
        <v>41402</v>
      </c>
      <c r="I2787" s="12">
        <v>3</v>
      </c>
      <c r="J2787" s="12">
        <v>3</v>
      </c>
      <c r="K2787" s="12">
        <v>3</v>
      </c>
      <c r="L2787" s="24" t="s">
        <v>10599</v>
      </c>
      <c r="M2787" t="str">
        <f>VLOOKUP(LEFT(Incoming_Data[[#This Row],[Object ID]],1),Lookup[#All],2,FALSE)</f>
        <v>Service Request</v>
      </c>
      <c r="N2787" s="36">
        <f>IFERROR(VLOOKUP(Incoming_Data[[#This Row],[Object ID]],SP_Data[#All],2,FALSE),"")</f>
        <v>41402</v>
      </c>
      <c r="O2787" s="36" t="str">
        <f>IFERROR(VLOOKUP(Incoming_Data[[#This Row],[Object ID]],Finalized_Data[#All],2,FALSE),"")</f>
        <v/>
      </c>
      <c r="P27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7" s="6">
        <f>IFERROR(DATE(YEAR(Incoming_Data[[#This Row],[Incoming Day]]),MONTH(Incoming_Data[[#This Row],[Incoming Day]]),1),"")</f>
        <v>41395</v>
      </c>
      <c r="R2787" s="3">
        <f>DATE(YEAR(Incoming_Data[[#This Row],[Incoming Day]]),1,1)</f>
        <v>41275</v>
      </c>
      <c r="S2787" s="6">
        <f>IFERROR(DATE(YEAR(Incoming_Data[[#This Row],[Completed Day]]),MONTH(Incoming_Data[[#This Row],[Completed Day]]),1),"")</f>
        <v>41395</v>
      </c>
      <c r="T2787" s="6" t="str">
        <f>IFERROR(DATE(YEAR(Incoming_Data[[#This Row],[Confirmed Day]]),MONTH(Incoming_Data[[#This Row],[Confirmed Day]]),1),"")</f>
        <v/>
      </c>
      <c r="U2787" s="12">
        <f>IF(ISNUMBER(Incoming_Data[[#This Row],[Completed Day]]),1,0)</f>
        <v>1</v>
      </c>
      <c r="V2787" s="12">
        <f>IF(ISNUMBER(Incoming_Data[[#This Row],[Confirmed Day]]),1,0)</f>
        <v>0</v>
      </c>
      <c r="X2787" t="s">
        <v>1566</v>
      </c>
      <c r="Y2787" s="36">
        <v>41403</v>
      </c>
    </row>
    <row r="2788" spans="2:25" x14ac:dyDescent="0.25">
      <c r="B2788" s="24" t="s">
        <v>36</v>
      </c>
      <c r="C2788" s="24" t="s">
        <v>22</v>
      </c>
      <c r="D2788" s="24" t="s">
        <v>2217</v>
      </c>
      <c r="E2788" s="24" t="s">
        <v>12521</v>
      </c>
      <c r="F2788" s="24" t="s">
        <v>12522</v>
      </c>
      <c r="G2788" s="36">
        <v>41402</v>
      </c>
      <c r="H2788" s="36">
        <v>41402</v>
      </c>
      <c r="I2788" s="12">
        <v>3</v>
      </c>
      <c r="J2788" s="12">
        <v>3</v>
      </c>
      <c r="K2788" s="12">
        <v>3</v>
      </c>
      <c r="L2788" s="24" t="s">
        <v>10599</v>
      </c>
      <c r="M2788" t="str">
        <f>VLOOKUP(LEFT(Incoming_Data[[#This Row],[Object ID]],1),Lookup[#All],2,FALSE)</f>
        <v>Service Request</v>
      </c>
      <c r="N2788" s="36">
        <f>IFERROR(VLOOKUP(Incoming_Data[[#This Row],[Object ID]],SP_Data[#All],2,FALSE),"")</f>
        <v>41402</v>
      </c>
      <c r="O2788" s="36" t="str">
        <f>IFERROR(VLOOKUP(Incoming_Data[[#This Row],[Object ID]],Finalized_Data[#All],2,FALSE),"")</f>
        <v/>
      </c>
      <c r="P27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8" s="6">
        <f>IFERROR(DATE(YEAR(Incoming_Data[[#This Row],[Incoming Day]]),MONTH(Incoming_Data[[#This Row],[Incoming Day]]),1),"")</f>
        <v>41395</v>
      </c>
      <c r="R2788" s="3">
        <f>DATE(YEAR(Incoming_Data[[#This Row],[Incoming Day]]),1,1)</f>
        <v>41275</v>
      </c>
      <c r="S2788" s="6">
        <f>IFERROR(DATE(YEAR(Incoming_Data[[#This Row],[Completed Day]]),MONTH(Incoming_Data[[#This Row],[Completed Day]]),1),"")</f>
        <v>41395</v>
      </c>
      <c r="T2788" s="6" t="str">
        <f>IFERROR(DATE(YEAR(Incoming_Data[[#This Row],[Confirmed Day]]),MONTH(Incoming_Data[[#This Row],[Confirmed Day]]),1),"")</f>
        <v/>
      </c>
      <c r="U2788" s="12">
        <f>IF(ISNUMBER(Incoming_Data[[#This Row],[Completed Day]]),1,0)</f>
        <v>1</v>
      </c>
      <c r="V2788" s="12">
        <f>IF(ISNUMBER(Incoming_Data[[#This Row],[Confirmed Day]]),1,0)</f>
        <v>0</v>
      </c>
      <c r="X2788" t="s">
        <v>10654</v>
      </c>
      <c r="Y2788" s="36">
        <v>41403</v>
      </c>
    </row>
    <row r="2789" spans="2:25" x14ac:dyDescent="0.25">
      <c r="B2789" s="24" t="s">
        <v>36</v>
      </c>
      <c r="C2789" s="24" t="s">
        <v>22</v>
      </c>
      <c r="D2789" s="24" t="s">
        <v>2217</v>
      </c>
      <c r="E2789" s="24" t="s">
        <v>12523</v>
      </c>
      <c r="F2789" s="24" t="s">
        <v>12524</v>
      </c>
      <c r="G2789" s="36">
        <v>41404</v>
      </c>
      <c r="H2789" s="36">
        <v>41404</v>
      </c>
      <c r="I2789" s="12">
        <v>3</v>
      </c>
      <c r="J2789" s="12">
        <v>3</v>
      </c>
      <c r="K2789" s="12">
        <v>3</v>
      </c>
      <c r="L2789" s="24" t="s">
        <v>10602</v>
      </c>
      <c r="M2789" t="str">
        <f>VLOOKUP(LEFT(Incoming_Data[[#This Row],[Object ID]],1),Lookup[#All],2,FALSE)</f>
        <v>Service Request</v>
      </c>
      <c r="N2789" s="36" t="str">
        <f>IFERROR(VLOOKUP(Incoming_Data[[#This Row],[Object ID]],SP_Data[#All],2,FALSE),"")</f>
        <v/>
      </c>
      <c r="O2789" s="36" t="str">
        <f>IFERROR(VLOOKUP(Incoming_Data[[#This Row],[Object ID]],Finalized_Data[#All],2,FALSE),"")</f>
        <v/>
      </c>
      <c r="P27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89" s="6">
        <f>IFERROR(DATE(YEAR(Incoming_Data[[#This Row],[Incoming Day]]),MONTH(Incoming_Data[[#This Row],[Incoming Day]]),1),"")</f>
        <v>41395</v>
      </c>
      <c r="R2789" s="3">
        <f>DATE(YEAR(Incoming_Data[[#This Row],[Incoming Day]]),1,1)</f>
        <v>41275</v>
      </c>
      <c r="S2789" s="6" t="str">
        <f>IFERROR(DATE(YEAR(Incoming_Data[[#This Row],[Completed Day]]),MONTH(Incoming_Data[[#This Row],[Completed Day]]),1),"")</f>
        <v/>
      </c>
      <c r="T2789" s="6" t="str">
        <f>IFERROR(DATE(YEAR(Incoming_Data[[#This Row],[Confirmed Day]]),MONTH(Incoming_Data[[#This Row],[Confirmed Day]]),1),"")</f>
        <v/>
      </c>
      <c r="U2789" s="12">
        <f>IF(ISNUMBER(Incoming_Data[[#This Row],[Completed Day]]),1,0)</f>
        <v>0</v>
      </c>
      <c r="V2789" s="12">
        <f>IF(ISNUMBER(Incoming_Data[[#This Row],[Confirmed Day]]),1,0)</f>
        <v>0</v>
      </c>
      <c r="X2789" t="s">
        <v>10656</v>
      </c>
      <c r="Y2789" s="36">
        <v>41403</v>
      </c>
    </row>
    <row r="2790" spans="2:25" x14ac:dyDescent="0.25">
      <c r="B2790" s="24" t="s">
        <v>36</v>
      </c>
      <c r="C2790" s="24" t="s">
        <v>22</v>
      </c>
      <c r="D2790" s="24" t="s">
        <v>2217</v>
      </c>
      <c r="E2790" s="24" t="s">
        <v>12525</v>
      </c>
      <c r="F2790" s="24" t="s">
        <v>12526</v>
      </c>
      <c r="G2790" s="36">
        <v>41407</v>
      </c>
      <c r="H2790" s="36">
        <v>41407</v>
      </c>
      <c r="I2790" s="12">
        <v>3</v>
      </c>
      <c r="J2790" s="12">
        <v>3</v>
      </c>
      <c r="K2790" s="12">
        <v>3</v>
      </c>
      <c r="L2790" s="24" t="s">
        <v>10599</v>
      </c>
      <c r="M2790" t="str">
        <f>VLOOKUP(LEFT(Incoming_Data[[#This Row],[Object ID]],1),Lookup[#All],2,FALSE)</f>
        <v>Service Request</v>
      </c>
      <c r="N2790" s="36">
        <f>IFERROR(VLOOKUP(Incoming_Data[[#This Row],[Object ID]],SP_Data[#All],2,FALSE),"")</f>
        <v>41407</v>
      </c>
      <c r="O2790" s="36" t="str">
        <f>IFERROR(VLOOKUP(Incoming_Data[[#This Row],[Object ID]],Finalized_Data[#All],2,FALSE),"")</f>
        <v/>
      </c>
      <c r="P27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0" s="6">
        <f>IFERROR(DATE(YEAR(Incoming_Data[[#This Row],[Incoming Day]]),MONTH(Incoming_Data[[#This Row],[Incoming Day]]),1),"")</f>
        <v>41395</v>
      </c>
      <c r="R2790" s="3">
        <f>DATE(YEAR(Incoming_Data[[#This Row],[Incoming Day]]),1,1)</f>
        <v>41275</v>
      </c>
      <c r="S2790" s="6">
        <f>IFERROR(DATE(YEAR(Incoming_Data[[#This Row],[Completed Day]]),MONTH(Incoming_Data[[#This Row],[Completed Day]]),1),"")</f>
        <v>41395</v>
      </c>
      <c r="T2790" s="6" t="str">
        <f>IFERROR(DATE(YEAR(Incoming_Data[[#This Row],[Confirmed Day]]),MONTH(Incoming_Data[[#This Row],[Confirmed Day]]),1),"")</f>
        <v/>
      </c>
      <c r="U2790" s="12">
        <f>IF(ISNUMBER(Incoming_Data[[#This Row],[Completed Day]]),1,0)</f>
        <v>1</v>
      </c>
      <c r="V2790" s="12">
        <f>IF(ISNUMBER(Incoming_Data[[#This Row],[Confirmed Day]]),1,0)</f>
        <v>0</v>
      </c>
      <c r="X2790" t="s">
        <v>11048</v>
      </c>
      <c r="Y2790" s="36">
        <v>41410</v>
      </c>
    </row>
    <row r="2791" spans="2:25" x14ac:dyDescent="0.25">
      <c r="B2791" s="24" t="s">
        <v>36</v>
      </c>
      <c r="C2791" s="24" t="s">
        <v>22</v>
      </c>
      <c r="D2791" s="24" t="s">
        <v>2217</v>
      </c>
      <c r="E2791" s="24" t="s">
        <v>12527</v>
      </c>
      <c r="F2791" s="24" t="s">
        <v>12528</v>
      </c>
      <c r="G2791" s="36">
        <v>41409</v>
      </c>
      <c r="H2791" s="36">
        <v>41409</v>
      </c>
      <c r="I2791" s="12">
        <v>3</v>
      </c>
      <c r="J2791" s="12">
        <v>3</v>
      </c>
      <c r="K2791" s="12">
        <v>3</v>
      </c>
      <c r="L2791" s="24" t="s">
        <v>10599</v>
      </c>
      <c r="M2791" t="str">
        <f>VLOOKUP(LEFT(Incoming_Data[[#This Row],[Object ID]],1),Lookup[#All],2,FALSE)</f>
        <v>Service Request</v>
      </c>
      <c r="N2791" s="36">
        <f>IFERROR(VLOOKUP(Incoming_Data[[#This Row],[Object ID]],SP_Data[#All],2,FALSE),"")</f>
        <v>41409</v>
      </c>
      <c r="O2791" s="36" t="str">
        <f>IFERROR(VLOOKUP(Incoming_Data[[#This Row],[Object ID]],Finalized_Data[#All],2,FALSE),"")</f>
        <v/>
      </c>
      <c r="P27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1" s="6">
        <f>IFERROR(DATE(YEAR(Incoming_Data[[#This Row],[Incoming Day]]),MONTH(Incoming_Data[[#This Row],[Incoming Day]]),1),"")</f>
        <v>41395</v>
      </c>
      <c r="R2791" s="3">
        <f>DATE(YEAR(Incoming_Data[[#This Row],[Incoming Day]]),1,1)</f>
        <v>41275</v>
      </c>
      <c r="S2791" s="6">
        <f>IFERROR(DATE(YEAR(Incoming_Data[[#This Row],[Completed Day]]),MONTH(Incoming_Data[[#This Row],[Completed Day]]),1),"")</f>
        <v>41395</v>
      </c>
      <c r="T2791" s="6" t="str">
        <f>IFERROR(DATE(YEAR(Incoming_Data[[#This Row],[Confirmed Day]]),MONTH(Incoming_Data[[#This Row],[Confirmed Day]]),1),"")</f>
        <v/>
      </c>
      <c r="U2791" s="12">
        <f>IF(ISNUMBER(Incoming_Data[[#This Row],[Completed Day]]),1,0)</f>
        <v>1</v>
      </c>
      <c r="V2791" s="12">
        <f>IF(ISNUMBER(Incoming_Data[[#This Row],[Confirmed Day]]),1,0)</f>
        <v>0</v>
      </c>
      <c r="X2791" t="s">
        <v>1268</v>
      </c>
      <c r="Y2791" s="36">
        <v>41408</v>
      </c>
    </row>
    <row r="2792" spans="2:25" x14ac:dyDescent="0.25">
      <c r="B2792" s="24" t="s">
        <v>36</v>
      </c>
      <c r="C2792" s="24" t="s">
        <v>22</v>
      </c>
      <c r="D2792" s="24" t="s">
        <v>2217</v>
      </c>
      <c r="E2792" s="24" t="s">
        <v>1931</v>
      </c>
      <c r="F2792" s="24" t="s">
        <v>1932</v>
      </c>
      <c r="G2792" s="36">
        <v>41409</v>
      </c>
      <c r="H2792" s="36">
        <v>41409</v>
      </c>
      <c r="I2792" s="12">
        <v>3</v>
      </c>
      <c r="J2792" s="12">
        <v>3</v>
      </c>
      <c r="K2792" s="12">
        <v>3</v>
      </c>
      <c r="L2792" s="24" t="s">
        <v>10597</v>
      </c>
      <c r="M2792" t="str">
        <f>VLOOKUP(LEFT(Incoming_Data[[#This Row],[Object ID]],1),Lookup[#All],2,FALSE)</f>
        <v>Service Request</v>
      </c>
      <c r="N2792" s="36">
        <f>IFERROR(VLOOKUP(Incoming_Data[[#This Row],[Object ID]],SP_Data[#All],2,FALSE),"")</f>
        <v>41409</v>
      </c>
      <c r="O2792" s="36">
        <f>IFERROR(VLOOKUP(Incoming_Data[[#This Row],[Object ID]],Finalized_Data[#All],2,FALSE),"")</f>
        <v>41409</v>
      </c>
      <c r="P27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2" s="6">
        <f>IFERROR(DATE(YEAR(Incoming_Data[[#This Row],[Incoming Day]]),MONTH(Incoming_Data[[#This Row],[Incoming Day]]),1),"")</f>
        <v>41395</v>
      </c>
      <c r="R2792" s="3">
        <f>DATE(YEAR(Incoming_Data[[#This Row],[Incoming Day]]),1,1)</f>
        <v>41275</v>
      </c>
      <c r="S2792" s="6">
        <f>IFERROR(DATE(YEAR(Incoming_Data[[#This Row],[Completed Day]]),MONTH(Incoming_Data[[#This Row],[Completed Day]]),1),"")</f>
        <v>41395</v>
      </c>
      <c r="T2792" s="6">
        <f>IFERROR(DATE(YEAR(Incoming_Data[[#This Row],[Confirmed Day]]),MONTH(Incoming_Data[[#This Row],[Confirmed Day]]),1),"")</f>
        <v>41395</v>
      </c>
      <c r="U2792" s="12">
        <f>IF(ISNUMBER(Incoming_Data[[#This Row],[Completed Day]]),1,0)</f>
        <v>1</v>
      </c>
      <c r="V2792" s="12">
        <f>IF(ISNUMBER(Incoming_Data[[#This Row],[Confirmed Day]]),1,0)</f>
        <v>1</v>
      </c>
      <c r="X2792" t="s">
        <v>10810</v>
      </c>
      <c r="Y2792" s="36">
        <v>41408</v>
      </c>
    </row>
    <row r="2793" spans="2:25" x14ac:dyDescent="0.25">
      <c r="B2793" s="24" t="s">
        <v>36</v>
      </c>
      <c r="C2793" s="24" t="s">
        <v>22</v>
      </c>
      <c r="D2793" s="24" t="s">
        <v>2217</v>
      </c>
      <c r="E2793" s="24" t="s">
        <v>1933</v>
      </c>
      <c r="F2793" s="24" t="s">
        <v>1934</v>
      </c>
      <c r="G2793" s="36">
        <v>41409</v>
      </c>
      <c r="H2793" s="36">
        <v>41409</v>
      </c>
      <c r="I2793" s="12">
        <v>3</v>
      </c>
      <c r="J2793" s="12">
        <v>3</v>
      </c>
      <c r="K2793" s="12">
        <v>3</v>
      </c>
      <c r="L2793" s="24" t="s">
        <v>10597</v>
      </c>
      <c r="M2793" t="str">
        <f>VLOOKUP(LEFT(Incoming_Data[[#This Row],[Object ID]],1),Lookup[#All],2,FALSE)</f>
        <v>Service Request</v>
      </c>
      <c r="N2793" s="36">
        <f>IFERROR(VLOOKUP(Incoming_Data[[#This Row],[Object ID]],SP_Data[#All],2,FALSE),"")</f>
        <v>41409</v>
      </c>
      <c r="O2793" s="36">
        <f>IFERROR(VLOOKUP(Incoming_Data[[#This Row],[Object ID]],Finalized_Data[#All],2,FALSE),"")</f>
        <v>41410</v>
      </c>
      <c r="P27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3" s="6">
        <f>IFERROR(DATE(YEAR(Incoming_Data[[#This Row],[Incoming Day]]),MONTH(Incoming_Data[[#This Row],[Incoming Day]]),1),"")</f>
        <v>41395</v>
      </c>
      <c r="R2793" s="3">
        <f>DATE(YEAR(Incoming_Data[[#This Row],[Incoming Day]]),1,1)</f>
        <v>41275</v>
      </c>
      <c r="S2793" s="6">
        <f>IFERROR(DATE(YEAR(Incoming_Data[[#This Row],[Completed Day]]),MONTH(Incoming_Data[[#This Row],[Completed Day]]),1),"")</f>
        <v>41395</v>
      </c>
      <c r="T2793" s="6">
        <f>IFERROR(DATE(YEAR(Incoming_Data[[#This Row],[Confirmed Day]]),MONTH(Incoming_Data[[#This Row],[Confirmed Day]]),1),"")</f>
        <v>41395</v>
      </c>
      <c r="U2793" s="12">
        <f>IF(ISNUMBER(Incoming_Data[[#This Row],[Completed Day]]),1,0)</f>
        <v>1</v>
      </c>
      <c r="V2793" s="12">
        <f>IF(ISNUMBER(Incoming_Data[[#This Row],[Confirmed Day]]),1,0)</f>
        <v>1</v>
      </c>
      <c r="X2793" t="s">
        <v>12328</v>
      </c>
      <c r="Y2793" s="36">
        <v>41407</v>
      </c>
    </row>
    <row r="2794" spans="2:25" x14ac:dyDescent="0.25">
      <c r="B2794" s="24" t="s">
        <v>36</v>
      </c>
      <c r="C2794" s="24" t="s">
        <v>22</v>
      </c>
      <c r="D2794" s="24" t="s">
        <v>2217</v>
      </c>
      <c r="E2794" s="24" t="s">
        <v>12529</v>
      </c>
      <c r="F2794" s="24" t="s">
        <v>12530</v>
      </c>
      <c r="G2794" s="36">
        <v>41409</v>
      </c>
      <c r="H2794" s="36">
        <v>41409</v>
      </c>
      <c r="I2794" s="12">
        <v>3</v>
      </c>
      <c r="J2794" s="12">
        <v>3</v>
      </c>
      <c r="K2794" s="12">
        <v>3</v>
      </c>
      <c r="L2794" s="24" t="s">
        <v>10599</v>
      </c>
      <c r="M2794" t="str">
        <f>VLOOKUP(LEFT(Incoming_Data[[#This Row],[Object ID]],1),Lookup[#All],2,FALSE)</f>
        <v>Service Request</v>
      </c>
      <c r="N2794" s="36">
        <f>IFERROR(VLOOKUP(Incoming_Data[[#This Row],[Object ID]],SP_Data[#All],2,FALSE),"")</f>
        <v>41409</v>
      </c>
      <c r="O2794" s="36" t="str">
        <f>IFERROR(VLOOKUP(Incoming_Data[[#This Row],[Object ID]],Finalized_Data[#All],2,FALSE),"")</f>
        <v/>
      </c>
      <c r="P27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4" s="6">
        <f>IFERROR(DATE(YEAR(Incoming_Data[[#This Row],[Incoming Day]]),MONTH(Incoming_Data[[#This Row],[Incoming Day]]),1),"")</f>
        <v>41395</v>
      </c>
      <c r="R2794" s="3">
        <f>DATE(YEAR(Incoming_Data[[#This Row],[Incoming Day]]),1,1)</f>
        <v>41275</v>
      </c>
      <c r="S2794" s="6">
        <f>IFERROR(DATE(YEAR(Incoming_Data[[#This Row],[Completed Day]]),MONTH(Incoming_Data[[#This Row],[Completed Day]]),1),"")</f>
        <v>41395</v>
      </c>
      <c r="T2794" s="6" t="str">
        <f>IFERROR(DATE(YEAR(Incoming_Data[[#This Row],[Confirmed Day]]),MONTH(Incoming_Data[[#This Row],[Confirmed Day]]),1),"")</f>
        <v/>
      </c>
      <c r="U2794" s="12">
        <f>IF(ISNUMBER(Incoming_Data[[#This Row],[Completed Day]]),1,0)</f>
        <v>1</v>
      </c>
      <c r="V2794" s="12">
        <f>IF(ISNUMBER(Incoming_Data[[#This Row],[Confirmed Day]]),1,0)</f>
        <v>0</v>
      </c>
      <c r="X2794" t="s">
        <v>12613</v>
      </c>
      <c r="Y2794" s="36">
        <v>41425</v>
      </c>
    </row>
    <row r="2795" spans="2:25" x14ac:dyDescent="0.25">
      <c r="B2795" s="24" t="s">
        <v>36</v>
      </c>
      <c r="C2795" s="24" t="s">
        <v>22</v>
      </c>
      <c r="D2795" s="24" t="s">
        <v>2217</v>
      </c>
      <c r="E2795" s="24" t="s">
        <v>12531</v>
      </c>
      <c r="F2795" s="24" t="s">
        <v>12532</v>
      </c>
      <c r="G2795" s="36">
        <v>41409</v>
      </c>
      <c r="H2795" s="36">
        <v>41409</v>
      </c>
      <c r="I2795" s="12">
        <v>3</v>
      </c>
      <c r="J2795" s="12">
        <v>3</v>
      </c>
      <c r="K2795" s="12">
        <v>3</v>
      </c>
      <c r="L2795" s="24" t="s">
        <v>10599</v>
      </c>
      <c r="M2795" t="str">
        <f>VLOOKUP(LEFT(Incoming_Data[[#This Row],[Object ID]],1),Lookup[#All],2,FALSE)</f>
        <v>Service Request</v>
      </c>
      <c r="N2795" s="36">
        <f>IFERROR(VLOOKUP(Incoming_Data[[#This Row],[Object ID]],SP_Data[#All],2,FALSE),"")</f>
        <v>41409</v>
      </c>
      <c r="O2795" s="36" t="str">
        <f>IFERROR(VLOOKUP(Incoming_Data[[#This Row],[Object ID]],Finalized_Data[#All],2,FALSE),"")</f>
        <v/>
      </c>
      <c r="P27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5" s="6">
        <f>IFERROR(DATE(YEAR(Incoming_Data[[#This Row],[Incoming Day]]),MONTH(Incoming_Data[[#This Row],[Incoming Day]]),1),"")</f>
        <v>41395</v>
      </c>
      <c r="R2795" s="3">
        <f>DATE(YEAR(Incoming_Data[[#This Row],[Incoming Day]]),1,1)</f>
        <v>41275</v>
      </c>
      <c r="S2795" s="6">
        <f>IFERROR(DATE(YEAR(Incoming_Data[[#This Row],[Completed Day]]),MONTH(Incoming_Data[[#This Row],[Completed Day]]),1),"")</f>
        <v>41395</v>
      </c>
      <c r="T2795" s="6" t="str">
        <f>IFERROR(DATE(YEAR(Incoming_Data[[#This Row],[Confirmed Day]]),MONTH(Incoming_Data[[#This Row],[Confirmed Day]]),1),"")</f>
        <v/>
      </c>
      <c r="U2795" s="12">
        <f>IF(ISNUMBER(Incoming_Data[[#This Row],[Completed Day]]),1,0)</f>
        <v>1</v>
      </c>
      <c r="V2795" s="12">
        <f>IF(ISNUMBER(Incoming_Data[[#This Row],[Confirmed Day]]),1,0)</f>
        <v>0</v>
      </c>
      <c r="X2795" t="s">
        <v>10658</v>
      </c>
      <c r="Y2795" s="36">
        <v>41403</v>
      </c>
    </row>
    <row r="2796" spans="2:25" x14ac:dyDescent="0.25">
      <c r="B2796" s="24" t="s">
        <v>36</v>
      </c>
      <c r="C2796" s="24" t="s">
        <v>22</v>
      </c>
      <c r="D2796" s="24" t="s">
        <v>2217</v>
      </c>
      <c r="E2796" s="24" t="s">
        <v>12533</v>
      </c>
      <c r="F2796" s="24" t="s">
        <v>12534</v>
      </c>
      <c r="G2796" s="36">
        <v>41411</v>
      </c>
      <c r="H2796" s="36">
        <v>41411</v>
      </c>
      <c r="I2796" s="12">
        <v>3</v>
      </c>
      <c r="J2796" s="12">
        <v>3</v>
      </c>
      <c r="K2796" s="12">
        <v>3</v>
      </c>
      <c r="L2796" s="24" t="s">
        <v>10599</v>
      </c>
      <c r="M2796" t="str">
        <f>VLOOKUP(LEFT(Incoming_Data[[#This Row],[Object ID]],1),Lookup[#All],2,FALSE)</f>
        <v>Service Request</v>
      </c>
      <c r="N2796" s="36">
        <f>IFERROR(VLOOKUP(Incoming_Data[[#This Row],[Object ID]],SP_Data[#All],2,FALSE),"")</f>
        <v>41411</v>
      </c>
      <c r="O2796" s="36" t="str">
        <f>IFERROR(VLOOKUP(Incoming_Data[[#This Row],[Object ID]],Finalized_Data[#All],2,FALSE),"")</f>
        <v/>
      </c>
      <c r="P27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6" s="6">
        <f>IFERROR(DATE(YEAR(Incoming_Data[[#This Row],[Incoming Day]]),MONTH(Incoming_Data[[#This Row],[Incoming Day]]),1),"")</f>
        <v>41395</v>
      </c>
      <c r="R2796" s="3">
        <f>DATE(YEAR(Incoming_Data[[#This Row],[Incoming Day]]),1,1)</f>
        <v>41275</v>
      </c>
      <c r="S2796" s="6">
        <f>IFERROR(DATE(YEAR(Incoming_Data[[#This Row],[Completed Day]]),MONTH(Incoming_Data[[#This Row],[Completed Day]]),1),"")</f>
        <v>41395</v>
      </c>
      <c r="T2796" s="6" t="str">
        <f>IFERROR(DATE(YEAR(Incoming_Data[[#This Row],[Confirmed Day]]),MONTH(Incoming_Data[[#This Row],[Confirmed Day]]),1),"")</f>
        <v/>
      </c>
      <c r="U2796" s="12">
        <f>IF(ISNUMBER(Incoming_Data[[#This Row],[Completed Day]]),1,0)</f>
        <v>1</v>
      </c>
      <c r="V2796" s="12">
        <f>IF(ISNUMBER(Incoming_Data[[#This Row],[Confirmed Day]]),1,0)</f>
        <v>0</v>
      </c>
      <c r="X2796" t="s">
        <v>10660</v>
      </c>
      <c r="Y2796" s="36">
        <v>41403</v>
      </c>
    </row>
    <row r="2797" spans="2:25" x14ac:dyDescent="0.25">
      <c r="B2797" s="24" t="s">
        <v>36</v>
      </c>
      <c r="C2797" s="24" t="s">
        <v>22</v>
      </c>
      <c r="D2797" s="24" t="s">
        <v>2217</v>
      </c>
      <c r="E2797" s="24" t="s">
        <v>1935</v>
      </c>
      <c r="F2797" s="24" t="s">
        <v>1936</v>
      </c>
      <c r="G2797" s="36">
        <v>41411</v>
      </c>
      <c r="H2797" s="36">
        <v>41411</v>
      </c>
      <c r="I2797" s="12">
        <v>3</v>
      </c>
      <c r="J2797" s="12">
        <v>3</v>
      </c>
      <c r="K2797" s="12">
        <v>3</v>
      </c>
      <c r="L2797" s="24" t="s">
        <v>10597</v>
      </c>
      <c r="M2797" t="str">
        <f>VLOOKUP(LEFT(Incoming_Data[[#This Row],[Object ID]],1),Lookup[#All],2,FALSE)</f>
        <v>Service Request</v>
      </c>
      <c r="N2797" s="36">
        <f>IFERROR(VLOOKUP(Incoming_Data[[#This Row],[Object ID]],SP_Data[#All],2,FALSE),"")</f>
        <v>41411</v>
      </c>
      <c r="O2797" s="36">
        <f>IFERROR(VLOOKUP(Incoming_Data[[#This Row],[Object ID]],Finalized_Data[#All],2,FALSE),"")</f>
        <v>41411</v>
      </c>
      <c r="P27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7" s="6">
        <f>IFERROR(DATE(YEAR(Incoming_Data[[#This Row],[Incoming Day]]),MONTH(Incoming_Data[[#This Row],[Incoming Day]]),1),"")</f>
        <v>41395</v>
      </c>
      <c r="R2797" s="3">
        <f>DATE(YEAR(Incoming_Data[[#This Row],[Incoming Day]]),1,1)</f>
        <v>41275</v>
      </c>
      <c r="S2797" s="6">
        <f>IFERROR(DATE(YEAR(Incoming_Data[[#This Row],[Completed Day]]),MONTH(Incoming_Data[[#This Row],[Completed Day]]),1),"")</f>
        <v>41395</v>
      </c>
      <c r="T2797" s="6">
        <f>IFERROR(DATE(YEAR(Incoming_Data[[#This Row],[Confirmed Day]]),MONTH(Incoming_Data[[#This Row],[Confirmed Day]]),1),"")</f>
        <v>41395</v>
      </c>
      <c r="U2797" s="12">
        <f>IF(ISNUMBER(Incoming_Data[[#This Row],[Completed Day]]),1,0)</f>
        <v>1</v>
      </c>
      <c r="V2797" s="12">
        <f>IF(ISNUMBER(Incoming_Data[[#This Row],[Confirmed Day]]),1,0)</f>
        <v>1</v>
      </c>
      <c r="X2797" t="s">
        <v>10662</v>
      </c>
      <c r="Y2797" s="36">
        <v>41403</v>
      </c>
    </row>
    <row r="2798" spans="2:25" x14ac:dyDescent="0.25">
      <c r="B2798" s="24" t="s">
        <v>36</v>
      </c>
      <c r="C2798" s="24" t="s">
        <v>22</v>
      </c>
      <c r="D2798" s="24" t="s">
        <v>2217</v>
      </c>
      <c r="E2798" s="24" t="s">
        <v>12535</v>
      </c>
      <c r="F2798" s="24" t="s">
        <v>409</v>
      </c>
      <c r="G2798" s="36">
        <v>41411</v>
      </c>
      <c r="H2798" s="36">
        <v>41411</v>
      </c>
      <c r="I2798" s="12">
        <v>3</v>
      </c>
      <c r="J2798" s="12">
        <v>3</v>
      </c>
      <c r="K2798" s="12">
        <v>3</v>
      </c>
      <c r="L2798" s="24" t="s">
        <v>10647</v>
      </c>
      <c r="M2798" t="str">
        <f>VLOOKUP(LEFT(Incoming_Data[[#This Row],[Object ID]],1),Lookup[#All],2,FALSE)</f>
        <v>Service Request</v>
      </c>
      <c r="N2798" s="36" t="str">
        <f>IFERROR(VLOOKUP(Incoming_Data[[#This Row],[Object ID]],SP_Data[#All],2,FALSE),"")</f>
        <v/>
      </c>
      <c r="O2798" s="36" t="str">
        <f>IFERROR(VLOOKUP(Incoming_Data[[#This Row],[Object ID]],Finalized_Data[#All],2,FALSE),"")</f>
        <v/>
      </c>
      <c r="P27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8" s="6">
        <f>IFERROR(DATE(YEAR(Incoming_Data[[#This Row],[Incoming Day]]),MONTH(Incoming_Data[[#This Row],[Incoming Day]]),1),"")</f>
        <v>41395</v>
      </c>
      <c r="R2798" s="3">
        <f>DATE(YEAR(Incoming_Data[[#This Row],[Incoming Day]]),1,1)</f>
        <v>41275</v>
      </c>
      <c r="S2798" s="6" t="str">
        <f>IFERROR(DATE(YEAR(Incoming_Data[[#This Row],[Completed Day]]),MONTH(Incoming_Data[[#This Row],[Completed Day]]),1),"")</f>
        <v/>
      </c>
      <c r="T2798" s="6" t="str">
        <f>IFERROR(DATE(YEAR(Incoming_Data[[#This Row],[Confirmed Day]]),MONTH(Incoming_Data[[#This Row],[Confirmed Day]]),1),"")</f>
        <v/>
      </c>
      <c r="U2798" s="12">
        <f>IF(ISNUMBER(Incoming_Data[[#This Row],[Completed Day]]),1,0)</f>
        <v>0</v>
      </c>
      <c r="V2798" s="12">
        <f>IF(ISNUMBER(Incoming_Data[[#This Row],[Confirmed Day]]),1,0)</f>
        <v>0</v>
      </c>
      <c r="X2798" t="s">
        <v>12557</v>
      </c>
      <c r="Y2798" s="36">
        <v>41403</v>
      </c>
    </row>
    <row r="2799" spans="2:25" x14ac:dyDescent="0.25">
      <c r="B2799" s="24" t="s">
        <v>36</v>
      </c>
      <c r="C2799" s="24" t="s">
        <v>22</v>
      </c>
      <c r="D2799" s="24" t="s">
        <v>2217</v>
      </c>
      <c r="E2799" s="24" t="s">
        <v>1937</v>
      </c>
      <c r="F2799" s="24" t="s">
        <v>1938</v>
      </c>
      <c r="G2799" s="36">
        <v>41416</v>
      </c>
      <c r="H2799" s="36">
        <v>41416</v>
      </c>
      <c r="I2799" s="12">
        <v>3</v>
      </c>
      <c r="J2799" s="12">
        <v>3</v>
      </c>
      <c r="K2799" s="12">
        <v>3</v>
      </c>
      <c r="L2799" s="24" t="s">
        <v>10597</v>
      </c>
      <c r="M2799" t="str">
        <f>VLOOKUP(LEFT(Incoming_Data[[#This Row],[Object ID]],1),Lookup[#All],2,FALSE)</f>
        <v>Service Request</v>
      </c>
      <c r="N2799" s="36">
        <f>IFERROR(VLOOKUP(Incoming_Data[[#This Row],[Object ID]],SP_Data[#All],2,FALSE),"")</f>
        <v>41416</v>
      </c>
      <c r="O2799" s="36">
        <f>IFERROR(VLOOKUP(Incoming_Data[[#This Row],[Object ID]],Finalized_Data[#All],2,FALSE),"")</f>
        <v>41416</v>
      </c>
      <c r="P27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799" s="6">
        <f>IFERROR(DATE(YEAR(Incoming_Data[[#This Row],[Incoming Day]]),MONTH(Incoming_Data[[#This Row],[Incoming Day]]),1),"")</f>
        <v>41395</v>
      </c>
      <c r="R2799" s="3">
        <f>DATE(YEAR(Incoming_Data[[#This Row],[Incoming Day]]),1,1)</f>
        <v>41275</v>
      </c>
      <c r="S2799" s="6">
        <f>IFERROR(DATE(YEAR(Incoming_Data[[#This Row],[Completed Day]]),MONTH(Incoming_Data[[#This Row],[Completed Day]]),1),"")</f>
        <v>41395</v>
      </c>
      <c r="T2799" s="6">
        <f>IFERROR(DATE(YEAR(Incoming_Data[[#This Row],[Confirmed Day]]),MONTH(Incoming_Data[[#This Row],[Confirmed Day]]),1),"")</f>
        <v>41395</v>
      </c>
      <c r="U2799" s="12">
        <f>IF(ISNUMBER(Incoming_Data[[#This Row],[Completed Day]]),1,0)</f>
        <v>1</v>
      </c>
      <c r="V2799" s="12">
        <f>IF(ISNUMBER(Incoming_Data[[#This Row],[Confirmed Day]]),1,0)</f>
        <v>1</v>
      </c>
      <c r="X2799" t="s">
        <v>10664</v>
      </c>
      <c r="Y2799" s="36">
        <v>41404</v>
      </c>
    </row>
    <row r="2800" spans="2:25" x14ac:dyDescent="0.25">
      <c r="B2800" s="24" t="s">
        <v>36</v>
      </c>
      <c r="C2800" s="24" t="s">
        <v>22</v>
      </c>
      <c r="D2800" s="24" t="s">
        <v>2217</v>
      </c>
      <c r="E2800" s="24" t="s">
        <v>1939</v>
      </c>
      <c r="F2800" s="24" t="s">
        <v>1940</v>
      </c>
      <c r="G2800" s="36">
        <v>41416</v>
      </c>
      <c r="H2800" s="36">
        <v>41416</v>
      </c>
      <c r="I2800" s="12">
        <v>3</v>
      </c>
      <c r="J2800" s="12">
        <v>3</v>
      </c>
      <c r="K2800" s="12">
        <v>3</v>
      </c>
      <c r="L2800" s="24" t="s">
        <v>10597</v>
      </c>
      <c r="M2800" t="str">
        <f>VLOOKUP(LEFT(Incoming_Data[[#This Row],[Object ID]],1),Lookup[#All],2,FALSE)</f>
        <v>Service Request</v>
      </c>
      <c r="N2800" s="36">
        <f>IFERROR(VLOOKUP(Incoming_Data[[#This Row],[Object ID]],SP_Data[#All],2,FALSE),"")</f>
        <v>41416</v>
      </c>
      <c r="O2800" s="36">
        <f>IFERROR(VLOOKUP(Incoming_Data[[#This Row],[Object ID]],Finalized_Data[#All],2,FALSE),"")</f>
        <v>41416</v>
      </c>
      <c r="P28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0" s="6">
        <f>IFERROR(DATE(YEAR(Incoming_Data[[#This Row],[Incoming Day]]),MONTH(Incoming_Data[[#This Row],[Incoming Day]]),1),"")</f>
        <v>41395</v>
      </c>
      <c r="R2800" s="3">
        <f>DATE(YEAR(Incoming_Data[[#This Row],[Incoming Day]]),1,1)</f>
        <v>41275</v>
      </c>
      <c r="S2800" s="6">
        <f>IFERROR(DATE(YEAR(Incoming_Data[[#This Row],[Completed Day]]),MONTH(Incoming_Data[[#This Row],[Completed Day]]),1),"")</f>
        <v>41395</v>
      </c>
      <c r="T2800" s="6">
        <f>IFERROR(DATE(YEAR(Incoming_Data[[#This Row],[Confirmed Day]]),MONTH(Incoming_Data[[#This Row],[Confirmed Day]]),1),"")</f>
        <v>41395</v>
      </c>
      <c r="U2800" s="12">
        <f>IF(ISNUMBER(Incoming_Data[[#This Row],[Completed Day]]),1,0)</f>
        <v>1</v>
      </c>
      <c r="V2800" s="12">
        <f>IF(ISNUMBER(Incoming_Data[[#This Row],[Confirmed Day]]),1,0)</f>
        <v>1</v>
      </c>
      <c r="X2800" t="s">
        <v>10666</v>
      </c>
      <c r="Y2800" s="36">
        <v>41404</v>
      </c>
    </row>
    <row r="2801" spans="2:25" x14ac:dyDescent="0.25">
      <c r="B2801" s="24" t="s">
        <v>36</v>
      </c>
      <c r="C2801" s="24" t="s">
        <v>22</v>
      </c>
      <c r="D2801" s="24" t="s">
        <v>2217</v>
      </c>
      <c r="E2801" s="24" t="s">
        <v>1941</v>
      </c>
      <c r="F2801" s="24" t="s">
        <v>1942</v>
      </c>
      <c r="G2801" s="36">
        <v>41416</v>
      </c>
      <c r="H2801" s="36">
        <v>41416</v>
      </c>
      <c r="I2801" s="12">
        <v>3</v>
      </c>
      <c r="J2801" s="12">
        <v>3</v>
      </c>
      <c r="K2801" s="12">
        <v>3</v>
      </c>
      <c r="L2801" s="24" t="s">
        <v>10597</v>
      </c>
      <c r="M2801" t="str">
        <f>VLOOKUP(LEFT(Incoming_Data[[#This Row],[Object ID]],1),Lookup[#All],2,FALSE)</f>
        <v>Service Request</v>
      </c>
      <c r="N2801" s="36">
        <f>IFERROR(VLOOKUP(Incoming_Data[[#This Row],[Object ID]],SP_Data[#All],2,FALSE),"")</f>
        <v>41416</v>
      </c>
      <c r="O2801" s="36">
        <f>IFERROR(VLOOKUP(Incoming_Data[[#This Row],[Object ID]],Finalized_Data[#All],2,FALSE),"")</f>
        <v>41416</v>
      </c>
      <c r="P28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1" s="6">
        <f>IFERROR(DATE(YEAR(Incoming_Data[[#This Row],[Incoming Day]]),MONTH(Incoming_Data[[#This Row],[Incoming Day]]),1),"")</f>
        <v>41395</v>
      </c>
      <c r="R2801" s="3">
        <f>DATE(YEAR(Incoming_Data[[#This Row],[Incoming Day]]),1,1)</f>
        <v>41275</v>
      </c>
      <c r="S2801" s="6">
        <f>IFERROR(DATE(YEAR(Incoming_Data[[#This Row],[Completed Day]]),MONTH(Incoming_Data[[#This Row],[Completed Day]]),1),"")</f>
        <v>41395</v>
      </c>
      <c r="T2801" s="6">
        <f>IFERROR(DATE(YEAR(Incoming_Data[[#This Row],[Confirmed Day]]),MONTH(Incoming_Data[[#This Row],[Confirmed Day]]),1),"")</f>
        <v>41395</v>
      </c>
      <c r="U2801" s="12">
        <f>IF(ISNUMBER(Incoming_Data[[#This Row],[Completed Day]]),1,0)</f>
        <v>1</v>
      </c>
      <c r="V2801" s="12">
        <f>IF(ISNUMBER(Incoming_Data[[#This Row],[Confirmed Day]]),1,0)</f>
        <v>1</v>
      </c>
      <c r="X2801" t="s">
        <v>2133</v>
      </c>
      <c r="Y2801" s="36">
        <v>41408</v>
      </c>
    </row>
    <row r="2802" spans="2:25" x14ac:dyDescent="0.25">
      <c r="B2802" s="24" t="s">
        <v>36</v>
      </c>
      <c r="C2802" s="24" t="s">
        <v>22</v>
      </c>
      <c r="D2802" s="24" t="s">
        <v>2217</v>
      </c>
      <c r="E2802" s="24" t="s">
        <v>1943</v>
      </c>
      <c r="F2802" s="24" t="s">
        <v>1944</v>
      </c>
      <c r="G2802" s="36">
        <v>41417</v>
      </c>
      <c r="H2802" s="36">
        <v>41417</v>
      </c>
      <c r="I2802" s="12">
        <v>3</v>
      </c>
      <c r="J2802" s="12">
        <v>3</v>
      </c>
      <c r="K2802" s="12">
        <v>3</v>
      </c>
      <c r="L2802" s="24" t="s">
        <v>10597</v>
      </c>
      <c r="M2802" t="str">
        <f>VLOOKUP(LEFT(Incoming_Data[[#This Row],[Object ID]],1),Lookup[#All],2,FALSE)</f>
        <v>Service Request</v>
      </c>
      <c r="N2802" s="36">
        <f>IFERROR(VLOOKUP(Incoming_Data[[#This Row],[Object ID]],SP_Data[#All],2,FALSE),"")</f>
        <v>41417</v>
      </c>
      <c r="O2802" s="36">
        <f>IFERROR(VLOOKUP(Incoming_Data[[#This Row],[Object ID]],Finalized_Data[#All],2,FALSE),"")</f>
        <v>41418</v>
      </c>
      <c r="P28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2" s="6">
        <f>IFERROR(DATE(YEAR(Incoming_Data[[#This Row],[Incoming Day]]),MONTH(Incoming_Data[[#This Row],[Incoming Day]]),1),"")</f>
        <v>41395</v>
      </c>
      <c r="R2802" s="3">
        <f>DATE(YEAR(Incoming_Data[[#This Row],[Incoming Day]]),1,1)</f>
        <v>41275</v>
      </c>
      <c r="S2802" s="6">
        <f>IFERROR(DATE(YEAR(Incoming_Data[[#This Row],[Completed Day]]),MONTH(Incoming_Data[[#This Row],[Completed Day]]),1),"")</f>
        <v>41395</v>
      </c>
      <c r="T2802" s="6">
        <f>IFERROR(DATE(YEAR(Incoming_Data[[#This Row],[Confirmed Day]]),MONTH(Incoming_Data[[#This Row],[Confirmed Day]]),1),"")</f>
        <v>41395</v>
      </c>
      <c r="U2802" s="12">
        <f>IF(ISNUMBER(Incoming_Data[[#This Row],[Completed Day]]),1,0)</f>
        <v>1</v>
      </c>
      <c r="V2802" s="12">
        <f>IF(ISNUMBER(Incoming_Data[[#This Row],[Confirmed Day]]),1,0)</f>
        <v>1</v>
      </c>
      <c r="X2802" t="s">
        <v>2135</v>
      </c>
      <c r="Y2802" s="36">
        <v>41404</v>
      </c>
    </row>
    <row r="2803" spans="2:25" x14ac:dyDescent="0.25">
      <c r="B2803" s="24" t="s">
        <v>36</v>
      </c>
      <c r="C2803" s="24" t="s">
        <v>22</v>
      </c>
      <c r="D2803" s="24" t="s">
        <v>2217</v>
      </c>
      <c r="E2803" s="24" t="s">
        <v>12536</v>
      </c>
      <c r="F2803" s="24" t="s">
        <v>12537</v>
      </c>
      <c r="G2803" s="36">
        <v>41417</v>
      </c>
      <c r="H2803" s="36">
        <v>41417</v>
      </c>
      <c r="I2803" s="12">
        <v>3</v>
      </c>
      <c r="J2803" s="12">
        <v>3</v>
      </c>
      <c r="K2803" s="12">
        <v>3</v>
      </c>
      <c r="L2803" s="24" t="s">
        <v>10599</v>
      </c>
      <c r="M2803" t="str">
        <f>VLOOKUP(LEFT(Incoming_Data[[#This Row],[Object ID]],1),Lookup[#All],2,FALSE)</f>
        <v>Service Request</v>
      </c>
      <c r="N2803" s="36">
        <f>IFERROR(VLOOKUP(Incoming_Data[[#This Row],[Object ID]],SP_Data[#All],2,FALSE),"")</f>
        <v>41417</v>
      </c>
      <c r="O2803" s="36" t="str">
        <f>IFERROR(VLOOKUP(Incoming_Data[[#This Row],[Object ID]],Finalized_Data[#All],2,FALSE),"")</f>
        <v/>
      </c>
      <c r="P28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3" s="6">
        <f>IFERROR(DATE(YEAR(Incoming_Data[[#This Row],[Incoming Day]]),MONTH(Incoming_Data[[#This Row],[Incoming Day]]),1),"")</f>
        <v>41395</v>
      </c>
      <c r="R2803" s="3">
        <f>DATE(YEAR(Incoming_Data[[#This Row],[Incoming Day]]),1,1)</f>
        <v>41275</v>
      </c>
      <c r="S2803" s="6">
        <f>IFERROR(DATE(YEAR(Incoming_Data[[#This Row],[Completed Day]]),MONTH(Incoming_Data[[#This Row],[Completed Day]]),1),"")</f>
        <v>41395</v>
      </c>
      <c r="T2803" s="6" t="str">
        <f>IFERROR(DATE(YEAR(Incoming_Data[[#This Row],[Confirmed Day]]),MONTH(Incoming_Data[[#This Row],[Confirmed Day]]),1),"")</f>
        <v/>
      </c>
      <c r="U2803" s="12">
        <f>IF(ISNUMBER(Incoming_Data[[#This Row],[Completed Day]]),1,0)</f>
        <v>1</v>
      </c>
      <c r="V2803" s="12">
        <f>IF(ISNUMBER(Incoming_Data[[#This Row],[Confirmed Day]]),1,0)</f>
        <v>0</v>
      </c>
      <c r="X2803" t="s">
        <v>1745</v>
      </c>
      <c r="Y2803" s="36">
        <v>41409</v>
      </c>
    </row>
    <row r="2804" spans="2:25" x14ac:dyDescent="0.25">
      <c r="B2804" s="24" t="s">
        <v>36</v>
      </c>
      <c r="C2804" s="24" t="s">
        <v>22</v>
      </c>
      <c r="D2804" s="24" t="s">
        <v>2217</v>
      </c>
      <c r="E2804" s="24" t="s">
        <v>12538</v>
      </c>
      <c r="F2804" s="24" t="s">
        <v>12539</v>
      </c>
      <c r="G2804" s="36">
        <v>41417</v>
      </c>
      <c r="H2804" s="36">
        <v>41417</v>
      </c>
      <c r="I2804" s="12">
        <v>3</v>
      </c>
      <c r="J2804" s="12">
        <v>3</v>
      </c>
      <c r="K2804" s="12">
        <v>3</v>
      </c>
      <c r="L2804" s="24" t="s">
        <v>10599</v>
      </c>
      <c r="M2804" t="str">
        <f>VLOOKUP(LEFT(Incoming_Data[[#This Row],[Object ID]],1),Lookup[#All],2,FALSE)</f>
        <v>Service Request</v>
      </c>
      <c r="N2804" s="36">
        <f>IFERROR(VLOOKUP(Incoming_Data[[#This Row],[Object ID]],SP_Data[#All],2,FALSE),"")</f>
        <v>41417</v>
      </c>
      <c r="O2804" s="36" t="str">
        <f>IFERROR(VLOOKUP(Incoming_Data[[#This Row],[Object ID]],Finalized_Data[#All],2,FALSE),"")</f>
        <v/>
      </c>
      <c r="P28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4" s="6">
        <f>IFERROR(DATE(YEAR(Incoming_Data[[#This Row],[Incoming Day]]),MONTH(Incoming_Data[[#This Row],[Incoming Day]]),1),"")</f>
        <v>41395</v>
      </c>
      <c r="R2804" s="3">
        <f>DATE(YEAR(Incoming_Data[[#This Row],[Incoming Day]]),1,1)</f>
        <v>41275</v>
      </c>
      <c r="S2804" s="6">
        <f>IFERROR(DATE(YEAR(Incoming_Data[[#This Row],[Completed Day]]),MONTH(Incoming_Data[[#This Row],[Completed Day]]),1),"")</f>
        <v>41395</v>
      </c>
      <c r="T2804" s="6" t="str">
        <f>IFERROR(DATE(YEAR(Incoming_Data[[#This Row],[Confirmed Day]]),MONTH(Incoming_Data[[#This Row],[Confirmed Day]]),1),"")</f>
        <v/>
      </c>
      <c r="U2804" s="12">
        <f>IF(ISNUMBER(Incoming_Data[[#This Row],[Completed Day]]),1,0)</f>
        <v>1</v>
      </c>
      <c r="V2804" s="12">
        <f>IF(ISNUMBER(Incoming_Data[[#This Row],[Confirmed Day]]),1,0)</f>
        <v>0</v>
      </c>
      <c r="X2804" t="s">
        <v>12615</v>
      </c>
      <c r="Y2804" s="36">
        <v>41428</v>
      </c>
    </row>
    <row r="2805" spans="2:25" x14ac:dyDescent="0.25">
      <c r="B2805" s="24" t="s">
        <v>36</v>
      </c>
      <c r="C2805" s="24" t="s">
        <v>22</v>
      </c>
      <c r="D2805" s="24" t="s">
        <v>2217</v>
      </c>
      <c r="E2805" s="24" t="s">
        <v>10295</v>
      </c>
      <c r="F2805" s="24" t="s">
        <v>12540</v>
      </c>
      <c r="G2805" s="36">
        <v>41316</v>
      </c>
      <c r="H2805" s="36">
        <v>41316</v>
      </c>
      <c r="I2805" s="12">
        <v>2</v>
      </c>
      <c r="J2805" s="12">
        <v>2</v>
      </c>
      <c r="K2805" s="12">
        <v>2</v>
      </c>
      <c r="L2805" s="24" t="s">
        <v>10597</v>
      </c>
      <c r="M2805" t="str">
        <f>VLOOKUP(LEFT(Incoming_Data[[#This Row],[Object ID]],1),Lookup[#All],2,FALSE)</f>
        <v>Incident</v>
      </c>
      <c r="N2805" s="36">
        <f>IFERROR(VLOOKUP(Incoming_Data[[#This Row],[Object ID]],SP_Data[#All],2,FALSE),"")</f>
        <v>41353</v>
      </c>
      <c r="O2805" s="36">
        <f>IFERROR(VLOOKUP(Incoming_Data[[#This Row],[Object ID]],Finalized_Data[#All],2,FALSE),"")</f>
        <v>41354</v>
      </c>
      <c r="P28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5" s="6">
        <f>IFERROR(DATE(YEAR(Incoming_Data[[#This Row],[Incoming Day]]),MONTH(Incoming_Data[[#This Row],[Incoming Day]]),1),"")</f>
        <v>41306</v>
      </c>
      <c r="R2805" s="3">
        <f>DATE(YEAR(Incoming_Data[[#This Row],[Incoming Day]]),1,1)</f>
        <v>41275</v>
      </c>
      <c r="S2805" s="6">
        <f>IFERROR(DATE(YEAR(Incoming_Data[[#This Row],[Completed Day]]),MONTH(Incoming_Data[[#This Row],[Completed Day]]),1),"")</f>
        <v>41334</v>
      </c>
      <c r="T2805" s="6">
        <f>IFERROR(DATE(YEAR(Incoming_Data[[#This Row],[Confirmed Day]]),MONTH(Incoming_Data[[#This Row],[Confirmed Day]]),1),"")</f>
        <v>41334</v>
      </c>
      <c r="U2805" s="12">
        <f>IF(ISNUMBER(Incoming_Data[[#This Row],[Completed Day]]),1,0)</f>
        <v>1</v>
      </c>
      <c r="V2805" s="12">
        <f>IF(ISNUMBER(Incoming_Data[[#This Row],[Confirmed Day]]),1,0)</f>
        <v>1</v>
      </c>
      <c r="X2805" t="s">
        <v>12559</v>
      </c>
      <c r="Y2805" s="36">
        <v>41404</v>
      </c>
    </row>
    <row r="2806" spans="2:25" x14ac:dyDescent="0.25">
      <c r="B2806" s="24" t="s">
        <v>36</v>
      </c>
      <c r="C2806" s="24" t="s">
        <v>22</v>
      </c>
      <c r="D2806" s="24" t="s">
        <v>2217</v>
      </c>
      <c r="E2806" s="24" t="s">
        <v>9793</v>
      </c>
      <c r="F2806" s="24" t="s">
        <v>12541</v>
      </c>
      <c r="G2806" s="36">
        <v>41327</v>
      </c>
      <c r="H2806" s="36">
        <v>41327</v>
      </c>
      <c r="I2806" s="12">
        <v>3</v>
      </c>
      <c r="J2806" s="12">
        <v>3</v>
      </c>
      <c r="K2806" s="12">
        <v>3</v>
      </c>
      <c r="L2806" s="24" t="s">
        <v>10597</v>
      </c>
      <c r="M2806" t="str">
        <f>VLOOKUP(LEFT(Incoming_Data[[#This Row],[Object ID]],1),Lookup[#All],2,FALSE)</f>
        <v>Incident</v>
      </c>
      <c r="N2806" s="36">
        <f>IFERROR(VLOOKUP(Incoming_Data[[#This Row],[Object ID]],SP_Data[#All],2,FALSE),"")</f>
        <v>41353</v>
      </c>
      <c r="O2806" s="36">
        <f>IFERROR(VLOOKUP(Incoming_Data[[#This Row],[Object ID]],Finalized_Data[#All],2,FALSE),"")</f>
        <v>41384</v>
      </c>
      <c r="P28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6" s="6">
        <f>IFERROR(DATE(YEAR(Incoming_Data[[#This Row],[Incoming Day]]),MONTH(Incoming_Data[[#This Row],[Incoming Day]]),1),"")</f>
        <v>41306</v>
      </c>
      <c r="R2806" s="3">
        <f>DATE(YEAR(Incoming_Data[[#This Row],[Incoming Day]]),1,1)</f>
        <v>41275</v>
      </c>
      <c r="S2806" s="6">
        <f>IFERROR(DATE(YEAR(Incoming_Data[[#This Row],[Completed Day]]),MONTH(Incoming_Data[[#This Row],[Completed Day]]),1),"")</f>
        <v>41334</v>
      </c>
      <c r="T2806" s="6">
        <f>IFERROR(DATE(YEAR(Incoming_Data[[#This Row],[Confirmed Day]]),MONTH(Incoming_Data[[#This Row],[Confirmed Day]]),1),"")</f>
        <v>41365</v>
      </c>
      <c r="U2806" s="12">
        <f>IF(ISNUMBER(Incoming_Data[[#This Row],[Completed Day]]),1,0)</f>
        <v>1</v>
      </c>
      <c r="V2806" s="12">
        <f>IF(ISNUMBER(Incoming_Data[[#This Row],[Confirmed Day]]),1,0)</f>
        <v>1</v>
      </c>
      <c r="X2806" t="s">
        <v>12060</v>
      </c>
      <c r="Y2806" s="36">
        <v>41411</v>
      </c>
    </row>
    <row r="2807" spans="2:25" x14ac:dyDescent="0.25">
      <c r="B2807" s="24" t="s">
        <v>36</v>
      </c>
      <c r="C2807" s="24" t="s">
        <v>22</v>
      </c>
      <c r="D2807" s="24" t="s">
        <v>2217</v>
      </c>
      <c r="E2807" s="24" t="s">
        <v>9607</v>
      </c>
      <c r="F2807" s="24" t="s">
        <v>12542</v>
      </c>
      <c r="G2807" s="36">
        <v>41331</v>
      </c>
      <c r="H2807" s="36">
        <v>41331</v>
      </c>
      <c r="I2807" s="12">
        <v>3</v>
      </c>
      <c r="J2807" s="12">
        <v>3</v>
      </c>
      <c r="K2807" s="12">
        <v>3</v>
      </c>
      <c r="L2807" s="24" t="s">
        <v>10597</v>
      </c>
      <c r="M2807" t="str">
        <f>VLOOKUP(LEFT(Incoming_Data[[#This Row],[Object ID]],1),Lookup[#All],2,FALSE)</f>
        <v>Incident</v>
      </c>
      <c r="N2807" s="36">
        <f>IFERROR(VLOOKUP(Incoming_Data[[#This Row],[Object ID]],SP_Data[#All],2,FALSE),"")</f>
        <v>41353</v>
      </c>
      <c r="O2807" s="36">
        <f>IFERROR(VLOOKUP(Incoming_Data[[#This Row],[Object ID]],Finalized_Data[#All],2,FALSE),"")</f>
        <v>41425</v>
      </c>
      <c r="P28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7" s="6">
        <f>IFERROR(DATE(YEAR(Incoming_Data[[#This Row],[Incoming Day]]),MONTH(Incoming_Data[[#This Row],[Incoming Day]]),1),"")</f>
        <v>41306</v>
      </c>
      <c r="R2807" s="3">
        <f>DATE(YEAR(Incoming_Data[[#This Row],[Incoming Day]]),1,1)</f>
        <v>41275</v>
      </c>
      <c r="S2807" s="6">
        <f>IFERROR(DATE(YEAR(Incoming_Data[[#This Row],[Completed Day]]),MONTH(Incoming_Data[[#This Row],[Completed Day]]),1),"")</f>
        <v>41334</v>
      </c>
      <c r="T2807" s="6">
        <f>IFERROR(DATE(YEAR(Incoming_Data[[#This Row],[Confirmed Day]]),MONTH(Incoming_Data[[#This Row],[Confirmed Day]]),1),"")</f>
        <v>41395</v>
      </c>
      <c r="U2807" s="12">
        <f>IF(ISNUMBER(Incoming_Data[[#This Row],[Completed Day]]),1,0)</f>
        <v>1</v>
      </c>
      <c r="V2807" s="12">
        <f>IF(ISNUMBER(Incoming_Data[[#This Row],[Confirmed Day]]),1,0)</f>
        <v>1</v>
      </c>
      <c r="X2807" t="s">
        <v>12239</v>
      </c>
      <c r="Y2807" s="36">
        <v>41408</v>
      </c>
    </row>
    <row r="2808" spans="2:25" x14ac:dyDescent="0.25">
      <c r="B2808" s="24" t="s">
        <v>36</v>
      </c>
      <c r="C2808" s="24" t="s">
        <v>22</v>
      </c>
      <c r="D2808" s="24" t="s">
        <v>2217</v>
      </c>
      <c r="E2808" s="24" t="s">
        <v>8711</v>
      </c>
      <c r="F2808" s="24" t="s">
        <v>12543</v>
      </c>
      <c r="G2808" s="36">
        <v>41337</v>
      </c>
      <c r="H2808" s="36">
        <v>41337</v>
      </c>
      <c r="I2808" s="12">
        <v>3</v>
      </c>
      <c r="J2808" s="12">
        <v>3</v>
      </c>
      <c r="K2808" s="12">
        <v>3</v>
      </c>
      <c r="L2808" s="24" t="s">
        <v>10597</v>
      </c>
      <c r="M2808" t="str">
        <f>VLOOKUP(LEFT(Incoming_Data[[#This Row],[Object ID]],1),Lookup[#All],2,FALSE)</f>
        <v>Incident</v>
      </c>
      <c r="N2808" s="36">
        <f>IFERROR(VLOOKUP(Incoming_Data[[#This Row],[Object ID]],SP_Data[#All],2,FALSE),"")</f>
        <v>41354</v>
      </c>
      <c r="O2808" s="36">
        <f>IFERROR(VLOOKUP(Incoming_Data[[#This Row],[Object ID]],Finalized_Data[#All],2,FALSE),"")</f>
        <v>41425</v>
      </c>
      <c r="P28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8" s="6">
        <f>IFERROR(DATE(YEAR(Incoming_Data[[#This Row],[Incoming Day]]),MONTH(Incoming_Data[[#This Row],[Incoming Day]]),1),"")</f>
        <v>41334</v>
      </c>
      <c r="R2808" s="3">
        <f>DATE(YEAR(Incoming_Data[[#This Row],[Incoming Day]]),1,1)</f>
        <v>41275</v>
      </c>
      <c r="S2808" s="6">
        <f>IFERROR(DATE(YEAR(Incoming_Data[[#This Row],[Completed Day]]),MONTH(Incoming_Data[[#This Row],[Completed Day]]),1),"")</f>
        <v>41334</v>
      </c>
      <c r="T2808" s="6">
        <f>IFERROR(DATE(YEAR(Incoming_Data[[#This Row],[Confirmed Day]]),MONTH(Incoming_Data[[#This Row],[Confirmed Day]]),1),"")</f>
        <v>41395</v>
      </c>
      <c r="U2808" s="12">
        <f>IF(ISNUMBER(Incoming_Data[[#This Row],[Completed Day]]),1,0)</f>
        <v>1</v>
      </c>
      <c r="V2808" s="12">
        <f>IF(ISNUMBER(Incoming_Data[[#This Row],[Confirmed Day]]),1,0)</f>
        <v>1</v>
      </c>
      <c r="X2808" t="s">
        <v>12134</v>
      </c>
      <c r="Y2808" s="36">
        <v>41411</v>
      </c>
    </row>
    <row r="2809" spans="2:25" x14ac:dyDescent="0.25">
      <c r="B2809" s="24" t="s">
        <v>36</v>
      </c>
      <c r="C2809" s="24" t="s">
        <v>22</v>
      </c>
      <c r="D2809" s="24" t="s">
        <v>2217</v>
      </c>
      <c r="E2809" s="24" t="s">
        <v>8707</v>
      </c>
      <c r="F2809" s="24" t="s">
        <v>12544</v>
      </c>
      <c r="G2809" s="36">
        <v>41317</v>
      </c>
      <c r="H2809" s="36">
        <v>41317</v>
      </c>
      <c r="I2809" s="12">
        <v>3</v>
      </c>
      <c r="J2809" s="12">
        <v>3</v>
      </c>
      <c r="K2809" s="12">
        <v>3</v>
      </c>
      <c r="L2809" s="24" t="s">
        <v>10597</v>
      </c>
      <c r="M2809" t="str">
        <f>VLOOKUP(LEFT(Incoming_Data[[#This Row],[Object ID]],1),Lookup[#All],2,FALSE)</f>
        <v>Incident</v>
      </c>
      <c r="N2809" s="36">
        <f>IFERROR(VLOOKUP(Incoming_Data[[#This Row],[Object ID]],SP_Data[#All],2,FALSE),"")</f>
        <v>41353</v>
      </c>
      <c r="O2809" s="36">
        <f>IFERROR(VLOOKUP(Incoming_Data[[#This Row],[Object ID]],Finalized_Data[#All],2,FALSE),"")</f>
        <v>41425</v>
      </c>
      <c r="P28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09" s="6">
        <f>IFERROR(DATE(YEAR(Incoming_Data[[#This Row],[Incoming Day]]),MONTH(Incoming_Data[[#This Row],[Incoming Day]]),1),"")</f>
        <v>41306</v>
      </c>
      <c r="R2809" s="3">
        <f>DATE(YEAR(Incoming_Data[[#This Row],[Incoming Day]]),1,1)</f>
        <v>41275</v>
      </c>
      <c r="S2809" s="6">
        <f>IFERROR(DATE(YEAR(Incoming_Data[[#This Row],[Completed Day]]),MONTH(Incoming_Data[[#This Row],[Completed Day]]),1),"")</f>
        <v>41334</v>
      </c>
      <c r="T2809" s="6">
        <f>IFERROR(DATE(YEAR(Incoming_Data[[#This Row],[Confirmed Day]]),MONTH(Incoming_Data[[#This Row],[Confirmed Day]]),1),"")</f>
        <v>41395</v>
      </c>
      <c r="U2809" s="12">
        <f>IF(ISNUMBER(Incoming_Data[[#This Row],[Completed Day]]),1,0)</f>
        <v>1</v>
      </c>
      <c r="V2809" s="12">
        <f>IF(ISNUMBER(Incoming_Data[[#This Row],[Confirmed Day]]),1,0)</f>
        <v>1</v>
      </c>
      <c r="X2809" t="s">
        <v>1270</v>
      </c>
      <c r="Y2809" s="36">
        <v>41411</v>
      </c>
    </row>
    <row r="2810" spans="2:25" x14ac:dyDescent="0.25">
      <c r="B2810" s="24" t="s">
        <v>36</v>
      </c>
      <c r="C2810" s="24" t="s">
        <v>22</v>
      </c>
      <c r="D2810" s="24" t="s">
        <v>2217</v>
      </c>
      <c r="E2810" s="24" t="s">
        <v>8193</v>
      </c>
      <c r="F2810" s="24" t="s">
        <v>12545</v>
      </c>
      <c r="G2810" s="36">
        <v>41333</v>
      </c>
      <c r="H2810" s="36">
        <v>41333</v>
      </c>
      <c r="I2810" s="12">
        <v>3</v>
      </c>
      <c r="J2810" s="12">
        <v>3</v>
      </c>
      <c r="K2810" s="12">
        <v>3</v>
      </c>
      <c r="L2810" s="24" t="s">
        <v>10597</v>
      </c>
      <c r="M2810" t="str">
        <f>VLOOKUP(LEFT(Incoming_Data[[#This Row],[Object ID]],1),Lookup[#All],2,FALSE)</f>
        <v>Incident</v>
      </c>
      <c r="N2810" s="36">
        <f>IFERROR(VLOOKUP(Incoming_Data[[#This Row],[Object ID]],SP_Data[#All],2,FALSE),"")</f>
        <v>41353</v>
      </c>
      <c r="O2810" s="36">
        <f>IFERROR(VLOOKUP(Incoming_Data[[#This Row],[Object ID]],Finalized_Data[#All],2,FALSE),"")</f>
        <v>41384</v>
      </c>
      <c r="P28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0" s="6">
        <f>IFERROR(DATE(YEAR(Incoming_Data[[#This Row],[Incoming Day]]),MONTH(Incoming_Data[[#This Row],[Incoming Day]]),1),"")</f>
        <v>41306</v>
      </c>
      <c r="R2810" s="3">
        <f>DATE(YEAR(Incoming_Data[[#This Row],[Incoming Day]]),1,1)</f>
        <v>41275</v>
      </c>
      <c r="S2810" s="6">
        <f>IFERROR(DATE(YEAR(Incoming_Data[[#This Row],[Completed Day]]),MONTH(Incoming_Data[[#This Row],[Completed Day]]),1),"")</f>
        <v>41334</v>
      </c>
      <c r="T2810" s="6">
        <f>IFERROR(DATE(YEAR(Incoming_Data[[#This Row],[Confirmed Day]]),MONTH(Incoming_Data[[#This Row],[Confirmed Day]]),1),"")</f>
        <v>41365</v>
      </c>
      <c r="U2810" s="12">
        <f>IF(ISNUMBER(Incoming_Data[[#This Row],[Completed Day]]),1,0)</f>
        <v>1</v>
      </c>
      <c r="V2810" s="12">
        <f>IF(ISNUMBER(Incoming_Data[[#This Row],[Confirmed Day]]),1,0)</f>
        <v>1</v>
      </c>
      <c r="X2810" t="s">
        <v>11647</v>
      </c>
      <c r="Y2810" s="36">
        <v>41411</v>
      </c>
    </row>
    <row r="2811" spans="2:25" x14ac:dyDescent="0.25">
      <c r="B2811" s="24" t="s">
        <v>36</v>
      </c>
      <c r="C2811" s="24" t="s">
        <v>22</v>
      </c>
      <c r="D2811" s="24" t="s">
        <v>2217</v>
      </c>
      <c r="E2811" s="24" t="s">
        <v>8188</v>
      </c>
      <c r="F2811" s="24" t="s">
        <v>12546</v>
      </c>
      <c r="G2811" s="36">
        <v>41345</v>
      </c>
      <c r="H2811" s="36">
        <v>41345</v>
      </c>
      <c r="I2811" s="12">
        <v>3</v>
      </c>
      <c r="J2811" s="12">
        <v>3</v>
      </c>
      <c r="K2811" s="12">
        <v>3</v>
      </c>
      <c r="L2811" s="24" t="s">
        <v>10597</v>
      </c>
      <c r="M2811" t="str">
        <f>VLOOKUP(LEFT(Incoming_Data[[#This Row],[Object ID]],1),Lookup[#All],2,FALSE)</f>
        <v>Incident</v>
      </c>
      <c r="N2811" s="36">
        <f>IFERROR(VLOOKUP(Incoming_Data[[#This Row],[Object ID]],SP_Data[#All],2,FALSE),"")</f>
        <v>41353</v>
      </c>
      <c r="O2811" s="36">
        <f>IFERROR(VLOOKUP(Incoming_Data[[#This Row],[Object ID]],Finalized_Data[#All],2,FALSE),"")</f>
        <v>41384</v>
      </c>
      <c r="P28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1" s="6">
        <f>IFERROR(DATE(YEAR(Incoming_Data[[#This Row],[Incoming Day]]),MONTH(Incoming_Data[[#This Row],[Incoming Day]]),1),"")</f>
        <v>41334</v>
      </c>
      <c r="R2811" s="3">
        <f>DATE(YEAR(Incoming_Data[[#This Row],[Incoming Day]]),1,1)</f>
        <v>41275</v>
      </c>
      <c r="S2811" s="6">
        <f>IFERROR(DATE(YEAR(Incoming_Data[[#This Row],[Completed Day]]),MONTH(Incoming_Data[[#This Row],[Completed Day]]),1),"")</f>
        <v>41334</v>
      </c>
      <c r="T2811" s="6">
        <f>IFERROR(DATE(YEAR(Incoming_Data[[#This Row],[Confirmed Day]]),MONTH(Incoming_Data[[#This Row],[Confirmed Day]]),1),"")</f>
        <v>41365</v>
      </c>
      <c r="U2811" s="12">
        <f>IF(ISNUMBER(Incoming_Data[[#This Row],[Completed Day]]),1,0)</f>
        <v>1</v>
      </c>
      <c r="V2811" s="12">
        <f>IF(ISNUMBER(Incoming_Data[[#This Row],[Confirmed Day]]),1,0)</f>
        <v>1</v>
      </c>
      <c r="X2811" t="s">
        <v>10668</v>
      </c>
      <c r="Y2811" s="36">
        <v>41407</v>
      </c>
    </row>
    <row r="2812" spans="2:25" x14ac:dyDescent="0.25">
      <c r="B2812" s="24" t="s">
        <v>36</v>
      </c>
      <c r="C2812" s="24" t="s">
        <v>22</v>
      </c>
      <c r="D2812" s="24" t="s">
        <v>2217</v>
      </c>
      <c r="E2812" s="24" t="s">
        <v>7921</v>
      </c>
      <c r="F2812" s="24" t="s">
        <v>12547</v>
      </c>
      <c r="G2812" s="36">
        <v>41346</v>
      </c>
      <c r="H2812" s="36">
        <v>41346</v>
      </c>
      <c r="I2812" s="12">
        <v>3</v>
      </c>
      <c r="J2812" s="12">
        <v>3</v>
      </c>
      <c r="K2812" s="12">
        <v>3</v>
      </c>
      <c r="L2812" s="24" t="s">
        <v>10597</v>
      </c>
      <c r="M2812" t="str">
        <f>VLOOKUP(LEFT(Incoming_Data[[#This Row],[Object ID]],1),Lookup[#All],2,FALSE)</f>
        <v>Incident</v>
      </c>
      <c r="N2812" s="36">
        <f>IFERROR(VLOOKUP(Incoming_Data[[#This Row],[Object ID]],SP_Data[#All],2,FALSE),"")</f>
        <v>41353</v>
      </c>
      <c r="O2812" s="36">
        <f>IFERROR(VLOOKUP(Incoming_Data[[#This Row],[Object ID]],Finalized_Data[#All],2,FALSE),"")</f>
        <v>41425</v>
      </c>
      <c r="P28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2" s="6">
        <f>IFERROR(DATE(YEAR(Incoming_Data[[#This Row],[Incoming Day]]),MONTH(Incoming_Data[[#This Row],[Incoming Day]]),1),"")</f>
        <v>41334</v>
      </c>
      <c r="R2812" s="3">
        <f>DATE(YEAR(Incoming_Data[[#This Row],[Incoming Day]]),1,1)</f>
        <v>41275</v>
      </c>
      <c r="S2812" s="6">
        <f>IFERROR(DATE(YEAR(Incoming_Data[[#This Row],[Completed Day]]),MONTH(Incoming_Data[[#This Row],[Completed Day]]),1),"")</f>
        <v>41334</v>
      </c>
      <c r="T2812" s="6">
        <f>IFERROR(DATE(YEAR(Incoming_Data[[#This Row],[Confirmed Day]]),MONTH(Incoming_Data[[#This Row],[Confirmed Day]]),1),"")</f>
        <v>41395</v>
      </c>
      <c r="U2812" s="12">
        <f>IF(ISNUMBER(Incoming_Data[[#This Row],[Completed Day]]),1,0)</f>
        <v>1</v>
      </c>
      <c r="V2812" s="12">
        <f>IF(ISNUMBER(Incoming_Data[[#This Row],[Confirmed Day]]),1,0)</f>
        <v>1</v>
      </c>
      <c r="X2812" t="s">
        <v>10670</v>
      </c>
      <c r="Y2812" s="36">
        <v>41405</v>
      </c>
    </row>
    <row r="2813" spans="2:25" x14ac:dyDescent="0.25">
      <c r="B2813" s="24" t="s">
        <v>36</v>
      </c>
      <c r="C2813" s="24" t="s">
        <v>22</v>
      </c>
      <c r="D2813" s="24" t="s">
        <v>2217</v>
      </c>
      <c r="E2813" s="24" t="s">
        <v>7851</v>
      </c>
      <c r="F2813" s="24" t="s">
        <v>12548</v>
      </c>
      <c r="G2813" s="36">
        <v>41337</v>
      </c>
      <c r="H2813" s="36">
        <v>41337</v>
      </c>
      <c r="I2813" s="12">
        <v>4</v>
      </c>
      <c r="J2813" s="12">
        <v>4</v>
      </c>
      <c r="K2813" s="12">
        <v>3</v>
      </c>
      <c r="L2813" s="24" t="s">
        <v>10597</v>
      </c>
      <c r="M2813" t="str">
        <f>VLOOKUP(LEFT(Incoming_Data[[#This Row],[Object ID]],1),Lookup[#All],2,FALSE)</f>
        <v>Incident</v>
      </c>
      <c r="N2813" s="36">
        <f>IFERROR(VLOOKUP(Incoming_Data[[#This Row],[Object ID]],SP_Data[#All],2,FALSE),"")</f>
        <v>41409</v>
      </c>
      <c r="O2813" s="36">
        <f>IFERROR(VLOOKUP(Incoming_Data[[#This Row],[Object ID]],Finalized_Data[#All],2,FALSE),"")</f>
        <v>41409</v>
      </c>
      <c r="P28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3" s="6">
        <f>IFERROR(DATE(YEAR(Incoming_Data[[#This Row],[Incoming Day]]),MONTH(Incoming_Data[[#This Row],[Incoming Day]]),1),"")</f>
        <v>41334</v>
      </c>
      <c r="R2813" s="3">
        <f>DATE(YEAR(Incoming_Data[[#This Row],[Incoming Day]]),1,1)</f>
        <v>41275</v>
      </c>
      <c r="S2813" s="6">
        <f>IFERROR(DATE(YEAR(Incoming_Data[[#This Row],[Completed Day]]),MONTH(Incoming_Data[[#This Row],[Completed Day]]),1),"")</f>
        <v>41395</v>
      </c>
      <c r="T2813" s="6">
        <f>IFERROR(DATE(YEAR(Incoming_Data[[#This Row],[Confirmed Day]]),MONTH(Incoming_Data[[#This Row],[Confirmed Day]]),1),"")</f>
        <v>41395</v>
      </c>
      <c r="U2813" s="12">
        <f>IF(ISNUMBER(Incoming_Data[[#This Row],[Completed Day]]),1,0)</f>
        <v>1</v>
      </c>
      <c r="V2813" s="12">
        <f>IF(ISNUMBER(Incoming_Data[[#This Row],[Confirmed Day]]),1,0)</f>
        <v>1</v>
      </c>
      <c r="X2813" t="s">
        <v>10672</v>
      </c>
      <c r="Y2813" s="36">
        <v>41405</v>
      </c>
    </row>
    <row r="2814" spans="2:25" x14ac:dyDescent="0.25">
      <c r="B2814" s="24" t="s">
        <v>36</v>
      </c>
      <c r="C2814" s="24" t="s">
        <v>22</v>
      </c>
      <c r="D2814" s="24" t="s">
        <v>2217</v>
      </c>
      <c r="E2814" s="24" t="s">
        <v>7392</v>
      </c>
      <c r="F2814" s="24" t="s">
        <v>12549</v>
      </c>
      <c r="G2814" s="36">
        <v>41351</v>
      </c>
      <c r="H2814" s="36">
        <v>41351</v>
      </c>
      <c r="I2814" s="12">
        <v>3</v>
      </c>
      <c r="J2814" s="12">
        <v>3</v>
      </c>
      <c r="K2814" s="12">
        <v>3</v>
      </c>
      <c r="L2814" s="24" t="s">
        <v>10597</v>
      </c>
      <c r="M2814" t="str">
        <f>VLOOKUP(LEFT(Incoming_Data[[#This Row],[Object ID]],1),Lookup[#All],2,FALSE)</f>
        <v>Incident</v>
      </c>
      <c r="N2814" s="36">
        <f>IFERROR(VLOOKUP(Incoming_Data[[#This Row],[Object ID]],SP_Data[#All],2,FALSE),"")</f>
        <v>41353</v>
      </c>
      <c r="O2814" s="36">
        <f>IFERROR(VLOOKUP(Incoming_Data[[#This Row],[Object ID]],Finalized_Data[#All],2,FALSE),"")</f>
        <v>41384</v>
      </c>
      <c r="P28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4" s="6">
        <f>IFERROR(DATE(YEAR(Incoming_Data[[#This Row],[Incoming Day]]),MONTH(Incoming_Data[[#This Row],[Incoming Day]]),1),"")</f>
        <v>41334</v>
      </c>
      <c r="R2814" s="3">
        <f>DATE(YEAR(Incoming_Data[[#This Row],[Incoming Day]]),1,1)</f>
        <v>41275</v>
      </c>
      <c r="S2814" s="6">
        <f>IFERROR(DATE(YEAR(Incoming_Data[[#This Row],[Completed Day]]),MONTH(Incoming_Data[[#This Row],[Completed Day]]),1),"")</f>
        <v>41334</v>
      </c>
      <c r="T2814" s="6">
        <f>IFERROR(DATE(YEAR(Incoming_Data[[#This Row],[Confirmed Day]]),MONTH(Incoming_Data[[#This Row],[Confirmed Day]]),1),"")</f>
        <v>41365</v>
      </c>
      <c r="U2814" s="12">
        <f>IF(ISNUMBER(Incoming_Data[[#This Row],[Completed Day]]),1,0)</f>
        <v>1</v>
      </c>
      <c r="V2814" s="12">
        <f>IF(ISNUMBER(Incoming_Data[[#This Row],[Confirmed Day]]),1,0)</f>
        <v>1</v>
      </c>
      <c r="X2814" t="s">
        <v>10674</v>
      </c>
      <c r="Y2814" s="36">
        <v>41405</v>
      </c>
    </row>
    <row r="2815" spans="2:25" x14ac:dyDescent="0.25">
      <c r="B2815" s="24" t="s">
        <v>36</v>
      </c>
      <c r="C2815" s="24" t="s">
        <v>22</v>
      </c>
      <c r="D2815" s="24" t="s">
        <v>2217</v>
      </c>
      <c r="E2815" s="24" t="s">
        <v>7126</v>
      </c>
      <c r="F2815" s="24" t="s">
        <v>12550</v>
      </c>
      <c r="G2815" s="36">
        <v>41353</v>
      </c>
      <c r="H2815" s="36">
        <v>41353</v>
      </c>
      <c r="I2815" s="12">
        <v>3</v>
      </c>
      <c r="J2815" s="12">
        <v>3</v>
      </c>
      <c r="K2815" s="12">
        <v>3</v>
      </c>
      <c r="L2815" s="24" t="s">
        <v>10597</v>
      </c>
      <c r="M2815" t="str">
        <f>VLOOKUP(LEFT(Incoming_Data[[#This Row],[Object ID]],1),Lookup[#All],2,FALSE)</f>
        <v>Incident</v>
      </c>
      <c r="N2815" s="36">
        <f>IFERROR(VLOOKUP(Incoming_Data[[#This Row],[Object ID]],SP_Data[#All],2,FALSE),"")</f>
        <v>41353</v>
      </c>
      <c r="O2815" s="36">
        <f>IFERROR(VLOOKUP(Incoming_Data[[#This Row],[Object ID]],Finalized_Data[#All],2,FALSE),"")</f>
        <v>41353</v>
      </c>
      <c r="P28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5" s="6">
        <f>IFERROR(DATE(YEAR(Incoming_Data[[#This Row],[Incoming Day]]),MONTH(Incoming_Data[[#This Row],[Incoming Day]]),1),"")</f>
        <v>41334</v>
      </c>
      <c r="R2815" s="3">
        <f>DATE(YEAR(Incoming_Data[[#This Row],[Incoming Day]]),1,1)</f>
        <v>41275</v>
      </c>
      <c r="S2815" s="6">
        <f>IFERROR(DATE(YEAR(Incoming_Data[[#This Row],[Completed Day]]),MONTH(Incoming_Data[[#This Row],[Completed Day]]),1),"")</f>
        <v>41334</v>
      </c>
      <c r="T2815" s="6">
        <f>IFERROR(DATE(YEAR(Incoming_Data[[#This Row],[Confirmed Day]]),MONTH(Incoming_Data[[#This Row],[Confirmed Day]]),1),"")</f>
        <v>41334</v>
      </c>
      <c r="U2815" s="12">
        <f>IF(ISNUMBER(Incoming_Data[[#This Row],[Completed Day]]),1,0)</f>
        <v>1</v>
      </c>
      <c r="V2815" s="12">
        <f>IF(ISNUMBER(Incoming_Data[[#This Row],[Confirmed Day]]),1,0)</f>
        <v>1</v>
      </c>
      <c r="X2815" t="s">
        <v>12617</v>
      </c>
      <c r="Y2815" s="36">
        <v>41423</v>
      </c>
    </row>
    <row r="2816" spans="2:25" x14ac:dyDescent="0.25">
      <c r="B2816" s="24" t="s">
        <v>36</v>
      </c>
      <c r="C2816" s="24" t="s">
        <v>22</v>
      </c>
      <c r="D2816" s="24" t="s">
        <v>2217</v>
      </c>
      <c r="E2816" s="24" t="s">
        <v>6854</v>
      </c>
      <c r="F2816" s="24" t="s">
        <v>12551</v>
      </c>
      <c r="G2816" s="36">
        <v>41354</v>
      </c>
      <c r="H2816" s="36">
        <v>41354</v>
      </c>
      <c r="I2816" s="12">
        <v>3</v>
      </c>
      <c r="J2816" s="12">
        <v>3</v>
      </c>
      <c r="K2816" s="12">
        <v>3</v>
      </c>
      <c r="L2816" s="24" t="s">
        <v>10597</v>
      </c>
      <c r="M2816" t="str">
        <f>VLOOKUP(LEFT(Incoming_Data[[#This Row],[Object ID]],1),Lookup[#All],2,FALSE)</f>
        <v>Incident</v>
      </c>
      <c r="N2816" s="36">
        <f>IFERROR(VLOOKUP(Incoming_Data[[#This Row],[Object ID]],SP_Data[#All],2,FALSE),"")</f>
        <v>41354</v>
      </c>
      <c r="O2816" s="36">
        <f>IFERROR(VLOOKUP(Incoming_Data[[#This Row],[Object ID]],Finalized_Data[#All],2,FALSE),"")</f>
        <v>41425</v>
      </c>
      <c r="P28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6" s="6">
        <f>IFERROR(DATE(YEAR(Incoming_Data[[#This Row],[Incoming Day]]),MONTH(Incoming_Data[[#This Row],[Incoming Day]]),1),"")</f>
        <v>41334</v>
      </c>
      <c r="R2816" s="3">
        <f>DATE(YEAR(Incoming_Data[[#This Row],[Incoming Day]]),1,1)</f>
        <v>41275</v>
      </c>
      <c r="S2816" s="6">
        <f>IFERROR(DATE(YEAR(Incoming_Data[[#This Row],[Completed Day]]),MONTH(Incoming_Data[[#This Row],[Completed Day]]),1),"")</f>
        <v>41334</v>
      </c>
      <c r="T2816" s="6">
        <f>IFERROR(DATE(YEAR(Incoming_Data[[#This Row],[Confirmed Day]]),MONTH(Incoming_Data[[#This Row],[Confirmed Day]]),1),"")</f>
        <v>41395</v>
      </c>
      <c r="U2816" s="12">
        <f>IF(ISNUMBER(Incoming_Data[[#This Row],[Completed Day]]),1,0)</f>
        <v>1</v>
      </c>
      <c r="V2816" s="12">
        <f>IF(ISNUMBER(Incoming_Data[[#This Row],[Confirmed Day]]),1,0)</f>
        <v>1</v>
      </c>
      <c r="X2816" t="s">
        <v>12241</v>
      </c>
      <c r="Y2816" s="36">
        <v>41425</v>
      </c>
    </row>
    <row r="2817" spans="2:25" x14ac:dyDescent="0.25">
      <c r="B2817" s="24" t="s">
        <v>36</v>
      </c>
      <c r="C2817" s="24" t="s">
        <v>22</v>
      </c>
      <c r="D2817" s="24" t="s">
        <v>2217</v>
      </c>
      <c r="E2817" s="24" t="s">
        <v>6836</v>
      </c>
      <c r="F2817" s="24" t="s">
        <v>12552</v>
      </c>
      <c r="G2817" s="36">
        <v>41354</v>
      </c>
      <c r="H2817" s="36">
        <v>41354</v>
      </c>
      <c r="I2817" s="12">
        <v>3</v>
      </c>
      <c r="J2817" s="12">
        <v>3</v>
      </c>
      <c r="K2817" s="12">
        <v>3</v>
      </c>
      <c r="L2817" s="24" t="s">
        <v>10597</v>
      </c>
      <c r="M2817" t="str">
        <f>VLOOKUP(LEFT(Incoming_Data[[#This Row],[Object ID]],1),Lookup[#All],2,FALSE)</f>
        <v>Incident</v>
      </c>
      <c r="N2817" s="36">
        <f>IFERROR(VLOOKUP(Incoming_Data[[#This Row],[Object ID]],SP_Data[#All],2,FALSE),"")</f>
        <v>41354</v>
      </c>
      <c r="O2817" s="36">
        <f>IFERROR(VLOOKUP(Incoming_Data[[#This Row],[Object ID]],Finalized_Data[#All],2,FALSE),"")</f>
        <v>41385</v>
      </c>
      <c r="P28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7" s="6">
        <f>IFERROR(DATE(YEAR(Incoming_Data[[#This Row],[Incoming Day]]),MONTH(Incoming_Data[[#This Row],[Incoming Day]]),1),"")</f>
        <v>41334</v>
      </c>
      <c r="R2817" s="3">
        <f>DATE(YEAR(Incoming_Data[[#This Row],[Incoming Day]]),1,1)</f>
        <v>41275</v>
      </c>
      <c r="S2817" s="6">
        <f>IFERROR(DATE(YEAR(Incoming_Data[[#This Row],[Completed Day]]),MONTH(Incoming_Data[[#This Row],[Completed Day]]),1),"")</f>
        <v>41334</v>
      </c>
      <c r="T2817" s="6">
        <f>IFERROR(DATE(YEAR(Incoming_Data[[#This Row],[Confirmed Day]]),MONTH(Incoming_Data[[#This Row],[Confirmed Day]]),1),"")</f>
        <v>41365</v>
      </c>
      <c r="U2817" s="12">
        <f>IF(ISNUMBER(Incoming_Data[[#This Row],[Completed Day]]),1,0)</f>
        <v>1</v>
      </c>
      <c r="V2817" s="12">
        <f>IF(ISNUMBER(Incoming_Data[[#This Row],[Confirmed Day]]),1,0)</f>
        <v>1</v>
      </c>
      <c r="X2817" t="s">
        <v>11487</v>
      </c>
      <c r="Y2817" s="36">
        <v>41408</v>
      </c>
    </row>
    <row r="2818" spans="2:25" x14ac:dyDescent="0.25">
      <c r="B2818" s="24" t="s">
        <v>36</v>
      </c>
      <c r="C2818" s="24" t="s">
        <v>22</v>
      </c>
      <c r="D2818" s="24" t="s">
        <v>2217</v>
      </c>
      <c r="E2818" s="24" t="s">
        <v>1949</v>
      </c>
      <c r="F2818" s="24" t="s">
        <v>1950</v>
      </c>
      <c r="G2818" s="36">
        <v>41358</v>
      </c>
      <c r="H2818" s="36">
        <v>41358</v>
      </c>
      <c r="I2818" s="12">
        <v>4</v>
      </c>
      <c r="J2818" s="12">
        <v>4</v>
      </c>
      <c r="K2818" s="12">
        <v>4</v>
      </c>
      <c r="L2818" s="24" t="s">
        <v>10597</v>
      </c>
      <c r="M2818" t="str">
        <f>VLOOKUP(LEFT(Incoming_Data[[#This Row],[Object ID]],1),Lookup[#All],2,FALSE)</f>
        <v>Incident</v>
      </c>
      <c r="N2818" s="36">
        <f>IFERROR(VLOOKUP(Incoming_Data[[#This Row],[Object ID]],SP_Data[#All],2,FALSE),"")</f>
        <v>41373</v>
      </c>
      <c r="O2818" s="36">
        <f>IFERROR(VLOOKUP(Incoming_Data[[#This Row],[Object ID]],Finalized_Data[#All],2,FALSE),"")</f>
        <v>41373</v>
      </c>
      <c r="P28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8" s="6">
        <f>IFERROR(DATE(YEAR(Incoming_Data[[#This Row],[Incoming Day]]),MONTH(Incoming_Data[[#This Row],[Incoming Day]]),1),"")</f>
        <v>41334</v>
      </c>
      <c r="R2818" s="3">
        <f>DATE(YEAR(Incoming_Data[[#This Row],[Incoming Day]]),1,1)</f>
        <v>41275</v>
      </c>
      <c r="S2818" s="6">
        <f>IFERROR(DATE(YEAR(Incoming_Data[[#This Row],[Completed Day]]),MONTH(Incoming_Data[[#This Row],[Completed Day]]),1),"")</f>
        <v>41365</v>
      </c>
      <c r="T2818" s="6">
        <f>IFERROR(DATE(YEAR(Incoming_Data[[#This Row],[Confirmed Day]]),MONTH(Incoming_Data[[#This Row],[Confirmed Day]]),1),"")</f>
        <v>41365</v>
      </c>
      <c r="U2818" s="12">
        <f>IF(ISNUMBER(Incoming_Data[[#This Row],[Completed Day]]),1,0)</f>
        <v>1</v>
      </c>
      <c r="V2818" s="12">
        <f>IF(ISNUMBER(Incoming_Data[[#This Row],[Confirmed Day]]),1,0)</f>
        <v>1</v>
      </c>
      <c r="X2818" t="s">
        <v>1272</v>
      </c>
      <c r="Y2818" s="36">
        <v>41408</v>
      </c>
    </row>
    <row r="2819" spans="2:25" x14ac:dyDescent="0.25">
      <c r="B2819" s="24" t="s">
        <v>36</v>
      </c>
      <c r="C2819" s="24" t="s">
        <v>22</v>
      </c>
      <c r="D2819" s="24" t="s">
        <v>2217</v>
      </c>
      <c r="E2819" s="24" t="s">
        <v>1953</v>
      </c>
      <c r="F2819" s="24" t="s">
        <v>1954</v>
      </c>
      <c r="G2819" s="36">
        <v>41359</v>
      </c>
      <c r="H2819" s="36">
        <v>41359</v>
      </c>
      <c r="I2819" s="12">
        <v>2</v>
      </c>
      <c r="J2819" s="12">
        <v>3</v>
      </c>
      <c r="K2819" s="12">
        <v>2</v>
      </c>
      <c r="L2819" s="24" t="s">
        <v>10625</v>
      </c>
      <c r="M2819" t="str">
        <f>VLOOKUP(LEFT(Incoming_Data[[#This Row],[Object ID]],1),Lookup[#All],2,FALSE)</f>
        <v>Incident</v>
      </c>
      <c r="N2819" s="36">
        <f>IFERROR(VLOOKUP(Incoming_Data[[#This Row],[Object ID]],SP_Data[#All],2,FALSE),"")</f>
        <v>41393</v>
      </c>
      <c r="O2819" s="36" t="str">
        <f>IFERROR(VLOOKUP(Incoming_Data[[#This Row],[Object ID]],Finalized_Data[#All],2,FALSE),"")</f>
        <v/>
      </c>
      <c r="P28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19" s="6">
        <f>IFERROR(DATE(YEAR(Incoming_Data[[#This Row],[Incoming Day]]),MONTH(Incoming_Data[[#This Row],[Incoming Day]]),1),"")</f>
        <v>41334</v>
      </c>
      <c r="R2819" s="3">
        <f>DATE(YEAR(Incoming_Data[[#This Row],[Incoming Day]]),1,1)</f>
        <v>41275</v>
      </c>
      <c r="S2819" s="6">
        <f>IFERROR(DATE(YEAR(Incoming_Data[[#This Row],[Completed Day]]),MONTH(Incoming_Data[[#This Row],[Completed Day]]),1),"")</f>
        <v>41365</v>
      </c>
      <c r="T2819" s="6" t="str">
        <f>IFERROR(DATE(YEAR(Incoming_Data[[#This Row],[Confirmed Day]]),MONTH(Incoming_Data[[#This Row],[Confirmed Day]]),1),"")</f>
        <v/>
      </c>
      <c r="U2819" s="12">
        <f>IF(ISNUMBER(Incoming_Data[[#This Row],[Completed Day]]),1,0)</f>
        <v>1</v>
      </c>
      <c r="V2819" s="12">
        <f>IF(ISNUMBER(Incoming_Data[[#This Row],[Confirmed Day]]),1,0)</f>
        <v>0</v>
      </c>
      <c r="X2819" t="s">
        <v>12719</v>
      </c>
      <c r="Y2819" s="36">
        <v>41428</v>
      </c>
    </row>
    <row r="2820" spans="2:25" x14ac:dyDescent="0.25">
      <c r="B2820" s="24" t="s">
        <v>36</v>
      </c>
      <c r="C2820" s="24" t="s">
        <v>22</v>
      </c>
      <c r="D2820" s="24" t="s">
        <v>2217</v>
      </c>
      <c r="E2820" s="24" t="s">
        <v>1961</v>
      </c>
      <c r="F2820" s="24" t="s">
        <v>1962</v>
      </c>
      <c r="G2820" s="36">
        <v>41368</v>
      </c>
      <c r="H2820" s="36">
        <v>41368</v>
      </c>
      <c r="I2820" s="12">
        <v>2</v>
      </c>
      <c r="J2820" s="12">
        <v>3</v>
      </c>
      <c r="K2820" s="12">
        <v>3</v>
      </c>
      <c r="L2820" s="24" t="s">
        <v>10597</v>
      </c>
      <c r="M2820" t="str">
        <f>VLOOKUP(LEFT(Incoming_Data[[#This Row],[Object ID]],1),Lookup[#All],2,FALSE)</f>
        <v>Incident</v>
      </c>
      <c r="N2820" s="36">
        <f>IFERROR(VLOOKUP(Incoming_Data[[#This Row],[Object ID]],SP_Data[#All],2,FALSE),"")</f>
        <v>41407</v>
      </c>
      <c r="O2820" s="36">
        <f>IFERROR(VLOOKUP(Incoming_Data[[#This Row],[Object ID]],Finalized_Data[#All],2,FALSE),"")</f>
        <v>41407</v>
      </c>
      <c r="P28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0" s="6">
        <f>IFERROR(DATE(YEAR(Incoming_Data[[#This Row],[Incoming Day]]),MONTH(Incoming_Data[[#This Row],[Incoming Day]]),1),"")</f>
        <v>41365</v>
      </c>
      <c r="R2820" s="3">
        <f>DATE(YEAR(Incoming_Data[[#This Row],[Incoming Day]]),1,1)</f>
        <v>41275</v>
      </c>
      <c r="S2820" s="6">
        <f>IFERROR(DATE(YEAR(Incoming_Data[[#This Row],[Completed Day]]),MONTH(Incoming_Data[[#This Row],[Completed Day]]),1),"")</f>
        <v>41395</v>
      </c>
      <c r="T2820" s="6">
        <f>IFERROR(DATE(YEAR(Incoming_Data[[#This Row],[Confirmed Day]]),MONTH(Incoming_Data[[#This Row],[Confirmed Day]]),1),"")</f>
        <v>41395</v>
      </c>
      <c r="U2820" s="12">
        <f>IF(ISNUMBER(Incoming_Data[[#This Row],[Completed Day]]),1,0)</f>
        <v>1</v>
      </c>
      <c r="V2820" s="12">
        <f>IF(ISNUMBER(Incoming_Data[[#This Row],[Confirmed Day]]),1,0)</f>
        <v>1</v>
      </c>
      <c r="X2820" t="s">
        <v>12275</v>
      </c>
      <c r="Y2820" s="36">
        <v>41409</v>
      </c>
    </row>
    <row r="2821" spans="2:25" x14ac:dyDescent="0.25">
      <c r="B2821" s="24" t="s">
        <v>36</v>
      </c>
      <c r="C2821" s="24" t="s">
        <v>22</v>
      </c>
      <c r="D2821" s="24" t="s">
        <v>2217</v>
      </c>
      <c r="E2821" s="24" t="s">
        <v>1967</v>
      </c>
      <c r="F2821" s="24" t="s">
        <v>1968</v>
      </c>
      <c r="G2821" s="36">
        <v>41374</v>
      </c>
      <c r="H2821" s="36">
        <v>41374</v>
      </c>
      <c r="I2821" s="12">
        <v>3</v>
      </c>
      <c r="J2821" s="12">
        <v>3</v>
      </c>
      <c r="K2821" s="12">
        <v>3</v>
      </c>
      <c r="L2821" s="24" t="s">
        <v>10597</v>
      </c>
      <c r="M2821" t="str">
        <f>VLOOKUP(LEFT(Incoming_Data[[#This Row],[Object ID]],1),Lookup[#All],2,FALSE)</f>
        <v>Incident</v>
      </c>
      <c r="N2821" s="36">
        <f>IFERROR(VLOOKUP(Incoming_Data[[#This Row],[Object ID]],SP_Data[#All],2,FALSE),"")</f>
        <v>41386</v>
      </c>
      <c r="O2821" s="36">
        <f>IFERROR(VLOOKUP(Incoming_Data[[#This Row],[Object ID]],Finalized_Data[#All],2,FALSE),"")</f>
        <v>41417</v>
      </c>
      <c r="P28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1" s="6">
        <f>IFERROR(DATE(YEAR(Incoming_Data[[#This Row],[Incoming Day]]),MONTH(Incoming_Data[[#This Row],[Incoming Day]]),1),"")</f>
        <v>41365</v>
      </c>
      <c r="R2821" s="3">
        <f>DATE(YEAR(Incoming_Data[[#This Row],[Incoming Day]]),1,1)</f>
        <v>41275</v>
      </c>
      <c r="S2821" s="6">
        <f>IFERROR(DATE(YEAR(Incoming_Data[[#This Row],[Completed Day]]),MONTH(Incoming_Data[[#This Row],[Completed Day]]),1),"")</f>
        <v>41365</v>
      </c>
      <c r="T2821" s="6">
        <f>IFERROR(DATE(YEAR(Incoming_Data[[#This Row],[Confirmed Day]]),MONTH(Incoming_Data[[#This Row],[Confirmed Day]]),1),"")</f>
        <v>41395</v>
      </c>
      <c r="U2821" s="12">
        <f>IF(ISNUMBER(Incoming_Data[[#This Row],[Completed Day]]),1,0)</f>
        <v>1</v>
      </c>
      <c r="V2821" s="12">
        <f>IF(ISNUMBER(Incoming_Data[[#This Row],[Confirmed Day]]),1,0)</f>
        <v>1</v>
      </c>
      <c r="X2821" t="s">
        <v>12330</v>
      </c>
      <c r="Y2821" s="36">
        <v>41409</v>
      </c>
    </row>
    <row r="2822" spans="2:25" x14ac:dyDescent="0.25">
      <c r="B2822" s="24" t="s">
        <v>36</v>
      </c>
      <c r="C2822" s="24" t="s">
        <v>22</v>
      </c>
      <c r="D2822" s="24" t="s">
        <v>2217</v>
      </c>
      <c r="E2822" s="24" t="s">
        <v>1969</v>
      </c>
      <c r="F2822" s="24" t="s">
        <v>1970</v>
      </c>
      <c r="G2822" s="36">
        <v>41379</v>
      </c>
      <c r="H2822" s="36">
        <v>41379</v>
      </c>
      <c r="I2822" s="12">
        <v>3</v>
      </c>
      <c r="J2822" s="12">
        <v>4</v>
      </c>
      <c r="K2822" s="12">
        <v>3</v>
      </c>
      <c r="L2822" s="24" t="s">
        <v>10597</v>
      </c>
      <c r="M2822" t="str">
        <f>VLOOKUP(LEFT(Incoming_Data[[#This Row],[Object ID]],1),Lookup[#All],2,FALSE)</f>
        <v>Incident</v>
      </c>
      <c r="N2822" s="36">
        <f>IFERROR(VLOOKUP(Incoming_Data[[#This Row],[Object ID]],SP_Data[#All],2,FALSE),"")</f>
        <v>41379</v>
      </c>
      <c r="O2822" s="36">
        <f>IFERROR(VLOOKUP(Incoming_Data[[#This Row],[Object ID]],Finalized_Data[#All],2,FALSE),"")</f>
        <v>41379</v>
      </c>
      <c r="P28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2" s="6">
        <f>IFERROR(DATE(YEAR(Incoming_Data[[#This Row],[Incoming Day]]),MONTH(Incoming_Data[[#This Row],[Incoming Day]]),1),"")</f>
        <v>41365</v>
      </c>
      <c r="R2822" s="3">
        <f>DATE(YEAR(Incoming_Data[[#This Row],[Incoming Day]]),1,1)</f>
        <v>41275</v>
      </c>
      <c r="S2822" s="6">
        <f>IFERROR(DATE(YEAR(Incoming_Data[[#This Row],[Completed Day]]),MONTH(Incoming_Data[[#This Row],[Completed Day]]),1),"")</f>
        <v>41365</v>
      </c>
      <c r="T2822" s="6">
        <f>IFERROR(DATE(YEAR(Incoming_Data[[#This Row],[Confirmed Day]]),MONTH(Incoming_Data[[#This Row],[Confirmed Day]]),1),"")</f>
        <v>41365</v>
      </c>
      <c r="U2822" s="12">
        <f>IF(ISNUMBER(Incoming_Data[[#This Row],[Completed Day]]),1,0)</f>
        <v>1</v>
      </c>
      <c r="V2822" s="12">
        <f>IF(ISNUMBER(Incoming_Data[[#This Row],[Confirmed Day]]),1,0)</f>
        <v>1</v>
      </c>
      <c r="X2822" t="s">
        <v>1274</v>
      </c>
      <c r="Y2822" s="36">
        <v>41408</v>
      </c>
    </row>
    <row r="2823" spans="2:25" x14ac:dyDescent="0.25">
      <c r="B2823" s="24" t="s">
        <v>36</v>
      </c>
      <c r="C2823" s="24" t="s">
        <v>22</v>
      </c>
      <c r="D2823" s="24" t="s">
        <v>2217</v>
      </c>
      <c r="E2823" s="24" t="s">
        <v>2028</v>
      </c>
      <c r="F2823" s="24" t="s">
        <v>2029</v>
      </c>
      <c r="G2823" s="36">
        <v>41380</v>
      </c>
      <c r="H2823" s="36">
        <v>41380</v>
      </c>
      <c r="I2823" s="12">
        <v>3</v>
      </c>
      <c r="J2823" s="12">
        <v>3</v>
      </c>
      <c r="K2823" s="12">
        <v>3</v>
      </c>
      <c r="L2823" s="24" t="s">
        <v>10597</v>
      </c>
      <c r="M2823" t="str">
        <f>VLOOKUP(LEFT(Incoming_Data[[#This Row],[Object ID]],1),Lookup[#All],2,FALSE)</f>
        <v>Incident</v>
      </c>
      <c r="N2823" s="36">
        <f>IFERROR(VLOOKUP(Incoming_Data[[#This Row],[Object ID]],SP_Data[#All],2,FALSE),"")</f>
        <v>41380</v>
      </c>
      <c r="O2823" s="36">
        <f>IFERROR(VLOOKUP(Incoming_Data[[#This Row],[Object ID]],Finalized_Data[#All],2,FALSE),"")</f>
        <v>41414</v>
      </c>
      <c r="P28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3" s="6">
        <f>IFERROR(DATE(YEAR(Incoming_Data[[#This Row],[Incoming Day]]),MONTH(Incoming_Data[[#This Row],[Incoming Day]]),1),"")</f>
        <v>41365</v>
      </c>
      <c r="R2823" s="3">
        <f>DATE(YEAR(Incoming_Data[[#This Row],[Incoming Day]]),1,1)</f>
        <v>41275</v>
      </c>
      <c r="S2823" s="6">
        <f>IFERROR(DATE(YEAR(Incoming_Data[[#This Row],[Completed Day]]),MONTH(Incoming_Data[[#This Row],[Completed Day]]),1),"")</f>
        <v>41365</v>
      </c>
      <c r="T2823" s="6">
        <f>IFERROR(DATE(YEAR(Incoming_Data[[#This Row],[Confirmed Day]]),MONTH(Incoming_Data[[#This Row],[Confirmed Day]]),1),"")</f>
        <v>41395</v>
      </c>
      <c r="U2823" s="12">
        <f>IF(ISNUMBER(Incoming_Data[[#This Row],[Completed Day]]),1,0)</f>
        <v>1</v>
      </c>
      <c r="V2823" s="12">
        <f>IF(ISNUMBER(Incoming_Data[[#This Row],[Confirmed Day]]),1,0)</f>
        <v>1</v>
      </c>
      <c r="X2823" t="s">
        <v>1276</v>
      </c>
      <c r="Y2823" s="36">
        <v>41408</v>
      </c>
    </row>
    <row r="2824" spans="2:25" x14ac:dyDescent="0.25">
      <c r="B2824" s="24" t="s">
        <v>36</v>
      </c>
      <c r="C2824" s="24" t="s">
        <v>22</v>
      </c>
      <c r="D2824" s="24" t="s">
        <v>2217</v>
      </c>
      <c r="E2824" s="24" t="s">
        <v>2030</v>
      </c>
      <c r="F2824" s="24" t="s">
        <v>2029</v>
      </c>
      <c r="G2824" s="36">
        <v>41380</v>
      </c>
      <c r="H2824" s="36">
        <v>41380</v>
      </c>
      <c r="I2824" s="12">
        <v>3</v>
      </c>
      <c r="J2824" s="12">
        <v>3</v>
      </c>
      <c r="K2824" s="12">
        <v>3</v>
      </c>
      <c r="L2824" s="24" t="s">
        <v>10597</v>
      </c>
      <c r="M2824" t="str">
        <f>VLOOKUP(LEFT(Incoming_Data[[#This Row],[Object ID]],1),Lookup[#All],2,FALSE)</f>
        <v>Incident</v>
      </c>
      <c r="N2824" s="36">
        <f>IFERROR(VLOOKUP(Incoming_Data[[#This Row],[Object ID]],SP_Data[#All],2,FALSE),"")</f>
        <v>41380</v>
      </c>
      <c r="O2824" s="36">
        <f>IFERROR(VLOOKUP(Incoming_Data[[#This Row],[Object ID]],Finalized_Data[#All],2,FALSE),"")</f>
        <v>41414</v>
      </c>
      <c r="P28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4" s="6">
        <f>IFERROR(DATE(YEAR(Incoming_Data[[#This Row],[Incoming Day]]),MONTH(Incoming_Data[[#This Row],[Incoming Day]]),1),"")</f>
        <v>41365</v>
      </c>
      <c r="R2824" s="3">
        <f>DATE(YEAR(Incoming_Data[[#This Row],[Incoming Day]]),1,1)</f>
        <v>41275</v>
      </c>
      <c r="S2824" s="6">
        <f>IFERROR(DATE(YEAR(Incoming_Data[[#This Row],[Completed Day]]),MONTH(Incoming_Data[[#This Row],[Completed Day]]),1),"")</f>
        <v>41365</v>
      </c>
      <c r="T2824" s="6">
        <f>IFERROR(DATE(YEAR(Incoming_Data[[#This Row],[Confirmed Day]]),MONTH(Incoming_Data[[#This Row],[Confirmed Day]]),1),"")</f>
        <v>41395</v>
      </c>
      <c r="U2824" s="12">
        <f>IF(ISNUMBER(Incoming_Data[[#This Row],[Completed Day]]),1,0)</f>
        <v>1</v>
      </c>
      <c r="V2824" s="12">
        <f>IF(ISNUMBER(Incoming_Data[[#This Row],[Confirmed Day]]),1,0)</f>
        <v>1</v>
      </c>
      <c r="X2824" t="s">
        <v>12499</v>
      </c>
      <c r="Y2824" s="36">
        <v>41415</v>
      </c>
    </row>
    <row r="2825" spans="2:25" x14ac:dyDescent="0.25">
      <c r="B2825" s="24" t="s">
        <v>36</v>
      </c>
      <c r="C2825" s="24" t="s">
        <v>22</v>
      </c>
      <c r="D2825" s="24" t="s">
        <v>2217</v>
      </c>
      <c r="E2825" s="24" t="s">
        <v>2033</v>
      </c>
      <c r="F2825" s="24" t="s">
        <v>2034</v>
      </c>
      <c r="G2825" s="36">
        <v>41380</v>
      </c>
      <c r="H2825" s="36">
        <v>41380</v>
      </c>
      <c r="I2825" s="12">
        <v>3</v>
      </c>
      <c r="J2825" s="12">
        <v>3</v>
      </c>
      <c r="K2825" s="12">
        <v>3</v>
      </c>
      <c r="L2825" s="24" t="s">
        <v>10597</v>
      </c>
      <c r="M2825" t="str">
        <f>VLOOKUP(LEFT(Incoming_Data[[#This Row],[Object ID]],1),Lookup[#All],2,FALSE)</f>
        <v>Incident</v>
      </c>
      <c r="N2825" s="36">
        <f>IFERROR(VLOOKUP(Incoming_Data[[#This Row],[Object ID]],SP_Data[#All],2,FALSE),"")</f>
        <v>41380</v>
      </c>
      <c r="O2825" s="36">
        <f>IFERROR(VLOOKUP(Incoming_Data[[#This Row],[Object ID]],Finalized_Data[#All],2,FALSE),"")</f>
        <v>41380</v>
      </c>
      <c r="P28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5" s="6">
        <f>IFERROR(DATE(YEAR(Incoming_Data[[#This Row],[Incoming Day]]),MONTH(Incoming_Data[[#This Row],[Incoming Day]]),1),"")</f>
        <v>41365</v>
      </c>
      <c r="R2825" s="3">
        <f>DATE(YEAR(Incoming_Data[[#This Row],[Incoming Day]]),1,1)</f>
        <v>41275</v>
      </c>
      <c r="S2825" s="6">
        <f>IFERROR(DATE(YEAR(Incoming_Data[[#This Row],[Completed Day]]),MONTH(Incoming_Data[[#This Row],[Completed Day]]),1),"")</f>
        <v>41365</v>
      </c>
      <c r="T2825" s="6">
        <f>IFERROR(DATE(YEAR(Incoming_Data[[#This Row],[Confirmed Day]]),MONTH(Incoming_Data[[#This Row],[Confirmed Day]]),1),"")</f>
        <v>41365</v>
      </c>
      <c r="U2825" s="12">
        <f>IF(ISNUMBER(Incoming_Data[[#This Row],[Completed Day]]),1,0)</f>
        <v>1</v>
      </c>
      <c r="V2825" s="12">
        <f>IF(ISNUMBER(Incoming_Data[[#This Row],[Confirmed Day]]),1,0)</f>
        <v>1</v>
      </c>
      <c r="X2825" t="s">
        <v>10676</v>
      </c>
      <c r="Y2825" s="36">
        <v>41408</v>
      </c>
    </row>
    <row r="2826" spans="2:25" x14ac:dyDescent="0.25">
      <c r="B2826" s="24" t="s">
        <v>36</v>
      </c>
      <c r="C2826" s="24" t="s">
        <v>22</v>
      </c>
      <c r="D2826" s="24" t="s">
        <v>2217</v>
      </c>
      <c r="E2826" s="24" t="s">
        <v>2035</v>
      </c>
      <c r="F2826" s="24" t="s">
        <v>2036</v>
      </c>
      <c r="G2826" s="36">
        <v>41380</v>
      </c>
      <c r="H2826" s="36">
        <v>41380</v>
      </c>
      <c r="I2826" s="12">
        <v>3</v>
      </c>
      <c r="J2826" s="12">
        <v>3</v>
      </c>
      <c r="K2826" s="12">
        <v>3</v>
      </c>
      <c r="L2826" s="24" t="s">
        <v>10597</v>
      </c>
      <c r="M2826" t="str">
        <f>VLOOKUP(LEFT(Incoming_Data[[#This Row],[Object ID]],1),Lookup[#All],2,FALSE)</f>
        <v>Incident</v>
      </c>
      <c r="N2826" s="36">
        <f>IFERROR(VLOOKUP(Incoming_Data[[#This Row],[Object ID]],SP_Data[#All],2,FALSE),"")</f>
        <v>41380</v>
      </c>
      <c r="O2826" s="36">
        <f>IFERROR(VLOOKUP(Incoming_Data[[#This Row],[Object ID]],Finalized_Data[#All],2,FALSE),"")</f>
        <v>41380</v>
      </c>
      <c r="P28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6" s="6">
        <f>IFERROR(DATE(YEAR(Incoming_Data[[#This Row],[Incoming Day]]),MONTH(Incoming_Data[[#This Row],[Incoming Day]]),1),"")</f>
        <v>41365</v>
      </c>
      <c r="R2826" s="3">
        <f>DATE(YEAR(Incoming_Data[[#This Row],[Incoming Day]]),1,1)</f>
        <v>41275</v>
      </c>
      <c r="S2826" s="6">
        <f>IFERROR(DATE(YEAR(Incoming_Data[[#This Row],[Completed Day]]),MONTH(Incoming_Data[[#This Row],[Completed Day]]),1),"")</f>
        <v>41365</v>
      </c>
      <c r="T2826" s="6">
        <f>IFERROR(DATE(YEAR(Incoming_Data[[#This Row],[Confirmed Day]]),MONTH(Incoming_Data[[#This Row],[Confirmed Day]]),1),"")</f>
        <v>41365</v>
      </c>
      <c r="U2826" s="12">
        <f>IF(ISNUMBER(Incoming_Data[[#This Row],[Completed Day]]),1,0)</f>
        <v>1</v>
      </c>
      <c r="V2826" s="12">
        <f>IF(ISNUMBER(Incoming_Data[[#This Row],[Confirmed Day]]),1,0)</f>
        <v>1</v>
      </c>
      <c r="X2826" t="s">
        <v>10678</v>
      </c>
      <c r="Y2826" s="36">
        <v>41408</v>
      </c>
    </row>
    <row r="2827" spans="2:25" x14ac:dyDescent="0.25">
      <c r="B2827" s="24" t="s">
        <v>36</v>
      </c>
      <c r="C2827" s="24" t="s">
        <v>22</v>
      </c>
      <c r="D2827" s="24" t="s">
        <v>2217</v>
      </c>
      <c r="E2827" s="24" t="s">
        <v>2037</v>
      </c>
      <c r="F2827" s="24" t="s">
        <v>2038</v>
      </c>
      <c r="G2827" s="36">
        <v>41380</v>
      </c>
      <c r="H2827" s="36">
        <v>41380</v>
      </c>
      <c r="I2827" s="12">
        <v>3</v>
      </c>
      <c r="J2827" s="12">
        <v>3</v>
      </c>
      <c r="K2827" s="12">
        <v>3</v>
      </c>
      <c r="L2827" s="24" t="s">
        <v>10597</v>
      </c>
      <c r="M2827" t="str">
        <f>VLOOKUP(LEFT(Incoming_Data[[#This Row],[Object ID]],1),Lookup[#All],2,FALSE)</f>
        <v>Incident</v>
      </c>
      <c r="N2827" s="36">
        <f>IFERROR(VLOOKUP(Incoming_Data[[#This Row],[Object ID]],SP_Data[#All],2,FALSE),"")</f>
        <v>41380</v>
      </c>
      <c r="O2827" s="36">
        <f>IFERROR(VLOOKUP(Incoming_Data[[#This Row],[Object ID]],Finalized_Data[#All],2,FALSE),"")</f>
        <v>41380</v>
      </c>
      <c r="P28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7" s="6">
        <f>IFERROR(DATE(YEAR(Incoming_Data[[#This Row],[Incoming Day]]),MONTH(Incoming_Data[[#This Row],[Incoming Day]]),1),"")</f>
        <v>41365</v>
      </c>
      <c r="R2827" s="3">
        <f>DATE(YEAR(Incoming_Data[[#This Row],[Incoming Day]]),1,1)</f>
        <v>41275</v>
      </c>
      <c r="S2827" s="6">
        <f>IFERROR(DATE(YEAR(Incoming_Data[[#This Row],[Completed Day]]),MONTH(Incoming_Data[[#This Row],[Completed Day]]),1),"")</f>
        <v>41365</v>
      </c>
      <c r="T2827" s="6">
        <f>IFERROR(DATE(YEAR(Incoming_Data[[#This Row],[Confirmed Day]]),MONTH(Incoming_Data[[#This Row],[Confirmed Day]]),1),"")</f>
        <v>41365</v>
      </c>
      <c r="U2827" s="12">
        <f>IF(ISNUMBER(Incoming_Data[[#This Row],[Completed Day]]),1,0)</f>
        <v>1</v>
      </c>
      <c r="V2827" s="12">
        <f>IF(ISNUMBER(Incoming_Data[[#This Row],[Confirmed Day]]),1,0)</f>
        <v>1</v>
      </c>
      <c r="X2827" t="s">
        <v>1568</v>
      </c>
      <c r="Y2827" s="36">
        <v>41408</v>
      </c>
    </row>
    <row r="2828" spans="2:25" x14ac:dyDescent="0.25">
      <c r="B2828" s="24" t="s">
        <v>36</v>
      </c>
      <c r="C2828" s="24" t="s">
        <v>22</v>
      </c>
      <c r="D2828" s="24" t="s">
        <v>2217</v>
      </c>
      <c r="E2828" s="24" t="s">
        <v>2039</v>
      </c>
      <c r="F2828" s="24" t="s">
        <v>2040</v>
      </c>
      <c r="G2828" s="36">
        <v>41380</v>
      </c>
      <c r="H2828" s="36">
        <v>41380</v>
      </c>
      <c r="I2828" s="12">
        <v>3</v>
      </c>
      <c r="J2828" s="12">
        <v>3</v>
      </c>
      <c r="K2828" s="12">
        <v>3</v>
      </c>
      <c r="L2828" s="24" t="s">
        <v>10597</v>
      </c>
      <c r="M2828" t="str">
        <f>VLOOKUP(LEFT(Incoming_Data[[#This Row],[Object ID]],1),Lookup[#All],2,FALSE)</f>
        <v>Incident</v>
      </c>
      <c r="N2828" s="36">
        <f>IFERROR(VLOOKUP(Incoming_Data[[#This Row],[Object ID]],SP_Data[#All],2,FALSE),"")</f>
        <v>41380</v>
      </c>
      <c r="O2828" s="36">
        <f>IFERROR(VLOOKUP(Incoming_Data[[#This Row],[Object ID]],Finalized_Data[#All],2,FALSE),"")</f>
        <v>41414</v>
      </c>
      <c r="P28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8" s="6">
        <f>IFERROR(DATE(YEAR(Incoming_Data[[#This Row],[Incoming Day]]),MONTH(Incoming_Data[[#This Row],[Incoming Day]]),1),"")</f>
        <v>41365</v>
      </c>
      <c r="R2828" s="3">
        <f>DATE(YEAR(Incoming_Data[[#This Row],[Incoming Day]]),1,1)</f>
        <v>41275</v>
      </c>
      <c r="S2828" s="6">
        <f>IFERROR(DATE(YEAR(Incoming_Data[[#This Row],[Completed Day]]),MONTH(Incoming_Data[[#This Row],[Completed Day]]),1),"")</f>
        <v>41365</v>
      </c>
      <c r="T2828" s="6">
        <f>IFERROR(DATE(YEAR(Incoming_Data[[#This Row],[Confirmed Day]]),MONTH(Incoming_Data[[#This Row],[Confirmed Day]]),1),"")</f>
        <v>41395</v>
      </c>
      <c r="U2828" s="12">
        <f>IF(ISNUMBER(Incoming_Data[[#This Row],[Completed Day]]),1,0)</f>
        <v>1</v>
      </c>
      <c r="V2828" s="12">
        <f>IF(ISNUMBER(Incoming_Data[[#This Row],[Confirmed Day]]),1,0)</f>
        <v>1</v>
      </c>
      <c r="X2828" t="s">
        <v>10812</v>
      </c>
      <c r="Y2828" s="36">
        <v>41417</v>
      </c>
    </row>
    <row r="2829" spans="2:25" x14ac:dyDescent="0.25">
      <c r="B2829" s="24" t="s">
        <v>36</v>
      </c>
      <c r="C2829" s="24" t="s">
        <v>22</v>
      </c>
      <c r="D2829" s="24" t="s">
        <v>2217</v>
      </c>
      <c r="E2829" s="24" t="s">
        <v>2041</v>
      </c>
      <c r="F2829" s="24" t="s">
        <v>2042</v>
      </c>
      <c r="G2829" s="36">
        <v>41380</v>
      </c>
      <c r="H2829" s="36">
        <v>41380</v>
      </c>
      <c r="I2829" s="12">
        <v>3</v>
      </c>
      <c r="J2829" s="12">
        <v>3</v>
      </c>
      <c r="K2829" s="12">
        <v>3</v>
      </c>
      <c r="L2829" s="24" t="s">
        <v>10597</v>
      </c>
      <c r="M2829" t="str">
        <f>VLOOKUP(LEFT(Incoming_Data[[#This Row],[Object ID]],1),Lookup[#All],2,FALSE)</f>
        <v>Incident</v>
      </c>
      <c r="N2829" s="36">
        <f>IFERROR(VLOOKUP(Incoming_Data[[#This Row],[Object ID]],SP_Data[#All],2,FALSE),"")</f>
        <v>41380</v>
      </c>
      <c r="O2829" s="36">
        <f>IFERROR(VLOOKUP(Incoming_Data[[#This Row],[Object ID]],Finalized_Data[#All],2,FALSE),"")</f>
        <v>41414</v>
      </c>
      <c r="P28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29" s="6">
        <f>IFERROR(DATE(YEAR(Incoming_Data[[#This Row],[Incoming Day]]),MONTH(Incoming_Data[[#This Row],[Incoming Day]]),1),"")</f>
        <v>41365</v>
      </c>
      <c r="R2829" s="3">
        <f>DATE(YEAR(Incoming_Data[[#This Row],[Incoming Day]]),1,1)</f>
        <v>41275</v>
      </c>
      <c r="S2829" s="6">
        <f>IFERROR(DATE(YEAR(Incoming_Data[[#This Row],[Completed Day]]),MONTH(Incoming_Data[[#This Row],[Completed Day]]),1),"")</f>
        <v>41365</v>
      </c>
      <c r="T2829" s="6">
        <f>IFERROR(DATE(YEAR(Incoming_Data[[#This Row],[Confirmed Day]]),MONTH(Incoming_Data[[#This Row],[Confirmed Day]]),1),"")</f>
        <v>41395</v>
      </c>
      <c r="U2829" s="12">
        <f>IF(ISNUMBER(Incoming_Data[[#This Row],[Completed Day]]),1,0)</f>
        <v>1</v>
      </c>
      <c r="V2829" s="12">
        <f>IF(ISNUMBER(Incoming_Data[[#This Row],[Confirmed Day]]),1,0)</f>
        <v>1</v>
      </c>
      <c r="X2829" t="s">
        <v>11111</v>
      </c>
      <c r="Y2829" s="36">
        <v>41411</v>
      </c>
    </row>
    <row r="2830" spans="2:25" x14ac:dyDescent="0.25">
      <c r="B2830" s="24" t="s">
        <v>36</v>
      </c>
      <c r="C2830" s="24" t="s">
        <v>22</v>
      </c>
      <c r="D2830" s="24" t="s">
        <v>2217</v>
      </c>
      <c r="E2830" s="24" t="s">
        <v>2053</v>
      </c>
      <c r="F2830" s="24" t="s">
        <v>2054</v>
      </c>
      <c r="G2830" s="36">
        <v>41382</v>
      </c>
      <c r="H2830" s="36">
        <v>41382</v>
      </c>
      <c r="I2830" s="12">
        <v>2</v>
      </c>
      <c r="J2830" s="12">
        <v>3</v>
      </c>
      <c r="K2830" s="12">
        <v>3</v>
      </c>
      <c r="L2830" s="24" t="s">
        <v>10597</v>
      </c>
      <c r="M2830" t="str">
        <f>VLOOKUP(LEFT(Incoming_Data[[#This Row],[Object ID]],1),Lookup[#All],2,FALSE)</f>
        <v>Incident</v>
      </c>
      <c r="N2830" s="36">
        <f>IFERROR(VLOOKUP(Incoming_Data[[#This Row],[Object ID]],SP_Data[#All],2,FALSE),"")</f>
        <v>41383</v>
      </c>
      <c r="O2830" s="36">
        <f>IFERROR(VLOOKUP(Incoming_Data[[#This Row],[Object ID]],Finalized_Data[#All],2,FALSE),"")</f>
        <v>41383</v>
      </c>
      <c r="P28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0" s="6">
        <f>IFERROR(DATE(YEAR(Incoming_Data[[#This Row],[Incoming Day]]),MONTH(Incoming_Data[[#This Row],[Incoming Day]]),1),"")</f>
        <v>41365</v>
      </c>
      <c r="R2830" s="3">
        <f>DATE(YEAR(Incoming_Data[[#This Row],[Incoming Day]]),1,1)</f>
        <v>41275</v>
      </c>
      <c r="S2830" s="6">
        <f>IFERROR(DATE(YEAR(Incoming_Data[[#This Row],[Completed Day]]),MONTH(Incoming_Data[[#This Row],[Completed Day]]),1),"")</f>
        <v>41365</v>
      </c>
      <c r="T2830" s="6">
        <f>IFERROR(DATE(YEAR(Incoming_Data[[#This Row],[Confirmed Day]]),MONTH(Incoming_Data[[#This Row],[Confirmed Day]]),1),"")</f>
        <v>41365</v>
      </c>
      <c r="U2830" s="12">
        <f>IF(ISNUMBER(Incoming_Data[[#This Row],[Completed Day]]),1,0)</f>
        <v>1</v>
      </c>
      <c r="V2830" s="12">
        <f>IF(ISNUMBER(Incoming_Data[[#This Row],[Confirmed Day]]),1,0)</f>
        <v>1</v>
      </c>
      <c r="X2830" t="s">
        <v>11607</v>
      </c>
      <c r="Y2830" s="36">
        <v>41410</v>
      </c>
    </row>
    <row r="2831" spans="2:25" x14ac:dyDescent="0.25">
      <c r="B2831" s="24" t="s">
        <v>36</v>
      </c>
      <c r="C2831" s="24" t="s">
        <v>22</v>
      </c>
      <c r="D2831" s="24" t="s">
        <v>2217</v>
      </c>
      <c r="E2831" s="24" t="s">
        <v>2055</v>
      </c>
      <c r="F2831" s="24" t="s">
        <v>2056</v>
      </c>
      <c r="G2831" s="36">
        <v>41383</v>
      </c>
      <c r="H2831" s="36">
        <v>41383</v>
      </c>
      <c r="I2831" s="12">
        <v>3</v>
      </c>
      <c r="J2831" s="12">
        <v>3</v>
      </c>
      <c r="K2831" s="12">
        <v>3</v>
      </c>
      <c r="L2831" s="24" t="s">
        <v>10597</v>
      </c>
      <c r="M2831" t="str">
        <f>VLOOKUP(LEFT(Incoming_Data[[#This Row],[Object ID]],1),Lookup[#All],2,FALSE)</f>
        <v>Incident</v>
      </c>
      <c r="N2831" s="36">
        <f>IFERROR(VLOOKUP(Incoming_Data[[#This Row],[Object ID]],SP_Data[#All],2,FALSE),"")</f>
        <v>41383</v>
      </c>
      <c r="O2831" s="36">
        <f>IFERROR(VLOOKUP(Incoming_Data[[#This Row],[Object ID]],Finalized_Data[#All],2,FALSE),"")</f>
        <v>41414</v>
      </c>
      <c r="P28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1" s="6">
        <f>IFERROR(DATE(YEAR(Incoming_Data[[#This Row],[Incoming Day]]),MONTH(Incoming_Data[[#This Row],[Incoming Day]]),1),"")</f>
        <v>41365</v>
      </c>
      <c r="R2831" s="3">
        <f>DATE(YEAR(Incoming_Data[[#This Row],[Incoming Day]]),1,1)</f>
        <v>41275</v>
      </c>
      <c r="S2831" s="6">
        <f>IFERROR(DATE(YEAR(Incoming_Data[[#This Row],[Completed Day]]),MONTH(Incoming_Data[[#This Row],[Completed Day]]),1),"")</f>
        <v>41365</v>
      </c>
      <c r="T2831" s="6">
        <f>IFERROR(DATE(YEAR(Incoming_Data[[#This Row],[Confirmed Day]]),MONTH(Incoming_Data[[#This Row],[Confirmed Day]]),1),"")</f>
        <v>41395</v>
      </c>
      <c r="U2831" s="12">
        <f>IF(ISNUMBER(Incoming_Data[[#This Row],[Completed Day]]),1,0)</f>
        <v>1</v>
      </c>
      <c r="V2831" s="12">
        <f>IF(ISNUMBER(Incoming_Data[[#This Row],[Confirmed Day]]),1,0)</f>
        <v>1</v>
      </c>
      <c r="X2831" t="s">
        <v>1723</v>
      </c>
      <c r="Y2831" s="36">
        <v>41409</v>
      </c>
    </row>
    <row r="2832" spans="2:25" x14ac:dyDescent="0.25">
      <c r="B2832" s="24" t="s">
        <v>36</v>
      </c>
      <c r="C2832" s="24" t="s">
        <v>22</v>
      </c>
      <c r="D2832" s="24" t="s">
        <v>2217</v>
      </c>
      <c r="E2832" s="24" t="s">
        <v>2061</v>
      </c>
      <c r="F2832" s="24" t="s">
        <v>2062</v>
      </c>
      <c r="G2832" s="36">
        <v>41383</v>
      </c>
      <c r="H2832" s="36">
        <v>41383</v>
      </c>
      <c r="I2832" s="12">
        <v>2</v>
      </c>
      <c r="J2832" s="12">
        <v>3</v>
      </c>
      <c r="K2832" s="12">
        <v>2</v>
      </c>
      <c r="L2832" s="24" t="s">
        <v>10597</v>
      </c>
      <c r="M2832" t="str">
        <f>VLOOKUP(LEFT(Incoming_Data[[#This Row],[Object ID]],1),Lookup[#All],2,FALSE)</f>
        <v>Incident</v>
      </c>
      <c r="N2832" s="36">
        <f>IFERROR(VLOOKUP(Incoming_Data[[#This Row],[Object ID]],SP_Data[#All],2,FALSE),"")</f>
        <v>41386</v>
      </c>
      <c r="O2832" s="36">
        <f>IFERROR(VLOOKUP(Incoming_Data[[#This Row],[Object ID]],Finalized_Data[#All],2,FALSE),"")</f>
        <v>41386</v>
      </c>
      <c r="P28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2" s="6">
        <f>IFERROR(DATE(YEAR(Incoming_Data[[#This Row],[Incoming Day]]),MONTH(Incoming_Data[[#This Row],[Incoming Day]]),1),"")</f>
        <v>41365</v>
      </c>
      <c r="R2832" s="3">
        <f>DATE(YEAR(Incoming_Data[[#This Row],[Incoming Day]]),1,1)</f>
        <v>41275</v>
      </c>
      <c r="S2832" s="6">
        <f>IFERROR(DATE(YEAR(Incoming_Data[[#This Row],[Completed Day]]),MONTH(Incoming_Data[[#This Row],[Completed Day]]),1),"")</f>
        <v>41365</v>
      </c>
      <c r="T2832" s="6">
        <f>IFERROR(DATE(YEAR(Incoming_Data[[#This Row],[Confirmed Day]]),MONTH(Incoming_Data[[#This Row],[Confirmed Day]]),1),"")</f>
        <v>41365</v>
      </c>
      <c r="U2832" s="12">
        <f>IF(ISNUMBER(Incoming_Data[[#This Row],[Completed Day]]),1,0)</f>
        <v>1</v>
      </c>
      <c r="V2832" s="12">
        <f>IF(ISNUMBER(Incoming_Data[[#This Row],[Confirmed Day]]),1,0)</f>
        <v>1</v>
      </c>
      <c r="X2832" t="s">
        <v>12277</v>
      </c>
      <c r="Y2832" s="36">
        <v>41415</v>
      </c>
    </row>
    <row r="2833" spans="2:25" x14ac:dyDescent="0.25">
      <c r="B2833" s="24" t="s">
        <v>36</v>
      </c>
      <c r="C2833" s="24" t="s">
        <v>22</v>
      </c>
      <c r="D2833" s="24" t="s">
        <v>2217</v>
      </c>
      <c r="E2833" s="24" t="s">
        <v>2082</v>
      </c>
      <c r="F2833" s="24" t="s">
        <v>2083</v>
      </c>
      <c r="G2833" s="36">
        <v>41389</v>
      </c>
      <c r="H2833" s="36">
        <v>41389</v>
      </c>
      <c r="I2833" s="12">
        <v>3</v>
      </c>
      <c r="J2833" s="12">
        <v>3</v>
      </c>
      <c r="K2833" s="12">
        <v>3</v>
      </c>
      <c r="L2833" s="24" t="s">
        <v>10597</v>
      </c>
      <c r="M2833" t="str">
        <f>VLOOKUP(LEFT(Incoming_Data[[#This Row],[Object ID]],1),Lookup[#All],2,FALSE)</f>
        <v>Incident</v>
      </c>
      <c r="N2833" s="36">
        <f>IFERROR(VLOOKUP(Incoming_Data[[#This Row],[Object ID]],SP_Data[#All],2,FALSE),"")</f>
        <v>41389</v>
      </c>
      <c r="O2833" s="36">
        <f>IFERROR(VLOOKUP(Incoming_Data[[#This Row],[Object ID]],Finalized_Data[#All],2,FALSE),"")</f>
        <v>41393</v>
      </c>
      <c r="P28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3" s="6">
        <f>IFERROR(DATE(YEAR(Incoming_Data[[#This Row],[Incoming Day]]),MONTH(Incoming_Data[[#This Row],[Incoming Day]]),1),"")</f>
        <v>41365</v>
      </c>
      <c r="R2833" s="3">
        <f>DATE(YEAR(Incoming_Data[[#This Row],[Incoming Day]]),1,1)</f>
        <v>41275</v>
      </c>
      <c r="S2833" s="6">
        <f>IFERROR(DATE(YEAR(Incoming_Data[[#This Row],[Completed Day]]),MONTH(Incoming_Data[[#This Row],[Completed Day]]),1),"")</f>
        <v>41365</v>
      </c>
      <c r="T2833" s="6">
        <f>IFERROR(DATE(YEAR(Incoming_Data[[#This Row],[Confirmed Day]]),MONTH(Incoming_Data[[#This Row],[Confirmed Day]]),1),"")</f>
        <v>41365</v>
      </c>
      <c r="U2833" s="12">
        <f>IF(ISNUMBER(Incoming_Data[[#This Row],[Completed Day]]),1,0)</f>
        <v>1</v>
      </c>
      <c r="V2833" s="12">
        <f>IF(ISNUMBER(Incoming_Data[[#This Row],[Confirmed Day]]),1,0)</f>
        <v>1</v>
      </c>
      <c r="X2833" t="s">
        <v>1570</v>
      </c>
      <c r="Y2833" s="36">
        <v>41410</v>
      </c>
    </row>
    <row r="2834" spans="2:25" x14ac:dyDescent="0.25">
      <c r="B2834" s="24" t="s">
        <v>36</v>
      </c>
      <c r="C2834" s="24" t="s">
        <v>22</v>
      </c>
      <c r="D2834" s="24" t="s">
        <v>2217</v>
      </c>
      <c r="E2834" s="24" t="s">
        <v>2084</v>
      </c>
      <c r="F2834" s="24" t="s">
        <v>2085</v>
      </c>
      <c r="G2834" s="36">
        <v>41389</v>
      </c>
      <c r="H2834" s="36">
        <v>41389</v>
      </c>
      <c r="I2834" s="12">
        <v>3</v>
      </c>
      <c r="J2834" s="12">
        <v>3</v>
      </c>
      <c r="K2834" s="12">
        <v>3</v>
      </c>
      <c r="L2834" s="24" t="s">
        <v>10597</v>
      </c>
      <c r="M2834" t="str">
        <f>VLOOKUP(LEFT(Incoming_Data[[#This Row],[Object ID]],1),Lookup[#All],2,FALSE)</f>
        <v>Incident</v>
      </c>
      <c r="N2834" s="36">
        <f>IFERROR(VLOOKUP(Incoming_Data[[#This Row],[Object ID]],SP_Data[#All],2,FALSE),"")</f>
        <v>41389</v>
      </c>
      <c r="O2834" s="36">
        <f>IFERROR(VLOOKUP(Incoming_Data[[#This Row],[Object ID]],Finalized_Data[#All],2,FALSE),"")</f>
        <v>41389</v>
      </c>
      <c r="P28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4" s="6">
        <f>IFERROR(DATE(YEAR(Incoming_Data[[#This Row],[Incoming Day]]),MONTH(Incoming_Data[[#This Row],[Incoming Day]]),1),"")</f>
        <v>41365</v>
      </c>
      <c r="R2834" s="3">
        <f>DATE(YEAR(Incoming_Data[[#This Row],[Incoming Day]]),1,1)</f>
        <v>41275</v>
      </c>
      <c r="S2834" s="6">
        <f>IFERROR(DATE(YEAR(Incoming_Data[[#This Row],[Completed Day]]),MONTH(Incoming_Data[[#This Row],[Completed Day]]),1),"")</f>
        <v>41365</v>
      </c>
      <c r="T2834" s="6">
        <f>IFERROR(DATE(YEAR(Incoming_Data[[#This Row],[Confirmed Day]]),MONTH(Incoming_Data[[#This Row],[Confirmed Day]]),1),"")</f>
        <v>41365</v>
      </c>
      <c r="U2834" s="12">
        <f>IF(ISNUMBER(Incoming_Data[[#This Row],[Completed Day]]),1,0)</f>
        <v>1</v>
      </c>
      <c r="V2834" s="12">
        <f>IF(ISNUMBER(Incoming_Data[[#This Row],[Confirmed Day]]),1,0)</f>
        <v>1</v>
      </c>
      <c r="X2834" t="s">
        <v>10680</v>
      </c>
      <c r="Y2834" s="36">
        <v>41409</v>
      </c>
    </row>
    <row r="2835" spans="2:25" x14ac:dyDescent="0.25">
      <c r="B2835" s="24" t="s">
        <v>36</v>
      </c>
      <c r="C2835" s="24" t="s">
        <v>22</v>
      </c>
      <c r="D2835" s="24" t="s">
        <v>2217</v>
      </c>
      <c r="E2835" s="24" t="s">
        <v>2088</v>
      </c>
      <c r="F2835" s="24" t="s">
        <v>2089</v>
      </c>
      <c r="G2835" s="36">
        <v>41389</v>
      </c>
      <c r="H2835" s="36">
        <v>41389</v>
      </c>
      <c r="I2835" s="12">
        <v>3</v>
      </c>
      <c r="J2835" s="12">
        <v>3</v>
      </c>
      <c r="K2835" s="12">
        <v>3</v>
      </c>
      <c r="L2835" s="24" t="s">
        <v>10597</v>
      </c>
      <c r="M2835" t="str">
        <f>VLOOKUP(LEFT(Incoming_Data[[#This Row],[Object ID]],1),Lookup[#All],2,FALSE)</f>
        <v>Incident</v>
      </c>
      <c r="N2835" s="36">
        <f>IFERROR(VLOOKUP(Incoming_Data[[#This Row],[Object ID]],SP_Data[#All],2,FALSE),"")</f>
        <v>41389</v>
      </c>
      <c r="O2835" s="36">
        <f>IFERROR(VLOOKUP(Incoming_Data[[#This Row],[Object ID]],Finalized_Data[#All],2,FALSE),"")</f>
        <v>41420</v>
      </c>
      <c r="P28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5" s="6">
        <f>IFERROR(DATE(YEAR(Incoming_Data[[#This Row],[Incoming Day]]),MONTH(Incoming_Data[[#This Row],[Incoming Day]]),1),"")</f>
        <v>41365</v>
      </c>
      <c r="R2835" s="3">
        <f>DATE(YEAR(Incoming_Data[[#This Row],[Incoming Day]]),1,1)</f>
        <v>41275</v>
      </c>
      <c r="S2835" s="6">
        <f>IFERROR(DATE(YEAR(Incoming_Data[[#This Row],[Completed Day]]),MONTH(Incoming_Data[[#This Row],[Completed Day]]),1),"")</f>
        <v>41365</v>
      </c>
      <c r="T2835" s="6">
        <f>IFERROR(DATE(YEAR(Incoming_Data[[#This Row],[Confirmed Day]]),MONTH(Incoming_Data[[#This Row],[Confirmed Day]]),1),"")</f>
        <v>41395</v>
      </c>
      <c r="U2835" s="12">
        <f>IF(ISNUMBER(Incoming_Data[[#This Row],[Completed Day]]),1,0)</f>
        <v>1</v>
      </c>
      <c r="V2835" s="12">
        <f>IF(ISNUMBER(Incoming_Data[[#This Row],[Confirmed Day]]),1,0)</f>
        <v>1</v>
      </c>
      <c r="X2835" t="s">
        <v>1278</v>
      </c>
      <c r="Y2835" s="36">
        <v>41409</v>
      </c>
    </row>
    <row r="2836" spans="2:25" x14ac:dyDescent="0.25">
      <c r="B2836" s="24" t="s">
        <v>36</v>
      </c>
      <c r="C2836" s="24" t="s">
        <v>22</v>
      </c>
      <c r="D2836" s="24" t="s">
        <v>2217</v>
      </c>
      <c r="E2836" s="24" t="s">
        <v>2090</v>
      </c>
      <c r="F2836" s="24" t="s">
        <v>2091</v>
      </c>
      <c r="G2836" s="36">
        <v>41389</v>
      </c>
      <c r="H2836" s="36">
        <v>41389</v>
      </c>
      <c r="I2836" s="12">
        <v>3</v>
      </c>
      <c r="J2836" s="12">
        <v>3</v>
      </c>
      <c r="K2836" s="12">
        <v>3</v>
      </c>
      <c r="L2836" s="24" t="s">
        <v>10597</v>
      </c>
      <c r="M2836" t="str">
        <f>VLOOKUP(LEFT(Incoming_Data[[#This Row],[Object ID]],1),Lookup[#All],2,FALSE)</f>
        <v>Incident</v>
      </c>
      <c r="N2836" s="36">
        <f>IFERROR(VLOOKUP(Incoming_Data[[#This Row],[Object ID]],SP_Data[#All],2,FALSE),"")</f>
        <v>41389</v>
      </c>
      <c r="O2836" s="36">
        <f>IFERROR(VLOOKUP(Incoming_Data[[#This Row],[Object ID]],Finalized_Data[#All],2,FALSE),"")</f>
        <v>41420</v>
      </c>
      <c r="P28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6" s="6">
        <f>IFERROR(DATE(YEAR(Incoming_Data[[#This Row],[Incoming Day]]),MONTH(Incoming_Data[[#This Row],[Incoming Day]]),1),"")</f>
        <v>41365</v>
      </c>
      <c r="R2836" s="3">
        <f>DATE(YEAR(Incoming_Data[[#This Row],[Incoming Day]]),1,1)</f>
        <v>41275</v>
      </c>
      <c r="S2836" s="6">
        <f>IFERROR(DATE(YEAR(Incoming_Data[[#This Row],[Completed Day]]),MONTH(Incoming_Data[[#This Row],[Completed Day]]),1),"")</f>
        <v>41365</v>
      </c>
      <c r="T2836" s="6">
        <f>IFERROR(DATE(YEAR(Incoming_Data[[#This Row],[Confirmed Day]]),MONTH(Incoming_Data[[#This Row],[Confirmed Day]]),1),"")</f>
        <v>41395</v>
      </c>
      <c r="U2836" s="12">
        <f>IF(ISNUMBER(Incoming_Data[[#This Row],[Completed Day]]),1,0)</f>
        <v>1</v>
      </c>
      <c r="V2836" s="12">
        <f>IF(ISNUMBER(Incoming_Data[[#This Row],[Confirmed Day]]),1,0)</f>
        <v>1</v>
      </c>
      <c r="X2836" t="s">
        <v>12332</v>
      </c>
      <c r="Y2836" s="36">
        <v>41428</v>
      </c>
    </row>
    <row r="2837" spans="2:25" x14ac:dyDescent="0.25">
      <c r="B2837" s="24" t="s">
        <v>36</v>
      </c>
      <c r="C2837" s="24" t="s">
        <v>22</v>
      </c>
      <c r="D2837" s="24" t="s">
        <v>2217</v>
      </c>
      <c r="E2837" s="24" t="s">
        <v>2104</v>
      </c>
      <c r="F2837" s="24" t="s">
        <v>2105</v>
      </c>
      <c r="G2837" s="36">
        <v>41390</v>
      </c>
      <c r="H2837" s="36">
        <v>41390</v>
      </c>
      <c r="I2837" s="12">
        <v>3</v>
      </c>
      <c r="J2837" s="12">
        <v>3</v>
      </c>
      <c r="K2837" s="12">
        <v>3</v>
      </c>
      <c r="L2837" s="24" t="s">
        <v>10597</v>
      </c>
      <c r="M2837" t="str">
        <f>VLOOKUP(LEFT(Incoming_Data[[#This Row],[Object ID]],1),Lookup[#All],2,FALSE)</f>
        <v>Incident</v>
      </c>
      <c r="N2837" s="36">
        <f>IFERROR(VLOOKUP(Incoming_Data[[#This Row],[Object ID]],SP_Data[#All],2,FALSE),"")</f>
        <v>41395</v>
      </c>
      <c r="O2837" s="36">
        <f>IFERROR(VLOOKUP(Incoming_Data[[#This Row],[Object ID]],Finalized_Data[#All],2,FALSE),"")</f>
        <v>41426</v>
      </c>
      <c r="P28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7" s="6">
        <f>IFERROR(DATE(YEAR(Incoming_Data[[#This Row],[Incoming Day]]),MONTH(Incoming_Data[[#This Row],[Incoming Day]]),1),"")</f>
        <v>41365</v>
      </c>
      <c r="R2837" s="3">
        <f>DATE(YEAR(Incoming_Data[[#This Row],[Incoming Day]]),1,1)</f>
        <v>41275</v>
      </c>
      <c r="S2837" s="6">
        <f>IFERROR(DATE(YEAR(Incoming_Data[[#This Row],[Completed Day]]),MONTH(Incoming_Data[[#This Row],[Completed Day]]),1),"")</f>
        <v>41395</v>
      </c>
      <c r="T2837" s="6">
        <f>IFERROR(DATE(YEAR(Incoming_Data[[#This Row],[Confirmed Day]]),MONTH(Incoming_Data[[#This Row],[Confirmed Day]]),1),"")</f>
        <v>41426</v>
      </c>
      <c r="U2837" s="12">
        <f>IF(ISNUMBER(Incoming_Data[[#This Row],[Completed Day]]),1,0)</f>
        <v>1</v>
      </c>
      <c r="V2837" s="12">
        <f>IF(ISNUMBER(Incoming_Data[[#This Row],[Confirmed Day]]),1,0)</f>
        <v>1</v>
      </c>
      <c r="X2837" t="s">
        <v>10682</v>
      </c>
      <c r="Y2837" s="36">
        <v>41412</v>
      </c>
    </row>
    <row r="2838" spans="2:25" x14ac:dyDescent="0.25">
      <c r="B2838" s="24" t="s">
        <v>36</v>
      </c>
      <c r="C2838" s="24" t="s">
        <v>22</v>
      </c>
      <c r="D2838" s="24" t="s">
        <v>2217</v>
      </c>
      <c r="E2838" s="24" t="s">
        <v>2106</v>
      </c>
      <c r="F2838" s="24" t="s">
        <v>2107</v>
      </c>
      <c r="G2838" s="36">
        <v>41393</v>
      </c>
      <c r="H2838" s="36">
        <v>41393</v>
      </c>
      <c r="I2838" s="12">
        <v>3</v>
      </c>
      <c r="J2838" s="12">
        <v>3</v>
      </c>
      <c r="K2838" s="12">
        <v>3</v>
      </c>
      <c r="L2838" s="24" t="s">
        <v>10597</v>
      </c>
      <c r="M2838" t="str">
        <f>VLOOKUP(LEFT(Incoming_Data[[#This Row],[Object ID]],1),Lookup[#All],2,FALSE)</f>
        <v>Incident</v>
      </c>
      <c r="N2838" s="36">
        <f>IFERROR(VLOOKUP(Incoming_Data[[#This Row],[Object ID]],SP_Data[#All],2,FALSE),"")</f>
        <v>41393</v>
      </c>
      <c r="O2838" s="36">
        <f>IFERROR(VLOOKUP(Incoming_Data[[#This Row],[Object ID]],Finalized_Data[#All],2,FALSE),"")</f>
        <v>41424</v>
      </c>
      <c r="P28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8" s="6">
        <f>IFERROR(DATE(YEAR(Incoming_Data[[#This Row],[Incoming Day]]),MONTH(Incoming_Data[[#This Row],[Incoming Day]]),1),"")</f>
        <v>41365</v>
      </c>
      <c r="R2838" s="3">
        <f>DATE(YEAR(Incoming_Data[[#This Row],[Incoming Day]]),1,1)</f>
        <v>41275</v>
      </c>
      <c r="S2838" s="6">
        <f>IFERROR(DATE(YEAR(Incoming_Data[[#This Row],[Completed Day]]),MONTH(Incoming_Data[[#This Row],[Completed Day]]),1),"")</f>
        <v>41365</v>
      </c>
      <c r="T2838" s="6">
        <f>IFERROR(DATE(YEAR(Incoming_Data[[#This Row],[Confirmed Day]]),MONTH(Incoming_Data[[#This Row],[Confirmed Day]]),1),"")</f>
        <v>41395</v>
      </c>
      <c r="U2838" s="12">
        <f>IF(ISNUMBER(Incoming_Data[[#This Row],[Completed Day]]),1,0)</f>
        <v>1</v>
      </c>
      <c r="V2838" s="12">
        <f>IF(ISNUMBER(Incoming_Data[[#This Row],[Confirmed Day]]),1,0)</f>
        <v>1</v>
      </c>
      <c r="X2838" t="s">
        <v>1572</v>
      </c>
      <c r="Y2838" s="36">
        <v>41410</v>
      </c>
    </row>
    <row r="2839" spans="2:25" x14ac:dyDescent="0.25">
      <c r="B2839" s="24" t="s">
        <v>36</v>
      </c>
      <c r="C2839" s="24" t="s">
        <v>22</v>
      </c>
      <c r="D2839" s="24" t="s">
        <v>2217</v>
      </c>
      <c r="E2839" s="24" t="s">
        <v>2113</v>
      </c>
      <c r="F2839" s="24" t="s">
        <v>2114</v>
      </c>
      <c r="G2839" s="36">
        <v>41394</v>
      </c>
      <c r="H2839" s="36">
        <v>41394</v>
      </c>
      <c r="I2839" s="12">
        <v>3</v>
      </c>
      <c r="J2839" s="12">
        <v>3</v>
      </c>
      <c r="K2839" s="12">
        <v>4</v>
      </c>
      <c r="L2839" s="24" t="s">
        <v>10597</v>
      </c>
      <c r="M2839" t="str">
        <f>VLOOKUP(LEFT(Incoming_Data[[#This Row],[Object ID]],1),Lookup[#All],2,FALSE)</f>
        <v>Incident</v>
      </c>
      <c r="N2839" s="36">
        <f>IFERROR(VLOOKUP(Incoming_Data[[#This Row],[Object ID]],SP_Data[#All],2,FALSE),"")</f>
        <v>41394</v>
      </c>
      <c r="O2839" s="36">
        <f>IFERROR(VLOOKUP(Incoming_Data[[#This Row],[Object ID]],Finalized_Data[#All],2,FALSE),"")</f>
        <v>41425</v>
      </c>
      <c r="P28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39" s="6">
        <f>IFERROR(DATE(YEAR(Incoming_Data[[#This Row],[Incoming Day]]),MONTH(Incoming_Data[[#This Row],[Incoming Day]]),1),"")</f>
        <v>41365</v>
      </c>
      <c r="R2839" s="3">
        <f>DATE(YEAR(Incoming_Data[[#This Row],[Incoming Day]]),1,1)</f>
        <v>41275</v>
      </c>
      <c r="S2839" s="6">
        <f>IFERROR(DATE(YEAR(Incoming_Data[[#This Row],[Completed Day]]),MONTH(Incoming_Data[[#This Row],[Completed Day]]),1),"")</f>
        <v>41365</v>
      </c>
      <c r="T2839" s="6">
        <f>IFERROR(DATE(YEAR(Incoming_Data[[#This Row],[Confirmed Day]]),MONTH(Incoming_Data[[#This Row],[Confirmed Day]]),1),"")</f>
        <v>41395</v>
      </c>
      <c r="U2839" s="12">
        <f>IF(ISNUMBER(Incoming_Data[[#This Row],[Completed Day]]),1,0)</f>
        <v>1</v>
      </c>
      <c r="V2839" s="12">
        <f>IF(ISNUMBER(Incoming_Data[[#This Row],[Confirmed Day]]),1,0)</f>
        <v>1</v>
      </c>
      <c r="X2839" t="s">
        <v>10684</v>
      </c>
      <c r="Y2839" s="36">
        <v>41423</v>
      </c>
    </row>
    <row r="2840" spans="2:25" x14ac:dyDescent="0.25">
      <c r="B2840" s="24" t="s">
        <v>36</v>
      </c>
      <c r="C2840" s="24" t="s">
        <v>22</v>
      </c>
      <c r="D2840" s="24" t="s">
        <v>2217</v>
      </c>
      <c r="E2840" s="24" t="s">
        <v>12553</v>
      </c>
      <c r="F2840" s="24" t="s">
        <v>12554</v>
      </c>
      <c r="G2840" s="36">
        <v>41400</v>
      </c>
      <c r="H2840" s="36">
        <v>41400</v>
      </c>
      <c r="I2840" s="12">
        <v>3</v>
      </c>
      <c r="J2840" s="12">
        <v>3</v>
      </c>
      <c r="K2840" s="12">
        <v>3</v>
      </c>
      <c r="L2840" s="24" t="s">
        <v>10625</v>
      </c>
      <c r="M2840" t="str">
        <f>VLOOKUP(LEFT(Incoming_Data[[#This Row],[Object ID]],1),Lookup[#All],2,FALSE)</f>
        <v>Incident</v>
      </c>
      <c r="N2840" s="36">
        <f>IFERROR(VLOOKUP(Incoming_Data[[#This Row],[Object ID]],SP_Data[#All],2,FALSE),"")</f>
        <v>41400</v>
      </c>
      <c r="O2840" s="36" t="str">
        <f>IFERROR(VLOOKUP(Incoming_Data[[#This Row],[Object ID]],Finalized_Data[#All],2,FALSE),"")</f>
        <v/>
      </c>
      <c r="P28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0" s="6">
        <f>IFERROR(DATE(YEAR(Incoming_Data[[#This Row],[Incoming Day]]),MONTH(Incoming_Data[[#This Row],[Incoming Day]]),1),"")</f>
        <v>41395</v>
      </c>
      <c r="R2840" s="3">
        <f>DATE(YEAR(Incoming_Data[[#This Row],[Incoming Day]]),1,1)</f>
        <v>41275</v>
      </c>
      <c r="S2840" s="6">
        <f>IFERROR(DATE(YEAR(Incoming_Data[[#This Row],[Completed Day]]),MONTH(Incoming_Data[[#This Row],[Completed Day]]),1),"")</f>
        <v>41395</v>
      </c>
      <c r="T2840" s="6" t="str">
        <f>IFERROR(DATE(YEAR(Incoming_Data[[#This Row],[Confirmed Day]]),MONTH(Incoming_Data[[#This Row],[Confirmed Day]]),1),"")</f>
        <v/>
      </c>
      <c r="U2840" s="12">
        <f>IF(ISNUMBER(Incoming_Data[[#This Row],[Completed Day]]),1,0)</f>
        <v>1</v>
      </c>
      <c r="V2840" s="12">
        <f>IF(ISNUMBER(Incoming_Data[[#This Row],[Confirmed Day]]),1,0)</f>
        <v>0</v>
      </c>
      <c r="X2840" t="s">
        <v>1725</v>
      </c>
      <c r="Y2840" s="36">
        <v>41424</v>
      </c>
    </row>
    <row r="2841" spans="2:25" x14ac:dyDescent="0.25">
      <c r="B2841" s="24" t="s">
        <v>36</v>
      </c>
      <c r="C2841" s="24" t="s">
        <v>22</v>
      </c>
      <c r="D2841" s="24" t="s">
        <v>2217</v>
      </c>
      <c r="E2841" s="24" t="s">
        <v>2129</v>
      </c>
      <c r="F2841" s="24" t="s">
        <v>2130</v>
      </c>
      <c r="G2841" s="36">
        <v>41401</v>
      </c>
      <c r="H2841" s="36">
        <v>41401</v>
      </c>
      <c r="I2841" s="12">
        <v>3</v>
      </c>
      <c r="J2841" s="12">
        <v>3</v>
      </c>
      <c r="K2841" s="12">
        <v>3</v>
      </c>
      <c r="L2841" s="24" t="s">
        <v>10597</v>
      </c>
      <c r="M2841" t="str">
        <f>VLOOKUP(LEFT(Incoming_Data[[#This Row],[Object ID]],1),Lookup[#All],2,FALSE)</f>
        <v>Incident</v>
      </c>
      <c r="N2841" s="36">
        <f>IFERROR(VLOOKUP(Incoming_Data[[#This Row],[Object ID]],SP_Data[#All],2,FALSE),"")</f>
        <v>41401</v>
      </c>
      <c r="O2841" s="36">
        <f>IFERROR(VLOOKUP(Incoming_Data[[#This Row],[Object ID]],Finalized_Data[#All],2,FALSE),"")</f>
        <v>41401</v>
      </c>
      <c r="P28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1" s="6">
        <f>IFERROR(DATE(YEAR(Incoming_Data[[#This Row],[Incoming Day]]),MONTH(Incoming_Data[[#This Row],[Incoming Day]]),1),"")</f>
        <v>41395</v>
      </c>
      <c r="R2841" s="3">
        <f>DATE(YEAR(Incoming_Data[[#This Row],[Incoming Day]]),1,1)</f>
        <v>41275</v>
      </c>
      <c r="S2841" s="6">
        <f>IFERROR(DATE(YEAR(Incoming_Data[[#This Row],[Completed Day]]),MONTH(Incoming_Data[[#This Row],[Completed Day]]),1),"")</f>
        <v>41395</v>
      </c>
      <c r="T2841" s="6">
        <f>IFERROR(DATE(YEAR(Incoming_Data[[#This Row],[Confirmed Day]]),MONTH(Incoming_Data[[#This Row],[Confirmed Day]]),1),"")</f>
        <v>41395</v>
      </c>
      <c r="U2841" s="12">
        <f>IF(ISNUMBER(Incoming_Data[[#This Row],[Completed Day]]),1,0)</f>
        <v>1</v>
      </c>
      <c r="V2841" s="12">
        <f>IF(ISNUMBER(Incoming_Data[[#This Row],[Confirmed Day]]),1,0)</f>
        <v>1</v>
      </c>
      <c r="X2841" t="s">
        <v>11803</v>
      </c>
      <c r="Y2841" s="36">
        <v>41414</v>
      </c>
    </row>
    <row r="2842" spans="2:25" x14ac:dyDescent="0.25">
      <c r="B2842" s="24" t="s">
        <v>36</v>
      </c>
      <c r="C2842" s="24" t="s">
        <v>22</v>
      </c>
      <c r="D2842" s="24" t="s">
        <v>2217</v>
      </c>
      <c r="E2842" s="24" t="s">
        <v>2131</v>
      </c>
      <c r="F2842" s="24" t="s">
        <v>2132</v>
      </c>
      <c r="G2842" s="36">
        <v>41402</v>
      </c>
      <c r="H2842" s="36">
        <v>41402</v>
      </c>
      <c r="I2842" s="12">
        <v>3</v>
      </c>
      <c r="J2842" s="12">
        <v>3</v>
      </c>
      <c r="K2842" s="12">
        <v>3</v>
      </c>
      <c r="L2842" s="24" t="s">
        <v>10597</v>
      </c>
      <c r="M2842" t="str">
        <f>VLOOKUP(LEFT(Incoming_Data[[#This Row],[Object ID]],1),Lookup[#All],2,FALSE)</f>
        <v>Incident</v>
      </c>
      <c r="N2842" s="36">
        <f>IFERROR(VLOOKUP(Incoming_Data[[#This Row],[Object ID]],SP_Data[#All],2,FALSE),"")</f>
        <v>41402</v>
      </c>
      <c r="O2842" s="36">
        <f>IFERROR(VLOOKUP(Incoming_Data[[#This Row],[Object ID]],Finalized_Data[#All],2,FALSE),"")</f>
        <v>41403</v>
      </c>
      <c r="P28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2" s="6">
        <f>IFERROR(DATE(YEAR(Incoming_Data[[#This Row],[Incoming Day]]),MONTH(Incoming_Data[[#This Row],[Incoming Day]]),1),"")</f>
        <v>41395</v>
      </c>
      <c r="R2842" s="3">
        <f>DATE(YEAR(Incoming_Data[[#This Row],[Incoming Day]]),1,1)</f>
        <v>41275</v>
      </c>
      <c r="S2842" s="6">
        <f>IFERROR(DATE(YEAR(Incoming_Data[[#This Row],[Completed Day]]),MONTH(Incoming_Data[[#This Row],[Completed Day]]),1),"")</f>
        <v>41395</v>
      </c>
      <c r="T2842" s="6">
        <f>IFERROR(DATE(YEAR(Incoming_Data[[#This Row],[Confirmed Day]]),MONTH(Incoming_Data[[#This Row],[Confirmed Day]]),1),"")</f>
        <v>41395</v>
      </c>
      <c r="U2842" s="12">
        <f>IF(ISNUMBER(Incoming_Data[[#This Row],[Completed Day]]),1,0)</f>
        <v>1</v>
      </c>
      <c r="V2842" s="12">
        <f>IF(ISNUMBER(Incoming_Data[[#This Row],[Confirmed Day]]),1,0)</f>
        <v>1</v>
      </c>
      <c r="X2842" t="s">
        <v>1280</v>
      </c>
      <c r="Y2842" s="36">
        <v>41411</v>
      </c>
    </row>
    <row r="2843" spans="2:25" x14ac:dyDescent="0.25">
      <c r="B2843" s="24" t="s">
        <v>36</v>
      </c>
      <c r="C2843" s="24" t="s">
        <v>22</v>
      </c>
      <c r="D2843" s="24" t="s">
        <v>2217</v>
      </c>
      <c r="E2843" s="24" t="s">
        <v>12555</v>
      </c>
      <c r="F2843" s="24" t="s">
        <v>12556</v>
      </c>
      <c r="G2843" s="36">
        <v>41402</v>
      </c>
      <c r="H2843" s="36">
        <v>41402</v>
      </c>
      <c r="I2843" s="12">
        <v>3</v>
      </c>
      <c r="J2843" s="12">
        <v>3</v>
      </c>
      <c r="K2843" s="12">
        <v>3</v>
      </c>
      <c r="L2843" s="24" t="s">
        <v>10625</v>
      </c>
      <c r="M2843" t="str">
        <f>VLOOKUP(LEFT(Incoming_Data[[#This Row],[Object ID]],1),Lookup[#All],2,FALSE)</f>
        <v>Incident</v>
      </c>
      <c r="N2843" s="36">
        <f>IFERROR(VLOOKUP(Incoming_Data[[#This Row],[Object ID]],SP_Data[#All],2,FALSE),"")</f>
        <v>41402</v>
      </c>
      <c r="O2843" s="36" t="str">
        <f>IFERROR(VLOOKUP(Incoming_Data[[#This Row],[Object ID]],Finalized_Data[#All],2,FALSE),"")</f>
        <v/>
      </c>
      <c r="P28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3" s="6">
        <f>IFERROR(DATE(YEAR(Incoming_Data[[#This Row],[Incoming Day]]),MONTH(Incoming_Data[[#This Row],[Incoming Day]]),1),"")</f>
        <v>41395</v>
      </c>
      <c r="R2843" s="3">
        <f>DATE(YEAR(Incoming_Data[[#This Row],[Incoming Day]]),1,1)</f>
        <v>41275</v>
      </c>
      <c r="S2843" s="6">
        <f>IFERROR(DATE(YEAR(Incoming_Data[[#This Row],[Completed Day]]),MONTH(Incoming_Data[[#This Row],[Completed Day]]),1),"")</f>
        <v>41395</v>
      </c>
      <c r="T2843" s="6" t="str">
        <f>IFERROR(DATE(YEAR(Incoming_Data[[#This Row],[Confirmed Day]]),MONTH(Incoming_Data[[#This Row],[Confirmed Day]]),1),"")</f>
        <v/>
      </c>
      <c r="U2843" s="12">
        <f>IF(ISNUMBER(Incoming_Data[[#This Row],[Completed Day]]),1,0)</f>
        <v>1</v>
      </c>
      <c r="V2843" s="12">
        <f>IF(ISNUMBER(Incoming_Data[[#This Row],[Confirmed Day]]),1,0)</f>
        <v>0</v>
      </c>
      <c r="X2843" t="s">
        <v>10814</v>
      </c>
      <c r="Y2843" s="36">
        <v>41414</v>
      </c>
    </row>
    <row r="2844" spans="2:25" x14ac:dyDescent="0.25">
      <c r="B2844" s="24" t="s">
        <v>36</v>
      </c>
      <c r="C2844" s="24" t="s">
        <v>22</v>
      </c>
      <c r="D2844" s="24" t="s">
        <v>2217</v>
      </c>
      <c r="E2844" s="24" t="s">
        <v>12557</v>
      </c>
      <c r="F2844" s="24" t="s">
        <v>12558</v>
      </c>
      <c r="G2844" s="36">
        <v>41403</v>
      </c>
      <c r="H2844" s="36">
        <v>41403</v>
      </c>
      <c r="I2844" s="12">
        <v>2</v>
      </c>
      <c r="J2844" s="12">
        <v>3</v>
      </c>
      <c r="K2844" s="12">
        <v>3</v>
      </c>
      <c r="L2844" s="24" t="s">
        <v>10625</v>
      </c>
      <c r="M2844" t="str">
        <f>VLOOKUP(LEFT(Incoming_Data[[#This Row],[Object ID]],1),Lookup[#All],2,FALSE)</f>
        <v>Incident</v>
      </c>
      <c r="N2844" s="36">
        <f>IFERROR(VLOOKUP(Incoming_Data[[#This Row],[Object ID]],SP_Data[#All],2,FALSE),"")</f>
        <v>41403</v>
      </c>
      <c r="O2844" s="36" t="str">
        <f>IFERROR(VLOOKUP(Incoming_Data[[#This Row],[Object ID]],Finalized_Data[#All],2,FALSE),"")</f>
        <v/>
      </c>
      <c r="P28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4" s="6">
        <f>IFERROR(DATE(YEAR(Incoming_Data[[#This Row],[Incoming Day]]),MONTH(Incoming_Data[[#This Row],[Incoming Day]]),1),"")</f>
        <v>41395</v>
      </c>
      <c r="R2844" s="3">
        <f>DATE(YEAR(Incoming_Data[[#This Row],[Incoming Day]]),1,1)</f>
        <v>41275</v>
      </c>
      <c r="S2844" s="6">
        <f>IFERROR(DATE(YEAR(Incoming_Data[[#This Row],[Completed Day]]),MONTH(Incoming_Data[[#This Row],[Completed Day]]),1),"")</f>
        <v>41395</v>
      </c>
      <c r="T2844" s="6" t="str">
        <f>IFERROR(DATE(YEAR(Incoming_Data[[#This Row],[Confirmed Day]]),MONTH(Incoming_Data[[#This Row],[Confirmed Day]]),1),"")</f>
        <v/>
      </c>
      <c r="U2844" s="12">
        <f>IF(ISNUMBER(Incoming_Data[[#This Row],[Completed Day]]),1,0)</f>
        <v>1</v>
      </c>
      <c r="V2844" s="12">
        <f>IF(ISNUMBER(Incoming_Data[[#This Row],[Confirmed Day]]),1,0)</f>
        <v>0</v>
      </c>
      <c r="X2844" t="s">
        <v>1574</v>
      </c>
      <c r="Y2844" s="36">
        <v>41410</v>
      </c>
    </row>
    <row r="2845" spans="2:25" x14ac:dyDescent="0.25">
      <c r="B2845" s="24" t="s">
        <v>36</v>
      </c>
      <c r="C2845" s="24" t="s">
        <v>22</v>
      </c>
      <c r="D2845" s="24" t="s">
        <v>2217</v>
      </c>
      <c r="E2845" s="24" t="s">
        <v>2133</v>
      </c>
      <c r="F2845" s="24" t="s">
        <v>2134</v>
      </c>
      <c r="G2845" s="36">
        <v>41404</v>
      </c>
      <c r="H2845" s="36">
        <v>41404</v>
      </c>
      <c r="I2845" s="12">
        <v>2</v>
      </c>
      <c r="J2845" s="12">
        <v>3</v>
      </c>
      <c r="K2845" s="12">
        <v>3</v>
      </c>
      <c r="L2845" s="24" t="s">
        <v>10597</v>
      </c>
      <c r="M2845" t="str">
        <f>VLOOKUP(LEFT(Incoming_Data[[#This Row],[Object ID]],1),Lookup[#All],2,FALSE)</f>
        <v>Incident</v>
      </c>
      <c r="N2845" s="36">
        <f>IFERROR(VLOOKUP(Incoming_Data[[#This Row],[Object ID]],SP_Data[#All],2,FALSE),"")</f>
        <v>41408</v>
      </c>
      <c r="O2845" s="36">
        <f>IFERROR(VLOOKUP(Incoming_Data[[#This Row],[Object ID]],Finalized_Data[#All],2,FALSE),"")</f>
        <v>41408</v>
      </c>
      <c r="P28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5" s="6">
        <f>IFERROR(DATE(YEAR(Incoming_Data[[#This Row],[Incoming Day]]),MONTH(Incoming_Data[[#This Row],[Incoming Day]]),1),"")</f>
        <v>41395</v>
      </c>
      <c r="R2845" s="3">
        <f>DATE(YEAR(Incoming_Data[[#This Row],[Incoming Day]]),1,1)</f>
        <v>41275</v>
      </c>
      <c r="S2845" s="6">
        <f>IFERROR(DATE(YEAR(Incoming_Data[[#This Row],[Completed Day]]),MONTH(Incoming_Data[[#This Row],[Completed Day]]),1),"")</f>
        <v>41395</v>
      </c>
      <c r="T2845" s="6">
        <f>IFERROR(DATE(YEAR(Incoming_Data[[#This Row],[Confirmed Day]]),MONTH(Incoming_Data[[#This Row],[Confirmed Day]]),1),"")</f>
        <v>41395</v>
      </c>
      <c r="U2845" s="12">
        <f>IF(ISNUMBER(Incoming_Data[[#This Row],[Completed Day]]),1,0)</f>
        <v>1</v>
      </c>
      <c r="V2845" s="12">
        <f>IF(ISNUMBER(Incoming_Data[[#This Row],[Confirmed Day]]),1,0)</f>
        <v>1</v>
      </c>
      <c r="X2845" t="s">
        <v>1282</v>
      </c>
      <c r="Y2845" s="36">
        <v>41416</v>
      </c>
    </row>
    <row r="2846" spans="2:25" x14ac:dyDescent="0.25">
      <c r="B2846" s="24" t="s">
        <v>36</v>
      </c>
      <c r="C2846" s="24" t="s">
        <v>22</v>
      </c>
      <c r="D2846" s="24" t="s">
        <v>2217</v>
      </c>
      <c r="E2846" s="24" t="s">
        <v>2135</v>
      </c>
      <c r="F2846" s="24" t="s">
        <v>2136</v>
      </c>
      <c r="G2846" s="36">
        <v>41404</v>
      </c>
      <c r="H2846" s="36">
        <v>41404</v>
      </c>
      <c r="I2846" s="12">
        <v>2</v>
      </c>
      <c r="J2846" s="12">
        <v>3</v>
      </c>
      <c r="K2846" s="12">
        <v>3</v>
      </c>
      <c r="L2846" s="24" t="s">
        <v>10597</v>
      </c>
      <c r="M2846" t="str">
        <f>VLOOKUP(LEFT(Incoming_Data[[#This Row],[Object ID]],1),Lookup[#All],2,FALSE)</f>
        <v>Incident</v>
      </c>
      <c r="N2846" s="36">
        <f>IFERROR(VLOOKUP(Incoming_Data[[#This Row],[Object ID]],SP_Data[#All],2,FALSE),"")</f>
        <v>41404</v>
      </c>
      <c r="O2846" s="36">
        <f>IFERROR(VLOOKUP(Incoming_Data[[#This Row],[Object ID]],Finalized_Data[#All],2,FALSE),"")</f>
        <v>41404</v>
      </c>
      <c r="P28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6" s="6">
        <f>IFERROR(DATE(YEAR(Incoming_Data[[#This Row],[Incoming Day]]),MONTH(Incoming_Data[[#This Row],[Incoming Day]]),1),"")</f>
        <v>41395</v>
      </c>
      <c r="R2846" s="3">
        <f>DATE(YEAR(Incoming_Data[[#This Row],[Incoming Day]]),1,1)</f>
        <v>41275</v>
      </c>
      <c r="S2846" s="6">
        <f>IFERROR(DATE(YEAR(Incoming_Data[[#This Row],[Completed Day]]),MONTH(Incoming_Data[[#This Row],[Completed Day]]),1),"")</f>
        <v>41395</v>
      </c>
      <c r="T2846" s="6">
        <f>IFERROR(DATE(YEAR(Incoming_Data[[#This Row],[Confirmed Day]]),MONTH(Incoming_Data[[#This Row],[Confirmed Day]]),1),"")</f>
        <v>41395</v>
      </c>
      <c r="U2846" s="12">
        <f>IF(ISNUMBER(Incoming_Data[[#This Row],[Completed Day]]),1,0)</f>
        <v>1</v>
      </c>
      <c r="V2846" s="12">
        <f>IF(ISNUMBER(Incoming_Data[[#This Row],[Confirmed Day]]),1,0)</f>
        <v>1</v>
      </c>
      <c r="X2846" t="s">
        <v>12467</v>
      </c>
      <c r="Y2846" s="36">
        <v>41411</v>
      </c>
    </row>
    <row r="2847" spans="2:25" x14ac:dyDescent="0.25">
      <c r="B2847" s="24" t="s">
        <v>36</v>
      </c>
      <c r="C2847" s="24" t="s">
        <v>22</v>
      </c>
      <c r="D2847" s="24" t="s">
        <v>2217</v>
      </c>
      <c r="E2847" s="24" t="s">
        <v>12559</v>
      </c>
      <c r="F2847" s="24" t="s">
        <v>12560</v>
      </c>
      <c r="G2847" s="36">
        <v>41404</v>
      </c>
      <c r="H2847" s="36">
        <v>41404</v>
      </c>
      <c r="I2847" s="12">
        <v>3</v>
      </c>
      <c r="J2847" s="12">
        <v>3</v>
      </c>
      <c r="K2847" s="12">
        <v>3</v>
      </c>
      <c r="L2847" s="24" t="s">
        <v>10625</v>
      </c>
      <c r="M2847" t="str">
        <f>VLOOKUP(LEFT(Incoming_Data[[#This Row],[Object ID]],1),Lookup[#All],2,FALSE)</f>
        <v>Incident</v>
      </c>
      <c r="N2847" s="36">
        <f>IFERROR(VLOOKUP(Incoming_Data[[#This Row],[Object ID]],SP_Data[#All],2,FALSE),"")</f>
        <v>41404</v>
      </c>
      <c r="O2847" s="36" t="str">
        <f>IFERROR(VLOOKUP(Incoming_Data[[#This Row],[Object ID]],Finalized_Data[#All],2,FALSE),"")</f>
        <v/>
      </c>
      <c r="P28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7" s="6">
        <f>IFERROR(DATE(YEAR(Incoming_Data[[#This Row],[Incoming Day]]),MONTH(Incoming_Data[[#This Row],[Incoming Day]]),1),"")</f>
        <v>41395</v>
      </c>
      <c r="R2847" s="3">
        <f>DATE(YEAR(Incoming_Data[[#This Row],[Incoming Day]]),1,1)</f>
        <v>41275</v>
      </c>
      <c r="S2847" s="6">
        <f>IFERROR(DATE(YEAR(Incoming_Data[[#This Row],[Completed Day]]),MONTH(Incoming_Data[[#This Row],[Completed Day]]),1),"")</f>
        <v>41395</v>
      </c>
      <c r="T2847" s="6" t="str">
        <f>IFERROR(DATE(YEAR(Incoming_Data[[#This Row],[Confirmed Day]]),MONTH(Incoming_Data[[#This Row],[Confirmed Day]]),1),"")</f>
        <v/>
      </c>
      <c r="U2847" s="12">
        <f>IF(ISNUMBER(Incoming_Data[[#This Row],[Completed Day]]),1,0)</f>
        <v>1</v>
      </c>
      <c r="V2847" s="12">
        <f>IF(ISNUMBER(Incoming_Data[[#This Row],[Confirmed Day]]),1,0)</f>
        <v>0</v>
      </c>
      <c r="X2847" t="s">
        <v>1284</v>
      </c>
      <c r="Y2847" s="36">
        <v>41422</v>
      </c>
    </row>
    <row r="2848" spans="2:25" x14ac:dyDescent="0.25">
      <c r="B2848" s="24" t="s">
        <v>36</v>
      </c>
      <c r="C2848" s="24" t="s">
        <v>22</v>
      </c>
      <c r="D2848" s="24" t="s">
        <v>2217</v>
      </c>
      <c r="E2848" s="24" t="s">
        <v>2137</v>
      </c>
      <c r="F2848" s="24" t="s">
        <v>2138</v>
      </c>
      <c r="G2848" s="36">
        <v>41411</v>
      </c>
      <c r="H2848" s="36">
        <v>41411</v>
      </c>
      <c r="I2848" s="12">
        <v>3</v>
      </c>
      <c r="J2848" s="12">
        <v>3</v>
      </c>
      <c r="K2848" s="12">
        <v>3</v>
      </c>
      <c r="L2848" s="24" t="s">
        <v>10597</v>
      </c>
      <c r="M2848" t="str">
        <f>VLOOKUP(LEFT(Incoming_Data[[#This Row],[Object ID]],1),Lookup[#All],2,FALSE)</f>
        <v>Incident</v>
      </c>
      <c r="N2848" s="36">
        <f>IFERROR(VLOOKUP(Incoming_Data[[#This Row],[Object ID]],SP_Data[#All],2,FALSE),"")</f>
        <v>41411</v>
      </c>
      <c r="O2848" s="36">
        <f>IFERROR(VLOOKUP(Incoming_Data[[#This Row],[Object ID]],Finalized_Data[#All],2,FALSE),"")</f>
        <v>41411</v>
      </c>
      <c r="P28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8" s="6">
        <f>IFERROR(DATE(YEAR(Incoming_Data[[#This Row],[Incoming Day]]),MONTH(Incoming_Data[[#This Row],[Incoming Day]]),1),"")</f>
        <v>41395</v>
      </c>
      <c r="R2848" s="3">
        <f>DATE(YEAR(Incoming_Data[[#This Row],[Incoming Day]]),1,1)</f>
        <v>41275</v>
      </c>
      <c r="S2848" s="6">
        <f>IFERROR(DATE(YEAR(Incoming_Data[[#This Row],[Completed Day]]),MONTH(Incoming_Data[[#This Row],[Completed Day]]),1),"")</f>
        <v>41395</v>
      </c>
      <c r="T2848" s="6">
        <f>IFERROR(DATE(YEAR(Incoming_Data[[#This Row],[Confirmed Day]]),MONTH(Incoming_Data[[#This Row],[Confirmed Day]]),1),"")</f>
        <v>41395</v>
      </c>
      <c r="U2848" s="12">
        <f>IF(ISNUMBER(Incoming_Data[[#This Row],[Completed Day]]),1,0)</f>
        <v>1</v>
      </c>
      <c r="V2848" s="12">
        <f>IF(ISNUMBER(Incoming_Data[[#This Row],[Confirmed Day]]),1,0)</f>
        <v>1</v>
      </c>
      <c r="X2848" t="s">
        <v>1882</v>
      </c>
      <c r="Y2848" s="36">
        <v>41414</v>
      </c>
    </row>
    <row r="2849" spans="2:25" x14ac:dyDescent="0.25">
      <c r="B2849" s="24" t="s">
        <v>36</v>
      </c>
      <c r="C2849" s="24" t="s">
        <v>22</v>
      </c>
      <c r="D2849" s="24" t="s">
        <v>2217</v>
      </c>
      <c r="E2849" s="24" t="s">
        <v>2139</v>
      </c>
      <c r="F2849" s="24" t="s">
        <v>2140</v>
      </c>
      <c r="G2849" s="36">
        <v>41411</v>
      </c>
      <c r="H2849" s="36">
        <v>41411</v>
      </c>
      <c r="I2849" s="12">
        <v>3</v>
      </c>
      <c r="J2849" s="12">
        <v>3</v>
      </c>
      <c r="K2849" s="12">
        <v>3</v>
      </c>
      <c r="L2849" s="24" t="s">
        <v>10597</v>
      </c>
      <c r="M2849" t="str">
        <f>VLOOKUP(LEFT(Incoming_Data[[#This Row],[Object ID]],1),Lookup[#All],2,FALSE)</f>
        <v>Incident</v>
      </c>
      <c r="N2849" s="36">
        <f>IFERROR(VLOOKUP(Incoming_Data[[#This Row],[Object ID]],SP_Data[#All],2,FALSE),"")</f>
        <v>41411</v>
      </c>
      <c r="O2849" s="36">
        <f>IFERROR(VLOOKUP(Incoming_Data[[#This Row],[Object ID]],Finalized_Data[#All],2,FALSE),"")</f>
        <v>41411</v>
      </c>
      <c r="P28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49" s="6">
        <f>IFERROR(DATE(YEAR(Incoming_Data[[#This Row],[Incoming Day]]),MONTH(Incoming_Data[[#This Row],[Incoming Day]]),1),"")</f>
        <v>41395</v>
      </c>
      <c r="R2849" s="3">
        <f>DATE(YEAR(Incoming_Data[[#This Row],[Incoming Day]]),1,1)</f>
        <v>41275</v>
      </c>
      <c r="S2849" s="6">
        <f>IFERROR(DATE(YEAR(Incoming_Data[[#This Row],[Completed Day]]),MONTH(Incoming_Data[[#This Row],[Completed Day]]),1),"")</f>
        <v>41395</v>
      </c>
      <c r="T2849" s="6">
        <f>IFERROR(DATE(YEAR(Incoming_Data[[#This Row],[Confirmed Day]]),MONTH(Incoming_Data[[#This Row],[Confirmed Day]]),1),"")</f>
        <v>41395</v>
      </c>
      <c r="U2849" s="12">
        <f>IF(ISNUMBER(Incoming_Data[[#This Row],[Completed Day]]),1,0)</f>
        <v>1</v>
      </c>
      <c r="V2849" s="12">
        <f>IF(ISNUMBER(Incoming_Data[[#This Row],[Confirmed Day]]),1,0)</f>
        <v>1</v>
      </c>
      <c r="X2849" t="s">
        <v>10686</v>
      </c>
      <c r="Y2849" s="36">
        <v>41411</v>
      </c>
    </row>
    <row r="2850" spans="2:25" x14ac:dyDescent="0.25">
      <c r="B2850" s="24" t="s">
        <v>36</v>
      </c>
      <c r="C2850" s="24" t="s">
        <v>22</v>
      </c>
      <c r="D2850" s="24" t="s">
        <v>2217</v>
      </c>
      <c r="E2850" s="24" t="s">
        <v>12561</v>
      </c>
      <c r="F2850" s="24" t="s">
        <v>12562</v>
      </c>
      <c r="G2850" s="36">
        <v>41411</v>
      </c>
      <c r="H2850" s="36">
        <v>41411</v>
      </c>
      <c r="I2850" s="12">
        <v>3</v>
      </c>
      <c r="J2850" s="12">
        <v>3</v>
      </c>
      <c r="K2850" s="12">
        <v>3</v>
      </c>
      <c r="L2850" s="24" t="s">
        <v>10625</v>
      </c>
      <c r="M2850" t="str">
        <f>VLOOKUP(LEFT(Incoming_Data[[#This Row],[Object ID]],1),Lookup[#All],2,FALSE)</f>
        <v>Incident</v>
      </c>
      <c r="N2850" s="36">
        <f>IFERROR(VLOOKUP(Incoming_Data[[#This Row],[Object ID]],SP_Data[#All],2,FALSE),"")</f>
        <v>41411</v>
      </c>
      <c r="O2850" s="36" t="str">
        <f>IFERROR(VLOOKUP(Incoming_Data[[#This Row],[Object ID]],Finalized_Data[#All],2,FALSE),"")</f>
        <v/>
      </c>
      <c r="P28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0" s="6">
        <f>IFERROR(DATE(YEAR(Incoming_Data[[#This Row],[Incoming Day]]),MONTH(Incoming_Data[[#This Row],[Incoming Day]]),1),"")</f>
        <v>41395</v>
      </c>
      <c r="R2850" s="3">
        <f>DATE(YEAR(Incoming_Data[[#This Row],[Incoming Day]]),1,1)</f>
        <v>41275</v>
      </c>
      <c r="S2850" s="6">
        <f>IFERROR(DATE(YEAR(Incoming_Data[[#This Row],[Completed Day]]),MONTH(Incoming_Data[[#This Row],[Completed Day]]),1),"")</f>
        <v>41395</v>
      </c>
      <c r="T2850" s="6" t="str">
        <f>IFERROR(DATE(YEAR(Incoming_Data[[#This Row],[Confirmed Day]]),MONTH(Incoming_Data[[#This Row],[Confirmed Day]]),1),"")</f>
        <v/>
      </c>
      <c r="U2850" s="12">
        <f>IF(ISNUMBER(Incoming_Data[[#This Row],[Completed Day]]),1,0)</f>
        <v>1</v>
      </c>
      <c r="V2850" s="12">
        <f>IF(ISNUMBER(Incoming_Data[[#This Row],[Confirmed Day]]),1,0)</f>
        <v>0</v>
      </c>
      <c r="X2850" t="s">
        <v>1727</v>
      </c>
      <c r="Y2850" s="36">
        <v>41415</v>
      </c>
    </row>
    <row r="2851" spans="2:25" x14ac:dyDescent="0.25">
      <c r="B2851" s="24" t="s">
        <v>36</v>
      </c>
      <c r="C2851" s="24" t="s">
        <v>22</v>
      </c>
      <c r="D2851" s="24" t="s">
        <v>2217</v>
      </c>
      <c r="E2851" s="24" t="s">
        <v>12563</v>
      </c>
      <c r="F2851" s="24" t="s">
        <v>12564</v>
      </c>
      <c r="G2851" s="36">
        <v>41411</v>
      </c>
      <c r="H2851" s="36">
        <v>41411</v>
      </c>
      <c r="I2851" s="12">
        <v>3</v>
      </c>
      <c r="J2851" s="12">
        <v>3</v>
      </c>
      <c r="K2851" s="12">
        <v>3</v>
      </c>
      <c r="L2851" s="24" t="s">
        <v>10625</v>
      </c>
      <c r="M2851" t="str">
        <f>VLOOKUP(LEFT(Incoming_Data[[#This Row],[Object ID]],1),Lookup[#All],2,FALSE)</f>
        <v>Incident</v>
      </c>
      <c r="N2851" s="36">
        <f>IFERROR(VLOOKUP(Incoming_Data[[#This Row],[Object ID]],SP_Data[#All],2,FALSE),"")</f>
        <v>41411</v>
      </c>
      <c r="O2851" s="36" t="str">
        <f>IFERROR(VLOOKUP(Incoming_Data[[#This Row],[Object ID]],Finalized_Data[#All],2,FALSE),"")</f>
        <v/>
      </c>
      <c r="P28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1" s="6">
        <f>IFERROR(DATE(YEAR(Incoming_Data[[#This Row],[Incoming Day]]),MONTH(Incoming_Data[[#This Row],[Incoming Day]]),1),"")</f>
        <v>41395</v>
      </c>
      <c r="R2851" s="3">
        <f>DATE(YEAR(Incoming_Data[[#This Row],[Incoming Day]]),1,1)</f>
        <v>41275</v>
      </c>
      <c r="S2851" s="6">
        <f>IFERROR(DATE(YEAR(Incoming_Data[[#This Row],[Completed Day]]),MONTH(Incoming_Data[[#This Row],[Completed Day]]),1),"")</f>
        <v>41395</v>
      </c>
      <c r="T2851" s="6" t="str">
        <f>IFERROR(DATE(YEAR(Incoming_Data[[#This Row],[Confirmed Day]]),MONTH(Incoming_Data[[#This Row],[Confirmed Day]]),1),"")</f>
        <v/>
      </c>
      <c r="U2851" s="12">
        <f>IF(ISNUMBER(Incoming_Data[[#This Row],[Completed Day]]),1,0)</f>
        <v>1</v>
      </c>
      <c r="V2851" s="12">
        <f>IF(ISNUMBER(Incoming_Data[[#This Row],[Confirmed Day]]),1,0)</f>
        <v>0</v>
      </c>
      <c r="X2851" t="s">
        <v>2137</v>
      </c>
      <c r="Y2851" s="36">
        <v>41411</v>
      </c>
    </row>
    <row r="2852" spans="2:25" x14ac:dyDescent="0.25">
      <c r="B2852" s="24" t="s">
        <v>36</v>
      </c>
      <c r="C2852" s="24" t="s">
        <v>22</v>
      </c>
      <c r="D2852" s="24" t="s">
        <v>2217</v>
      </c>
      <c r="E2852" s="24" t="s">
        <v>12565</v>
      </c>
      <c r="F2852" s="24" t="s">
        <v>12566</v>
      </c>
      <c r="G2852" s="36">
        <v>41411</v>
      </c>
      <c r="H2852" s="36">
        <v>41411</v>
      </c>
      <c r="I2852" s="12">
        <v>3</v>
      </c>
      <c r="J2852" s="12">
        <v>3</v>
      </c>
      <c r="K2852" s="12">
        <v>3</v>
      </c>
      <c r="L2852" s="24" t="s">
        <v>10625</v>
      </c>
      <c r="M2852" t="str">
        <f>VLOOKUP(LEFT(Incoming_Data[[#This Row],[Object ID]],1),Lookup[#All],2,FALSE)</f>
        <v>Incident</v>
      </c>
      <c r="N2852" s="36">
        <f>IFERROR(VLOOKUP(Incoming_Data[[#This Row],[Object ID]],SP_Data[#All],2,FALSE),"")</f>
        <v>41411</v>
      </c>
      <c r="O2852" s="36" t="str">
        <f>IFERROR(VLOOKUP(Incoming_Data[[#This Row],[Object ID]],Finalized_Data[#All],2,FALSE),"")</f>
        <v/>
      </c>
      <c r="P28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2" s="6">
        <f>IFERROR(DATE(YEAR(Incoming_Data[[#This Row],[Incoming Day]]),MONTH(Incoming_Data[[#This Row],[Incoming Day]]),1),"")</f>
        <v>41395</v>
      </c>
      <c r="R2852" s="3">
        <f>DATE(YEAR(Incoming_Data[[#This Row],[Incoming Day]]),1,1)</f>
        <v>41275</v>
      </c>
      <c r="S2852" s="6">
        <f>IFERROR(DATE(YEAR(Incoming_Data[[#This Row],[Completed Day]]),MONTH(Incoming_Data[[#This Row],[Completed Day]]),1),"")</f>
        <v>41395</v>
      </c>
      <c r="T2852" s="6" t="str">
        <f>IFERROR(DATE(YEAR(Incoming_Data[[#This Row],[Confirmed Day]]),MONTH(Incoming_Data[[#This Row],[Confirmed Day]]),1),"")</f>
        <v/>
      </c>
      <c r="U2852" s="12">
        <f>IF(ISNUMBER(Incoming_Data[[#This Row],[Completed Day]]),1,0)</f>
        <v>1</v>
      </c>
      <c r="V2852" s="12">
        <f>IF(ISNUMBER(Incoming_Data[[#This Row],[Confirmed Day]]),1,0)</f>
        <v>0</v>
      </c>
      <c r="X2852" t="s">
        <v>2139</v>
      </c>
      <c r="Y2852" s="36">
        <v>41411</v>
      </c>
    </row>
    <row r="2853" spans="2:25" x14ac:dyDescent="0.25">
      <c r="B2853" s="24" t="s">
        <v>36</v>
      </c>
      <c r="C2853" s="24" t="s">
        <v>22</v>
      </c>
      <c r="D2853" s="24" t="s">
        <v>2217</v>
      </c>
      <c r="E2853" s="24" t="s">
        <v>2141</v>
      </c>
      <c r="F2853" s="24" t="s">
        <v>2142</v>
      </c>
      <c r="G2853" s="36">
        <v>41411</v>
      </c>
      <c r="H2853" s="36">
        <v>41411</v>
      </c>
      <c r="I2853" s="12">
        <v>3</v>
      </c>
      <c r="J2853" s="12">
        <v>3</v>
      </c>
      <c r="K2853" s="12">
        <v>3</v>
      </c>
      <c r="L2853" s="24" t="s">
        <v>10597</v>
      </c>
      <c r="M2853" t="str">
        <f>VLOOKUP(LEFT(Incoming_Data[[#This Row],[Object ID]],1),Lookup[#All],2,FALSE)</f>
        <v>Incident</v>
      </c>
      <c r="N2853" s="36">
        <f>IFERROR(VLOOKUP(Incoming_Data[[#This Row],[Object ID]],SP_Data[#All],2,FALSE),"")</f>
        <v>41411</v>
      </c>
      <c r="O2853" s="36">
        <f>IFERROR(VLOOKUP(Incoming_Data[[#This Row],[Object ID]],Finalized_Data[#All],2,FALSE),"")</f>
        <v>41411</v>
      </c>
      <c r="P28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3" s="6">
        <f>IFERROR(DATE(YEAR(Incoming_Data[[#This Row],[Incoming Day]]),MONTH(Incoming_Data[[#This Row],[Incoming Day]]),1),"")</f>
        <v>41395</v>
      </c>
      <c r="R2853" s="3">
        <f>DATE(YEAR(Incoming_Data[[#This Row],[Incoming Day]]),1,1)</f>
        <v>41275</v>
      </c>
      <c r="S2853" s="6">
        <f>IFERROR(DATE(YEAR(Incoming_Data[[#This Row],[Completed Day]]),MONTH(Incoming_Data[[#This Row],[Completed Day]]),1),"")</f>
        <v>41395</v>
      </c>
      <c r="T2853" s="6">
        <f>IFERROR(DATE(YEAR(Incoming_Data[[#This Row],[Confirmed Day]]),MONTH(Incoming_Data[[#This Row],[Confirmed Day]]),1),"")</f>
        <v>41395</v>
      </c>
      <c r="U2853" s="12">
        <f>IF(ISNUMBER(Incoming_Data[[#This Row],[Completed Day]]),1,0)</f>
        <v>1</v>
      </c>
      <c r="V2853" s="12">
        <f>IF(ISNUMBER(Incoming_Data[[#This Row],[Confirmed Day]]),1,0)</f>
        <v>1</v>
      </c>
      <c r="X2853" t="s">
        <v>12561</v>
      </c>
      <c r="Y2853" s="36">
        <v>41411</v>
      </c>
    </row>
    <row r="2854" spans="2:25" x14ac:dyDescent="0.25">
      <c r="B2854" s="24" t="s">
        <v>36</v>
      </c>
      <c r="C2854" s="24" t="s">
        <v>22</v>
      </c>
      <c r="D2854" s="24" t="s">
        <v>2217</v>
      </c>
      <c r="E2854" s="24" t="s">
        <v>2147</v>
      </c>
      <c r="F2854" s="24" t="s">
        <v>2148</v>
      </c>
      <c r="G2854" s="36">
        <v>41416</v>
      </c>
      <c r="H2854" s="36">
        <v>41416</v>
      </c>
      <c r="I2854" s="12">
        <v>3</v>
      </c>
      <c r="J2854" s="12">
        <v>3</v>
      </c>
      <c r="K2854" s="12">
        <v>3</v>
      </c>
      <c r="L2854" s="24" t="s">
        <v>10597</v>
      </c>
      <c r="M2854" t="str">
        <f>VLOOKUP(LEFT(Incoming_Data[[#This Row],[Object ID]],1),Lookup[#All],2,FALSE)</f>
        <v>Incident</v>
      </c>
      <c r="N2854" s="36">
        <f>IFERROR(VLOOKUP(Incoming_Data[[#This Row],[Object ID]],SP_Data[#All],2,FALSE),"")</f>
        <v>41416</v>
      </c>
      <c r="O2854" s="36">
        <f>IFERROR(VLOOKUP(Incoming_Data[[#This Row],[Object ID]],Finalized_Data[#All],2,FALSE),"")</f>
        <v>41416</v>
      </c>
      <c r="P28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4" s="6">
        <f>IFERROR(DATE(YEAR(Incoming_Data[[#This Row],[Incoming Day]]),MONTH(Incoming_Data[[#This Row],[Incoming Day]]),1),"")</f>
        <v>41395</v>
      </c>
      <c r="R2854" s="3">
        <f>DATE(YEAR(Incoming_Data[[#This Row],[Incoming Day]]),1,1)</f>
        <v>41275</v>
      </c>
      <c r="S2854" s="6">
        <f>IFERROR(DATE(YEAR(Incoming_Data[[#This Row],[Completed Day]]),MONTH(Incoming_Data[[#This Row],[Completed Day]]),1),"")</f>
        <v>41395</v>
      </c>
      <c r="T2854" s="6">
        <f>IFERROR(DATE(YEAR(Incoming_Data[[#This Row],[Confirmed Day]]),MONTH(Incoming_Data[[#This Row],[Confirmed Day]]),1),"")</f>
        <v>41395</v>
      </c>
      <c r="U2854" s="12">
        <f>IF(ISNUMBER(Incoming_Data[[#This Row],[Completed Day]]),1,0)</f>
        <v>1</v>
      </c>
      <c r="V2854" s="12">
        <f>IF(ISNUMBER(Incoming_Data[[#This Row],[Confirmed Day]]),1,0)</f>
        <v>1</v>
      </c>
      <c r="X2854" t="s">
        <v>12563</v>
      </c>
      <c r="Y2854" s="36">
        <v>41411</v>
      </c>
    </row>
    <row r="2855" spans="2:25" x14ac:dyDescent="0.25">
      <c r="B2855" s="24" t="s">
        <v>36</v>
      </c>
      <c r="C2855" s="24" t="s">
        <v>22</v>
      </c>
      <c r="D2855" s="24" t="s">
        <v>2217</v>
      </c>
      <c r="E2855" s="24" t="s">
        <v>2151</v>
      </c>
      <c r="F2855" s="24" t="s">
        <v>2152</v>
      </c>
      <c r="G2855" s="36">
        <v>41417</v>
      </c>
      <c r="H2855" s="36">
        <v>41417</v>
      </c>
      <c r="I2855" s="12">
        <v>3</v>
      </c>
      <c r="J2855" s="12">
        <v>3</v>
      </c>
      <c r="K2855" s="12">
        <v>3</v>
      </c>
      <c r="L2855" s="24" t="s">
        <v>10597</v>
      </c>
      <c r="M2855" t="str">
        <f>VLOOKUP(LEFT(Incoming_Data[[#This Row],[Object ID]],1),Lookup[#All],2,FALSE)</f>
        <v>Incident</v>
      </c>
      <c r="N2855" s="36">
        <f>IFERROR(VLOOKUP(Incoming_Data[[#This Row],[Object ID]],SP_Data[#All],2,FALSE),"")</f>
        <v>41417</v>
      </c>
      <c r="O2855" s="36">
        <f>IFERROR(VLOOKUP(Incoming_Data[[#This Row],[Object ID]],Finalized_Data[#All],2,FALSE),"")</f>
        <v>41418</v>
      </c>
      <c r="P28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5" s="6">
        <f>IFERROR(DATE(YEAR(Incoming_Data[[#This Row],[Incoming Day]]),MONTH(Incoming_Data[[#This Row],[Incoming Day]]),1),"")</f>
        <v>41395</v>
      </c>
      <c r="R2855" s="3">
        <f>DATE(YEAR(Incoming_Data[[#This Row],[Incoming Day]]),1,1)</f>
        <v>41275</v>
      </c>
      <c r="S2855" s="6">
        <f>IFERROR(DATE(YEAR(Incoming_Data[[#This Row],[Completed Day]]),MONTH(Incoming_Data[[#This Row],[Completed Day]]),1),"")</f>
        <v>41395</v>
      </c>
      <c r="T2855" s="6">
        <f>IFERROR(DATE(YEAR(Incoming_Data[[#This Row],[Confirmed Day]]),MONTH(Incoming_Data[[#This Row],[Confirmed Day]]),1),"")</f>
        <v>41395</v>
      </c>
      <c r="U2855" s="12">
        <f>IF(ISNUMBER(Incoming_Data[[#This Row],[Completed Day]]),1,0)</f>
        <v>1</v>
      </c>
      <c r="V2855" s="12">
        <f>IF(ISNUMBER(Incoming_Data[[#This Row],[Confirmed Day]]),1,0)</f>
        <v>1</v>
      </c>
      <c r="X2855" t="s">
        <v>12565</v>
      </c>
      <c r="Y2855" s="36">
        <v>41411</v>
      </c>
    </row>
    <row r="2856" spans="2:25" x14ac:dyDescent="0.25">
      <c r="B2856" s="24" t="s">
        <v>36</v>
      </c>
      <c r="C2856" s="24" t="s">
        <v>22</v>
      </c>
      <c r="D2856" s="24" t="s">
        <v>2217</v>
      </c>
      <c r="E2856" s="24" t="s">
        <v>12567</v>
      </c>
      <c r="F2856" s="24" t="s">
        <v>12568</v>
      </c>
      <c r="G2856" s="36">
        <v>41417</v>
      </c>
      <c r="H2856" s="36">
        <v>41417</v>
      </c>
      <c r="I2856" s="12">
        <v>3</v>
      </c>
      <c r="J2856" s="12">
        <v>3</v>
      </c>
      <c r="K2856" s="12">
        <v>3</v>
      </c>
      <c r="L2856" s="24" t="s">
        <v>10625</v>
      </c>
      <c r="M2856" t="str">
        <f>VLOOKUP(LEFT(Incoming_Data[[#This Row],[Object ID]],1),Lookup[#All],2,FALSE)</f>
        <v>Incident</v>
      </c>
      <c r="N2856" s="36">
        <f>IFERROR(VLOOKUP(Incoming_Data[[#This Row],[Object ID]],SP_Data[#All],2,FALSE),"")</f>
        <v>41417</v>
      </c>
      <c r="O2856" s="36" t="str">
        <f>IFERROR(VLOOKUP(Incoming_Data[[#This Row],[Object ID]],Finalized_Data[#All],2,FALSE),"")</f>
        <v/>
      </c>
      <c r="P28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6" s="6">
        <f>IFERROR(DATE(YEAR(Incoming_Data[[#This Row],[Incoming Day]]),MONTH(Incoming_Data[[#This Row],[Incoming Day]]),1),"")</f>
        <v>41395</v>
      </c>
      <c r="R2856" s="3">
        <f>DATE(YEAR(Incoming_Data[[#This Row],[Incoming Day]]),1,1)</f>
        <v>41275</v>
      </c>
      <c r="S2856" s="6">
        <f>IFERROR(DATE(YEAR(Incoming_Data[[#This Row],[Completed Day]]),MONTH(Incoming_Data[[#This Row],[Completed Day]]),1),"")</f>
        <v>41395</v>
      </c>
      <c r="T2856" s="6" t="str">
        <f>IFERROR(DATE(YEAR(Incoming_Data[[#This Row],[Confirmed Day]]),MONTH(Incoming_Data[[#This Row],[Confirmed Day]]),1),"")</f>
        <v/>
      </c>
      <c r="U2856" s="12">
        <f>IF(ISNUMBER(Incoming_Data[[#This Row],[Completed Day]]),1,0)</f>
        <v>1</v>
      </c>
      <c r="V2856" s="12">
        <f>IF(ISNUMBER(Incoming_Data[[#This Row],[Confirmed Day]]),1,0)</f>
        <v>0</v>
      </c>
      <c r="X2856" t="s">
        <v>12183</v>
      </c>
      <c r="Y2856" s="36">
        <v>41411</v>
      </c>
    </row>
    <row r="2857" spans="2:25" x14ac:dyDescent="0.25">
      <c r="B2857" s="24" t="s">
        <v>36</v>
      </c>
      <c r="C2857" s="24" t="s">
        <v>22</v>
      </c>
      <c r="D2857" s="24" t="s">
        <v>2219</v>
      </c>
      <c r="E2857" s="24" t="s">
        <v>12569</v>
      </c>
      <c r="F2857" s="24" t="s">
        <v>12570</v>
      </c>
      <c r="G2857" s="36">
        <v>41354</v>
      </c>
      <c r="H2857" s="36">
        <v>41354</v>
      </c>
      <c r="I2857" s="12">
        <v>3</v>
      </c>
      <c r="J2857" s="12">
        <v>3</v>
      </c>
      <c r="K2857" s="12">
        <v>3</v>
      </c>
      <c r="L2857" s="24" t="s">
        <v>10599</v>
      </c>
      <c r="M2857" t="str">
        <f>VLOOKUP(LEFT(Incoming_Data[[#This Row],[Object ID]],1),Lookup[#All],2,FALSE)</f>
        <v>Service Request</v>
      </c>
      <c r="N2857" s="36">
        <f>IFERROR(VLOOKUP(Incoming_Data[[#This Row],[Object ID]],SP_Data[#All],2,FALSE),"")</f>
        <v>41418</v>
      </c>
      <c r="O2857" s="36" t="str">
        <f>IFERROR(VLOOKUP(Incoming_Data[[#This Row],[Object ID]],Finalized_Data[#All],2,FALSE),"")</f>
        <v/>
      </c>
      <c r="P28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7" s="6">
        <f>IFERROR(DATE(YEAR(Incoming_Data[[#This Row],[Incoming Day]]),MONTH(Incoming_Data[[#This Row],[Incoming Day]]),1),"")</f>
        <v>41334</v>
      </c>
      <c r="R2857" s="3">
        <f>DATE(YEAR(Incoming_Data[[#This Row],[Incoming Day]]),1,1)</f>
        <v>41275</v>
      </c>
      <c r="S2857" s="6">
        <f>IFERROR(DATE(YEAR(Incoming_Data[[#This Row],[Completed Day]]),MONTH(Incoming_Data[[#This Row],[Completed Day]]),1),"")</f>
        <v>41395</v>
      </c>
      <c r="T2857" s="6" t="str">
        <f>IFERROR(DATE(YEAR(Incoming_Data[[#This Row],[Confirmed Day]]),MONTH(Incoming_Data[[#This Row],[Confirmed Day]]),1),"")</f>
        <v/>
      </c>
      <c r="U2857" s="12">
        <f>IF(ISNUMBER(Incoming_Data[[#This Row],[Completed Day]]),1,0)</f>
        <v>1</v>
      </c>
      <c r="V2857" s="12">
        <f>IF(ISNUMBER(Incoming_Data[[#This Row],[Confirmed Day]]),1,0)</f>
        <v>0</v>
      </c>
      <c r="X2857" t="s">
        <v>2141</v>
      </c>
      <c r="Y2857" s="36">
        <v>41411</v>
      </c>
    </row>
    <row r="2858" spans="2:25" x14ac:dyDescent="0.25">
      <c r="B2858" s="24" t="s">
        <v>36</v>
      </c>
      <c r="C2858" s="24" t="s">
        <v>22</v>
      </c>
      <c r="D2858" s="24" t="s">
        <v>2219</v>
      </c>
      <c r="E2858" s="24" t="s">
        <v>12571</v>
      </c>
      <c r="F2858" s="24" t="s">
        <v>12572</v>
      </c>
      <c r="G2858" s="36">
        <v>41381</v>
      </c>
      <c r="H2858" s="36">
        <v>41381</v>
      </c>
      <c r="I2858" s="12">
        <v>3</v>
      </c>
      <c r="J2858" s="12">
        <v>3</v>
      </c>
      <c r="K2858" s="12">
        <v>3</v>
      </c>
      <c r="L2858" s="24" t="s">
        <v>10599</v>
      </c>
      <c r="M2858" t="str">
        <f>VLOOKUP(LEFT(Incoming_Data[[#This Row],[Object ID]],1),Lookup[#All],2,FALSE)</f>
        <v>Service Request</v>
      </c>
      <c r="N2858" s="36">
        <f>IFERROR(VLOOKUP(Incoming_Data[[#This Row],[Object ID]],SP_Data[#All],2,FALSE),"")</f>
        <v>41395</v>
      </c>
      <c r="O2858" s="36" t="str">
        <f>IFERROR(VLOOKUP(Incoming_Data[[#This Row],[Object ID]],Finalized_Data[#All],2,FALSE),"")</f>
        <v/>
      </c>
      <c r="P28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58" s="6">
        <f>IFERROR(DATE(YEAR(Incoming_Data[[#This Row],[Incoming Day]]),MONTH(Incoming_Data[[#This Row],[Incoming Day]]),1),"")</f>
        <v>41365</v>
      </c>
      <c r="R2858" s="3">
        <f>DATE(YEAR(Incoming_Data[[#This Row],[Incoming Day]]),1,1)</f>
        <v>41275</v>
      </c>
      <c r="S2858" s="6">
        <f>IFERROR(DATE(YEAR(Incoming_Data[[#This Row],[Completed Day]]),MONTH(Incoming_Data[[#This Row],[Completed Day]]),1),"")</f>
        <v>41395</v>
      </c>
      <c r="T2858" s="6" t="str">
        <f>IFERROR(DATE(YEAR(Incoming_Data[[#This Row],[Confirmed Day]]),MONTH(Incoming_Data[[#This Row],[Confirmed Day]]),1),"")</f>
        <v/>
      </c>
      <c r="U2858" s="12">
        <f>IF(ISNUMBER(Incoming_Data[[#This Row],[Completed Day]]),1,0)</f>
        <v>1</v>
      </c>
      <c r="V2858" s="12">
        <f>IF(ISNUMBER(Incoming_Data[[#This Row],[Confirmed Day]]),1,0)</f>
        <v>0</v>
      </c>
      <c r="X2858" t="s">
        <v>1288</v>
      </c>
      <c r="Y2858" s="36">
        <v>41411</v>
      </c>
    </row>
    <row r="2859" spans="2:25" x14ac:dyDescent="0.25">
      <c r="B2859" s="24" t="s">
        <v>36</v>
      </c>
      <c r="C2859" s="24" t="s">
        <v>22</v>
      </c>
      <c r="D2859" s="24" t="s">
        <v>2219</v>
      </c>
      <c r="E2859" s="24" t="s">
        <v>4430</v>
      </c>
      <c r="F2859" s="24" t="s">
        <v>12573</v>
      </c>
      <c r="G2859" s="36">
        <v>41384</v>
      </c>
      <c r="H2859" s="36">
        <v>41383</v>
      </c>
      <c r="I2859" s="12">
        <v>3</v>
      </c>
      <c r="J2859" s="12">
        <v>3</v>
      </c>
      <c r="K2859" s="12">
        <v>3</v>
      </c>
      <c r="L2859" s="24" t="s">
        <v>10597</v>
      </c>
      <c r="M2859" t="str">
        <f>VLOOKUP(LEFT(Incoming_Data[[#This Row],[Object ID]],1),Lookup[#All],2,FALSE)</f>
        <v>Service Request</v>
      </c>
      <c r="N2859" s="36" t="str">
        <f>IFERROR(VLOOKUP(Incoming_Data[[#This Row],[Object ID]],SP_Data[#All],2,FALSE),"")</f>
        <v/>
      </c>
      <c r="O2859" s="36">
        <f>IFERROR(VLOOKUP(Incoming_Data[[#This Row],[Object ID]],Finalized_Data[#All],2,FALSE),"")</f>
        <v>41390</v>
      </c>
      <c r="P28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859" s="6">
        <f>IFERROR(DATE(YEAR(Incoming_Data[[#This Row],[Incoming Day]]),MONTH(Incoming_Data[[#This Row],[Incoming Day]]),1),"")</f>
        <v>41365</v>
      </c>
      <c r="R2859" s="3">
        <f>DATE(YEAR(Incoming_Data[[#This Row],[Incoming Day]]),1,1)</f>
        <v>41275</v>
      </c>
      <c r="S2859" s="6" t="str">
        <f>IFERROR(DATE(YEAR(Incoming_Data[[#This Row],[Completed Day]]),MONTH(Incoming_Data[[#This Row],[Completed Day]]),1),"")</f>
        <v/>
      </c>
      <c r="T2859" s="6">
        <f>IFERROR(DATE(YEAR(Incoming_Data[[#This Row],[Confirmed Day]]),MONTH(Incoming_Data[[#This Row],[Confirmed Day]]),1),"")</f>
        <v>41365</v>
      </c>
      <c r="U2859" s="12">
        <f>IF(ISNUMBER(Incoming_Data[[#This Row],[Completed Day]]),1,0)</f>
        <v>0</v>
      </c>
      <c r="V2859" s="12">
        <f>IF(ISNUMBER(Incoming_Data[[#This Row],[Confirmed Day]]),1,0)</f>
        <v>1</v>
      </c>
      <c r="X2859" t="s">
        <v>1576</v>
      </c>
      <c r="Y2859" s="36">
        <v>41411</v>
      </c>
    </row>
    <row r="2860" spans="2:25" x14ac:dyDescent="0.25">
      <c r="B2860" s="24" t="s">
        <v>36</v>
      </c>
      <c r="C2860" s="24" t="s">
        <v>22</v>
      </c>
      <c r="D2860" s="24" t="s">
        <v>2219</v>
      </c>
      <c r="E2860" s="24" t="s">
        <v>1904</v>
      </c>
      <c r="F2860" s="24" t="s">
        <v>1905</v>
      </c>
      <c r="G2860" s="36">
        <v>41389</v>
      </c>
      <c r="H2860" s="36">
        <v>41389</v>
      </c>
      <c r="I2860" s="12">
        <v>2</v>
      </c>
      <c r="J2860" s="12">
        <v>3</v>
      </c>
      <c r="K2860" s="12">
        <v>2</v>
      </c>
      <c r="L2860" s="24" t="s">
        <v>10597</v>
      </c>
      <c r="M2860" t="str">
        <f>VLOOKUP(LEFT(Incoming_Data[[#This Row],[Object ID]],1),Lookup[#All],2,FALSE)</f>
        <v>Service Request</v>
      </c>
      <c r="N2860" s="36">
        <f>IFERROR(VLOOKUP(Incoming_Data[[#This Row],[Object ID]],SP_Data[#All],2,FALSE),"")</f>
        <v>41389</v>
      </c>
      <c r="O2860" s="36">
        <f>IFERROR(VLOOKUP(Incoming_Data[[#This Row],[Object ID]],Finalized_Data[#All],2,FALSE),"")</f>
        <v>41425</v>
      </c>
      <c r="P28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0" s="6">
        <f>IFERROR(DATE(YEAR(Incoming_Data[[#This Row],[Incoming Day]]),MONTH(Incoming_Data[[#This Row],[Incoming Day]]),1),"")</f>
        <v>41365</v>
      </c>
      <c r="R2860" s="3">
        <f>DATE(YEAR(Incoming_Data[[#This Row],[Incoming Day]]),1,1)</f>
        <v>41275</v>
      </c>
      <c r="S2860" s="6">
        <f>IFERROR(DATE(YEAR(Incoming_Data[[#This Row],[Completed Day]]),MONTH(Incoming_Data[[#This Row],[Completed Day]]),1),"")</f>
        <v>41365</v>
      </c>
      <c r="T2860" s="6">
        <f>IFERROR(DATE(YEAR(Incoming_Data[[#This Row],[Confirmed Day]]),MONTH(Incoming_Data[[#This Row],[Confirmed Day]]),1),"")</f>
        <v>41395</v>
      </c>
      <c r="U2860" s="12">
        <f>IF(ISNUMBER(Incoming_Data[[#This Row],[Completed Day]]),1,0)</f>
        <v>1</v>
      </c>
      <c r="V2860" s="12">
        <f>IF(ISNUMBER(Incoming_Data[[#This Row],[Confirmed Day]]),1,0)</f>
        <v>1</v>
      </c>
      <c r="X2860" t="s">
        <v>12185</v>
      </c>
      <c r="Y2860" s="36">
        <v>41411</v>
      </c>
    </row>
    <row r="2861" spans="2:25" x14ac:dyDescent="0.25">
      <c r="B2861" s="24" t="s">
        <v>36</v>
      </c>
      <c r="C2861" s="24" t="s">
        <v>22</v>
      </c>
      <c r="D2861" s="24" t="s">
        <v>2219</v>
      </c>
      <c r="E2861" s="24" t="s">
        <v>1906</v>
      </c>
      <c r="F2861" s="24" t="s">
        <v>1907</v>
      </c>
      <c r="G2861" s="36">
        <v>41389</v>
      </c>
      <c r="H2861" s="36">
        <v>41389</v>
      </c>
      <c r="I2861" s="12">
        <v>3</v>
      </c>
      <c r="J2861" s="12">
        <v>3</v>
      </c>
      <c r="K2861" s="12">
        <v>3</v>
      </c>
      <c r="L2861" s="24" t="s">
        <v>10597</v>
      </c>
      <c r="M2861" t="str">
        <f>VLOOKUP(LEFT(Incoming_Data[[#This Row],[Object ID]],1),Lookup[#All],2,FALSE)</f>
        <v>Service Request</v>
      </c>
      <c r="N2861" s="36">
        <f>IFERROR(VLOOKUP(Incoming_Data[[#This Row],[Object ID]],SP_Data[#All],2,FALSE),"")</f>
        <v>41389</v>
      </c>
      <c r="O2861" s="36">
        <f>IFERROR(VLOOKUP(Incoming_Data[[#This Row],[Object ID]],Finalized_Data[#All],2,FALSE),"")</f>
        <v>41420</v>
      </c>
      <c r="P28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1" s="6">
        <f>IFERROR(DATE(YEAR(Incoming_Data[[#This Row],[Incoming Day]]),MONTH(Incoming_Data[[#This Row],[Incoming Day]]),1),"")</f>
        <v>41365</v>
      </c>
      <c r="R2861" s="3">
        <f>DATE(YEAR(Incoming_Data[[#This Row],[Incoming Day]]),1,1)</f>
        <v>41275</v>
      </c>
      <c r="S2861" s="6">
        <f>IFERROR(DATE(YEAR(Incoming_Data[[#This Row],[Completed Day]]),MONTH(Incoming_Data[[#This Row],[Completed Day]]),1),"")</f>
        <v>41365</v>
      </c>
      <c r="T2861" s="6">
        <f>IFERROR(DATE(YEAR(Incoming_Data[[#This Row],[Confirmed Day]]),MONTH(Incoming_Data[[#This Row],[Confirmed Day]]),1),"")</f>
        <v>41395</v>
      </c>
      <c r="U2861" s="12">
        <f>IF(ISNUMBER(Incoming_Data[[#This Row],[Completed Day]]),1,0)</f>
        <v>1</v>
      </c>
      <c r="V2861" s="12">
        <f>IF(ISNUMBER(Incoming_Data[[#This Row],[Confirmed Day]]),1,0)</f>
        <v>1</v>
      </c>
      <c r="X2861" t="s">
        <v>10688</v>
      </c>
      <c r="Y2861" s="36">
        <v>41411</v>
      </c>
    </row>
    <row r="2862" spans="2:25" x14ac:dyDescent="0.25">
      <c r="B2862" s="24" t="s">
        <v>36</v>
      </c>
      <c r="C2862" s="24" t="s">
        <v>22</v>
      </c>
      <c r="D2862" s="24" t="s">
        <v>2219</v>
      </c>
      <c r="E2862" s="24" t="s">
        <v>1908</v>
      </c>
      <c r="F2862" s="24" t="s">
        <v>1909</v>
      </c>
      <c r="G2862" s="36">
        <v>41390</v>
      </c>
      <c r="H2862" s="36">
        <v>41389</v>
      </c>
      <c r="I2862" s="12">
        <v>3</v>
      </c>
      <c r="J2862" s="12">
        <v>4</v>
      </c>
      <c r="K2862" s="12">
        <v>4</v>
      </c>
      <c r="L2862" s="24" t="s">
        <v>10597</v>
      </c>
      <c r="M2862" t="str">
        <f>VLOOKUP(LEFT(Incoming_Data[[#This Row],[Object ID]],1),Lookup[#All],2,FALSE)</f>
        <v>Service Request</v>
      </c>
      <c r="N2862" s="36">
        <f>IFERROR(VLOOKUP(Incoming_Data[[#This Row],[Object ID]],SP_Data[#All],2,FALSE),"")</f>
        <v>41390</v>
      </c>
      <c r="O2862" s="36">
        <f>IFERROR(VLOOKUP(Incoming_Data[[#This Row],[Object ID]],Finalized_Data[#All],2,FALSE),"")</f>
        <v>41390</v>
      </c>
      <c r="P28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2" s="6">
        <f>IFERROR(DATE(YEAR(Incoming_Data[[#This Row],[Incoming Day]]),MONTH(Incoming_Data[[#This Row],[Incoming Day]]),1),"")</f>
        <v>41365</v>
      </c>
      <c r="R2862" s="3">
        <f>DATE(YEAR(Incoming_Data[[#This Row],[Incoming Day]]),1,1)</f>
        <v>41275</v>
      </c>
      <c r="S2862" s="6">
        <f>IFERROR(DATE(YEAR(Incoming_Data[[#This Row],[Completed Day]]),MONTH(Incoming_Data[[#This Row],[Completed Day]]),1),"")</f>
        <v>41365</v>
      </c>
      <c r="T2862" s="6">
        <f>IFERROR(DATE(YEAR(Incoming_Data[[#This Row],[Confirmed Day]]),MONTH(Incoming_Data[[#This Row],[Confirmed Day]]),1),"")</f>
        <v>41365</v>
      </c>
      <c r="U2862" s="12">
        <f>IF(ISNUMBER(Incoming_Data[[#This Row],[Completed Day]]),1,0)</f>
        <v>1</v>
      </c>
      <c r="V2862" s="12">
        <f>IF(ISNUMBER(Incoming_Data[[#This Row],[Confirmed Day]]),1,0)</f>
        <v>1</v>
      </c>
      <c r="X2862" t="s">
        <v>1578</v>
      </c>
      <c r="Y2862" s="36">
        <v>41411</v>
      </c>
    </row>
    <row r="2863" spans="2:25" x14ac:dyDescent="0.25">
      <c r="B2863" s="24" t="s">
        <v>36</v>
      </c>
      <c r="C2863" s="24" t="s">
        <v>22</v>
      </c>
      <c r="D2863" s="24" t="s">
        <v>2219</v>
      </c>
      <c r="E2863" s="24" t="s">
        <v>1910</v>
      </c>
      <c r="F2863" s="24" t="s">
        <v>1911</v>
      </c>
      <c r="G2863" s="36">
        <v>41390</v>
      </c>
      <c r="H2863" s="36">
        <v>41389</v>
      </c>
      <c r="I2863" s="12">
        <v>3</v>
      </c>
      <c r="J2863" s="12">
        <v>3</v>
      </c>
      <c r="K2863" s="12">
        <v>3</v>
      </c>
      <c r="L2863" s="24" t="s">
        <v>10597</v>
      </c>
      <c r="M2863" t="str">
        <f>VLOOKUP(LEFT(Incoming_Data[[#This Row],[Object ID]],1),Lookup[#All],2,FALSE)</f>
        <v>Service Request</v>
      </c>
      <c r="N2863" s="36">
        <f>IFERROR(VLOOKUP(Incoming_Data[[#This Row],[Object ID]],SP_Data[#All],2,FALSE),"")</f>
        <v>41390</v>
      </c>
      <c r="O2863" s="36">
        <f>IFERROR(VLOOKUP(Incoming_Data[[#This Row],[Object ID]],Finalized_Data[#All],2,FALSE),"")</f>
        <v>41421</v>
      </c>
      <c r="P28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3" s="6">
        <f>IFERROR(DATE(YEAR(Incoming_Data[[#This Row],[Incoming Day]]),MONTH(Incoming_Data[[#This Row],[Incoming Day]]),1),"")</f>
        <v>41365</v>
      </c>
      <c r="R2863" s="3">
        <f>DATE(YEAR(Incoming_Data[[#This Row],[Incoming Day]]),1,1)</f>
        <v>41275</v>
      </c>
      <c r="S2863" s="6">
        <f>IFERROR(DATE(YEAR(Incoming_Data[[#This Row],[Completed Day]]),MONTH(Incoming_Data[[#This Row],[Completed Day]]),1),"")</f>
        <v>41365</v>
      </c>
      <c r="T2863" s="6">
        <f>IFERROR(DATE(YEAR(Incoming_Data[[#This Row],[Confirmed Day]]),MONTH(Incoming_Data[[#This Row],[Confirmed Day]]),1),"")</f>
        <v>41395</v>
      </c>
      <c r="U2863" s="12">
        <f>IF(ISNUMBER(Incoming_Data[[#This Row],[Completed Day]]),1,0)</f>
        <v>1</v>
      </c>
      <c r="V2863" s="12">
        <f>IF(ISNUMBER(Incoming_Data[[#This Row],[Confirmed Day]]),1,0)</f>
        <v>1</v>
      </c>
      <c r="X2863" t="s">
        <v>11052</v>
      </c>
      <c r="Y2863" s="36">
        <v>41418</v>
      </c>
    </row>
    <row r="2864" spans="2:25" x14ac:dyDescent="0.25">
      <c r="B2864" s="24" t="s">
        <v>36</v>
      </c>
      <c r="C2864" s="24" t="s">
        <v>22</v>
      </c>
      <c r="D2864" s="24" t="s">
        <v>2219</v>
      </c>
      <c r="E2864" s="24" t="s">
        <v>12574</v>
      </c>
      <c r="F2864" s="24" t="s">
        <v>409</v>
      </c>
      <c r="G2864" s="36">
        <v>41394</v>
      </c>
      <c r="H2864" s="36">
        <v>41394</v>
      </c>
      <c r="I2864" s="12">
        <v>3</v>
      </c>
      <c r="J2864" s="12">
        <v>3</v>
      </c>
      <c r="K2864" s="12">
        <v>3</v>
      </c>
      <c r="L2864" s="24" t="s">
        <v>10599</v>
      </c>
      <c r="M2864" t="str">
        <f>VLOOKUP(LEFT(Incoming_Data[[#This Row],[Object ID]],1),Lookup[#All],2,FALSE)</f>
        <v>Service Request</v>
      </c>
      <c r="N2864" s="36">
        <f>IFERROR(VLOOKUP(Incoming_Data[[#This Row],[Object ID]],SP_Data[#All],2,FALSE),"")</f>
        <v>41425</v>
      </c>
      <c r="O2864" s="36" t="str">
        <f>IFERROR(VLOOKUP(Incoming_Data[[#This Row],[Object ID]],Finalized_Data[#All],2,FALSE),"")</f>
        <v/>
      </c>
      <c r="P28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4" s="6">
        <f>IFERROR(DATE(YEAR(Incoming_Data[[#This Row],[Incoming Day]]),MONTH(Incoming_Data[[#This Row],[Incoming Day]]),1),"")</f>
        <v>41365</v>
      </c>
      <c r="R2864" s="3">
        <f>DATE(YEAR(Incoming_Data[[#This Row],[Incoming Day]]),1,1)</f>
        <v>41275</v>
      </c>
      <c r="S2864" s="6">
        <f>IFERROR(DATE(YEAR(Incoming_Data[[#This Row],[Completed Day]]),MONTH(Incoming_Data[[#This Row],[Completed Day]]),1),"")</f>
        <v>41395</v>
      </c>
      <c r="T2864" s="6" t="str">
        <f>IFERROR(DATE(YEAR(Incoming_Data[[#This Row],[Confirmed Day]]),MONTH(Incoming_Data[[#This Row],[Confirmed Day]]),1),"")</f>
        <v/>
      </c>
      <c r="U2864" s="12">
        <f>IF(ISNUMBER(Incoming_Data[[#This Row],[Completed Day]]),1,0)</f>
        <v>1</v>
      </c>
      <c r="V2864" s="12">
        <f>IF(ISNUMBER(Incoming_Data[[#This Row],[Confirmed Day]]),1,0)</f>
        <v>0</v>
      </c>
      <c r="X2864" t="s">
        <v>1579</v>
      </c>
      <c r="Y2864" s="36">
        <v>41412</v>
      </c>
    </row>
    <row r="2865" spans="2:25" x14ac:dyDescent="0.25">
      <c r="B2865" s="24" t="s">
        <v>36</v>
      </c>
      <c r="C2865" s="24" t="s">
        <v>22</v>
      </c>
      <c r="D2865" s="24" t="s">
        <v>2219</v>
      </c>
      <c r="E2865" s="24" t="s">
        <v>12575</v>
      </c>
      <c r="F2865" s="24" t="s">
        <v>10610</v>
      </c>
      <c r="G2865" s="36">
        <v>41395</v>
      </c>
      <c r="H2865" s="36">
        <v>41395</v>
      </c>
      <c r="I2865" s="12">
        <v>3</v>
      </c>
      <c r="J2865" s="12">
        <v>4</v>
      </c>
      <c r="K2865" s="12">
        <v>3</v>
      </c>
      <c r="L2865" s="24" t="s">
        <v>10602</v>
      </c>
      <c r="M2865" t="str">
        <f>VLOOKUP(LEFT(Incoming_Data[[#This Row],[Object ID]],1),Lookup[#All],2,FALSE)</f>
        <v>Service Request</v>
      </c>
      <c r="N2865" s="36">
        <f>IFERROR(VLOOKUP(Incoming_Data[[#This Row],[Object ID]],SP_Data[#All],2,FALSE),"")</f>
        <v>41428</v>
      </c>
      <c r="O2865" s="36" t="str">
        <f>IFERROR(VLOOKUP(Incoming_Data[[#This Row],[Object ID]],Finalized_Data[#All],2,FALSE),"")</f>
        <v/>
      </c>
      <c r="P28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5" s="6">
        <f>IFERROR(DATE(YEAR(Incoming_Data[[#This Row],[Incoming Day]]),MONTH(Incoming_Data[[#This Row],[Incoming Day]]),1),"")</f>
        <v>41395</v>
      </c>
      <c r="R2865" s="3">
        <f>DATE(YEAR(Incoming_Data[[#This Row],[Incoming Day]]),1,1)</f>
        <v>41275</v>
      </c>
      <c r="S2865" s="6">
        <f>IFERROR(DATE(YEAR(Incoming_Data[[#This Row],[Completed Day]]),MONTH(Incoming_Data[[#This Row],[Completed Day]]),1),"")</f>
        <v>41426</v>
      </c>
      <c r="T2865" s="6" t="str">
        <f>IFERROR(DATE(YEAR(Incoming_Data[[#This Row],[Confirmed Day]]),MONTH(Incoming_Data[[#This Row],[Confirmed Day]]),1),"")</f>
        <v/>
      </c>
      <c r="U2865" s="12">
        <f>IF(ISNUMBER(Incoming_Data[[#This Row],[Completed Day]]),1,0)</f>
        <v>1</v>
      </c>
      <c r="V2865" s="12">
        <f>IF(ISNUMBER(Incoming_Data[[#This Row],[Confirmed Day]]),1,0)</f>
        <v>0</v>
      </c>
      <c r="X2865" t="s">
        <v>10690</v>
      </c>
      <c r="Y2865" s="36">
        <v>41412</v>
      </c>
    </row>
    <row r="2866" spans="2:25" x14ac:dyDescent="0.25">
      <c r="B2866" s="24" t="s">
        <v>36</v>
      </c>
      <c r="C2866" s="24" t="s">
        <v>22</v>
      </c>
      <c r="D2866" s="24" t="s">
        <v>2219</v>
      </c>
      <c r="E2866" s="24" t="s">
        <v>1929</v>
      </c>
      <c r="F2866" s="24" t="s">
        <v>1930</v>
      </c>
      <c r="G2866" s="36">
        <v>41401</v>
      </c>
      <c r="H2866" s="36">
        <v>41401</v>
      </c>
      <c r="I2866" s="12">
        <v>3</v>
      </c>
      <c r="J2866" s="12">
        <v>4</v>
      </c>
      <c r="K2866" s="12">
        <v>3</v>
      </c>
      <c r="L2866" s="24" t="s">
        <v>10597</v>
      </c>
      <c r="M2866" t="str">
        <f>VLOOKUP(LEFT(Incoming_Data[[#This Row],[Object ID]],1),Lookup[#All],2,FALSE)</f>
        <v>Service Request</v>
      </c>
      <c r="N2866" s="36">
        <f>IFERROR(VLOOKUP(Incoming_Data[[#This Row],[Object ID]],SP_Data[#All],2,FALSE),"")</f>
        <v>41401</v>
      </c>
      <c r="O2866" s="36">
        <f>IFERROR(VLOOKUP(Incoming_Data[[#This Row],[Object ID]],Finalized_Data[#All],2,FALSE),"")</f>
        <v>41402</v>
      </c>
      <c r="P28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6" s="6">
        <f>IFERROR(DATE(YEAR(Incoming_Data[[#This Row],[Incoming Day]]),MONTH(Incoming_Data[[#This Row],[Incoming Day]]),1),"")</f>
        <v>41395</v>
      </c>
      <c r="R2866" s="3">
        <f>DATE(YEAR(Incoming_Data[[#This Row],[Incoming Day]]),1,1)</f>
        <v>41275</v>
      </c>
      <c r="S2866" s="6">
        <f>IFERROR(DATE(YEAR(Incoming_Data[[#This Row],[Completed Day]]),MONTH(Incoming_Data[[#This Row],[Completed Day]]),1),"")</f>
        <v>41395</v>
      </c>
      <c r="T2866" s="6">
        <f>IFERROR(DATE(YEAR(Incoming_Data[[#This Row],[Confirmed Day]]),MONTH(Incoming_Data[[#This Row],[Confirmed Day]]),1),"")</f>
        <v>41395</v>
      </c>
      <c r="U2866" s="12">
        <f>IF(ISNUMBER(Incoming_Data[[#This Row],[Completed Day]]),1,0)</f>
        <v>1</v>
      </c>
      <c r="V2866" s="12">
        <f>IF(ISNUMBER(Incoming_Data[[#This Row],[Confirmed Day]]),1,0)</f>
        <v>1</v>
      </c>
      <c r="X2866" t="s">
        <v>1290</v>
      </c>
      <c r="Y2866" s="36">
        <v>41412</v>
      </c>
    </row>
    <row r="2867" spans="2:25" x14ac:dyDescent="0.25">
      <c r="B2867" s="24" t="s">
        <v>36</v>
      </c>
      <c r="C2867" s="24" t="s">
        <v>22</v>
      </c>
      <c r="D2867" s="24" t="s">
        <v>2219</v>
      </c>
      <c r="E2867" s="24" t="s">
        <v>12576</v>
      </c>
      <c r="F2867" s="24" t="s">
        <v>409</v>
      </c>
      <c r="G2867" s="36">
        <v>41402</v>
      </c>
      <c r="H2867" s="36">
        <v>41402</v>
      </c>
      <c r="I2867" s="12">
        <v>3</v>
      </c>
      <c r="J2867" s="12">
        <v>3</v>
      </c>
      <c r="K2867" s="12">
        <v>3</v>
      </c>
      <c r="L2867" s="24" t="s">
        <v>10599</v>
      </c>
      <c r="M2867" t="str">
        <f>VLOOKUP(LEFT(Incoming_Data[[#This Row],[Object ID]],1),Lookup[#All],2,FALSE)</f>
        <v>Service Request</v>
      </c>
      <c r="N2867" s="36">
        <f>IFERROR(VLOOKUP(Incoming_Data[[#This Row],[Object ID]],SP_Data[#All],2,FALSE),"")</f>
        <v>41425</v>
      </c>
      <c r="O2867" s="36" t="str">
        <f>IFERROR(VLOOKUP(Incoming_Data[[#This Row],[Object ID]],Finalized_Data[#All],2,FALSE),"")</f>
        <v/>
      </c>
      <c r="P28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7" s="6">
        <f>IFERROR(DATE(YEAR(Incoming_Data[[#This Row],[Incoming Day]]),MONTH(Incoming_Data[[#This Row],[Incoming Day]]),1),"")</f>
        <v>41395</v>
      </c>
      <c r="R2867" s="3">
        <f>DATE(YEAR(Incoming_Data[[#This Row],[Incoming Day]]),1,1)</f>
        <v>41275</v>
      </c>
      <c r="S2867" s="6">
        <f>IFERROR(DATE(YEAR(Incoming_Data[[#This Row],[Completed Day]]),MONTH(Incoming_Data[[#This Row],[Completed Day]]),1),"")</f>
        <v>41395</v>
      </c>
      <c r="T2867" s="6" t="str">
        <f>IFERROR(DATE(YEAR(Incoming_Data[[#This Row],[Confirmed Day]]),MONTH(Incoming_Data[[#This Row],[Confirmed Day]]),1),"")</f>
        <v/>
      </c>
      <c r="U2867" s="12">
        <f>IF(ISNUMBER(Incoming_Data[[#This Row],[Completed Day]]),1,0)</f>
        <v>1</v>
      </c>
      <c r="V2867" s="12">
        <f>IF(ISNUMBER(Incoming_Data[[#This Row],[Confirmed Day]]),1,0)</f>
        <v>0</v>
      </c>
      <c r="X2867" t="s">
        <v>1292</v>
      </c>
      <c r="Y2867" s="36">
        <v>41412</v>
      </c>
    </row>
    <row r="2868" spans="2:25" x14ac:dyDescent="0.25">
      <c r="B2868" s="24" t="s">
        <v>36</v>
      </c>
      <c r="C2868" s="24" t="s">
        <v>22</v>
      </c>
      <c r="D2868" s="24" t="s">
        <v>2219</v>
      </c>
      <c r="E2868" s="24" t="s">
        <v>12577</v>
      </c>
      <c r="F2868" s="24" t="s">
        <v>12578</v>
      </c>
      <c r="G2868" s="36">
        <v>41408</v>
      </c>
      <c r="H2868" s="36">
        <v>41408</v>
      </c>
      <c r="I2868" s="12">
        <v>3</v>
      </c>
      <c r="J2868" s="12">
        <v>3</v>
      </c>
      <c r="K2868" s="12">
        <v>3</v>
      </c>
      <c r="L2868" s="24" t="s">
        <v>10602</v>
      </c>
      <c r="M2868" t="str">
        <f>VLOOKUP(LEFT(Incoming_Data[[#This Row],[Object ID]],1),Lookup[#All],2,FALSE)</f>
        <v>Service Request</v>
      </c>
      <c r="N2868" s="36" t="str">
        <f>IFERROR(VLOOKUP(Incoming_Data[[#This Row],[Object ID]],SP_Data[#All],2,FALSE),"")</f>
        <v/>
      </c>
      <c r="O2868" s="36" t="str">
        <f>IFERROR(VLOOKUP(Incoming_Data[[#This Row],[Object ID]],Finalized_Data[#All],2,FALSE),"")</f>
        <v/>
      </c>
      <c r="P28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8" s="6">
        <f>IFERROR(DATE(YEAR(Incoming_Data[[#This Row],[Incoming Day]]),MONTH(Incoming_Data[[#This Row],[Incoming Day]]),1),"")</f>
        <v>41395</v>
      </c>
      <c r="R2868" s="3">
        <f>DATE(YEAR(Incoming_Data[[#This Row],[Incoming Day]]),1,1)</f>
        <v>41275</v>
      </c>
      <c r="S2868" s="6" t="str">
        <f>IFERROR(DATE(YEAR(Incoming_Data[[#This Row],[Completed Day]]),MONTH(Incoming_Data[[#This Row],[Completed Day]]),1),"")</f>
        <v/>
      </c>
      <c r="T2868" s="6" t="str">
        <f>IFERROR(DATE(YEAR(Incoming_Data[[#This Row],[Confirmed Day]]),MONTH(Incoming_Data[[#This Row],[Confirmed Day]]),1),"")</f>
        <v/>
      </c>
      <c r="U2868" s="12">
        <f>IF(ISNUMBER(Incoming_Data[[#This Row],[Completed Day]]),1,0)</f>
        <v>0</v>
      </c>
      <c r="V2868" s="12">
        <f>IF(ISNUMBER(Incoming_Data[[#This Row],[Confirmed Day]]),1,0)</f>
        <v>0</v>
      </c>
      <c r="X2868" t="s">
        <v>10954</v>
      </c>
      <c r="Y2868" s="36">
        <v>41422</v>
      </c>
    </row>
    <row r="2869" spans="2:25" x14ac:dyDescent="0.25">
      <c r="B2869" s="24" t="s">
        <v>36</v>
      </c>
      <c r="C2869" s="24" t="s">
        <v>22</v>
      </c>
      <c r="D2869" s="24" t="s">
        <v>2219</v>
      </c>
      <c r="E2869" s="24" t="s">
        <v>12579</v>
      </c>
      <c r="F2869" s="24" t="s">
        <v>12580</v>
      </c>
      <c r="G2869" s="36">
        <v>41408</v>
      </c>
      <c r="H2869" s="36">
        <v>41408</v>
      </c>
      <c r="I2869" s="12">
        <v>4</v>
      </c>
      <c r="J2869" s="12">
        <v>4</v>
      </c>
      <c r="K2869" s="12">
        <v>4</v>
      </c>
      <c r="L2869" s="24" t="s">
        <v>10599</v>
      </c>
      <c r="M2869" t="str">
        <f>VLOOKUP(LEFT(Incoming_Data[[#This Row],[Object ID]],1),Lookup[#All],2,FALSE)</f>
        <v>Service Request</v>
      </c>
      <c r="N2869" s="36">
        <f>IFERROR(VLOOKUP(Incoming_Data[[#This Row],[Object ID]],SP_Data[#All],2,FALSE),"")</f>
        <v>41408</v>
      </c>
      <c r="O2869" s="36" t="str">
        <f>IFERROR(VLOOKUP(Incoming_Data[[#This Row],[Object ID]],Finalized_Data[#All],2,FALSE),"")</f>
        <v/>
      </c>
      <c r="P28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69" s="6">
        <f>IFERROR(DATE(YEAR(Incoming_Data[[#This Row],[Incoming Day]]),MONTH(Incoming_Data[[#This Row],[Incoming Day]]),1),"")</f>
        <v>41395</v>
      </c>
      <c r="R2869" s="3">
        <f>DATE(YEAR(Incoming_Data[[#This Row],[Incoming Day]]),1,1)</f>
        <v>41275</v>
      </c>
      <c r="S2869" s="6">
        <f>IFERROR(DATE(YEAR(Incoming_Data[[#This Row],[Completed Day]]),MONTH(Incoming_Data[[#This Row],[Completed Day]]),1),"")</f>
        <v>41395</v>
      </c>
      <c r="T2869" s="6" t="str">
        <f>IFERROR(DATE(YEAR(Incoming_Data[[#This Row],[Confirmed Day]]),MONTH(Incoming_Data[[#This Row],[Confirmed Day]]),1),"")</f>
        <v/>
      </c>
      <c r="U2869" s="12">
        <f>IF(ISNUMBER(Incoming_Data[[#This Row],[Completed Day]]),1,0)</f>
        <v>1</v>
      </c>
      <c r="V2869" s="12">
        <f>IF(ISNUMBER(Incoming_Data[[#This Row],[Confirmed Day]]),1,0)</f>
        <v>0</v>
      </c>
      <c r="X2869" t="s">
        <v>1294</v>
      </c>
      <c r="Y2869" s="36">
        <v>41416</v>
      </c>
    </row>
    <row r="2870" spans="2:25" x14ac:dyDescent="0.25">
      <c r="B2870" s="24" t="s">
        <v>36</v>
      </c>
      <c r="C2870" s="24" t="s">
        <v>22</v>
      </c>
      <c r="D2870" s="24" t="s">
        <v>2219</v>
      </c>
      <c r="E2870" s="24" t="s">
        <v>12581</v>
      </c>
      <c r="F2870" s="24" t="s">
        <v>12582</v>
      </c>
      <c r="G2870" s="36">
        <v>41408</v>
      </c>
      <c r="H2870" s="36">
        <v>41408</v>
      </c>
      <c r="I2870" s="12">
        <v>3</v>
      </c>
      <c r="J2870" s="12">
        <v>4</v>
      </c>
      <c r="K2870" s="12">
        <v>4</v>
      </c>
      <c r="L2870" s="24" t="s">
        <v>10599</v>
      </c>
      <c r="M2870" t="str">
        <f>VLOOKUP(LEFT(Incoming_Data[[#This Row],[Object ID]],1),Lookup[#All],2,FALSE)</f>
        <v>Service Request</v>
      </c>
      <c r="N2870" s="36">
        <f>IFERROR(VLOOKUP(Incoming_Data[[#This Row],[Object ID]],SP_Data[#All],2,FALSE),"")</f>
        <v>41408</v>
      </c>
      <c r="O2870" s="36" t="str">
        <f>IFERROR(VLOOKUP(Incoming_Data[[#This Row],[Object ID]],Finalized_Data[#All],2,FALSE),"")</f>
        <v/>
      </c>
      <c r="P28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0" s="6">
        <f>IFERROR(DATE(YEAR(Incoming_Data[[#This Row],[Incoming Day]]),MONTH(Incoming_Data[[#This Row],[Incoming Day]]),1),"")</f>
        <v>41395</v>
      </c>
      <c r="R2870" s="3">
        <f>DATE(YEAR(Incoming_Data[[#This Row],[Incoming Day]]),1,1)</f>
        <v>41275</v>
      </c>
      <c r="S2870" s="6">
        <f>IFERROR(DATE(YEAR(Incoming_Data[[#This Row],[Completed Day]]),MONTH(Incoming_Data[[#This Row],[Completed Day]]),1),"")</f>
        <v>41395</v>
      </c>
      <c r="T2870" s="6" t="str">
        <f>IFERROR(DATE(YEAR(Incoming_Data[[#This Row],[Confirmed Day]]),MONTH(Incoming_Data[[#This Row],[Confirmed Day]]),1),"")</f>
        <v/>
      </c>
      <c r="U2870" s="12">
        <f>IF(ISNUMBER(Incoming_Data[[#This Row],[Completed Day]]),1,0)</f>
        <v>1</v>
      </c>
      <c r="V2870" s="12">
        <f>IF(ISNUMBER(Incoming_Data[[#This Row],[Confirmed Day]]),1,0)</f>
        <v>0</v>
      </c>
      <c r="X2870" t="s">
        <v>2143</v>
      </c>
      <c r="Y2870" s="36">
        <v>41416</v>
      </c>
    </row>
    <row r="2871" spans="2:25" x14ac:dyDescent="0.25">
      <c r="B2871" s="24" t="s">
        <v>36</v>
      </c>
      <c r="C2871" s="24" t="s">
        <v>22</v>
      </c>
      <c r="D2871" s="24" t="s">
        <v>2219</v>
      </c>
      <c r="E2871" s="24" t="s">
        <v>12583</v>
      </c>
      <c r="F2871" s="24" t="s">
        <v>12584</v>
      </c>
      <c r="G2871" s="36">
        <v>41409</v>
      </c>
      <c r="H2871" s="36">
        <v>41409</v>
      </c>
      <c r="I2871" s="12">
        <v>2</v>
      </c>
      <c r="J2871" s="12">
        <v>2</v>
      </c>
      <c r="K2871" s="12">
        <v>2</v>
      </c>
      <c r="L2871" s="24" t="s">
        <v>10599</v>
      </c>
      <c r="M2871" t="str">
        <f>VLOOKUP(LEFT(Incoming_Data[[#This Row],[Object ID]],1),Lookup[#All],2,FALSE)</f>
        <v>Service Request</v>
      </c>
      <c r="N2871" s="36">
        <f>IFERROR(VLOOKUP(Incoming_Data[[#This Row],[Object ID]],SP_Data[#All],2,FALSE),"")</f>
        <v>41409</v>
      </c>
      <c r="O2871" s="36" t="str">
        <f>IFERROR(VLOOKUP(Incoming_Data[[#This Row],[Object ID]],Finalized_Data[#All],2,FALSE),"")</f>
        <v/>
      </c>
      <c r="P28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1" s="6">
        <f>IFERROR(DATE(YEAR(Incoming_Data[[#This Row],[Incoming Day]]),MONTH(Incoming_Data[[#This Row],[Incoming Day]]),1),"")</f>
        <v>41395</v>
      </c>
      <c r="R2871" s="3">
        <f>DATE(YEAR(Incoming_Data[[#This Row],[Incoming Day]]),1,1)</f>
        <v>41275</v>
      </c>
      <c r="S2871" s="6">
        <f>IFERROR(DATE(YEAR(Incoming_Data[[#This Row],[Completed Day]]),MONTH(Incoming_Data[[#This Row],[Completed Day]]),1),"")</f>
        <v>41395</v>
      </c>
      <c r="T2871" s="6" t="str">
        <f>IFERROR(DATE(YEAR(Incoming_Data[[#This Row],[Confirmed Day]]),MONTH(Incoming_Data[[#This Row],[Confirmed Day]]),1),"")</f>
        <v/>
      </c>
      <c r="U2871" s="12">
        <f>IF(ISNUMBER(Incoming_Data[[#This Row],[Completed Day]]),1,0)</f>
        <v>1</v>
      </c>
      <c r="V2871" s="12">
        <f>IF(ISNUMBER(Incoming_Data[[#This Row],[Confirmed Day]]),1,0)</f>
        <v>0</v>
      </c>
      <c r="X2871" t="s">
        <v>1296</v>
      </c>
      <c r="Y2871" s="36">
        <v>41417</v>
      </c>
    </row>
    <row r="2872" spans="2:25" x14ac:dyDescent="0.25">
      <c r="B2872" s="24" t="s">
        <v>36</v>
      </c>
      <c r="C2872" s="24" t="s">
        <v>22</v>
      </c>
      <c r="D2872" s="24" t="s">
        <v>2219</v>
      </c>
      <c r="E2872" s="24" t="s">
        <v>12585</v>
      </c>
      <c r="F2872" s="24" t="s">
        <v>12586</v>
      </c>
      <c r="G2872" s="36">
        <v>41417</v>
      </c>
      <c r="H2872" s="36">
        <v>41417</v>
      </c>
      <c r="I2872" s="12">
        <v>3</v>
      </c>
      <c r="J2872" s="12">
        <v>3</v>
      </c>
      <c r="K2872" s="12">
        <v>3</v>
      </c>
      <c r="L2872" s="24" t="s">
        <v>10599</v>
      </c>
      <c r="M2872" t="str">
        <f>VLOOKUP(LEFT(Incoming_Data[[#This Row],[Object ID]],1),Lookup[#All],2,FALSE)</f>
        <v>Service Request</v>
      </c>
      <c r="N2872" s="36">
        <f>IFERROR(VLOOKUP(Incoming_Data[[#This Row],[Object ID]],SP_Data[#All],2,FALSE),"")</f>
        <v>41417</v>
      </c>
      <c r="O2872" s="36" t="str">
        <f>IFERROR(VLOOKUP(Incoming_Data[[#This Row],[Object ID]],Finalized_Data[#All],2,FALSE),"")</f>
        <v/>
      </c>
      <c r="P28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2" s="6">
        <f>IFERROR(DATE(YEAR(Incoming_Data[[#This Row],[Incoming Day]]),MONTH(Incoming_Data[[#This Row],[Incoming Day]]),1),"")</f>
        <v>41395</v>
      </c>
      <c r="R2872" s="3">
        <f>DATE(YEAR(Incoming_Data[[#This Row],[Incoming Day]]),1,1)</f>
        <v>41275</v>
      </c>
      <c r="S2872" s="6">
        <f>IFERROR(DATE(YEAR(Incoming_Data[[#This Row],[Completed Day]]),MONTH(Incoming_Data[[#This Row],[Completed Day]]),1),"")</f>
        <v>41395</v>
      </c>
      <c r="T2872" s="6" t="str">
        <f>IFERROR(DATE(YEAR(Incoming_Data[[#This Row],[Confirmed Day]]),MONTH(Incoming_Data[[#This Row],[Confirmed Day]]),1),"")</f>
        <v/>
      </c>
      <c r="U2872" s="12">
        <f>IF(ISNUMBER(Incoming_Data[[#This Row],[Completed Day]]),1,0)</f>
        <v>1</v>
      </c>
      <c r="V2872" s="12">
        <f>IF(ISNUMBER(Incoming_Data[[#This Row],[Confirmed Day]]),1,0)</f>
        <v>0</v>
      </c>
      <c r="X2872" t="s">
        <v>1298</v>
      </c>
      <c r="Y2872" s="36">
        <v>41424</v>
      </c>
    </row>
    <row r="2873" spans="2:25" x14ac:dyDescent="0.25">
      <c r="B2873" s="24" t="s">
        <v>36</v>
      </c>
      <c r="C2873" s="24" t="s">
        <v>22</v>
      </c>
      <c r="D2873" s="24" t="s">
        <v>2219</v>
      </c>
      <c r="E2873" s="24" t="s">
        <v>12587</v>
      </c>
      <c r="F2873" s="24" t="s">
        <v>12588</v>
      </c>
      <c r="G2873" s="36">
        <v>41424</v>
      </c>
      <c r="H2873" s="36">
        <v>41424</v>
      </c>
      <c r="I2873" s="12">
        <v>3</v>
      </c>
      <c r="J2873" s="12">
        <v>3</v>
      </c>
      <c r="K2873" s="12">
        <v>3</v>
      </c>
      <c r="L2873" s="24" t="s">
        <v>10599</v>
      </c>
      <c r="M2873" t="str">
        <f>VLOOKUP(LEFT(Incoming_Data[[#This Row],[Object ID]],1),Lookup[#All],2,FALSE)</f>
        <v>Service Request</v>
      </c>
      <c r="N2873" s="36">
        <f>IFERROR(VLOOKUP(Incoming_Data[[#This Row],[Object ID]],SP_Data[#All],2,FALSE),"")</f>
        <v>41424</v>
      </c>
      <c r="O2873" s="36" t="str">
        <f>IFERROR(VLOOKUP(Incoming_Data[[#This Row],[Object ID]],Finalized_Data[#All],2,FALSE),"")</f>
        <v/>
      </c>
      <c r="P28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3" s="6">
        <f>IFERROR(DATE(YEAR(Incoming_Data[[#This Row],[Incoming Day]]),MONTH(Incoming_Data[[#This Row],[Incoming Day]]),1),"")</f>
        <v>41395</v>
      </c>
      <c r="R2873" s="3">
        <f>DATE(YEAR(Incoming_Data[[#This Row],[Incoming Day]]),1,1)</f>
        <v>41275</v>
      </c>
      <c r="S2873" s="6">
        <f>IFERROR(DATE(YEAR(Incoming_Data[[#This Row],[Completed Day]]),MONTH(Incoming_Data[[#This Row],[Completed Day]]),1),"")</f>
        <v>41395</v>
      </c>
      <c r="T2873" s="6" t="str">
        <f>IFERROR(DATE(YEAR(Incoming_Data[[#This Row],[Confirmed Day]]),MONTH(Incoming_Data[[#This Row],[Confirmed Day]]),1),"")</f>
        <v/>
      </c>
      <c r="U2873" s="12">
        <f>IF(ISNUMBER(Incoming_Data[[#This Row],[Completed Day]]),1,0)</f>
        <v>1</v>
      </c>
      <c r="V2873" s="12">
        <f>IF(ISNUMBER(Incoming_Data[[#This Row],[Confirmed Day]]),1,0)</f>
        <v>0</v>
      </c>
      <c r="X2873" t="s">
        <v>10692</v>
      </c>
      <c r="Y2873" s="36">
        <v>41414</v>
      </c>
    </row>
    <row r="2874" spans="2:25" x14ac:dyDescent="0.25">
      <c r="B2874" s="24" t="s">
        <v>36</v>
      </c>
      <c r="C2874" s="24" t="s">
        <v>22</v>
      </c>
      <c r="D2874" s="24" t="s">
        <v>2219</v>
      </c>
      <c r="E2874" s="24" t="s">
        <v>12589</v>
      </c>
      <c r="F2874" s="24" t="s">
        <v>12590</v>
      </c>
      <c r="G2874" s="36">
        <v>41426</v>
      </c>
      <c r="H2874" s="36">
        <v>41425</v>
      </c>
      <c r="I2874" s="12">
        <v>3</v>
      </c>
      <c r="J2874" s="12">
        <v>3</v>
      </c>
      <c r="K2874" s="12">
        <v>3</v>
      </c>
      <c r="L2874" s="24" t="s">
        <v>10602</v>
      </c>
      <c r="M2874" t="str">
        <f>VLOOKUP(LEFT(Incoming_Data[[#This Row],[Object ID]],1),Lookup[#All],2,FALSE)</f>
        <v>Service Request</v>
      </c>
      <c r="N2874" s="36">
        <f>IFERROR(VLOOKUP(Incoming_Data[[#This Row],[Object ID]],SP_Data[#All],2,FALSE),"")</f>
        <v>41428</v>
      </c>
      <c r="O2874" s="36" t="str">
        <f>IFERROR(VLOOKUP(Incoming_Data[[#This Row],[Object ID]],Finalized_Data[#All],2,FALSE),"")</f>
        <v/>
      </c>
      <c r="P28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4" s="6">
        <f>IFERROR(DATE(YEAR(Incoming_Data[[#This Row],[Incoming Day]]),MONTH(Incoming_Data[[#This Row],[Incoming Day]]),1),"")</f>
        <v>41426</v>
      </c>
      <c r="R2874" s="3">
        <f>DATE(YEAR(Incoming_Data[[#This Row],[Incoming Day]]),1,1)</f>
        <v>41275</v>
      </c>
      <c r="S2874" s="6">
        <f>IFERROR(DATE(YEAR(Incoming_Data[[#This Row],[Completed Day]]),MONTH(Incoming_Data[[#This Row],[Completed Day]]),1),"")</f>
        <v>41426</v>
      </c>
      <c r="T2874" s="6" t="str">
        <f>IFERROR(DATE(YEAR(Incoming_Data[[#This Row],[Confirmed Day]]),MONTH(Incoming_Data[[#This Row],[Confirmed Day]]),1),"")</f>
        <v/>
      </c>
      <c r="U2874" s="12">
        <f>IF(ISNUMBER(Incoming_Data[[#This Row],[Completed Day]]),1,0)</f>
        <v>1</v>
      </c>
      <c r="V2874" s="12">
        <f>IF(ISNUMBER(Incoming_Data[[#This Row],[Confirmed Day]]),1,0)</f>
        <v>0</v>
      </c>
      <c r="X2874" t="s">
        <v>1581</v>
      </c>
      <c r="Y2874" s="36">
        <v>41414</v>
      </c>
    </row>
    <row r="2875" spans="2:25" x14ac:dyDescent="0.25">
      <c r="B2875" s="24" t="s">
        <v>36</v>
      </c>
      <c r="C2875" s="24" t="s">
        <v>22</v>
      </c>
      <c r="D2875" s="24" t="s">
        <v>2219</v>
      </c>
      <c r="E2875" s="24" t="s">
        <v>12591</v>
      </c>
      <c r="F2875" s="24" t="s">
        <v>12592</v>
      </c>
      <c r="G2875" s="36">
        <v>41290</v>
      </c>
      <c r="H2875" s="36">
        <v>41290</v>
      </c>
      <c r="I2875" s="12">
        <v>3</v>
      </c>
      <c r="J2875" s="12">
        <v>3</v>
      </c>
      <c r="K2875" s="12">
        <v>3</v>
      </c>
      <c r="L2875" s="24" t="s">
        <v>10625</v>
      </c>
      <c r="M2875" t="str">
        <f>VLOOKUP(LEFT(Incoming_Data[[#This Row],[Object ID]],1),Lookup[#All],2,FALSE)</f>
        <v>Incident</v>
      </c>
      <c r="N2875" s="36">
        <f>IFERROR(VLOOKUP(Incoming_Data[[#This Row],[Object ID]],SP_Data[#All],2,FALSE),"")</f>
        <v>41418</v>
      </c>
      <c r="O2875" s="36" t="str">
        <f>IFERROR(VLOOKUP(Incoming_Data[[#This Row],[Object ID]],Finalized_Data[#All],2,FALSE),"")</f>
        <v/>
      </c>
      <c r="P28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5" s="6">
        <f>IFERROR(DATE(YEAR(Incoming_Data[[#This Row],[Incoming Day]]),MONTH(Incoming_Data[[#This Row],[Incoming Day]]),1),"")</f>
        <v>41275</v>
      </c>
      <c r="R2875" s="3">
        <f>DATE(YEAR(Incoming_Data[[#This Row],[Incoming Day]]),1,1)</f>
        <v>41275</v>
      </c>
      <c r="S2875" s="6">
        <f>IFERROR(DATE(YEAR(Incoming_Data[[#This Row],[Completed Day]]),MONTH(Incoming_Data[[#This Row],[Completed Day]]),1),"")</f>
        <v>41395</v>
      </c>
      <c r="T2875" s="6" t="str">
        <f>IFERROR(DATE(YEAR(Incoming_Data[[#This Row],[Confirmed Day]]),MONTH(Incoming_Data[[#This Row],[Confirmed Day]]),1),"")</f>
        <v/>
      </c>
      <c r="U2875" s="12">
        <f>IF(ISNUMBER(Incoming_Data[[#This Row],[Completed Day]]),1,0)</f>
        <v>1</v>
      </c>
      <c r="V2875" s="12">
        <f>IF(ISNUMBER(Incoming_Data[[#This Row],[Confirmed Day]]),1,0)</f>
        <v>0</v>
      </c>
      <c r="X2875" t="s">
        <v>12062</v>
      </c>
      <c r="Y2875" s="36">
        <v>41425</v>
      </c>
    </row>
    <row r="2876" spans="2:25" x14ac:dyDescent="0.25">
      <c r="B2876" s="24" t="s">
        <v>36</v>
      </c>
      <c r="C2876" s="24" t="s">
        <v>22</v>
      </c>
      <c r="D2876" s="24" t="s">
        <v>2219</v>
      </c>
      <c r="E2876" s="24" t="s">
        <v>12593</v>
      </c>
      <c r="F2876" s="24" t="s">
        <v>12594</v>
      </c>
      <c r="G2876" s="36">
        <v>41313</v>
      </c>
      <c r="H2876" s="36">
        <v>41313</v>
      </c>
      <c r="I2876" s="12">
        <v>3</v>
      </c>
      <c r="J2876" s="12">
        <v>3</v>
      </c>
      <c r="K2876" s="12">
        <v>3</v>
      </c>
      <c r="L2876" s="24" t="s">
        <v>10625</v>
      </c>
      <c r="M2876" t="str">
        <f>VLOOKUP(LEFT(Incoming_Data[[#This Row],[Object ID]],1),Lookup[#All],2,FALSE)</f>
        <v>Incident</v>
      </c>
      <c r="N2876" s="36">
        <f>IFERROR(VLOOKUP(Incoming_Data[[#This Row],[Object ID]],SP_Data[#All],2,FALSE),"")</f>
        <v>41393</v>
      </c>
      <c r="O2876" s="36" t="str">
        <f>IFERROR(VLOOKUP(Incoming_Data[[#This Row],[Object ID]],Finalized_Data[#All],2,FALSE),"")</f>
        <v/>
      </c>
      <c r="P28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6" s="6">
        <f>IFERROR(DATE(YEAR(Incoming_Data[[#This Row],[Incoming Day]]),MONTH(Incoming_Data[[#This Row],[Incoming Day]]),1),"")</f>
        <v>41306</v>
      </c>
      <c r="R2876" s="3">
        <f>DATE(YEAR(Incoming_Data[[#This Row],[Incoming Day]]),1,1)</f>
        <v>41275</v>
      </c>
      <c r="S2876" s="6">
        <f>IFERROR(DATE(YEAR(Incoming_Data[[#This Row],[Completed Day]]),MONTH(Incoming_Data[[#This Row],[Completed Day]]),1),"")</f>
        <v>41365</v>
      </c>
      <c r="T2876" s="6" t="str">
        <f>IFERROR(DATE(YEAR(Incoming_Data[[#This Row],[Confirmed Day]]),MONTH(Incoming_Data[[#This Row],[Confirmed Day]]),1),"")</f>
        <v/>
      </c>
      <c r="U2876" s="12">
        <f>IF(ISNUMBER(Incoming_Data[[#This Row],[Completed Day]]),1,0)</f>
        <v>1</v>
      </c>
      <c r="V2876" s="12">
        <f>IF(ISNUMBER(Incoming_Data[[#This Row],[Confirmed Day]]),1,0)</f>
        <v>0</v>
      </c>
      <c r="X2876" t="s">
        <v>12500</v>
      </c>
      <c r="Y2876" s="36">
        <v>41417</v>
      </c>
    </row>
    <row r="2877" spans="2:25" x14ac:dyDescent="0.25">
      <c r="B2877" s="24" t="s">
        <v>36</v>
      </c>
      <c r="C2877" s="24" t="s">
        <v>22</v>
      </c>
      <c r="D2877" s="24" t="s">
        <v>2219</v>
      </c>
      <c r="E2877" s="24" t="s">
        <v>10352</v>
      </c>
      <c r="F2877" s="24" t="s">
        <v>12595</v>
      </c>
      <c r="G2877" s="36">
        <v>41317</v>
      </c>
      <c r="H2877" s="36">
        <v>41317</v>
      </c>
      <c r="I2877" s="12">
        <v>3</v>
      </c>
      <c r="J2877" s="12">
        <v>3</v>
      </c>
      <c r="K2877" s="12">
        <v>3</v>
      </c>
      <c r="L2877" s="24" t="s">
        <v>10597</v>
      </c>
      <c r="M2877" t="str">
        <f>VLOOKUP(LEFT(Incoming_Data[[#This Row],[Object ID]],1),Lookup[#All],2,FALSE)</f>
        <v>Incident</v>
      </c>
      <c r="N2877" s="36">
        <f>IFERROR(VLOOKUP(Incoming_Data[[#This Row],[Object ID]],SP_Data[#All],2,FALSE),"")</f>
        <v>41352</v>
      </c>
      <c r="O2877" s="36">
        <f>IFERROR(VLOOKUP(Incoming_Data[[#This Row],[Object ID]],Finalized_Data[#All],2,FALSE),"")</f>
        <v>41354</v>
      </c>
      <c r="P28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7" s="6">
        <f>IFERROR(DATE(YEAR(Incoming_Data[[#This Row],[Incoming Day]]),MONTH(Incoming_Data[[#This Row],[Incoming Day]]),1),"")</f>
        <v>41306</v>
      </c>
      <c r="R2877" s="3">
        <f>DATE(YEAR(Incoming_Data[[#This Row],[Incoming Day]]),1,1)</f>
        <v>41275</v>
      </c>
      <c r="S2877" s="6">
        <f>IFERROR(DATE(YEAR(Incoming_Data[[#This Row],[Completed Day]]),MONTH(Incoming_Data[[#This Row],[Completed Day]]),1),"")</f>
        <v>41334</v>
      </c>
      <c r="T2877" s="6">
        <f>IFERROR(DATE(YEAR(Incoming_Data[[#This Row],[Confirmed Day]]),MONTH(Incoming_Data[[#This Row],[Confirmed Day]]),1),"")</f>
        <v>41334</v>
      </c>
      <c r="U2877" s="12">
        <f>IF(ISNUMBER(Incoming_Data[[#This Row],[Completed Day]]),1,0)</f>
        <v>1</v>
      </c>
      <c r="V2877" s="12">
        <f>IF(ISNUMBER(Incoming_Data[[#This Row],[Confirmed Day]]),1,0)</f>
        <v>1</v>
      </c>
      <c r="X2877" t="s">
        <v>1729</v>
      </c>
      <c r="Y2877" s="36">
        <v>41418</v>
      </c>
    </row>
    <row r="2878" spans="2:25" x14ac:dyDescent="0.25">
      <c r="B2878" s="24" t="s">
        <v>36</v>
      </c>
      <c r="C2878" s="24" t="s">
        <v>22</v>
      </c>
      <c r="D2878" s="24" t="s">
        <v>2219</v>
      </c>
      <c r="E2878" s="24" t="s">
        <v>10083</v>
      </c>
      <c r="F2878" s="24" t="s">
        <v>12596</v>
      </c>
      <c r="G2878" s="36">
        <v>41323</v>
      </c>
      <c r="H2878" s="36">
        <v>41323</v>
      </c>
      <c r="I2878" s="12">
        <v>3</v>
      </c>
      <c r="J2878" s="12">
        <v>3</v>
      </c>
      <c r="K2878" s="12">
        <v>3</v>
      </c>
      <c r="L2878" s="24" t="s">
        <v>10597</v>
      </c>
      <c r="M2878" t="str">
        <f>VLOOKUP(LEFT(Incoming_Data[[#This Row],[Object ID]],1),Lookup[#All],2,FALSE)</f>
        <v>Incident</v>
      </c>
      <c r="N2878" s="36">
        <f>IFERROR(VLOOKUP(Incoming_Data[[#This Row],[Object ID]],SP_Data[#All],2,FALSE),"")</f>
        <v>41353</v>
      </c>
      <c r="O2878" s="36">
        <f>IFERROR(VLOOKUP(Incoming_Data[[#This Row],[Object ID]],Finalized_Data[#All],2,FALSE),"")</f>
        <v>41384</v>
      </c>
      <c r="P28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8" s="6">
        <f>IFERROR(DATE(YEAR(Incoming_Data[[#This Row],[Incoming Day]]),MONTH(Incoming_Data[[#This Row],[Incoming Day]]),1),"")</f>
        <v>41306</v>
      </c>
      <c r="R2878" s="3">
        <f>DATE(YEAR(Incoming_Data[[#This Row],[Incoming Day]]),1,1)</f>
        <v>41275</v>
      </c>
      <c r="S2878" s="6">
        <f>IFERROR(DATE(YEAR(Incoming_Data[[#This Row],[Completed Day]]),MONTH(Incoming_Data[[#This Row],[Completed Day]]),1),"")</f>
        <v>41334</v>
      </c>
      <c r="T2878" s="6">
        <f>IFERROR(DATE(YEAR(Incoming_Data[[#This Row],[Confirmed Day]]),MONTH(Incoming_Data[[#This Row],[Confirmed Day]]),1),"")</f>
        <v>41365</v>
      </c>
      <c r="U2878" s="12">
        <f>IF(ISNUMBER(Incoming_Data[[#This Row],[Completed Day]]),1,0)</f>
        <v>1</v>
      </c>
      <c r="V2878" s="12">
        <f>IF(ISNUMBER(Incoming_Data[[#This Row],[Confirmed Day]]),1,0)</f>
        <v>1</v>
      </c>
      <c r="X2878" t="s">
        <v>10816</v>
      </c>
      <c r="Y2878" s="36">
        <v>41415</v>
      </c>
    </row>
    <row r="2879" spans="2:25" x14ac:dyDescent="0.25">
      <c r="B2879" s="24" t="s">
        <v>36</v>
      </c>
      <c r="C2879" s="24" t="s">
        <v>22</v>
      </c>
      <c r="D2879" s="24" t="s">
        <v>2219</v>
      </c>
      <c r="E2879" s="24" t="s">
        <v>8100</v>
      </c>
      <c r="F2879" s="24" t="s">
        <v>8101</v>
      </c>
      <c r="G2879" s="36">
        <v>41339</v>
      </c>
      <c r="H2879" s="36">
        <v>41339</v>
      </c>
      <c r="I2879" s="12">
        <v>3</v>
      </c>
      <c r="J2879" s="12">
        <v>3</v>
      </c>
      <c r="K2879" s="12">
        <v>3</v>
      </c>
      <c r="L2879" s="24" t="s">
        <v>10597</v>
      </c>
      <c r="M2879" t="str">
        <f>VLOOKUP(LEFT(Incoming_Data[[#This Row],[Object ID]],1),Lookup[#All],2,FALSE)</f>
        <v>Incident</v>
      </c>
      <c r="N2879" s="36">
        <f>IFERROR(VLOOKUP(Incoming_Data[[#This Row],[Object ID]],SP_Data[#All],2,FALSE),"")</f>
        <v>41368</v>
      </c>
      <c r="O2879" s="36">
        <f>IFERROR(VLOOKUP(Incoming_Data[[#This Row],[Object ID]],Finalized_Data[#All],2,FALSE),"")</f>
        <v>41425</v>
      </c>
      <c r="P28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79" s="6">
        <f>IFERROR(DATE(YEAR(Incoming_Data[[#This Row],[Incoming Day]]),MONTH(Incoming_Data[[#This Row],[Incoming Day]]),1),"")</f>
        <v>41334</v>
      </c>
      <c r="R2879" s="3">
        <f>DATE(YEAR(Incoming_Data[[#This Row],[Incoming Day]]),1,1)</f>
        <v>41275</v>
      </c>
      <c r="S2879" s="6">
        <f>IFERROR(DATE(YEAR(Incoming_Data[[#This Row],[Completed Day]]),MONTH(Incoming_Data[[#This Row],[Completed Day]]),1),"")</f>
        <v>41365</v>
      </c>
      <c r="T2879" s="6">
        <f>IFERROR(DATE(YEAR(Incoming_Data[[#This Row],[Confirmed Day]]),MONTH(Incoming_Data[[#This Row],[Confirmed Day]]),1),"")</f>
        <v>41395</v>
      </c>
      <c r="U2879" s="12">
        <f>IF(ISNUMBER(Incoming_Data[[#This Row],[Completed Day]]),1,0)</f>
        <v>1</v>
      </c>
      <c r="V2879" s="12">
        <f>IF(ISNUMBER(Incoming_Data[[#This Row],[Confirmed Day]]),1,0)</f>
        <v>1</v>
      </c>
      <c r="X2879" t="s">
        <v>12469</v>
      </c>
      <c r="Y2879" s="36">
        <v>41423</v>
      </c>
    </row>
    <row r="2880" spans="2:25" x14ac:dyDescent="0.25">
      <c r="B2880" s="24" t="s">
        <v>36</v>
      </c>
      <c r="C2880" s="24" t="s">
        <v>22</v>
      </c>
      <c r="D2880" s="24" t="s">
        <v>2219</v>
      </c>
      <c r="E2880" s="24" t="s">
        <v>7856</v>
      </c>
      <c r="F2880" s="24" t="s">
        <v>12597</v>
      </c>
      <c r="G2880" s="36">
        <v>41347</v>
      </c>
      <c r="H2880" s="36">
        <v>41347</v>
      </c>
      <c r="I2880" s="12">
        <v>3</v>
      </c>
      <c r="J2880" s="12">
        <v>3</v>
      </c>
      <c r="K2880" s="12">
        <v>3</v>
      </c>
      <c r="L2880" s="24" t="s">
        <v>10597</v>
      </c>
      <c r="M2880" t="str">
        <f>VLOOKUP(LEFT(Incoming_Data[[#This Row],[Object ID]],1),Lookup[#All],2,FALSE)</f>
        <v>Incident</v>
      </c>
      <c r="N2880" s="36">
        <f>IFERROR(VLOOKUP(Incoming_Data[[#This Row],[Object ID]],SP_Data[#All],2,FALSE),"")</f>
        <v>41353</v>
      </c>
      <c r="O2880" s="36">
        <f>IFERROR(VLOOKUP(Incoming_Data[[#This Row],[Object ID]],Finalized_Data[#All],2,FALSE),"")</f>
        <v>41425</v>
      </c>
      <c r="P28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0" s="6">
        <f>IFERROR(DATE(YEAR(Incoming_Data[[#This Row],[Incoming Day]]),MONTH(Incoming_Data[[#This Row],[Incoming Day]]),1),"")</f>
        <v>41334</v>
      </c>
      <c r="R2880" s="3">
        <f>DATE(YEAR(Incoming_Data[[#This Row],[Incoming Day]]),1,1)</f>
        <v>41275</v>
      </c>
      <c r="S2880" s="6">
        <f>IFERROR(DATE(YEAR(Incoming_Data[[#This Row],[Completed Day]]),MONTH(Incoming_Data[[#This Row],[Completed Day]]),1),"")</f>
        <v>41334</v>
      </c>
      <c r="T2880" s="6">
        <f>IFERROR(DATE(YEAR(Incoming_Data[[#This Row],[Confirmed Day]]),MONTH(Incoming_Data[[#This Row],[Confirmed Day]]),1),"")</f>
        <v>41395</v>
      </c>
      <c r="U2880" s="12">
        <f>IF(ISNUMBER(Incoming_Data[[#This Row],[Completed Day]]),1,0)</f>
        <v>1</v>
      </c>
      <c r="V2880" s="12">
        <f>IF(ISNUMBER(Incoming_Data[[#This Row],[Confirmed Day]]),1,0)</f>
        <v>1</v>
      </c>
      <c r="X2880" t="s">
        <v>10694</v>
      </c>
      <c r="Y2880" s="36">
        <v>41415</v>
      </c>
    </row>
    <row r="2881" spans="2:25" x14ac:dyDescent="0.25">
      <c r="B2881" s="24" t="s">
        <v>36</v>
      </c>
      <c r="C2881" s="24" t="s">
        <v>22</v>
      </c>
      <c r="D2881" s="24" t="s">
        <v>2219</v>
      </c>
      <c r="E2881" s="24" t="s">
        <v>7512</v>
      </c>
      <c r="F2881" s="24" t="s">
        <v>12598</v>
      </c>
      <c r="G2881" s="36">
        <v>41351</v>
      </c>
      <c r="H2881" s="36">
        <v>41351</v>
      </c>
      <c r="I2881" s="12">
        <v>3</v>
      </c>
      <c r="J2881" s="12">
        <v>3</v>
      </c>
      <c r="K2881" s="12">
        <v>3</v>
      </c>
      <c r="L2881" s="24" t="s">
        <v>10597</v>
      </c>
      <c r="M2881" t="str">
        <f>VLOOKUP(LEFT(Incoming_Data[[#This Row],[Object ID]],1),Lookup[#All],2,FALSE)</f>
        <v>Incident</v>
      </c>
      <c r="N2881" s="36">
        <f>IFERROR(VLOOKUP(Incoming_Data[[#This Row],[Object ID]],SP_Data[#All],2,FALSE),"")</f>
        <v>41353</v>
      </c>
      <c r="O2881" s="36">
        <f>IFERROR(VLOOKUP(Incoming_Data[[#This Row],[Object ID]],Finalized_Data[#All],2,FALSE),"")</f>
        <v>41384</v>
      </c>
      <c r="P28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1" s="6">
        <f>IFERROR(DATE(YEAR(Incoming_Data[[#This Row],[Incoming Day]]),MONTH(Incoming_Data[[#This Row],[Incoming Day]]),1),"")</f>
        <v>41334</v>
      </c>
      <c r="R2881" s="3">
        <f>DATE(YEAR(Incoming_Data[[#This Row],[Incoming Day]]),1,1)</f>
        <v>41275</v>
      </c>
      <c r="S2881" s="6">
        <f>IFERROR(DATE(YEAR(Incoming_Data[[#This Row],[Completed Day]]),MONTH(Incoming_Data[[#This Row],[Completed Day]]),1),"")</f>
        <v>41334</v>
      </c>
      <c r="T2881" s="6">
        <f>IFERROR(DATE(YEAR(Incoming_Data[[#This Row],[Confirmed Day]]),MONTH(Incoming_Data[[#This Row],[Confirmed Day]]),1),"")</f>
        <v>41365</v>
      </c>
      <c r="U2881" s="12">
        <f>IF(ISNUMBER(Incoming_Data[[#This Row],[Completed Day]]),1,0)</f>
        <v>1</v>
      </c>
      <c r="V2881" s="12">
        <f>IF(ISNUMBER(Incoming_Data[[#This Row],[Confirmed Day]]),1,0)</f>
        <v>1</v>
      </c>
      <c r="X2881" t="s">
        <v>12187</v>
      </c>
      <c r="Y2881" s="36">
        <v>41415</v>
      </c>
    </row>
    <row r="2882" spans="2:25" x14ac:dyDescent="0.25">
      <c r="B2882" s="24" t="s">
        <v>36</v>
      </c>
      <c r="C2882" s="24" t="s">
        <v>22</v>
      </c>
      <c r="D2882" s="24" t="s">
        <v>2219</v>
      </c>
      <c r="E2882" s="24" t="s">
        <v>12599</v>
      </c>
      <c r="F2882" s="24" t="s">
        <v>12600</v>
      </c>
      <c r="G2882" s="36">
        <v>41352</v>
      </c>
      <c r="H2882" s="36">
        <v>41352</v>
      </c>
      <c r="I2882" s="12">
        <v>3</v>
      </c>
      <c r="J2882" s="12">
        <v>3</v>
      </c>
      <c r="K2882" s="12">
        <v>3</v>
      </c>
      <c r="L2882" s="24" t="s">
        <v>10625</v>
      </c>
      <c r="M2882" t="str">
        <f>VLOOKUP(LEFT(Incoming_Data[[#This Row],[Object ID]],1),Lookup[#All],2,FALSE)</f>
        <v>Incident</v>
      </c>
      <c r="N2882" s="36">
        <f>IFERROR(VLOOKUP(Incoming_Data[[#This Row],[Object ID]],SP_Data[#All],2,FALSE),"")</f>
        <v>41414</v>
      </c>
      <c r="O2882" s="36" t="str">
        <f>IFERROR(VLOOKUP(Incoming_Data[[#This Row],[Object ID]],Finalized_Data[#All],2,FALSE),"")</f>
        <v/>
      </c>
      <c r="P28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2" s="6">
        <f>IFERROR(DATE(YEAR(Incoming_Data[[#This Row],[Incoming Day]]),MONTH(Incoming_Data[[#This Row],[Incoming Day]]),1),"")</f>
        <v>41334</v>
      </c>
      <c r="R2882" s="3">
        <f>DATE(YEAR(Incoming_Data[[#This Row],[Incoming Day]]),1,1)</f>
        <v>41275</v>
      </c>
      <c r="S2882" s="6">
        <f>IFERROR(DATE(YEAR(Incoming_Data[[#This Row],[Completed Day]]),MONTH(Incoming_Data[[#This Row],[Completed Day]]),1),"")</f>
        <v>41395</v>
      </c>
      <c r="T2882" s="6" t="str">
        <f>IFERROR(DATE(YEAR(Incoming_Data[[#This Row],[Confirmed Day]]),MONTH(Incoming_Data[[#This Row],[Confirmed Day]]),1),"")</f>
        <v/>
      </c>
      <c r="U2882" s="12">
        <f>IF(ISNUMBER(Incoming_Data[[#This Row],[Completed Day]]),1,0)</f>
        <v>1</v>
      </c>
      <c r="V2882" s="12">
        <f>IF(ISNUMBER(Incoming_Data[[#This Row],[Confirmed Day]]),1,0)</f>
        <v>0</v>
      </c>
      <c r="X2882" t="s">
        <v>11489</v>
      </c>
      <c r="Y2882" s="36">
        <v>41423</v>
      </c>
    </row>
    <row r="2883" spans="2:25" x14ac:dyDescent="0.25">
      <c r="B2883" s="24" t="s">
        <v>36</v>
      </c>
      <c r="C2883" s="24" t="s">
        <v>22</v>
      </c>
      <c r="D2883" s="24" t="s">
        <v>2219</v>
      </c>
      <c r="E2883" s="24" t="s">
        <v>12601</v>
      </c>
      <c r="F2883" s="24" t="s">
        <v>12602</v>
      </c>
      <c r="G2883" s="36">
        <v>41220</v>
      </c>
      <c r="H2883" s="36">
        <v>41220</v>
      </c>
      <c r="I2883" s="12">
        <v>3</v>
      </c>
      <c r="J2883" s="12">
        <v>3</v>
      </c>
      <c r="K2883" s="12">
        <v>3</v>
      </c>
      <c r="L2883" s="24" t="s">
        <v>10625</v>
      </c>
      <c r="M2883" t="str">
        <f>VLOOKUP(LEFT(Incoming_Data[[#This Row],[Object ID]],1),Lookup[#All],2,FALSE)</f>
        <v>Incident</v>
      </c>
      <c r="N2883" s="36">
        <f>IFERROR(VLOOKUP(Incoming_Data[[#This Row],[Object ID]],SP_Data[#All],2,FALSE),"")</f>
        <v>41426</v>
      </c>
      <c r="O2883" s="36" t="str">
        <f>IFERROR(VLOOKUP(Incoming_Data[[#This Row],[Object ID]],Finalized_Data[#All],2,FALSE),"")</f>
        <v/>
      </c>
      <c r="P28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3" s="6">
        <f>IFERROR(DATE(YEAR(Incoming_Data[[#This Row],[Incoming Day]]),MONTH(Incoming_Data[[#This Row],[Incoming Day]]),1),"")</f>
        <v>41214</v>
      </c>
      <c r="R2883" s="3">
        <f>DATE(YEAR(Incoming_Data[[#This Row],[Incoming Day]]),1,1)</f>
        <v>40909</v>
      </c>
      <c r="S2883" s="6">
        <f>IFERROR(DATE(YEAR(Incoming_Data[[#This Row],[Completed Day]]),MONTH(Incoming_Data[[#This Row],[Completed Day]]),1),"")</f>
        <v>41426</v>
      </c>
      <c r="T2883" s="6" t="str">
        <f>IFERROR(DATE(YEAR(Incoming_Data[[#This Row],[Confirmed Day]]),MONTH(Incoming_Data[[#This Row],[Confirmed Day]]),1),"")</f>
        <v/>
      </c>
      <c r="U2883" s="12">
        <f>IF(ISNUMBER(Incoming_Data[[#This Row],[Completed Day]]),1,0)</f>
        <v>1</v>
      </c>
      <c r="V2883" s="12">
        <f>IF(ISNUMBER(Incoming_Data[[#This Row],[Confirmed Day]]),1,0)</f>
        <v>0</v>
      </c>
      <c r="X2883" t="s">
        <v>12502</v>
      </c>
      <c r="Y2883" s="36">
        <v>41415</v>
      </c>
    </row>
    <row r="2884" spans="2:25" x14ac:dyDescent="0.25">
      <c r="B2884" s="24" t="s">
        <v>36</v>
      </c>
      <c r="C2884" s="24" t="s">
        <v>22</v>
      </c>
      <c r="D2884" s="24" t="s">
        <v>2219</v>
      </c>
      <c r="E2884" s="24" t="s">
        <v>1965</v>
      </c>
      <c r="F2884" s="24" t="s">
        <v>1966</v>
      </c>
      <c r="G2884" s="36">
        <v>41372</v>
      </c>
      <c r="H2884" s="36">
        <v>41372</v>
      </c>
      <c r="I2884" s="12">
        <v>3</v>
      </c>
      <c r="J2884" s="12">
        <v>3</v>
      </c>
      <c r="K2884" s="12">
        <v>3</v>
      </c>
      <c r="L2884" s="24" t="s">
        <v>10597</v>
      </c>
      <c r="M2884" t="str">
        <f>VLOOKUP(LEFT(Incoming_Data[[#This Row],[Object ID]],1),Lookup[#All],2,FALSE)</f>
        <v>Incident</v>
      </c>
      <c r="N2884" s="36">
        <f>IFERROR(VLOOKUP(Incoming_Data[[#This Row],[Object ID]],SP_Data[#All],2,FALSE),"")</f>
        <v>41387</v>
      </c>
      <c r="O2884" s="36">
        <f>IFERROR(VLOOKUP(Incoming_Data[[#This Row],[Object ID]],Finalized_Data[#All],2,FALSE),"")</f>
        <v>41387</v>
      </c>
      <c r="P28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4" s="6">
        <f>IFERROR(DATE(YEAR(Incoming_Data[[#This Row],[Incoming Day]]),MONTH(Incoming_Data[[#This Row],[Incoming Day]]),1),"")</f>
        <v>41365</v>
      </c>
      <c r="R2884" s="3">
        <f>DATE(YEAR(Incoming_Data[[#This Row],[Incoming Day]]),1,1)</f>
        <v>41275</v>
      </c>
      <c r="S2884" s="6">
        <f>IFERROR(DATE(YEAR(Incoming_Data[[#This Row],[Completed Day]]),MONTH(Incoming_Data[[#This Row],[Completed Day]]),1),"")</f>
        <v>41365</v>
      </c>
      <c r="T2884" s="6">
        <f>IFERROR(DATE(YEAR(Incoming_Data[[#This Row],[Confirmed Day]]),MONTH(Incoming_Data[[#This Row],[Confirmed Day]]),1),"")</f>
        <v>41365</v>
      </c>
      <c r="U2884" s="12">
        <f>IF(ISNUMBER(Incoming_Data[[#This Row],[Completed Day]]),1,0)</f>
        <v>1</v>
      </c>
      <c r="V2884" s="12">
        <f>IF(ISNUMBER(Incoming_Data[[#This Row],[Confirmed Day]]),1,0)</f>
        <v>1</v>
      </c>
      <c r="X2884" t="s">
        <v>12279</v>
      </c>
      <c r="Y2884" s="36">
        <v>41417</v>
      </c>
    </row>
    <row r="2885" spans="2:25" x14ac:dyDescent="0.25">
      <c r="B2885" s="24" t="s">
        <v>36</v>
      </c>
      <c r="C2885" s="24" t="s">
        <v>22</v>
      </c>
      <c r="D2885" s="24" t="s">
        <v>2219</v>
      </c>
      <c r="E2885" s="24" t="s">
        <v>12603</v>
      </c>
      <c r="F2885" s="24" t="s">
        <v>12604</v>
      </c>
      <c r="G2885" s="36">
        <v>41386</v>
      </c>
      <c r="H2885" s="36">
        <v>41386</v>
      </c>
      <c r="I2885" s="12">
        <v>3</v>
      </c>
      <c r="J2885" s="12">
        <v>2</v>
      </c>
      <c r="K2885" s="12">
        <v>3</v>
      </c>
      <c r="L2885" s="24" t="s">
        <v>10602</v>
      </c>
      <c r="M2885" t="str">
        <f>VLOOKUP(LEFT(Incoming_Data[[#This Row],[Object ID]],1),Lookup[#All],2,FALSE)</f>
        <v>Incident</v>
      </c>
      <c r="N2885" s="36">
        <f>IFERROR(VLOOKUP(Incoming_Data[[#This Row],[Object ID]],SP_Data[#All],2,FALSE),"")</f>
        <v>41428</v>
      </c>
      <c r="O2885" s="36">
        <f>IFERROR(VLOOKUP(Incoming_Data[[#This Row],[Object ID]],Finalized_Data[#All],2,FALSE),"")</f>
        <v>41428</v>
      </c>
      <c r="P28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5" s="6">
        <f>IFERROR(DATE(YEAR(Incoming_Data[[#This Row],[Incoming Day]]),MONTH(Incoming_Data[[#This Row],[Incoming Day]]),1),"")</f>
        <v>41365</v>
      </c>
      <c r="R2885" s="3">
        <f>DATE(YEAR(Incoming_Data[[#This Row],[Incoming Day]]),1,1)</f>
        <v>41275</v>
      </c>
      <c r="S2885" s="6">
        <f>IFERROR(DATE(YEAR(Incoming_Data[[#This Row],[Completed Day]]),MONTH(Incoming_Data[[#This Row],[Completed Day]]),1),"")</f>
        <v>41426</v>
      </c>
      <c r="T2885" s="6">
        <f>IFERROR(DATE(YEAR(Incoming_Data[[#This Row],[Confirmed Day]]),MONTH(Incoming_Data[[#This Row],[Confirmed Day]]),1),"")</f>
        <v>41426</v>
      </c>
      <c r="U2885" s="12">
        <f>IF(ISNUMBER(Incoming_Data[[#This Row],[Completed Day]]),1,0)</f>
        <v>1</v>
      </c>
      <c r="V2885" s="12">
        <f>IF(ISNUMBER(Incoming_Data[[#This Row],[Confirmed Day]]),1,0)</f>
        <v>1</v>
      </c>
      <c r="X2885" t="s">
        <v>11056</v>
      </c>
      <c r="Y2885" s="36">
        <v>41425</v>
      </c>
    </row>
    <row r="2886" spans="2:25" x14ac:dyDescent="0.25">
      <c r="B2886" s="24" t="s">
        <v>36</v>
      </c>
      <c r="C2886" s="24" t="s">
        <v>22</v>
      </c>
      <c r="D2886" s="24" t="s">
        <v>2219</v>
      </c>
      <c r="E2886" s="24" t="s">
        <v>2073</v>
      </c>
      <c r="F2886" s="24" t="s">
        <v>2074</v>
      </c>
      <c r="G2886" s="36">
        <v>41387</v>
      </c>
      <c r="H2886" s="36">
        <v>41386</v>
      </c>
      <c r="I2886" s="12">
        <v>2</v>
      </c>
      <c r="J2886" s="12">
        <v>3</v>
      </c>
      <c r="K2886" s="12">
        <v>3</v>
      </c>
      <c r="L2886" s="24" t="s">
        <v>10597</v>
      </c>
      <c r="M2886" t="str">
        <f>VLOOKUP(LEFT(Incoming_Data[[#This Row],[Object ID]],1),Lookup[#All],2,FALSE)</f>
        <v>Incident</v>
      </c>
      <c r="N2886" s="36">
        <f>IFERROR(VLOOKUP(Incoming_Data[[#This Row],[Object ID]],SP_Data[#All],2,FALSE),"")</f>
        <v>41425</v>
      </c>
      <c r="O2886" s="36">
        <f>IFERROR(VLOOKUP(Incoming_Data[[#This Row],[Object ID]],Finalized_Data[#All],2,FALSE),"")</f>
        <v>41426</v>
      </c>
      <c r="P28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6" s="6">
        <f>IFERROR(DATE(YEAR(Incoming_Data[[#This Row],[Incoming Day]]),MONTH(Incoming_Data[[#This Row],[Incoming Day]]),1),"")</f>
        <v>41365</v>
      </c>
      <c r="R2886" s="3">
        <f>DATE(YEAR(Incoming_Data[[#This Row],[Incoming Day]]),1,1)</f>
        <v>41275</v>
      </c>
      <c r="S2886" s="6">
        <f>IFERROR(DATE(YEAR(Incoming_Data[[#This Row],[Completed Day]]),MONTH(Incoming_Data[[#This Row],[Completed Day]]),1),"")</f>
        <v>41395</v>
      </c>
      <c r="T2886" s="6">
        <f>IFERROR(DATE(YEAR(Incoming_Data[[#This Row],[Confirmed Day]]),MONTH(Incoming_Data[[#This Row],[Confirmed Day]]),1),"")</f>
        <v>41426</v>
      </c>
      <c r="U2886" s="12">
        <f>IF(ISNUMBER(Incoming_Data[[#This Row],[Completed Day]]),1,0)</f>
        <v>1</v>
      </c>
      <c r="V2886" s="12">
        <f>IF(ISNUMBER(Incoming_Data[[#This Row],[Confirmed Day]]),1,0)</f>
        <v>1</v>
      </c>
      <c r="X2886" t="s">
        <v>12189</v>
      </c>
      <c r="Y2886" s="36">
        <v>41417</v>
      </c>
    </row>
    <row r="2887" spans="2:25" x14ac:dyDescent="0.25">
      <c r="B2887" s="24" t="s">
        <v>36</v>
      </c>
      <c r="C2887" s="24" t="s">
        <v>22</v>
      </c>
      <c r="D2887" s="24" t="s">
        <v>2219</v>
      </c>
      <c r="E2887" s="24" t="s">
        <v>2080</v>
      </c>
      <c r="F2887" s="24" t="s">
        <v>2081</v>
      </c>
      <c r="G2887" s="36">
        <v>41388</v>
      </c>
      <c r="H2887" s="36">
        <v>41388</v>
      </c>
      <c r="I2887" s="12">
        <v>3</v>
      </c>
      <c r="J2887" s="12">
        <v>2</v>
      </c>
      <c r="K2887" s="12">
        <v>2</v>
      </c>
      <c r="L2887" s="24" t="s">
        <v>10597</v>
      </c>
      <c r="M2887" t="str">
        <f>VLOOKUP(LEFT(Incoming_Data[[#This Row],[Object ID]],1),Lookup[#All],2,FALSE)</f>
        <v>Incident</v>
      </c>
      <c r="N2887" s="36">
        <f>IFERROR(VLOOKUP(Incoming_Data[[#This Row],[Object ID]],SP_Data[#All],2,FALSE),"")</f>
        <v>41388</v>
      </c>
      <c r="O2887" s="36">
        <f>IFERROR(VLOOKUP(Incoming_Data[[#This Row],[Object ID]],Finalized_Data[#All],2,FALSE),"")</f>
        <v>41419</v>
      </c>
      <c r="P28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7" s="6">
        <f>IFERROR(DATE(YEAR(Incoming_Data[[#This Row],[Incoming Day]]),MONTH(Incoming_Data[[#This Row],[Incoming Day]]),1),"")</f>
        <v>41365</v>
      </c>
      <c r="R2887" s="3">
        <f>DATE(YEAR(Incoming_Data[[#This Row],[Incoming Day]]),1,1)</f>
        <v>41275</v>
      </c>
      <c r="S2887" s="6">
        <f>IFERROR(DATE(YEAR(Incoming_Data[[#This Row],[Completed Day]]),MONTH(Incoming_Data[[#This Row],[Completed Day]]),1),"")</f>
        <v>41365</v>
      </c>
      <c r="T2887" s="6">
        <f>IFERROR(DATE(YEAR(Incoming_Data[[#This Row],[Confirmed Day]]),MONTH(Incoming_Data[[#This Row],[Confirmed Day]]),1),"")</f>
        <v>41395</v>
      </c>
      <c r="U2887" s="12">
        <f>IF(ISNUMBER(Incoming_Data[[#This Row],[Completed Day]]),1,0)</f>
        <v>1</v>
      </c>
      <c r="V2887" s="12">
        <f>IF(ISNUMBER(Incoming_Data[[#This Row],[Confirmed Day]]),1,0)</f>
        <v>1</v>
      </c>
      <c r="X2887" t="s">
        <v>12191</v>
      </c>
      <c r="Y2887" s="36">
        <v>41418</v>
      </c>
    </row>
    <row r="2888" spans="2:25" x14ac:dyDescent="0.25">
      <c r="B2888" s="24" t="s">
        <v>36</v>
      </c>
      <c r="C2888" s="24" t="s">
        <v>22</v>
      </c>
      <c r="D2888" s="24" t="s">
        <v>2219</v>
      </c>
      <c r="E2888" s="24" t="s">
        <v>12605</v>
      </c>
      <c r="F2888" s="24" t="s">
        <v>12606</v>
      </c>
      <c r="G2888" s="36">
        <v>41389</v>
      </c>
      <c r="H2888" s="36">
        <v>41389</v>
      </c>
      <c r="I2888" s="12">
        <v>3</v>
      </c>
      <c r="J2888" s="12">
        <v>3</v>
      </c>
      <c r="K2888" s="12">
        <v>3</v>
      </c>
      <c r="L2888" s="24" t="s">
        <v>10625</v>
      </c>
      <c r="M2888" t="str">
        <f>VLOOKUP(LEFT(Incoming_Data[[#This Row],[Object ID]],1),Lookup[#All],2,FALSE)</f>
        <v>Incident</v>
      </c>
      <c r="N2888" s="36">
        <f>IFERROR(VLOOKUP(Incoming_Data[[#This Row],[Object ID]],SP_Data[#All],2,FALSE),"")</f>
        <v>41400</v>
      </c>
      <c r="O2888" s="36" t="str">
        <f>IFERROR(VLOOKUP(Incoming_Data[[#This Row],[Object ID]],Finalized_Data[#All],2,FALSE),"")</f>
        <v/>
      </c>
      <c r="P28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8" s="6">
        <f>IFERROR(DATE(YEAR(Incoming_Data[[#This Row],[Incoming Day]]),MONTH(Incoming_Data[[#This Row],[Incoming Day]]),1),"")</f>
        <v>41365</v>
      </c>
      <c r="R2888" s="3">
        <f>DATE(YEAR(Incoming_Data[[#This Row],[Incoming Day]]),1,1)</f>
        <v>41275</v>
      </c>
      <c r="S2888" s="6">
        <f>IFERROR(DATE(YEAR(Incoming_Data[[#This Row],[Completed Day]]),MONTH(Incoming_Data[[#This Row],[Completed Day]]),1),"")</f>
        <v>41395</v>
      </c>
      <c r="T2888" s="6" t="str">
        <f>IFERROR(DATE(YEAR(Incoming_Data[[#This Row],[Confirmed Day]]),MONTH(Incoming_Data[[#This Row],[Confirmed Day]]),1),"")</f>
        <v/>
      </c>
      <c r="U2888" s="12">
        <f>IF(ISNUMBER(Incoming_Data[[#This Row],[Completed Day]]),1,0)</f>
        <v>1</v>
      </c>
      <c r="V2888" s="12">
        <f>IF(ISNUMBER(Incoming_Data[[#This Row],[Confirmed Day]]),1,0)</f>
        <v>0</v>
      </c>
      <c r="X2888" t="s">
        <v>1884</v>
      </c>
      <c r="Y2888" s="36">
        <v>41417</v>
      </c>
    </row>
    <row r="2889" spans="2:25" x14ac:dyDescent="0.25">
      <c r="B2889" s="24" t="s">
        <v>36</v>
      </c>
      <c r="C2889" s="24" t="s">
        <v>22</v>
      </c>
      <c r="D2889" s="24" t="s">
        <v>2219</v>
      </c>
      <c r="E2889" s="24" t="s">
        <v>12607</v>
      </c>
      <c r="F2889" s="24" t="s">
        <v>12608</v>
      </c>
      <c r="G2889" s="36">
        <v>41390</v>
      </c>
      <c r="H2889" s="36">
        <v>41390</v>
      </c>
      <c r="I2889" s="12">
        <v>1</v>
      </c>
      <c r="J2889" s="12">
        <v>3</v>
      </c>
      <c r="K2889" s="12">
        <v>3</v>
      </c>
      <c r="L2889" s="24" t="s">
        <v>10625</v>
      </c>
      <c r="M2889" t="str">
        <f>VLOOKUP(LEFT(Incoming_Data[[#This Row],[Object ID]],1),Lookup[#All],2,FALSE)</f>
        <v>Incident</v>
      </c>
      <c r="N2889" s="36">
        <f>IFERROR(VLOOKUP(Incoming_Data[[#This Row],[Object ID]],SP_Data[#All],2,FALSE),"")</f>
        <v>41408</v>
      </c>
      <c r="O2889" s="36" t="str">
        <f>IFERROR(VLOOKUP(Incoming_Data[[#This Row],[Object ID]],Finalized_Data[#All],2,FALSE),"")</f>
        <v/>
      </c>
      <c r="P28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89" s="6">
        <f>IFERROR(DATE(YEAR(Incoming_Data[[#This Row],[Incoming Day]]),MONTH(Incoming_Data[[#This Row],[Incoming Day]]),1),"")</f>
        <v>41365</v>
      </c>
      <c r="R2889" s="3">
        <f>DATE(YEAR(Incoming_Data[[#This Row],[Incoming Day]]),1,1)</f>
        <v>41275</v>
      </c>
      <c r="S2889" s="6">
        <f>IFERROR(DATE(YEAR(Incoming_Data[[#This Row],[Completed Day]]),MONTH(Incoming_Data[[#This Row],[Completed Day]]),1),"")</f>
        <v>41395</v>
      </c>
      <c r="T2889" s="6" t="str">
        <f>IFERROR(DATE(YEAR(Incoming_Data[[#This Row],[Confirmed Day]]),MONTH(Incoming_Data[[#This Row],[Confirmed Day]]),1),"")</f>
        <v/>
      </c>
      <c r="U2889" s="12">
        <f>IF(ISNUMBER(Incoming_Data[[#This Row],[Completed Day]]),1,0)</f>
        <v>1</v>
      </c>
      <c r="V2889" s="12">
        <f>IF(ISNUMBER(Incoming_Data[[#This Row],[Confirmed Day]]),1,0)</f>
        <v>0</v>
      </c>
      <c r="X2889" t="s">
        <v>2501</v>
      </c>
      <c r="Y2889" s="36">
        <v>41428</v>
      </c>
    </row>
    <row r="2890" spans="2:25" x14ac:dyDescent="0.25">
      <c r="B2890" s="24" t="s">
        <v>36</v>
      </c>
      <c r="C2890" s="24" t="s">
        <v>22</v>
      </c>
      <c r="D2890" s="24" t="s">
        <v>2219</v>
      </c>
      <c r="E2890" s="24" t="s">
        <v>12609</v>
      </c>
      <c r="F2890" s="24" t="s">
        <v>12610</v>
      </c>
      <c r="G2890" s="36">
        <v>41396</v>
      </c>
      <c r="H2890" s="36">
        <v>41396</v>
      </c>
      <c r="I2890" s="12">
        <v>2</v>
      </c>
      <c r="J2890" s="12">
        <v>3</v>
      </c>
      <c r="K2890" s="12">
        <v>2</v>
      </c>
      <c r="L2890" s="24" t="s">
        <v>10625</v>
      </c>
      <c r="M2890" t="str">
        <f>VLOOKUP(LEFT(Incoming_Data[[#This Row],[Object ID]],1),Lookup[#All],2,FALSE)</f>
        <v>Incident</v>
      </c>
      <c r="N2890" s="36">
        <f>IFERROR(VLOOKUP(Incoming_Data[[#This Row],[Object ID]],SP_Data[#All],2,FALSE),"")</f>
        <v>41400</v>
      </c>
      <c r="O2890" s="36" t="str">
        <f>IFERROR(VLOOKUP(Incoming_Data[[#This Row],[Object ID]],Finalized_Data[#All],2,FALSE),"")</f>
        <v/>
      </c>
      <c r="P28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0" s="6">
        <f>IFERROR(DATE(YEAR(Incoming_Data[[#This Row],[Incoming Day]]),MONTH(Incoming_Data[[#This Row],[Incoming Day]]),1),"")</f>
        <v>41395</v>
      </c>
      <c r="R2890" s="3">
        <f>DATE(YEAR(Incoming_Data[[#This Row],[Incoming Day]]),1,1)</f>
        <v>41275</v>
      </c>
      <c r="S2890" s="6">
        <f>IFERROR(DATE(YEAR(Incoming_Data[[#This Row],[Completed Day]]),MONTH(Incoming_Data[[#This Row],[Completed Day]]),1),"")</f>
        <v>41395</v>
      </c>
      <c r="T2890" s="6" t="str">
        <f>IFERROR(DATE(YEAR(Incoming_Data[[#This Row],[Confirmed Day]]),MONTH(Incoming_Data[[#This Row],[Confirmed Day]]),1),"")</f>
        <v/>
      </c>
      <c r="U2890" s="12">
        <f>IF(ISNUMBER(Incoming_Data[[#This Row],[Completed Day]]),1,0)</f>
        <v>1</v>
      </c>
      <c r="V2890" s="12">
        <f>IF(ISNUMBER(Incoming_Data[[#This Row],[Confirmed Day]]),1,0)</f>
        <v>0</v>
      </c>
      <c r="X2890" t="s">
        <v>12688</v>
      </c>
      <c r="Y2890" s="36">
        <v>41416</v>
      </c>
    </row>
    <row r="2891" spans="2:25" x14ac:dyDescent="0.25">
      <c r="B2891" s="24" t="s">
        <v>36</v>
      </c>
      <c r="C2891" s="24" t="s">
        <v>22</v>
      </c>
      <c r="D2891" s="24" t="s">
        <v>2219</v>
      </c>
      <c r="E2891" s="24" t="s">
        <v>12611</v>
      </c>
      <c r="F2891" s="24" t="s">
        <v>12612</v>
      </c>
      <c r="G2891" s="36">
        <v>41400</v>
      </c>
      <c r="H2891" s="36">
        <v>41400</v>
      </c>
      <c r="I2891" s="12">
        <v>3</v>
      </c>
      <c r="J2891" s="12">
        <v>3</v>
      </c>
      <c r="K2891" s="12">
        <v>3</v>
      </c>
      <c r="L2891" s="24" t="s">
        <v>10625</v>
      </c>
      <c r="M2891" t="str">
        <f>VLOOKUP(LEFT(Incoming_Data[[#This Row],[Object ID]],1),Lookup[#All],2,FALSE)</f>
        <v>Incident</v>
      </c>
      <c r="N2891" s="36">
        <f>IFERROR(VLOOKUP(Incoming_Data[[#This Row],[Object ID]],SP_Data[#All],2,FALSE),"")</f>
        <v>41403</v>
      </c>
      <c r="O2891" s="36" t="str">
        <f>IFERROR(VLOOKUP(Incoming_Data[[#This Row],[Object ID]],Finalized_Data[#All],2,FALSE),"")</f>
        <v/>
      </c>
      <c r="P28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1" s="6">
        <f>IFERROR(DATE(YEAR(Incoming_Data[[#This Row],[Incoming Day]]),MONTH(Incoming_Data[[#This Row],[Incoming Day]]),1),"")</f>
        <v>41395</v>
      </c>
      <c r="R2891" s="3">
        <f>DATE(YEAR(Incoming_Data[[#This Row],[Incoming Day]]),1,1)</f>
        <v>41275</v>
      </c>
      <c r="S2891" s="6">
        <f>IFERROR(DATE(YEAR(Incoming_Data[[#This Row],[Completed Day]]),MONTH(Incoming_Data[[#This Row],[Completed Day]]),1),"")</f>
        <v>41395</v>
      </c>
      <c r="T2891" s="6" t="str">
        <f>IFERROR(DATE(YEAR(Incoming_Data[[#This Row],[Confirmed Day]]),MONTH(Incoming_Data[[#This Row],[Confirmed Day]]),1),"")</f>
        <v/>
      </c>
      <c r="U2891" s="12">
        <f>IF(ISNUMBER(Incoming_Data[[#This Row],[Completed Day]]),1,0)</f>
        <v>1</v>
      </c>
      <c r="V2891" s="12">
        <f>IF(ISNUMBER(Incoming_Data[[#This Row],[Confirmed Day]]),1,0)</f>
        <v>0</v>
      </c>
      <c r="X2891" t="s">
        <v>2147</v>
      </c>
      <c r="Y2891" s="36">
        <v>41416</v>
      </c>
    </row>
    <row r="2892" spans="2:25" x14ac:dyDescent="0.25">
      <c r="B2892" s="24" t="s">
        <v>36</v>
      </c>
      <c r="C2892" s="24" t="s">
        <v>22</v>
      </c>
      <c r="D2892" s="24" t="s">
        <v>2219</v>
      </c>
      <c r="E2892" s="24" t="s">
        <v>12613</v>
      </c>
      <c r="F2892" s="24" t="s">
        <v>12614</v>
      </c>
      <c r="G2892" s="36">
        <v>41403</v>
      </c>
      <c r="H2892" s="36">
        <v>41403</v>
      </c>
      <c r="I2892" s="12">
        <v>3</v>
      </c>
      <c r="J2892" s="12">
        <v>3</v>
      </c>
      <c r="K2892" s="12">
        <v>3</v>
      </c>
      <c r="L2892" s="24" t="s">
        <v>10625</v>
      </c>
      <c r="M2892" t="str">
        <f>VLOOKUP(LEFT(Incoming_Data[[#This Row],[Object ID]],1),Lookup[#All],2,FALSE)</f>
        <v>Incident</v>
      </c>
      <c r="N2892" s="36">
        <f>IFERROR(VLOOKUP(Incoming_Data[[#This Row],[Object ID]],SP_Data[#All],2,FALSE),"")</f>
        <v>41425</v>
      </c>
      <c r="O2892" s="36" t="str">
        <f>IFERROR(VLOOKUP(Incoming_Data[[#This Row],[Object ID]],Finalized_Data[#All],2,FALSE),"")</f>
        <v/>
      </c>
      <c r="P28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2" s="6">
        <f>IFERROR(DATE(YEAR(Incoming_Data[[#This Row],[Incoming Day]]),MONTH(Incoming_Data[[#This Row],[Incoming Day]]),1),"")</f>
        <v>41395</v>
      </c>
      <c r="R2892" s="3">
        <f>DATE(YEAR(Incoming_Data[[#This Row],[Incoming Day]]),1,1)</f>
        <v>41275</v>
      </c>
      <c r="S2892" s="6">
        <f>IFERROR(DATE(YEAR(Incoming_Data[[#This Row],[Completed Day]]),MONTH(Incoming_Data[[#This Row],[Completed Day]]),1),"")</f>
        <v>41395</v>
      </c>
      <c r="T2892" s="6" t="str">
        <f>IFERROR(DATE(YEAR(Incoming_Data[[#This Row],[Confirmed Day]]),MONTH(Incoming_Data[[#This Row],[Confirmed Day]]),1),"")</f>
        <v/>
      </c>
      <c r="U2892" s="12">
        <f>IF(ISNUMBER(Incoming_Data[[#This Row],[Completed Day]]),1,0)</f>
        <v>1</v>
      </c>
      <c r="V2892" s="12">
        <f>IF(ISNUMBER(Incoming_Data[[#This Row],[Confirmed Day]]),1,0)</f>
        <v>0</v>
      </c>
      <c r="X2892" t="s">
        <v>10956</v>
      </c>
      <c r="Y2892" s="36">
        <v>41417</v>
      </c>
    </row>
    <row r="2893" spans="2:25" x14ac:dyDescent="0.25">
      <c r="B2893" s="24" t="s">
        <v>36</v>
      </c>
      <c r="C2893" s="24" t="s">
        <v>22</v>
      </c>
      <c r="D2893" s="24" t="s">
        <v>2219</v>
      </c>
      <c r="E2893" s="24" t="s">
        <v>12615</v>
      </c>
      <c r="F2893" s="24" t="s">
        <v>12616</v>
      </c>
      <c r="G2893" s="36">
        <v>41404</v>
      </c>
      <c r="H2893" s="36">
        <v>41404</v>
      </c>
      <c r="I2893" s="12">
        <v>3</v>
      </c>
      <c r="J2893" s="12">
        <v>3</v>
      </c>
      <c r="K2893" s="12">
        <v>3</v>
      </c>
      <c r="L2893" s="24" t="s">
        <v>10602</v>
      </c>
      <c r="M2893" t="str">
        <f>VLOOKUP(LEFT(Incoming_Data[[#This Row],[Object ID]],1),Lookup[#All],2,FALSE)</f>
        <v>Incident</v>
      </c>
      <c r="N2893" s="36">
        <f>IFERROR(VLOOKUP(Incoming_Data[[#This Row],[Object ID]],SP_Data[#All],2,FALSE),"")</f>
        <v>41428</v>
      </c>
      <c r="O2893" s="36" t="str">
        <f>IFERROR(VLOOKUP(Incoming_Data[[#This Row],[Object ID]],Finalized_Data[#All],2,FALSE),"")</f>
        <v/>
      </c>
      <c r="P28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3" s="6">
        <f>IFERROR(DATE(YEAR(Incoming_Data[[#This Row],[Incoming Day]]),MONTH(Incoming_Data[[#This Row],[Incoming Day]]),1),"")</f>
        <v>41395</v>
      </c>
      <c r="R2893" s="3">
        <f>DATE(YEAR(Incoming_Data[[#This Row],[Incoming Day]]),1,1)</f>
        <v>41275</v>
      </c>
      <c r="S2893" s="6">
        <f>IFERROR(DATE(YEAR(Incoming_Data[[#This Row],[Completed Day]]),MONTH(Incoming_Data[[#This Row],[Completed Day]]),1),"")</f>
        <v>41426</v>
      </c>
      <c r="T2893" s="6" t="str">
        <f>IFERROR(DATE(YEAR(Incoming_Data[[#This Row],[Confirmed Day]]),MONTH(Incoming_Data[[#This Row],[Confirmed Day]]),1),"")</f>
        <v/>
      </c>
      <c r="U2893" s="12">
        <f>IF(ISNUMBER(Incoming_Data[[#This Row],[Completed Day]]),1,0)</f>
        <v>1</v>
      </c>
      <c r="V2893" s="12">
        <f>IF(ISNUMBER(Incoming_Data[[#This Row],[Confirmed Day]]),1,0)</f>
        <v>0</v>
      </c>
      <c r="X2893" t="s">
        <v>12192</v>
      </c>
      <c r="Y2893" s="36">
        <v>41416</v>
      </c>
    </row>
    <row r="2894" spans="2:25" x14ac:dyDescent="0.25">
      <c r="B2894" s="24" t="s">
        <v>36</v>
      </c>
      <c r="C2894" s="24" t="s">
        <v>22</v>
      </c>
      <c r="D2894" s="24" t="s">
        <v>2219</v>
      </c>
      <c r="E2894" s="24" t="s">
        <v>12617</v>
      </c>
      <c r="F2894" s="24" t="s">
        <v>12618</v>
      </c>
      <c r="G2894" s="36">
        <v>41407</v>
      </c>
      <c r="H2894" s="36">
        <v>41407</v>
      </c>
      <c r="I2894" s="12">
        <v>1</v>
      </c>
      <c r="J2894" s="12">
        <v>3</v>
      </c>
      <c r="K2894" s="12">
        <v>3</v>
      </c>
      <c r="L2894" s="24" t="s">
        <v>10625</v>
      </c>
      <c r="M2894" t="str">
        <f>VLOOKUP(LEFT(Incoming_Data[[#This Row],[Object ID]],1),Lookup[#All],2,FALSE)</f>
        <v>Incident</v>
      </c>
      <c r="N2894" s="36">
        <f>IFERROR(VLOOKUP(Incoming_Data[[#This Row],[Object ID]],SP_Data[#All],2,FALSE),"")</f>
        <v>41423</v>
      </c>
      <c r="O2894" s="36" t="str">
        <f>IFERROR(VLOOKUP(Incoming_Data[[#This Row],[Object ID]],Finalized_Data[#All],2,FALSE),"")</f>
        <v/>
      </c>
      <c r="P28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4" s="6">
        <f>IFERROR(DATE(YEAR(Incoming_Data[[#This Row],[Incoming Day]]),MONTH(Incoming_Data[[#This Row],[Incoming Day]]),1),"")</f>
        <v>41395</v>
      </c>
      <c r="R2894" s="3">
        <f>DATE(YEAR(Incoming_Data[[#This Row],[Incoming Day]]),1,1)</f>
        <v>41275</v>
      </c>
      <c r="S2894" s="6">
        <f>IFERROR(DATE(YEAR(Incoming_Data[[#This Row],[Completed Day]]),MONTH(Incoming_Data[[#This Row],[Completed Day]]),1),"")</f>
        <v>41395</v>
      </c>
      <c r="T2894" s="6" t="str">
        <f>IFERROR(DATE(YEAR(Incoming_Data[[#This Row],[Confirmed Day]]),MONTH(Incoming_Data[[#This Row],[Confirmed Day]]),1),"")</f>
        <v/>
      </c>
      <c r="U2894" s="12">
        <f>IF(ISNUMBER(Incoming_Data[[#This Row],[Completed Day]]),1,0)</f>
        <v>1</v>
      </c>
      <c r="V2894" s="12">
        <f>IF(ISNUMBER(Incoming_Data[[#This Row],[Confirmed Day]]),1,0)</f>
        <v>0</v>
      </c>
      <c r="X2894" t="s">
        <v>12336</v>
      </c>
      <c r="Y2894" s="36">
        <v>41417</v>
      </c>
    </row>
    <row r="2895" spans="2:25" x14ac:dyDescent="0.25">
      <c r="B2895" s="24" t="s">
        <v>36</v>
      </c>
      <c r="C2895" s="24" t="s">
        <v>22</v>
      </c>
      <c r="D2895" s="24" t="s">
        <v>2219</v>
      </c>
      <c r="E2895" s="24" t="s">
        <v>12619</v>
      </c>
      <c r="F2895" s="24" t="s">
        <v>12620</v>
      </c>
      <c r="G2895" s="36">
        <v>41407</v>
      </c>
      <c r="H2895" s="36">
        <v>41407</v>
      </c>
      <c r="I2895" s="12">
        <v>3</v>
      </c>
      <c r="J2895" s="12">
        <v>2</v>
      </c>
      <c r="K2895" s="12">
        <v>3</v>
      </c>
      <c r="L2895" s="24" t="s">
        <v>10602</v>
      </c>
      <c r="M2895" t="str">
        <f>VLOOKUP(LEFT(Incoming_Data[[#This Row],[Object ID]],1),Lookup[#All],2,FALSE)</f>
        <v>Incident</v>
      </c>
      <c r="N2895" s="36" t="str">
        <f>IFERROR(VLOOKUP(Incoming_Data[[#This Row],[Object ID]],SP_Data[#All],2,FALSE),"")</f>
        <v/>
      </c>
      <c r="O2895" s="36" t="str">
        <f>IFERROR(VLOOKUP(Incoming_Data[[#This Row],[Object ID]],Finalized_Data[#All],2,FALSE),"")</f>
        <v/>
      </c>
      <c r="P28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5" s="6">
        <f>IFERROR(DATE(YEAR(Incoming_Data[[#This Row],[Incoming Day]]),MONTH(Incoming_Data[[#This Row],[Incoming Day]]),1),"")</f>
        <v>41395</v>
      </c>
      <c r="R2895" s="3">
        <f>DATE(YEAR(Incoming_Data[[#This Row],[Incoming Day]]),1,1)</f>
        <v>41275</v>
      </c>
      <c r="S2895" s="6" t="str">
        <f>IFERROR(DATE(YEAR(Incoming_Data[[#This Row],[Completed Day]]),MONTH(Incoming_Data[[#This Row],[Completed Day]]),1),"")</f>
        <v/>
      </c>
      <c r="T2895" s="6" t="str">
        <f>IFERROR(DATE(YEAR(Incoming_Data[[#This Row],[Confirmed Day]]),MONTH(Incoming_Data[[#This Row],[Confirmed Day]]),1),"")</f>
        <v/>
      </c>
      <c r="U2895" s="12">
        <f>IF(ISNUMBER(Incoming_Data[[#This Row],[Completed Day]]),1,0)</f>
        <v>0</v>
      </c>
      <c r="V2895" s="12">
        <f>IF(ISNUMBER(Incoming_Data[[#This Row],[Confirmed Day]]),1,0)</f>
        <v>0</v>
      </c>
      <c r="X2895" t="s">
        <v>2149</v>
      </c>
      <c r="Y2895" s="36">
        <v>41416</v>
      </c>
    </row>
    <row r="2896" spans="2:25" x14ac:dyDescent="0.25">
      <c r="B2896" s="24" t="s">
        <v>36</v>
      </c>
      <c r="C2896" s="24" t="s">
        <v>22</v>
      </c>
      <c r="D2896" s="24" t="s">
        <v>2219</v>
      </c>
      <c r="E2896" s="24" t="s">
        <v>12621</v>
      </c>
      <c r="F2896" s="24" t="s">
        <v>12622</v>
      </c>
      <c r="G2896" s="36">
        <v>41417</v>
      </c>
      <c r="H2896" s="36">
        <v>41417</v>
      </c>
      <c r="I2896" s="12">
        <v>3</v>
      </c>
      <c r="J2896" s="12">
        <v>3</v>
      </c>
      <c r="K2896" s="12">
        <v>3</v>
      </c>
      <c r="L2896" s="24" t="s">
        <v>10625</v>
      </c>
      <c r="M2896" t="str">
        <f>VLOOKUP(LEFT(Incoming_Data[[#This Row],[Object ID]],1),Lookup[#All],2,FALSE)</f>
        <v>Incident</v>
      </c>
      <c r="N2896" s="36">
        <f>IFERROR(VLOOKUP(Incoming_Data[[#This Row],[Object ID]],SP_Data[#All],2,FALSE),"")</f>
        <v>41425</v>
      </c>
      <c r="O2896" s="36" t="str">
        <f>IFERROR(VLOOKUP(Incoming_Data[[#This Row],[Object ID]],Finalized_Data[#All],2,FALSE),"")</f>
        <v/>
      </c>
      <c r="P28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6" s="6">
        <f>IFERROR(DATE(YEAR(Incoming_Data[[#This Row],[Incoming Day]]),MONTH(Incoming_Data[[#This Row],[Incoming Day]]),1),"")</f>
        <v>41395</v>
      </c>
      <c r="R2896" s="3">
        <f>DATE(YEAR(Incoming_Data[[#This Row],[Incoming Day]]),1,1)</f>
        <v>41275</v>
      </c>
      <c r="S2896" s="6">
        <f>IFERROR(DATE(YEAR(Incoming_Data[[#This Row],[Completed Day]]),MONTH(Incoming_Data[[#This Row],[Completed Day]]),1),"")</f>
        <v>41395</v>
      </c>
      <c r="T2896" s="6" t="str">
        <f>IFERROR(DATE(YEAR(Incoming_Data[[#This Row],[Confirmed Day]]),MONTH(Incoming_Data[[#This Row],[Confirmed Day]]),1),"")</f>
        <v/>
      </c>
      <c r="U2896" s="12">
        <f>IF(ISNUMBER(Incoming_Data[[#This Row],[Completed Day]]),1,0)</f>
        <v>1</v>
      </c>
      <c r="V2896" s="12">
        <f>IF(ISNUMBER(Incoming_Data[[#This Row],[Confirmed Day]]),1,0)</f>
        <v>0</v>
      </c>
      <c r="X2896" t="s">
        <v>10696</v>
      </c>
      <c r="Y2896" s="36">
        <v>41416</v>
      </c>
    </row>
    <row r="2897" spans="2:25" x14ac:dyDescent="0.25">
      <c r="B2897" s="24" t="s">
        <v>36</v>
      </c>
      <c r="C2897" s="24" t="s">
        <v>22</v>
      </c>
      <c r="D2897" s="24" t="s">
        <v>2219</v>
      </c>
      <c r="E2897" s="24" t="s">
        <v>2155</v>
      </c>
      <c r="F2897" s="24" t="s">
        <v>2156</v>
      </c>
      <c r="G2897" s="36">
        <v>41423</v>
      </c>
      <c r="H2897" s="36">
        <v>41422</v>
      </c>
      <c r="I2897" s="12">
        <v>3</v>
      </c>
      <c r="J2897" s="12">
        <v>3</v>
      </c>
      <c r="K2897" s="12">
        <v>3</v>
      </c>
      <c r="L2897" s="24" t="s">
        <v>10597</v>
      </c>
      <c r="M2897" t="str">
        <f>VLOOKUP(LEFT(Incoming_Data[[#This Row],[Object ID]],1),Lookup[#All],2,FALSE)</f>
        <v>Incident</v>
      </c>
      <c r="N2897" s="36">
        <f>IFERROR(VLOOKUP(Incoming_Data[[#This Row],[Object ID]],SP_Data[#All],2,FALSE),"")</f>
        <v>41424</v>
      </c>
      <c r="O2897" s="36">
        <f>IFERROR(VLOOKUP(Incoming_Data[[#This Row],[Object ID]],Finalized_Data[#All],2,FALSE),"")</f>
        <v>41425</v>
      </c>
      <c r="P28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7" s="6">
        <f>IFERROR(DATE(YEAR(Incoming_Data[[#This Row],[Incoming Day]]),MONTH(Incoming_Data[[#This Row],[Incoming Day]]),1),"")</f>
        <v>41395</v>
      </c>
      <c r="R2897" s="3">
        <f>DATE(YEAR(Incoming_Data[[#This Row],[Incoming Day]]),1,1)</f>
        <v>41275</v>
      </c>
      <c r="S2897" s="6">
        <f>IFERROR(DATE(YEAR(Incoming_Data[[#This Row],[Completed Day]]),MONTH(Incoming_Data[[#This Row],[Completed Day]]),1),"")</f>
        <v>41395</v>
      </c>
      <c r="T2897" s="6">
        <f>IFERROR(DATE(YEAR(Incoming_Data[[#This Row],[Confirmed Day]]),MONTH(Incoming_Data[[#This Row],[Confirmed Day]]),1),"")</f>
        <v>41395</v>
      </c>
      <c r="U2897" s="12">
        <f>IF(ISNUMBER(Incoming_Data[[#This Row],[Completed Day]]),1,0)</f>
        <v>1</v>
      </c>
      <c r="V2897" s="12">
        <f>IF(ISNUMBER(Incoming_Data[[#This Row],[Confirmed Day]]),1,0)</f>
        <v>1</v>
      </c>
      <c r="X2897" t="s">
        <v>10698</v>
      </c>
      <c r="Y2897" s="36">
        <v>41416</v>
      </c>
    </row>
    <row r="2898" spans="2:25" x14ac:dyDescent="0.25">
      <c r="B2898" s="24" t="s">
        <v>36</v>
      </c>
      <c r="C2898" s="24" t="s">
        <v>22</v>
      </c>
      <c r="D2898" s="24" t="s">
        <v>2219</v>
      </c>
      <c r="E2898" s="24" t="s">
        <v>12623</v>
      </c>
      <c r="F2898" s="24" t="s">
        <v>12624</v>
      </c>
      <c r="G2898" s="36">
        <v>41423</v>
      </c>
      <c r="H2898" s="36">
        <v>41422</v>
      </c>
      <c r="I2898" s="12">
        <v>3</v>
      </c>
      <c r="J2898" s="12">
        <v>3</v>
      </c>
      <c r="K2898" s="12">
        <v>3</v>
      </c>
      <c r="L2898" s="24" t="s">
        <v>10602</v>
      </c>
      <c r="M2898" t="str">
        <f>VLOOKUP(LEFT(Incoming_Data[[#This Row],[Object ID]],1),Lookup[#All],2,FALSE)</f>
        <v>Incident</v>
      </c>
      <c r="N2898" s="36" t="str">
        <f>IFERROR(VLOOKUP(Incoming_Data[[#This Row],[Object ID]],SP_Data[#All],2,FALSE),"")</f>
        <v/>
      </c>
      <c r="O2898" s="36" t="str">
        <f>IFERROR(VLOOKUP(Incoming_Data[[#This Row],[Object ID]],Finalized_Data[#All],2,FALSE),"")</f>
        <v/>
      </c>
      <c r="P28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8" s="6">
        <f>IFERROR(DATE(YEAR(Incoming_Data[[#This Row],[Incoming Day]]),MONTH(Incoming_Data[[#This Row],[Incoming Day]]),1),"")</f>
        <v>41395</v>
      </c>
      <c r="R2898" s="3">
        <f>DATE(YEAR(Incoming_Data[[#This Row],[Incoming Day]]),1,1)</f>
        <v>41275</v>
      </c>
      <c r="S2898" s="6" t="str">
        <f>IFERROR(DATE(YEAR(Incoming_Data[[#This Row],[Completed Day]]),MONTH(Incoming_Data[[#This Row],[Completed Day]]),1),"")</f>
        <v/>
      </c>
      <c r="T2898" s="6" t="str">
        <f>IFERROR(DATE(YEAR(Incoming_Data[[#This Row],[Confirmed Day]]),MONTH(Incoming_Data[[#This Row],[Confirmed Day]]),1),"")</f>
        <v/>
      </c>
      <c r="U2898" s="12">
        <f>IF(ISNUMBER(Incoming_Data[[#This Row],[Completed Day]]),1,0)</f>
        <v>0</v>
      </c>
      <c r="V2898" s="12">
        <f>IF(ISNUMBER(Incoming_Data[[#This Row],[Confirmed Day]]),1,0)</f>
        <v>0</v>
      </c>
      <c r="X2898" t="s">
        <v>11533</v>
      </c>
      <c r="Y2898" s="36">
        <v>41417</v>
      </c>
    </row>
    <row r="2899" spans="2:25" x14ac:dyDescent="0.25">
      <c r="B2899" s="24" t="s">
        <v>36</v>
      </c>
      <c r="C2899" s="24" t="s">
        <v>22</v>
      </c>
      <c r="D2899" s="24" t="s">
        <v>2218</v>
      </c>
      <c r="E2899" s="24" t="s">
        <v>9863</v>
      </c>
      <c r="F2899" s="24" t="s">
        <v>12625</v>
      </c>
      <c r="G2899" s="36">
        <v>41327</v>
      </c>
      <c r="H2899" s="36">
        <v>41327</v>
      </c>
      <c r="I2899" s="12">
        <v>3</v>
      </c>
      <c r="J2899" s="12">
        <v>3</v>
      </c>
      <c r="K2899" s="12">
        <v>3</v>
      </c>
      <c r="L2899" s="24" t="s">
        <v>10597</v>
      </c>
      <c r="M2899" t="str">
        <f>VLOOKUP(LEFT(Incoming_Data[[#This Row],[Object ID]],1),Lookup[#All],2,FALSE)</f>
        <v>Service Request</v>
      </c>
      <c r="N2899" s="36">
        <f>IFERROR(VLOOKUP(Incoming_Data[[#This Row],[Object ID]],SP_Data[#All],2,FALSE),"")</f>
        <v>41353</v>
      </c>
      <c r="O2899" s="36">
        <f>IFERROR(VLOOKUP(Incoming_Data[[#This Row],[Object ID]],Finalized_Data[#All],2,FALSE),"")</f>
        <v>41384</v>
      </c>
      <c r="P28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899" s="6">
        <f>IFERROR(DATE(YEAR(Incoming_Data[[#This Row],[Incoming Day]]),MONTH(Incoming_Data[[#This Row],[Incoming Day]]),1),"")</f>
        <v>41306</v>
      </c>
      <c r="R2899" s="3">
        <f>DATE(YEAR(Incoming_Data[[#This Row],[Incoming Day]]),1,1)</f>
        <v>41275</v>
      </c>
      <c r="S2899" s="6">
        <f>IFERROR(DATE(YEAR(Incoming_Data[[#This Row],[Completed Day]]),MONTH(Incoming_Data[[#This Row],[Completed Day]]),1),"")</f>
        <v>41334</v>
      </c>
      <c r="T2899" s="6">
        <f>IFERROR(DATE(YEAR(Incoming_Data[[#This Row],[Confirmed Day]]),MONTH(Incoming_Data[[#This Row],[Confirmed Day]]),1),"")</f>
        <v>41365</v>
      </c>
      <c r="U2899" s="12">
        <f>IF(ISNUMBER(Incoming_Data[[#This Row],[Completed Day]]),1,0)</f>
        <v>1</v>
      </c>
      <c r="V2899" s="12">
        <f>IF(ISNUMBER(Incoming_Data[[#This Row],[Confirmed Day]]),1,0)</f>
        <v>1</v>
      </c>
      <c r="X2899" t="s">
        <v>12194</v>
      </c>
      <c r="Y2899" s="36">
        <v>41417</v>
      </c>
    </row>
    <row r="2900" spans="2:25" x14ac:dyDescent="0.25">
      <c r="B2900" s="24" t="s">
        <v>36</v>
      </c>
      <c r="C2900" s="24" t="s">
        <v>22</v>
      </c>
      <c r="D2900" s="24" t="s">
        <v>2218</v>
      </c>
      <c r="E2900" s="24" t="s">
        <v>9856</v>
      </c>
      <c r="F2900" s="24" t="s">
        <v>12626</v>
      </c>
      <c r="G2900" s="36">
        <v>41327</v>
      </c>
      <c r="H2900" s="36">
        <v>41327</v>
      </c>
      <c r="I2900" s="12">
        <v>3</v>
      </c>
      <c r="J2900" s="12">
        <v>3</v>
      </c>
      <c r="K2900" s="12">
        <v>3</v>
      </c>
      <c r="L2900" s="24" t="s">
        <v>10597</v>
      </c>
      <c r="M2900" t="str">
        <f>VLOOKUP(LEFT(Incoming_Data[[#This Row],[Object ID]],1),Lookup[#All],2,FALSE)</f>
        <v>Service Request</v>
      </c>
      <c r="N2900" s="36">
        <f>IFERROR(VLOOKUP(Incoming_Data[[#This Row],[Object ID]],SP_Data[#All],2,FALSE),"")</f>
        <v>41353</v>
      </c>
      <c r="O2900" s="36">
        <f>IFERROR(VLOOKUP(Incoming_Data[[#This Row],[Object ID]],Finalized_Data[#All],2,FALSE),"")</f>
        <v>41384</v>
      </c>
      <c r="P29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0" s="6">
        <f>IFERROR(DATE(YEAR(Incoming_Data[[#This Row],[Incoming Day]]),MONTH(Incoming_Data[[#This Row],[Incoming Day]]),1),"")</f>
        <v>41306</v>
      </c>
      <c r="R2900" s="3">
        <f>DATE(YEAR(Incoming_Data[[#This Row],[Incoming Day]]),1,1)</f>
        <v>41275</v>
      </c>
      <c r="S2900" s="6">
        <f>IFERROR(DATE(YEAR(Incoming_Data[[#This Row],[Completed Day]]),MONTH(Incoming_Data[[#This Row],[Completed Day]]),1),"")</f>
        <v>41334</v>
      </c>
      <c r="T2900" s="6">
        <f>IFERROR(DATE(YEAR(Incoming_Data[[#This Row],[Confirmed Day]]),MONTH(Incoming_Data[[#This Row],[Confirmed Day]]),1),"")</f>
        <v>41365</v>
      </c>
      <c r="U2900" s="12">
        <f>IF(ISNUMBER(Incoming_Data[[#This Row],[Completed Day]]),1,0)</f>
        <v>1</v>
      </c>
      <c r="V2900" s="12">
        <f>IF(ISNUMBER(Incoming_Data[[#This Row],[Confirmed Day]]),1,0)</f>
        <v>1</v>
      </c>
      <c r="X2900" t="s">
        <v>12137</v>
      </c>
      <c r="Y2900" s="36">
        <v>41418</v>
      </c>
    </row>
    <row r="2901" spans="2:25" x14ac:dyDescent="0.25">
      <c r="B2901" s="24" t="s">
        <v>36</v>
      </c>
      <c r="C2901" s="24" t="s">
        <v>22</v>
      </c>
      <c r="D2901" s="24" t="s">
        <v>2218</v>
      </c>
      <c r="E2901" s="24" t="s">
        <v>9853</v>
      </c>
      <c r="F2901" s="24" t="s">
        <v>12626</v>
      </c>
      <c r="G2901" s="36">
        <v>41327</v>
      </c>
      <c r="H2901" s="36">
        <v>41327</v>
      </c>
      <c r="I2901" s="12">
        <v>3</v>
      </c>
      <c r="J2901" s="12">
        <v>3</v>
      </c>
      <c r="K2901" s="12">
        <v>3</v>
      </c>
      <c r="L2901" s="24" t="s">
        <v>10597</v>
      </c>
      <c r="M2901" t="str">
        <f>VLOOKUP(LEFT(Incoming_Data[[#This Row],[Object ID]],1),Lookup[#All],2,FALSE)</f>
        <v>Service Request</v>
      </c>
      <c r="N2901" s="36">
        <f>IFERROR(VLOOKUP(Incoming_Data[[#This Row],[Object ID]],SP_Data[#All],2,FALSE),"")</f>
        <v>41353</v>
      </c>
      <c r="O2901" s="36">
        <f>IFERROR(VLOOKUP(Incoming_Data[[#This Row],[Object ID]],Finalized_Data[#All],2,FALSE),"")</f>
        <v>41384</v>
      </c>
      <c r="P29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1" s="6">
        <f>IFERROR(DATE(YEAR(Incoming_Data[[#This Row],[Incoming Day]]),MONTH(Incoming_Data[[#This Row],[Incoming Day]]),1),"")</f>
        <v>41306</v>
      </c>
      <c r="R2901" s="3">
        <f>DATE(YEAR(Incoming_Data[[#This Row],[Incoming Day]]),1,1)</f>
        <v>41275</v>
      </c>
      <c r="S2901" s="6">
        <f>IFERROR(DATE(YEAR(Incoming_Data[[#This Row],[Completed Day]]),MONTH(Incoming_Data[[#This Row],[Completed Day]]),1),"")</f>
        <v>41334</v>
      </c>
      <c r="T2901" s="6">
        <f>IFERROR(DATE(YEAR(Incoming_Data[[#This Row],[Confirmed Day]]),MONTH(Incoming_Data[[#This Row],[Confirmed Day]]),1),"")</f>
        <v>41365</v>
      </c>
      <c r="U2901" s="12">
        <f>IF(ISNUMBER(Incoming_Data[[#This Row],[Completed Day]]),1,0)</f>
        <v>1</v>
      </c>
      <c r="V2901" s="12">
        <f>IF(ISNUMBER(Incoming_Data[[#This Row],[Confirmed Day]]),1,0)</f>
        <v>1</v>
      </c>
      <c r="X2901" t="s">
        <v>2151</v>
      </c>
      <c r="Y2901" s="36">
        <v>41417</v>
      </c>
    </row>
    <row r="2902" spans="2:25" x14ac:dyDescent="0.25">
      <c r="B2902" s="24" t="s">
        <v>36</v>
      </c>
      <c r="C2902" s="24" t="s">
        <v>22</v>
      </c>
      <c r="D2902" s="24" t="s">
        <v>2218</v>
      </c>
      <c r="E2902" s="24" t="s">
        <v>9391</v>
      </c>
      <c r="F2902" s="24" t="s">
        <v>12626</v>
      </c>
      <c r="G2902" s="36">
        <v>41332</v>
      </c>
      <c r="H2902" s="36">
        <v>41332</v>
      </c>
      <c r="I2902" s="12">
        <v>3</v>
      </c>
      <c r="J2902" s="12">
        <v>3</v>
      </c>
      <c r="K2902" s="12">
        <v>3</v>
      </c>
      <c r="L2902" s="24" t="s">
        <v>10597</v>
      </c>
      <c r="M2902" t="str">
        <f>VLOOKUP(LEFT(Incoming_Data[[#This Row],[Object ID]],1),Lookup[#All],2,FALSE)</f>
        <v>Service Request</v>
      </c>
      <c r="N2902" s="36">
        <f>IFERROR(VLOOKUP(Incoming_Data[[#This Row],[Object ID]],SP_Data[#All],2,FALSE),"")</f>
        <v>41353</v>
      </c>
      <c r="O2902" s="36">
        <f>IFERROR(VLOOKUP(Incoming_Data[[#This Row],[Object ID]],Finalized_Data[#All],2,FALSE),"")</f>
        <v>41384</v>
      </c>
      <c r="P29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2" s="6">
        <f>IFERROR(DATE(YEAR(Incoming_Data[[#This Row],[Incoming Day]]),MONTH(Incoming_Data[[#This Row],[Incoming Day]]),1),"")</f>
        <v>41306</v>
      </c>
      <c r="R2902" s="3">
        <f>DATE(YEAR(Incoming_Data[[#This Row],[Incoming Day]]),1,1)</f>
        <v>41275</v>
      </c>
      <c r="S2902" s="6">
        <f>IFERROR(DATE(YEAR(Incoming_Data[[#This Row],[Completed Day]]),MONTH(Incoming_Data[[#This Row],[Completed Day]]),1),"")</f>
        <v>41334</v>
      </c>
      <c r="T2902" s="6">
        <f>IFERROR(DATE(YEAR(Incoming_Data[[#This Row],[Confirmed Day]]),MONTH(Incoming_Data[[#This Row],[Confirmed Day]]),1),"")</f>
        <v>41365</v>
      </c>
      <c r="U2902" s="12">
        <f>IF(ISNUMBER(Incoming_Data[[#This Row],[Completed Day]]),1,0)</f>
        <v>1</v>
      </c>
      <c r="V2902" s="12">
        <f>IF(ISNUMBER(Incoming_Data[[#This Row],[Confirmed Day]]),1,0)</f>
        <v>1</v>
      </c>
      <c r="X2902" t="s">
        <v>12567</v>
      </c>
      <c r="Y2902" s="36">
        <v>41417</v>
      </c>
    </row>
    <row r="2903" spans="2:25" x14ac:dyDescent="0.25">
      <c r="B2903" s="24" t="s">
        <v>36</v>
      </c>
      <c r="C2903" s="24" t="s">
        <v>22</v>
      </c>
      <c r="D2903" s="24" t="s">
        <v>2218</v>
      </c>
      <c r="E2903" s="24" t="s">
        <v>9428</v>
      </c>
      <c r="F2903" s="24" t="s">
        <v>12626</v>
      </c>
      <c r="G2903" s="36">
        <v>41332</v>
      </c>
      <c r="H2903" s="36">
        <v>41332</v>
      </c>
      <c r="I2903" s="12">
        <v>3</v>
      </c>
      <c r="J2903" s="12">
        <v>3</v>
      </c>
      <c r="K2903" s="12">
        <v>3</v>
      </c>
      <c r="L2903" s="24" t="s">
        <v>10597</v>
      </c>
      <c r="M2903" t="str">
        <f>VLOOKUP(LEFT(Incoming_Data[[#This Row],[Object ID]],1),Lookup[#All],2,FALSE)</f>
        <v>Service Request</v>
      </c>
      <c r="N2903" s="36">
        <f>IFERROR(VLOOKUP(Incoming_Data[[#This Row],[Object ID]],SP_Data[#All],2,FALSE),"")</f>
        <v>41353</v>
      </c>
      <c r="O2903" s="36">
        <f>IFERROR(VLOOKUP(Incoming_Data[[#This Row],[Object ID]],Finalized_Data[#All],2,FALSE),"")</f>
        <v>41384</v>
      </c>
      <c r="P29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3" s="6">
        <f>IFERROR(DATE(YEAR(Incoming_Data[[#This Row],[Incoming Day]]),MONTH(Incoming_Data[[#This Row],[Incoming Day]]),1),"")</f>
        <v>41306</v>
      </c>
      <c r="R2903" s="3">
        <f>DATE(YEAR(Incoming_Data[[#This Row],[Incoming Day]]),1,1)</f>
        <v>41275</v>
      </c>
      <c r="S2903" s="6">
        <f>IFERROR(DATE(YEAR(Incoming_Data[[#This Row],[Completed Day]]),MONTH(Incoming_Data[[#This Row],[Completed Day]]),1),"")</f>
        <v>41334</v>
      </c>
      <c r="T2903" s="6">
        <f>IFERROR(DATE(YEAR(Incoming_Data[[#This Row],[Confirmed Day]]),MONTH(Incoming_Data[[#This Row],[Confirmed Day]]),1),"")</f>
        <v>41365</v>
      </c>
      <c r="U2903" s="12">
        <f>IF(ISNUMBER(Incoming_Data[[#This Row],[Completed Day]]),1,0)</f>
        <v>1</v>
      </c>
      <c r="V2903" s="12">
        <f>IF(ISNUMBER(Incoming_Data[[#This Row],[Confirmed Day]]),1,0)</f>
        <v>1</v>
      </c>
      <c r="X2903" t="s">
        <v>1300</v>
      </c>
      <c r="Y2903" s="36">
        <v>41423</v>
      </c>
    </row>
    <row r="2904" spans="2:25" x14ac:dyDescent="0.25">
      <c r="B2904" s="24" t="s">
        <v>36</v>
      </c>
      <c r="C2904" s="24" t="s">
        <v>22</v>
      </c>
      <c r="D2904" s="24" t="s">
        <v>2218</v>
      </c>
      <c r="E2904" s="24" t="s">
        <v>9415</v>
      </c>
      <c r="F2904" s="24" t="s">
        <v>12626</v>
      </c>
      <c r="G2904" s="36">
        <v>41332</v>
      </c>
      <c r="H2904" s="36">
        <v>41332</v>
      </c>
      <c r="I2904" s="12">
        <v>3</v>
      </c>
      <c r="J2904" s="12">
        <v>3</v>
      </c>
      <c r="K2904" s="12">
        <v>3</v>
      </c>
      <c r="L2904" s="24" t="s">
        <v>10597</v>
      </c>
      <c r="M2904" t="str">
        <f>VLOOKUP(LEFT(Incoming_Data[[#This Row],[Object ID]],1),Lookup[#All],2,FALSE)</f>
        <v>Service Request</v>
      </c>
      <c r="N2904" s="36">
        <f>IFERROR(VLOOKUP(Incoming_Data[[#This Row],[Object ID]],SP_Data[#All],2,FALSE),"")</f>
        <v>41353</v>
      </c>
      <c r="O2904" s="36">
        <f>IFERROR(VLOOKUP(Incoming_Data[[#This Row],[Object ID]],Finalized_Data[#All],2,FALSE),"")</f>
        <v>41384</v>
      </c>
      <c r="P29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4" s="6">
        <f>IFERROR(DATE(YEAR(Incoming_Data[[#This Row],[Incoming Day]]),MONTH(Incoming_Data[[#This Row],[Incoming Day]]),1),"")</f>
        <v>41306</v>
      </c>
      <c r="R2904" s="3">
        <f>DATE(YEAR(Incoming_Data[[#This Row],[Incoming Day]]),1,1)</f>
        <v>41275</v>
      </c>
      <c r="S2904" s="6">
        <f>IFERROR(DATE(YEAR(Incoming_Data[[#This Row],[Completed Day]]),MONTH(Incoming_Data[[#This Row],[Completed Day]]),1),"")</f>
        <v>41334</v>
      </c>
      <c r="T2904" s="6">
        <f>IFERROR(DATE(YEAR(Incoming_Data[[#This Row],[Confirmed Day]]),MONTH(Incoming_Data[[#This Row],[Confirmed Day]]),1),"")</f>
        <v>41365</v>
      </c>
      <c r="U2904" s="12">
        <f>IF(ISNUMBER(Incoming_Data[[#This Row],[Completed Day]]),1,0)</f>
        <v>1</v>
      </c>
      <c r="V2904" s="12">
        <f>IF(ISNUMBER(Incoming_Data[[#This Row],[Confirmed Day]]),1,0)</f>
        <v>1</v>
      </c>
      <c r="X2904" t="s">
        <v>12621</v>
      </c>
      <c r="Y2904" s="36">
        <v>41425</v>
      </c>
    </row>
    <row r="2905" spans="2:25" x14ac:dyDescent="0.25">
      <c r="B2905" s="24" t="s">
        <v>36</v>
      </c>
      <c r="C2905" s="24" t="s">
        <v>22</v>
      </c>
      <c r="D2905" s="24" t="s">
        <v>2218</v>
      </c>
      <c r="E2905" s="24" t="s">
        <v>9262</v>
      </c>
      <c r="F2905" s="24" t="s">
        <v>12625</v>
      </c>
      <c r="G2905" s="36">
        <v>41333</v>
      </c>
      <c r="H2905" s="36">
        <v>41333</v>
      </c>
      <c r="I2905" s="12">
        <v>3</v>
      </c>
      <c r="J2905" s="12">
        <v>3</v>
      </c>
      <c r="K2905" s="12">
        <v>3</v>
      </c>
      <c r="L2905" s="24" t="s">
        <v>10597</v>
      </c>
      <c r="M2905" t="str">
        <f>VLOOKUP(LEFT(Incoming_Data[[#This Row],[Object ID]],1),Lookup[#All],2,FALSE)</f>
        <v>Service Request</v>
      </c>
      <c r="N2905" s="36">
        <f>IFERROR(VLOOKUP(Incoming_Data[[#This Row],[Object ID]],SP_Data[#All],2,FALSE),"")</f>
        <v>41353</v>
      </c>
      <c r="O2905" s="36">
        <f>IFERROR(VLOOKUP(Incoming_Data[[#This Row],[Object ID]],Finalized_Data[#All],2,FALSE),"")</f>
        <v>41384</v>
      </c>
      <c r="P29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5" s="6">
        <f>IFERROR(DATE(YEAR(Incoming_Data[[#This Row],[Incoming Day]]),MONTH(Incoming_Data[[#This Row],[Incoming Day]]),1),"")</f>
        <v>41306</v>
      </c>
      <c r="R2905" s="3">
        <f>DATE(YEAR(Incoming_Data[[#This Row],[Incoming Day]]),1,1)</f>
        <v>41275</v>
      </c>
      <c r="S2905" s="6">
        <f>IFERROR(DATE(YEAR(Incoming_Data[[#This Row],[Completed Day]]),MONTH(Incoming_Data[[#This Row],[Completed Day]]),1),"")</f>
        <v>41334</v>
      </c>
      <c r="T2905" s="6">
        <f>IFERROR(DATE(YEAR(Incoming_Data[[#This Row],[Confirmed Day]]),MONTH(Incoming_Data[[#This Row],[Confirmed Day]]),1),"")</f>
        <v>41365</v>
      </c>
      <c r="U2905" s="12">
        <f>IF(ISNUMBER(Incoming_Data[[#This Row],[Completed Day]]),1,0)</f>
        <v>1</v>
      </c>
      <c r="V2905" s="12">
        <f>IF(ISNUMBER(Incoming_Data[[#This Row],[Confirmed Day]]),1,0)</f>
        <v>1</v>
      </c>
      <c r="X2905" t="s">
        <v>1583</v>
      </c>
      <c r="Y2905" s="36">
        <v>41417</v>
      </c>
    </row>
    <row r="2906" spans="2:25" x14ac:dyDescent="0.25">
      <c r="B2906" s="24" t="s">
        <v>36</v>
      </c>
      <c r="C2906" s="24" t="s">
        <v>22</v>
      </c>
      <c r="D2906" s="24" t="s">
        <v>2218</v>
      </c>
      <c r="E2906" s="24" t="s">
        <v>8716</v>
      </c>
      <c r="F2906" s="24" t="s">
        <v>12627</v>
      </c>
      <c r="G2906" s="36">
        <v>41339</v>
      </c>
      <c r="H2906" s="36">
        <v>41339</v>
      </c>
      <c r="I2906" s="12">
        <v>3</v>
      </c>
      <c r="J2906" s="12">
        <v>3</v>
      </c>
      <c r="K2906" s="12">
        <v>3</v>
      </c>
      <c r="L2906" s="24" t="s">
        <v>10597</v>
      </c>
      <c r="M2906" t="str">
        <f>VLOOKUP(LEFT(Incoming_Data[[#This Row],[Object ID]],1),Lookup[#All],2,FALSE)</f>
        <v>Service Request</v>
      </c>
      <c r="N2906" s="36">
        <f>IFERROR(VLOOKUP(Incoming_Data[[#This Row],[Object ID]],SP_Data[#All],2,FALSE),"")</f>
        <v>41353</v>
      </c>
      <c r="O2906" s="36">
        <f>IFERROR(VLOOKUP(Incoming_Data[[#This Row],[Object ID]],Finalized_Data[#All],2,FALSE),"")</f>
        <v>41384</v>
      </c>
      <c r="P29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6" s="6">
        <f>IFERROR(DATE(YEAR(Incoming_Data[[#This Row],[Incoming Day]]),MONTH(Incoming_Data[[#This Row],[Incoming Day]]),1),"")</f>
        <v>41334</v>
      </c>
      <c r="R2906" s="3">
        <f>DATE(YEAR(Incoming_Data[[#This Row],[Incoming Day]]),1,1)</f>
        <v>41275</v>
      </c>
      <c r="S2906" s="6">
        <f>IFERROR(DATE(YEAR(Incoming_Data[[#This Row],[Completed Day]]),MONTH(Incoming_Data[[#This Row],[Completed Day]]),1),"")</f>
        <v>41334</v>
      </c>
      <c r="T2906" s="6">
        <f>IFERROR(DATE(YEAR(Incoming_Data[[#This Row],[Confirmed Day]]),MONTH(Incoming_Data[[#This Row],[Confirmed Day]]),1),"")</f>
        <v>41365</v>
      </c>
      <c r="U2906" s="12">
        <f>IF(ISNUMBER(Incoming_Data[[#This Row],[Completed Day]]),1,0)</f>
        <v>1</v>
      </c>
      <c r="V2906" s="12">
        <f>IF(ISNUMBER(Incoming_Data[[#This Row],[Confirmed Day]]),1,0)</f>
        <v>1</v>
      </c>
      <c r="X2906" t="s">
        <v>1585</v>
      </c>
      <c r="Y2906" s="36">
        <v>41418</v>
      </c>
    </row>
    <row r="2907" spans="2:25" x14ac:dyDescent="0.25">
      <c r="B2907" s="24" t="s">
        <v>36</v>
      </c>
      <c r="C2907" s="24" t="s">
        <v>22</v>
      </c>
      <c r="D2907" s="24" t="s">
        <v>2218</v>
      </c>
      <c r="E2907" s="24" t="s">
        <v>7107</v>
      </c>
      <c r="F2907" s="24" t="s">
        <v>12627</v>
      </c>
      <c r="G2907" s="36">
        <v>41353</v>
      </c>
      <c r="H2907" s="36">
        <v>41353</v>
      </c>
      <c r="I2907" s="12">
        <v>3</v>
      </c>
      <c r="J2907" s="12">
        <v>3</v>
      </c>
      <c r="K2907" s="12">
        <v>3</v>
      </c>
      <c r="L2907" s="24" t="s">
        <v>10597</v>
      </c>
      <c r="M2907" t="str">
        <f>VLOOKUP(LEFT(Incoming_Data[[#This Row],[Object ID]],1),Lookup[#All],2,FALSE)</f>
        <v>Service Request</v>
      </c>
      <c r="N2907" s="36">
        <f>IFERROR(VLOOKUP(Incoming_Data[[#This Row],[Object ID]],SP_Data[#All],2,FALSE),"")</f>
        <v>41353</v>
      </c>
      <c r="O2907" s="36">
        <f>IFERROR(VLOOKUP(Incoming_Data[[#This Row],[Object ID]],Finalized_Data[#All],2,FALSE),"")</f>
        <v>41354</v>
      </c>
      <c r="P29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7" s="6">
        <f>IFERROR(DATE(YEAR(Incoming_Data[[#This Row],[Incoming Day]]),MONTH(Incoming_Data[[#This Row],[Incoming Day]]),1),"")</f>
        <v>41334</v>
      </c>
      <c r="R2907" s="3">
        <f>DATE(YEAR(Incoming_Data[[#This Row],[Incoming Day]]),1,1)</f>
        <v>41275</v>
      </c>
      <c r="S2907" s="6">
        <f>IFERROR(DATE(YEAR(Incoming_Data[[#This Row],[Completed Day]]),MONTH(Incoming_Data[[#This Row],[Completed Day]]),1),"")</f>
        <v>41334</v>
      </c>
      <c r="T2907" s="6">
        <f>IFERROR(DATE(YEAR(Incoming_Data[[#This Row],[Confirmed Day]]),MONTH(Incoming_Data[[#This Row],[Confirmed Day]]),1),"")</f>
        <v>41334</v>
      </c>
      <c r="U2907" s="12">
        <f>IF(ISNUMBER(Incoming_Data[[#This Row],[Completed Day]]),1,0)</f>
        <v>1</v>
      </c>
      <c r="V2907" s="12">
        <f>IF(ISNUMBER(Incoming_Data[[#This Row],[Confirmed Day]]),1,0)</f>
        <v>1</v>
      </c>
      <c r="X2907" t="s">
        <v>1731</v>
      </c>
      <c r="Y2907" s="36">
        <v>41418</v>
      </c>
    </row>
    <row r="2908" spans="2:25" x14ac:dyDescent="0.25">
      <c r="B2908" s="24" t="s">
        <v>36</v>
      </c>
      <c r="C2908" s="24" t="s">
        <v>22</v>
      </c>
      <c r="D2908" s="24" t="s">
        <v>2218</v>
      </c>
      <c r="E2908" s="24" t="s">
        <v>1898</v>
      </c>
      <c r="F2908" s="24" t="s">
        <v>1899</v>
      </c>
      <c r="G2908" s="36">
        <v>41389</v>
      </c>
      <c r="H2908" s="36">
        <v>41389</v>
      </c>
      <c r="I2908" s="12">
        <v>4</v>
      </c>
      <c r="J2908" s="12">
        <v>4</v>
      </c>
      <c r="K2908" s="12">
        <v>4</v>
      </c>
      <c r="L2908" s="24" t="s">
        <v>10597</v>
      </c>
      <c r="M2908" t="str">
        <f>VLOOKUP(LEFT(Incoming_Data[[#This Row],[Object ID]],1),Lookup[#All],2,FALSE)</f>
        <v>Service Request</v>
      </c>
      <c r="N2908" s="36">
        <f>IFERROR(VLOOKUP(Incoming_Data[[#This Row],[Object ID]],SP_Data[#All],2,FALSE),"")</f>
        <v>41389</v>
      </c>
      <c r="O2908" s="36">
        <f>IFERROR(VLOOKUP(Incoming_Data[[#This Row],[Object ID]],Finalized_Data[#All],2,FALSE),"")</f>
        <v>41389</v>
      </c>
      <c r="P29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8" s="6">
        <f>IFERROR(DATE(YEAR(Incoming_Data[[#This Row],[Incoming Day]]),MONTH(Incoming_Data[[#This Row],[Incoming Day]]),1),"")</f>
        <v>41365</v>
      </c>
      <c r="R2908" s="3">
        <f>DATE(YEAR(Incoming_Data[[#This Row],[Incoming Day]]),1,1)</f>
        <v>41275</v>
      </c>
      <c r="S2908" s="6">
        <f>IFERROR(DATE(YEAR(Incoming_Data[[#This Row],[Completed Day]]),MONTH(Incoming_Data[[#This Row],[Completed Day]]),1),"")</f>
        <v>41365</v>
      </c>
      <c r="T2908" s="6">
        <f>IFERROR(DATE(YEAR(Incoming_Data[[#This Row],[Confirmed Day]]),MONTH(Incoming_Data[[#This Row],[Confirmed Day]]),1),"")</f>
        <v>41365</v>
      </c>
      <c r="U2908" s="12">
        <f>IF(ISNUMBER(Incoming_Data[[#This Row],[Completed Day]]),1,0)</f>
        <v>1</v>
      </c>
      <c r="V2908" s="12">
        <f>IF(ISNUMBER(Incoming_Data[[#This Row],[Confirmed Day]]),1,0)</f>
        <v>1</v>
      </c>
      <c r="X2908" t="s">
        <v>11932</v>
      </c>
      <c r="Y2908" s="36">
        <v>41424</v>
      </c>
    </row>
    <row r="2909" spans="2:25" x14ac:dyDescent="0.25">
      <c r="B2909" s="24" t="s">
        <v>36</v>
      </c>
      <c r="C2909" s="24" t="s">
        <v>22</v>
      </c>
      <c r="D2909" s="24" t="s">
        <v>2218</v>
      </c>
      <c r="E2909" s="24" t="s">
        <v>1916</v>
      </c>
      <c r="F2909" s="24" t="s">
        <v>1917</v>
      </c>
      <c r="G2909" s="36">
        <v>41396</v>
      </c>
      <c r="H2909" s="36">
        <v>41396</v>
      </c>
      <c r="I2909" s="12">
        <v>3</v>
      </c>
      <c r="J2909" s="12">
        <v>4</v>
      </c>
      <c r="K2909" s="12">
        <v>4</v>
      </c>
      <c r="L2909" s="24" t="s">
        <v>10597</v>
      </c>
      <c r="M2909" t="str">
        <f>VLOOKUP(LEFT(Incoming_Data[[#This Row],[Object ID]],1),Lookup[#All],2,FALSE)</f>
        <v>Service Request</v>
      </c>
      <c r="N2909" s="36">
        <f>IFERROR(VLOOKUP(Incoming_Data[[#This Row],[Object ID]],SP_Data[#All],2,FALSE),"")</f>
        <v>41396</v>
      </c>
      <c r="O2909" s="36">
        <f>IFERROR(VLOOKUP(Incoming_Data[[#This Row],[Object ID]],Finalized_Data[#All],2,FALSE),"")</f>
        <v>41427</v>
      </c>
      <c r="P29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09" s="6">
        <f>IFERROR(DATE(YEAR(Incoming_Data[[#This Row],[Incoming Day]]),MONTH(Incoming_Data[[#This Row],[Incoming Day]]),1),"")</f>
        <v>41395</v>
      </c>
      <c r="R2909" s="3">
        <f>DATE(YEAR(Incoming_Data[[#This Row],[Incoming Day]]),1,1)</f>
        <v>41275</v>
      </c>
      <c r="S2909" s="6">
        <f>IFERROR(DATE(YEAR(Incoming_Data[[#This Row],[Completed Day]]),MONTH(Incoming_Data[[#This Row],[Completed Day]]),1),"")</f>
        <v>41395</v>
      </c>
      <c r="T2909" s="6">
        <f>IFERROR(DATE(YEAR(Incoming_Data[[#This Row],[Confirmed Day]]),MONTH(Incoming_Data[[#This Row],[Confirmed Day]]),1),"")</f>
        <v>41426</v>
      </c>
      <c r="U2909" s="12">
        <f>IF(ISNUMBER(Incoming_Data[[#This Row],[Completed Day]]),1,0)</f>
        <v>1</v>
      </c>
      <c r="V2909" s="12">
        <f>IF(ISNUMBER(Incoming_Data[[#This Row],[Confirmed Day]]),1,0)</f>
        <v>1</v>
      </c>
      <c r="X2909" t="s">
        <v>11934</v>
      </c>
      <c r="Y2909" s="36">
        <v>41425</v>
      </c>
    </row>
    <row r="2910" spans="2:25" x14ac:dyDescent="0.25">
      <c r="B2910" s="24" t="s">
        <v>36</v>
      </c>
      <c r="C2910" s="24" t="s">
        <v>22</v>
      </c>
      <c r="D2910" s="24" t="s">
        <v>2218</v>
      </c>
      <c r="E2910" s="24" t="s">
        <v>1918</v>
      </c>
      <c r="F2910" s="24" t="s">
        <v>1919</v>
      </c>
      <c r="G2910" s="36">
        <v>41396</v>
      </c>
      <c r="H2910" s="36">
        <v>41396</v>
      </c>
      <c r="I2910" s="12">
        <v>3</v>
      </c>
      <c r="J2910" s="12">
        <v>4</v>
      </c>
      <c r="K2910" s="12">
        <v>4</v>
      </c>
      <c r="L2910" s="24" t="s">
        <v>10597</v>
      </c>
      <c r="M2910" t="str">
        <f>VLOOKUP(LEFT(Incoming_Data[[#This Row],[Object ID]],1),Lookup[#All],2,FALSE)</f>
        <v>Service Request</v>
      </c>
      <c r="N2910" s="36">
        <f>IFERROR(VLOOKUP(Incoming_Data[[#This Row],[Object ID]],SP_Data[#All],2,FALSE),"")</f>
        <v>41396</v>
      </c>
      <c r="O2910" s="36">
        <f>IFERROR(VLOOKUP(Incoming_Data[[#This Row],[Object ID]],Finalized_Data[#All],2,FALSE),"")</f>
        <v>41427</v>
      </c>
      <c r="P29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0" s="6">
        <f>IFERROR(DATE(YEAR(Incoming_Data[[#This Row],[Incoming Day]]),MONTH(Incoming_Data[[#This Row],[Incoming Day]]),1),"")</f>
        <v>41395</v>
      </c>
      <c r="R2910" s="3">
        <f>DATE(YEAR(Incoming_Data[[#This Row],[Incoming Day]]),1,1)</f>
        <v>41275</v>
      </c>
      <c r="S2910" s="6">
        <f>IFERROR(DATE(YEAR(Incoming_Data[[#This Row],[Completed Day]]),MONTH(Incoming_Data[[#This Row],[Completed Day]]),1),"")</f>
        <v>41395</v>
      </c>
      <c r="T2910" s="6">
        <f>IFERROR(DATE(YEAR(Incoming_Data[[#This Row],[Confirmed Day]]),MONTH(Incoming_Data[[#This Row],[Confirmed Day]]),1),"")</f>
        <v>41426</v>
      </c>
      <c r="U2910" s="12">
        <f>IF(ISNUMBER(Incoming_Data[[#This Row],[Completed Day]]),1,0)</f>
        <v>1</v>
      </c>
      <c r="V2910" s="12">
        <f>IF(ISNUMBER(Incoming_Data[[#This Row],[Confirmed Day]]),1,0)</f>
        <v>1</v>
      </c>
      <c r="X2910" t="s">
        <v>1302</v>
      </c>
      <c r="Y2910" s="36">
        <v>41423</v>
      </c>
    </row>
    <row r="2911" spans="2:25" x14ac:dyDescent="0.25">
      <c r="B2911" s="24" t="s">
        <v>36</v>
      </c>
      <c r="C2911" s="24" t="s">
        <v>22</v>
      </c>
      <c r="D2911" s="24" t="s">
        <v>2218</v>
      </c>
      <c r="E2911" s="24" t="s">
        <v>1922</v>
      </c>
      <c r="F2911" s="24" t="s">
        <v>1923</v>
      </c>
      <c r="G2911" s="36">
        <v>41397</v>
      </c>
      <c r="H2911" s="36">
        <v>41397</v>
      </c>
      <c r="I2911" s="12">
        <v>4</v>
      </c>
      <c r="J2911" s="12">
        <v>4</v>
      </c>
      <c r="K2911" s="12">
        <v>4</v>
      </c>
      <c r="L2911" s="24" t="s">
        <v>10597</v>
      </c>
      <c r="M2911" t="str">
        <f>VLOOKUP(LEFT(Incoming_Data[[#This Row],[Object ID]],1),Lookup[#All],2,FALSE)</f>
        <v>Service Request</v>
      </c>
      <c r="N2911" s="36">
        <f>IFERROR(VLOOKUP(Incoming_Data[[#This Row],[Object ID]],SP_Data[#All],2,FALSE),"")</f>
        <v>41397</v>
      </c>
      <c r="O2911" s="36">
        <f>IFERROR(VLOOKUP(Incoming_Data[[#This Row],[Object ID]],Finalized_Data[#All],2,FALSE),"")</f>
        <v>41428</v>
      </c>
      <c r="P29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1" s="6">
        <f>IFERROR(DATE(YEAR(Incoming_Data[[#This Row],[Incoming Day]]),MONTH(Incoming_Data[[#This Row],[Incoming Day]]),1),"")</f>
        <v>41395</v>
      </c>
      <c r="R2911" s="3">
        <f>DATE(YEAR(Incoming_Data[[#This Row],[Incoming Day]]),1,1)</f>
        <v>41275</v>
      </c>
      <c r="S2911" s="6">
        <f>IFERROR(DATE(YEAR(Incoming_Data[[#This Row],[Completed Day]]),MONTH(Incoming_Data[[#This Row],[Completed Day]]),1),"")</f>
        <v>41395</v>
      </c>
      <c r="T2911" s="6">
        <f>IFERROR(DATE(YEAR(Incoming_Data[[#This Row],[Confirmed Day]]),MONTH(Incoming_Data[[#This Row],[Confirmed Day]]),1),"")</f>
        <v>41426</v>
      </c>
      <c r="U2911" s="12">
        <f>IF(ISNUMBER(Incoming_Data[[#This Row],[Completed Day]]),1,0)</f>
        <v>1</v>
      </c>
      <c r="V2911" s="12">
        <f>IF(ISNUMBER(Incoming_Data[[#This Row],[Confirmed Day]]),1,0)</f>
        <v>1</v>
      </c>
      <c r="X2911" t="s">
        <v>12196</v>
      </c>
      <c r="Y2911" s="36">
        <v>41418</v>
      </c>
    </row>
    <row r="2912" spans="2:25" x14ac:dyDescent="0.25">
      <c r="B2912" s="24" t="s">
        <v>36</v>
      </c>
      <c r="C2912" s="24" t="s">
        <v>22</v>
      </c>
      <c r="D2912" s="24" t="s">
        <v>2218</v>
      </c>
      <c r="E2912" s="24" t="s">
        <v>1924</v>
      </c>
      <c r="F2912" s="24" t="s">
        <v>1923</v>
      </c>
      <c r="G2912" s="36">
        <v>41397</v>
      </c>
      <c r="H2912" s="36">
        <v>41397</v>
      </c>
      <c r="I2912" s="12">
        <v>4</v>
      </c>
      <c r="J2912" s="12">
        <v>4</v>
      </c>
      <c r="K2912" s="12">
        <v>4</v>
      </c>
      <c r="L2912" s="24" t="s">
        <v>10597</v>
      </c>
      <c r="M2912" t="str">
        <f>VLOOKUP(LEFT(Incoming_Data[[#This Row],[Object ID]],1),Lookup[#All],2,FALSE)</f>
        <v>Service Request</v>
      </c>
      <c r="N2912" s="36">
        <f>IFERROR(VLOOKUP(Incoming_Data[[#This Row],[Object ID]],SP_Data[#All],2,FALSE),"")</f>
        <v>41397</v>
      </c>
      <c r="O2912" s="36">
        <f>IFERROR(VLOOKUP(Incoming_Data[[#This Row],[Object ID]],Finalized_Data[#All],2,FALSE),"")</f>
        <v>41428</v>
      </c>
      <c r="P29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2" s="6">
        <f>IFERROR(DATE(YEAR(Incoming_Data[[#This Row],[Incoming Day]]),MONTH(Incoming_Data[[#This Row],[Incoming Day]]),1),"")</f>
        <v>41395</v>
      </c>
      <c r="R2912" s="3">
        <f>DATE(YEAR(Incoming_Data[[#This Row],[Incoming Day]]),1,1)</f>
        <v>41275</v>
      </c>
      <c r="S2912" s="6">
        <f>IFERROR(DATE(YEAR(Incoming_Data[[#This Row],[Completed Day]]),MONTH(Incoming_Data[[#This Row],[Completed Day]]),1),"")</f>
        <v>41395</v>
      </c>
      <c r="T2912" s="6">
        <f>IFERROR(DATE(YEAR(Incoming_Data[[#This Row],[Confirmed Day]]),MONTH(Incoming_Data[[#This Row],[Confirmed Day]]),1),"")</f>
        <v>41426</v>
      </c>
      <c r="U2912" s="12">
        <f>IF(ISNUMBER(Incoming_Data[[#This Row],[Completed Day]]),1,0)</f>
        <v>1</v>
      </c>
      <c r="V2912" s="12">
        <f>IF(ISNUMBER(Incoming_Data[[#This Row],[Confirmed Day]]),1,0)</f>
        <v>1</v>
      </c>
      <c r="X2912" t="s">
        <v>12379</v>
      </c>
      <c r="Y2912" s="36">
        <v>41423</v>
      </c>
    </row>
    <row r="2913" spans="2:25" x14ac:dyDescent="0.25">
      <c r="B2913" s="24" t="s">
        <v>36</v>
      </c>
      <c r="C2913" s="24" t="s">
        <v>22</v>
      </c>
      <c r="D2913" s="24" t="s">
        <v>2218</v>
      </c>
      <c r="E2913" s="24" t="s">
        <v>1925</v>
      </c>
      <c r="F2913" s="24" t="s">
        <v>1926</v>
      </c>
      <c r="G2913" s="36">
        <v>41397</v>
      </c>
      <c r="H2913" s="36">
        <v>41397</v>
      </c>
      <c r="I2913" s="12">
        <v>4</v>
      </c>
      <c r="J2913" s="12">
        <v>4</v>
      </c>
      <c r="K2913" s="12">
        <v>4</v>
      </c>
      <c r="L2913" s="24" t="s">
        <v>10597</v>
      </c>
      <c r="M2913" t="str">
        <f>VLOOKUP(LEFT(Incoming_Data[[#This Row],[Object ID]],1),Lookup[#All],2,FALSE)</f>
        <v>Service Request</v>
      </c>
      <c r="N2913" s="36">
        <f>IFERROR(VLOOKUP(Incoming_Data[[#This Row],[Object ID]],SP_Data[#All],2,FALSE),"")</f>
        <v>41397</v>
      </c>
      <c r="O2913" s="36">
        <f>IFERROR(VLOOKUP(Incoming_Data[[#This Row],[Object ID]],Finalized_Data[#All],2,FALSE),"")</f>
        <v>41428</v>
      </c>
      <c r="P29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3" s="6">
        <f>IFERROR(DATE(YEAR(Incoming_Data[[#This Row],[Incoming Day]]),MONTH(Incoming_Data[[#This Row],[Incoming Day]]),1),"")</f>
        <v>41395</v>
      </c>
      <c r="R2913" s="3">
        <f>DATE(YEAR(Incoming_Data[[#This Row],[Incoming Day]]),1,1)</f>
        <v>41275</v>
      </c>
      <c r="S2913" s="6">
        <f>IFERROR(DATE(YEAR(Incoming_Data[[#This Row],[Completed Day]]),MONTH(Incoming_Data[[#This Row],[Completed Day]]),1),"")</f>
        <v>41395</v>
      </c>
      <c r="T2913" s="6">
        <f>IFERROR(DATE(YEAR(Incoming_Data[[#This Row],[Confirmed Day]]),MONTH(Incoming_Data[[#This Row],[Confirmed Day]]),1),"")</f>
        <v>41426</v>
      </c>
      <c r="U2913" s="12">
        <f>IF(ISNUMBER(Incoming_Data[[#This Row],[Completed Day]]),1,0)</f>
        <v>1</v>
      </c>
      <c r="V2913" s="12">
        <f>IF(ISNUMBER(Incoming_Data[[#This Row],[Confirmed Day]]),1,0)</f>
        <v>1</v>
      </c>
      <c r="X2913" t="s">
        <v>11113</v>
      </c>
      <c r="Y2913" s="36">
        <v>41418</v>
      </c>
    </row>
    <row r="2914" spans="2:25" x14ac:dyDescent="0.25">
      <c r="B2914" s="24" t="s">
        <v>36</v>
      </c>
      <c r="C2914" s="24" t="s">
        <v>22</v>
      </c>
      <c r="D2914" s="24" t="s">
        <v>2218</v>
      </c>
      <c r="E2914" s="24" t="s">
        <v>1927</v>
      </c>
      <c r="F2914" s="24" t="s">
        <v>1928</v>
      </c>
      <c r="G2914" s="36">
        <v>41397</v>
      </c>
      <c r="H2914" s="36">
        <v>41397</v>
      </c>
      <c r="I2914" s="12">
        <v>4</v>
      </c>
      <c r="J2914" s="12">
        <v>4</v>
      </c>
      <c r="K2914" s="12">
        <v>4</v>
      </c>
      <c r="L2914" s="24" t="s">
        <v>10597</v>
      </c>
      <c r="M2914" t="str">
        <f>VLOOKUP(LEFT(Incoming_Data[[#This Row],[Object ID]],1),Lookup[#All],2,FALSE)</f>
        <v>Service Request</v>
      </c>
      <c r="N2914" s="36">
        <f>IFERROR(VLOOKUP(Incoming_Data[[#This Row],[Object ID]],SP_Data[#All],2,FALSE),"")</f>
        <v>41397</v>
      </c>
      <c r="O2914" s="36">
        <f>IFERROR(VLOOKUP(Incoming_Data[[#This Row],[Object ID]],Finalized_Data[#All],2,FALSE),"")</f>
        <v>41428</v>
      </c>
      <c r="P29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4" s="6">
        <f>IFERROR(DATE(YEAR(Incoming_Data[[#This Row],[Incoming Day]]),MONTH(Incoming_Data[[#This Row],[Incoming Day]]),1),"")</f>
        <v>41395</v>
      </c>
      <c r="R2914" s="3">
        <f>DATE(YEAR(Incoming_Data[[#This Row],[Incoming Day]]),1,1)</f>
        <v>41275</v>
      </c>
      <c r="S2914" s="6">
        <f>IFERROR(DATE(YEAR(Incoming_Data[[#This Row],[Completed Day]]),MONTH(Incoming_Data[[#This Row],[Completed Day]]),1),"")</f>
        <v>41395</v>
      </c>
      <c r="T2914" s="6">
        <f>IFERROR(DATE(YEAR(Incoming_Data[[#This Row],[Confirmed Day]]),MONTH(Incoming_Data[[#This Row],[Confirmed Day]]),1),"")</f>
        <v>41426</v>
      </c>
      <c r="U2914" s="12">
        <f>IF(ISNUMBER(Incoming_Data[[#This Row],[Completed Day]]),1,0)</f>
        <v>1</v>
      </c>
      <c r="V2914" s="12">
        <f>IF(ISNUMBER(Incoming_Data[[#This Row],[Confirmed Day]]),1,0)</f>
        <v>1</v>
      </c>
      <c r="X2914" t="s">
        <v>1733</v>
      </c>
      <c r="Y2914" s="36">
        <v>41422</v>
      </c>
    </row>
    <row r="2915" spans="2:25" x14ac:dyDescent="0.25">
      <c r="B2915" s="24" t="s">
        <v>36</v>
      </c>
      <c r="C2915" s="24" t="s">
        <v>22</v>
      </c>
      <c r="D2915" s="24" t="s">
        <v>2218</v>
      </c>
      <c r="E2915" s="24" t="s">
        <v>12628</v>
      </c>
      <c r="F2915" s="24" t="s">
        <v>12629</v>
      </c>
      <c r="G2915" s="36">
        <v>41417</v>
      </c>
      <c r="H2915" s="36">
        <v>41417</v>
      </c>
      <c r="I2915" s="12">
        <v>4</v>
      </c>
      <c r="J2915" s="12">
        <v>4</v>
      </c>
      <c r="K2915" s="12">
        <v>4</v>
      </c>
      <c r="L2915" s="24" t="s">
        <v>10599</v>
      </c>
      <c r="M2915" t="str">
        <f>VLOOKUP(LEFT(Incoming_Data[[#This Row],[Object ID]],1),Lookup[#All],2,FALSE)</f>
        <v>Service Request</v>
      </c>
      <c r="N2915" s="36">
        <f>IFERROR(VLOOKUP(Incoming_Data[[#This Row],[Object ID]],SP_Data[#All],2,FALSE),"")</f>
        <v>41417</v>
      </c>
      <c r="O2915" s="36" t="str">
        <f>IFERROR(VLOOKUP(Incoming_Data[[#This Row],[Object ID]],Finalized_Data[#All],2,FALSE),"")</f>
        <v/>
      </c>
      <c r="P29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5" s="6">
        <f>IFERROR(DATE(YEAR(Incoming_Data[[#This Row],[Incoming Day]]),MONTH(Incoming_Data[[#This Row],[Incoming Day]]),1),"")</f>
        <v>41395</v>
      </c>
      <c r="R2915" s="3">
        <f>DATE(YEAR(Incoming_Data[[#This Row],[Incoming Day]]),1,1)</f>
        <v>41275</v>
      </c>
      <c r="S2915" s="6">
        <f>IFERROR(DATE(YEAR(Incoming_Data[[#This Row],[Completed Day]]),MONTH(Incoming_Data[[#This Row],[Completed Day]]),1),"")</f>
        <v>41395</v>
      </c>
      <c r="T2915" s="6" t="str">
        <f>IFERROR(DATE(YEAR(Incoming_Data[[#This Row],[Confirmed Day]]),MONTH(Incoming_Data[[#This Row],[Confirmed Day]]),1),"")</f>
        <v/>
      </c>
      <c r="U2915" s="12">
        <f>IF(ISNUMBER(Incoming_Data[[#This Row],[Completed Day]]),1,0)</f>
        <v>1</v>
      </c>
      <c r="V2915" s="12">
        <f>IF(ISNUMBER(Incoming_Data[[#This Row],[Confirmed Day]]),1,0)</f>
        <v>0</v>
      </c>
      <c r="X2915" t="s">
        <v>1587</v>
      </c>
      <c r="Y2915" s="36">
        <v>41418</v>
      </c>
    </row>
    <row r="2916" spans="2:25" x14ac:dyDescent="0.25">
      <c r="B2916" s="24" t="s">
        <v>36</v>
      </c>
      <c r="C2916" s="24" t="s">
        <v>22</v>
      </c>
      <c r="D2916" s="24" t="s">
        <v>2218</v>
      </c>
      <c r="E2916" s="24" t="s">
        <v>9193</v>
      </c>
      <c r="F2916" s="24" t="s">
        <v>12630</v>
      </c>
      <c r="G2916" s="36">
        <v>41333</v>
      </c>
      <c r="H2916" s="36">
        <v>41333</v>
      </c>
      <c r="I2916" s="12">
        <v>3</v>
      </c>
      <c r="J2916" s="12">
        <v>3</v>
      </c>
      <c r="K2916" s="12">
        <v>3</v>
      </c>
      <c r="L2916" s="24" t="s">
        <v>10597</v>
      </c>
      <c r="M2916" t="str">
        <f>VLOOKUP(LEFT(Incoming_Data[[#This Row],[Object ID]],1),Lookup[#All],2,FALSE)</f>
        <v>Incident</v>
      </c>
      <c r="N2916" s="36">
        <f>IFERROR(VLOOKUP(Incoming_Data[[#This Row],[Object ID]],SP_Data[#All],2,FALSE),"")</f>
        <v>41353</v>
      </c>
      <c r="O2916" s="36">
        <f>IFERROR(VLOOKUP(Incoming_Data[[#This Row],[Object ID]],Finalized_Data[#All],2,FALSE),"")</f>
        <v>41384</v>
      </c>
      <c r="P29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6" s="6">
        <f>IFERROR(DATE(YEAR(Incoming_Data[[#This Row],[Incoming Day]]),MONTH(Incoming_Data[[#This Row],[Incoming Day]]),1),"")</f>
        <v>41306</v>
      </c>
      <c r="R2916" s="3">
        <f>DATE(YEAR(Incoming_Data[[#This Row],[Incoming Day]]),1,1)</f>
        <v>41275</v>
      </c>
      <c r="S2916" s="6">
        <f>IFERROR(DATE(YEAR(Incoming_Data[[#This Row],[Completed Day]]),MONTH(Incoming_Data[[#This Row],[Completed Day]]),1),"")</f>
        <v>41334</v>
      </c>
      <c r="T2916" s="6">
        <f>IFERROR(DATE(YEAR(Incoming_Data[[#This Row],[Confirmed Day]]),MONTH(Incoming_Data[[#This Row],[Confirmed Day]]),1),"")</f>
        <v>41365</v>
      </c>
      <c r="U2916" s="12">
        <f>IF(ISNUMBER(Incoming_Data[[#This Row],[Completed Day]]),1,0)</f>
        <v>1</v>
      </c>
      <c r="V2916" s="12">
        <f>IF(ISNUMBER(Incoming_Data[[#This Row],[Confirmed Day]]),1,0)</f>
        <v>1</v>
      </c>
      <c r="X2916" t="s">
        <v>1589</v>
      </c>
      <c r="Y2916" s="36">
        <v>41418</v>
      </c>
    </row>
    <row r="2917" spans="2:25" x14ac:dyDescent="0.25">
      <c r="B2917" s="24" t="s">
        <v>36</v>
      </c>
      <c r="C2917" s="24" t="s">
        <v>22</v>
      </c>
      <c r="D2917" s="24" t="s">
        <v>2218</v>
      </c>
      <c r="E2917" s="24" t="s">
        <v>6616</v>
      </c>
      <c r="F2917" s="24" t="s">
        <v>12631</v>
      </c>
      <c r="G2917" s="36">
        <v>41337</v>
      </c>
      <c r="H2917" s="36">
        <v>41337</v>
      </c>
      <c r="I2917" s="12">
        <v>3</v>
      </c>
      <c r="J2917" s="12">
        <v>3</v>
      </c>
      <c r="K2917" s="12">
        <v>3</v>
      </c>
      <c r="L2917" s="24" t="s">
        <v>10597</v>
      </c>
      <c r="M2917" t="str">
        <f>VLOOKUP(LEFT(Incoming_Data[[#This Row],[Object ID]],1),Lookup[#All],2,FALSE)</f>
        <v>Incident</v>
      </c>
      <c r="N2917" s="36">
        <f>IFERROR(VLOOKUP(Incoming_Data[[#This Row],[Object ID]],SP_Data[#All],2,FALSE),"")</f>
        <v>41356</v>
      </c>
      <c r="O2917" s="36">
        <f>IFERROR(VLOOKUP(Incoming_Data[[#This Row],[Object ID]],Finalized_Data[#All],2,FALSE),"")</f>
        <v>41358</v>
      </c>
      <c r="P29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7" s="6">
        <f>IFERROR(DATE(YEAR(Incoming_Data[[#This Row],[Incoming Day]]),MONTH(Incoming_Data[[#This Row],[Incoming Day]]),1),"")</f>
        <v>41334</v>
      </c>
      <c r="R2917" s="3">
        <f>DATE(YEAR(Incoming_Data[[#This Row],[Incoming Day]]),1,1)</f>
        <v>41275</v>
      </c>
      <c r="S2917" s="6">
        <f>IFERROR(DATE(YEAR(Incoming_Data[[#This Row],[Completed Day]]),MONTH(Incoming_Data[[#This Row],[Completed Day]]),1),"")</f>
        <v>41334</v>
      </c>
      <c r="T2917" s="6">
        <f>IFERROR(DATE(YEAR(Incoming_Data[[#This Row],[Confirmed Day]]),MONTH(Incoming_Data[[#This Row],[Confirmed Day]]),1),"")</f>
        <v>41334</v>
      </c>
      <c r="U2917" s="12">
        <f>IF(ISNUMBER(Incoming_Data[[#This Row],[Completed Day]]),1,0)</f>
        <v>1</v>
      </c>
      <c r="V2917" s="12">
        <f>IF(ISNUMBER(Incoming_Data[[#This Row],[Confirmed Day]]),1,0)</f>
        <v>1</v>
      </c>
      <c r="X2917" t="s">
        <v>10958</v>
      </c>
      <c r="Y2917" s="36">
        <v>41422</v>
      </c>
    </row>
    <row r="2918" spans="2:25" x14ac:dyDescent="0.25">
      <c r="B2918" s="24" t="s">
        <v>36</v>
      </c>
      <c r="C2918" s="24" t="s">
        <v>22</v>
      </c>
      <c r="D2918" s="24" t="s">
        <v>2218</v>
      </c>
      <c r="E2918" s="24" t="s">
        <v>12632</v>
      </c>
      <c r="F2918" s="24" t="s">
        <v>12633</v>
      </c>
      <c r="G2918" s="36">
        <v>41388</v>
      </c>
      <c r="H2918" s="36">
        <v>41388</v>
      </c>
      <c r="I2918" s="12">
        <v>2</v>
      </c>
      <c r="J2918" s="24" t="s">
        <v>10596</v>
      </c>
      <c r="K2918" s="24" t="s">
        <v>10596</v>
      </c>
      <c r="L2918" s="24" t="s">
        <v>11620</v>
      </c>
      <c r="M2918" t="str">
        <f>VLOOKUP(LEFT(Incoming_Data[[#This Row],[Object ID]],1),Lookup[#All],2,FALSE)</f>
        <v>Incident</v>
      </c>
      <c r="N2918" s="36" t="str">
        <f>IFERROR(VLOOKUP(Incoming_Data[[#This Row],[Object ID]],SP_Data[#All],2,FALSE),"")</f>
        <v/>
      </c>
      <c r="O2918" s="36" t="str">
        <f>IFERROR(VLOOKUP(Incoming_Data[[#This Row],[Object ID]],Finalized_Data[#All],2,FALSE),"")</f>
        <v/>
      </c>
      <c r="P29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8" s="6">
        <f>IFERROR(DATE(YEAR(Incoming_Data[[#This Row],[Incoming Day]]),MONTH(Incoming_Data[[#This Row],[Incoming Day]]),1),"")</f>
        <v>41365</v>
      </c>
      <c r="R2918" s="3">
        <f>DATE(YEAR(Incoming_Data[[#This Row],[Incoming Day]]),1,1)</f>
        <v>41275</v>
      </c>
      <c r="S2918" s="6" t="str">
        <f>IFERROR(DATE(YEAR(Incoming_Data[[#This Row],[Completed Day]]),MONTH(Incoming_Data[[#This Row],[Completed Day]]),1),"")</f>
        <v/>
      </c>
      <c r="T2918" s="6" t="str">
        <f>IFERROR(DATE(YEAR(Incoming_Data[[#This Row],[Confirmed Day]]),MONTH(Incoming_Data[[#This Row],[Confirmed Day]]),1),"")</f>
        <v/>
      </c>
      <c r="U2918" s="12">
        <f>IF(ISNUMBER(Incoming_Data[[#This Row],[Completed Day]]),1,0)</f>
        <v>0</v>
      </c>
      <c r="V2918" s="12">
        <f>IF(ISNUMBER(Incoming_Data[[#This Row],[Confirmed Day]]),1,0)</f>
        <v>0</v>
      </c>
      <c r="X2918" t="s">
        <v>10960</v>
      </c>
      <c r="Y2918" s="36">
        <v>41422</v>
      </c>
    </row>
    <row r="2919" spans="2:25" x14ac:dyDescent="0.25">
      <c r="B2919" s="24" t="s">
        <v>36</v>
      </c>
      <c r="C2919" s="24" t="s">
        <v>22</v>
      </c>
      <c r="D2919" s="24" t="s">
        <v>2218</v>
      </c>
      <c r="E2919" s="24" t="s">
        <v>2115</v>
      </c>
      <c r="F2919" s="24" t="s">
        <v>2116</v>
      </c>
      <c r="G2919" s="36">
        <v>41394</v>
      </c>
      <c r="H2919" s="36">
        <v>41394</v>
      </c>
      <c r="I2919" s="12">
        <v>3</v>
      </c>
      <c r="J2919" s="12">
        <v>3</v>
      </c>
      <c r="K2919" s="12">
        <v>4</v>
      </c>
      <c r="L2919" s="24" t="s">
        <v>10597</v>
      </c>
      <c r="M2919" t="str">
        <f>VLOOKUP(LEFT(Incoming_Data[[#This Row],[Object ID]],1),Lookup[#All],2,FALSE)</f>
        <v>Incident</v>
      </c>
      <c r="N2919" s="36">
        <f>IFERROR(VLOOKUP(Incoming_Data[[#This Row],[Object ID]],SP_Data[#All],2,FALSE),"")</f>
        <v>41416</v>
      </c>
      <c r="O2919" s="36">
        <f>IFERROR(VLOOKUP(Incoming_Data[[#This Row],[Object ID]],Finalized_Data[#All],2,FALSE),"")</f>
        <v>41416</v>
      </c>
      <c r="P29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19" s="6">
        <f>IFERROR(DATE(YEAR(Incoming_Data[[#This Row],[Incoming Day]]),MONTH(Incoming_Data[[#This Row],[Incoming Day]]),1),"")</f>
        <v>41365</v>
      </c>
      <c r="R2919" s="3">
        <f>DATE(YEAR(Incoming_Data[[#This Row],[Incoming Day]]),1,1)</f>
        <v>41275</v>
      </c>
      <c r="S2919" s="6">
        <f>IFERROR(DATE(YEAR(Incoming_Data[[#This Row],[Completed Day]]),MONTH(Incoming_Data[[#This Row],[Completed Day]]),1),"")</f>
        <v>41395</v>
      </c>
      <c r="T2919" s="6">
        <f>IFERROR(DATE(YEAR(Incoming_Data[[#This Row],[Confirmed Day]]),MONTH(Incoming_Data[[#This Row],[Confirmed Day]]),1),"")</f>
        <v>41395</v>
      </c>
      <c r="U2919" s="12">
        <f>IF(ISNUMBER(Incoming_Data[[#This Row],[Completed Day]]),1,0)</f>
        <v>1</v>
      </c>
      <c r="V2919" s="12">
        <f>IF(ISNUMBER(Incoming_Data[[#This Row],[Confirmed Day]]),1,0)</f>
        <v>1</v>
      </c>
      <c r="X2919" t="s">
        <v>2153</v>
      </c>
      <c r="Y2919" s="36">
        <v>41422</v>
      </c>
    </row>
    <row r="2920" spans="2:25" x14ac:dyDescent="0.25">
      <c r="B2920" s="24" t="s">
        <v>36</v>
      </c>
      <c r="C2920" s="24" t="s">
        <v>22</v>
      </c>
      <c r="D2920" s="24" t="s">
        <v>2216</v>
      </c>
      <c r="E2920" s="24" t="s">
        <v>10414</v>
      </c>
      <c r="F2920" s="24" t="s">
        <v>12634</v>
      </c>
      <c r="G2920" s="36">
        <v>41320</v>
      </c>
      <c r="H2920" s="36">
        <v>41320</v>
      </c>
      <c r="I2920" s="12">
        <v>3</v>
      </c>
      <c r="J2920" s="12">
        <v>3</v>
      </c>
      <c r="K2920" s="12">
        <v>3</v>
      </c>
      <c r="L2920" s="24" t="s">
        <v>10597</v>
      </c>
      <c r="M2920" t="str">
        <f>VLOOKUP(LEFT(Incoming_Data[[#This Row],[Object ID]],1),Lookup[#All],2,FALSE)</f>
        <v>Service Request</v>
      </c>
      <c r="N2920" s="36">
        <f>IFERROR(VLOOKUP(Incoming_Data[[#This Row],[Object ID]],SP_Data[#All],2,FALSE),"")</f>
        <v>41352</v>
      </c>
      <c r="O2920" s="36">
        <f>IFERROR(VLOOKUP(Incoming_Data[[#This Row],[Object ID]],Finalized_Data[#All],2,FALSE),"")</f>
        <v>41425</v>
      </c>
      <c r="P29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0" s="6">
        <f>IFERROR(DATE(YEAR(Incoming_Data[[#This Row],[Incoming Day]]),MONTH(Incoming_Data[[#This Row],[Incoming Day]]),1),"")</f>
        <v>41306</v>
      </c>
      <c r="R2920" s="3">
        <f>DATE(YEAR(Incoming_Data[[#This Row],[Incoming Day]]),1,1)</f>
        <v>41275</v>
      </c>
      <c r="S2920" s="6">
        <f>IFERROR(DATE(YEAR(Incoming_Data[[#This Row],[Completed Day]]),MONTH(Incoming_Data[[#This Row],[Completed Day]]),1),"")</f>
        <v>41334</v>
      </c>
      <c r="T2920" s="6">
        <f>IFERROR(DATE(YEAR(Incoming_Data[[#This Row],[Confirmed Day]]),MONTH(Incoming_Data[[#This Row],[Confirmed Day]]),1),"")</f>
        <v>41395</v>
      </c>
      <c r="U2920" s="12">
        <f>IF(ISNUMBER(Incoming_Data[[#This Row],[Completed Day]]),1,0)</f>
        <v>1</v>
      </c>
      <c r="V2920" s="12">
        <f>IF(ISNUMBER(Incoming_Data[[#This Row],[Confirmed Day]]),1,0)</f>
        <v>1</v>
      </c>
      <c r="X2920" t="s">
        <v>12690</v>
      </c>
      <c r="Y2920" s="36">
        <v>41422</v>
      </c>
    </row>
    <row r="2921" spans="2:25" x14ac:dyDescent="0.25">
      <c r="B2921" s="24" t="s">
        <v>36</v>
      </c>
      <c r="C2921" s="24" t="s">
        <v>22</v>
      </c>
      <c r="D2921" s="24" t="s">
        <v>2216</v>
      </c>
      <c r="E2921" s="24" t="s">
        <v>9916</v>
      </c>
      <c r="F2921" s="24" t="s">
        <v>12635</v>
      </c>
      <c r="G2921" s="36">
        <v>41327</v>
      </c>
      <c r="H2921" s="36">
        <v>41327</v>
      </c>
      <c r="I2921" s="12">
        <v>3</v>
      </c>
      <c r="J2921" s="12">
        <v>3</v>
      </c>
      <c r="K2921" s="12">
        <v>3</v>
      </c>
      <c r="L2921" s="24" t="s">
        <v>10597</v>
      </c>
      <c r="M2921" t="str">
        <f>VLOOKUP(LEFT(Incoming_Data[[#This Row],[Object ID]],1),Lookup[#All],2,FALSE)</f>
        <v>Service Request</v>
      </c>
      <c r="N2921" s="36">
        <f>IFERROR(VLOOKUP(Incoming_Data[[#This Row],[Object ID]],SP_Data[#All],2,FALSE),"")</f>
        <v>41353</v>
      </c>
      <c r="O2921" s="36">
        <f>IFERROR(VLOOKUP(Incoming_Data[[#This Row],[Object ID]],Finalized_Data[#All],2,FALSE),"")</f>
        <v>41425</v>
      </c>
      <c r="P29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1" s="6">
        <f>IFERROR(DATE(YEAR(Incoming_Data[[#This Row],[Incoming Day]]),MONTH(Incoming_Data[[#This Row],[Incoming Day]]),1),"")</f>
        <v>41306</v>
      </c>
      <c r="R2921" s="3">
        <f>DATE(YEAR(Incoming_Data[[#This Row],[Incoming Day]]),1,1)</f>
        <v>41275</v>
      </c>
      <c r="S2921" s="6">
        <f>IFERROR(DATE(YEAR(Incoming_Data[[#This Row],[Completed Day]]),MONTH(Incoming_Data[[#This Row],[Completed Day]]),1),"")</f>
        <v>41334</v>
      </c>
      <c r="T2921" s="6">
        <f>IFERROR(DATE(YEAR(Incoming_Data[[#This Row],[Confirmed Day]]),MONTH(Incoming_Data[[#This Row],[Confirmed Day]]),1),"")</f>
        <v>41395</v>
      </c>
      <c r="U2921" s="12">
        <f>IF(ISNUMBER(Incoming_Data[[#This Row],[Completed Day]]),1,0)</f>
        <v>1</v>
      </c>
      <c r="V2921" s="12">
        <f>IF(ISNUMBER(Incoming_Data[[#This Row],[Confirmed Day]]),1,0)</f>
        <v>1</v>
      </c>
      <c r="X2921" t="s">
        <v>12692</v>
      </c>
      <c r="Y2921" s="36">
        <v>41422</v>
      </c>
    </row>
    <row r="2922" spans="2:25" x14ac:dyDescent="0.25">
      <c r="B2922" s="24" t="s">
        <v>36</v>
      </c>
      <c r="C2922" s="24" t="s">
        <v>22</v>
      </c>
      <c r="D2922" s="24" t="s">
        <v>2216</v>
      </c>
      <c r="E2922" s="24" t="s">
        <v>9801</v>
      </c>
      <c r="F2922" s="24" t="s">
        <v>12636</v>
      </c>
      <c r="G2922" s="36">
        <v>41327</v>
      </c>
      <c r="H2922" s="36">
        <v>41327</v>
      </c>
      <c r="I2922" s="12">
        <v>3</v>
      </c>
      <c r="J2922" s="12">
        <v>3</v>
      </c>
      <c r="K2922" s="12">
        <v>3</v>
      </c>
      <c r="L2922" s="24" t="s">
        <v>10597</v>
      </c>
      <c r="M2922" t="str">
        <f>VLOOKUP(LEFT(Incoming_Data[[#This Row],[Object ID]],1),Lookup[#All],2,FALSE)</f>
        <v>Service Request</v>
      </c>
      <c r="N2922" s="36">
        <f>IFERROR(VLOOKUP(Incoming_Data[[#This Row],[Object ID]],SP_Data[#All],2,FALSE),"")</f>
        <v>41353</v>
      </c>
      <c r="O2922" s="36">
        <f>IFERROR(VLOOKUP(Incoming_Data[[#This Row],[Object ID]],Finalized_Data[#All],2,FALSE),"")</f>
        <v>41384</v>
      </c>
      <c r="P29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2" s="6">
        <f>IFERROR(DATE(YEAR(Incoming_Data[[#This Row],[Incoming Day]]),MONTH(Incoming_Data[[#This Row],[Incoming Day]]),1),"")</f>
        <v>41306</v>
      </c>
      <c r="R2922" s="3">
        <f>DATE(YEAR(Incoming_Data[[#This Row],[Incoming Day]]),1,1)</f>
        <v>41275</v>
      </c>
      <c r="S2922" s="6">
        <f>IFERROR(DATE(YEAR(Incoming_Data[[#This Row],[Completed Day]]),MONTH(Incoming_Data[[#This Row],[Completed Day]]),1),"")</f>
        <v>41334</v>
      </c>
      <c r="T2922" s="6">
        <f>IFERROR(DATE(YEAR(Incoming_Data[[#This Row],[Confirmed Day]]),MONTH(Incoming_Data[[#This Row],[Confirmed Day]]),1),"")</f>
        <v>41365</v>
      </c>
      <c r="U2922" s="12">
        <f>IF(ISNUMBER(Incoming_Data[[#This Row],[Completed Day]]),1,0)</f>
        <v>1</v>
      </c>
      <c r="V2922" s="12">
        <f>IF(ISNUMBER(Incoming_Data[[#This Row],[Confirmed Day]]),1,0)</f>
        <v>1</v>
      </c>
      <c r="X2922" t="s">
        <v>10699</v>
      </c>
      <c r="Y2922" s="36">
        <v>41422</v>
      </c>
    </row>
    <row r="2923" spans="2:25" x14ac:dyDescent="0.25">
      <c r="B2923" s="24" t="s">
        <v>36</v>
      </c>
      <c r="C2923" s="24" t="s">
        <v>22</v>
      </c>
      <c r="D2923" s="24" t="s">
        <v>2216</v>
      </c>
      <c r="E2923" s="24" t="s">
        <v>7705</v>
      </c>
      <c r="F2923" s="24" t="s">
        <v>12637</v>
      </c>
      <c r="G2923" s="36">
        <v>41348</v>
      </c>
      <c r="H2923" s="36">
        <v>41348</v>
      </c>
      <c r="I2923" s="12">
        <v>3</v>
      </c>
      <c r="J2923" s="12">
        <v>3</v>
      </c>
      <c r="K2923" s="12">
        <v>3</v>
      </c>
      <c r="L2923" s="24" t="s">
        <v>10597</v>
      </c>
      <c r="M2923" t="str">
        <f>VLOOKUP(LEFT(Incoming_Data[[#This Row],[Object ID]],1),Lookup[#All],2,FALSE)</f>
        <v>Service Request</v>
      </c>
      <c r="N2923" s="36">
        <f>IFERROR(VLOOKUP(Incoming_Data[[#This Row],[Object ID]],SP_Data[#All],2,FALSE),"")</f>
        <v>41353</v>
      </c>
      <c r="O2923" s="36">
        <f>IFERROR(VLOOKUP(Incoming_Data[[#This Row],[Object ID]],Finalized_Data[#All],2,FALSE),"")</f>
        <v>41425</v>
      </c>
      <c r="P29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3" s="6">
        <f>IFERROR(DATE(YEAR(Incoming_Data[[#This Row],[Incoming Day]]),MONTH(Incoming_Data[[#This Row],[Incoming Day]]),1),"")</f>
        <v>41334</v>
      </c>
      <c r="R2923" s="3">
        <f>DATE(YEAR(Incoming_Data[[#This Row],[Incoming Day]]),1,1)</f>
        <v>41275</v>
      </c>
      <c r="S2923" s="6">
        <f>IFERROR(DATE(YEAR(Incoming_Data[[#This Row],[Completed Day]]),MONTH(Incoming_Data[[#This Row],[Completed Day]]),1),"")</f>
        <v>41334</v>
      </c>
      <c r="T2923" s="6">
        <f>IFERROR(DATE(YEAR(Incoming_Data[[#This Row],[Confirmed Day]]),MONTH(Incoming_Data[[#This Row],[Confirmed Day]]),1),"")</f>
        <v>41395</v>
      </c>
      <c r="U2923" s="12">
        <f>IF(ISNUMBER(Incoming_Data[[#This Row],[Completed Day]]),1,0)</f>
        <v>1</v>
      </c>
      <c r="V2923" s="12">
        <f>IF(ISNUMBER(Incoming_Data[[#This Row],[Confirmed Day]]),1,0)</f>
        <v>1</v>
      </c>
      <c r="X2923" t="s">
        <v>2155</v>
      </c>
      <c r="Y2923" s="36">
        <v>41424</v>
      </c>
    </row>
    <row r="2924" spans="2:25" x14ac:dyDescent="0.25">
      <c r="B2924" s="24" t="s">
        <v>36</v>
      </c>
      <c r="C2924" s="24" t="s">
        <v>22</v>
      </c>
      <c r="D2924" s="24" t="s">
        <v>2216</v>
      </c>
      <c r="E2924" s="24" t="s">
        <v>7282</v>
      </c>
      <c r="F2924" s="24" t="s">
        <v>12638</v>
      </c>
      <c r="G2924" s="36">
        <v>41352</v>
      </c>
      <c r="H2924" s="36">
        <v>41352</v>
      </c>
      <c r="I2924" s="12">
        <v>4</v>
      </c>
      <c r="J2924" s="12">
        <v>4</v>
      </c>
      <c r="K2924" s="12">
        <v>4</v>
      </c>
      <c r="L2924" s="24" t="s">
        <v>10597</v>
      </c>
      <c r="M2924" t="str">
        <f>VLOOKUP(LEFT(Incoming_Data[[#This Row],[Object ID]],1),Lookup[#All],2,FALSE)</f>
        <v>Service Request</v>
      </c>
      <c r="N2924" s="36">
        <f>IFERROR(VLOOKUP(Incoming_Data[[#This Row],[Object ID]],SP_Data[#All],2,FALSE),"")</f>
        <v>41354</v>
      </c>
      <c r="O2924" s="36">
        <f>IFERROR(VLOOKUP(Incoming_Data[[#This Row],[Object ID]],Finalized_Data[#All],2,FALSE),"")</f>
        <v>41354</v>
      </c>
      <c r="P29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4" s="6">
        <f>IFERROR(DATE(YEAR(Incoming_Data[[#This Row],[Incoming Day]]),MONTH(Incoming_Data[[#This Row],[Incoming Day]]),1),"")</f>
        <v>41334</v>
      </c>
      <c r="R2924" s="3">
        <f>DATE(YEAR(Incoming_Data[[#This Row],[Incoming Day]]),1,1)</f>
        <v>41275</v>
      </c>
      <c r="S2924" s="6">
        <f>IFERROR(DATE(YEAR(Incoming_Data[[#This Row],[Completed Day]]),MONTH(Incoming_Data[[#This Row],[Completed Day]]),1),"")</f>
        <v>41334</v>
      </c>
      <c r="T2924" s="6">
        <f>IFERROR(DATE(YEAR(Incoming_Data[[#This Row],[Confirmed Day]]),MONTH(Incoming_Data[[#This Row],[Confirmed Day]]),1),"")</f>
        <v>41334</v>
      </c>
      <c r="U2924" s="12">
        <f>IF(ISNUMBER(Incoming_Data[[#This Row],[Completed Day]]),1,0)</f>
        <v>1</v>
      </c>
      <c r="V2924" s="12">
        <f>IF(ISNUMBER(Incoming_Data[[#This Row],[Confirmed Day]]),1,0)</f>
        <v>1</v>
      </c>
      <c r="X2924" t="s">
        <v>12504</v>
      </c>
      <c r="Y2924" s="36">
        <v>41423</v>
      </c>
    </row>
    <row r="2925" spans="2:25" x14ac:dyDescent="0.25">
      <c r="B2925" s="24" t="s">
        <v>36</v>
      </c>
      <c r="C2925" s="24" t="s">
        <v>22</v>
      </c>
      <c r="D2925" s="24" t="s">
        <v>2216</v>
      </c>
      <c r="E2925" s="24" t="s">
        <v>7274</v>
      </c>
      <c r="F2925" s="24" t="s">
        <v>12638</v>
      </c>
      <c r="G2925" s="36">
        <v>41352</v>
      </c>
      <c r="H2925" s="36">
        <v>41352</v>
      </c>
      <c r="I2925" s="12">
        <v>4</v>
      </c>
      <c r="J2925" s="12">
        <v>4</v>
      </c>
      <c r="K2925" s="12">
        <v>4</v>
      </c>
      <c r="L2925" s="24" t="s">
        <v>10597</v>
      </c>
      <c r="M2925" t="str">
        <f>VLOOKUP(LEFT(Incoming_Data[[#This Row],[Object ID]],1),Lookup[#All],2,FALSE)</f>
        <v>Service Request</v>
      </c>
      <c r="N2925" s="36">
        <f>IFERROR(VLOOKUP(Incoming_Data[[#This Row],[Object ID]],SP_Data[#All],2,FALSE),"")</f>
        <v>41358</v>
      </c>
      <c r="O2925" s="36">
        <f>IFERROR(VLOOKUP(Incoming_Data[[#This Row],[Object ID]],Finalized_Data[#All],2,FALSE),"")</f>
        <v>41389</v>
      </c>
      <c r="P29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5" s="6">
        <f>IFERROR(DATE(YEAR(Incoming_Data[[#This Row],[Incoming Day]]),MONTH(Incoming_Data[[#This Row],[Incoming Day]]),1),"")</f>
        <v>41334</v>
      </c>
      <c r="R2925" s="3">
        <f>DATE(YEAR(Incoming_Data[[#This Row],[Incoming Day]]),1,1)</f>
        <v>41275</v>
      </c>
      <c r="S2925" s="6">
        <f>IFERROR(DATE(YEAR(Incoming_Data[[#This Row],[Completed Day]]),MONTH(Incoming_Data[[#This Row],[Completed Day]]),1),"")</f>
        <v>41334</v>
      </c>
      <c r="T2925" s="6">
        <f>IFERROR(DATE(YEAR(Incoming_Data[[#This Row],[Confirmed Day]]),MONTH(Incoming_Data[[#This Row],[Confirmed Day]]),1),"")</f>
        <v>41365</v>
      </c>
      <c r="U2925" s="12">
        <f>IF(ISNUMBER(Incoming_Data[[#This Row],[Completed Day]]),1,0)</f>
        <v>1</v>
      </c>
      <c r="V2925" s="12">
        <f>IF(ISNUMBER(Incoming_Data[[#This Row],[Confirmed Day]]),1,0)</f>
        <v>1</v>
      </c>
      <c r="X2925" t="s">
        <v>12471</v>
      </c>
      <c r="Y2925" s="36">
        <v>41425</v>
      </c>
    </row>
    <row r="2926" spans="2:25" x14ac:dyDescent="0.25">
      <c r="B2926" s="24" t="s">
        <v>36</v>
      </c>
      <c r="C2926" s="24" t="s">
        <v>22</v>
      </c>
      <c r="D2926" s="24" t="s">
        <v>2216</v>
      </c>
      <c r="E2926" s="24" t="s">
        <v>7243</v>
      </c>
      <c r="F2926" s="24" t="s">
        <v>12638</v>
      </c>
      <c r="G2926" s="36">
        <v>41352</v>
      </c>
      <c r="H2926" s="36">
        <v>41352</v>
      </c>
      <c r="I2926" s="12">
        <v>4</v>
      </c>
      <c r="J2926" s="12">
        <v>4</v>
      </c>
      <c r="K2926" s="12">
        <v>4</v>
      </c>
      <c r="L2926" s="24" t="s">
        <v>10597</v>
      </c>
      <c r="M2926" t="str">
        <f>VLOOKUP(LEFT(Incoming_Data[[#This Row],[Object ID]],1),Lookup[#All],2,FALSE)</f>
        <v>Service Request</v>
      </c>
      <c r="N2926" s="36">
        <f>IFERROR(VLOOKUP(Incoming_Data[[#This Row],[Object ID]],SP_Data[#All],2,FALSE),"")</f>
        <v>41354</v>
      </c>
      <c r="O2926" s="36">
        <f>IFERROR(VLOOKUP(Incoming_Data[[#This Row],[Object ID]],Finalized_Data[#All],2,FALSE),"")</f>
        <v>41385</v>
      </c>
      <c r="P29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6" s="6">
        <f>IFERROR(DATE(YEAR(Incoming_Data[[#This Row],[Incoming Day]]),MONTH(Incoming_Data[[#This Row],[Incoming Day]]),1),"")</f>
        <v>41334</v>
      </c>
      <c r="R2926" s="3">
        <f>DATE(YEAR(Incoming_Data[[#This Row],[Incoming Day]]),1,1)</f>
        <v>41275</v>
      </c>
      <c r="S2926" s="6">
        <f>IFERROR(DATE(YEAR(Incoming_Data[[#This Row],[Completed Day]]),MONTH(Incoming_Data[[#This Row],[Completed Day]]),1),"")</f>
        <v>41334</v>
      </c>
      <c r="T2926" s="6">
        <f>IFERROR(DATE(YEAR(Incoming_Data[[#This Row],[Confirmed Day]]),MONTH(Incoming_Data[[#This Row],[Confirmed Day]]),1),"")</f>
        <v>41365</v>
      </c>
      <c r="U2926" s="12">
        <f>IF(ISNUMBER(Incoming_Data[[#This Row],[Completed Day]]),1,0)</f>
        <v>1</v>
      </c>
      <c r="V2926" s="12">
        <f>IF(ISNUMBER(Incoming_Data[[#This Row],[Confirmed Day]]),1,0)</f>
        <v>1</v>
      </c>
      <c r="X2926" t="s">
        <v>12281</v>
      </c>
      <c r="Y2926" s="36">
        <v>41424</v>
      </c>
    </row>
    <row r="2927" spans="2:25" x14ac:dyDescent="0.25">
      <c r="B2927" s="24" t="s">
        <v>36</v>
      </c>
      <c r="C2927" s="24" t="s">
        <v>22</v>
      </c>
      <c r="D2927" s="24" t="s">
        <v>2216</v>
      </c>
      <c r="E2927" s="24" t="s">
        <v>1886</v>
      </c>
      <c r="F2927" s="24" t="s">
        <v>1887</v>
      </c>
      <c r="G2927" s="36">
        <v>41372</v>
      </c>
      <c r="H2927" s="36">
        <v>41372</v>
      </c>
      <c r="I2927" s="12">
        <v>3</v>
      </c>
      <c r="J2927" s="12">
        <v>3</v>
      </c>
      <c r="K2927" s="12">
        <v>3</v>
      </c>
      <c r="L2927" s="24" t="s">
        <v>10597</v>
      </c>
      <c r="M2927" t="str">
        <f>VLOOKUP(LEFT(Incoming_Data[[#This Row],[Object ID]],1),Lookup[#All],2,FALSE)</f>
        <v>Service Request</v>
      </c>
      <c r="N2927" s="36">
        <f>IFERROR(VLOOKUP(Incoming_Data[[#This Row],[Object ID]],SP_Data[#All],2,FALSE),"")</f>
        <v>41374</v>
      </c>
      <c r="O2927" s="36">
        <f>IFERROR(VLOOKUP(Incoming_Data[[#This Row],[Object ID]],Finalized_Data[#All],2,FALSE),"")</f>
        <v>41414</v>
      </c>
      <c r="P29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7" s="6">
        <f>IFERROR(DATE(YEAR(Incoming_Data[[#This Row],[Incoming Day]]),MONTH(Incoming_Data[[#This Row],[Incoming Day]]),1),"")</f>
        <v>41365</v>
      </c>
      <c r="R2927" s="3">
        <f>DATE(YEAR(Incoming_Data[[#This Row],[Incoming Day]]),1,1)</f>
        <v>41275</v>
      </c>
      <c r="S2927" s="6">
        <f>IFERROR(DATE(YEAR(Incoming_Data[[#This Row],[Completed Day]]),MONTH(Incoming_Data[[#This Row],[Completed Day]]),1),"")</f>
        <v>41365</v>
      </c>
      <c r="T2927" s="6">
        <f>IFERROR(DATE(YEAR(Incoming_Data[[#This Row],[Confirmed Day]]),MONTH(Incoming_Data[[#This Row],[Confirmed Day]]),1),"")</f>
        <v>41395</v>
      </c>
      <c r="U2927" s="12">
        <f>IF(ISNUMBER(Incoming_Data[[#This Row],[Completed Day]]),1,0)</f>
        <v>1</v>
      </c>
      <c r="V2927" s="12">
        <f>IF(ISNUMBER(Incoming_Data[[#This Row],[Confirmed Day]]),1,0)</f>
        <v>1</v>
      </c>
      <c r="X2927" t="s">
        <v>2157</v>
      </c>
      <c r="Y2927" s="36">
        <v>41423</v>
      </c>
    </row>
    <row r="2928" spans="2:25" x14ac:dyDescent="0.25">
      <c r="B2928" s="24" t="s">
        <v>36</v>
      </c>
      <c r="C2928" s="24" t="s">
        <v>22</v>
      </c>
      <c r="D2928" s="24" t="s">
        <v>2216</v>
      </c>
      <c r="E2928" s="24" t="s">
        <v>1890</v>
      </c>
      <c r="F2928" s="24" t="s">
        <v>1891</v>
      </c>
      <c r="G2928" s="36">
        <v>41379</v>
      </c>
      <c r="H2928" s="36">
        <v>41379</v>
      </c>
      <c r="I2928" s="12">
        <v>3</v>
      </c>
      <c r="J2928" s="12">
        <v>3</v>
      </c>
      <c r="K2928" s="12">
        <v>3</v>
      </c>
      <c r="L2928" s="24" t="s">
        <v>10597</v>
      </c>
      <c r="M2928" t="str">
        <f>VLOOKUP(LEFT(Incoming_Data[[#This Row],[Object ID]],1),Lookup[#All],2,FALSE)</f>
        <v>Service Request</v>
      </c>
      <c r="N2928" s="36">
        <f>IFERROR(VLOOKUP(Incoming_Data[[#This Row],[Object ID]],SP_Data[#All],2,FALSE),"")</f>
        <v>41386</v>
      </c>
      <c r="O2928" s="36">
        <f>IFERROR(VLOOKUP(Incoming_Data[[#This Row],[Object ID]],Finalized_Data[#All],2,FALSE),"")</f>
        <v>41386</v>
      </c>
      <c r="P29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8" s="6">
        <f>IFERROR(DATE(YEAR(Incoming_Data[[#This Row],[Incoming Day]]),MONTH(Incoming_Data[[#This Row],[Incoming Day]]),1),"")</f>
        <v>41365</v>
      </c>
      <c r="R2928" s="3">
        <f>DATE(YEAR(Incoming_Data[[#This Row],[Incoming Day]]),1,1)</f>
        <v>41275</v>
      </c>
      <c r="S2928" s="6">
        <f>IFERROR(DATE(YEAR(Incoming_Data[[#This Row],[Completed Day]]),MONTH(Incoming_Data[[#This Row],[Completed Day]]),1),"")</f>
        <v>41365</v>
      </c>
      <c r="T2928" s="6">
        <f>IFERROR(DATE(YEAR(Incoming_Data[[#This Row],[Confirmed Day]]),MONTH(Incoming_Data[[#This Row],[Confirmed Day]]),1),"")</f>
        <v>41365</v>
      </c>
      <c r="U2928" s="12">
        <f>IF(ISNUMBER(Incoming_Data[[#This Row],[Completed Day]]),1,0)</f>
        <v>1</v>
      </c>
      <c r="V2928" s="12">
        <f>IF(ISNUMBER(Incoming_Data[[#This Row],[Confirmed Day]]),1,0)</f>
        <v>1</v>
      </c>
      <c r="X2928" t="s">
        <v>12694</v>
      </c>
      <c r="Y2928" s="36">
        <v>41423</v>
      </c>
    </row>
    <row r="2929" spans="2:25" x14ac:dyDescent="0.25">
      <c r="B2929" s="24" t="s">
        <v>36</v>
      </c>
      <c r="C2929" s="24" t="s">
        <v>22</v>
      </c>
      <c r="D2929" s="24" t="s">
        <v>2216</v>
      </c>
      <c r="E2929" s="24" t="s">
        <v>1892</v>
      </c>
      <c r="F2929" s="24" t="s">
        <v>1893</v>
      </c>
      <c r="G2929" s="36">
        <v>41379</v>
      </c>
      <c r="H2929" s="36">
        <v>41379</v>
      </c>
      <c r="I2929" s="12">
        <v>3</v>
      </c>
      <c r="J2929" s="12">
        <v>3</v>
      </c>
      <c r="K2929" s="12">
        <v>3</v>
      </c>
      <c r="L2929" s="24" t="s">
        <v>10597</v>
      </c>
      <c r="M2929" t="str">
        <f>VLOOKUP(LEFT(Incoming_Data[[#This Row],[Object ID]],1),Lookup[#All],2,FALSE)</f>
        <v>Service Request</v>
      </c>
      <c r="N2929" s="36">
        <f>IFERROR(VLOOKUP(Incoming_Data[[#This Row],[Object ID]],SP_Data[#All],2,FALSE),"")</f>
        <v>41379</v>
      </c>
      <c r="O2929" s="36">
        <f>IFERROR(VLOOKUP(Incoming_Data[[#This Row],[Object ID]],Finalized_Data[#All],2,FALSE),"")</f>
        <v>41380</v>
      </c>
      <c r="P29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29" s="6">
        <f>IFERROR(DATE(YEAR(Incoming_Data[[#This Row],[Incoming Day]]),MONTH(Incoming_Data[[#This Row],[Incoming Day]]),1),"")</f>
        <v>41365</v>
      </c>
      <c r="R2929" s="3">
        <f>DATE(YEAR(Incoming_Data[[#This Row],[Incoming Day]]),1,1)</f>
        <v>41275</v>
      </c>
      <c r="S2929" s="6">
        <f>IFERROR(DATE(YEAR(Incoming_Data[[#This Row],[Completed Day]]),MONTH(Incoming_Data[[#This Row],[Completed Day]]),1),"")</f>
        <v>41365</v>
      </c>
      <c r="T2929" s="6">
        <f>IFERROR(DATE(YEAR(Incoming_Data[[#This Row],[Confirmed Day]]),MONTH(Incoming_Data[[#This Row],[Confirmed Day]]),1),"")</f>
        <v>41365</v>
      </c>
      <c r="U2929" s="12">
        <f>IF(ISNUMBER(Incoming_Data[[#This Row],[Completed Day]]),1,0)</f>
        <v>1</v>
      </c>
      <c r="V2929" s="12">
        <f>IF(ISNUMBER(Incoming_Data[[#This Row],[Confirmed Day]]),1,0)</f>
        <v>1</v>
      </c>
      <c r="X2929" t="s">
        <v>12695</v>
      </c>
      <c r="Y2929" s="36">
        <v>41423</v>
      </c>
    </row>
    <row r="2930" spans="2:25" x14ac:dyDescent="0.25">
      <c r="B2930" s="24" t="s">
        <v>36</v>
      </c>
      <c r="C2930" s="24" t="s">
        <v>22</v>
      </c>
      <c r="D2930" s="24" t="s">
        <v>2216</v>
      </c>
      <c r="E2930" s="24" t="s">
        <v>1912</v>
      </c>
      <c r="F2930" s="24" t="s">
        <v>1913</v>
      </c>
      <c r="G2930" s="36">
        <v>41396</v>
      </c>
      <c r="H2930" s="36">
        <v>41396</v>
      </c>
      <c r="I2930" s="12">
        <v>4</v>
      </c>
      <c r="J2930" s="12">
        <v>4</v>
      </c>
      <c r="K2930" s="12">
        <v>4</v>
      </c>
      <c r="L2930" s="24" t="s">
        <v>10597</v>
      </c>
      <c r="M2930" t="str">
        <f>VLOOKUP(LEFT(Incoming_Data[[#This Row],[Object ID]],1),Lookup[#All],2,FALSE)</f>
        <v>Service Request</v>
      </c>
      <c r="N2930" s="36">
        <f>IFERROR(VLOOKUP(Incoming_Data[[#This Row],[Object ID]],SP_Data[#All],2,FALSE),"")</f>
        <v>41396</v>
      </c>
      <c r="O2930" s="36">
        <f>IFERROR(VLOOKUP(Incoming_Data[[#This Row],[Object ID]],Finalized_Data[#All],2,FALSE),"")</f>
        <v>41427</v>
      </c>
      <c r="P29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0" s="6">
        <f>IFERROR(DATE(YEAR(Incoming_Data[[#This Row],[Incoming Day]]),MONTH(Incoming_Data[[#This Row],[Incoming Day]]),1),"")</f>
        <v>41395</v>
      </c>
      <c r="R2930" s="3">
        <f>DATE(YEAR(Incoming_Data[[#This Row],[Incoming Day]]),1,1)</f>
        <v>41275</v>
      </c>
      <c r="S2930" s="6">
        <f>IFERROR(DATE(YEAR(Incoming_Data[[#This Row],[Completed Day]]),MONTH(Incoming_Data[[#This Row],[Completed Day]]),1),"")</f>
        <v>41395</v>
      </c>
      <c r="T2930" s="6">
        <f>IFERROR(DATE(YEAR(Incoming_Data[[#This Row],[Confirmed Day]]),MONTH(Incoming_Data[[#This Row],[Confirmed Day]]),1),"")</f>
        <v>41426</v>
      </c>
      <c r="U2930" s="12">
        <f>IF(ISNUMBER(Incoming_Data[[#This Row],[Completed Day]]),1,0)</f>
        <v>1</v>
      </c>
      <c r="V2930" s="12">
        <f>IF(ISNUMBER(Incoming_Data[[#This Row],[Confirmed Day]]),1,0)</f>
        <v>1</v>
      </c>
      <c r="X2930" t="s">
        <v>2159</v>
      </c>
      <c r="Y2930" s="36">
        <v>41423</v>
      </c>
    </row>
    <row r="2931" spans="2:25" x14ac:dyDescent="0.25">
      <c r="B2931" s="24" t="s">
        <v>36</v>
      </c>
      <c r="C2931" s="24" t="s">
        <v>22</v>
      </c>
      <c r="D2931" s="24" t="s">
        <v>2216</v>
      </c>
      <c r="E2931" s="24" t="s">
        <v>1914</v>
      </c>
      <c r="F2931" s="24" t="s">
        <v>1915</v>
      </c>
      <c r="G2931" s="36">
        <v>41396</v>
      </c>
      <c r="H2931" s="36">
        <v>41396</v>
      </c>
      <c r="I2931" s="12">
        <v>4</v>
      </c>
      <c r="J2931" s="12">
        <v>4</v>
      </c>
      <c r="K2931" s="12">
        <v>4</v>
      </c>
      <c r="L2931" s="24" t="s">
        <v>10597</v>
      </c>
      <c r="M2931" t="str">
        <f>VLOOKUP(LEFT(Incoming_Data[[#This Row],[Object ID]],1),Lookup[#All],2,FALSE)</f>
        <v>Service Request</v>
      </c>
      <c r="N2931" s="36">
        <f>IFERROR(VLOOKUP(Incoming_Data[[#This Row],[Object ID]],SP_Data[#All],2,FALSE),"")</f>
        <v>41396</v>
      </c>
      <c r="O2931" s="36">
        <f>IFERROR(VLOOKUP(Incoming_Data[[#This Row],[Object ID]],Finalized_Data[#All],2,FALSE),"")</f>
        <v>41396</v>
      </c>
      <c r="P29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1" s="6">
        <f>IFERROR(DATE(YEAR(Incoming_Data[[#This Row],[Incoming Day]]),MONTH(Incoming_Data[[#This Row],[Incoming Day]]),1),"")</f>
        <v>41395</v>
      </c>
      <c r="R2931" s="3">
        <f>DATE(YEAR(Incoming_Data[[#This Row],[Incoming Day]]),1,1)</f>
        <v>41275</v>
      </c>
      <c r="S2931" s="6">
        <f>IFERROR(DATE(YEAR(Incoming_Data[[#This Row],[Completed Day]]),MONTH(Incoming_Data[[#This Row],[Completed Day]]),1),"")</f>
        <v>41395</v>
      </c>
      <c r="T2931" s="6">
        <f>IFERROR(DATE(YEAR(Incoming_Data[[#This Row],[Confirmed Day]]),MONTH(Incoming_Data[[#This Row],[Confirmed Day]]),1),"")</f>
        <v>41395</v>
      </c>
      <c r="U2931" s="12">
        <f>IF(ISNUMBER(Incoming_Data[[#This Row],[Completed Day]]),1,0)</f>
        <v>1</v>
      </c>
      <c r="V2931" s="12">
        <f>IF(ISNUMBER(Incoming_Data[[#This Row],[Confirmed Day]]),1,0)</f>
        <v>1</v>
      </c>
      <c r="X2931" t="s">
        <v>12697</v>
      </c>
      <c r="Y2931" s="36">
        <v>41423</v>
      </c>
    </row>
    <row r="2932" spans="2:25" x14ac:dyDescent="0.25">
      <c r="B2932" s="24" t="s">
        <v>36</v>
      </c>
      <c r="C2932" s="24" t="s">
        <v>22</v>
      </c>
      <c r="D2932" s="24" t="s">
        <v>2216</v>
      </c>
      <c r="E2932" s="24" t="s">
        <v>1920</v>
      </c>
      <c r="F2932" s="24" t="s">
        <v>1921</v>
      </c>
      <c r="G2932" s="36">
        <v>41396</v>
      </c>
      <c r="H2932" s="36">
        <v>41396</v>
      </c>
      <c r="I2932" s="12">
        <v>3</v>
      </c>
      <c r="J2932" s="12">
        <v>3</v>
      </c>
      <c r="K2932" s="12">
        <v>3</v>
      </c>
      <c r="L2932" s="24" t="s">
        <v>10597</v>
      </c>
      <c r="M2932" t="str">
        <f>VLOOKUP(LEFT(Incoming_Data[[#This Row],[Object ID]],1),Lookup[#All],2,FALSE)</f>
        <v>Service Request</v>
      </c>
      <c r="N2932" s="36">
        <f>IFERROR(VLOOKUP(Incoming_Data[[#This Row],[Object ID]],SP_Data[#All],2,FALSE),"")</f>
        <v>41396</v>
      </c>
      <c r="O2932" s="36">
        <f>IFERROR(VLOOKUP(Incoming_Data[[#This Row],[Object ID]],Finalized_Data[#All],2,FALSE),"")</f>
        <v>41427</v>
      </c>
      <c r="P29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2" s="6">
        <f>IFERROR(DATE(YEAR(Incoming_Data[[#This Row],[Incoming Day]]),MONTH(Incoming_Data[[#This Row],[Incoming Day]]),1),"")</f>
        <v>41395</v>
      </c>
      <c r="R2932" s="3">
        <f>DATE(YEAR(Incoming_Data[[#This Row],[Incoming Day]]),1,1)</f>
        <v>41275</v>
      </c>
      <c r="S2932" s="6">
        <f>IFERROR(DATE(YEAR(Incoming_Data[[#This Row],[Completed Day]]),MONTH(Incoming_Data[[#This Row],[Completed Day]]),1),"")</f>
        <v>41395</v>
      </c>
      <c r="T2932" s="6">
        <f>IFERROR(DATE(YEAR(Incoming_Data[[#This Row],[Confirmed Day]]),MONTH(Incoming_Data[[#This Row],[Confirmed Day]]),1),"")</f>
        <v>41426</v>
      </c>
      <c r="U2932" s="12">
        <f>IF(ISNUMBER(Incoming_Data[[#This Row],[Completed Day]]),1,0)</f>
        <v>1</v>
      </c>
      <c r="V2932" s="12">
        <f>IF(ISNUMBER(Incoming_Data[[#This Row],[Confirmed Day]]),1,0)</f>
        <v>1</v>
      </c>
      <c r="X2932" t="s">
        <v>12198</v>
      </c>
      <c r="Y2932" s="36">
        <v>41424</v>
      </c>
    </row>
    <row r="2933" spans="2:25" x14ac:dyDescent="0.25">
      <c r="B2933" s="24" t="s">
        <v>36</v>
      </c>
      <c r="C2933" s="24" t="s">
        <v>22</v>
      </c>
      <c r="D2933" s="24" t="s">
        <v>2216</v>
      </c>
      <c r="E2933" s="24" t="s">
        <v>2582</v>
      </c>
      <c r="F2933" s="24" t="s">
        <v>1600</v>
      </c>
      <c r="G2933" s="36">
        <v>41414</v>
      </c>
      <c r="H2933" s="36">
        <v>41414</v>
      </c>
      <c r="I2933" s="12">
        <v>3</v>
      </c>
      <c r="J2933" s="12">
        <v>3</v>
      </c>
      <c r="K2933" s="12">
        <v>3</v>
      </c>
      <c r="L2933" s="24" t="s">
        <v>10599</v>
      </c>
      <c r="M2933" t="str">
        <f>VLOOKUP(LEFT(Incoming_Data[[#This Row],[Object ID]],1),Lookup[#All],2,FALSE)</f>
        <v>Service Request</v>
      </c>
      <c r="N2933" s="36">
        <f>IFERROR(VLOOKUP(Incoming_Data[[#This Row],[Object ID]],SP_Data[#All],2,FALSE),"")</f>
        <v>41424</v>
      </c>
      <c r="O2933" s="36">
        <f>IFERROR(VLOOKUP(Incoming_Data[[#This Row],[Object ID]],Finalized_Data[#All],2,FALSE),"")</f>
        <v>41428</v>
      </c>
      <c r="P29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3" s="6">
        <f>IFERROR(DATE(YEAR(Incoming_Data[[#This Row],[Incoming Day]]),MONTH(Incoming_Data[[#This Row],[Incoming Day]]),1),"")</f>
        <v>41395</v>
      </c>
      <c r="R2933" s="3">
        <f>DATE(YEAR(Incoming_Data[[#This Row],[Incoming Day]]),1,1)</f>
        <v>41275</v>
      </c>
      <c r="S2933" s="6">
        <f>IFERROR(DATE(YEAR(Incoming_Data[[#This Row],[Completed Day]]),MONTH(Incoming_Data[[#This Row],[Completed Day]]),1),"")</f>
        <v>41395</v>
      </c>
      <c r="T2933" s="6">
        <f>IFERROR(DATE(YEAR(Incoming_Data[[#This Row],[Confirmed Day]]),MONTH(Incoming_Data[[#This Row],[Confirmed Day]]),1),"")</f>
        <v>41426</v>
      </c>
      <c r="U2933" s="12">
        <f>IF(ISNUMBER(Incoming_Data[[#This Row],[Completed Day]]),1,0)</f>
        <v>1</v>
      </c>
      <c r="V2933" s="12">
        <f>IF(ISNUMBER(Incoming_Data[[#This Row],[Confirmed Day]]),1,0)</f>
        <v>1</v>
      </c>
      <c r="X2933" t="s">
        <v>1735</v>
      </c>
      <c r="Y2933" s="36">
        <v>41424</v>
      </c>
    </row>
    <row r="2934" spans="2:25" x14ac:dyDescent="0.25">
      <c r="B2934" s="24" t="s">
        <v>36</v>
      </c>
      <c r="C2934" s="24" t="s">
        <v>22</v>
      </c>
      <c r="D2934" s="24" t="s">
        <v>2216</v>
      </c>
      <c r="E2934" s="24" t="s">
        <v>12639</v>
      </c>
      <c r="F2934" s="24" t="s">
        <v>12640</v>
      </c>
      <c r="G2934" s="36">
        <v>41415</v>
      </c>
      <c r="H2934" s="36">
        <v>41415</v>
      </c>
      <c r="I2934" s="12">
        <v>3</v>
      </c>
      <c r="J2934" s="12">
        <v>3</v>
      </c>
      <c r="K2934" s="12">
        <v>3</v>
      </c>
      <c r="L2934" s="24" t="s">
        <v>10647</v>
      </c>
      <c r="M2934" t="str">
        <f>VLOOKUP(LEFT(Incoming_Data[[#This Row],[Object ID]],1),Lookup[#All],2,FALSE)</f>
        <v>Service Request</v>
      </c>
      <c r="N2934" s="36">
        <f>IFERROR(VLOOKUP(Incoming_Data[[#This Row],[Object ID]],SP_Data[#All],2,FALSE),"")</f>
        <v>41428</v>
      </c>
      <c r="O2934" s="36" t="str">
        <f>IFERROR(VLOOKUP(Incoming_Data[[#This Row],[Object ID]],Finalized_Data[#All],2,FALSE),"")</f>
        <v/>
      </c>
      <c r="P29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4" s="6">
        <f>IFERROR(DATE(YEAR(Incoming_Data[[#This Row],[Incoming Day]]),MONTH(Incoming_Data[[#This Row],[Incoming Day]]),1),"")</f>
        <v>41395</v>
      </c>
      <c r="R2934" s="3">
        <f>DATE(YEAR(Incoming_Data[[#This Row],[Incoming Day]]),1,1)</f>
        <v>41275</v>
      </c>
      <c r="S2934" s="6">
        <f>IFERROR(DATE(YEAR(Incoming_Data[[#This Row],[Completed Day]]),MONTH(Incoming_Data[[#This Row],[Completed Day]]),1),"")</f>
        <v>41426</v>
      </c>
      <c r="T2934" s="6" t="str">
        <f>IFERROR(DATE(YEAR(Incoming_Data[[#This Row],[Confirmed Day]]),MONTH(Incoming_Data[[#This Row],[Confirmed Day]]),1),"")</f>
        <v/>
      </c>
      <c r="U2934" s="12">
        <f>IF(ISNUMBER(Incoming_Data[[#This Row],[Completed Day]]),1,0)</f>
        <v>1</v>
      </c>
      <c r="V2934" s="12">
        <f>IF(ISNUMBER(Incoming_Data[[#This Row],[Confirmed Day]]),1,0)</f>
        <v>0</v>
      </c>
      <c r="X2934" t="s">
        <v>12200</v>
      </c>
      <c r="Y2934" s="36">
        <v>41424</v>
      </c>
    </row>
    <row r="2935" spans="2:25" x14ac:dyDescent="0.25">
      <c r="B2935" s="24" t="s">
        <v>36</v>
      </c>
      <c r="C2935" s="24" t="s">
        <v>22</v>
      </c>
      <c r="D2935" s="24" t="s">
        <v>2216</v>
      </c>
      <c r="E2935" s="24" t="s">
        <v>12641</v>
      </c>
      <c r="F2935" s="24" t="s">
        <v>1600</v>
      </c>
      <c r="G2935" s="36">
        <v>41415</v>
      </c>
      <c r="H2935" s="36">
        <v>41415</v>
      </c>
      <c r="I2935" s="12">
        <v>3</v>
      </c>
      <c r="J2935" s="12">
        <v>3</v>
      </c>
      <c r="K2935" s="12">
        <v>3</v>
      </c>
      <c r="L2935" s="24" t="s">
        <v>10599</v>
      </c>
      <c r="M2935" t="str">
        <f>VLOOKUP(LEFT(Incoming_Data[[#This Row],[Object ID]],1),Lookup[#All],2,FALSE)</f>
        <v>Service Request</v>
      </c>
      <c r="N2935" s="36">
        <f>IFERROR(VLOOKUP(Incoming_Data[[#This Row],[Object ID]],SP_Data[#All],2,FALSE),"")</f>
        <v>41424</v>
      </c>
      <c r="O2935" s="36" t="str">
        <f>IFERROR(VLOOKUP(Incoming_Data[[#This Row],[Object ID]],Finalized_Data[#All],2,FALSE),"")</f>
        <v/>
      </c>
      <c r="P29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5" s="6">
        <f>IFERROR(DATE(YEAR(Incoming_Data[[#This Row],[Incoming Day]]),MONTH(Incoming_Data[[#This Row],[Incoming Day]]),1),"")</f>
        <v>41395</v>
      </c>
      <c r="R2935" s="3">
        <f>DATE(YEAR(Incoming_Data[[#This Row],[Incoming Day]]),1,1)</f>
        <v>41275</v>
      </c>
      <c r="S2935" s="6">
        <f>IFERROR(DATE(YEAR(Incoming_Data[[#This Row],[Completed Day]]),MONTH(Incoming_Data[[#This Row],[Completed Day]]),1),"")</f>
        <v>41395</v>
      </c>
      <c r="T2935" s="6" t="str">
        <f>IFERROR(DATE(YEAR(Incoming_Data[[#This Row],[Confirmed Day]]),MONTH(Incoming_Data[[#This Row],[Confirmed Day]]),1),"")</f>
        <v/>
      </c>
      <c r="U2935" s="12">
        <f>IF(ISNUMBER(Incoming_Data[[#This Row],[Completed Day]]),1,0)</f>
        <v>1</v>
      </c>
      <c r="V2935" s="12">
        <f>IF(ISNUMBER(Incoming_Data[[#This Row],[Confirmed Day]]),1,0)</f>
        <v>0</v>
      </c>
      <c r="X2935" t="s">
        <v>1591</v>
      </c>
      <c r="Y2935" s="36">
        <v>41425</v>
      </c>
    </row>
    <row r="2936" spans="2:25" x14ac:dyDescent="0.25">
      <c r="B2936" s="24" t="s">
        <v>36</v>
      </c>
      <c r="C2936" s="24" t="s">
        <v>22</v>
      </c>
      <c r="D2936" s="24" t="s">
        <v>2216</v>
      </c>
      <c r="E2936" s="24" t="s">
        <v>1945</v>
      </c>
      <c r="F2936" s="24" t="s">
        <v>1946</v>
      </c>
      <c r="G2936" s="36">
        <v>41423</v>
      </c>
      <c r="H2936" s="36">
        <v>41423</v>
      </c>
      <c r="I2936" s="12">
        <v>3</v>
      </c>
      <c r="J2936" s="12">
        <v>4</v>
      </c>
      <c r="K2936" s="12">
        <v>4</v>
      </c>
      <c r="L2936" s="24" t="s">
        <v>10597</v>
      </c>
      <c r="M2936" t="str">
        <f>VLOOKUP(LEFT(Incoming_Data[[#This Row],[Object ID]],1),Lookup[#All],2,FALSE)</f>
        <v>Service Request</v>
      </c>
      <c r="N2936" s="36">
        <f>IFERROR(VLOOKUP(Incoming_Data[[#This Row],[Object ID]],SP_Data[#All],2,FALSE),"")</f>
        <v>41423</v>
      </c>
      <c r="O2936" s="36">
        <f>IFERROR(VLOOKUP(Incoming_Data[[#This Row],[Object ID]],Finalized_Data[#All],2,FALSE),"")</f>
        <v>41424</v>
      </c>
      <c r="P29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6" s="6">
        <f>IFERROR(DATE(YEAR(Incoming_Data[[#This Row],[Incoming Day]]),MONTH(Incoming_Data[[#This Row],[Incoming Day]]),1),"")</f>
        <v>41395</v>
      </c>
      <c r="R2936" s="3">
        <f>DATE(YEAR(Incoming_Data[[#This Row],[Incoming Day]]),1,1)</f>
        <v>41275</v>
      </c>
      <c r="S2936" s="6">
        <f>IFERROR(DATE(YEAR(Incoming_Data[[#This Row],[Completed Day]]),MONTH(Incoming_Data[[#This Row],[Completed Day]]),1),"")</f>
        <v>41395</v>
      </c>
      <c r="T2936" s="6">
        <f>IFERROR(DATE(YEAR(Incoming_Data[[#This Row],[Confirmed Day]]),MONTH(Incoming_Data[[#This Row],[Confirmed Day]]),1),"")</f>
        <v>41395</v>
      </c>
      <c r="U2936" s="12">
        <f>IF(ISNUMBER(Incoming_Data[[#This Row],[Completed Day]]),1,0)</f>
        <v>1</v>
      </c>
      <c r="V2936" s="12">
        <f>IF(ISNUMBER(Incoming_Data[[#This Row],[Confirmed Day]]),1,0)</f>
        <v>1</v>
      </c>
      <c r="X2936" t="s">
        <v>2161</v>
      </c>
      <c r="Y2936" s="36">
        <v>41424</v>
      </c>
    </row>
    <row r="2937" spans="2:25" x14ac:dyDescent="0.25">
      <c r="B2937" s="24" t="s">
        <v>36</v>
      </c>
      <c r="C2937" s="24" t="s">
        <v>22</v>
      </c>
      <c r="D2937" s="24" t="s">
        <v>2216</v>
      </c>
      <c r="E2937" s="24" t="s">
        <v>12642</v>
      </c>
      <c r="F2937" s="24" t="s">
        <v>12643</v>
      </c>
      <c r="G2937" s="36">
        <v>41423</v>
      </c>
      <c r="H2937" s="36">
        <v>41423</v>
      </c>
      <c r="I2937" s="12">
        <v>3</v>
      </c>
      <c r="J2937" s="12">
        <v>3</v>
      </c>
      <c r="K2937" s="12">
        <v>3</v>
      </c>
      <c r="L2937" s="24" t="s">
        <v>10599</v>
      </c>
      <c r="M2937" t="str">
        <f>VLOOKUP(LEFT(Incoming_Data[[#This Row],[Object ID]],1),Lookup[#All],2,FALSE)</f>
        <v>Service Request</v>
      </c>
      <c r="N2937" s="36">
        <f>IFERROR(VLOOKUP(Incoming_Data[[#This Row],[Object ID]],SP_Data[#All],2,FALSE),"")</f>
        <v>41423</v>
      </c>
      <c r="O2937" s="36" t="str">
        <f>IFERROR(VLOOKUP(Incoming_Data[[#This Row],[Object ID]],Finalized_Data[#All],2,FALSE),"")</f>
        <v/>
      </c>
      <c r="P29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7" s="6">
        <f>IFERROR(DATE(YEAR(Incoming_Data[[#This Row],[Incoming Day]]),MONTH(Incoming_Data[[#This Row],[Incoming Day]]),1),"")</f>
        <v>41395</v>
      </c>
      <c r="R2937" s="3">
        <f>DATE(YEAR(Incoming_Data[[#This Row],[Incoming Day]]),1,1)</f>
        <v>41275</v>
      </c>
      <c r="S2937" s="6">
        <f>IFERROR(DATE(YEAR(Incoming_Data[[#This Row],[Completed Day]]),MONTH(Incoming_Data[[#This Row],[Completed Day]]),1),"")</f>
        <v>41395</v>
      </c>
      <c r="T2937" s="6" t="str">
        <f>IFERROR(DATE(YEAR(Incoming_Data[[#This Row],[Confirmed Day]]),MONTH(Incoming_Data[[#This Row],[Confirmed Day]]),1),"")</f>
        <v/>
      </c>
      <c r="U2937" s="12">
        <f>IF(ISNUMBER(Incoming_Data[[#This Row],[Completed Day]]),1,0)</f>
        <v>1</v>
      </c>
      <c r="V2937" s="12">
        <f>IF(ISNUMBER(Incoming_Data[[#This Row],[Confirmed Day]]),1,0)</f>
        <v>0</v>
      </c>
      <c r="X2937" t="s">
        <v>2163</v>
      </c>
      <c r="Y2937" s="36">
        <v>41424</v>
      </c>
    </row>
    <row r="2938" spans="2:25" x14ac:dyDescent="0.25">
      <c r="B2938" s="24" t="s">
        <v>36</v>
      </c>
      <c r="C2938" s="24" t="s">
        <v>22</v>
      </c>
      <c r="D2938" s="24" t="s">
        <v>2216</v>
      </c>
      <c r="E2938" s="24" t="s">
        <v>1947</v>
      </c>
      <c r="F2938" s="24" t="s">
        <v>1948</v>
      </c>
      <c r="G2938" s="36">
        <v>41423</v>
      </c>
      <c r="H2938" s="36">
        <v>41423</v>
      </c>
      <c r="I2938" s="12">
        <v>3</v>
      </c>
      <c r="J2938" s="12">
        <v>3</v>
      </c>
      <c r="K2938" s="12">
        <v>3</v>
      </c>
      <c r="L2938" s="24" t="s">
        <v>10597</v>
      </c>
      <c r="M2938" t="str">
        <f>VLOOKUP(LEFT(Incoming_Data[[#This Row],[Object ID]],1),Lookup[#All],2,FALSE)</f>
        <v>Service Request</v>
      </c>
      <c r="N2938" s="36">
        <f>IFERROR(VLOOKUP(Incoming_Data[[#This Row],[Object ID]],SP_Data[#All],2,FALSE),"")</f>
        <v>41423</v>
      </c>
      <c r="O2938" s="36">
        <f>IFERROR(VLOOKUP(Incoming_Data[[#This Row],[Object ID]],Finalized_Data[#All],2,FALSE),"")</f>
        <v>41425</v>
      </c>
      <c r="P29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8" s="6">
        <f>IFERROR(DATE(YEAR(Incoming_Data[[#This Row],[Incoming Day]]),MONTH(Incoming_Data[[#This Row],[Incoming Day]]),1),"")</f>
        <v>41395</v>
      </c>
      <c r="R2938" s="3">
        <f>DATE(YEAR(Incoming_Data[[#This Row],[Incoming Day]]),1,1)</f>
        <v>41275</v>
      </c>
      <c r="S2938" s="6">
        <f>IFERROR(DATE(YEAR(Incoming_Data[[#This Row],[Completed Day]]),MONTH(Incoming_Data[[#This Row],[Completed Day]]),1),"")</f>
        <v>41395</v>
      </c>
      <c r="T2938" s="6">
        <f>IFERROR(DATE(YEAR(Incoming_Data[[#This Row],[Confirmed Day]]),MONTH(Incoming_Data[[#This Row],[Confirmed Day]]),1),"")</f>
        <v>41395</v>
      </c>
      <c r="U2938" s="12">
        <f>IF(ISNUMBER(Incoming_Data[[#This Row],[Completed Day]]),1,0)</f>
        <v>1</v>
      </c>
      <c r="V2938" s="12">
        <f>IF(ISNUMBER(Incoming_Data[[#This Row],[Confirmed Day]]),1,0)</f>
        <v>1</v>
      </c>
      <c r="X2938" t="s">
        <v>12202</v>
      </c>
      <c r="Y2938" s="36">
        <v>41425</v>
      </c>
    </row>
    <row r="2939" spans="2:25" x14ac:dyDescent="0.25">
      <c r="B2939" s="24" t="s">
        <v>36</v>
      </c>
      <c r="C2939" s="24" t="s">
        <v>22</v>
      </c>
      <c r="D2939" s="24" t="s">
        <v>2216</v>
      </c>
      <c r="E2939" s="24" t="s">
        <v>12644</v>
      </c>
      <c r="F2939" s="24" t="s">
        <v>12645</v>
      </c>
      <c r="G2939" s="36">
        <v>41424</v>
      </c>
      <c r="H2939" s="36">
        <v>41424</v>
      </c>
      <c r="I2939" s="12">
        <v>3</v>
      </c>
      <c r="J2939" s="12">
        <v>3</v>
      </c>
      <c r="K2939" s="12">
        <v>3</v>
      </c>
      <c r="L2939" s="24" t="s">
        <v>10599</v>
      </c>
      <c r="M2939" t="str">
        <f>VLOOKUP(LEFT(Incoming_Data[[#This Row],[Object ID]],1),Lookup[#All],2,FALSE)</f>
        <v>Service Request</v>
      </c>
      <c r="N2939" s="36">
        <f>IFERROR(VLOOKUP(Incoming_Data[[#This Row],[Object ID]],SP_Data[#All],2,FALSE),"")</f>
        <v>41424</v>
      </c>
      <c r="O2939" s="36" t="str">
        <f>IFERROR(VLOOKUP(Incoming_Data[[#This Row],[Object ID]],Finalized_Data[#All],2,FALSE),"")</f>
        <v/>
      </c>
      <c r="P29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39" s="6">
        <f>IFERROR(DATE(YEAR(Incoming_Data[[#This Row],[Incoming Day]]),MONTH(Incoming_Data[[#This Row],[Incoming Day]]),1),"")</f>
        <v>41395</v>
      </c>
      <c r="R2939" s="3">
        <f>DATE(YEAR(Incoming_Data[[#This Row],[Incoming Day]]),1,1)</f>
        <v>41275</v>
      </c>
      <c r="S2939" s="6">
        <f>IFERROR(DATE(YEAR(Incoming_Data[[#This Row],[Completed Day]]),MONTH(Incoming_Data[[#This Row],[Completed Day]]),1),"")</f>
        <v>41395</v>
      </c>
      <c r="T2939" s="6" t="str">
        <f>IFERROR(DATE(YEAR(Incoming_Data[[#This Row],[Confirmed Day]]),MONTH(Incoming_Data[[#This Row],[Confirmed Day]]),1),"")</f>
        <v/>
      </c>
      <c r="U2939" s="12">
        <f>IF(ISNUMBER(Incoming_Data[[#This Row],[Completed Day]]),1,0)</f>
        <v>1</v>
      </c>
      <c r="V2939" s="12">
        <f>IF(ISNUMBER(Incoming_Data[[#This Row],[Confirmed Day]]),1,0)</f>
        <v>0</v>
      </c>
      <c r="X2939" t="s">
        <v>12204</v>
      </c>
      <c r="Y2939" s="36">
        <v>41424</v>
      </c>
    </row>
    <row r="2940" spans="2:25" x14ac:dyDescent="0.25">
      <c r="B2940" s="24" t="s">
        <v>36</v>
      </c>
      <c r="C2940" s="24" t="s">
        <v>22</v>
      </c>
      <c r="D2940" s="24" t="s">
        <v>2216</v>
      </c>
      <c r="E2940" s="24" t="s">
        <v>10379</v>
      </c>
      <c r="F2940" s="24" t="s">
        <v>12646</v>
      </c>
      <c r="G2940" s="36">
        <v>41148</v>
      </c>
      <c r="H2940" s="36">
        <v>41148</v>
      </c>
      <c r="I2940" s="12">
        <v>4</v>
      </c>
      <c r="J2940" s="12">
        <v>4</v>
      </c>
      <c r="K2940" s="12">
        <v>4</v>
      </c>
      <c r="L2940" s="24" t="s">
        <v>10597</v>
      </c>
      <c r="M2940" t="str">
        <f>VLOOKUP(LEFT(Incoming_Data[[#This Row],[Object ID]],1),Lookup[#All],2,FALSE)</f>
        <v>Incident</v>
      </c>
      <c r="N2940" s="36">
        <f>IFERROR(VLOOKUP(Incoming_Data[[#This Row],[Object ID]],SP_Data[#All],2,FALSE),"")</f>
        <v>41375</v>
      </c>
      <c r="O2940" s="36">
        <f>IFERROR(VLOOKUP(Incoming_Data[[#This Row],[Object ID]],Finalized_Data[#All],2,FALSE),"")</f>
        <v>41414</v>
      </c>
      <c r="P29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0" s="6">
        <f>IFERROR(DATE(YEAR(Incoming_Data[[#This Row],[Incoming Day]]),MONTH(Incoming_Data[[#This Row],[Incoming Day]]),1),"")</f>
        <v>41122</v>
      </c>
      <c r="R2940" s="3">
        <f>DATE(YEAR(Incoming_Data[[#This Row],[Incoming Day]]),1,1)</f>
        <v>40909</v>
      </c>
      <c r="S2940" s="6">
        <f>IFERROR(DATE(YEAR(Incoming_Data[[#This Row],[Completed Day]]),MONTH(Incoming_Data[[#This Row],[Completed Day]]),1),"")</f>
        <v>41365</v>
      </c>
      <c r="T2940" s="6">
        <f>IFERROR(DATE(YEAR(Incoming_Data[[#This Row],[Confirmed Day]]),MONTH(Incoming_Data[[#This Row],[Confirmed Day]]),1),"")</f>
        <v>41395</v>
      </c>
      <c r="U2940" s="12">
        <f>IF(ISNUMBER(Incoming_Data[[#This Row],[Completed Day]]),1,0)</f>
        <v>1</v>
      </c>
      <c r="V2940" s="12">
        <f>IF(ISNUMBER(Incoming_Data[[#This Row],[Confirmed Day]]),1,0)</f>
        <v>1</v>
      </c>
      <c r="X2940" t="s">
        <v>12206</v>
      </c>
      <c r="Y2940" s="36">
        <v>41424</v>
      </c>
    </row>
    <row r="2941" spans="2:25" x14ac:dyDescent="0.25">
      <c r="B2941" s="24" t="s">
        <v>36</v>
      </c>
      <c r="C2941" s="24" t="s">
        <v>22</v>
      </c>
      <c r="D2941" s="24" t="s">
        <v>2216</v>
      </c>
      <c r="E2941" s="24" t="s">
        <v>10365</v>
      </c>
      <c r="F2941" s="24" t="s">
        <v>12647</v>
      </c>
      <c r="G2941" s="36">
        <v>41320</v>
      </c>
      <c r="H2941" s="36">
        <v>41320</v>
      </c>
      <c r="I2941" s="12">
        <v>3</v>
      </c>
      <c r="J2941" s="12">
        <v>3</v>
      </c>
      <c r="K2941" s="12">
        <v>3</v>
      </c>
      <c r="L2941" s="24" t="s">
        <v>10597</v>
      </c>
      <c r="M2941" t="str">
        <f>VLOOKUP(LEFT(Incoming_Data[[#This Row],[Object ID]],1),Lookup[#All],2,FALSE)</f>
        <v>Incident</v>
      </c>
      <c r="N2941" s="36">
        <f>IFERROR(VLOOKUP(Incoming_Data[[#This Row],[Object ID]],SP_Data[#All],2,FALSE),"")</f>
        <v>41352</v>
      </c>
      <c r="O2941" s="36">
        <f>IFERROR(VLOOKUP(Incoming_Data[[#This Row],[Object ID]],Finalized_Data[#All],2,FALSE),"")</f>
        <v>41354</v>
      </c>
      <c r="P29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1" s="6">
        <f>IFERROR(DATE(YEAR(Incoming_Data[[#This Row],[Incoming Day]]),MONTH(Incoming_Data[[#This Row],[Incoming Day]]),1),"")</f>
        <v>41306</v>
      </c>
      <c r="R2941" s="3">
        <f>DATE(YEAR(Incoming_Data[[#This Row],[Incoming Day]]),1,1)</f>
        <v>41275</v>
      </c>
      <c r="S2941" s="6">
        <f>IFERROR(DATE(YEAR(Incoming_Data[[#This Row],[Completed Day]]),MONTH(Incoming_Data[[#This Row],[Completed Day]]),1),"")</f>
        <v>41334</v>
      </c>
      <c r="T2941" s="6">
        <f>IFERROR(DATE(YEAR(Incoming_Data[[#This Row],[Confirmed Day]]),MONTH(Incoming_Data[[#This Row],[Confirmed Day]]),1),"")</f>
        <v>41334</v>
      </c>
      <c r="U2941" s="12">
        <f>IF(ISNUMBER(Incoming_Data[[#This Row],[Completed Day]]),1,0)</f>
        <v>1</v>
      </c>
      <c r="V2941" s="12">
        <f>IF(ISNUMBER(Incoming_Data[[#This Row],[Confirmed Day]]),1,0)</f>
        <v>1</v>
      </c>
      <c r="X2941" t="s">
        <v>1593</v>
      </c>
      <c r="Y2941" s="36">
        <v>41424</v>
      </c>
    </row>
    <row r="2942" spans="2:25" x14ac:dyDescent="0.25">
      <c r="B2942" s="24" t="s">
        <v>36</v>
      </c>
      <c r="C2942" s="24" t="s">
        <v>22</v>
      </c>
      <c r="D2942" s="24" t="s">
        <v>2216</v>
      </c>
      <c r="E2942" s="24" t="s">
        <v>10197</v>
      </c>
      <c r="F2942" s="24" t="s">
        <v>12648</v>
      </c>
      <c r="G2942" s="36">
        <v>41324</v>
      </c>
      <c r="H2942" s="36">
        <v>41324</v>
      </c>
      <c r="I2942" s="12">
        <v>3</v>
      </c>
      <c r="J2942" s="12">
        <v>3</v>
      </c>
      <c r="K2942" s="12">
        <v>3</v>
      </c>
      <c r="L2942" s="24" t="s">
        <v>10597</v>
      </c>
      <c r="M2942" t="str">
        <f>VLOOKUP(LEFT(Incoming_Data[[#This Row],[Object ID]],1),Lookup[#All],2,FALSE)</f>
        <v>Incident</v>
      </c>
      <c r="N2942" s="36">
        <f>IFERROR(VLOOKUP(Incoming_Data[[#This Row],[Object ID]],SP_Data[#All],2,FALSE),"")</f>
        <v>41353</v>
      </c>
      <c r="O2942" s="36">
        <f>IFERROR(VLOOKUP(Incoming_Data[[#This Row],[Object ID]],Finalized_Data[#All],2,FALSE),"")</f>
        <v>41355</v>
      </c>
      <c r="P29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2" s="6">
        <f>IFERROR(DATE(YEAR(Incoming_Data[[#This Row],[Incoming Day]]),MONTH(Incoming_Data[[#This Row],[Incoming Day]]),1),"")</f>
        <v>41306</v>
      </c>
      <c r="R2942" s="3">
        <f>DATE(YEAR(Incoming_Data[[#This Row],[Incoming Day]]),1,1)</f>
        <v>41275</v>
      </c>
      <c r="S2942" s="6">
        <f>IFERROR(DATE(YEAR(Incoming_Data[[#This Row],[Completed Day]]),MONTH(Incoming_Data[[#This Row],[Completed Day]]),1),"")</f>
        <v>41334</v>
      </c>
      <c r="T2942" s="6">
        <f>IFERROR(DATE(YEAR(Incoming_Data[[#This Row],[Confirmed Day]]),MONTH(Incoming_Data[[#This Row],[Confirmed Day]]),1),"")</f>
        <v>41334</v>
      </c>
      <c r="U2942" s="12">
        <f>IF(ISNUMBER(Incoming_Data[[#This Row],[Completed Day]]),1,0)</f>
        <v>1</v>
      </c>
      <c r="V2942" s="12">
        <f>IF(ISNUMBER(Incoming_Data[[#This Row],[Confirmed Day]]),1,0)</f>
        <v>1</v>
      </c>
      <c r="X2942" t="s">
        <v>12208</v>
      </c>
      <c r="Y2942" s="36">
        <v>41425</v>
      </c>
    </row>
    <row r="2943" spans="2:25" x14ac:dyDescent="0.25">
      <c r="B2943" s="24" t="s">
        <v>36</v>
      </c>
      <c r="C2943" s="24" t="s">
        <v>22</v>
      </c>
      <c r="D2943" s="24" t="s">
        <v>2216</v>
      </c>
      <c r="E2943" s="24" t="s">
        <v>10173</v>
      </c>
      <c r="F2943" s="24" t="s">
        <v>12649</v>
      </c>
      <c r="G2943" s="36">
        <v>41324</v>
      </c>
      <c r="H2943" s="36">
        <v>41324</v>
      </c>
      <c r="I2943" s="12">
        <v>3</v>
      </c>
      <c r="J2943" s="12">
        <v>3</v>
      </c>
      <c r="K2943" s="12">
        <v>3</v>
      </c>
      <c r="L2943" s="24" t="s">
        <v>10597</v>
      </c>
      <c r="M2943" t="str">
        <f>VLOOKUP(LEFT(Incoming_Data[[#This Row],[Object ID]],1),Lookup[#All],2,FALSE)</f>
        <v>Incident</v>
      </c>
      <c r="N2943" s="36">
        <f>IFERROR(VLOOKUP(Incoming_Data[[#This Row],[Object ID]],SP_Data[#All],2,FALSE),"")</f>
        <v>41353</v>
      </c>
      <c r="O2943" s="36">
        <f>IFERROR(VLOOKUP(Incoming_Data[[#This Row],[Object ID]],Finalized_Data[#All],2,FALSE),"")</f>
        <v>41355</v>
      </c>
      <c r="P29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3" s="6">
        <f>IFERROR(DATE(YEAR(Incoming_Data[[#This Row],[Incoming Day]]),MONTH(Incoming_Data[[#This Row],[Incoming Day]]),1),"")</f>
        <v>41306</v>
      </c>
      <c r="R2943" s="3">
        <f>DATE(YEAR(Incoming_Data[[#This Row],[Incoming Day]]),1,1)</f>
        <v>41275</v>
      </c>
      <c r="S2943" s="6">
        <f>IFERROR(DATE(YEAR(Incoming_Data[[#This Row],[Completed Day]]),MONTH(Incoming_Data[[#This Row],[Completed Day]]),1),"")</f>
        <v>41334</v>
      </c>
      <c r="T2943" s="6">
        <f>IFERROR(DATE(YEAR(Incoming_Data[[#This Row],[Confirmed Day]]),MONTH(Incoming_Data[[#This Row],[Confirmed Day]]),1),"")</f>
        <v>41334</v>
      </c>
      <c r="U2943" s="12">
        <f>IF(ISNUMBER(Incoming_Data[[#This Row],[Completed Day]]),1,0)</f>
        <v>1</v>
      </c>
      <c r="V2943" s="12">
        <f>IF(ISNUMBER(Incoming_Data[[#This Row],[Confirmed Day]]),1,0)</f>
        <v>1</v>
      </c>
      <c r="X2943" t="s">
        <v>1304</v>
      </c>
      <c r="Y2943" s="36">
        <v>41425</v>
      </c>
    </row>
    <row r="2944" spans="2:25" x14ac:dyDescent="0.25">
      <c r="B2944" s="24" t="s">
        <v>36</v>
      </c>
      <c r="C2944" s="24" t="s">
        <v>22</v>
      </c>
      <c r="D2944" s="24" t="s">
        <v>2216</v>
      </c>
      <c r="E2944" s="24" t="s">
        <v>10102</v>
      </c>
      <c r="F2944" s="24" t="s">
        <v>12650</v>
      </c>
      <c r="G2944" s="36">
        <v>41325</v>
      </c>
      <c r="H2944" s="36">
        <v>41325</v>
      </c>
      <c r="I2944" s="12">
        <v>3</v>
      </c>
      <c r="J2944" s="12">
        <v>3</v>
      </c>
      <c r="K2944" s="12">
        <v>3</v>
      </c>
      <c r="L2944" s="24" t="s">
        <v>10597</v>
      </c>
      <c r="M2944" t="str">
        <f>VLOOKUP(LEFT(Incoming_Data[[#This Row],[Object ID]],1),Lookup[#All],2,FALSE)</f>
        <v>Incident</v>
      </c>
      <c r="N2944" s="36">
        <f>IFERROR(VLOOKUP(Incoming_Data[[#This Row],[Object ID]],SP_Data[#All],2,FALSE),"")</f>
        <v>41353</v>
      </c>
      <c r="O2944" s="36">
        <f>IFERROR(VLOOKUP(Incoming_Data[[#This Row],[Object ID]],Finalized_Data[#All],2,FALSE),"")</f>
        <v>41384</v>
      </c>
      <c r="P29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4" s="6">
        <f>IFERROR(DATE(YEAR(Incoming_Data[[#This Row],[Incoming Day]]),MONTH(Incoming_Data[[#This Row],[Incoming Day]]),1),"")</f>
        <v>41306</v>
      </c>
      <c r="R2944" s="3">
        <f>DATE(YEAR(Incoming_Data[[#This Row],[Incoming Day]]),1,1)</f>
        <v>41275</v>
      </c>
      <c r="S2944" s="6">
        <f>IFERROR(DATE(YEAR(Incoming_Data[[#This Row],[Completed Day]]),MONTH(Incoming_Data[[#This Row],[Completed Day]]),1),"")</f>
        <v>41334</v>
      </c>
      <c r="T2944" s="6">
        <f>IFERROR(DATE(YEAR(Incoming_Data[[#This Row],[Confirmed Day]]),MONTH(Incoming_Data[[#This Row],[Confirmed Day]]),1),"")</f>
        <v>41365</v>
      </c>
      <c r="U2944" s="12">
        <f>IF(ISNUMBER(Incoming_Data[[#This Row],[Completed Day]]),1,0)</f>
        <v>1</v>
      </c>
      <c r="V2944" s="12">
        <f>IF(ISNUMBER(Incoming_Data[[#This Row],[Confirmed Day]]),1,0)</f>
        <v>1</v>
      </c>
      <c r="X2944" t="s">
        <v>12210</v>
      </c>
      <c r="Y2944" s="36">
        <v>41425</v>
      </c>
    </row>
    <row r="2945" spans="2:25" x14ac:dyDescent="0.25">
      <c r="B2945" s="24" t="s">
        <v>36</v>
      </c>
      <c r="C2945" s="24" t="s">
        <v>22</v>
      </c>
      <c r="D2945" s="24" t="s">
        <v>2216</v>
      </c>
      <c r="E2945" s="24" t="s">
        <v>9936</v>
      </c>
      <c r="F2945" s="24" t="s">
        <v>12651</v>
      </c>
      <c r="G2945" s="36">
        <v>41326</v>
      </c>
      <c r="H2945" s="36">
        <v>41326</v>
      </c>
      <c r="I2945" s="12">
        <v>3</v>
      </c>
      <c r="J2945" s="12">
        <v>3</v>
      </c>
      <c r="K2945" s="12">
        <v>3</v>
      </c>
      <c r="L2945" s="24" t="s">
        <v>10597</v>
      </c>
      <c r="M2945" t="str">
        <f>VLOOKUP(LEFT(Incoming_Data[[#This Row],[Object ID]],1),Lookup[#All],2,FALSE)</f>
        <v>Incident</v>
      </c>
      <c r="N2945" s="36">
        <f>IFERROR(VLOOKUP(Incoming_Data[[#This Row],[Object ID]],SP_Data[#All],2,FALSE),"")</f>
        <v>41353</v>
      </c>
      <c r="O2945" s="36">
        <f>IFERROR(VLOOKUP(Incoming_Data[[#This Row],[Object ID]],Finalized_Data[#All],2,FALSE),"")</f>
        <v>41384</v>
      </c>
      <c r="P29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5" s="6">
        <f>IFERROR(DATE(YEAR(Incoming_Data[[#This Row],[Incoming Day]]),MONTH(Incoming_Data[[#This Row],[Incoming Day]]),1),"")</f>
        <v>41306</v>
      </c>
      <c r="R2945" s="3">
        <f>DATE(YEAR(Incoming_Data[[#This Row],[Incoming Day]]),1,1)</f>
        <v>41275</v>
      </c>
      <c r="S2945" s="6">
        <f>IFERROR(DATE(YEAR(Incoming_Data[[#This Row],[Completed Day]]),MONTH(Incoming_Data[[#This Row],[Completed Day]]),1),"")</f>
        <v>41334</v>
      </c>
      <c r="T2945" s="6">
        <f>IFERROR(DATE(YEAR(Incoming_Data[[#This Row],[Confirmed Day]]),MONTH(Incoming_Data[[#This Row],[Confirmed Day]]),1),"")</f>
        <v>41365</v>
      </c>
      <c r="U2945" s="12">
        <f>IF(ISNUMBER(Incoming_Data[[#This Row],[Completed Day]]),1,0)</f>
        <v>1</v>
      </c>
      <c r="V2945" s="12">
        <f>IF(ISNUMBER(Incoming_Data[[#This Row],[Confirmed Day]]),1,0)</f>
        <v>1</v>
      </c>
      <c r="X2945" t="s">
        <v>1595</v>
      </c>
      <c r="Y2945" s="36">
        <v>41426</v>
      </c>
    </row>
    <row r="2946" spans="2:25" x14ac:dyDescent="0.25">
      <c r="B2946" s="24" t="s">
        <v>36</v>
      </c>
      <c r="C2946" s="24" t="s">
        <v>22</v>
      </c>
      <c r="D2946" s="24" t="s">
        <v>2216</v>
      </c>
      <c r="E2946" s="24" t="s">
        <v>9877</v>
      </c>
      <c r="F2946" s="24" t="s">
        <v>12652</v>
      </c>
      <c r="G2946" s="36">
        <v>41327</v>
      </c>
      <c r="H2946" s="36">
        <v>41327</v>
      </c>
      <c r="I2946" s="12">
        <v>3</v>
      </c>
      <c r="J2946" s="12">
        <v>3</v>
      </c>
      <c r="K2946" s="12">
        <v>3</v>
      </c>
      <c r="L2946" s="24" t="s">
        <v>10597</v>
      </c>
      <c r="M2946" t="str">
        <f>VLOOKUP(LEFT(Incoming_Data[[#This Row],[Object ID]],1),Lookup[#All],2,FALSE)</f>
        <v>Incident</v>
      </c>
      <c r="N2946" s="36">
        <f>IFERROR(VLOOKUP(Incoming_Data[[#This Row],[Object ID]],SP_Data[#All],2,FALSE),"")</f>
        <v>41353</v>
      </c>
      <c r="O2946" s="36">
        <f>IFERROR(VLOOKUP(Incoming_Data[[#This Row],[Object ID]],Finalized_Data[#All],2,FALSE),"")</f>
        <v>41425</v>
      </c>
      <c r="P29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6" s="6">
        <f>IFERROR(DATE(YEAR(Incoming_Data[[#This Row],[Incoming Day]]),MONTH(Incoming_Data[[#This Row],[Incoming Day]]),1),"")</f>
        <v>41306</v>
      </c>
      <c r="R2946" s="3">
        <f>DATE(YEAR(Incoming_Data[[#This Row],[Incoming Day]]),1,1)</f>
        <v>41275</v>
      </c>
      <c r="S2946" s="6">
        <f>IFERROR(DATE(YEAR(Incoming_Data[[#This Row],[Completed Day]]),MONTH(Incoming_Data[[#This Row],[Completed Day]]),1),"")</f>
        <v>41334</v>
      </c>
      <c r="T2946" s="6">
        <f>IFERROR(DATE(YEAR(Incoming_Data[[#This Row],[Confirmed Day]]),MONTH(Incoming_Data[[#This Row],[Confirmed Day]]),1),"")</f>
        <v>41395</v>
      </c>
      <c r="U2946" s="12">
        <f>IF(ISNUMBER(Incoming_Data[[#This Row],[Completed Day]]),1,0)</f>
        <v>1</v>
      </c>
      <c r="V2946" s="12">
        <f>IF(ISNUMBER(Incoming_Data[[#This Row],[Confirmed Day]]),1,0)</f>
        <v>1</v>
      </c>
      <c r="X2946" t="s">
        <v>12212</v>
      </c>
      <c r="Y2946" s="36">
        <v>41426</v>
      </c>
    </row>
    <row r="2947" spans="2:25" x14ac:dyDescent="0.25">
      <c r="B2947" s="24" t="s">
        <v>36</v>
      </c>
      <c r="C2947" s="24" t="s">
        <v>22</v>
      </c>
      <c r="D2947" s="24" t="s">
        <v>2216</v>
      </c>
      <c r="E2947" s="24" t="s">
        <v>9684</v>
      </c>
      <c r="F2947" s="24" t="s">
        <v>12653</v>
      </c>
      <c r="G2947" s="36">
        <v>41330</v>
      </c>
      <c r="H2947" s="36">
        <v>41330</v>
      </c>
      <c r="I2947" s="12">
        <v>3</v>
      </c>
      <c r="J2947" s="12">
        <v>3</v>
      </c>
      <c r="K2947" s="12">
        <v>3</v>
      </c>
      <c r="L2947" s="24" t="s">
        <v>10597</v>
      </c>
      <c r="M2947" t="str">
        <f>VLOOKUP(LEFT(Incoming_Data[[#This Row],[Object ID]],1),Lookup[#All],2,FALSE)</f>
        <v>Incident</v>
      </c>
      <c r="N2947" s="36">
        <f>IFERROR(VLOOKUP(Incoming_Data[[#This Row],[Object ID]],SP_Data[#All],2,FALSE),"")</f>
        <v>41353</v>
      </c>
      <c r="O2947" s="36">
        <f>IFERROR(VLOOKUP(Incoming_Data[[#This Row],[Object ID]],Finalized_Data[#All],2,FALSE),"")</f>
        <v>41425</v>
      </c>
      <c r="P29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7" s="6">
        <f>IFERROR(DATE(YEAR(Incoming_Data[[#This Row],[Incoming Day]]),MONTH(Incoming_Data[[#This Row],[Incoming Day]]),1),"")</f>
        <v>41306</v>
      </c>
      <c r="R2947" s="3">
        <f>DATE(YEAR(Incoming_Data[[#This Row],[Incoming Day]]),1,1)</f>
        <v>41275</v>
      </c>
      <c r="S2947" s="6">
        <f>IFERROR(DATE(YEAR(Incoming_Data[[#This Row],[Completed Day]]),MONTH(Incoming_Data[[#This Row],[Completed Day]]),1),"")</f>
        <v>41334</v>
      </c>
      <c r="T2947" s="6">
        <f>IFERROR(DATE(YEAR(Incoming_Data[[#This Row],[Confirmed Day]]),MONTH(Incoming_Data[[#This Row],[Confirmed Day]]),1),"")</f>
        <v>41395</v>
      </c>
      <c r="U2947" s="12">
        <f>IF(ISNUMBER(Incoming_Data[[#This Row],[Completed Day]]),1,0)</f>
        <v>1</v>
      </c>
      <c r="V2947" s="12">
        <f>IF(ISNUMBER(Incoming_Data[[#This Row],[Confirmed Day]]),1,0)</f>
        <v>1</v>
      </c>
      <c r="X2947" t="s">
        <v>12214</v>
      </c>
      <c r="Y2947" s="36">
        <v>41426</v>
      </c>
    </row>
    <row r="2948" spans="2:25" x14ac:dyDescent="0.25">
      <c r="B2948" s="24" t="s">
        <v>36</v>
      </c>
      <c r="C2948" s="24" t="s">
        <v>22</v>
      </c>
      <c r="D2948" s="24" t="s">
        <v>2216</v>
      </c>
      <c r="E2948" s="24" t="s">
        <v>9537</v>
      </c>
      <c r="F2948" s="24" t="s">
        <v>12654</v>
      </c>
      <c r="G2948" s="36">
        <v>41332</v>
      </c>
      <c r="H2948" s="36">
        <v>41332</v>
      </c>
      <c r="I2948" s="12">
        <v>3</v>
      </c>
      <c r="J2948" s="12">
        <v>3</v>
      </c>
      <c r="K2948" s="12">
        <v>3</v>
      </c>
      <c r="L2948" s="24" t="s">
        <v>10597</v>
      </c>
      <c r="M2948" t="str">
        <f>VLOOKUP(LEFT(Incoming_Data[[#This Row],[Object ID]],1),Lookup[#All],2,FALSE)</f>
        <v>Incident</v>
      </c>
      <c r="N2948" s="36">
        <f>IFERROR(VLOOKUP(Incoming_Data[[#This Row],[Object ID]],SP_Data[#All],2,FALSE),"")</f>
        <v>41353</v>
      </c>
      <c r="O2948" s="36">
        <f>IFERROR(VLOOKUP(Incoming_Data[[#This Row],[Object ID]],Finalized_Data[#All],2,FALSE),"")</f>
        <v>41384</v>
      </c>
      <c r="P29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8" s="6">
        <f>IFERROR(DATE(YEAR(Incoming_Data[[#This Row],[Incoming Day]]),MONTH(Incoming_Data[[#This Row],[Incoming Day]]),1),"")</f>
        <v>41306</v>
      </c>
      <c r="R2948" s="3">
        <f>DATE(YEAR(Incoming_Data[[#This Row],[Incoming Day]]),1,1)</f>
        <v>41275</v>
      </c>
      <c r="S2948" s="6">
        <f>IFERROR(DATE(YEAR(Incoming_Data[[#This Row],[Completed Day]]),MONTH(Incoming_Data[[#This Row],[Completed Day]]),1),"")</f>
        <v>41334</v>
      </c>
      <c r="T2948" s="6">
        <f>IFERROR(DATE(YEAR(Incoming_Data[[#This Row],[Confirmed Day]]),MONTH(Incoming_Data[[#This Row],[Confirmed Day]]),1),"")</f>
        <v>41365</v>
      </c>
      <c r="U2948" s="12">
        <f>IF(ISNUMBER(Incoming_Data[[#This Row],[Completed Day]]),1,0)</f>
        <v>1</v>
      </c>
      <c r="V2948" s="12">
        <f>IF(ISNUMBER(Incoming_Data[[#This Row],[Confirmed Day]]),1,0)</f>
        <v>1</v>
      </c>
      <c r="X2948" t="s">
        <v>12720</v>
      </c>
      <c r="Y2948" s="36">
        <v>41428</v>
      </c>
    </row>
    <row r="2949" spans="2:25" x14ac:dyDescent="0.25">
      <c r="B2949" s="24" t="s">
        <v>36</v>
      </c>
      <c r="C2949" s="24" t="s">
        <v>22</v>
      </c>
      <c r="D2949" s="24" t="s">
        <v>2216</v>
      </c>
      <c r="E2949" s="24" t="s">
        <v>9034</v>
      </c>
      <c r="F2949" s="24" t="s">
        <v>1978</v>
      </c>
      <c r="G2949" s="36">
        <v>41337</v>
      </c>
      <c r="H2949" s="36">
        <v>41337</v>
      </c>
      <c r="I2949" s="12">
        <v>3</v>
      </c>
      <c r="J2949" s="12">
        <v>3</v>
      </c>
      <c r="K2949" s="12">
        <v>3</v>
      </c>
      <c r="L2949" s="24" t="s">
        <v>10597</v>
      </c>
      <c r="M2949" t="str">
        <f>VLOOKUP(LEFT(Incoming_Data[[#This Row],[Object ID]],1),Lookup[#All],2,FALSE)</f>
        <v>Incident</v>
      </c>
      <c r="N2949" s="36">
        <f>IFERROR(VLOOKUP(Incoming_Data[[#This Row],[Object ID]],SP_Data[#All],2,FALSE),"")</f>
        <v>41353</v>
      </c>
      <c r="O2949" s="36">
        <f>IFERROR(VLOOKUP(Incoming_Data[[#This Row],[Object ID]],Finalized_Data[#All],2,FALSE),"")</f>
        <v>41384</v>
      </c>
      <c r="P29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49" s="6">
        <f>IFERROR(DATE(YEAR(Incoming_Data[[#This Row],[Incoming Day]]),MONTH(Incoming_Data[[#This Row],[Incoming Day]]),1),"")</f>
        <v>41334</v>
      </c>
      <c r="R2949" s="3">
        <f>DATE(YEAR(Incoming_Data[[#This Row],[Incoming Day]]),1,1)</f>
        <v>41275</v>
      </c>
      <c r="S2949" s="6">
        <f>IFERROR(DATE(YEAR(Incoming_Data[[#This Row],[Completed Day]]),MONTH(Incoming_Data[[#This Row],[Completed Day]]),1),"")</f>
        <v>41334</v>
      </c>
      <c r="T2949" s="6">
        <f>IFERROR(DATE(YEAR(Incoming_Data[[#This Row],[Confirmed Day]]),MONTH(Incoming_Data[[#This Row],[Confirmed Day]]),1),"")</f>
        <v>41365</v>
      </c>
      <c r="U2949" s="12">
        <f>IF(ISNUMBER(Incoming_Data[[#This Row],[Completed Day]]),1,0)</f>
        <v>1</v>
      </c>
      <c r="V2949" s="12">
        <f>IF(ISNUMBER(Incoming_Data[[#This Row],[Confirmed Day]]),1,0)</f>
        <v>1</v>
      </c>
      <c r="X2949" t="s">
        <v>2231</v>
      </c>
      <c r="Y2949" s="36">
        <v>41428</v>
      </c>
    </row>
    <row r="2950" spans="2:25" x14ac:dyDescent="0.25">
      <c r="B2950" s="24" t="s">
        <v>36</v>
      </c>
      <c r="C2950" s="24" t="s">
        <v>22</v>
      </c>
      <c r="D2950" s="24" t="s">
        <v>2216</v>
      </c>
      <c r="E2950" s="24" t="s">
        <v>8929</v>
      </c>
      <c r="F2950" s="24" t="s">
        <v>1978</v>
      </c>
      <c r="G2950" s="36">
        <v>41338</v>
      </c>
      <c r="H2950" s="36">
        <v>41338</v>
      </c>
      <c r="I2950" s="12">
        <v>3</v>
      </c>
      <c r="J2950" s="12">
        <v>3</v>
      </c>
      <c r="K2950" s="12">
        <v>3</v>
      </c>
      <c r="L2950" s="24" t="s">
        <v>10597</v>
      </c>
      <c r="M2950" t="str">
        <f>VLOOKUP(LEFT(Incoming_Data[[#This Row],[Object ID]],1),Lookup[#All],2,FALSE)</f>
        <v>Incident</v>
      </c>
      <c r="N2950" s="36">
        <f>IFERROR(VLOOKUP(Incoming_Data[[#This Row],[Object ID]],SP_Data[#All],2,FALSE),"")</f>
        <v>41353</v>
      </c>
      <c r="O2950" s="36">
        <f>IFERROR(VLOOKUP(Incoming_Data[[#This Row],[Object ID]],Finalized_Data[#All],2,FALSE),"")</f>
        <v>41384</v>
      </c>
      <c r="P29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0" s="6">
        <f>IFERROR(DATE(YEAR(Incoming_Data[[#This Row],[Incoming Day]]),MONTH(Incoming_Data[[#This Row],[Incoming Day]]),1),"")</f>
        <v>41334</v>
      </c>
      <c r="R2950" s="3">
        <f>DATE(YEAR(Incoming_Data[[#This Row],[Incoming Day]]),1,1)</f>
        <v>41275</v>
      </c>
      <c r="S2950" s="6">
        <f>IFERROR(DATE(YEAR(Incoming_Data[[#This Row],[Completed Day]]),MONTH(Incoming_Data[[#This Row],[Completed Day]]),1),"")</f>
        <v>41334</v>
      </c>
      <c r="T2950" s="6">
        <f>IFERROR(DATE(YEAR(Incoming_Data[[#This Row],[Confirmed Day]]),MONTH(Incoming_Data[[#This Row],[Confirmed Day]]),1),"")</f>
        <v>41365</v>
      </c>
      <c r="U2950" s="12">
        <f>IF(ISNUMBER(Incoming_Data[[#This Row],[Completed Day]]),1,0)</f>
        <v>1</v>
      </c>
      <c r="V2950" s="12">
        <f>IF(ISNUMBER(Incoming_Data[[#This Row],[Confirmed Day]]),1,0)</f>
        <v>1</v>
      </c>
      <c r="X2950" t="s">
        <v>12721</v>
      </c>
      <c r="Y2950" s="36">
        <v>41428</v>
      </c>
    </row>
    <row r="2951" spans="2:25" x14ac:dyDescent="0.25">
      <c r="B2951" s="24" t="s">
        <v>36</v>
      </c>
      <c r="C2951" s="24" t="s">
        <v>22</v>
      </c>
      <c r="D2951" s="24" t="s">
        <v>2216</v>
      </c>
      <c r="E2951" s="24" t="s">
        <v>8900</v>
      </c>
      <c r="F2951" s="24" t="s">
        <v>12655</v>
      </c>
      <c r="G2951" s="36">
        <v>41338</v>
      </c>
      <c r="H2951" s="36">
        <v>41338</v>
      </c>
      <c r="I2951" s="12">
        <v>3</v>
      </c>
      <c r="J2951" s="12">
        <v>3</v>
      </c>
      <c r="K2951" s="12">
        <v>3</v>
      </c>
      <c r="L2951" s="24" t="s">
        <v>10597</v>
      </c>
      <c r="M2951" t="str">
        <f>VLOOKUP(LEFT(Incoming_Data[[#This Row],[Object ID]],1),Lookup[#All],2,FALSE)</f>
        <v>Incident</v>
      </c>
      <c r="N2951" s="36">
        <f>IFERROR(VLOOKUP(Incoming_Data[[#This Row],[Object ID]],SP_Data[#All],2,FALSE),"")</f>
        <v>41353</v>
      </c>
      <c r="O2951" s="36">
        <f>IFERROR(VLOOKUP(Incoming_Data[[#This Row],[Object ID]],Finalized_Data[#All],2,FALSE),"")</f>
        <v>41384</v>
      </c>
      <c r="P29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1" s="6">
        <f>IFERROR(DATE(YEAR(Incoming_Data[[#This Row],[Incoming Day]]),MONTH(Incoming_Data[[#This Row],[Incoming Day]]),1),"")</f>
        <v>41334</v>
      </c>
      <c r="R2951" s="3">
        <f>DATE(YEAR(Incoming_Data[[#This Row],[Incoming Day]]),1,1)</f>
        <v>41275</v>
      </c>
      <c r="S2951" s="6">
        <f>IFERROR(DATE(YEAR(Incoming_Data[[#This Row],[Completed Day]]),MONTH(Incoming_Data[[#This Row],[Completed Day]]),1),"")</f>
        <v>41334</v>
      </c>
      <c r="T2951" s="6">
        <f>IFERROR(DATE(YEAR(Incoming_Data[[#This Row],[Confirmed Day]]),MONTH(Incoming_Data[[#This Row],[Confirmed Day]]),1),"")</f>
        <v>41365</v>
      </c>
      <c r="U2951" s="12">
        <f>IF(ISNUMBER(Incoming_Data[[#This Row],[Completed Day]]),1,0)</f>
        <v>1</v>
      </c>
      <c r="V2951" s="12">
        <f>IF(ISNUMBER(Incoming_Data[[#This Row],[Confirmed Day]]),1,0)</f>
        <v>1</v>
      </c>
      <c r="X2951" t="s">
        <v>12722</v>
      </c>
      <c r="Y2951" s="36">
        <v>41428</v>
      </c>
    </row>
    <row r="2952" spans="2:25" x14ac:dyDescent="0.25">
      <c r="B2952" s="24" t="s">
        <v>36</v>
      </c>
      <c r="C2952" s="24" t="s">
        <v>22</v>
      </c>
      <c r="D2952" s="24" t="s">
        <v>2216</v>
      </c>
      <c r="E2952" s="24" t="s">
        <v>8785</v>
      </c>
      <c r="F2952" s="24" t="s">
        <v>12656</v>
      </c>
      <c r="G2952" s="36">
        <v>41338</v>
      </c>
      <c r="H2952" s="36">
        <v>41338</v>
      </c>
      <c r="I2952" s="12">
        <v>3</v>
      </c>
      <c r="J2952" s="12">
        <v>3</v>
      </c>
      <c r="K2952" s="12">
        <v>3</v>
      </c>
      <c r="L2952" s="24" t="s">
        <v>10597</v>
      </c>
      <c r="M2952" t="str">
        <f>VLOOKUP(LEFT(Incoming_Data[[#This Row],[Object ID]],1),Lookup[#All],2,FALSE)</f>
        <v>Incident</v>
      </c>
      <c r="N2952" s="36">
        <f>IFERROR(VLOOKUP(Incoming_Data[[#This Row],[Object ID]],SP_Data[#All],2,FALSE),"")</f>
        <v>41353</v>
      </c>
      <c r="O2952" s="36">
        <f>IFERROR(VLOOKUP(Incoming_Data[[#This Row],[Object ID]],Finalized_Data[#All],2,FALSE),"")</f>
        <v>41425</v>
      </c>
      <c r="P29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2" s="6">
        <f>IFERROR(DATE(YEAR(Incoming_Data[[#This Row],[Incoming Day]]),MONTH(Incoming_Data[[#This Row],[Incoming Day]]),1),"")</f>
        <v>41334</v>
      </c>
      <c r="R2952" s="3">
        <f>DATE(YEAR(Incoming_Data[[#This Row],[Incoming Day]]),1,1)</f>
        <v>41275</v>
      </c>
      <c r="S2952" s="6">
        <f>IFERROR(DATE(YEAR(Incoming_Data[[#This Row],[Completed Day]]),MONTH(Incoming_Data[[#This Row],[Completed Day]]),1),"")</f>
        <v>41334</v>
      </c>
      <c r="T2952" s="6">
        <f>IFERROR(DATE(YEAR(Incoming_Data[[#This Row],[Confirmed Day]]),MONTH(Incoming_Data[[#This Row],[Confirmed Day]]),1),"")</f>
        <v>41395</v>
      </c>
      <c r="U2952" s="12">
        <f>IF(ISNUMBER(Incoming_Data[[#This Row],[Completed Day]]),1,0)</f>
        <v>1</v>
      </c>
      <c r="V2952" s="12">
        <f>IF(ISNUMBER(Incoming_Data[[#This Row],[Confirmed Day]]),1,0)</f>
        <v>1</v>
      </c>
      <c r="X2952" t="s">
        <v>12723</v>
      </c>
      <c r="Y2952" s="36">
        <v>41428</v>
      </c>
    </row>
    <row r="2953" spans="2:25" x14ac:dyDescent="0.25">
      <c r="B2953" s="24" t="s">
        <v>36</v>
      </c>
      <c r="C2953" s="24" t="s">
        <v>22</v>
      </c>
      <c r="D2953" s="24" t="s">
        <v>2216</v>
      </c>
      <c r="E2953" s="24" t="s">
        <v>8758</v>
      </c>
      <c r="F2953" s="24" t="s">
        <v>12657</v>
      </c>
      <c r="G2953" s="36">
        <v>41338</v>
      </c>
      <c r="H2953" s="36">
        <v>41338</v>
      </c>
      <c r="I2953" s="12">
        <v>3</v>
      </c>
      <c r="J2953" s="12">
        <v>3</v>
      </c>
      <c r="K2953" s="12">
        <v>3</v>
      </c>
      <c r="L2953" s="24" t="s">
        <v>10597</v>
      </c>
      <c r="M2953" t="str">
        <f>VLOOKUP(LEFT(Incoming_Data[[#This Row],[Object ID]],1),Lookup[#All],2,FALSE)</f>
        <v>Incident</v>
      </c>
      <c r="N2953" s="36">
        <f>IFERROR(VLOOKUP(Incoming_Data[[#This Row],[Object ID]],SP_Data[#All],2,FALSE),"")</f>
        <v>41353</v>
      </c>
      <c r="O2953" s="36">
        <f>IFERROR(VLOOKUP(Incoming_Data[[#This Row],[Object ID]],Finalized_Data[#All],2,FALSE),"")</f>
        <v>41384</v>
      </c>
      <c r="P29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3" s="6">
        <f>IFERROR(DATE(YEAR(Incoming_Data[[#This Row],[Incoming Day]]),MONTH(Incoming_Data[[#This Row],[Incoming Day]]),1),"")</f>
        <v>41334</v>
      </c>
      <c r="R2953" s="3">
        <f>DATE(YEAR(Incoming_Data[[#This Row],[Incoming Day]]),1,1)</f>
        <v>41275</v>
      </c>
      <c r="S2953" s="6">
        <f>IFERROR(DATE(YEAR(Incoming_Data[[#This Row],[Completed Day]]),MONTH(Incoming_Data[[#This Row],[Completed Day]]),1),"")</f>
        <v>41334</v>
      </c>
      <c r="T2953" s="6">
        <f>IFERROR(DATE(YEAR(Incoming_Data[[#This Row],[Confirmed Day]]),MONTH(Incoming_Data[[#This Row],[Confirmed Day]]),1),"")</f>
        <v>41365</v>
      </c>
      <c r="U2953" s="12">
        <f>IF(ISNUMBER(Incoming_Data[[#This Row],[Completed Day]]),1,0)</f>
        <v>1</v>
      </c>
      <c r="V2953" s="12">
        <f>IF(ISNUMBER(Incoming_Data[[#This Row],[Confirmed Day]]),1,0)</f>
        <v>1</v>
      </c>
      <c r="X2953" t="s">
        <v>12724</v>
      </c>
      <c r="Y2953" s="36">
        <v>41428</v>
      </c>
    </row>
    <row r="2954" spans="2:25" x14ac:dyDescent="0.25">
      <c r="B2954" s="24" t="s">
        <v>36</v>
      </c>
      <c r="C2954" s="24" t="s">
        <v>22</v>
      </c>
      <c r="D2954" s="24" t="s">
        <v>2216</v>
      </c>
      <c r="E2954" s="24" t="s">
        <v>8699</v>
      </c>
      <c r="F2954" s="24" t="s">
        <v>12658</v>
      </c>
      <c r="G2954" s="36">
        <v>41339</v>
      </c>
      <c r="H2954" s="36">
        <v>41339</v>
      </c>
      <c r="I2954" s="12">
        <v>3</v>
      </c>
      <c r="J2954" s="12">
        <v>3</v>
      </c>
      <c r="K2954" s="12">
        <v>3</v>
      </c>
      <c r="L2954" s="24" t="s">
        <v>10597</v>
      </c>
      <c r="M2954" t="str">
        <f>VLOOKUP(LEFT(Incoming_Data[[#This Row],[Object ID]],1),Lookup[#All],2,FALSE)</f>
        <v>Incident</v>
      </c>
      <c r="N2954" s="36">
        <f>IFERROR(VLOOKUP(Incoming_Data[[#This Row],[Object ID]],SP_Data[#All],2,FALSE),"")</f>
        <v>41353</v>
      </c>
      <c r="O2954" s="36">
        <f>IFERROR(VLOOKUP(Incoming_Data[[#This Row],[Object ID]],Finalized_Data[#All],2,FALSE),"")</f>
        <v>41384</v>
      </c>
      <c r="P29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4" s="6">
        <f>IFERROR(DATE(YEAR(Incoming_Data[[#This Row],[Incoming Day]]),MONTH(Incoming_Data[[#This Row],[Incoming Day]]),1),"")</f>
        <v>41334</v>
      </c>
      <c r="R2954" s="3">
        <f>DATE(YEAR(Incoming_Data[[#This Row],[Incoming Day]]),1,1)</f>
        <v>41275</v>
      </c>
      <c r="S2954" s="6">
        <f>IFERROR(DATE(YEAR(Incoming_Data[[#This Row],[Completed Day]]),MONTH(Incoming_Data[[#This Row],[Completed Day]]),1),"")</f>
        <v>41334</v>
      </c>
      <c r="T2954" s="6">
        <f>IFERROR(DATE(YEAR(Incoming_Data[[#This Row],[Confirmed Day]]),MONTH(Incoming_Data[[#This Row],[Confirmed Day]]),1),"")</f>
        <v>41365</v>
      </c>
      <c r="U2954" s="12">
        <f>IF(ISNUMBER(Incoming_Data[[#This Row],[Completed Day]]),1,0)</f>
        <v>1</v>
      </c>
      <c r="V2954" s="12">
        <f>IF(ISNUMBER(Incoming_Data[[#This Row],[Confirmed Day]]),1,0)</f>
        <v>1</v>
      </c>
      <c r="X2954" t="s">
        <v>12725</v>
      </c>
      <c r="Y2954" s="36">
        <v>41428</v>
      </c>
    </row>
    <row r="2955" spans="2:25" x14ac:dyDescent="0.25">
      <c r="B2955" s="24" t="s">
        <v>36</v>
      </c>
      <c r="C2955" s="24" t="s">
        <v>22</v>
      </c>
      <c r="D2955" s="24" t="s">
        <v>2216</v>
      </c>
      <c r="E2955" s="24" t="s">
        <v>8410</v>
      </c>
      <c r="F2955" s="24" t="s">
        <v>12659</v>
      </c>
      <c r="G2955" s="36">
        <v>41334</v>
      </c>
      <c r="H2955" s="36">
        <v>41334</v>
      </c>
      <c r="I2955" s="12">
        <v>4</v>
      </c>
      <c r="J2955" s="12">
        <v>4</v>
      </c>
      <c r="K2955" s="12">
        <v>4</v>
      </c>
      <c r="L2955" s="24" t="s">
        <v>10597</v>
      </c>
      <c r="M2955" t="str">
        <f>VLOOKUP(LEFT(Incoming_Data[[#This Row],[Object ID]],1),Lookup[#All],2,FALSE)</f>
        <v>Incident</v>
      </c>
      <c r="N2955" s="36">
        <f>IFERROR(VLOOKUP(Incoming_Data[[#This Row],[Object ID]],SP_Data[#All],2,FALSE),"")</f>
        <v>41353</v>
      </c>
      <c r="O2955" s="36">
        <f>IFERROR(VLOOKUP(Incoming_Data[[#This Row],[Object ID]],Finalized_Data[#All],2,FALSE),"")</f>
        <v>41425</v>
      </c>
      <c r="P29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5" s="6">
        <f>IFERROR(DATE(YEAR(Incoming_Data[[#This Row],[Incoming Day]]),MONTH(Incoming_Data[[#This Row],[Incoming Day]]),1),"")</f>
        <v>41334</v>
      </c>
      <c r="R2955" s="3">
        <f>DATE(YEAR(Incoming_Data[[#This Row],[Incoming Day]]),1,1)</f>
        <v>41275</v>
      </c>
      <c r="S2955" s="6">
        <f>IFERROR(DATE(YEAR(Incoming_Data[[#This Row],[Completed Day]]),MONTH(Incoming_Data[[#This Row],[Completed Day]]),1),"")</f>
        <v>41334</v>
      </c>
      <c r="T2955" s="6">
        <f>IFERROR(DATE(YEAR(Incoming_Data[[#This Row],[Confirmed Day]]),MONTH(Incoming_Data[[#This Row],[Confirmed Day]]),1),"")</f>
        <v>41395</v>
      </c>
      <c r="U2955" s="12">
        <f>IF(ISNUMBER(Incoming_Data[[#This Row],[Completed Day]]),1,0)</f>
        <v>1</v>
      </c>
      <c r="V2955" s="12">
        <f>IF(ISNUMBER(Incoming_Data[[#This Row],[Confirmed Day]]),1,0)</f>
        <v>1</v>
      </c>
    </row>
    <row r="2956" spans="2:25" x14ac:dyDescent="0.25">
      <c r="B2956" s="24" t="s">
        <v>36</v>
      </c>
      <c r="C2956" s="24" t="s">
        <v>22</v>
      </c>
      <c r="D2956" s="24" t="s">
        <v>2216</v>
      </c>
      <c r="E2956" s="24" t="s">
        <v>8381</v>
      </c>
      <c r="F2956" s="24" t="s">
        <v>12657</v>
      </c>
      <c r="G2956" s="36">
        <v>41344</v>
      </c>
      <c r="H2956" s="36">
        <v>41344</v>
      </c>
      <c r="I2956" s="12">
        <v>3</v>
      </c>
      <c r="J2956" s="12">
        <v>3</v>
      </c>
      <c r="K2956" s="12">
        <v>3</v>
      </c>
      <c r="L2956" s="24" t="s">
        <v>10597</v>
      </c>
      <c r="M2956" t="str">
        <f>VLOOKUP(LEFT(Incoming_Data[[#This Row],[Object ID]],1),Lookup[#All],2,FALSE)</f>
        <v>Incident</v>
      </c>
      <c r="N2956" s="36">
        <f>IFERROR(VLOOKUP(Incoming_Data[[#This Row],[Object ID]],SP_Data[#All],2,FALSE),"")</f>
        <v>41353</v>
      </c>
      <c r="O2956" s="36">
        <f>IFERROR(VLOOKUP(Incoming_Data[[#This Row],[Object ID]],Finalized_Data[#All],2,FALSE),"")</f>
        <v>41384</v>
      </c>
      <c r="P29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6" s="6">
        <f>IFERROR(DATE(YEAR(Incoming_Data[[#This Row],[Incoming Day]]),MONTH(Incoming_Data[[#This Row],[Incoming Day]]),1),"")</f>
        <v>41334</v>
      </c>
      <c r="R2956" s="3">
        <f>DATE(YEAR(Incoming_Data[[#This Row],[Incoming Day]]),1,1)</f>
        <v>41275</v>
      </c>
      <c r="S2956" s="6">
        <f>IFERROR(DATE(YEAR(Incoming_Data[[#This Row],[Completed Day]]),MONTH(Incoming_Data[[#This Row],[Completed Day]]),1),"")</f>
        <v>41334</v>
      </c>
      <c r="T2956" s="6">
        <f>IFERROR(DATE(YEAR(Incoming_Data[[#This Row],[Confirmed Day]]),MONTH(Incoming_Data[[#This Row],[Confirmed Day]]),1),"")</f>
        <v>41365</v>
      </c>
      <c r="U2956" s="12">
        <f>IF(ISNUMBER(Incoming_Data[[#This Row],[Completed Day]]),1,0)</f>
        <v>1</v>
      </c>
      <c r="V2956" s="12">
        <f>IF(ISNUMBER(Incoming_Data[[#This Row],[Confirmed Day]]),1,0)</f>
        <v>1</v>
      </c>
    </row>
    <row r="2957" spans="2:25" x14ac:dyDescent="0.25">
      <c r="B2957" s="24" t="s">
        <v>36</v>
      </c>
      <c r="C2957" s="24" t="s">
        <v>22</v>
      </c>
      <c r="D2957" s="24" t="s">
        <v>2216</v>
      </c>
      <c r="E2957" s="24" t="s">
        <v>8372</v>
      </c>
      <c r="F2957" s="24" t="s">
        <v>12660</v>
      </c>
      <c r="G2957" s="36">
        <v>41344</v>
      </c>
      <c r="H2957" s="36">
        <v>41344</v>
      </c>
      <c r="I2957" s="12">
        <v>3</v>
      </c>
      <c r="J2957" s="12">
        <v>3</v>
      </c>
      <c r="K2957" s="12">
        <v>3</v>
      </c>
      <c r="L2957" s="24" t="s">
        <v>10597</v>
      </c>
      <c r="M2957" t="str">
        <f>VLOOKUP(LEFT(Incoming_Data[[#This Row],[Object ID]],1),Lookup[#All],2,FALSE)</f>
        <v>Incident</v>
      </c>
      <c r="N2957" s="36">
        <f>IFERROR(VLOOKUP(Incoming_Data[[#This Row],[Object ID]],SP_Data[#All],2,FALSE),"")</f>
        <v>41353</v>
      </c>
      <c r="O2957" s="36">
        <f>IFERROR(VLOOKUP(Incoming_Data[[#This Row],[Object ID]],Finalized_Data[#All],2,FALSE),"")</f>
        <v>41384</v>
      </c>
      <c r="P29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7" s="6">
        <f>IFERROR(DATE(YEAR(Incoming_Data[[#This Row],[Incoming Day]]),MONTH(Incoming_Data[[#This Row],[Incoming Day]]),1),"")</f>
        <v>41334</v>
      </c>
      <c r="R2957" s="3">
        <f>DATE(YEAR(Incoming_Data[[#This Row],[Incoming Day]]),1,1)</f>
        <v>41275</v>
      </c>
      <c r="S2957" s="6">
        <f>IFERROR(DATE(YEAR(Incoming_Data[[#This Row],[Completed Day]]),MONTH(Incoming_Data[[#This Row],[Completed Day]]),1),"")</f>
        <v>41334</v>
      </c>
      <c r="T2957" s="6">
        <f>IFERROR(DATE(YEAR(Incoming_Data[[#This Row],[Confirmed Day]]),MONTH(Incoming_Data[[#This Row],[Confirmed Day]]),1),"")</f>
        <v>41365</v>
      </c>
      <c r="U2957" s="12">
        <f>IF(ISNUMBER(Incoming_Data[[#This Row],[Completed Day]]),1,0)</f>
        <v>1</v>
      </c>
      <c r="V2957" s="12">
        <f>IF(ISNUMBER(Incoming_Data[[#This Row],[Confirmed Day]]),1,0)</f>
        <v>1</v>
      </c>
    </row>
    <row r="2958" spans="2:25" x14ac:dyDescent="0.25">
      <c r="B2958" s="24" t="s">
        <v>36</v>
      </c>
      <c r="C2958" s="24" t="s">
        <v>22</v>
      </c>
      <c r="D2958" s="24" t="s">
        <v>2216</v>
      </c>
      <c r="E2958" s="24" t="s">
        <v>8261</v>
      </c>
      <c r="F2958" s="24" t="s">
        <v>1978</v>
      </c>
      <c r="G2958" s="36">
        <v>41344</v>
      </c>
      <c r="H2958" s="36">
        <v>41344</v>
      </c>
      <c r="I2958" s="12">
        <v>3</v>
      </c>
      <c r="J2958" s="12">
        <v>3</v>
      </c>
      <c r="K2958" s="12">
        <v>3</v>
      </c>
      <c r="L2958" s="24" t="s">
        <v>10597</v>
      </c>
      <c r="M2958" t="str">
        <f>VLOOKUP(LEFT(Incoming_Data[[#This Row],[Object ID]],1),Lookup[#All],2,FALSE)</f>
        <v>Incident</v>
      </c>
      <c r="N2958" s="36">
        <f>IFERROR(VLOOKUP(Incoming_Data[[#This Row],[Object ID]],SP_Data[#All],2,FALSE),"")</f>
        <v>41353</v>
      </c>
      <c r="O2958" s="36">
        <f>IFERROR(VLOOKUP(Incoming_Data[[#This Row],[Object ID]],Finalized_Data[#All],2,FALSE),"")</f>
        <v>41384</v>
      </c>
      <c r="P29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8" s="6">
        <f>IFERROR(DATE(YEAR(Incoming_Data[[#This Row],[Incoming Day]]),MONTH(Incoming_Data[[#This Row],[Incoming Day]]),1),"")</f>
        <v>41334</v>
      </c>
      <c r="R2958" s="3">
        <f>DATE(YEAR(Incoming_Data[[#This Row],[Incoming Day]]),1,1)</f>
        <v>41275</v>
      </c>
      <c r="S2958" s="6">
        <f>IFERROR(DATE(YEAR(Incoming_Data[[#This Row],[Completed Day]]),MONTH(Incoming_Data[[#This Row],[Completed Day]]),1),"")</f>
        <v>41334</v>
      </c>
      <c r="T2958" s="6">
        <f>IFERROR(DATE(YEAR(Incoming_Data[[#This Row],[Confirmed Day]]),MONTH(Incoming_Data[[#This Row],[Confirmed Day]]),1),"")</f>
        <v>41365</v>
      </c>
      <c r="U2958" s="12">
        <f>IF(ISNUMBER(Incoming_Data[[#This Row],[Completed Day]]),1,0)</f>
        <v>1</v>
      </c>
      <c r="V2958" s="12">
        <f>IF(ISNUMBER(Incoming_Data[[#This Row],[Confirmed Day]]),1,0)</f>
        <v>1</v>
      </c>
    </row>
    <row r="2959" spans="2:25" x14ac:dyDescent="0.25">
      <c r="B2959" s="24" t="s">
        <v>36</v>
      </c>
      <c r="C2959" s="24" t="s">
        <v>22</v>
      </c>
      <c r="D2959" s="24" t="s">
        <v>2216</v>
      </c>
      <c r="E2959" s="24" t="s">
        <v>8145</v>
      </c>
      <c r="F2959" s="24" t="s">
        <v>12661</v>
      </c>
      <c r="G2959" s="36">
        <v>41345</v>
      </c>
      <c r="H2959" s="36">
        <v>41345</v>
      </c>
      <c r="I2959" s="12">
        <v>3</v>
      </c>
      <c r="J2959" s="12">
        <v>3</v>
      </c>
      <c r="K2959" s="12">
        <v>3</v>
      </c>
      <c r="L2959" s="24" t="s">
        <v>10597</v>
      </c>
      <c r="M2959" t="str">
        <f>VLOOKUP(LEFT(Incoming_Data[[#This Row],[Object ID]],1),Lookup[#All],2,FALSE)</f>
        <v>Incident</v>
      </c>
      <c r="N2959" s="36">
        <f>IFERROR(VLOOKUP(Incoming_Data[[#This Row],[Object ID]],SP_Data[#All],2,FALSE),"")</f>
        <v>41353</v>
      </c>
      <c r="O2959" s="36">
        <f>IFERROR(VLOOKUP(Incoming_Data[[#This Row],[Object ID]],Finalized_Data[#All],2,FALSE),"")</f>
        <v>41384</v>
      </c>
      <c r="P29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59" s="6">
        <f>IFERROR(DATE(YEAR(Incoming_Data[[#This Row],[Incoming Day]]),MONTH(Incoming_Data[[#This Row],[Incoming Day]]),1),"")</f>
        <v>41334</v>
      </c>
      <c r="R2959" s="3">
        <f>DATE(YEAR(Incoming_Data[[#This Row],[Incoming Day]]),1,1)</f>
        <v>41275</v>
      </c>
      <c r="S2959" s="6">
        <f>IFERROR(DATE(YEAR(Incoming_Data[[#This Row],[Completed Day]]),MONTH(Incoming_Data[[#This Row],[Completed Day]]),1),"")</f>
        <v>41334</v>
      </c>
      <c r="T2959" s="6">
        <f>IFERROR(DATE(YEAR(Incoming_Data[[#This Row],[Confirmed Day]]),MONTH(Incoming_Data[[#This Row],[Confirmed Day]]),1),"")</f>
        <v>41365</v>
      </c>
      <c r="U2959" s="12">
        <f>IF(ISNUMBER(Incoming_Data[[#This Row],[Completed Day]]),1,0)</f>
        <v>1</v>
      </c>
      <c r="V2959" s="12">
        <f>IF(ISNUMBER(Incoming_Data[[#This Row],[Confirmed Day]]),1,0)</f>
        <v>1</v>
      </c>
    </row>
    <row r="2960" spans="2:25" x14ac:dyDescent="0.25">
      <c r="B2960" s="24" t="s">
        <v>36</v>
      </c>
      <c r="C2960" s="24" t="s">
        <v>22</v>
      </c>
      <c r="D2960" s="24" t="s">
        <v>2216</v>
      </c>
      <c r="E2960" s="24" t="s">
        <v>8089</v>
      </c>
      <c r="F2960" s="24" t="s">
        <v>12662</v>
      </c>
      <c r="G2960" s="36">
        <v>41334</v>
      </c>
      <c r="H2960" s="36">
        <v>41334</v>
      </c>
      <c r="I2960" s="12">
        <v>4</v>
      </c>
      <c r="J2960" s="12">
        <v>4</v>
      </c>
      <c r="K2960" s="12">
        <v>4</v>
      </c>
      <c r="L2960" s="24" t="s">
        <v>10597</v>
      </c>
      <c r="M2960" t="str">
        <f>VLOOKUP(LEFT(Incoming_Data[[#This Row],[Object ID]],1),Lookup[#All],2,FALSE)</f>
        <v>Incident</v>
      </c>
      <c r="N2960" s="36">
        <f>IFERROR(VLOOKUP(Incoming_Data[[#This Row],[Object ID]],SP_Data[#All],2,FALSE),"")</f>
        <v>41353</v>
      </c>
      <c r="O2960" s="36">
        <f>IFERROR(VLOOKUP(Incoming_Data[[#This Row],[Object ID]],Finalized_Data[#All],2,FALSE),"")</f>
        <v>41425</v>
      </c>
      <c r="P29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0" s="6">
        <f>IFERROR(DATE(YEAR(Incoming_Data[[#This Row],[Incoming Day]]),MONTH(Incoming_Data[[#This Row],[Incoming Day]]),1),"")</f>
        <v>41334</v>
      </c>
      <c r="R2960" s="3">
        <f>DATE(YEAR(Incoming_Data[[#This Row],[Incoming Day]]),1,1)</f>
        <v>41275</v>
      </c>
      <c r="S2960" s="6">
        <f>IFERROR(DATE(YEAR(Incoming_Data[[#This Row],[Completed Day]]),MONTH(Incoming_Data[[#This Row],[Completed Day]]),1),"")</f>
        <v>41334</v>
      </c>
      <c r="T2960" s="6">
        <f>IFERROR(DATE(YEAR(Incoming_Data[[#This Row],[Confirmed Day]]),MONTH(Incoming_Data[[#This Row],[Confirmed Day]]),1),"")</f>
        <v>41395</v>
      </c>
      <c r="U2960" s="12">
        <f>IF(ISNUMBER(Incoming_Data[[#This Row],[Completed Day]]),1,0)</f>
        <v>1</v>
      </c>
      <c r="V2960" s="12">
        <f>IF(ISNUMBER(Incoming_Data[[#This Row],[Confirmed Day]]),1,0)</f>
        <v>1</v>
      </c>
    </row>
    <row r="2961" spans="2:22" x14ac:dyDescent="0.25">
      <c r="B2961" s="24" t="s">
        <v>36</v>
      </c>
      <c r="C2961" s="24" t="s">
        <v>22</v>
      </c>
      <c r="D2961" s="24" t="s">
        <v>2216</v>
      </c>
      <c r="E2961" s="24" t="s">
        <v>7973</v>
      </c>
      <c r="F2961" s="24" t="s">
        <v>12660</v>
      </c>
      <c r="G2961" s="36">
        <v>41346</v>
      </c>
      <c r="H2961" s="36">
        <v>41346</v>
      </c>
      <c r="I2961" s="12">
        <v>3</v>
      </c>
      <c r="J2961" s="12">
        <v>3</v>
      </c>
      <c r="K2961" s="12">
        <v>3</v>
      </c>
      <c r="L2961" s="24" t="s">
        <v>10597</v>
      </c>
      <c r="M2961" t="str">
        <f>VLOOKUP(LEFT(Incoming_Data[[#This Row],[Object ID]],1),Lookup[#All],2,FALSE)</f>
        <v>Incident</v>
      </c>
      <c r="N2961" s="36">
        <f>IFERROR(VLOOKUP(Incoming_Data[[#This Row],[Object ID]],SP_Data[#All],2,FALSE),"")</f>
        <v>41353</v>
      </c>
      <c r="O2961" s="36">
        <f>IFERROR(VLOOKUP(Incoming_Data[[#This Row],[Object ID]],Finalized_Data[#All],2,FALSE),"")</f>
        <v>41384</v>
      </c>
      <c r="P29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1" s="6">
        <f>IFERROR(DATE(YEAR(Incoming_Data[[#This Row],[Incoming Day]]),MONTH(Incoming_Data[[#This Row],[Incoming Day]]),1),"")</f>
        <v>41334</v>
      </c>
      <c r="R2961" s="3">
        <f>DATE(YEAR(Incoming_Data[[#This Row],[Incoming Day]]),1,1)</f>
        <v>41275</v>
      </c>
      <c r="S2961" s="6">
        <f>IFERROR(DATE(YEAR(Incoming_Data[[#This Row],[Completed Day]]),MONTH(Incoming_Data[[#This Row],[Completed Day]]),1),"")</f>
        <v>41334</v>
      </c>
      <c r="T2961" s="6">
        <f>IFERROR(DATE(YEAR(Incoming_Data[[#This Row],[Confirmed Day]]),MONTH(Incoming_Data[[#This Row],[Confirmed Day]]),1),"")</f>
        <v>41365</v>
      </c>
      <c r="U2961" s="12">
        <f>IF(ISNUMBER(Incoming_Data[[#This Row],[Completed Day]]),1,0)</f>
        <v>1</v>
      </c>
      <c r="V2961" s="12">
        <f>IF(ISNUMBER(Incoming_Data[[#This Row],[Confirmed Day]]),1,0)</f>
        <v>1</v>
      </c>
    </row>
    <row r="2962" spans="2:22" x14ac:dyDescent="0.25">
      <c r="B2962" s="24" t="s">
        <v>36</v>
      </c>
      <c r="C2962" s="24" t="s">
        <v>22</v>
      </c>
      <c r="D2962" s="24" t="s">
        <v>2216</v>
      </c>
      <c r="E2962" s="24" t="s">
        <v>7960</v>
      </c>
      <c r="F2962" s="24" t="s">
        <v>12663</v>
      </c>
      <c r="G2962" s="36">
        <v>41346</v>
      </c>
      <c r="H2962" s="36">
        <v>41346</v>
      </c>
      <c r="I2962" s="12">
        <v>3</v>
      </c>
      <c r="J2962" s="12">
        <v>3</v>
      </c>
      <c r="K2962" s="12">
        <v>3</v>
      </c>
      <c r="L2962" s="24" t="s">
        <v>10597</v>
      </c>
      <c r="M2962" t="str">
        <f>VLOOKUP(LEFT(Incoming_Data[[#This Row],[Object ID]],1),Lookup[#All],2,FALSE)</f>
        <v>Incident</v>
      </c>
      <c r="N2962" s="36">
        <f>IFERROR(VLOOKUP(Incoming_Data[[#This Row],[Object ID]],SP_Data[#All],2,FALSE),"")</f>
        <v>41353</v>
      </c>
      <c r="O2962" s="36">
        <f>IFERROR(VLOOKUP(Incoming_Data[[#This Row],[Object ID]],Finalized_Data[#All],2,FALSE),"")</f>
        <v>41425</v>
      </c>
      <c r="P29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2" s="6">
        <f>IFERROR(DATE(YEAR(Incoming_Data[[#This Row],[Incoming Day]]),MONTH(Incoming_Data[[#This Row],[Incoming Day]]),1),"")</f>
        <v>41334</v>
      </c>
      <c r="R2962" s="3">
        <f>DATE(YEAR(Incoming_Data[[#This Row],[Incoming Day]]),1,1)</f>
        <v>41275</v>
      </c>
      <c r="S2962" s="6">
        <f>IFERROR(DATE(YEAR(Incoming_Data[[#This Row],[Completed Day]]),MONTH(Incoming_Data[[#This Row],[Completed Day]]),1),"")</f>
        <v>41334</v>
      </c>
      <c r="T2962" s="6">
        <f>IFERROR(DATE(YEAR(Incoming_Data[[#This Row],[Confirmed Day]]),MONTH(Incoming_Data[[#This Row],[Confirmed Day]]),1),"")</f>
        <v>41395</v>
      </c>
      <c r="U2962" s="12">
        <f>IF(ISNUMBER(Incoming_Data[[#This Row],[Completed Day]]),1,0)</f>
        <v>1</v>
      </c>
      <c r="V2962" s="12">
        <f>IF(ISNUMBER(Incoming_Data[[#This Row],[Confirmed Day]]),1,0)</f>
        <v>1</v>
      </c>
    </row>
    <row r="2963" spans="2:22" x14ac:dyDescent="0.25">
      <c r="B2963" s="24" t="s">
        <v>36</v>
      </c>
      <c r="C2963" s="24" t="s">
        <v>22</v>
      </c>
      <c r="D2963" s="24" t="s">
        <v>2216</v>
      </c>
      <c r="E2963" s="24" t="s">
        <v>7956</v>
      </c>
      <c r="F2963" s="24" t="s">
        <v>12664</v>
      </c>
      <c r="G2963" s="36">
        <v>41346</v>
      </c>
      <c r="H2963" s="36">
        <v>41346</v>
      </c>
      <c r="I2963" s="12">
        <v>3</v>
      </c>
      <c r="J2963" s="12">
        <v>3</v>
      </c>
      <c r="K2963" s="12">
        <v>3</v>
      </c>
      <c r="L2963" s="24" t="s">
        <v>10597</v>
      </c>
      <c r="M2963" t="str">
        <f>VLOOKUP(LEFT(Incoming_Data[[#This Row],[Object ID]],1),Lookup[#All],2,FALSE)</f>
        <v>Incident</v>
      </c>
      <c r="N2963" s="36">
        <f>IFERROR(VLOOKUP(Incoming_Data[[#This Row],[Object ID]],SP_Data[#All],2,FALSE),"")</f>
        <v>41353</v>
      </c>
      <c r="O2963" s="36">
        <f>IFERROR(VLOOKUP(Incoming_Data[[#This Row],[Object ID]],Finalized_Data[#All],2,FALSE),"")</f>
        <v>41384</v>
      </c>
      <c r="P29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3" s="6">
        <f>IFERROR(DATE(YEAR(Incoming_Data[[#This Row],[Incoming Day]]),MONTH(Incoming_Data[[#This Row],[Incoming Day]]),1),"")</f>
        <v>41334</v>
      </c>
      <c r="R2963" s="3">
        <f>DATE(YEAR(Incoming_Data[[#This Row],[Incoming Day]]),1,1)</f>
        <v>41275</v>
      </c>
      <c r="S2963" s="6">
        <f>IFERROR(DATE(YEAR(Incoming_Data[[#This Row],[Completed Day]]),MONTH(Incoming_Data[[#This Row],[Completed Day]]),1),"")</f>
        <v>41334</v>
      </c>
      <c r="T2963" s="6">
        <f>IFERROR(DATE(YEAR(Incoming_Data[[#This Row],[Confirmed Day]]),MONTH(Incoming_Data[[#This Row],[Confirmed Day]]),1),"")</f>
        <v>41365</v>
      </c>
      <c r="U2963" s="12">
        <f>IF(ISNUMBER(Incoming_Data[[#This Row],[Completed Day]]),1,0)</f>
        <v>1</v>
      </c>
      <c r="V2963" s="12">
        <f>IF(ISNUMBER(Incoming_Data[[#This Row],[Confirmed Day]]),1,0)</f>
        <v>1</v>
      </c>
    </row>
    <row r="2964" spans="2:22" x14ac:dyDescent="0.25">
      <c r="B2964" s="24" t="s">
        <v>36</v>
      </c>
      <c r="C2964" s="24" t="s">
        <v>22</v>
      </c>
      <c r="D2964" s="24" t="s">
        <v>2216</v>
      </c>
      <c r="E2964" s="24" t="s">
        <v>7947</v>
      </c>
      <c r="F2964" s="24" t="s">
        <v>12665</v>
      </c>
      <c r="G2964" s="36">
        <v>41346</v>
      </c>
      <c r="H2964" s="36">
        <v>41346</v>
      </c>
      <c r="I2964" s="12">
        <v>3</v>
      </c>
      <c r="J2964" s="12">
        <v>3</v>
      </c>
      <c r="K2964" s="12">
        <v>3</v>
      </c>
      <c r="L2964" s="24" t="s">
        <v>10597</v>
      </c>
      <c r="M2964" t="str">
        <f>VLOOKUP(LEFT(Incoming_Data[[#This Row],[Object ID]],1),Lookup[#All],2,FALSE)</f>
        <v>Incident</v>
      </c>
      <c r="N2964" s="36">
        <f>IFERROR(VLOOKUP(Incoming_Data[[#This Row],[Object ID]],SP_Data[#All],2,FALSE),"")</f>
        <v>41353</v>
      </c>
      <c r="O2964" s="36">
        <f>IFERROR(VLOOKUP(Incoming_Data[[#This Row],[Object ID]],Finalized_Data[#All],2,FALSE),"")</f>
        <v>41425</v>
      </c>
      <c r="P29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4" s="6">
        <f>IFERROR(DATE(YEAR(Incoming_Data[[#This Row],[Incoming Day]]),MONTH(Incoming_Data[[#This Row],[Incoming Day]]),1),"")</f>
        <v>41334</v>
      </c>
      <c r="R2964" s="3">
        <f>DATE(YEAR(Incoming_Data[[#This Row],[Incoming Day]]),1,1)</f>
        <v>41275</v>
      </c>
      <c r="S2964" s="6">
        <f>IFERROR(DATE(YEAR(Incoming_Data[[#This Row],[Completed Day]]),MONTH(Incoming_Data[[#This Row],[Completed Day]]),1),"")</f>
        <v>41334</v>
      </c>
      <c r="T2964" s="6">
        <f>IFERROR(DATE(YEAR(Incoming_Data[[#This Row],[Confirmed Day]]),MONTH(Incoming_Data[[#This Row],[Confirmed Day]]),1),"")</f>
        <v>41395</v>
      </c>
      <c r="U2964" s="12">
        <f>IF(ISNUMBER(Incoming_Data[[#This Row],[Completed Day]]),1,0)</f>
        <v>1</v>
      </c>
      <c r="V2964" s="12">
        <f>IF(ISNUMBER(Incoming_Data[[#This Row],[Confirmed Day]]),1,0)</f>
        <v>1</v>
      </c>
    </row>
    <row r="2965" spans="2:22" x14ac:dyDescent="0.25">
      <c r="B2965" s="24" t="s">
        <v>36</v>
      </c>
      <c r="C2965" s="24" t="s">
        <v>22</v>
      </c>
      <c r="D2965" s="24" t="s">
        <v>2216</v>
      </c>
      <c r="E2965" s="24" t="s">
        <v>7943</v>
      </c>
      <c r="F2965" s="24" t="s">
        <v>12666</v>
      </c>
      <c r="G2965" s="36">
        <v>41346</v>
      </c>
      <c r="H2965" s="36">
        <v>41346</v>
      </c>
      <c r="I2965" s="12">
        <v>3</v>
      </c>
      <c r="J2965" s="12">
        <v>3</v>
      </c>
      <c r="K2965" s="12">
        <v>3</v>
      </c>
      <c r="L2965" s="24" t="s">
        <v>10597</v>
      </c>
      <c r="M2965" t="str">
        <f>VLOOKUP(LEFT(Incoming_Data[[#This Row],[Object ID]],1),Lookup[#All],2,FALSE)</f>
        <v>Incident</v>
      </c>
      <c r="N2965" s="36">
        <f>IFERROR(VLOOKUP(Incoming_Data[[#This Row],[Object ID]],SP_Data[#All],2,FALSE),"")</f>
        <v>41353</v>
      </c>
      <c r="O2965" s="36">
        <f>IFERROR(VLOOKUP(Incoming_Data[[#This Row],[Object ID]],Finalized_Data[#All],2,FALSE),"")</f>
        <v>41384</v>
      </c>
      <c r="P29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5" s="6">
        <f>IFERROR(DATE(YEAR(Incoming_Data[[#This Row],[Incoming Day]]),MONTH(Incoming_Data[[#This Row],[Incoming Day]]),1),"")</f>
        <v>41334</v>
      </c>
      <c r="R2965" s="3">
        <f>DATE(YEAR(Incoming_Data[[#This Row],[Incoming Day]]),1,1)</f>
        <v>41275</v>
      </c>
      <c r="S2965" s="6">
        <f>IFERROR(DATE(YEAR(Incoming_Data[[#This Row],[Completed Day]]),MONTH(Incoming_Data[[#This Row],[Completed Day]]),1),"")</f>
        <v>41334</v>
      </c>
      <c r="T2965" s="6">
        <f>IFERROR(DATE(YEAR(Incoming_Data[[#This Row],[Confirmed Day]]),MONTH(Incoming_Data[[#This Row],[Confirmed Day]]),1),"")</f>
        <v>41365</v>
      </c>
      <c r="U2965" s="12">
        <f>IF(ISNUMBER(Incoming_Data[[#This Row],[Completed Day]]),1,0)</f>
        <v>1</v>
      </c>
      <c r="V2965" s="12">
        <f>IF(ISNUMBER(Incoming_Data[[#This Row],[Confirmed Day]]),1,0)</f>
        <v>1</v>
      </c>
    </row>
    <row r="2966" spans="2:22" x14ac:dyDescent="0.25">
      <c r="B2966" s="24" t="s">
        <v>36</v>
      </c>
      <c r="C2966" s="24" t="s">
        <v>22</v>
      </c>
      <c r="D2966" s="24" t="s">
        <v>2216</v>
      </c>
      <c r="E2966" s="24" t="s">
        <v>7917</v>
      </c>
      <c r="F2966" s="24" t="s">
        <v>12661</v>
      </c>
      <c r="G2966" s="36">
        <v>41347</v>
      </c>
      <c r="H2966" s="36">
        <v>41347</v>
      </c>
      <c r="I2966" s="12">
        <v>3</v>
      </c>
      <c r="J2966" s="12">
        <v>3</v>
      </c>
      <c r="K2966" s="12">
        <v>3</v>
      </c>
      <c r="L2966" s="24" t="s">
        <v>10597</v>
      </c>
      <c r="M2966" t="str">
        <f>VLOOKUP(LEFT(Incoming_Data[[#This Row],[Object ID]],1),Lookup[#All],2,FALSE)</f>
        <v>Incident</v>
      </c>
      <c r="N2966" s="36">
        <f>IFERROR(VLOOKUP(Incoming_Data[[#This Row],[Object ID]],SP_Data[#All],2,FALSE),"")</f>
        <v>41353</v>
      </c>
      <c r="O2966" s="36">
        <f>IFERROR(VLOOKUP(Incoming_Data[[#This Row],[Object ID]],Finalized_Data[#All],2,FALSE),"")</f>
        <v>41384</v>
      </c>
      <c r="P29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6" s="6">
        <f>IFERROR(DATE(YEAR(Incoming_Data[[#This Row],[Incoming Day]]),MONTH(Incoming_Data[[#This Row],[Incoming Day]]),1),"")</f>
        <v>41334</v>
      </c>
      <c r="R2966" s="3">
        <f>DATE(YEAR(Incoming_Data[[#This Row],[Incoming Day]]),1,1)</f>
        <v>41275</v>
      </c>
      <c r="S2966" s="6">
        <f>IFERROR(DATE(YEAR(Incoming_Data[[#This Row],[Completed Day]]),MONTH(Incoming_Data[[#This Row],[Completed Day]]),1),"")</f>
        <v>41334</v>
      </c>
      <c r="T2966" s="6">
        <f>IFERROR(DATE(YEAR(Incoming_Data[[#This Row],[Confirmed Day]]),MONTH(Incoming_Data[[#This Row],[Confirmed Day]]),1),"")</f>
        <v>41365</v>
      </c>
      <c r="U2966" s="12">
        <f>IF(ISNUMBER(Incoming_Data[[#This Row],[Completed Day]]),1,0)</f>
        <v>1</v>
      </c>
      <c r="V2966" s="12">
        <f>IF(ISNUMBER(Incoming_Data[[#This Row],[Confirmed Day]]),1,0)</f>
        <v>1</v>
      </c>
    </row>
    <row r="2967" spans="2:22" x14ac:dyDescent="0.25">
      <c r="B2967" s="24" t="s">
        <v>36</v>
      </c>
      <c r="C2967" s="24" t="s">
        <v>22</v>
      </c>
      <c r="D2967" s="24" t="s">
        <v>2216</v>
      </c>
      <c r="E2967" s="24" t="s">
        <v>7909</v>
      </c>
      <c r="F2967" s="24" t="s">
        <v>2109</v>
      </c>
      <c r="G2967" s="36">
        <v>41347</v>
      </c>
      <c r="H2967" s="36">
        <v>41347</v>
      </c>
      <c r="I2967" s="12">
        <v>3</v>
      </c>
      <c r="J2967" s="12">
        <v>3</v>
      </c>
      <c r="K2967" s="12">
        <v>3</v>
      </c>
      <c r="L2967" s="24" t="s">
        <v>10597</v>
      </c>
      <c r="M2967" t="str">
        <f>VLOOKUP(LEFT(Incoming_Data[[#This Row],[Object ID]],1),Lookup[#All],2,FALSE)</f>
        <v>Incident</v>
      </c>
      <c r="N2967" s="36">
        <f>IFERROR(VLOOKUP(Incoming_Data[[#This Row],[Object ID]],SP_Data[#All],2,FALSE),"")</f>
        <v>41353</v>
      </c>
      <c r="O2967" s="36">
        <f>IFERROR(VLOOKUP(Incoming_Data[[#This Row],[Object ID]],Finalized_Data[#All],2,FALSE),"")</f>
        <v>41384</v>
      </c>
      <c r="P29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7" s="6">
        <f>IFERROR(DATE(YEAR(Incoming_Data[[#This Row],[Incoming Day]]),MONTH(Incoming_Data[[#This Row],[Incoming Day]]),1),"")</f>
        <v>41334</v>
      </c>
      <c r="R2967" s="3">
        <f>DATE(YEAR(Incoming_Data[[#This Row],[Incoming Day]]),1,1)</f>
        <v>41275</v>
      </c>
      <c r="S2967" s="6">
        <f>IFERROR(DATE(YEAR(Incoming_Data[[#This Row],[Completed Day]]),MONTH(Incoming_Data[[#This Row],[Completed Day]]),1),"")</f>
        <v>41334</v>
      </c>
      <c r="T2967" s="6">
        <f>IFERROR(DATE(YEAR(Incoming_Data[[#This Row],[Confirmed Day]]),MONTH(Incoming_Data[[#This Row],[Confirmed Day]]),1),"")</f>
        <v>41365</v>
      </c>
      <c r="U2967" s="12">
        <f>IF(ISNUMBER(Incoming_Data[[#This Row],[Completed Day]]),1,0)</f>
        <v>1</v>
      </c>
      <c r="V2967" s="12">
        <f>IF(ISNUMBER(Incoming_Data[[#This Row],[Confirmed Day]]),1,0)</f>
        <v>1</v>
      </c>
    </row>
    <row r="2968" spans="2:22" x14ac:dyDescent="0.25">
      <c r="B2968" s="24" t="s">
        <v>36</v>
      </c>
      <c r="C2968" s="24" t="s">
        <v>22</v>
      </c>
      <c r="D2968" s="24" t="s">
        <v>2216</v>
      </c>
      <c r="E2968" s="24" t="s">
        <v>7731</v>
      </c>
      <c r="F2968" s="24" t="s">
        <v>12667</v>
      </c>
      <c r="G2968" s="36">
        <v>41348</v>
      </c>
      <c r="H2968" s="36">
        <v>41348</v>
      </c>
      <c r="I2968" s="12">
        <v>3</v>
      </c>
      <c r="J2968" s="12">
        <v>3</v>
      </c>
      <c r="K2968" s="12">
        <v>3</v>
      </c>
      <c r="L2968" s="24" t="s">
        <v>10597</v>
      </c>
      <c r="M2968" t="str">
        <f>VLOOKUP(LEFT(Incoming_Data[[#This Row],[Object ID]],1),Lookup[#All],2,FALSE)</f>
        <v>Incident</v>
      </c>
      <c r="N2968" s="36">
        <f>IFERROR(VLOOKUP(Incoming_Data[[#This Row],[Object ID]],SP_Data[#All],2,FALSE),"")</f>
        <v>41353</v>
      </c>
      <c r="O2968" s="36">
        <f>IFERROR(VLOOKUP(Incoming_Data[[#This Row],[Object ID]],Finalized_Data[#All],2,FALSE),"")</f>
        <v>41384</v>
      </c>
      <c r="P29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8" s="6">
        <f>IFERROR(DATE(YEAR(Incoming_Data[[#This Row],[Incoming Day]]),MONTH(Incoming_Data[[#This Row],[Incoming Day]]),1),"")</f>
        <v>41334</v>
      </c>
      <c r="R2968" s="3">
        <f>DATE(YEAR(Incoming_Data[[#This Row],[Incoming Day]]),1,1)</f>
        <v>41275</v>
      </c>
      <c r="S2968" s="6">
        <f>IFERROR(DATE(YEAR(Incoming_Data[[#This Row],[Completed Day]]),MONTH(Incoming_Data[[#This Row],[Completed Day]]),1),"")</f>
        <v>41334</v>
      </c>
      <c r="T2968" s="6">
        <f>IFERROR(DATE(YEAR(Incoming_Data[[#This Row],[Confirmed Day]]),MONTH(Incoming_Data[[#This Row],[Confirmed Day]]),1),"")</f>
        <v>41365</v>
      </c>
      <c r="U2968" s="12">
        <f>IF(ISNUMBER(Incoming_Data[[#This Row],[Completed Day]]),1,0)</f>
        <v>1</v>
      </c>
      <c r="V2968" s="12">
        <f>IF(ISNUMBER(Incoming_Data[[#This Row],[Confirmed Day]]),1,0)</f>
        <v>1</v>
      </c>
    </row>
    <row r="2969" spans="2:22" x14ac:dyDescent="0.25">
      <c r="B2969" s="24" t="s">
        <v>36</v>
      </c>
      <c r="C2969" s="24" t="s">
        <v>22</v>
      </c>
      <c r="D2969" s="24" t="s">
        <v>2216</v>
      </c>
      <c r="E2969" s="24" t="s">
        <v>7577</v>
      </c>
      <c r="F2969" s="24" t="s">
        <v>12651</v>
      </c>
      <c r="G2969" s="36">
        <v>41351</v>
      </c>
      <c r="H2969" s="36">
        <v>41351</v>
      </c>
      <c r="I2969" s="12">
        <v>3</v>
      </c>
      <c r="J2969" s="12">
        <v>3</v>
      </c>
      <c r="K2969" s="12">
        <v>3</v>
      </c>
      <c r="L2969" s="24" t="s">
        <v>10597</v>
      </c>
      <c r="M2969" t="str">
        <f>VLOOKUP(LEFT(Incoming_Data[[#This Row],[Object ID]],1),Lookup[#All],2,FALSE)</f>
        <v>Incident</v>
      </c>
      <c r="N2969" s="36">
        <f>IFERROR(VLOOKUP(Incoming_Data[[#This Row],[Object ID]],SP_Data[#All],2,FALSE),"")</f>
        <v>41353</v>
      </c>
      <c r="O2969" s="36">
        <f>IFERROR(VLOOKUP(Incoming_Data[[#This Row],[Object ID]],Finalized_Data[#All],2,FALSE),"")</f>
        <v>41384</v>
      </c>
      <c r="P29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69" s="6">
        <f>IFERROR(DATE(YEAR(Incoming_Data[[#This Row],[Incoming Day]]),MONTH(Incoming_Data[[#This Row],[Incoming Day]]),1),"")</f>
        <v>41334</v>
      </c>
      <c r="R2969" s="3">
        <f>DATE(YEAR(Incoming_Data[[#This Row],[Incoming Day]]),1,1)</f>
        <v>41275</v>
      </c>
      <c r="S2969" s="6">
        <f>IFERROR(DATE(YEAR(Incoming_Data[[#This Row],[Completed Day]]),MONTH(Incoming_Data[[#This Row],[Completed Day]]),1),"")</f>
        <v>41334</v>
      </c>
      <c r="T2969" s="6">
        <f>IFERROR(DATE(YEAR(Incoming_Data[[#This Row],[Confirmed Day]]),MONTH(Incoming_Data[[#This Row],[Confirmed Day]]),1),"")</f>
        <v>41365</v>
      </c>
      <c r="U2969" s="12">
        <f>IF(ISNUMBER(Incoming_Data[[#This Row],[Completed Day]]),1,0)</f>
        <v>1</v>
      </c>
      <c r="V2969" s="12">
        <f>IF(ISNUMBER(Incoming_Data[[#This Row],[Confirmed Day]]),1,0)</f>
        <v>1</v>
      </c>
    </row>
    <row r="2970" spans="2:22" x14ac:dyDescent="0.25">
      <c r="B2970" s="24" t="s">
        <v>36</v>
      </c>
      <c r="C2970" s="24" t="s">
        <v>22</v>
      </c>
      <c r="D2970" s="24" t="s">
        <v>2216</v>
      </c>
      <c r="E2970" s="24" t="s">
        <v>7560</v>
      </c>
      <c r="F2970" s="24" t="s">
        <v>12668</v>
      </c>
      <c r="G2970" s="36">
        <v>41351</v>
      </c>
      <c r="H2970" s="36">
        <v>41351</v>
      </c>
      <c r="I2970" s="12">
        <v>3</v>
      </c>
      <c r="J2970" s="12">
        <v>3</v>
      </c>
      <c r="K2970" s="12">
        <v>3</v>
      </c>
      <c r="L2970" s="24" t="s">
        <v>10597</v>
      </c>
      <c r="M2970" t="str">
        <f>VLOOKUP(LEFT(Incoming_Data[[#This Row],[Object ID]],1),Lookup[#All],2,FALSE)</f>
        <v>Incident</v>
      </c>
      <c r="N2970" s="36">
        <f>IFERROR(VLOOKUP(Incoming_Data[[#This Row],[Object ID]],SP_Data[#All],2,FALSE),"")</f>
        <v>41353</v>
      </c>
      <c r="O2970" s="36">
        <f>IFERROR(VLOOKUP(Incoming_Data[[#This Row],[Object ID]],Finalized_Data[#All],2,FALSE),"")</f>
        <v>41425</v>
      </c>
      <c r="P29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0" s="6">
        <f>IFERROR(DATE(YEAR(Incoming_Data[[#This Row],[Incoming Day]]),MONTH(Incoming_Data[[#This Row],[Incoming Day]]),1),"")</f>
        <v>41334</v>
      </c>
      <c r="R2970" s="3">
        <f>DATE(YEAR(Incoming_Data[[#This Row],[Incoming Day]]),1,1)</f>
        <v>41275</v>
      </c>
      <c r="S2970" s="6">
        <f>IFERROR(DATE(YEAR(Incoming_Data[[#This Row],[Completed Day]]),MONTH(Incoming_Data[[#This Row],[Completed Day]]),1),"")</f>
        <v>41334</v>
      </c>
      <c r="T2970" s="6">
        <f>IFERROR(DATE(YEAR(Incoming_Data[[#This Row],[Confirmed Day]]),MONTH(Incoming_Data[[#This Row],[Confirmed Day]]),1),"")</f>
        <v>41395</v>
      </c>
      <c r="U2970" s="12">
        <f>IF(ISNUMBER(Incoming_Data[[#This Row],[Completed Day]]),1,0)</f>
        <v>1</v>
      </c>
      <c r="V2970" s="12">
        <f>IF(ISNUMBER(Incoming_Data[[#This Row],[Confirmed Day]]),1,0)</f>
        <v>1</v>
      </c>
    </row>
    <row r="2971" spans="2:22" x14ac:dyDescent="0.25">
      <c r="B2971" s="24" t="s">
        <v>36</v>
      </c>
      <c r="C2971" s="24" t="s">
        <v>22</v>
      </c>
      <c r="D2971" s="24" t="s">
        <v>2216</v>
      </c>
      <c r="E2971" s="24" t="s">
        <v>7508</v>
      </c>
      <c r="F2971" s="24" t="s">
        <v>12669</v>
      </c>
      <c r="G2971" s="36">
        <v>41351</v>
      </c>
      <c r="H2971" s="36">
        <v>41351</v>
      </c>
      <c r="I2971" s="12">
        <v>3</v>
      </c>
      <c r="J2971" s="12">
        <v>3</v>
      </c>
      <c r="K2971" s="12">
        <v>3</v>
      </c>
      <c r="L2971" s="24" t="s">
        <v>10597</v>
      </c>
      <c r="M2971" t="str">
        <f>VLOOKUP(LEFT(Incoming_Data[[#This Row],[Object ID]],1),Lookup[#All],2,FALSE)</f>
        <v>Incident</v>
      </c>
      <c r="N2971" s="36">
        <f>IFERROR(VLOOKUP(Incoming_Data[[#This Row],[Object ID]],SP_Data[#All],2,FALSE),"")</f>
        <v>41353</v>
      </c>
      <c r="O2971" s="36">
        <f>IFERROR(VLOOKUP(Incoming_Data[[#This Row],[Object ID]],Finalized_Data[#All],2,FALSE),"")</f>
        <v>41384</v>
      </c>
      <c r="P29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1" s="6">
        <f>IFERROR(DATE(YEAR(Incoming_Data[[#This Row],[Incoming Day]]),MONTH(Incoming_Data[[#This Row],[Incoming Day]]),1),"")</f>
        <v>41334</v>
      </c>
      <c r="R2971" s="3">
        <f>DATE(YEAR(Incoming_Data[[#This Row],[Incoming Day]]),1,1)</f>
        <v>41275</v>
      </c>
      <c r="S2971" s="6">
        <f>IFERROR(DATE(YEAR(Incoming_Data[[#This Row],[Completed Day]]),MONTH(Incoming_Data[[#This Row],[Completed Day]]),1),"")</f>
        <v>41334</v>
      </c>
      <c r="T2971" s="6">
        <f>IFERROR(DATE(YEAR(Incoming_Data[[#This Row],[Confirmed Day]]),MONTH(Incoming_Data[[#This Row],[Confirmed Day]]),1),"")</f>
        <v>41365</v>
      </c>
      <c r="U2971" s="12">
        <f>IF(ISNUMBER(Incoming_Data[[#This Row],[Completed Day]]),1,0)</f>
        <v>1</v>
      </c>
      <c r="V2971" s="12">
        <f>IF(ISNUMBER(Incoming_Data[[#This Row],[Confirmed Day]]),1,0)</f>
        <v>1</v>
      </c>
    </row>
    <row r="2972" spans="2:22" x14ac:dyDescent="0.25">
      <c r="B2972" s="24" t="s">
        <v>36</v>
      </c>
      <c r="C2972" s="24" t="s">
        <v>22</v>
      </c>
      <c r="D2972" s="24" t="s">
        <v>2216</v>
      </c>
      <c r="E2972" s="24" t="s">
        <v>7477</v>
      </c>
      <c r="F2972" s="24" t="s">
        <v>12651</v>
      </c>
      <c r="G2972" s="36">
        <v>41351</v>
      </c>
      <c r="H2972" s="36">
        <v>41351</v>
      </c>
      <c r="I2972" s="12">
        <v>3</v>
      </c>
      <c r="J2972" s="12">
        <v>3</v>
      </c>
      <c r="K2972" s="12">
        <v>3</v>
      </c>
      <c r="L2972" s="24" t="s">
        <v>10597</v>
      </c>
      <c r="M2972" t="str">
        <f>VLOOKUP(LEFT(Incoming_Data[[#This Row],[Object ID]],1),Lookup[#All],2,FALSE)</f>
        <v>Incident</v>
      </c>
      <c r="N2972" s="36">
        <f>IFERROR(VLOOKUP(Incoming_Data[[#This Row],[Object ID]],SP_Data[#All],2,FALSE),"")</f>
        <v>41353</v>
      </c>
      <c r="O2972" s="36">
        <f>IFERROR(VLOOKUP(Incoming_Data[[#This Row],[Object ID]],Finalized_Data[#All],2,FALSE),"")</f>
        <v>41384</v>
      </c>
      <c r="P29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2" s="6">
        <f>IFERROR(DATE(YEAR(Incoming_Data[[#This Row],[Incoming Day]]),MONTH(Incoming_Data[[#This Row],[Incoming Day]]),1),"")</f>
        <v>41334</v>
      </c>
      <c r="R2972" s="3">
        <f>DATE(YEAR(Incoming_Data[[#This Row],[Incoming Day]]),1,1)</f>
        <v>41275</v>
      </c>
      <c r="S2972" s="6">
        <f>IFERROR(DATE(YEAR(Incoming_Data[[#This Row],[Completed Day]]),MONTH(Incoming_Data[[#This Row],[Completed Day]]),1),"")</f>
        <v>41334</v>
      </c>
      <c r="T2972" s="6">
        <f>IFERROR(DATE(YEAR(Incoming_Data[[#This Row],[Confirmed Day]]),MONTH(Incoming_Data[[#This Row],[Confirmed Day]]),1),"")</f>
        <v>41365</v>
      </c>
      <c r="U2972" s="12">
        <f>IF(ISNUMBER(Incoming_Data[[#This Row],[Completed Day]]),1,0)</f>
        <v>1</v>
      </c>
      <c r="V2972" s="12">
        <f>IF(ISNUMBER(Incoming_Data[[#This Row],[Confirmed Day]]),1,0)</f>
        <v>1</v>
      </c>
    </row>
    <row r="2973" spans="2:22" x14ac:dyDescent="0.25">
      <c r="B2973" s="24" t="s">
        <v>36</v>
      </c>
      <c r="C2973" s="24" t="s">
        <v>22</v>
      </c>
      <c r="D2973" s="24" t="s">
        <v>2216</v>
      </c>
      <c r="E2973" s="24" t="s">
        <v>7482</v>
      </c>
      <c r="F2973" s="24" t="s">
        <v>1980</v>
      </c>
      <c r="G2973" s="36">
        <v>41351</v>
      </c>
      <c r="H2973" s="36">
        <v>41351</v>
      </c>
      <c r="I2973" s="12">
        <v>3</v>
      </c>
      <c r="J2973" s="12">
        <v>3</v>
      </c>
      <c r="K2973" s="12">
        <v>3</v>
      </c>
      <c r="L2973" s="24" t="s">
        <v>10597</v>
      </c>
      <c r="M2973" t="str">
        <f>VLOOKUP(LEFT(Incoming_Data[[#This Row],[Object ID]],1),Lookup[#All],2,FALSE)</f>
        <v>Incident</v>
      </c>
      <c r="N2973" s="36">
        <f>IFERROR(VLOOKUP(Incoming_Data[[#This Row],[Object ID]],SP_Data[#All],2,FALSE),"")</f>
        <v>41353</v>
      </c>
      <c r="O2973" s="36">
        <f>IFERROR(VLOOKUP(Incoming_Data[[#This Row],[Object ID]],Finalized_Data[#All],2,FALSE),"")</f>
        <v>41384</v>
      </c>
      <c r="P29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3" s="6">
        <f>IFERROR(DATE(YEAR(Incoming_Data[[#This Row],[Incoming Day]]),MONTH(Incoming_Data[[#This Row],[Incoming Day]]),1),"")</f>
        <v>41334</v>
      </c>
      <c r="R2973" s="3">
        <f>DATE(YEAR(Incoming_Data[[#This Row],[Incoming Day]]),1,1)</f>
        <v>41275</v>
      </c>
      <c r="S2973" s="6">
        <f>IFERROR(DATE(YEAR(Incoming_Data[[#This Row],[Completed Day]]),MONTH(Incoming_Data[[#This Row],[Completed Day]]),1),"")</f>
        <v>41334</v>
      </c>
      <c r="T2973" s="6">
        <f>IFERROR(DATE(YEAR(Incoming_Data[[#This Row],[Confirmed Day]]),MONTH(Incoming_Data[[#This Row],[Confirmed Day]]),1),"")</f>
        <v>41365</v>
      </c>
      <c r="U2973" s="12">
        <f>IF(ISNUMBER(Incoming_Data[[#This Row],[Completed Day]]),1,0)</f>
        <v>1</v>
      </c>
      <c r="V2973" s="12">
        <f>IF(ISNUMBER(Incoming_Data[[#This Row],[Confirmed Day]]),1,0)</f>
        <v>1</v>
      </c>
    </row>
    <row r="2974" spans="2:22" x14ac:dyDescent="0.25">
      <c r="B2974" s="24" t="s">
        <v>36</v>
      </c>
      <c r="C2974" s="24" t="s">
        <v>22</v>
      </c>
      <c r="D2974" s="24" t="s">
        <v>2216</v>
      </c>
      <c r="E2974" s="24" t="s">
        <v>7468</v>
      </c>
      <c r="F2974" s="24" t="s">
        <v>12670</v>
      </c>
      <c r="G2974" s="36">
        <v>41351</v>
      </c>
      <c r="H2974" s="36">
        <v>41351</v>
      </c>
      <c r="I2974" s="12">
        <v>3</v>
      </c>
      <c r="J2974" s="12">
        <v>3</v>
      </c>
      <c r="K2974" s="12">
        <v>3</v>
      </c>
      <c r="L2974" s="24" t="s">
        <v>10597</v>
      </c>
      <c r="M2974" t="str">
        <f>VLOOKUP(LEFT(Incoming_Data[[#This Row],[Object ID]],1),Lookup[#All],2,FALSE)</f>
        <v>Incident</v>
      </c>
      <c r="N2974" s="36">
        <f>IFERROR(VLOOKUP(Incoming_Data[[#This Row],[Object ID]],SP_Data[#All],2,FALSE),"")</f>
        <v>41353</v>
      </c>
      <c r="O2974" s="36">
        <f>IFERROR(VLOOKUP(Incoming_Data[[#This Row],[Object ID]],Finalized_Data[#All],2,FALSE),"")</f>
        <v>41384</v>
      </c>
      <c r="P29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4" s="6">
        <f>IFERROR(DATE(YEAR(Incoming_Data[[#This Row],[Incoming Day]]),MONTH(Incoming_Data[[#This Row],[Incoming Day]]),1),"")</f>
        <v>41334</v>
      </c>
      <c r="R2974" s="3">
        <f>DATE(YEAR(Incoming_Data[[#This Row],[Incoming Day]]),1,1)</f>
        <v>41275</v>
      </c>
      <c r="S2974" s="6">
        <f>IFERROR(DATE(YEAR(Incoming_Data[[#This Row],[Completed Day]]),MONTH(Incoming_Data[[#This Row],[Completed Day]]),1),"")</f>
        <v>41334</v>
      </c>
      <c r="T2974" s="6">
        <f>IFERROR(DATE(YEAR(Incoming_Data[[#This Row],[Confirmed Day]]),MONTH(Incoming_Data[[#This Row],[Confirmed Day]]),1),"")</f>
        <v>41365</v>
      </c>
      <c r="U2974" s="12">
        <f>IF(ISNUMBER(Incoming_Data[[#This Row],[Completed Day]]),1,0)</f>
        <v>1</v>
      </c>
      <c r="V2974" s="12">
        <f>IF(ISNUMBER(Incoming_Data[[#This Row],[Confirmed Day]]),1,0)</f>
        <v>1</v>
      </c>
    </row>
    <row r="2975" spans="2:22" x14ac:dyDescent="0.25">
      <c r="B2975" s="24" t="s">
        <v>36</v>
      </c>
      <c r="C2975" s="24" t="s">
        <v>22</v>
      </c>
      <c r="D2975" s="24" t="s">
        <v>2216</v>
      </c>
      <c r="E2975" s="24" t="s">
        <v>7455</v>
      </c>
      <c r="F2975" s="24" t="s">
        <v>1978</v>
      </c>
      <c r="G2975" s="36">
        <v>41351</v>
      </c>
      <c r="H2975" s="36">
        <v>41351</v>
      </c>
      <c r="I2975" s="12">
        <v>3</v>
      </c>
      <c r="J2975" s="12">
        <v>3</v>
      </c>
      <c r="K2975" s="12">
        <v>3</v>
      </c>
      <c r="L2975" s="24" t="s">
        <v>10597</v>
      </c>
      <c r="M2975" t="str">
        <f>VLOOKUP(LEFT(Incoming_Data[[#This Row],[Object ID]],1),Lookup[#All],2,FALSE)</f>
        <v>Incident</v>
      </c>
      <c r="N2975" s="36">
        <f>IFERROR(VLOOKUP(Incoming_Data[[#This Row],[Object ID]],SP_Data[#All],2,FALSE),"")</f>
        <v>41353</v>
      </c>
      <c r="O2975" s="36">
        <f>IFERROR(VLOOKUP(Incoming_Data[[#This Row],[Object ID]],Finalized_Data[#All],2,FALSE),"")</f>
        <v>41384</v>
      </c>
      <c r="P29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5" s="6">
        <f>IFERROR(DATE(YEAR(Incoming_Data[[#This Row],[Incoming Day]]),MONTH(Incoming_Data[[#This Row],[Incoming Day]]),1),"")</f>
        <v>41334</v>
      </c>
      <c r="R2975" s="3">
        <f>DATE(YEAR(Incoming_Data[[#This Row],[Incoming Day]]),1,1)</f>
        <v>41275</v>
      </c>
      <c r="S2975" s="6">
        <f>IFERROR(DATE(YEAR(Incoming_Data[[#This Row],[Completed Day]]),MONTH(Incoming_Data[[#This Row],[Completed Day]]),1),"")</f>
        <v>41334</v>
      </c>
      <c r="T2975" s="6">
        <f>IFERROR(DATE(YEAR(Incoming_Data[[#This Row],[Confirmed Day]]),MONTH(Incoming_Data[[#This Row],[Confirmed Day]]),1),"")</f>
        <v>41365</v>
      </c>
      <c r="U2975" s="12">
        <f>IF(ISNUMBER(Incoming_Data[[#This Row],[Completed Day]]),1,0)</f>
        <v>1</v>
      </c>
      <c r="V2975" s="12">
        <f>IF(ISNUMBER(Incoming_Data[[#This Row],[Confirmed Day]]),1,0)</f>
        <v>1</v>
      </c>
    </row>
    <row r="2976" spans="2:22" x14ac:dyDescent="0.25">
      <c r="B2976" s="24" t="s">
        <v>36</v>
      </c>
      <c r="C2976" s="24" t="s">
        <v>22</v>
      </c>
      <c r="D2976" s="24" t="s">
        <v>2216</v>
      </c>
      <c r="E2976" s="24" t="s">
        <v>7450</v>
      </c>
      <c r="F2976" s="24" t="s">
        <v>12661</v>
      </c>
      <c r="G2976" s="36">
        <v>41351</v>
      </c>
      <c r="H2976" s="36">
        <v>41351</v>
      </c>
      <c r="I2976" s="12">
        <v>3</v>
      </c>
      <c r="J2976" s="12">
        <v>3</v>
      </c>
      <c r="K2976" s="12">
        <v>3</v>
      </c>
      <c r="L2976" s="24" t="s">
        <v>10597</v>
      </c>
      <c r="M2976" t="str">
        <f>VLOOKUP(LEFT(Incoming_Data[[#This Row],[Object ID]],1),Lookup[#All],2,FALSE)</f>
        <v>Incident</v>
      </c>
      <c r="N2976" s="36">
        <f>IFERROR(VLOOKUP(Incoming_Data[[#This Row],[Object ID]],SP_Data[#All],2,FALSE),"")</f>
        <v>41353</v>
      </c>
      <c r="O2976" s="36">
        <f>IFERROR(VLOOKUP(Incoming_Data[[#This Row],[Object ID]],Finalized_Data[#All],2,FALSE),"")</f>
        <v>41384</v>
      </c>
      <c r="P29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6" s="6">
        <f>IFERROR(DATE(YEAR(Incoming_Data[[#This Row],[Incoming Day]]),MONTH(Incoming_Data[[#This Row],[Incoming Day]]),1),"")</f>
        <v>41334</v>
      </c>
      <c r="R2976" s="3">
        <f>DATE(YEAR(Incoming_Data[[#This Row],[Incoming Day]]),1,1)</f>
        <v>41275</v>
      </c>
      <c r="S2976" s="6">
        <f>IFERROR(DATE(YEAR(Incoming_Data[[#This Row],[Completed Day]]),MONTH(Incoming_Data[[#This Row],[Completed Day]]),1),"")</f>
        <v>41334</v>
      </c>
      <c r="T2976" s="6">
        <f>IFERROR(DATE(YEAR(Incoming_Data[[#This Row],[Confirmed Day]]),MONTH(Incoming_Data[[#This Row],[Confirmed Day]]),1),"")</f>
        <v>41365</v>
      </c>
      <c r="U2976" s="12">
        <f>IF(ISNUMBER(Incoming_Data[[#This Row],[Completed Day]]),1,0)</f>
        <v>1</v>
      </c>
      <c r="V2976" s="12">
        <f>IF(ISNUMBER(Incoming_Data[[#This Row],[Confirmed Day]]),1,0)</f>
        <v>1</v>
      </c>
    </row>
    <row r="2977" spans="2:22" x14ac:dyDescent="0.25">
      <c r="B2977" s="24" t="s">
        <v>36</v>
      </c>
      <c r="C2977" s="24" t="s">
        <v>22</v>
      </c>
      <c r="D2977" s="24" t="s">
        <v>2216</v>
      </c>
      <c r="E2977" s="24" t="s">
        <v>7315</v>
      </c>
      <c r="F2977" s="24" t="s">
        <v>12671</v>
      </c>
      <c r="G2977" s="36">
        <v>41351</v>
      </c>
      <c r="H2977" s="36">
        <v>41351</v>
      </c>
      <c r="I2977" s="12">
        <v>3</v>
      </c>
      <c r="J2977" s="12">
        <v>3</v>
      </c>
      <c r="K2977" s="12">
        <v>3</v>
      </c>
      <c r="L2977" s="24" t="s">
        <v>10597</v>
      </c>
      <c r="M2977" t="str">
        <f>VLOOKUP(LEFT(Incoming_Data[[#This Row],[Object ID]],1),Lookup[#All],2,FALSE)</f>
        <v>Incident</v>
      </c>
      <c r="N2977" s="36">
        <f>IFERROR(VLOOKUP(Incoming_Data[[#This Row],[Object ID]],SP_Data[#All],2,FALSE),"")</f>
        <v>41366</v>
      </c>
      <c r="O2977" s="36">
        <f>IFERROR(VLOOKUP(Incoming_Data[[#This Row],[Object ID]],Finalized_Data[#All],2,FALSE),"")</f>
        <v>41414</v>
      </c>
      <c r="P29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7" s="6">
        <f>IFERROR(DATE(YEAR(Incoming_Data[[#This Row],[Incoming Day]]),MONTH(Incoming_Data[[#This Row],[Incoming Day]]),1),"")</f>
        <v>41334</v>
      </c>
      <c r="R2977" s="3">
        <f>DATE(YEAR(Incoming_Data[[#This Row],[Incoming Day]]),1,1)</f>
        <v>41275</v>
      </c>
      <c r="S2977" s="6">
        <f>IFERROR(DATE(YEAR(Incoming_Data[[#This Row],[Completed Day]]),MONTH(Incoming_Data[[#This Row],[Completed Day]]),1),"")</f>
        <v>41365</v>
      </c>
      <c r="T2977" s="6">
        <f>IFERROR(DATE(YEAR(Incoming_Data[[#This Row],[Confirmed Day]]),MONTH(Incoming_Data[[#This Row],[Confirmed Day]]),1),"")</f>
        <v>41395</v>
      </c>
      <c r="U2977" s="12">
        <f>IF(ISNUMBER(Incoming_Data[[#This Row],[Completed Day]]),1,0)</f>
        <v>1</v>
      </c>
      <c r="V2977" s="12">
        <f>IF(ISNUMBER(Incoming_Data[[#This Row],[Confirmed Day]]),1,0)</f>
        <v>1</v>
      </c>
    </row>
    <row r="2978" spans="2:22" x14ac:dyDescent="0.25">
      <c r="B2978" s="24" t="s">
        <v>36</v>
      </c>
      <c r="C2978" s="24" t="s">
        <v>22</v>
      </c>
      <c r="D2978" s="24" t="s">
        <v>2216</v>
      </c>
      <c r="E2978" s="24" t="s">
        <v>7231</v>
      </c>
      <c r="F2978" s="24" t="s">
        <v>12672</v>
      </c>
      <c r="G2978" s="36">
        <v>41352</v>
      </c>
      <c r="H2978" s="36">
        <v>41352</v>
      </c>
      <c r="I2978" s="12">
        <v>3</v>
      </c>
      <c r="J2978" s="12">
        <v>3</v>
      </c>
      <c r="K2978" s="12">
        <v>3</v>
      </c>
      <c r="L2978" s="24" t="s">
        <v>10597</v>
      </c>
      <c r="M2978" t="str">
        <f>VLOOKUP(LEFT(Incoming_Data[[#This Row],[Object ID]],1),Lookup[#All],2,FALSE)</f>
        <v>Incident</v>
      </c>
      <c r="N2978" s="36">
        <f>IFERROR(VLOOKUP(Incoming_Data[[#This Row],[Object ID]],SP_Data[#All],2,FALSE),"")</f>
        <v>41353</v>
      </c>
      <c r="O2978" s="36">
        <f>IFERROR(VLOOKUP(Incoming_Data[[#This Row],[Object ID]],Finalized_Data[#All],2,FALSE),"")</f>
        <v>41353</v>
      </c>
      <c r="P29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8" s="6">
        <f>IFERROR(DATE(YEAR(Incoming_Data[[#This Row],[Incoming Day]]),MONTH(Incoming_Data[[#This Row],[Incoming Day]]),1),"")</f>
        <v>41334</v>
      </c>
      <c r="R2978" s="3">
        <f>DATE(YEAR(Incoming_Data[[#This Row],[Incoming Day]]),1,1)</f>
        <v>41275</v>
      </c>
      <c r="S2978" s="6">
        <f>IFERROR(DATE(YEAR(Incoming_Data[[#This Row],[Completed Day]]),MONTH(Incoming_Data[[#This Row],[Completed Day]]),1),"")</f>
        <v>41334</v>
      </c>
      <c r="T2978" s="6">
        <f>IFERROR(DATE(YEAR(Incoming_Data[[#This Row],[Confirmed Day]]),MONTH(Incoming_Data[[#This Row],[Confirmed Day]]),1),"")</f>
        <v>41334</v>
      </c>
      <c r="U2978" s="12">
        <f>IF(ISNUMBER(Incoming_Data[[#This Row],[Completed Day]]),1,0)</f>
        <v>1</v>
      </c>
      <c r="V2978" s="12">
        <f>IF(ISNUMBER(Incoming_Data[[#This Row],[Confirmed Day]]),1,0)</f>
        <v>1</v>
      </c>
    </row>
    <row r="2979" spans="2:22" x14ac:dyDescent="0.25">
      <c r="B2979" s="24" t="s">
        <v>36</v>
      </c>
      <c r="C2979" s="24" t="s">
        <v>22</v>
      </c>
      <c r="D2979" s="24" t="s">
        <v>2216</v>
      </c>
      <c r="E2979" s="24" t="s">
        <v>7247</v>
      </c>
      <c r="F2979" s="24" t="s">
        <v>12673</v>
      </c>
      <c r="G2979" s="36">
        <v>41352</v>
      </c>
      <c r="H2979" s="36">
        <v>41352</v>
      </c>
      <c r="I2979" s="12">
        <v>3</v>
      </c>
      <c r="J2979" s="12">
        <v>3</v>
      </c>
      <c r="K2979" s="12">
        <v>3</v>
      </c>
      <c r="L2979" s="24" t="s">
        <v>10597</v>
      </c>
      <c r="M2979" t="str">
        <f>VLOOKUP(LEFT(Incoming_Data[[#This Row],[Object ID]],1),Lookup[#All],2,FALSE)</f>
        <v>Incident</v>
      </c>
      <c r="N2979" s="36">
        <f>IFERROR(VLOOKUP(Incoming_Data[[#This Row],[Object ID]],SP_Data[#All],2,FALSE),"")</f>
        <v>41353</v>
      </c>
      <c r="O2979" s="36">
        <f>IFERROR(VLOOKUP(Incoming_Data[[#This Row],[Object ID]],Finalized_Data[#All],2,FALSE),"")</f>
        <v>41425</v>
      </c>
      <c r="P29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79" s="6">
        <f>IFERROR(DATE(YEAR(Incoming_Data[[#This Row],[Incoming Day]]),MONTH(Incoming_Data[[#This Row],[Incoming Day]]),1),"")</f>
        <v>41334</v>
      </c>
      <c r="R2979" s="3">
        <f>DATE(YEAR(Incoming_Data[[#This Row],[Incoming Day]]),1,1)</f>
        <v>41275</v>
      </c>
      <c r="S2979" s="6">
        <f>IFERROR(DATE(YEAR(Incoming_Data[[#This Row],[Completed Day]]),MONTH(Incoming_Data[[#This Row],[Completed Day]]),1),"")</f>
        <v>41334</v>
      </c>
      <c r="T2979" s="6">
        <f>IFERROR(DATE(YEAR(Incoming_Data[[#This Row],[Confirmed Day]]),MONTH(Incoming_Data[[#This Row],[Confirmed Day]]),1),"")</f>
        <v>41395</v>
      </c>
      <c r="U2979" s="12">
        <f>IF(ISNUMBER(Incoming_Data[[#This Row],[Completed Day]]),1,0)</f>
        <v>1</v>
      </c>
      <c r="V2979" s="12">
        <f>IF(ISNUMBER(Incoming_Data[[#This Row],[Confirmed Day]]),1,0)</f>
        <v>1</v>
      </c>
    </row>
    <row r="2980" spans="2:22" x14ac:dyDescent="0.25">
      <c r="B2980" s="24" t="s">
        <v>36</v>
      </c>
      <c r="C2980" s="24" t="s">
        <v>22</v>
      </c>
      <c r="D2980" s="24" t="s">
        <v>2216</v>
      </c>
      <c r="E2980" s="24" t="s">
        <v>7208</v>
      </c>
      <c r="F2980" s="24" t="s">
        <v>12674</v>
      </c>
      <c r="G2980" s="36">
        <v>41352</v>
      </c>
      <c r="H2980" s="36">
        <v>41352</v>
      </c>
      <c r="I2980" s="12">
        <v>3</v>
      </c>
      <c r="J2980" s="12">
        <v>3</v>
      </c>
      <c r="K2980" s="12">
        <v>3</v>
      </c>
      <c r="L2980" s="24" t="s">
        <v>10597</v>
      </c>
      <c r="M2980" t="str">
        <f>VLOOKUP(LEFT(Incoming_Data[[#This Row],[Object ID]],1),Lookup[#All],2,FALSE)</f>
        <v>Incident</v>
      </c>
      <c r="N2980" s="36">
        <f>IFERROR(VLOOKUP(Incoming_Data[[#This Row],[Object ID]],SP_Data[#All],2,FALSE),"")</f>
        <v>41353</v>
      </c>
      <c r="O2980" s="36">
        <f>IFERROR(VLOOKUP(Incoming_Data[[#This Row],[Object ID]],Finalized_Data[#All],2,FALSE),"")</f>
        <v>41353</v>
      </c>
      <c r="P29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0" s="6">
        <f>IFERROR(DATE(YEAR(Incoming_Data[[#This Row],[Incoming Day]]),MONTH(Incoming_Data[[#This Row],[Incoming Day]]),1),"")</f>
        <v>41334</v>
      </c>
      <c r="R2980" s="3">
        <f>DATE(YEAR(Incoming_Data[[#This Row],[Incoming Day]]),1,1)</f>
        <v>41275</v>
      </c>
      <c r="S2980" s="6">
        <f>IFERROR(DATE(YEAR(Incoming_Data[[#This Row],[Completed Day]]),MONTH(Incoming_Data[[#This Row],[Completed Day]]),1),"")</f>
        <v>41334</v>
      </c>
      <c r="T2980" s="6">
        <f>IFERROR(DATE(YEAR(Incoming_Data[[#This Row],[Confirmed Day]]),MONTH(Incoming_Data[[#This Row],[Confirmed Day]]),1),"")</f>
        <v>41334</v>
      </c>
      <c r="U2980" s="12">
        <f>IF(ISNUMBER(Incoming_Data[[#This Row],[Completed Day]]),1,0)</f>
        <v>1</v>
      </c>
      <c r="V2980" s="12">
        <f>IF(ISNUMBER(Incoming_Data[[#This Row],[Confirmed Day]]),1,0)</f>
        <v>1</v>
      </c>
    </row>
    <row r="2981" spans="2:22" x14ac:dyDescent="0.25">
      <c r="B2981" s="24" t="s">
        <v>36</v>
      </c>
      <c r="C2981" s="24" t="s">
        <v>22</v>
      </c>
      <c r="D2981" s="24" t="s">
        <v>2216</v>
      </c>
      <c r="E2981" s="24" t="s">
        <v>7118</v>
      </c>
      <c r="F2981" s="24" t="s">
        <v>1978</v>
      </c>
      <c r="G2981" s="36">
        <v>41353</v>
      </c>
      <c r="H2981" s="36">
        <v>41353</v>
      </c>
      <c r="I2981" s="12">
        <v>3</v>
      </c>
      <c r="J2981" s="12">
        <v>3</v>
      </c>
      <c r="K2981" s="12">
        <v>3</v>
      </c>
      <c r="L2981" s="24" t="s">
        <v>10597</v>
      </c>
      <c r="M2981" t="str">
        <f>VLOOKUP(LEFT(Incoming_Data[[#This Row],[Object ID]],1),Lookup[#All],2,FALSE)</f>
        <v>Incident</v>
      </c>
      <c r="N2981" s="36">
        <f>IFERROR(VLOOKUP(Incoming_Data[[#This Row],[Object ID]],SP_Data[#All],2,FALSE),"")</f>
        <v>41353</v>
      </c>
      <c r="O2981" s="36">
        <f>IFERROR(VLOOKUP(Incoming_Data[[#This Row],[Object ID]],Finalized_Data[#All],2,FALSE),"")</f>
        <v>41353</v>
      </c>
      <c r="P29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1" s="6">
        <f>IFERROR(DATE(YEAR(Incoming_Data[[#This Row],[Incoming Day]]),MONTH(Incoming_Data[[#This Row],[Incoming Day]]),1),"")</f>
        <v>41334</v>
      </c>
      <c r="R2981" s="3">
        <f>DATE(YEAR(Incoming_Data[[#This Row],[Incoming Day]]),1,1)</f>
        <v>41275</v>
      </c>
      <c r="S2981" s="6">
        <f>IFERROR(DATE(YEAR(Incoming_Data[[#This Row],[Completed Day]]),MONTH(Incoming_Data[[#This Row],[Completed Day]]),1),"")</f>
        <v>41334</v>
      </c>
      <c r="T2981" s="6">
        <f>IFERROR(DATE(YEAR(Incoming_Data[[#This Row],[Confirmed Day]]),MONTH(Incoming_Data[[#This Row],[Confirmed Day]]),1),"")</f>
        <v>41334</v>
      </c>
      <c r="U2981" s="12">
        <f>IF(ISNUMBER(Incoming_Data[[#This Row],[Completed Day]]),1,0)</f>
        <v>1</v>
      </c>
      <c r="V2981" s="12">
        <f>IF(ISNUMBER(Incoming_Data[[#This Row],[Confirmed Day]]),1,0)</f>
        <v>1</v>
      </c>
    </row>
    <row r="2982" spans="2:22" x14ac:dyDescent="0.25">
      <c r="B2982" s="24" t="s">
        <v>36</v>
      </c>
      <c r="C2982" s="24" t="s">
        <v>22</v>
      </c>
      <c r="D2982" s="24" t="s">
        <v>2216</v>
      </c>
      <c r="E2982" s="24" t="s">
        <v>6999</v>
      </c>
      <c r="F2982" s="24" t="s">
        <v>12675</v>
      </c>
      <c r="G2982" s="36">
        <v>41353</v>
      </c>
      <c r="H2982" s="36">
        <v>41353</v>
      </c>
      <c r="I2982" s="12">
        <v>3</v>
      </c>
      <c r="J2982" s="12">
        <v>3</v>
      </c>
      <c r="K2982" s="12">
        <v>3</v>
      </c>
      <c r="L2982" s="24" t="s">
        <v>10597</v>
      </c>
      <c r="M2982" t="str">
        <f>VLOOKUP(LEFT(Incoming_Data[[#This Row],[Object ID]],1),Lookup[#All],2,FALSE)</f>
        <v>Incident</v>
      </c>
      <c r="N2982" s="36">
        <f>IFERROR(VLOOKUP(Incoming_Data[[#This Row],[Object ID]],SP_Data[#All],2,FALSE),"")</f>
        <v>41354</v>
      </c>
      <c r="O2982" s="36">
        <f>IFERROR(VLOOKUP(Incoming_Data[[#This Row],[Object ID]],Finalized_Data[#All],2,FALSE),"")</f>
        <v>41354</v>
      </c>
      <c r="P29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2" s="6">
        <f>IFERROR(DATE(YEAR(Incoming_Data[[#This Row],[Incoming Day]]),MONTH(Incoming_Data[[#This Row],[Incoming Day]]),1),"")</f>
        <v>41334</v>
      </c>
      <c r="R2982" s="3">
        <f>DATE(YEAR(Incoming_Data[[#This Row],[Incoming Day]]),1,1)</f>
        <v>41275</v>
      </c>
      <c r="S2982" s="6">
        <f>IFERROR(DATE(YEAR(Incoming_Data[[#This Row],[Completed Day]]),MONTH(Incoming_Data[[#This Row],[Completed Day]]),1),"")</f>
        <v>41334</v>
      </c>
      <c r="T2982" s="6">
        <f>IFERROR(DATE(YEAR(Incoming_Data[[#This Row],[Confirmed Day]]),MONTH(Incoming_Data[[#This Row],[Confirmed Day]]),1),"")</f>
        <v>41334</v>
      </c>
      <c r="U2982" s="12">
        <f>IF(ISNUMBER(Incoming_Data[[#This Row],[Completed Day]]),1,0)</f>
        <v>1</v>
      </c>
      <c r="V2982" s="12">
        <f>IF(ISNUMBER(Incoming_Data[[#This Row],[Confirmed Day]]),1,0)</f>
        <v>1</v>
      </c>
    </row>
    <row r="2983" spans="2:22" x14ac:dyDescent="0.25">
      <c r="B2983" s="24" t="s">
        <v>36</v>
      </c>
      <c r="C2983" s="24" t="s">
        <v>22</v>
      </c>
      <c r="D2983" s="24" t="s">
        <v>2216</v>
      </c>
      <c r="E2983" s="24" t="s">
        <v>6941</v>
      </c>
      <c r="F2983" s="24" t="s">
        <v>1978</v>
      </c>
      <c r="G2983" s="36">
        <v>41354</v>
      </c>
      <c r="H2983" s="36">
        <v>41354</v>
      </c>
      <c r="I2983" s="12">
        <v>3</v>
      </c>
      <c r="J2983" s="12">
        <v>3</v>
      </c>
      <c r="K2983" s="12">
        <v>3</v>
      </c>
      <c r="L2983" s="24" t="s">
        <v>10597</v>
      </c>
      <c r="M2983" t="str">
        <f>VLOOKUP(LEFT(Incoming_Data[[#This Row],[Object ID]],1),Lookup[#All],2,FALSE)</f>
        <v>Incident</v>
      </c>
      <c r="N2983" s="36">
        <f>IFERROR(VLOOKUP(Incoming_Data[[#This Row],[Object ID]],SP_Data[#All],2,FALSE),"")</f>
        <v>41354</v>
      </c>
      <c r="O2983" s="36">
        <f>IFERROR(VLOOKUP(Incoming_Data[[#This Row],[Object ID]],Finalized_Data[#All],2,FALSE),"")</f>
        <v>41354</v>
      </c>
      <c r="P29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3" s="6">
        <f>IFERROR(DATE(YEAR(Incoming_Data[[#This Row],[Incoming Day]]),MONTH(Incoming_Data[[#This Row],[Incoming Day]]),1),"")</f>
        <v>41334</v>
      </c>
      <c r="R2983" s="3">
        <f>DATE(YEAR(Incoming_Data[[#This Row],[Incoming Day]]),1,1)</f>
        <v>41275</v>
      </c>
      <c r="S2983" s="6">
        <f>IFERROR(DATE(YEAR(Incoming_Data[[#This Row],[Completed Day]]),MONTH(Incoming_Data[[#This Row],[Completed Day]]),1),"")</f>
        <v>41334</v>
      </c>
      <c r="T2983" s="6">
        <f>IFERROR(DATE(YEAR(Incoming_Data[[#This Row],[Confirmed Day]]),MONTH(Incoming_Data[[#This Row],[Confirmed Day]]),1),"")</f>
        <v>41334</v>
      </c>
      <c r="U2983" s="12">
        <f>IF(ISNUMBER(Incoming_Data[[#This Row],[Completed Day]]),1,0)</f>
        <v>1</v>
      </c>
      <c r="V2983" s="12">
        <f>IF(ISNUMBER(Incoming_Data[[#This Row],[Confirmed Day]]),1,0)</f>
        <v>1</v>
      </c>
    </row>
    <row r="2984" spans="2:22" x14ac:dyDescent="0.25">
      <c r="B2984" s="24" t="s">
        <v>36</v>
      </c>
      <c r="C2984" s="24" t="s">
        <v>22</v>
      </c>
      <c r="D2984" s="24" t="s">
        <v>2216</v>
      </c>
      <c r="E2984" s="24" t="s">
        <v>6932</v>
      </c>
      <c r="F2984" s="24" t="s">
        <v>12676</v>
      </c>
      <c r="G2984" s="36">
        <v>41354</v>
      </c>
      <c r="H2984" s="36">
        <v>41354</v>
      </c>
      <c r="I2984" s="12">
        <v>3</v>
      </c>
      <c r="J2984" s="12">
        <v>3</v>
      </c>
      <c r="K2984" s="12">
        <v>3</v>
      </c>
      <c r="L2984" s="24" t="s">
        <v>10597</v>
      </c>
      <c r="M2984" t="str">
        <f>VLOOKUP(LEFT(Incoming_Data[[#This Row],[Object ID]],1),Lookup[#All],2,FALSE)</f>
        <v>Incident</v>
      </c>
      <c r="N2984" s="36">
        <f>IFERROR(VLOOKUP(Incoming_Data[[#This Row],[Object ID]],SP_Data[#All],2,FALSE),"")</f>
        <v>41354</v>
      </c>
      <c r="O2984" s="36">
        <f>IFERROR(VLOOKUP(Incoming_Data[[#This Row],[Object ID]],Finalized_Data[#All],2,FALSE),"")</f>
        <v>41354</v>
      </c>
      <c r="P29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4" s="6">
        <f>IFERROR(DATE(YEAR(Incoming_Data[[#This Row],[Incoming Day]]),MONTH(Incoming_Data[[#This Row],[Incoming Day]]),1),"")</f>
        <v>41334</v>
      </c>
      <c r="R2984" s="3">
        <f>DATE(YEAR(Incoming_Data[[#This Row],[Incoming Day]]),1,1)</f>
        <v>41275</v>
      </c>
      <c r="S2984" s="6">
        <f>IFERROR(DATE(YEAR(Incoming_Data[[#This Row],[Completed Day]]),MONTH(Incoming_Data[[#This Row],[Completed Day]]),1),"")</f>
        <v>41334</v>
      </c>
      <c r="T2984" s="6">
        <f>IFERROR(DATE(YEAR(Incoming_Data[[#This Row],[Confirmed Day]]),MONTH(Incoming_Data[[#This Row],[Confirmed Day]]),1),"")</f>
        <v>41334</v>
      </c>
      <c r="U2984" s="12">
        <f>IF(ISNUMBER(Incoming_Data[[#This Row],[Completed Day]]),1,0)</f>
        <v>1</v>
      </c>
      <c r="V2984" s="12">
        <f>IF(ISNUMBER(Incoming_Data[[#This Row],[Confirmed Day]]),1,0)</f>
        <v>1</v>
      </c>
    </row>
    <row r="2985" spans="2:22" x14ac:dyDescent="0.25">
      <c r="B2985" s="24" t="s">
        <v>36</v>
      </c>
      <c r="C2985" s="24" t="s">
        <v>22</v>
      </c>
      <c r="D2985" s="24" t="s">
        <v>2216</v>
      </c>
      <c r="E2985" s="24" t="s">
        <v>6912</v>
      </c>
      <c r="F2985" s="24" t="s">
        <v>12677</v>
      </c>
      <c r="G2985" s="36">
        <v>41354</v>
      </c>
      <c r="H2985" s="36">
        <v>41354</v>
      </c>
      <c r="I2985" s="12">
        <v>3</v>
      </c>
      <c r="J2985" s="12">
        <v>3</v>
      </c>
      <c r="K2985" s="12">
        <v>3</v>
      </c>
      <c r="L2985" s="24" t="s">
        <v>10597</v>
      </c>
      <c r="M2985" t="str">
        <f>VLOOKUP(LEFT(Incoming_Data[[#This Row],[Object ID]],1),Lookup[#All],2,FALSE)</f>
        <v>Incident</v>
      </c>
      <c r="N2985" s="36" t="str">
        <f>IFERROR(VLOOKUP(Incoming_Data[[#This Row],[Object ID]],SP_Data[#All],2,FALSE),"")</f>
        <v/>
      </c>
      <c r="O2985" s="36">
        <f>IFERROR(VLOOKUP(Incoming_Data[[#This Row],[Object ID]],Finalized_Data[#All],2,FALSE),"")</f>
        <v>41355</v>
      </c>
      <c r="P29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2985" s="6">
        <f>IFERROR(DATE(YEAR(Incoming_Data[[#This Row],[Incoming Day]]),MONTH(Incoming_Data[[#This Row],[Incoming Day]]),1),"")</f>
        <v>41334</v>
      </c>
      <c r="R2985" s="3">
        <f>DATE(YEAR(Incoming_Data[[#This Row],[Incoming Day]]),1,1)</f>
        <v>41275</v>
      </c>
      <c r="S2985" s="6" t="str">
        <f>IFERROR(DATE(YEAR(Incoming_Data[[#This Row],[Completed Day]]),MONTH(Incoming_Data[[#This Row],[Completed Day]]),1),"")</f>
        <v/>
      </c>
      <c r="T2985" s="6">
        <f>IFERROR(DATE(YEAR(Incoming_Data[[#This Row],[Confirmed Day]]),MONTH(Incoming_Data[[#This Row],[Confirmed Day]]),1),"")</f>
        <v>41334</v>
      </c>
      <c r="U2985" s="12">
        <f>IF(ISNUMBER(Incoming_Data[[#This Row],[Completed Day]]),1,0)</f>
        <v>0</v>
      </c>
      <c r="V2985" s="12">
        <f>IF(ISNUMBER(Incoming_Data[[#This Row],[Confirmed Day]]),1,0)</f>
        <v>1</v>
      </c>
    </row>
    <row r="2986" spans="2:22" x14ac:dyDescent="0.25">
      <c r="B2986" s="24" t="s">
        <v>36</v>
      </c>
      <c r="C2986" s="24" t="s">
        <v>22</v>
      </c>
      <c r="D2986" s="24" t="s">
        <v>2216</v>
      </c>
      <c r="E2986" s="24" t="s">
        <v>6860</v>
      </c>
      <c r="F2986" s="24" t="s">
        <v>12678</v>
      </c>
      <c r="G2986" s="36">
        <v>41354</v>
      </c>
      <c r="H2986" s="36">
        <v>41354</v>
      </c>
      <c r="I2986" s="12">
        <v>3</v>
      </c>
      <c r="J2986" s="12">
        <v>3</v>
      </c>
      <c r="K2986" s="12">
        <v>3</v>
      </c>
      <c r="L2986" s="24" t="s">
        <v>10597</v>
      </c>
      <c r="M2986" t="str">
        <f>VLOOKUP(LEFT(Incoming_Data[[#This Row],[Object ID]],1),Lookup[#All],2,FALSE)</f>
        <v>Incident</v>
      </c>
      <c r="N2986" s="36">
        <f>IFERROR(VLOOKUP(Incoming_Data[[#This Row],[Object ID]],SP_Data[#All],2,FALSE),"")</f>
        <v>41354</v>
      </c>
      <c r="O2986" s="36">
        <f>IFERROR(VLOOKUP(Incoming_Data[[#This Row],[Object ID]],Finalized_Data[#All],2,FALSE),"")</f>
        <v>41385</v>
      </c>
      <c r="P29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6" s="6">
        <f>IFERROR(DATE(YEAR(Incoming_Data[[#This Row],[Incoming Day]]),MONTH(Incoming_Data[[#This Row],[Incoming Day]]),1),"")</f>
        <v>41334</v>
      </c>
      <c r="R2986" s="3">
        <f>DATE(YEAR(Incoming_Data[[#This Row],[Incoming Day]]),1,1)</f>
        <v>41275</v>
      </c>
      <c r="S2986" s="6">
        <f>IFERROR(DATE(YEAR(Incoming_Data[[#This Row],[Completed Day]]),MONTH(Incoming_Data[[#This Row],[Completed Day]]),1),"")</f>
        <v>41334</v>
      </c>
      <c r="T2986" s="6">
        <f>IFERROR(DATE(YEAR(Incoming_Data[[#This Row],[Confirmed Day]]),MONTH(Incoming_Data[[#This Row],[Confirmed Day]]),1),"")</f>
        <v>41365</v>
      </c>
      <c r="U2986" s="12">
        <f>IF(ISNUMBER(Incoming_Data[[#This Row],[Completed Day]]),1,0)</f>
        <v>1</v>
      </c>
      <c r="V2986" s="12">
        <f>IF(ISNUMBER(Incoming_Data[[#This Row],[Confirmed Day]]),1,0)</f>
        <v>1</v>
      </c>
    </row>
    <row r="2987" spans="2:22" x14ac:dyDescent="0.25">
      <c r="B2987" s="24" t="s">
        <v>36</v>
      </c>
      <c r="C2987" s="24" t="s">
        <v>22</v>
      </c>
      <c r="D2987" s="24" t="s">
        <v>2216</v>
      </c>
      <c r="E2987" s="24" t="s">
        <v>6566</v>
      </c>
      <c r="F2987" s="24" t="s">
        <v>12679</v>
      </c>
      <c r="G2987" s="36">
        <v>41352</v>
      </c>
      <c r="H2987" s="36">
        <v>41352</v>
      </c>
      <c r="I2987" s="12">
        <v>3</v>
      </c>
      <c r="J2987" s="12">
        <v>3</v>
      </c>
      <c r="K2987" s="12">
        <v>3</v>
      </c>
      <c r="L2987" s="24" t="s">
        <v>10597</v>
      </c>
      <c r="M2987" t="str">
        <f>VLOOKUP(LEFT(Incoming_Data[[#This Row],[Object ID]],1),Lookup[#All],2,FALSE)</f>
        <v>Incident</v>
      </c>
      <c r="N2987" s="36">
        <f>IFERROR(VLOOKUP(Incoming_Data[[#This Row],[Object ID]],SP_Data[#All],2,FALSE),"")</f>
        <v>41357</v>
      </c>
      <c r="O2987" s="36">
        <f>IFERROR(VLOOKUP(Incoming_Data[[#This Row],[Object ID]],Finalized_Data[#All],2,FALSE),"")</f>
        <v>41388</v>
      </c>
      <c r="P29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7" s="6">
        <f>IFERROR(DATE(YEAR(Incoming_Data[[#This Row],[Incoming Day]]),MONTH(Incoming_Data[[#This Row],[Incoming Day]]),1),"")</f>
        <v>41334</v>
      </c>
      <c r="R2987" s="3">
        <f>DATE(YEAR(Incoming_Data[[#This Row],[Incoming Day]]),1,1)</f>
        <v>41275</v>
      </c>
      <c r="S2987" s="6">
        <f>IFERROR(DATE(YEAR(Incoming_Data[[#This Row],[Completed Day]]),MONTH(Incoming_Data[[#This Row],[Completed Day]]),1),"")</f>
        <v>41334</v>
      </c>
      <c r="T2987" s="6">
        <f>IFERROR(DATE(YEAR(Incoming_Data[[#This Row],[Confirmed Day]]),MONTH(Incoming_Data[[#This Row],[Confirmed Day]]),1),"")</f>
        <v>41365</v>
      </c>
      <c r="U2987" s="12">
        <f>IF(ISNUMBER(Incoming_Data[[#This Row],[Completed Day]]),1,0)</f>
        <v>1</v>
      </c>
      <c r="V2987" s="12">
        <f>IF(ISNUMBER(Incoming_Data[[#This Row],[Confirmed Day]]),1,0)</f>
        <v>1</v>
      </c>
    </row>
    <row r="2988" spans="2:22" x14ac:dyDescent="0.25">
      <c r="B2988" s="24" t="s">
        <v>36</v>
      </c>
      <c r="C2988" s="24" t="s">
        <v>22</v>
      </c>
      <c r="D2988" s="24" t="s">
        <v>2216</v>
      </c>
      <c r="E2988" s="24" t="s">
        <v>1951</v>
      </c>
      <c r="F2988" s="24" t="s">
        <v>1952</v>
      </c>
      <c r="G2988" s="36">
        <v>41358</v>
      </c>
      <c r="H2988" s="36">
        <v>41358</v>
      </c>
      <c r="I2988" s="12">
        <v>3</v>
      </c>
      <c r="J2988" s="12">
        <v>3</v>
      </c>
      <c r="K2988" s="12">
        <v>3</v>
      </c>
      <c r="L2988" s="24" t="s">
        <v>10597</v>
      </c>
      <c r="M2988" t="str">
        <f>VLOOKUP(LEFT(Incoming_Data[[#This Row],[Object ID]],1),Lookup[#All],2,FALSE)</f>
        <v>Incident</v>
      </c>
      <c r="N2988" s="36">
        <f>IFERROR(VLOOKUP(Incoming_Data[[#This Row],[Object ID]],SP_Data[#All],2,FALSE),"")</f>
        <v>41373</v>
      </c>
      <c r="O2988" s="36">
        <f>IFERROR(VLOOKUP(Incoming_Data[[#This Row],[Object ID]],Finalized_Data[#All],2,FALSE),"")</f>
        <v>41373</v>
      </c>
      <c r="P29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8" s="6">
        <f>IFERROR(DATE(YEAR(Incoming_Data[[#This Row],[Incoming Day]]),MONTH(Incoming_Data[[#This Row],[Incoming Day]]),1),"")</f>
        <v>41334</v>
      </c>
      <c r="R2988" s="3">
        <f>DATE(YEAR(Incoming_Data[[#This Row],[Incoming Day]]),1,1)</f>
        <v>41275</v>
      </c>
      <c r="S2988" s="6">
        <f>IFERROR(DATE(YEAR(Incoming_Data[[#This Row],[Completed Day]]),MONTH(Incoming_Data[[#This Row],[Completed Day]]),1),"")</f>
        <v>41365</v>
      </c>
      <c r="T2988" s="6">
        <f>IFERROR(DATE(YEAR(Incoming_Data[[#This Row],[Confirmed Day]]),MONTH(Incoming_Data[[#This Row],[Confirmed Day]]),1),"")</f>
        <v>41365</v>
      </c>
      <c r="U2988" s="12">
        <f>IF(ISNUMBER(Incoming_Data[[#This Row],[Completed Day]]),1,0)</f>
        <v>1</v>
      </c>
      <c r="V2988" s="12">
        <f>IF(ISNUMBER(Incoming_Data[[#This Row],[Confirmed Day]]),1,0)</f>
        <v>1</v>
      </c>
    </row>
    <row r="2989" spans="2:22" x14ac:dyDescent="0.25">
      <c r="B2989" s="24" t="s">
        <v>36</v>
      </c>
      <c r="C2989" s="24" t="s">
        <v>22</v>
      </c>
      <c r="D2989" s="24" t="s">
        <v>2216</v>
      </c>
      <c r="E2989" s="24" t="s">
        <v>1955</v>
      </c>
      <c r="F2989" s="24" t="s">
        <v>1956</v>
      </c>
      <c r="G2989" s="36">
        <v>41360</v>
      </c>
      <c r="H2989" s="36">
        <v>41360</v>
      </c>
      <c r="I2989" s="12">
        <v>4</v>
      </c>
      <c r="J2989" s="12">
        <v>4</v>
      </c>
      <c r="K2989" s="12">
        <v>4</v>
      </c>
      <c r="L2989" s="24" t="s">
        <v>10597</v>
      </c>
      <c r="M2989" t="str">
        <f>VLOOKUP(LEFT(Incoming_Data[[#This Row],[Object ID]],1),Lookup[#All],2,FALSE)</f>
        <v>Incident</v>
      </c>
      <c r="N2989" s="36">
        <f>IFERROR(VLOOKUP(Incoming_Data[[#This Row],[Object ID]],SP_Data[#All],2,FALSE),"")</f>
        <v>41368</v>
      </c>
      <c r="O2989" s="36">
        <f>IFERROR(VLOOKUP(Incoming_Data[[#This Row],[Object ID]],Finalized_Data[#All],2,FALSE),"")</f>
        <v>41414</v>
      </c>
      <c r="P29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89" s="6">
        <f>IFERROR(DATE(YEAR(Incoming_Data[[#This Row],[Incoming Day]]),MONTH(Incoming_Data[[#This Row],[Incoming Day]]),1),"")</f>
        <v>41334</v>
      </c>
      <c r="R2989" s="3">
        <f>DATE(YEAR(Incoming_Data[[#This Row],[Incoming Day]]),1,1)</f>
        <v>41275</v>
      </c>
      <c r="S2989" s="6">
        <f>IFERROR(DATE(YEAR(Incoming_Data[[#This Row],[Completed Day]]),MONTH(Incoming_Data[[#This Row],[Completed Day]]),1),"")</f>
        <v>41365</v>
      </c>
      <c r="T2989" s="6">
        <f>IFERROR(DATE(YEAR(Incoming_Data[[#This Row],[Confirmed Day]]),MONTH(Incoming_Data[[#This Row],[Confirmed Day]]),1),"")</f>
        <v>41395</v>
      </c>
      <c r="U2989" s="12">
        <f>IF(ISNUMBER(Incoming_Data[[#This Row],[Completed Day]]),1,0)</f>
        <v>1</v>
      </c>
      <c r="V2989" s="12">
        <f>IF(ISNUMBER(Incoming_Data[[#This Row],[Confirmed Day]]),1,0)</f>
        <v>1</v>
      </c>
    </row>
    <row r="2990" spans="2:22" x14ac:dyDescent="0.25">
      <c r="B2990" s="24" t="s">
        <v>36</v>
      </c>
      <c r="C2990" s="24" t="s">
        <v>22</v>
      </c>
      <c r="D2990" s="24" t="s">
        <v>2216</v>
      </c>
      <c r="E2990" s="24" t="s">
        <v>1957</v>
      </c>
      <c r="F2990" s="24" t="s">
        <v>1958</v>
      </c>
      <c r="G2990" s="36">
        <v>41365</v>
      </c>
      <c r="H2990" s="36">
        <v>41365</v>
      </c>
      <c r="I2990" s="12">
        <v>3</v>
      </c>
      <c r="J2990" s="12">
        <v>3</v>
      </c>
      <c r="K2990" s="12">
        <v>3</v>
      </c>
      <c r="L2990" s="24" t="s">
        <v>10597</v>
      </c>
      <c r="M2990" t="str">
        <f>VLOOKUP(LEFT(Incoming_Data[[#This Row],[Object ID]],1),Lookup[#All],2,FALSE)</f>
        <v>Incident</v>
      </c>
      <c r="N2990" s="36">
        <f>IFERROR(VLOOKUP(Incoming_Data[[#This Row],[Object ID]],SP_Data[#All],2,FALSE),"")</f>
        <v>41369</v>
      </c>
      <c r="O2990" s="36">
        <f>IFERROR(VLOOKUP(Incoming_Data[[#This Row],[Object ID]],Finalized_Data[#All],2,FALSE),"")</f>
        <v>41369</v>
      </c>
      <c r="P29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0" s="6">
        <f>IFERROR(DATE(YEAR(Incoming_Data[[#This Row],[Incoming Day]]),MONTH(Incoming_Data[[#This Row],[Incoming Day]]),1),"")</f>
        <v>41365</v>
      </c>
      <c r="R2990" s="3">
        <f>DATE(YEAR(Incoming_Data[[#This Row],[Incoming Day]]),1,1)</f>
        <v>41275</v>
      </c>
      <c r="S2990" s="6">
        <f>IFERROR(DATE(YEAR(Incoming_Data[[#This Row],[Completed Day]]),MONTH(Incoming_Data[[#This Row],[Completed Day]]),1),"")</f>
        <v>41365</v>
      </c>
      <c r="T2990" s="6">
        <f>IFERROR(DATE(YEAR(Incoming_Data[[#This Row],[Confirmed Day]]),MONTH(Incoming_Data[[#This Row],[Confirmed Day]]),1),"")</f>
        <v>41365</v>
      </c>
      <c r="U2990" s="12">
        <f>IF(ISNUMBER(Incoming_Data[[#This Row],[Completed Day]]),1,0)</f>
        <v>1</v>
      </c>
      <c r="V2990" s="12">
        <f>IF(ISNUMBER(Incoming_Data[[#This Row],[Confirmed Day]]),1,0)</f>
        <v>1</v>
      </c>
    </row>
    <row r="2991" spans="2:22" x14ac:dyDescent="0.25">
      <c r="B2991" s="24" t="s">
        <v>36</v>
      </c>
      <c r="C2991" s="24" t="s">
        <v>22</v>
      </c>
      <c r="D2991" s="24" t="s">
        <v>2216</v>
      </c>
      <c r="E2991" s="24" t="s">
        <v>1959</v>
      </c>
      <c r="F2991" s="24" t="s">
        <v>1960</v>
      </c>
      <c r="G2991" s="36">
        <v>41367</v>
      </c>
      <c r="H2991" s="36">
        <v>41367</v>
      </c>
      <c r="I2991" s="12">
        <v>3</v>
      </c>
      <c r="J2991" s="12">
        <v>3</v>
      </c>
      <c r="K2991" s="12">
        <v>3</v>
      </c>
      <c r="L2991" s="24" t="s">
        <v>10597</v>
      </c>
      <c r="M2991" t="str">
        <f>VLOOKUP(LEFT(Incoming_Data[[#This Row],[Object ID]],1),Lookup[#All],2,FALSE)</f>
        <v>Incident</v>
      </c>
      <c r="N2991" s="36">
        <f>IFERROR(VLOOKUP(Incoming_Data[[#This Row],[Object ID]],SP_Data[#All],2,FALSE),"")</f>
        <v>41368</v>
      </c>
      <c r="O2991" s="36">
        <f>IFERROR(VLOOKUP(Incoming_Data[[#This Row],[Object ID]],Finalized_Data[#All],2,FALSE),"")</f>
        <v>41414</v>
      </c>
      <c r="P29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1" s="6">
        <f>IFERROR(DATE(YEAR(Incoming_Data[[#This Row],[Incoming Day]]),MONTH(Incoming_Data[[#This Row],[Incoming Day]]),1),"")</f>
        <v>41365</v>
      </c>
      <c r="R2991" s="3">
        <f>DATE(YEAR(Incoming_Data[[#This Row],[Incoming Day]]),1,1)</f>
        <v>41275</v>
      </c>
      <c r="S2991" s="6">
        <f>IFERROR(DATE(YEAR(Incoming_Data[[#This Row],[Completed Day]]),MONTH(Incoming_Data[[#This Row],[Completed Day]]),1),"")</f>
        <v>41365</v>
      </c>
      <c r="T2991" s="6">
        <f>IFERROR(DATE(YEAR(Incoming_Data[[#This Row],[Confirmed Day]]),MONTH(Incoming_Data[[#This Row],[Confirmed Day]]),1),"")</f>
        <v>41395</v>
      </c>
      <c r="U2991" s="12">
        <f>IF(ISNUMBER(Incoming_Data[[#This Row],[Completed Day]]),1,0)</f>
        <v>1</v>
      </c>
      <c r="V2991" s="12">
        <f>IF(ISNUMBER(Incoming_Data[[#This Row],[Confirmed Day]]),1,0)</f>
        <v>1</v>
      </c>
    </row>
    <row r="2992" spans="2:22" x14ac:dyDescent="0.25">
      <c r="B2992" s="24" t="s">
        <v>36</v>
      </c>
      <c r="C2992" s="24" t="s">
        <v>22</v>
      </c>
      <c r="D2992" s="24" t="s">
        <v>2216</v>
      </c>
      <c r="E2992" s="24" t="s">
        <v>1963</v>
      </c>
      <c r="F2992" s="24" t="s">
        <v>1964</v>
      </c>
      <c r="G2992" s="36">
        <v>41368</v>
      </c>
      <c r="H2992" s="36">
        <v>41368</v>
      </c>
      <c r="I2992" s="12">
        <v>3</v>
      </c>
      <c r="J2992" s="12">
        <v>3</v>
      </c>
      <c r="K2992" s="12">
        <v>3</v>
      </c>
      <c r="L2992" s="24" t="s">
        <v>10597</v>
      </c>
      <c r="M2992" t="str">
        <f>VLOOKUP(LEFT(Incoming_Data[[#This Row],[Object ID]],1),Lookup[#All],2,FALSE)</f>
        <v>Incident</v>
      </c>
      <c r="N2992" s="36">
        <f>IFERROR(VLOOKUP(Incoming_Data[[#This Row],[Object ID]],SP_Data[#All],2,FALSE),"")</f>
        <v>41369</v>
      </c>
      <c r="O2992" s="36">
        <f>IFERROR(VLOOKUP(Incoming_Data[[#This Row],[Object ID]],Finalized_Data[#All],2,FALSE),"")</f>
        <v>41414</v>
      </c>
      <c r="P29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2" s="6">
        <f>IFERROR(DATE(YEAR(Incoming_Data[[#This Row],[Incoming Day]]),MONTH(Incoming_Data[[#This Row],[Incoming Day]]),1),"")</f>
        <v>41365</v>
      </c>
      <c r="R2992" s="3">
        <f>DATE(YEAR(Incoming_Data[[#This Row],[Incoming Day]]),1,1)</f>
        <v>41275</v>
      </c>
      <c r="S2992" s="6">
        <f>IFERROR(DATE(YEAR(Incoming_Data[[#This Row],[Completed Day]]),MONTH(Incoming_Data[[#This Row],[Completed Day]]),1),"")</f>
        <v>41365</v>
      </c>
      <c r="T2992" s="6">
        <f>IFERROR(DATE(YEAR(Incoming_Data[[#This Row],[Confirmed Day]]),MONTH(Incoming_Data[[#This Row],[Confirmed Day]]),1),"")</f>
        <v>41395</v>
      </c>
      <c r="U2992" s="12">
        <f>IF(ISNUMBER(Incoming_Data[[#This Row],[Completed Day]]),1,0)</f>
        <v>1</v>
      </c>
      <c r="V2992" s="12">
        <f>IF(ISNUMBER(Incoming_Data[[#This Row],[Confirmed Day]]),1,0)</f>
        <v>1</v>
      </c>
    </row>
    <row r="2993" spans="2:22" x14ac:dyDescent="0.25">
      <c r="B2993" s="24" t="s">
        <v>36</v>
      </c>
      <c r="C2993" s="24" t="s">
        <v>22</v>
      </c>
      <c r="D2993" s="24" t="s">
        <v>2216</v>
      </c>
      <c r="E2993" s="24" t="s">
        <v>1971</v>
      </c>
      <c r="F2993" s="24" t="s">
        <v>1972</v>
      </c>
      <c r="G2993" s="36">
        <v>41379</v>
      </c>
      <c r="H2993" s="36">
        <v>41379</v>
      </c>
      <c r="I2993" s="12">
        <v>3</v>
      </c>
      <c r="J2993" s="12">
        <v>3</v>
      </c>
      <c r="K2993" s="12">
        <v>3</v>
      </c>
      <c r="L2993" s="24" t="s">
        <v>10597</v>
      </c>
      <c r="M2993" t="str">
        <f>VLOOKUP(LEFT(Incoming_Data[[#This Row],[Object ID]],1),Lookup[#All],2,FALSE)</f>
        <v>Incident</v>
      </c>
      <c r="N2993" s="36">
        <f>IFERROR(VLOOKUP(Incoming_Data[[#This Row],[Object ID]],SP_Data[#All],2,FALSE),"")</f>
        <v>41379</v>
      </c>
      <c r="O2993" s="36">
        <f>IFERROR(VLOOKUP(Incoming_Data[[#This Row],[Object ID]],Finalized_Data[#All],2,FALSE),"")</f>
        <v>41414</v>
      </c>
      <c r="P29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3" s="6">
        <f>IFERROR(DATE(YEAR(Incoming_Data[[#This Row],[Incoming Day]]),MONTH(Incoming_Data[[#This Row],[Incoming Day]]),1),"")</f>
        <v>41365</v>
      </c>
      <c r="R2993" s="3">
        <f>DATE(YEAR(Incoming_Data[[#This Row],[Incoming Day]]),1,1)</f>
        <v>41275</v>
      </c>
      <c r="S2993" s="6">
        <f>IFERROR(DATE(YEAR(Incoming_Data[[#This Row],[Completed Day]]),MONTH(Incoming_Data[[#This Row],[Completed Day]]),1),"")</f>
        <v>41365</v>
      </c>
      <c r="T2993" s="6">
        <f>IFERROR(DATE(YEAR(Incoming_Data[[#This Row],[Confirmed Day]]),MONTH(Incoming_Data[[#This Row],[Confirmed Day]]),1),"")</f>
        <v>41395</v>
      </c>
      <c r="U2993" s="12">
        <f>IF(ISNUMBER(Incoming_Data[[#This Row],[Completed Day]]),1,0)</f>
        <v>1</v>
      </c>
      <c r="V2993" s="12">
        <f>IF(ISNUMBER(Incoming_Data[[#This Row],[Confirmed Day]]),1,0)</f>
        <v>1</v>
      </c>
    </row>
    <row r="2994" spans="2:22" x14ac:dyDescent="0.25">
      <c r="B2994" s="24" t="s">
        <v>36</v>
      </c>
      <c r="C2994" s="24" t="s">
        <v>22</v>
      </c>
      <c r="D2994" s="24" t="s">
        <v>2216</v>
      </c>
      <c r="E2994" s="24" t="s">
        <v>1973</v>
      </c>
      <c r="F2994" s="24" t="s">
        <v>1974</v>
      </c>
      <c r="G2994" s="36">
        <v>41379</v>
      </c>
      <c r="H2994" s="36">
        <v>41379</v>
      </c>
      <c r="I2994" s="12">
        <v>3</v>
      </c>
      <c r="J2994" s="12">
        <v>3</v>
      </c>
      <c r="K2994" s="12">
        <v>3</v>
      </c>
      <c r="L2994" s="24" t="s">
        <v>10597</v>
      </c>
      <c r="M2994" t="str">
        <f>VLOOKUP(LEFT(Incoming_Data[[#This Row],[Object ID]],1),Lookup[#All],2,FALSE)</f>
        <v>Incident</v>
      </c>
      <c r="N2994" s="36">
        <f>IFERROR(VLOOKUP(Incoming_Data[[#This Row],[Object ID]],SP_Data[#All],2,FALSE),"")</f>
        <v>41379</v>
      </c>
      <c r="O2994" s="36">
        <f>IFERROR(VLOOKUP(Incoming_Data[[#This Row],[Object ID]],Finalized_Data[#All],2,FALSE),"")</f>
        <v>41414</v>
      </c>
      <c r="P29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4" s="6">
        <f>IFERROR(DATE(YEAR(Incoming_Data[[#This Row],[Incoming Day]]),MONTH(Incoming_Data[[#This Row],[Incoming Day]]),1),"")</f>
        <v>41365</v>
      </c>
      <c r="R2994" s="3">
        <f>DATE(YEAR(Incoming_Data[[#This Row],[Incoming Day]]),1,1)</f>
        <v>41275</v>
      </c>
      <c r="S2994" s="6">
        <f>IFERROR(DATE(YEAR(Incoming_Data[[#This Row],[Completed Day]]),MONTH(Incoming_Data[[#This Row],[Completed Day]]),1),"")</f>
        <v>41365</v>
      </c>
      <c r="T2994" s="6">
        <f>IFERROR(DATE(YEAR(Incoming_Data[[#This Row],[Confirmed Day]]),MONTH(Incoming_Data[[#This Row],[Confirmed Day]]),1),"")</f>
        <v>41395</v>
      </c>
      <c r="U2994" s="12">
        <f>IF(ISNUMBER(Incoming_Data[[#This Row],[Completed Day]]),1,0)</f>
        <v>1</v>
      </c>
      <c r="V2994" s="12">
        <f>IF(ISNUMBER(Incoming_Data[[#This Row],[Confirmed Day]]),1,0)</f>
        <v>1</v>
      </c>
    </row>
    <row r="2995" spans="2:22" x14ac:dyDescent="0.25">
      <c r="B2995" s="24" t="s">
        <v>36</v>
      </c>
      <c r="C2995" s="24" t="s">
        <v>22</v>
      </c>
      <c r="D2995" s="24" t="s">
        <v>2216</v>
      </c>
      <c r="E2995" s="24" t="s">
        <v>1975</v>
      </c>
      <c r="F2995" s="24" t="s">
        <v>1976</v>
      </c>
      <c r="G2995" s="36">
        <v>41379</v>
      </c>
      <c r="H2995" s="36">
        <v>41379</v>
      </c>
      <c r="I2995" s="12">
        <v>3</v>
      </c>
      <c r="J2995" s="12">
        <v>3</v>
      </c>
      <c r="K2995" s="12">
        <v>3</v>
      </c>
      <c r="L2995" s="24" t="s">
        <v>10597</v>
      </c>
      <c r="M2995" t="str">
        <f>VLOOKUP(LEFT(Incoming_Data[[#This Row],[Object ID]],1),Lookup[#All],2,FALSE)</f>
        <v>Incident</v>
      </c>
      <c r="N2995" s="36">
        <f>IFERROR(VLOOKUP(Incoming_Data[[#This Row],[Object ID]],SP_Data[#All],2,FALSE),"")</f>
        <v>41379</v>
      </c>
      <c r="O2995" s="36">
        <f>IFERROR(VLOOKUP(Incoming_Data[[#This Row],[Object ID]],Finalized_Data[#All],2,FALSE),"")</f>
        <v>41379</v>
      </c>
      <c r="P29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5" s="6">
        <f>IFERROR(DATE(YEAR(Incoming_Data[[#This Row],[Incoming Day]]),MONTH(Incoming_Data[[#This Row],[Incoming Day]]),1),"")</f>
        <v>41365</v>
      </c>
      <c r="R2995" s="3">
        <f>DATE(YEAR(Incoming_Data[[#This Row],[Incoming Day]]),1,1)</f>
        <v>41275</v>
      </c>
      <c r="S2995" s="6">
        <f>IFERROR(DATE(YEAR(Incoming_Data[[#This Row],[Completed Day]]),MONTH(Incoming_Data[[#This Row],[Completed Day]]),1),"")</f>
        <v>41365</v>
      </c>
      <c r="T2995" s="6">
        <f>IFERROR(DATE(YEAR(Incoming_Data[[#This Row],[Confirmed Day]]),MONTH(Incoming_Data[[#This Row],[Confirmed Day]]),1),"")</f>
        <v>41365</v>
      </c>
      <c r="U2995" s="12">
        <f>IF(ISNUMBER(Incoming_Data[[#This Row],[Completed Day]]),1,0)</f>
        <v>1</v>
      </c>
      <c r="V2995" s="12">
        <f>IF(ISNUMBER(Incoming_Data[[#This Row],[Confirmed Day]]),1,0)</f>
        <v>1</v>
      </c>
    </row>
    <row r="2996" spans="2:22" x14ac:dyDescent="0.25">
      <c r="B2996" s="24" t="s">
        <v>36</v>
      </c>
      <c r="C2996" s="24" t="s">
        <v>22</v>
      </c>
      <c r="D2996" s="24" t="s">
        <v>2216</v>
      </c>
      <c r="E2996" s="24" t="s">
        <v>1977</v>
      </c>
      <c r="F2996" s="24" t="s">
        <v>1978</v>
      </c>
      <c r="G2996" s="36">
        <v>41379</v>
      </c>
      <c r="H2996" s="36">
        <v>41379</v>
      </c>
      <c r="I2996" s="12">
        <v>3</v>
      </c>
      <c r="J2996" s="12">
        <v>3</v>
      </c>
      <c r="K2996" s="12">
        <v>3</v>
      </c>
      <c r="L2996" s="24" t="s">
        <v>10597</v>
      </c>
      <c r="M2996" t="str">
        <f>VLOOKUP(LEFT(Incoming_Data[[#This Row],[Object ID]],1),Lookup[#All],2,FALSE)</f>
        <v>Incident</v>
      </c>
      <c r="N2996" s="36">
        <f>IFERROR(VLOOKUP(Incoming_Data[[#This Row],[Object ID]],SP_Data[#All],2,FALSE),"")</f>
        <v>41379</v>
      </c>
      <c r="O2996" s="36">
        <f>IFERROR(VLOOKUP(Incoming_Data[[#This Row],[Object ID]],Finalized_Data[#All],2,FALSE),"")</f>
        <v>41414</v>
      </c>
      <c r="P29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6" s="6">
        <f>IFERROR(DATE(YEAR(Incoming_Data[[#This Row],[Incoming Day]]),MONTH(Incoming_Data[[#This Row],[Incoming Day]]),1),"")</f>
        <v>41365</v>
      </c>
      <c r="R2996" s="3">
        <f>DATE(YEAR(Incoming_Data[[#This Row],[Incoming Day]]),1,1)</f>
        <v>41275</v>
      </c>
      <c r="S2996" s="6">
        <f>IFERROR(DATE(YEAR(Incoming_Data[[#This Row],[Completed Day]]),MONTH(Incoming_Data[[#This Row],[Completed Day]]),1),"")</f>
        <v>41365</v>
      </c>
      <c r="T2996" s="6">
        <f>IFERROR(DATE(YEAR(Incoming_Data[[#This Row],[Confirmed Day]]),MONTH(Incoming_Data[[#This Row],[Confirmed Day]]),1),"")</f>
        <v>41395</v>
      </c>
      <c r="U2996" s="12">
        <f>IF(ISNUMBER(Incoming_Data[[#This Row],[Completed Day]]),1,0)</f>
        <v>1</v>
      </c>
      <c r="V2996" s="12">
        <f>IF(ISNUMBER(Incoming_Data[[#This Row],[Confirmed Day]]),1,0)</f>
        <v>1</v>
      </c>
    </row>
    <row r="2997" spans="2:22" x14ac:dyDescent="0.25">
      <c r="B2997" s="24" t="s">
        <v>36</v>
      </c>
      <c r="C2997" s="24" t="s">
        <v>22</v>
      </c>
      <c r="D2997" s="24" t="s">
        <v>2216</v>
      </c>
      <c r="E2997" s="24" t="s">
        <v>1979</v>
      </c>
      <c r="F2997" s="24" t="s">
        <v>1980</v>
      </c>
      <c r="G2997" s="36">
        <v>41379</v>
      </c>
      <c r="H2997" s="36">
        <v>41379</v>
      </c>
      <c r="I2997" s="12">
        <v>3</v>
      </c>
      <c r="J2997" s="12">
        <v>3</v>
      </c>
      <c r="K2997" s="12">
        <v>3</v>
      </c>
      <c r="L2997" s="24" t="s">
        <v>10597</v>
      </c>
      <c r="M2997" t="str">
        <f>VLOOKUP(LEFT(Incoming_Data[[#This Row],[Object ID]],1),Lookup[#All],2,FALSE)</f>
        <v>Incident</v>
      </c>
      <c r="N2997" s="36">
        <f>IFERROR(VLOOKUP(Incoming_Data[[#This Row],[Object ID]],SP_Data[#All],2,FALSE),"")</f>
        <v>41379</v>
      </c>
      <c r="O2997" s="36">
        <f>IFERROR(VLOOKUP(Incoming_Data[[#This Row],[Object ID]],Finalized_Data[#All],2,FALSE),"")</f>
        <v>41414</v>
      </c>
      <c r="P29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7" s="6">
        <f>IFERROR(DATE(YEAR(Incoming_Data[[#This Row],[Incoming Day]]),MONTH(Incoming_Data[[#This Row],[Incoming Day]]),1),"")</f>
        <v>41365</v>
      </c>
      <c r="R2997" s="3">
        <f>DATE(YEAR(Incoming_Data[[#This Row],[Incoming Day]]),1,1)</f>
        <v>41275</v>
      </c>
      <c r="S2997" s="6">
        <f>IFERROR(DATE(YEAR(Incoming_Data[[#This Row],[Completed Day]]),MONTH(Incoming_Data[[#This Row],[Completed Day]]),1),"")</f>
        <v>41365</v>
      </c>
      <c r="T2997" s="6">
        <f>IFERROR(DATE(YEAR(Incoming_Data[[#This Row],[Confirmed Day]]),MONTH(Incoming_Data[[#This Row],[Confirmed Day]]),1),"")</f>
        <v>41395</v>
      </c>
      <c r="U2997" s="12">
        <f>IF(ISNUMBER(Incoming_Data[[#This Row],[Completed Day]]),1,0)</f>
        <v>1</v>
      </c>
      <c r="V2997" s="12">
        <f>IF(ISNUMBER(Incoming_Data[[#This Row],[Confirmed Day]]),1,0)</f>
        <v>1</v>
      </c>
    </row>
    <row r="2998" spans="2:22" x14ac:dyDescent="0.25">
      <c r="B2998" s="24" t="s">
        <v>36</v>
      </c>
      <c r="C2998" s="24" t="s">
        <v>22</v>
      </c>
      <c r="D2998" s="24" t="s">
        <v>2216</v>
      </c>
      <c r="E2998" s="24" t="s">
        <v>1981</v>
      </c>
      <c r="F2998" s="24" t="s">
        <v>1982</v>
      </c>
      <c r="G2998" s="36">
        <v>41379</v>
      </c>
      <c r="H2998" s="36">
        <v>41379</v>
      </c>
      <c r="I2998" s="12">
        <v>3</v>
      </c>
      <c r="J2998" s="12">
        <v>3</v>
      </c>
      <c r="K2998" s="12">
        <v>3</v>
      </c>
      <c r="L2998" s="24" t="s">
        <v>10597</v>
      </c>
      <c r="M2998" t="str">
        <f>VLOOKUP(LEFT(Incoming_Data[[#This Row],[Object ID]],1),Lookup[#All],2,FALSE)</f>
        <v>Incident</v>
      </c>
      <c r="N2998" s="36">
        <f>IFERROR(VLOOKUP(Incoming_Data[[#This Row],[Object ID]],SP_Data[#All],2,FALSE),"")</f>
        <v>41379</v>
      </c>
      <c r="O2998" s="36">
        <f>IFERROR(VLOOKUP(Incoming_Data[[#This Row],[Object ID]],Finalized_Data[#All],2,FALSE),"")</f>
        <v>41414</v>
      </c>
      <c r="P29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8" s="6">
        <f>IFERROR(DATE(YEAR(Incoming_Data[[#This Row],[Incoming Day]]),MONTH(Incoming_Data[[#This Row],[Incoming Day]]),1),"")</f>
        <v>41365</v>
      </c>
      <c r="R2998" s="3">
        <f>DATE(YEAR(Incoming_Data[[#This Row],[Incoming Day]]),1,1)</f>
        <v>41275</v>
      </c>
      <c r="S2998" s="6">
        <f>IFERROR(DATE(YEAR(Incoming_Data[[#This Row],[Completed Day]]),MONTH(Incoming_Data[[#This Row],[Completed Day]]),1),"")</f>
        <v>41365</v>
      </c>
      <c r="T2998" s="6">
        <f>IFERROR(DATE(YEAR(Incoming_Data[[#This Row],[Confirmed Day]]),MONTH(Incoming_Data[[#This Row],[Confirmed Day]]),1),"")</f>
        <v>41395</v>
      </c>
      <c r="U2998" s="12">
        <f>IF(ISNUMBER(Incoming_Data[[#This Row],[Completed Day]]),1,0)</f>
        <v>1</v>
      </c>
      <c r="V2998" s="12">
        <f>IF(ISNUMBER(Incoming_Data[[#This Row],[Confirmed Day]]),1,0)</f>
        <v>1</v>
      </c>
    </row>
    <row r="2999" spans="2:22" x14ac:dyDescent="0.25">
      <c r="B2999" s="24" t="s">
        <v>36</v>
      </c>
      <c r="C2999" s="24" t="s">
        <v>22</v>
      </c>
      <c r="D2999" s="24" t="s">
        <v>2216</v>
      </c>
      <c r="E2999" s="24" t="s">
        <v>1983</v>
      </c>
      <c r="F2999" s="24" t="s">
        <v>1984</v>
      </c>
      <c r="G2999" s="36">
        <v>41379</v>
      </c>
      <c r="H2999" s="36">
        <v>41379</v>
      </c>
      <c r="I2999" s="12">
        <v>3</v>
      </c>
      <c r="J2999" s="12">
        <v>3</v>
      </c>
      <c r="K2999" s="12">
        <v>3</v>
      </c>
      <c r="L2999" s="24" t="s">
        <v>10597</v>
      </c>
      <c r="M2999" t="str">
        <f>VLOOKUP(LEFT(Incoming_Data[[#This Row],[Object ID]],1),Lookup[#All],2,FALSE)</f>
        <v>Incident</v>
      </c>
      <c r="N2999" s="36">
        <f>IFERROR(VLOOKUP(Incoming_Data[[#This Row],[Object ID]],SP_Data[#All],2,FALSE),"")</f>
        <v>41379</v>
      </c>
      <c r="O2999" s="36">
        <f>IFERROR(VLOOKUP(Incoming_Data[[#This Row],[Object ID]],Finalized_Data[#All],2,FALSE),"")</f>
        <v>41414</v>
      </c>
      <c r="P29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2999" s="6">
        <f>IFERROR(DATE(YEAR(Incoming_Data[[#This Row],[Incoming Day]]),MONTH(Incoming_Data[[#This Row],[Incoming Day]]),1),"")</f>
        <v>41365</v>
      </c>
      <c r="R2999" s="3">
        <f>DATE(YEAR(Incoming_Data[[#This Row],[Incoming Day]]),1,1)</f>
        <v>41275</v>
      </c>
      <c r="S2999" s="6">
        <f>IFERROR(DATE(YEAR(Incoming_Data[[#This Row],[Completed Day]]),MONTH(Incoming_Data[[#This Row],[Completed Day]]),1),"")</f>
        <v>41365</v>
      </c>
      <c r="T2999" s="6">
        <f>IFERROR(DATE(YEAR(Incoming_Data[[#This Row],[Confirmed Day]]),MONTH(Incoming_Data[[#This Row],[Confirmed Day]]),1),"")</f>
        <v>41395</v>
      </c>
      <c r="U2999" s="12">
        <f>IF(ISNUMBER(Incoming_Data[[#This Row],[Completed Day]]),1,0)</f>
        <v>1</v>
      </c>
      <c r="V2999" s="12">
        <f>IF(ISNUMBER(Incoming_Data[[#This Row],[Confirmed Day]]),1,0)</f>
        <v>1</v>
      </c>
    </row>
    <row r="3000" spans="2:22" x14ac:dyDescent="0.25">
      <c r="B3000" s="24" t="s">
        <v>36</v>
      </c>
      <c r="C3000" s="24" t="s">
        <v>22</v>
      </c>
      <c r="D3000" s="24" t="s">
        <v>2216</v>
      </c>
      <c r="E3000" s="24" t="s">
        <v>1985</v>
      </c>
      <c r="F3000" s="24" t="s">
        <v>1986</v>
      </c>
      <c r="G3000" s="36">
        <v>41379</v>
      </c>
      <c r="H3000" s="36">
        <v>41379</v>
      </c>
      <c r="I3000" s="12">
        <v>3</v>
      </c>
      <c r="J3000" s="12">
        <v>3</v>
      </c>
      <c r="K3000" s="12">
        <v>3</v>
      </c>
      <c r="L3000" s="24" t="s">
        <v>10597</v>
      </c>
      <c r="M3000" t="str">
        <f>VLOOKUP(LEFT(Incoming_Data[[#This Row],[Object ID]],1),Lookup[#All],2,FALSE)</f>
        <v>Incident</v>
      </c>
      <c r="N3000" s="36">
        <f>IFERROR(VLOOKUP(Incoming_Data[[#This Row],[Object ID]],SP_Data[#All],2,FALSE),"")</f>
        <v>41379</v>
      </c>
      <c r="O3000" s="36">
        <f>IFERROR(VLOOKUP(Incoming_Data[[#This Row],[Object ID]],Finalized_Data[#All],2,FALSE),"")</f>
        <v>41379</v>
      </c>
      <c r="P30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0" s="6">
        <f>IFERROR(DATE(YEAR(Incoming_Data[[#This Row],[Incoming Day]]),MONTH(Incoming_Data[[#This Row],[Incoming Day]]),1),"")</f>
        <v>41365</v>
      </c>
      <c r="R3000" s="3">
        <f>DATE(YEAR(Incoming_Data[[#This Row],[Incoming Day]]),1,1)</f>
        <v>41275</v>
      </c>
      <c r="S3000" s="6">
        <f>IFERROR(DATE(YEAR(Incoming_Data[[#This Row],[Completed Day]]),MONTH(Incoming_Data[[#This Row],[Completed Day]]),1),"")</f>
        <v>41365</v>
      </c>
      <c r="T3000" s="6">
        <f>IFERROR(DATE(YEAR(Incoming_Data[[#This Row],[Confirmed Day]]),MONTH(Incoming_Data[[#This Row],[Confirmed Day]]),1),"")</f>
        <v>41365</v>
      </c>
      <c r="U3000" s="12">
        <f>IF(ISNUMBER(Incoming_Data[[#This Row],[Completed Day]]),1,0)</f>
        <v>1</v>
      </c>
      <c r="V3000" s="12">
        <f>IF(ISNUMBER(Incoming_Data[[#This Row],[Confirmed Day]]),1,0)</f>
        <v>1</v>
      </c>
    </row>
    <row r="3001" spans="2:22" x14ac:dyDescent="0.25">
      <c r="B3001" s="24" t="s">
        <v>36</v>
      </c>
      <c r="C3001" s="24" t="s">
        <v>22</v>
      </c>
      <c r="D3001" s="24" t="s">
        <v>2216</v>
      </c>
      <c r="E3001" s="24" t="s">
        <v>1987</v>
      </c>
      <c r="F3001" s="24" t="s">
        <v>1988</v>
      </c>
      <c r="G3001" s="36">
        <v>41379</v>
      </c>
      <c r="H3001" s="36">
        <v>41379</v>
      </c>
      <c r="I3001" s="12">
        <v>3</v>
      </c>
      <c r="J3001" s="12">
        <v>3</v>
      </c>
      <c r="K3001" s="12">
        <v>3</v>
      </c>
      <c r="L3001" s="24" t="s">
        <v>10597</v>
      </c>
      <c r="M3001" t="str">
        <f>VLOOKUP(LEFT(Incoming_Data[[#This Row],[Object ID]],1),Lookup[#All],2,FALSE)</f>
        <v>Incident</v>
      </c>
      <c r="N3001" s="36">
        <f>IFERROR(VLOOKUP(Incoming_Data[[#This Row],[Object ID]],SP_Data[#All],2,FALSE),"")</f>
        <v>41379</v>
      </c>
      <c r="O3001" s="36">
        <f>IFERROR(VLOOKUP(Incoming_Data[[#This Row],[Object ID]],Finalized_Data[#All],2,FALSE),"")</f>
        <v>41414</v>
      </c>
      <c r="P30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1" s="6">
        <f>IFERROR(DATE(YEAR(Incoming_Data[[#This Row],[Incoming Day]]),MONTH(Incoming_Data[[#This Row],[Incoming Day]]),1),"")</f>
        <v>41365</v>
      </c>
      <c r="R3001" s="3">
        <f>DATE(YEAR(Incoming_Data[[#This Row],[Incoming Day]]),1,1)</f>
        <v>41275</v>
      </c>
      <c r="S3001" s="6">
        <f>IFERROR(DATE(YEAR(Incoming_Data[[#This Row],[Completed Day]]),MONTH(Incoming_Data[[#This Row],[Completed Day]]),1),"")</f>
        <v>41365</v>
      </c>
      <c r="T3001" s="6">
        <f>IFERROR(DATE(YEAR(Incoming_Data[[#This Row],[Confirmed Day]]),MONTH(Incoming_Data[[#This Row],[Confirmed Day]]),1),"")</f>
        <v>41395</v>
      </c>
      <c r="U3001" s="12">
        <f>IF(ISNUMBER(Incoming_Data[[#This Row],[Completed Day]]),1,0)</f>
        <v>1</v>
      </c>
      <c r="V3001" s="12">
        <f>IF(ISNUMBER(Incoming_Data[[#This Row],[Confirmed Day]]),1,0)</f>
        <v>1</v>
      </c>
    </row>
    <row r="3002" spans="2:22" x14ac:dyDescent="0.25">
      <c r="B3002" s="24" t="s">
        <v>36</v>
      </c>
      <c r="C3002" s="24" t="s">
        <v>22</v>
      </c>
      <c r="D3002" s="24" t="s">
        <v>2216</v>
      </c>
      <c r="E3002" s="24" t="s">
        <v>1989</v>
      </c>
      <c r="F3002" s="24" t="s">
        <v>1990</v>
      </c>
      <c r="G3002" s="36">
        <v>41379</v>
      </c>
      <c r="H3002" s="36">
        <v>41379</v>
      </c>
      <c r="I3002" s="12">
        <v>3</v>
      </c>
      <c r="J3002" s="12">
        <v>3</v>
      </c>
      <c r="K3002" s="12">
        <v>4</v>
      </c>
      <c r="L3002" s="24" t="s">
        <v>10597</v>
      </c>
      <c r="M3002" t="str">
        <f>VLOOKUP(LEFT(Incoming_Data[[#This Row],[Object ID]],1),Lookup[#All],2,FALSE)</f>
        <v>Incident</v>
      </c>
      <c r="N3002" s="36">
        <f>IFERROR(VLOOKUP(Incoming_Data[[#This Row],[Object ID]],SP_Data[#All],2,FALSE),"")</f>
        <v>41379</v>
      </c>
      <c r="O3002" s="36">
        <f>IFERROR(VLOOKUP(Incoming_Data[[#This Row],[Object ID]],Finalized_Data[#All],2,FALSE),"")</f>
        <v>41379</v>
      </c>
      <c r="P30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2" s="6">
        <f>IFERROR(DATE(YEAR(Incoming_Data[[#This Row],[Incoming Day]]),MONTH(Incoming_Data[[#This Row],[Incoming Day]]),1),"")</f>
        <v>41365</v>
      </c>
      <c r="R3002" s="3">
        <f>DATE(YEAR(Incoming_Data[[#This Row],[Incoming Day]]),1,1)</f>
        <v>41275</v>
      </c>
      <c r="S3002" s="6">
        <f>IFERROR(DATE(YEAR(Incoming_Data[[#This Row],[Completed Day]]),MONTH(Incoming_Data[[#This Row],[Completed Day]]),1),"")</f>
        <v>41365</v>
      </c>
      <c r="T3002" s="6">
        <f>IFERROR(DATE(YEAR(Incoming_Data[[#This Row],[Confirmed Day]]),MONTH(Incoming_Data[[#This Row],[Confirmed Day]]),1),"")</f>
        <v>41365</v>
      </c>
      <c r="U3002" s="12">
        <f>IF(ISNUMBER(Incoming_Data[[#This Row],[Completed Day]]),1,0)</f>
        <v>1</v>
      </c>
      <c r="V3002" s="12">
        <f>IF(ISNUMBER(Incoming_Data[[#This Row],[Confirmed Day]]),1,0)</f>
        <v>1</v>
      </c>
    </row>
    <row r="3003" spans="2:22" x14ac:dyDescent="0.25">
      <c r="B3003" s="24" t="s">
        <v>36</v>
      </c>
      <c r="C3003" s="24" t="s">
        <v>22</v>
      </c>
      <c r="D3003" s="24" t="s">
        <v>2216</v>
      </c>
      <c r="E3003" s="24" t="s">
        <v>1991</v>
      </c>
      <c r="F3003" s="24" t="s">
        <v>1992</v>
      </c>
      <c r="G3003" s="36">
        <v>41379</v>
      </c>
      <c r="H3003" s="36">
        <v>41379</v>
      </c>
      <c r="I3003" s="12">
        <v>3</v>
      </c>
      <c r="J3003" s="12">
        <v>3</v>
      </c>
      <c r="K3003" s="12">
        <v>3</v>
      </c>
      <c r="L3003" s="24" t="s">
        <v>10597</v>
      </c>
      <c r="M3003" t="str">
        <f>VLOOKUP(LEFT(Incoming_Data[[#This Row],[Object ID]],1),Lookup[#All],2,FALSE)</f>
        <v>Incident</v>
      </c>
      <c r="N3003" s="36">
        <f>IFERROR(VLOOKUP(Incoming_Data[[#This Row],[Object ID]],SP_Data[#All],2,FALSE),"")</f>
        <v>41379</v>
      </c>
      <c r="O3003" s="36">
        <f>IFERROR(VLOOKUP(Incoming_Data[[#This Row],[Object ID]],Finalized_Data[#All],2,FALSE),"")</f>
        <v>41379</v>
      </c>
      <c r="P30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3" s="6">
        <f>IFERROR(DATE(YEAR(Incoming_Data[[#This Row],[Incoming Day]]),MONTH(Incoming_Data[[#This Row],[Incoming Day]]),1),"")</f>
        <v>41365</v>
      </c>
      <c r="R3003" s="3">
        <f>DATE(YEAR(Incoming_Data[[#This Row],[Incoming Day]]),1,1)</f>
        <v>41275</v>
      </c>
      <c r="S3003" s="6">
        <f>IFERROR(DATE(YEAR(Incoming_Data[[#This Row],[Completed Day]]),MONTH(Incoming_Data[[#This Row],[Completed Day]]),1),"")</f>
        <v>41365</v>
      </c>
      <c r="T3003" s="6">
        <f>IFERROR(DATE(YEAR(Incoming_Data[[#This Row],[Confirmed Day]]),MONTH(Incoming_Data[[#This Row],[Confirmed Day]]),1),"")</f>
        <v>41365</v>
      </c>
      <c r="U3003" s="12">
        <f>IF(ISNUMBER(Incoming_Data[[#This Row],[Completed Day]]),1,0)</f>
        <v>1</v>
      </c>
      <c r="V3003" s="12">
        <f>IF(ISNUMBER(Incoming_Data[[#This Row],[Confirmed Day]]),1,0)</f>
        <v>1</v>
      </c>
    </row>
    <row r="3004" spans="2:22" x14ac:dyDescent="0.25">
      <c r="B3004" s="24" t="s">
        <v>36</v>
      </c>
      <c r="C3004" s="24" t="s">
        <v>22</v>
      </c>
      <c r="D3004" s="24" t="s">
        <v>2216</v>
      </c>
      <c r="E3004" s="24" t="s">
        <v>1993</v>
      </c>
      <c r="F3004" s="24" t="s">
        <v>1994</v>
      </c>
      <c r="G3004" s="36">
        <v>41379</v>
      </c>
      <c r="H3004" s="36">
        <v>41379</v>
      </c>
      <c r="I3004" s="12">
        <v>3</v>
      </c>
      <c r="J3004" s="12">
        <v>3</v>
      </c>
      <c r="K3004" s="12">
        <v>3</v>
      </c>
      <c r="L3004" s="24" t="s">
        <v>10597</v>
      </c>
      <c r="M3004" t="str">
        <f>VLOOKUP(LEFT(Incoming_Data[[#This Row],[Object ID]],1),Lookup[#All],2,FALSE)</f>
        <v>Incident</v>
      </c>
      <c r="N3004" s="36">
        <f>IFERROR(VLOOKUP(Incoming_Data[[#This Row],[Object ID]],SP_Data[#All],2,FALSE),"")</f>
        <v>41379</v>
      </c>
      <c r="O3004" s="36">
        <f>IFERROR(VLOOKUP(Incoming_Data[[#This Row],[Object ID]],Finalized_Data[#All],2,FALSE),"")</f>
        <v>41379</v>
      </c>
      <c r="P30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4" s="6">
        <f>IFERROR(DATE(YEAR(Incoming_Data[[#This Row],[Incoming Day]]),MONTH(Incoming_Data[[#This Row],[Incoming Day]]),1),"")</f>
        <v>41365</v>
      </c>
      <c r="R3004" s="3">
        <f>DATE(YEAR(Incoming_Data[[#This Row],[Incoming Day]]),1,1)</f>
        <v>41275</v>
      </c>
      <c r="S3004" s="6">
        <f>IFERROR(DATE(YEAR(Incoming_Data[[#This Row],[Completed Day]]),MONTH(Incoming_Data[[#This Row],[Completed Day]]),1),"")</f>
        <v>41365</v>
      </c>
      <c r="T3004" s="6">
        <f>IFERROR(DATE(YEAR(Incoming_Data[[#This Row],[Confirmed Day]]),MONTH(Incoming_Data[[#This Row],[Confirmed Day]]),1),"")</f>
        <v>41365</v>
      </c>
      <c r="U3004" s="12">
        <f>IF(ISNUMBER(Incoming_Data[[#This Row],[Completed Day]]),1,0)</f>
        <v>1</v>
      </c>
      <c r="V3004" s="12">
        <f>IF(ISNUMBER(Incoming_Data[[#This Row],[Confirmed Day]]),1,0)</f>
        <v>1</v>
      </c>
    </row>
    <row r="3005" spans="2:22" x14ac:dyDescent="0.25">
      <c r="B3005" s="24" t="s">
        <v>36</v>
      </c>
      <c r="C3005" s="24" t="s">
        <v>22</v>
      </c>
      <c r="D3005" s="24" t="s">
        <v>2216</v>
      </c>
      <c r="E3005" s="24" t="s">
        <v>1995</v>
      </c>
      <c r="F3005" s="24" t="s">
        <v>1996</v>
      </c>
      <c r="G3005" s="36">
        <v>41379</v>
      </c>
      <c r="H3005" s="36">
        <v>41379</v>
      </c>
      <c r="I3005" s="12">
        <v>3</v>
      </c>
      <c r="J3005" s="12">
        <v>3</v>
      </c>
      <c r="K3005" s="12">
        <v>3</v>
      </c>
      <c r="L3005" s="24" t="s">
        <v>10597</v>
      </c>
      <c r="M3005" t="str">
        <f>VLOOKUP(LEFT(Incoming_Data[[#This Row],[Object ID]],1),Lookup[#All],2,FALSE)</f>
        <v>Incident</v>
      </c>
      <c r="N3005" s="36">
        <f>IFERROR(VLOOKUP(Incoming_Data[[#This Row],[Object ID]],SP_Data[#All],2,FALSE),"")</f>
        <v>41379</v>
      </c>
      <c r="O3005" s="36">
        <f>IFERROR(VLOOKUP(Incoming_Data[[#This Row],[Object ID]],Finalized_Data[#All],2,FALSE),"")</f>
        <v>41379</v>
      </c>
      <c r="P30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5" s="6">
        <f>IFERROR(DATE(YEAR(Incoming_Data[[#This Row],[Incoming Day]]),MONTH(Incoming_Data[[#This Row],[Incoming Day]]),1),"")</f>
        <v>41365</v>
      </c>
      <c r="R3005" s="3">
        <f>DATE(YEAR(Incoming_Data[[#This Row],[Incoming Day]]),1,1)</f>
        <v>41275</v>
      </c>
      <c r="S3005" s="6">
        <f>IFERROR(DATE(YEAR(Incoming_Data[[#This Row],[Completed Day]]),MONTH(Incoming_Data[[#This Row],[Completed Day]]),1),"")</f>
        <v>41365</v>
      </c>
      <c r="T3005" s="6">
        <f>IFERROR(DATE(YEAR(Incoming_Data[[#This Row],[Confirmed Day]]),MONTH(Incoming_Data[[#This Row],[Confirmed Day]]),1),"")</f>
        <v>41365</v>
      </c>
      <c r="U3005" s="12">
        <f>IF(ISNUMBER(Incoming_Data[[#This Row],[Completed Day]]),1,0)</f>
        <v>1</v>
      </c>
      <c r="V3005" s="12">
        <f>IF(ISNUMBER(Incoming_Data[[#This Row],[Confirmed Day]]),1,0)</f>
        <v>1</v>
      </c>
    </row>
    <row r="3006" spans="2:22" x14ac:dyDescent="0.25">
      <c r="B3006" s="24" t="s">
        <v>36</v>
      </c>
      <c r="C3006" s="24" t="s">
        <v>22</v>
      </c>
      <c r="D3006" s="24" t="s">
        <v>2216</v>
      </c>
      <c r="E3006" s="24" t="s">
        <v>1997</v>
      </c>
      <c r="F3006" s="24" t="s">
        <v>888</v>
      </c>
      <c r="G3006" s="36">
        <v>41379</v>
      </c>
      <c r="H3006" s="36">
        <v>41379</v>
      </c>
      <c r="I3006" s="12">
        <v>3</v>
      </c>
      <c r="J3006" s="12">
        <v>3</v>
      </c>
      <c r="K3006" s="12">
        <v>3</v>
      </c>
      <c r="L3006" s="24" t="s">
        <v>10597</v>
      </c>
      <c r="M3006" t="str">
        <f>VLOOKUP(LEFT(Incoming_Data[[#This Row],[Object ID]],1),Lookup[#All],2,FALSE)</f>
        <v>Incident</v>
      </c>
      <c r="N3006" s="36">
        <f>IFERROR(VLOOKUP(Incoming_Data[[#This Row],[Object ID]],SP_Data[#All],2,FALSE),"")</f>
        <v>41379</v>
      </c>
      <c r="O3006" s="36">
        <f>IFERROR(VLOOKUP(Incoming_Data[[#This Row],[Object ID]],Finalized_Data[#All],2,FALSE),"")</f>
        <v>41379</v>
      </c>
      <c r="P30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6" s="6">
        <f>IFERROR(DATE(YEAR(Incoming_Data[[#This Row],[Incoming Day]]),MONTH(Incoming_Data[[#This Row],[Incoming Day]]),1),"")</f>
        <v>41365</v>
      </c>
      <c r="R3006" s="3">
        <f>DATE(YEAR(Incoming_Data[[#This Row],[Incoming Day]]),1,1)</f>
        <v>41275</v>
      </c>
      <c r="S3006" s="6">
        <f>IFERROR(DATE(YEAR(Incoming_Data[[#This Row],[Completed Day]]),MONTH(Incoming_Data[[#This Row],[Completed Day]]),1),"")</f>
        <v>41365</v>
      </c>
      <c r="T3006" s="6">
        <f>IFERROR(DATE(YEAR(Incoming_Data[[#This Row],[Confirmed Day]]),MONTH(Incoming_Data[[#This Row],[Confirmed Day]]),1),"")</f>
        <v>41365</v>
      </c>
      <c r="U3006" s="12">
        <f>IF(ISNUMBER(Incoming_Data[[#This Row],[Completed Day]]),1,0)</f>
        <v>1</v>
      </c>
      <c r="V3006" s="12">
        <f>IF(ISNUMBER(Incoming_Data[[#This Row],[Confirmed Day]]),1,0)</f>
        <v>1</v>
      </c>
    </row>
    <row r="3007" spans="2:22" x14ac:dyDescent="0.25">
      <c r="B3007" s="24" t="s">
        <v>36</v>
      </c>
      <c r="C3007" s="24" t="s">
        <v>22</v>
      </c>
      <c r="D3007" s="24" t="s">
        <v>2216</v>
      </c>
      <c r="E3007" s="24" t="s">
        <v>1998</v>
      </c>
      <c r="F3007" s="24" t="s">
        <v>1999</v>
      </c>
      <c r="G3007" s="36">
        <v>41379</v>
      </c>
      <c r="H3007" s="36">
        <v>41379</v>
      </c>
      <c r="I3007" s="12">
        <v>3</v>
      </c>
      <c r="J3007" s="12">
        <v>3</v>
      </c>
      <c r="K3007" s="12">
        <v>3</v>
      </c>
      <c r="L3007" s="24" t="s">
        <v>10597</v>
      </c>
      <c r="M3007" t="str">
        <f>VLOOKUP(LEFT(Incoming_Data[[#This Row],[Object ID]],1),Lookup[#All],2,FALSE)</f>
        <v>Incident</v>
      </c>
      <c r="N3007" s="36">
        <f>IFERROR(VLOOKUP(Incoming_Data[[#This Row],[Object ID]],SP_Data[#All],2,FALSE),"")</f>
        <v>41379</v>
      </c>
      <c r="O3007" s="36">
        <f>IFERROR(VLOOKUP(Incoming_Data[[#This Row],[Object ID]],Finalized_Data[#All],2,FALSE),"")</f>
        <v>41414</v>
      </c>
      <c r="P30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7" s="6">
        <f>IFERROR(DATE(YEAR(Incoming_Data[[#This Row],[Incoming Day]]),MONTH(Incoming_Data[[#This Row],[Incoming Day]]),1),"")</f>
        <v>41365</v>
      </c>
      <c r="R3007" s="3">
        <f>DATE(YEAR(Incoming_Data[[#This Row],[Incoming Day]]),1,1)</f>
        <v>41275</v>
      </c>
      <c r="S3007" s="6">
        <f>IFERROR(DATE(YEAR(Incoming_Data[[#This Row],[Completed Day]]),MONTH(Incoming_Data[[#This Row],[Completed Day]]),1),"")</f>
        <v>41365</v>
      </c>
      <c r="T3007" s="6">
        <f>IFERROR(DATE(YEAR(Incoming_Data[[#This Row],[Confirmed Day]]),MONTH(Incoming_Data[[#This Row],[Confirmed Day]]),1),"")</f>
        <v>41395</v>
      </c>
      <c r="U3007" s="12">
        <f>IF(ISNUMBER(Incoming_Data[[#This Row],[Completed Day]]),1,0)</f>
        <v>1</v>
      </c>
      <c r="V3007" s="12">
        <f>IF(ISNUMBER(Incoming_Data[[#This Row],[Confirmed Day]]),1,0)</f>
        <v>1</v>
      </c>
    </row>
    <row r="3008" spans="2:22" x14ac:dyDescent="0.25">
      <c r="B3008" s="24" t="s">
        <v>36</v>
      </c>
      <c r="C3008" s="24" t="s">
        <v>22</v>
      </c>
      <c r="D3008" s="24" t="s">
        <v>2216</v>
      </c>
      <c r="E3008" s="24" t="s">
        <v>2000</v>
      </c>
      <c r="F3008" s="24" t="s">
        <v>2001</v>
      </c>
      <c r="G3008" s="36">
        <v>41379</v>
      </c>
      <c r="H3008" s="36">
        <v>41379</v>
      </c>
      <c r="I3008" s="12">
        <v>3</v>
      </c>
      <c r="J3008" s="12">
        <v>3</v>
      </c>
      <c r="K3008" s="12">
        <v>3</v>
      </c>
      <c r="L3008" s="24" t="s">
        <v>10597</v>
      </c>
      <c r="M3008" t="str">
        <f>VLOOKUP(LEFT(Incoming_Data[[#This Row],[Object ID]],1),Lookup[#All],2,FALSE)</f>
        <v>Incident</v>
      </c>
      <c r="N3008" s="36">
        <f>IFERROR(VLOOKUP(Incoming_Data[[#This Row],[Object ID]],SP_Data[#All],2,FALSE),"")</f>
        <v>41379</v>
      </c>
      <c r="O3008" s="36">
        <f>IFERROR(VLOOKUP(Incoming_Data[[#This Row],[Object ID]],Finalized_Data[#All],2,FALSE),"")</f>
        <v>41414</v>
      </c>
      <c r="P30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8" s="6">
        <f>IFERROR(DATE(YEAR(Incoming_Data[[#This Row],[Incoming Day]]),MONTH(Incoming_Data[[#This Row],[Incoming Day]]),1),"")</f>
        <v>41365</v>
      </c>
      <c r="R3008" s="3">
        <f>DATE(YEAR(Incoming_Data[[#This Row],[Incoming Day]]),1,1)</f>
        <v>41275</v>
      </c>
      <c r="S3008" s="6">
        <f>IFERROR(DATE(YEAR(Incoming_Data[[#This Row],[Completed Day]]),MONTH(Incoming_Data[[#This Row],[Completed Day]]),1),"")</f>
        <v>41365</v>
      </c>
      <c r="T3008" s="6">
        <f>IFERROR(DATE(YEAR(Incoming_Data[[#This Row],[Confirmed Day]]),MONTH(Incoming_Data[[#This Row],[Confirmed Day]]),1),"")</f>
        <v>41395</v>
      </c>
      <c r="U3008" s="12">
        <f>IF(ISNUMBER(Incoming_Data[[#This Row],[Completed Day]]),1,0)</f>
        <v>1</v>
      </c>
      <c r="V3008" s="12">
        <f>IF(ISNUMBER(Incoming_Data[[#This Row],[Confirmed Day]]),1,0)</f>
        <v>1</v>
      </c>
    </row>
    <row r="3009" spans="2:22" x14ac:dyDescent="0.25">
      <c r="B3009" s="24" t="s">
        <v>36</v>
      </c>
      <c r="C3009" s="24" t="s">
        <v>22</v>
      </c>
      <c r="D3009" s="24" t="s">
        <v>2216</v>
      </c>
      <c r="E3009" s="24" t="s">
        <v>2002</v>
      </c>
      <c r="F3009" s="24" t="s">
        <v>2003</v>
      </c>
      <c r="G3009" s="36">
        <v>41379</v>
      </c>
      <c r="H3009" s="36">
        <v>41379</v>
      </c>
      <c r="I3009" s="12">
        <v>3</v>
      </c>
      <c r="J3009" s="12">
        <v>3</v>
      </c>
      <c r="K3009" s="12">
        <v>3</v>
      </c>
      <c r="L3009" s="24" t="s">
        <v>10597</v>
      </c>
      <c r="M3009" t="str">
        <f>VLOOKUP(LEFT(Incoming_Data[[#This Row],[Object ID]],1),Lookup[#All],2,FALSE)</f>
        <v>Incident</v>
      </c>
      <c r="N3009" s="36">
        <f>IFERROR(VLOOKUP(Incoming_Data[[#This Row],[Object ID]],SP_Data[#All],2,FALSE),"")</f>
        <v>41379</v>
      </c>
      <c r="O3009" s="36">
        <f>IFERROR(VLOOKUP(Incoming_Data[[#This Row],[Object ID]],Finalized_Data[#All],2,FALSE),"")</f>
        <v>41414</v>
      </c>
      <c r="P30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09" s="6">
        <f>IFERROR(DATE(YEAR(Incoming_Data[[#This Row],[Incoming Day]]),MONTH(Incoming_Data[[#This Row],[Incoming Day]]),1),"")</f>
        <v>41365</v>
      </c>
      <c r="R3009" s="3">
        <f>DATE(YEAR(Incoming_Data[[#This Row],[Incoming Day]]),1,1)</f>
        <v>41275</v>
      </c>
      <c r="S3009" s="6">
        <f>IFERROR(DATE(YEAR(Incoming_Data[[#This Row],[Completed Day]]),MONTH(Incoming_Data[[#This Row],[Completed Day]]),1),"")</f>
        <v>41365</v>
      </c>
      <c r="T3009" s="6">
        <f>IFERROR(DATE(YEAR(Incoming_Data[[#This Row],[Confirmed Day]]),MONTH(Incoming_Data[[#This Row],[Confirmed Day]]),1),"")</f>
        <v>41395</v>
      </c>
      <c r="U3009" s="12">
        <f>IF(ISNUMBER(Incoming_Data[[#This Row],[Completed Day]]),1,0)</f>
        <v>1</v>
      </c>
      <c r="V3009" s="12">
        <f>IF(ISNUMBER(Incoming_Data[[#This Row],[Confirmed Day]]),1,0)</f>
        <v>1</v>
      </c>
    </row>
    <row r="3010" spans="2:22" x14ac:dyDescent="0.25">
      <c r="B3010" s="24" t="s">
        <v>36</v>
      </c>
      <c r="C3010" s="24" t="s">
        <v>22</v>
      </c>
      <c r="D3010" s="24" t="s">
        <v>2216</v>
      </c>
      <c r="E3010" s="24" t="s">
        <v>2004</v>
      </c>
      <c r="F3010" s="24" t="s">
        <v>2005</v>
      </c>
      <c r="G3010" s="36">
        <v>41379</v>
      </c>
      <c r="H3010" s="36">
        <v>41379</v>
      </c>
      <c r="I3010" s="12">
        <v>3</v>
      </c>
      <c r="J3010" s="12">
        <v>3</v>
      </c>
      <c r="K3010" s="12">
        <v>4</v>
      </c>
      <c r="L3010" s="24" t="s">
        <v>10597</v>
      </c>
      <c r="M3010" t="str">
        <f>VLOOKUP(LEFT(Incoming_Data[[#This Row],[Object ID]],1),Lookup[#All],2,FALSE)</f>
        <v>Incident</v>
      </c>
      <c r="N3010" s="36">
        <f>IFERROR(VLOOKUP(Incoming_Data[[#This Row],[Object ID]],SP_Data[#All],2,FALSE),"")</f>
        <v>41379</v>
      </c>
      <c r="O3010" s="36">
        <f>IFERROR(VLOOKUP(Incoming_Data[[#This Row],[Object ID]],Finalized_Data[#All],2,FALSE),"")</f>
        <v>41379</v>
      </c>
      <c r="P30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0" s="6">
        <f>IFERROR(DATE(YEAR(Incoming_Data[[#This Row],[Incoming Day]]),MONTH(Incoming_Data[[#This Row],[Incoming Day]]),1),"")</f>
        <v>41365</v>
      </c>
      <c r="R3010" s="3">
        <f>DATE(YEAR(Incoming_Data[[#This Row],[Incoming Day]]),1,1)</f>
        <v>41275</v>
      </c>
      <c r="S3010" s="6">
        <f>IFERROR(DATE(YEAR(Incoming_Data[[#This Row],[Completed Day]]),MONTH(Incoming_Data[[#This Row],[Completed Day]]),1),"")</f>
        <v>41365</v>
      </c>
      <c r="T3010" s="6">
        <f>IFERROR(DATE(YEAR(Incoming_Data[[#This Row],[Confirmed Day]]),MONTH(Incoming_Data[[#This Row],[Confirmed Day]]),1),"")</f>
        <v>41365</v>
      </c>
      <c r="U3010" s="12">
        <f>IF(ISNUMBER(Incoming_Data[[#This Row],[Completed Day]]),1,0)</f>
        <v>1</v>
      </c>
      <c r="V3010" s="12">
        <f>IF(ISNUMBER(Incoming_Data[[#This Row],[Confirmed Day]]),1,0)</f>
        <v>1</v>
      </c>
    </row>
    <row r="3011" spans="2:22" x14ac:dyDescent="0.25">
      <c r="B3011" s="24" t="s">
        <v>36</v>
      </c>
      <c r="C3011" s="24" t="s">
        <v>22</v>
      </c>
      <c r="D3011" s="24" t="s">
        <v>2216</v>
      </c>
      <c r="E3011" s="24" t="s">
        <v>2006</v>
      </c>
      <c r="F3011" s="24" t="s">
        <v>2007</v>
      </c>
      <c r="G3011" s="36">
        <v>41379</v>
      </c>
      <c r="H3011" s="36">
        <v>41379</v>
      </c>
      <c r="I3011" s="12">
        <v>3</v>
      </c>
      <c r="J3011" s="12">
        <v>3</v>
      </c>
      <c r="K3011" s="12">
        <v>3</v>
      </c>
      <c r="L3011" s="24" t="s">
        <v>10597</v>
      </c>
      <c r="M3011" t="str">
        <f>VLOOKUP(LEFT(Incoming_Data[[#This Row],[Object ID]],1),Lookup[#All],2,FALSE)</f>
        <v>Incident</v>
      </c>
      <c r="N3011" s="36">
        <f>IFERROR(VLOOKUP(Incoming_Data[[#This Row],[Object ID]],SP_Data[#All],2,FALSE),"")</f>
        <v>41379</v>
      </c>
      <c r="O3011" s="36">
        <f>IFERROR(VLOOKUP(Incoming_Data[[#This Row],[Object ID]],Finalized_Data[#All],2,FALSE),"")</f>
        <v>41414</v>
      </c>
      <c r="P30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1" s="6">
        <f>IFERROR(DATE(YEAR(Incoming_Data[[#This Row],[Incoming Day]]),MONTH(Incoming_Data[[#This Row],[Incoming Day]]),1),"")</f>
        <v>41365</v>
      </c>
      <c r="R3011" s="3">
        <f>DATE(YEAR(Incoming_Data[[#This Row],[Incoming Day]]),1,1)</f>
        <v>41275</v>
      </c>
      <c r="S3011" s="6">
        <f>IFERROR(DATE(YEAR(Incoming_Data[[#This Row],[Completed Day]]),MONTH(Incoming_Data[[#This Row],[Completed Day]]),1),"")</f>
        <v>41365</v>
      </c>
      <c r="T3011" s="6">
        <f>IFERROR(DATE(YEAR(Incoming_Data[[#This Row],[Confirmed Day]]),MONTH(Incoming_Data[[#This Row],[Confirmed Day]]),1),"")</f>
        <v>41395</v>
      </c>
      <c r="U3011" s="12">
        <f>IF(ISNUMBER(Incoming_Data[[#This Row],[Completed Day]]),1,0)</f>
        <v>1</v>
      </c>
      <c r="V3011" s="12">
        <f>IF(ISNUMBER(Incoming_Data[[#This Row],[Confirmed Day]]),1,0)</f>
        <v>1</v>
      </c>
    </row>
    <row r="3012" spans="2:22" x14ac:dyDescent="0.25">
      <c r="B3012" s="24" t="s">
        <v>36</v>
      </c>
      <c r="C3012" s="24" t="s">
        <v>22</v>
      </c>
      <c r="D3012" s="24" t="s">
        <v>2216</v>
      </c>
      <c r="E3012" s="24" t="s">
        <v>2008</v>
      </c>
      <c r="F3012" s="24" t="s">
        <v>2009</v>
      </c>
      <c r="G3012" s="36">
        <v>41379</v>
      </c>
      <c r="H3012" s="36">
        <v>41379</v>
      </c>
      <c r="I3012" s="12">
        <v>3</v>
      </c>
      <c r="J3012" s="12">
        <v>3</v>
      </c>
      <c r="K3012" s="12">
        <v>3</v>
      </c>
      <c r="L3012" s="24" t="s">
        <v>10597</v>
      </c>
      <c r="M3012" t="str">
        <f>VLOOKUP(LEFT(Incoming_Data[[#This Row],[Object ID]],1),Lookup[#All],2,FALSE)</f>
        <v>Incident</v>
      </c>
      <c r="N3012" s="36">
        <f>IFERROR(VLOOKUP(Incoming_Data[[#This Row],[Object ID]],SP_Data[#All],2,FALSE),"")</f>
        <v>41379</v>
      </c>
      <c r="O3012" s="36">
        <f>IFERROR(VLOOKUP(Incoming_Data[[#This Row],[Object ID]],Finalized_Data[#All],2,FALSE),"")</f>
        <v>41379</v>
      </c>
      <c r="P30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2" s="6">
        <f>IFERROR(DATE(YEAR(Incoming_Data[[#This Row],[Incoming Day]]),MONTH(Incoming_Data[[#This Row],[Incoming Day]]),1),"")</f>
        <v>41365</v>
      </c>
      <c r="R3012" s="3">
        <f>DATE(YEAR(Incoming_Data[[#This Row],[Incoming Day]]),1,1)</f>
        <v>41275</v>
      </c>
      <c r="S3012" s="6">
        <f>IFERROR(DATE(YEAR(Incoming_Data[[#This Row],[Completed Day]]),MONTH(Incoming_Data[[#This Row],[Completed Day]]),1),"")</f>
        <v>41365</v>
      </c>
      <c r="T3012" s="6">
        <f>IFERROR(DATE(YEAR(Incoming_Data[[#This Row],[Confirmed Day]]),MONTH(Incoming_Data[[#This Row],[Confirmed Day]]),1),"")</f>
        <v>41365</v>
      </c>
      <c r="U3012" s="12">
        <f>IF(ISNUMBER(Incoming_Data[[#This Row],[Completed Day]]),1,0)</f>
        <v>1</v>
      </c>
      <c r="V3012" s="12">
        <f>IF(ISNUMBER(Incoming_Data[[#This Row],[Confirmed Day]]),1,0)</f>
        <v>1</v>
      </c>
    </row>
    <row r="3013" spans="2:22" x14ac:dyDescent="0.25">
      <c r="B3013" s="24" t="s">
        <v>36</v>
      </c>
      <c r="C3013" s="24" t="s">
        <v>22</v>
      </c>
      <c r="D3013" s="24" t="s">
        <v>2216</v>
      </c>
      <c r="E3013" s="24" t="s">
        <v>2010</v>
      </c>
      <c r="F3013" s="24" t="s">
        <v>2011</v>
      </c>
      <c r="G3013" s="36">
        <v>41379</v>
      </c>
      <c r="H3013" s="36">
        <v>41379</v>
      </c>
      <c r="I3013" s="12">
        <v>3</v>
      </c>
      <c r="J3013" s="12">
        <v>3</v>
      </c>
      <c r="K3013" s="12">
        <v>3</v>
      </c>
      <c r="L3013" s="24" t="s">
        <v>10597</v>
      </c>
      <c r="M3013" t="str">
        <f>VLOOKUP(LEFT(Incoming_Data[[#This Row],[Object ID]],1),Lookup[#All],2,FALSE)</f>
        <v>Incident</v>
      </c>
      <c r="N3013" s="36">
        <f>IFERROR(VLOOKUP(Incoming_Data[[#This Row],[Object ID]],SP_Data[#All],2,FALSE),"")</f>
        <v>41379</v>
      </c>
      <c r="O3013" s="36">
        <f>IFERROR(VLOOKUP(Incoming_Data[[#This Row],[Object ID]],Finalized_Data[#All],2,FALSE),"")</f>
        <v>41379</v>
      </c>
      <c r="P30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3" s="6">
        <f>IFERROR(DATE(YEAR(Incoming_Data[[#This Row],[Incoming Day]]),MONTH(Incoming_Data[[#This Row],[Incoming Day]]),1),"")</f>
        <v>41365</v>
      </c>
      <c r="R3013" s="3">
        <f>DATE(YEAR(Incoming_Data[[#This Row],[Incoming Day]]),1,1)</f>
        <v>41275</v>
      </c>
      <c r="S3013" s="6">
        <f>IFERROR(DATE(YEAR(Incoming_Data[[#This Row],[Completed Day]]),MONTH(Incoming_Data[[#This Row],[Completed Day]]),1),"")</f>
        <v>41365</v>
      </c>
      <c r="T3013" s="6">
        <f>IFERROR(DATE(YEAR(Incoming_Data[[#This Row],[Confirmed Day]]),MONTH(Incoming_Data[[#This Row],[Confirmed Day]]),1),"")</f>
        <v>41365</v>
      </c>
      <c r="U3013" s="12">
        <f>IF(ISNUMBER(Incoming_Data[[#This Row],[Completed Day]]),1,0)</f>
        <v>1</v>
      </c>
      <c r="V3013" s="12">
        <f>IF(ISNUMBER(Incoming_Data[[#This Row],[Confirmed Day]]),1,0)</f>
        <v>1</v>
      </c>
    </row>
    <row r="3014" spans="2:22" x14ac:dyDescent="0.25">
      <c r="B3014" s="24" t="s">
        <v>36</v>
      </c>
      <c r="C3014" s="24" t="s">
        <v>22</v>
      </c>
      <c r="D3014" s="24" t="s">
        <v>2216</v>
      </c>
      <c r="E3014" s="24" t="s">
        <v>2012</v>
      </c>
      <c r="F3014" s="24" t="s">
        <v>2013</v>
      </c>
      <c r="G3014" s="36">
        <v>41379</v>
      </c>
      <c r="H3014" s="36">
        <v>41379</v>
      </c>
      <c r="I3014" s="12">
        <v>3</v>
      </c>
      <c r="J3014" s="12">
        <v>3</v>
      </c>
      <c r="K3014" s="12">
        <v>3</v>
      </c>
      <c r="L3014" s="24" t="s">
        <v>10597</v>
      </c>
      <c r="M3014" t="str">
        <f>VLOOKUP(LEFT(Incoming_Data[[#This Row],[Object ID]],1),Lookup[#All],2,FALSE)</f>
        <v>Incident</v>
      </c>
      <c r="N3014" s="36">
        <f>IFERROR(VLOOKUP(Incoming_Data[[#This Row],[Object ID]],SP_Data[#All],2,FALSE),"")</f>
        <v>41379</v>
      </c>
      <c r="O3014" s="36">
        <f>IFERROR(VLOOKUP(Incoming_Data[[#This Row],[Object ID]],Finalized_Data[#All],2,FALSE),"")</f>
        <v>41414</v>
      </c>
      <c r="P30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4" s="6">
        <f>IFERROR(DATE(YEAR(Incoming_Data[[#This Row],[Incoming Day]]),MONTH(Incoming_Data[[#This Row],[Incoming Day]]),1),"")</f>
        <v>41365</v>
      </c>
      <c r="R3014" s="3">
        <f>DATE(YEAR(Incoming_Data[[#This Row],[Incoming Day]]),1,1)</f>
        <v>41275</v>
      </c>
      <c r="S3014" s="6">
        <f>IFERROR(DATE(YEAR(Incoming_Data[[#This Row],[Completed Day]]),MONTH(Incoming_Data[[#This Row],[Completed Day]]),1),"")</f>
        <v>41365</v>
      </c>
      <c r="T3014" s="6">
        <f>IFERROR(DATE(YEAR(Incoming_Data[[#This Row],[Confirmed Day]]),MONTH(Incoming_Data[[#This Row],[Confirmed Day]]),1),"")</f>
        <v>41395</v>
      </c>
      <c r="U3014" s="12">
        <f>IF(ISNUMBER(Incoming_Data[[#This Row],[Completed Day]]),1,0)</f>
        <v>1</v>
      </c>
      <c r="V3014" s="12">
        <f>IF(ISNUMBER(Incoming_Data[[#This Row],[Confirmed Day]]),1,0)</f>
        <v>1</v>
      </c>
    </row>
    <row r="3015" spans="2:22" x14ac:dyDescent="0.25">
      <c r="B3015" s="24" t="s">
        <v>36</v>
      </c>
      <c r="C3015" s="24" t="s">
        <v>22</v>
      </c>
      <c r="D3015" s="24" t="s">
        <v>2216</v>
      </c>
      <c r="E3015" s="24" t="s">
        <v>2014</v>
      </c>
      <c r="F3015" s="24" t="s">
        <v>2015</v>
      </c>
      <c r="G3015" s="36">
        <v>41379</v>
      </c>
      <c r="H3015" s="36">
        <v>41379</v>
      </c>
      <c r="I3015" s="12">
        <v>3</v>
      </c>
      <c r="J3015" s="12">
        <v>3</v>
      </c>
      <c r="K3015" s="12">
        <v>3</v>
      </c>
      <c r="L3015" s="24" t="s">
        <v>10597</v>
      </c>
      <c r="M3015" t="str">
        <f>VLOOKUP(LEFT(Incoming_Data[[#This Row],[Object ID]],1),Lookup[#All],2,FALSE)</f>
        <v>Incident</v>
      </c>
      <c r="N3015" s="36">
        <f>IFERROR(VLOOKUP(Incoming_Data[[#This Row],[Object ID]],SP_Data[#All],2,FALSE),"")</f>
        <v>41379</v>
      </c>
      <c r="O3015" s="36">
        <f>IFERROR(VLOOKUP(Incoming_Data[[#This Row],[Object ID]],Finalized_Data[#All],2,FALSE),"")</f>
        <v>41414</v>
      </c>
      <c r="P30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5" s="6">
        <f>IFERROR(DATE(YEAR(Incoming_Data[[#This Row],[Incoming Day]]),MONTH(Incoming_Data[[#This Row],[Incoming Day]]),1),"")</f>
        <v>41365</v>
      </c>
      <c r="R3015" s="3">
        <f>DATE(YEAR(Incoming_Data[[#This Row],[Incoming Day]]),1,1)</f>
        <v>41275</v>
      </c>
      <c r="S3015" s="6">
        <f>IFERROR(DATE(YEAR(Incoming_Data[[#This Row],[Completed Day]]),MONTH(Incoming_Data[[#This Row],[Completed Day]]),1),"")</f>
        <v>41365</v>
      </c>
      <c r="T3015" s="6">
        <f>IFERROR(DATE(YEAR(Incoming_Data[[#This Row],[Confirmed Day]]),MONTH(Incoming_Data[[#This Row],[Confirmed Day]]),1),"")</f>
        <v>41395</v>
      </c>
      <c r="U3015" s="12">
        <f>IF(ISNUMBER(Incoming_Data[[#This Row],[Completed Day]]),1,0)</f>
        <v>1</v>
      </c>
      <c r="V3015" s="12">
        <f>IF(ISNUMBER(Incoming_Data[[#This Row],[Confirmed Day]]),1,0)</f>
        <v>1</v>
      </c>
    </row>
    <row r="3016" spans="2:22" x14ac:dyDescent="0.25">
      <c r="B3016" s="24" t="s">
        <v>36</v>
      </c>
      <c r="C3016" s="24" t="s">
        <v>22</v>
      </c>
      <c r="D3016" s="24" t="s">
        <v>2216</v>
      </c>
      <c r="E3016" s="24" t="s">
        <v>2016</v>
      </c>
      <c r="F3016" s="24" t="s">
        <v>2017</v>
      </c>
      <c r="G3016" s="36">
        <v>41379</v>
      </c>
      <c r="H3016" s="36">
        <v>41379</v>
      </c>
      <c r="I3016" s="12">
        <v>3</v>
      </c>
      <c r="J3016" s="12">
        <v>3</v>
      </c>
      <c r="K3016" s="12">
        <v>3</v>
      </c>
      <c r="L3016" s="24" t="s">
        <v>10597</v>
      </c>
      <c r="M3016" t="str">
        <f>VLOOKUP(LEFT(Incoming_Data[[#This Row],[Object ID]],1),Lookup[#All],2,FALSE)</f>
        <v>Incident</v>
      </c>
      <c r="N3016" s="36">
        <f>IFERROR(VLOOKUP(Incoming_Data[[#This Row],[Object ID]],SP_Data[#All],2,FALSE),"")</f>
        <v>41379</v>
      </c>
      <c r="O3016" s="36">
        <f>IFERROR(VLOOKUP(Incoming_Data[[#This Row],[Object ID]],Finalized_Data[#All],2,FALSE),"")</f>
        <v>41379</v>
      </c>
      <c r="P30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6" s="6">
        <f>IFERROR(DATE(YEAR(Incoming_Data[[#This Row],[Incoming Day]]),MONTH(Incoming_Data[[#This Row],[Incoming Day]]),1),"")</f>
        <v>41365</v>
      </c>
      <c r="R3016" s="3">
        <f>DATE(YEAR(Incoming_Data[[#This Row],[Incoming Day]]),1,1)</f>
        <v>41275</v>
      </c>
      <c r="S3016" s="6">
        <f>IFERROR(DATE(YEAR(Incoming_Data[[#This Row],[Completed Day]]),MONTH(Incoming_Data[[#This Row],[Completed Day]]),1),"")</f>
        <v>41365</v>
      </c>
      <c r="T3016" s="6">
        <f>IFERROR(DATE(YEAR(Incoming_Data[[#This Row],[Confirmed Day]]),MONTH(Incoming_Data[[#This Row],[Confirmed Day]]),1),"")</f>
        <v>41365</v>
      </c>
      <c r="U3016" s="12">
        <f>IF(ISNUMBER(Incoming_Data[[#This Row],[Completed Day]]),1,0)</f>
        <v>1</v>
      </c>
      <c r="V3016" s="12">
        <f>IF(ISNUMBER(Incoming_Data[[#This Row],[Confirmed Day]]),1,0)</f>
        <v>1</v>
      </c>
    </row>
    <row r="3017" spans="2:22" x14ac:dyDescent="0.25">
      <c r="B3017" s="24" t="s">
        <v>36</v>
      </c>
      <c r="C3017" s="24" t="s">
        <v>22</v>
      </c>
      <c r="D3017" s="24" t="s">
        <v>2216</v>
      </c>
      <c r="E3017" s="24" t="s">
        <v>2018</v>
      </c>
      <c r="F3017" s="24" t="s">
        <v>2019</v>
      </c>
      <c r="G3017" s="36">
        <v>41379</v>
      </c>
      <c r="H3017" s="36">
        <v>41379</v>
      </c>
      <c r="I3017" s="12">
        <v>3</v>
      </c>
      <c r="J3017" s="12">
        <v>3</v>
      </c>
      <c r="K3017" s="12">
        <v>3</v>
      </c>
      <c r="L3017" s="24" t="s">
        <v>10597</v>
      </c>
      <c r="M3017" t="str">
        <f>VLOOKUP(LEFT(Incoming_Data[[#This Row],[Object ID]],1),Lookup[#All],2,FALSE)</f>
        <v>Incident</v>
      </c>
      <c r="N3017" s="36">
        <f>IFERROR(VLOOKUP(Incoming_Data[[#This Row],[Object ID]],SP_Data[#All],2,FALSE),"")</f>
        <v>41379</v>
      </c>
      <c r="O3017" s="36">
        <f>IFERROR(VLOOKUP(Incoming_Data[[#This Row],[Object ID]],Finalized_Data[#All],2,FALSE),"")</f>
        <v>41380</v>
      </c>
      <c r="P30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7" s="6">
        <f>IFERROR(DATE(YEAR(Incoming_Data[[#This Row],[Incoming Day]]),MONTH(Incoming_Data[[#This Row],[Incoming Day]]),1),"")</f>
        <v>41365</v>
      </c>
      <c r="R3017" s="3">
        <f>DATE(YEAR(Incoming_Data[[#This Row],[Incoming Day]]),1,1)</f>
        <v>41275</v>
      </c>
      <c r="S3017" s="6">
        <f>IFERROR(DATE(YEAR(Incoming_Data[[#This Row],[Completed Day]]),MONTH(Incoming_Data[[#This Row],[Completed Day]]),1),"")</f>
        <v>41365</v>
      </c>
      <c r="T3017" s="6">
        <f>IFERROR(DATE(YEAR(Incoming_Data[[#This Row],[Confirmed Day]]),MONTH(Incoming_Data[[#This Row],[Confirmed Day]]),1),"")</f>
        <v>41365</v>
      </c>
      <c r="U3017" s="12">
        <f>IF(ISNUMBER(Incoming_Data[[#This Row],[Completed Day]]),1,0)</f>
        <v>1</v>
      </c>
      <c r="V3017" s="12">
        <f>IF(ISNUMBER(Incoming_Data[[#This Row],[Confirmed Day]]),1,0)</f>
        <v>1</v>
      </c>
    </row>
    <row r="3018" spans="2:22" x14ac:dyDescent="0.25">
      <c r="B3018" s="24" t="s">
        <v>36</v>
      </c>
      <c r="C3018" s="24" t="s">
        <v>22</v>
      </c>
      <c r="D3018" s="24" t="s">
        <v>2216</v>
      </c>
      <c r="E3018" s="24" t="s">
        <v>2020</v>
      </c>
      <c r="F3018" s="24" t="s">
        <v>2021</v>
      </c>
      <c r="G3018" s="36">
        <v>41379</v>
      </c>
      <c r="H3018" s="36">
        <v>41379</v>
      </c>
      <c r="I3018" s="12">
        <v>3</v>
      </c>
      <c r="J3018" s="12">
        <v>3</v>
      </c>
      <c r="K3018" s="12">
        <v>3</v>
      </c>
      <c r="L3018" s="24" t="s">
        <v>10597</v>
      </c>
      <c r="M3018" t="str">
        <f>VLOOKUP(LEFT(Incoming_Data[[#This Row],[Object ID]],1),Lookup[#All],2,FALSE)</f>
        <v>Incident</v>
      </c>
      <c r="N3018" s="36">
        <f>IFERROR(VLOOKUP(Incoming_Data[[#This Row],[Object ID]],SP_Data[#All],2,FALSE),"")</f>
        <v>41379</v>
      </c>
      <c r="O3018" s="36">
        <f>IFERROR(VLOOKUP(Incoming_Data[[#This Row],[Object ID]],Finalized_Data[#All],2,FALSE),"")</f>
        <v>41414</v>
      </c>
      <c r="P30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8" s="6">
        <f>IFERROR(DATE(YEAR(Incoming_Data[[#This Row],[Incoming Day]]),MONTH(Incoming_Data[[#This Row],[Incoming Day]]),1),"")</f>
        <v>41365</v>
      </c>
      <c r="R3018" s="3">
        <f>DATE(YEAR(Incoming_Data[[#This Row],[Incoming Day]]),1,1)</f>
        <v>41275</v>
      </c>
      <c r="S3018" s="6">
        <f>IFERROR(DATE(YEAR(Incoming_Data[[#This Row],[Completed Day]]),MONTH(Incoming_Data[[#This Row],[Completed Day]]),1),"")</f>
        <v>41365</v>
      </c>
      <c r="T3018" s="6">
        <f>IFERROR(DATE(YEAR(Incoming_Data[[#This Row],[Confirmed Day]]),MONTH(Incoming_Data[[#This Row],[Confirmed Day]]),1),"")</f>
        <v>41395</v>
      </c>
      <c r="U3018" s="12">
        <f>IF(ISNUMBER(Incoming_Data[[#This Row],[Completed Day]]),1,0)</f>
        <v>1</v>
      </c>
      <c r="V3018" s="12">
        <f>IF(ISNUMBER(Incoming_Data[[#This Row],[Confirmed Day]]),1,0)</f>
        <v>1</v>
      </c>
    </row>
    <row r="3019" spans="2:22" x14ac:dyDescent="0.25">
      <c r="B3019" s="24" t="s">
        <v>36</v>
      </c>
      <c r="C3019" s="24" t="s">
        <v>22</v>
      </c>
      <c r="D3019" s="24" t="s">
        <v>2216</v>
      </c>
      <c r="E3019" s="24" t="s">
        <v>2022</v>
      </c>
      <c r="F3019" s="24" t="s">
        <v>2023</v>
      </c>
      <c r="G3019" s="36">
        <v>41379</v>
      </c>
      <c r="H3019" s="36">
        <v>41379</v>
      </c>
      <c r="I3019" s="12">
        <v>3</v>
      </c>
      <c r="J3019" s="12">
        <v>3</v>
      </c>
      <c r="K3019" s="12">
        <v>3</v>
      </c>
      <c r="L3019" s="24" t="s">
        <v>10597</v>
      </c>
      <c r="M3019" t="str">
        <f>VLOOKUP(LEFT(Incoming_Data[[#This Row],[Object ID]],1),Lookup[#All],2,FALSE)</f>
        <v>Incident</v>
      </c>
      <c r="N3019" s="36">
        <f>IFERROR(VLOOKUP(Incoming_Data[[#This Row],[Object ID]],SP_Data[#All],2,FALSE),"")</f>
        <v>41379</v>
      </c>
      <c r="O3019" s="36">
        <f>IFERROR(VLOOKUP(Incoming_Data[[#This Row],[Object ID]],Finalized_Data[#All],2,FALSE),"")</f>
        <v>41379</v>
      </c>
      <c r="P30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19" s="6">
        <f>IFERROR(DATE(YEAR(Incoming_Data[[#This Row],[Incoming Day]]),MONTH(Incoming_Data[[#This Row],[Incoming Day]]),1),"")</f>
        <v>41365</v>
      </c>
      <c r="R3019" s="3">
        <f>DATE(YEAR(Incoming_Data[[#This Row],[Incoming Day]]),1,1)</f>
        <v>41275</v>
      </c>
      <c r="S3019" s="6">
        <f>IFERROR(DATE(YEAR(Incoming_Data[[#This Row],[Completed Day]]),MONTH(Incoming_Data[[#This Row],[Completed Day]]),1),"")</f>
        <v>41365</v>
      </c>
      <c r="T3019" s="6">
        <f>IFERROR(DATE(YEAR(Incoming_Data[[#This Row],[Confirmed Day]]),MONTH(Incoming_Data[[#This Row],[Confirmed Day]]),1),"")</f>
        <v>41365</v>
      </c>
      <c r="U3019" s="12">
        <f>IF(ISNUMBER(Incoming_Data[[#This Row],[Completed Day]]),1,0)</f>
        <v>1</v>
      </c>
      <c r="V3019" s="12">
        <f>IF(ISNUMBER(Incoming_Data[[#This Row],[Confirmed Day]]),1,0)</f>
        <v>1</v>
      </c>
    </row>
    <row r="3020" spans="2:22" x14ac:dyDescent="0.25">
      <c r="B3020" s="24" t="s">
        <v>36</v>
      </c>
      <c r="C3020" s="24" t="s">
        <v>22</v>
      </c>
      <c r="D3020" s="24" t="s">
        <v>2216</v>
      </c>
      <c r="E3020" s="24" t="s">
        <v>2024</v>
      </c>
      <c r="F3020" s="24" t="s">
        <v>2025</v>
      </c>
      <c r="G3020" s="36">
        <v>41379</v>
      </c>
      <c r="H3020" s="36">
        <v>41379</v>
      </c>
      <c r="I3020" s="12">
        <v>2</v>
      </c>
      <c r="J3020" s="12">
        <v>3</v>
      </c>
      <c r="K3020" s="12">
        <v>3</v>
      </c>
      <c r="L3020" s="24" t="s">
        <v>10597</v>
      </c>
      <c r="M3020" t="str">
        <f>VLOOKUP(LEFT(Incoming_Data[[#This Row],[Object ID]],1),Lookup[#All],2,FALSE)</f>
        <v>Incident</v>
      </c>
      <c r="N3020" s="36">
        <f>IFERROR(VLOOKUP(Incoming_Data[[#This Row],[Object ID]],SP_Data[#All],2,FALSE),"")</f>
        <v>41380</v>
      </c>
      <c r="O3020" s="36">
        <f>IFERROR(VLOOKUP(Incoming_Data[[#This Row],[Object ID]],Finalized_Data[#All],2,FALSE),"")</f>
        <v>41414</v>
      </c>
      <c r="P30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0" s="6">
        <f>IFERROR(DATE(YEAR(Incoming_Data[[#This Row],[Incoming Day]]),MONTH(Incoming_Data[[#This Row],[Incoming Day]]),1),"")</f>
        <v>41365</v>
      </c>
      <c r="R3020" s="3">
        <f>DATE(YEAR(Incoming_Data[[#This Row],[Incoming Day]]),1,1)</f>
        <v>41275</v>
      </c>
      <c r="S3020" s="6">
        <f>IFERROR(DATE(YEAR(Incoming_Data[[#This Row],[Completed Day]]),MONTH(Incoming_Data[[#This Row],[Completed Day]]),1),"")</f>
        <v>41365</v>
      </c>
      <c r="T3020" s="6">
        <f>IFERROR(DATE(YEAR(Incoming_Data[[#This Row],[Confirmed Day]]),MONTH(Incoming_Data[[#This Row],[Confirmed Day]]),1),"")</f>
        <v>41395</v>
      </c>
      <c r="U3020" s="12">
        <f>IF(ISNUMBER(Incoming_Data[[#This Row],[Completed Day]]),1,0)</f>
        <v>1</v>
      </c>
      <c r="V3020" s="12">
        <f>IF(ISNUMBER(Incoming_Data[[#This Row],[Confirmed Day]]),1,0)</f>
        <v>1</v>
      </c>
    </row>
    <row r="3021" spans="2:22" x14ac:dyDescent="0.25">
      <c r="B3021" s="24" t="s">
        <v>36</v>
      </c>
      <c r="C3021" s="24" t="s">
        <v>22</v>
      </c>
      <c r="D3021" s="24" t="s">
        <v>2216</v>
      </c>
      <c r="E3021" s="24" t="s">
        <v>2026</v>
      </c>
      <c r="F3021" s="24" t="s">
        <v>2027</v>
      </c>
      <c r="G3021" s="36">
        <v>41380</v>
      </c>
      <c r="H3021" s="36">
        <v>41380</v>
      </c>
      <c r="I3021" s="12">
        <v>3</v>
      </c>
      <c r="J3021" s="12">
        <v>4</v>
      </c>
      <c r="K3021" s="12">
        <v>3</v>
      </c>
      <c r="L3021" s="24" t="s">
        <v>10597</v>
      </c>
      <c r="M3021" t="str">
        <f>VLOOKUP(LEFT(Incoming_Data[[#This Row],[Object ID]],1),Lookup[#All],2,FALSE)</f>
        <v>Incident</v>
      </c>
      <c r="N3021" s="36">
        <f>IFERROR(VLOOKUP(Incoming_Data[[#This Row],[Object ID]],SP_Data[#All],2,FALSE),"")</f>
        <v>41380</v>
      </c>
      <c r="O3021" s="36">
        <f>IFERROR(VLOOKUP(Incoming_Data[[#This Row],[Object ID]],Finalized_Data[#All],2,FALSE),"")</f>
        <v>41380</v>
      </c>
      <c r="P30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1" s="6">
        <f>IFERROR(DATE(YEAR(Incoming_Data[[#This Row],[Incoming Day]]),MONTH(Incoming_Data[[#This Row],[Incoming Day]]),1),"")</f>
        <v>41365</v>
      </c>
      <c r="R3021" s="3">
        <f>DATE(YEAR(Incoming_Data[[#This Row],[Incoming Day]]),1,1)</f>
        <v>41275</v>
      </c>
      <c r="S3021" s="6">
        <f>IFERROR(DATE(YEAR(Incoming_Data[[#This Row],[Completed Day]]),MONTH(Incoming_Data[[#This Row],[Completed Day]]),1),"")</f>
        <v>41365</v>
      </c>
      <c r="T3021" s="6">
        <f>IFERROR(DATE(YEAR(Incoming_Data[[#This Row],[Confirmed Day]]),MONTH(Incoming_Data[[#This Row],[Confirmed Day]]),1),"")</f>
        <v>41365</v>
      </c>
      <c r="U3021" s="12">
        <f>IF(ISNUMBER(Incoming_Data[[#This Row],[Completed Day]]),1,0)</f>
        <v>1</v>
      </c>
      <c r="V3021" s="12">
        <f>IF(ISNUMBER(Incoming_Data[[#This Row],[Confirmed Day]]),1,0)</f>
        <v>1</v>
      </c>
    </row>
    <row r="3022" spans="2:22" x14ac:dyDescent="0.25">
      <c r="B3022" s="24" t="s">
        <v>36</v>
      </c>
      <c r="C3022" s="24" t="s">
        <v>22</v>
      </c>
      <c r="D3022" s="24" t="s">
        <v>2216</v>
      </c>
      <c r="E3022" s="24" t="s">
        <v>2031</v>
      </c>
      <c r="F3022" s="24" t="s">
        <v>2032</v>
      </c>
      <c r="G3022" s="36">
        <v>41380</v>
      </c>
      <c r="H3022" s="36">
        <v>41380</v>
      </c>
      <c r="I3022" s="12">
        <v>3</v>
      </c>
      <c r="J3022" s="12">
        <v>3</v>
      </c>
      <c r="K3022" s="12">
        <v>3</v>
      </c>
      <c r="L3022" s="24" t="s">
        <v>10597</v>
      </c>
      <c r="M3022" t="str">
        <f>VLOOKUP(LEFT(Incoming_Data[[#This Row],[Object ID]],1),Lookup[#All],2,FALSE)</f>
        <v>Incident</v>
      </c>
      <c r="N3022" s="36">
        <f>IFERROR(VLOOKUP(Incoming_Data[[#This Row],[Object ID]],SP_Data[#All],2,FALSE),"")</f>
        <v>41380</v>
      </c>
      <c r="O3022" s="36">
        <f>IFERROR(VLOOKUP(Incoming_Data[[#This Row],[Object ID]],Finalized_Data[#All],2,FALSE),"")</f>
        <v>41380</v>
      </c>
      <c r="P30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2" s="6">
        <f>IFERROR(DATE(YEAR(Incoming_Data[[#This Row],[Incoming Day]]),MONTH(Incoming_Data[[#This Row],[Incoming Day]]),1),"")</f>
        <v>41365</v>
      </c>
      <c r="R3022" s="3">
        <f>DATE(YEAR(Incoming_Data[[#This Row],[Incoming Day]]),1,1)</f>
        <v>41275</v>
      </c>
      <c r="S3022" s="6">
        <f>IFERROR(DATE(YEAR(Incoming_Data[[#This Row],[Completed Day]]),MONTH(Incoming_Data[[#This Row],[Completed Day]]),1),"")</f>
        <v>41365</v>
      </c>
      <c r="T3022" s="6">
        <f>IFERROR(DATE(YEAR(Incoming_Data[[#This Row],[Confirmed Day]]),MONTH(Incoming_Data[[#This Row],[Confirmed Day]]),1),"")</f>
        <v>41365</v>
      </c>
      <c r="U3022" s="12">
        <f>IF(ISNUMBER(Incoming_Data[[#This Row],[Completed Day]]),1,0)</f>
        <v>1</v>
      </c>
      <c r="V3022" s="12">
        <f>IF(ISNUMBER(Incoming_Data[[#This Row],[Confirmed Day]]),1,0)</f>
        <v>1</v>
      </c>
    </row>
    <row r="3023" spans="2:22" x14ac:dyDescent="0.25">
      <c r="B3023" s="24" t="s">
        <v>36</v>
      </c>
      <c r="C3023" s="24" t="s">
        <v>22</v>
      </c>
      <c r="D3023" s="24" t="s">
        <v>2216</v>
      </c>
      <c r="E3023" s="24" t="s">
        <v>2043</v>
      </c>
      <c r="F3023" s="24" t="s">
        <v>2044</v>
      </c>
      <c r="G3023" s="36">
        <v>41380</v>
      </c>
      <c r="H3023" s="36">
        <v>41380</v>
      </c>
      <c r="I3023" s="12">
        <v>3</v>
      </c>
      <c r="J3023" s="12">
        <v>3</v>
      </c>
      <c r="K3023" s="12">
        <v>3</v>
      </c>
      <c r="L3023" s="24" t="s">
        <v>10597</v>
      </c>
      <c r="M3023" t="str">
        <f>VLOOKUP(LEFT(Incoming_Data[[#This Row],[Object ID]],1),Lookup[#All],2,FALSE)</f>
        <v>Incident</v>
      </c>
      <c r="N3023" s="36">
        <f>IFERROR(VLOOKUP(Incoming_Data[[#This Row],[Object ID]],SP_Data[#All],2,FALSE),"")</f>
        <v>41380</v>
      </c>
      <c r="O3023" s="36">
        <f>IFERROR(VLOOKUP(Incoming_Data[[#This Row],[Object ID]],Finalized_Data[#All],2,FALSE),"")</f>
        <v>41380</v>
      </c>
      <c r="P30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3" s="6">
        <f>IFERROR(DATE(YEAR(Incoming_Data[[#This Row],[Incoming Day]]),MONTH(Incoming_Data[[#This Row],[Incoming Day]]),1),"")</f>
        <v>41365</v>
      </c>
      <c r="R3023" s="3">
        <f>DATE(YEAR(Incoming_Data[[#This Row],[Incoming Day]]),1,1)</f>
        <v>41275</v>
      </c>
      <c r="S3023" s="6">
        <f>IFERROR(DATE(YEAR(Incoming_Data[[#This Row],[Completed Day]]),MONTH(Incoming_Data[[#This Row],[Completed Day]]),1),"")</f>
        <v>41365</v>
      </c>
      <c r="T3023" s="6">
        <f>IFERROR(DATE(YEAR(Incoming_Data[[#This Row],[Confirmed Day]]),MONTH(Incoming_Data[[#This Row],[Confirmed Day]]),1),"")</f>
        <v>41365</v>
      </c>
      <c r="U3023" s="12">
        <f>IF(ISNUMBER(Incoming_Data[[#This Row],[Completed Day]]),1,0)</f>
        <v>1</v>
      </c>
      <c r="V3023" s="12">
        <f>IF(ISNUMBER(Incoming_Data[[#This Row],[Confirmed Day]]),1,0)</f>
        <v>1</v>
      </c>
    </row>
    <row r="3024" spans="2:22" x14ac:dyDescent="0.25">
      <c r="B3024" s="24" t="s">
        <v>36</v>
      </c>
      <c r="C3024" s="24" t="s">
        <v>22</v>
      </c>
      <c r="D3024" s="24" t="s">
        <v>2216</v>
      </c>
      <c r="E3024" s="24" t="s">
        <v>2045</v>
      </c>
      <c r="F3024" s="24" t="s">
        <v>2046</v>
      </c>
      <c r="G3024" s="36">
        <v>41380</v>
      </c>
      <c r="H3024" s="36">
        <v>41380</v>
      </c>
      <c r="I3024" s="12">
        <v>3</v>
      </c>
      <c r="J3024" s="12">
        <v>3</v>
      </c>
      <c r="K3024" s="12">
        <v>3</v>
      </c>
      <c r="L3024" s="24" t="s">
        <v>10597</v>
      </c>
      <c r="M3024" t="str">
        <f>VLOOKUP(LEFT(Incoming_Data[[#This Row],[Object ID]],1),Lookup[#All],2,FALSE)</f>
        <v>Incident</v>
      </c>
      <c r="N3024" s="36">
        <f>IFERROR(VLOOKUP(Incoming_Data[[#This Row],[Object ID]],SP_Data[#All],2,FALSE),"")</f>
        <v>41380</v>
      </c>
      <c r="O3024" s="36">
        <f>IFERROR(VLOOKUP(Incoming_Data[[#This Row],[Object ID]],Finalized_Data[#All],2,FALSE),"")</f>
        <v>41380</v>
      </c>
      <c r="P30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4" s="6">
        <f>IFERROR(DATE(YEAR(Incoming_Data[[#This Row],[Incoming Day]]),MONTH(Incoming_Data[[#This Row],[Incoming Day]]),1),"")</f>
        <v>41365</v>
      </c>
      <c r="R3024" s="3">
        <f>DATE(YEAR(Incoming_Data[[#This Row],[Incoming Day]]),1,1)</f>
        <v>41275</v>
      </c>
      <c r="S3024" s="6">
        <f>IFERROR(DATE(YEAR(Incoming_Data[[#This Row],[Completed Day]]),MONTH(Incoming_Data[[#This Row],[Completed Day]]),1),"")</f>
        <v>41365</v>
      </c>
      <c r="T3024" s="6">
        <f>IFERROR(DATE(YEAR(Incoming_Data[[#This Row],[Confirmed Day]]),MONTH(Incoming_Data[[#This Row],[Confirmed Day]]),1),"")</f>
        <v>41365</v>
      </c>
      <c r="U3024" s="12">
        <f>IF(ISNUMBER(Incoming_Data[[#This Row],[Completed Day]]),1,0)</f>
        <v>1</v>
      </c>
      <c r="V3024" s="12">
        <f>IF(ISNUMBER(Incoming_Data[[#This Row],[Confirmed Day]]),1,0)</f>
        <v>1</v>
      </c>
    </row>
    <row r="3025" spans="2:22" x14ac:dyDescent="0.25">
      <c r="B3025" s="24" t="s">
        <v>36</v>
      </c>
      <c r="C3025" s="24" t="s">
        <v>22</v>
      </c>
      <c r="D3025" s="24" t="s">
        <v>2216</v>
      </c>
      <c r="E3025" s="24" t="s">
        <v>2047</v>
      </c>
      <c r="F3025" s="24" t="s">
        <v>2048</v>
      </c>
      <c r="G3025" s="36">
        <v>41380</v>
      </c>
      <c r="H3025" s="36">
        <v>41380</v>
      </c>
      <c r="I3025" s="12">
        <v>3</v>
      </c>
      <c r="J3025" s="12">
        <v>3</v>
      </c>
      <c r="K3025" s="12">
        <v>3</v>
      </c>
      <c r="L3025" s="24" t="s">
        <v>10597</v>
      </c>
      <c r="M3025" t="str">
        <f>VLOOKUP(LEFT(Incoming_Data[[#This Row],[Object ID]],1),Lookup[#All],2,FALSE)</f>
        <v>Incident</v>
      </c>
      <c r="N3025" s="36">
        <f>IFERROR(VLOOKUP(Incoming_Data[[#This Row],[Object ID]],SP_Data[#All],2,FALSE),"")</f>
        <v>41380</v>
      </c>
      <c r="O3025" s="36">
        <f>IFERROR(VLOOKUP(Incoming_Data[[#This Row],[Object ID]],Finalized_Data[#All],2,FALSE),"")</f>
        <v>41380</v>
      </c>
      <c r="P30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5" s="6">
        <f>IFERROR(DATE(YEAR(Incoming_Data[[#This Row],[Incoming Day]]),MONTH(Incoming_Data[[#This Row],[Incoming Day]]),1),"")</f>
        <v>41365</v>
      </c>
      <c r="R3025" s="3">
        <f>DATE(YEAR(Incoming_Data[[#This Row],[Incoming Day]]),1,1)</f>
        <v>41275</v>
      </c>
      <c r="S3025" s="6">
        <f>IFERROR(DATE(YEAR(Incoming_Data[[#This Row],[Completed Day]]),MONTH(Incoming_Data[[#This Row],[Completed Day]]),1),"")</f>
        <v>41365</v>
      </c>
      <c r="T3025" s="6">
        <f>IFERROR(DATE(YEAR(Incoming_Data[[#This Row],[Confirmed Day]]),MONTH(Incoming_Data[[#This Row],[Confirmed Day]]),1),"")</f>
        <v>41365</v>
      </c>
      <c r="U3025" s="12">
        <f>IF(ISNUMBER(Incoming_Data[[#This Row],[Completed Day]]),1,0)</f>
        <v>1</v>
      </c>
      <c r="V3025" s="12">
        <f>IF(ISNUMBER(Incoming_Data[[#This Row],[Confirmed Day]]),1,0)</f>
        <v>1</v>
      </c>
    </row>
    <row r="3026" spans="2:22" x14ac:dyDescent="0.25">
      <c r="B3026" s="24" t="s">
        <v>36</v>
      </c>
      <c r="C3026" s="24" t="s">
        <v>22</v>
      </c>
      <c r="D3026" s="24" t="s">
        <v>2216</v>
      </c>
      <c r="E3026" s="24" t="s">
        <v>2049</v>
      </c>
      <c r="F3026" s="24" t="s">
        <v>2050</v>
      </c>
      <c r="G3026" s="36">
        <v>41381</v>
      </c>
      <c r="H3026" s="36">
        <v>41381</v>
      </c>
      <c r="I3026" s="12">
        <v>3</v>
      </c>
      <c r="J3026" s="12">
        <v>3</v>
      </c>
      <c r="K3026" s="12">
        <v>3</v>
      </c>
      <c r="L3026" s="24" t="s">
        <v>10597</v>
      </c>
      <c r="M3026" t="str">
        <f>VLOOKUP(LEFT(Incoming_Data[[#This Row],[Object ID]],1),Lookup[#All],2,FALSE)</f>
        <v>Incident</v>
      </c>
      <c r="N3026" s="36">
        <f>IFERROR(VLOOKUP(Incoming_Data[[#This Row],[Object ID]],SP_Data[#All],2,FALSE),"")</f>
        <v>41381</v>
      </c>
      <c r="O3026" s="36">
        <f>IFERROR(VLOOKUP(Incoming_Data[[#This Row],[Object ID]],Finalized_Data[#All],2,FALSE),"")</f>
        <v>41381</v>
      </c>
      <c r="P30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6" s="6">
        <f>IFERROR(DATE(YEAR(Incoming_Data[[#This Row],[Incoming Day]]),MONTH(Incoming_Data[[#This Row],[Incoming Day]]),1),"")</f>
        <v>41365</v>
      </c>
      <c r="R3026" s="3">
        <f>DATE(YEAR(Incoming_Data[[#This Row],[Incoming Day]]),1,1)</f>
        <v>41275</v>
      </c>
      <c r="S3026" s="6">
        <f>IFERROR(DATE(YEAR(Incoming_Data[[#This Row],[Completed Day]]),MONTH(Incoming_Data[[#This Row],[Completed Day]]),1),"")</f>
        <v>41365</v>
      </c>
      <c r="T3026" s="6">
        <f>IFERROR(DATE(YEAR(Incoming_Data[[#This Row],[Confirmed Day]]),MONTH(Incoming_Data[[#This Row],[Confirmed Day]]),1),"")</f>
        <v>41365</v>
      </c>
      <c r="U3026" s="12">
        <f>IF(ISNUMBER(Incoming_Data[[#This Row],[Completed Day]]),1,0)</f>
        <v>1</v>
      </c>
      <c r="V3026" s="12">
        <f>IF(ISNUMBER(Incoming_Data[[#This Row],[Confirmed Day]]),1,0)</f>
        <v>1</v>
      </c>
    </row>
    <row r="3027" spans="2:22" x14ac:dyDescent="0.25">
      <c r="B3027" s="24" t="s">
        <v>36</v>
      </c>
      <c r="C3027" s="24" t="s">
        <v>22</v>
      </c>
      <c r="D3027" s="24" t="s">
        <v>2216</v>
      </c>
      <c r="E3027" s="24" t="s">
        <v>2051</v>
      </c>
      <c r="F3027" s="24" t="s">
        <v>2052</v>
      </c>
      <c r="G3027" s="36">
        <v>41381</v>
      </c>
      <c r="H3027" s="36">
        <v>41381</v>
      </c>
      <c r="I3027" s="12">
        <v>3</v>
      </c>
      <c r="J3027" s="12">
        <v>3</v>
      </c>
      <c r="K3027" s="12">
        <v>3</v>
      </c>
      <c r="L3027" s="24" t="s">
        <v>10597</v>
      </c>
      <c r="M3027" t="str">
        <f>VLOOKUP(LEFT(Incoming_Data[[#This Row],[Object ID]],1),Lookup[#All],2,FALSE)</f>
        <v>Incident</v>
      </c>
      <c r="N3027" s="36">
        <f>IFERROR(VLOOKUP(Incoming_Data[[#This Row],[Object ID]],SP_Data[#All],2,FALSE),"")</f>
        <v>41381</v>
      </c>
      <c r="O3027" s="36">
        <f>IFERROR(VLOOKUP(Incoming_Data[[#This Row],[Object ID]],Finalized_Data[#All],2,FALSE),"")</f>
        <v>41381</v>
      </c>
      <c r="P30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7" s="6">
        <f>IFERROR(DATE(YEAR(Incoming_Data[[#This Row],[Incoming Day]]),MONTH(Incoming_Data[[#This Row],[Incoming Day]]),1),"")</f>
        <v>41365</v>
      </c>
      <c r="R3027" s="3">
        <f>DATE(YEAR(Incoming_Data[[#This Row],[Incoming Day]]),1,1)</f>
        <v>41275</v>
      </c>
      <c r="S3027" s="6">
        <f>IFERROR(DATE(YEAR(Incoming_Data[[#This Row],[Completed Day]]),MONTH(Incoming_Data[[#This Row],[Completed Day]]),1),"")</f>
        <v>41365</v>
      </c>
      <c r="T3027" s="6">
        <f>IFERROR(DATE(YEAR(Incoming_Data[[#This Row],[Confirmed Day]]),MONTH(Incoming_Data[[#This Row],[Confirmed Day]]),1),"")</f>
        <v>41365</v>
      </c>
      <c r="U3027" s="12">
        <f>IF(ISNUMBER(Incoming_Data[[#This Row],[Completed Day]]),1,0)</f>
        <v>1</v>
      </c>
      <c r="V3027" s="12">
        <f>IF(ISNUMBER(Incoming_Data[[#This Row],[Confirmed Day]]),1,0)</f>
        <v>1</v>
      </c>
    </row>
    <row r="3028" spans="2:22" x14ac:dyDescent="0.25">
      <c r="B3028" s="24" t="s">
        <v>36</v>
      </c>
      <c r="C3028" s="24" t="s">
        <v>22</v>
      </c>
      <c r="D3028" s="24" t="s">
        <v>2216</v>
      </c>
      <c r="E3028" s="24" t="s">
        <v>2057</v>
      </c>
      <c r="F3028" s="24" t="s">
        <v>2058</v>
      </c>
      <c r="G3028" s="36">
        <v>41383</v>
      </c>
      <c r="H3028" s="36">
        <v>41383</v>
      </c>
      <c r="I3028" s="12">
        <v>4</v>
      </c>
      <c r="J3028" s="12">
        <v>4</v>
      </c>
      <c r="K3028" s="12">
        <v>4</v>
      </c>
      <c r="L3028" s="24" t="s">
        <v>10597</v>
      </c>
      <c r="M3028" t="str">
        <f>VLOOKUP(LEFT(Incoming_Data[[#This Row],[Object ID]],1),Lookup[#All],2,FALSE)</f>
        <v>Incident</v>
      </c>
      <c r="N3028" s="36">
        <f>IFERROR(VLOOKUP(Incoming_Data[[#This Row],[Object ID]],SP_Data[#All],2,FALSE),"")</f>
        <v>41383</v>
      </c>
      <c r="O3028" s="36">
        <f>IFERROR(VLOOKUP(Incoming_Data[[#This Row],[Object ID]],Finalized_Data[#All],2,FALSE),"")</f>
        <v>41383</v>
      </c>
      <c r="P30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8" s="6">
        <f>IFERROR(DATE(YEAR(Incoming_Data[[#This Row],[Incoming Day]]),MONTH(Incoming_Data[[#This Row],[Incoming Day]]),1),"")</f>
        <v>41365</v>
      </c>
      <c r="R3028" s="3">
        <f>DATE(YEAR(Incoming_Data[[#This Row],[Incoming Day]]),1,1)</f>
        <v>41275</v>
      </c>
      <c r="S3028" s="6">
        <f>IFERROR(DATE(YEAR(Incoming_Data[[#This Row],[Completed Day]]),MONTH(Incoming_Data[[#This Row],[Completed Day]]),1),"")</f>
        <v>41365</v>
      </c>
      <c r="T3028" s="6">
        <f>IFERROR(DATE(YEAR(Incoming_Data[[#This Row],[Confirmed Day]]),MONTH(Incoming_Data[[#This Row],[Confirmed Day]]),1),"")</f>
        <v>41365</v>
      </c>
      <c r="U3028" s="12">
        <f>IF(ISNUMBER(Incoming_Data[[#This Row],[Completed Day]]),1,0)</f>
        <v>1</v>
      </c>
      <c r="V3028" s="12">
        <f>IF(ISNUMBER(Incoming_Data[[#This Row],[Confirmed Day]]),1,0)</f>
        <v>1</v>
      </c>
    </row>
    <row r="3029" spans="2:22" x14ac:dyDescent="0.25">
      <c r="B3029" s="24" t="s">
        <v>36</v>
      </c>
      <c r="C3029" s="24" t="s">
        <v>22</v>
      </c>
      <c r="D3029" s="24" t="s">
        <v>2216</v>
      </c>
      <c r="E3029" s="24" t="s">
        <v>2059</v>
      </c>
      <c r="F3029" s="24" t="s">
        <v>2060</v>
      </c>
      <c r="G3029" s="36">
        <v>41383</v>
      </c>
      <c r="H3029" s="36">
        <v>41383</v>
      </c>
      <c r="I3029" s="12">
        <v>3</v>
      </c>
      <c r="J3029" s="12">
        <v>3</v>
      </c>
      <c r="K3029" s="12">
        <v>3</v>
      </c>
      <c r="L3029" s="24" t="s">
        <v>10597</v>
      </c>
      <c r="M3029" t="str">
        <f>VLOOKUP(LEFT(Incoming_Data[[#This Row],[Object ID]],1),Lookup[#All],2,FALSE)</f>
        <v>Incident</v>
      </c>
      <c r="N3029" s="36">
        <f>IFERROR(VLOOKUP(Incoming_Data[[#This Row],[Object ID]],SP_Data[#All],2,FALSE),"")</f>
        <v>41383</v>
      </c>
      <c r="O3029" s="36">
        <f>IFERROR(VLOOKUP(Incoming_Data[[#This Row],[Object ID]],Finalized_Data[#All],2,FALSE),"")</f>
        <v>41414</v>
      </c>
      <c r="P30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29" s="6">
        <f>IFERROR(DATE(YEAR(Incoming_Data[[#This Row],[Incoming Day]]),MONTH(Incoming_Data[[#This Row],[Incoming Day]]),1),"")</f>
        <v>41365</v>
      </c>
      <c r="R3029" s="3">
        <f>DATE(YEAR(Incoming_Data[[#This Row],[Incoming Day]]),1,1)</f>
        <v>41275</v>
      </c>
      <c r="S3029" s="6">
        <f>IFERROR(DATE(YEAR(Incoming_Data[[#This Row],[Completed Day]]),MONTH(Incoming_Data[[#This Row],[Completed Day]]),1),"")</f>
        <v>41365</v>
      </c>
      <c r="T3029" s="6">
        <f>IFERROR(DATE(YEAR(Incoming_Data[[#This Row],[Confirmed Day]]),MONTH(Incoming_Data[[#This Row],[Confirmed Day]]),1),"")</f>
        <v>41395</v>
      </c>
      <c r="U3029" s="12">
        <f>IF(ISNUMBER(Incoming_Data[[#This Row],[Completed Day]]),1,0)</f>
        <v>1</v>
      </c>
      <c r="V3029" s="12">
        <f>IF(ISNUMBER(Incoming_Data[[#This Row],[Confirmed Day]]),1,0)</f>
        <v>1</v>
      </c>
    </row>
    <row r="3030" spans="2:22" x14ac:dyDescent="0.25">
      <c r="B3030" s="24" t="s">
        <v>36</v>
      </c>
      <c r="C3030" s="24" t="s">
        <v>22</v>
      </c>
      <c r="D3030" s="24" t="s">
        <v>2216</v>
      </c>
      <c r="E3030" s="24" t="s">
        <v>2063</v>
      </c>
      <c r="F3030" s="24" t="s">
        <v>2064</v>
      </c>
      <c r="G3030" s="36">
        <v>41383</v>
      </c>
      <c r="H3030" s="36">
        <v>41383</v>
      </c>
      <c r="I3030" s="12">
        <v>3</v>
      </c>
      <c r="J3030" s="12">
        <v>3</v>
      </c>
      <c r="K3030" s="12">
        <v>3</v>
      </c>
      <c r="L3030" s="24" t="s">
        <v>10597</v>
      </c>
      <c r="M3030" t="str">
        <f>VLOOKUP(LEFT(Incoming_Data[[#This Row],[Object ID]],1),Lookup[#All],2,FALSE)</f>
        <v>Incident</v>
      </c>
      <c r="N3030" s="36">
        <f>IFERROR(VLOOKUP(Incoming_Data[[#This Row],[Object ID]],SP_Data[#All],2,FALSE),"")</f>
        <v>41383</v>
      </c>
      <c r="O3030" s="36">
        <f>IFERROR(VLOOKUP(Incoming_Data[[#This Row],[Object ID]],Finalized_Data[#All],2,FALSE),"")</f>
        <v>41414</v>
      </c>
      <c r="P30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0" s="6">
        <f>IFERROR(DATE(YEAR(Incoming_Data[[#This Row],[Incoming Day]]),MONTH(Incoming_Data[[#This Row],[Incoming Day]]),1),"")</f>
        <v>41365</v>
      </c>
      <c r="R3030" s="3">
        <f>DATE(YEAR(Incoming_Data[[#This Row],[Incoming Day]]),1,1)</f>
        <v>41275</v>
      </c>
      <c r="S3030" s="6">
        <f>IFERROR(DATE(YEAR(Incoming_Data[[#This Row],[Completed Day]]),MONTH(Incoming_Data[[#This Row],[Completed Day]]),1),"")</f>
        <v>41365</v>
      </c>
      <c r="T3030" s="6">
        <f>IFERROR(DATE(YEAR(Incoming_Data[[#This Row],[Confirmed Day]]),MONTH(Incoming_Data[[#This Row],[Confirmed Day]]),1),"")</f>
        <v>41395</v>
      </c>
      <c r="U3030" s="12">
        <f>IF(ISNUMBER(Incoming_Data[[#This Row],[Completed Day]]),1,0)</f>
        <v>1</v>
      </c>
      <c r="V3030" s="12">
        <f>IF(ISNUMBER(Incoming_Data[[#This Row],[Confirmed Day]]),1,0)</f>
        <v>1</v>
      </c>
    </row>
    <row r="3031" spans="2:22" x14ac:dyDescent="0.25">
      <c r="B3031" s="24" t="s">
        <v>36</v>
      </c>
      <c r="C3031" s="24" t="s">
        <v>22</v>
      </c>
      <c r="D3031" s="24" t="s">
        <v>2216</v>
      </c>
      <c r="E3031" s="24" t="s">
        <v>2065</v>
      </c>
      <c r="F3031" s="24" t="s">
        <v>2066</v>
      </c>
      <c r="G3031" s="36">
        <v>41386</v>
      </c>
      <c r="H3031" s="36">
        <v>41386</v>
      </c>
      <c r="I3031" s="12">
        <v>3</v>
      </c>
      <c r="J3031" s="12">
        <v>3</v>
      </c>
      <c r="K3031" s="12">
        <v>3</v>
      </c>
      <c r="L3031" s="24" t="s">
        <v>10597</v>
      </c>
      <c r="M3031" t="str">
        <f>VLOOKUP(LEFT(Incoming_Data[[#This Row],[Object ID]],1),Lookup[#All],2,FALSE)</f>
        <v>Incident</v>
      </c>
      <c r="N3031" s="36">
        <f>IFERROR(VLOOKUP(Incoming_Data[[#This Row],[Object ID]],SP_Data[#All],2,FALSE),"")</f>
        <v>41386</v>
      </c>
      <c r="O3031" s="36">
        <f>IFERROR(VLOOKUP(Incoming_Data[[#This Row],[Object ID]],Finalized_Data[#All],2,FALSE),"")</f>
        <v>41417</v>
      </c>
      <c r="P30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1" s="6">
        <f>IFERROR(DATE(YEAR(Incoming_Data[[#This Row],[Incoming Day]]),MONTH(Incoming_Data[[#This Row],[Incoming Day]]),1),"")</f>
        <v>41365</v>
      </c>
      <c r="R3031" s="3">
        <f>DATE(YEAR(Incoming_Data[[#This Row],[Incoming Day]]),1,1)</f>
        <v>41275</v>
      </c>
      <c r="S3031" s="6">
        <f>IFERROR(DATE(YEAR(Incoming_Data[[#This Row],[Completed Day]]),MONTH(Incoming_Data[[#This Row],[Completed Day]]),1),"")</f>
        <v>41365</v>
      </c>
      <c r="T3031" s="6">
        <f>IFERROR(DATE(YEAR(Incoming_Data[[#This Row],[Confirmed Day]]),MONTH(Incoming_Data[[#This Row],[Confirmed Day]]),1),"")</f>
        <v>41395</v>
      </c>
      <c r="U3031" s="12">
        <f>IF(ISNUMBER(Incoming_Data[[#This Row],[Completed Day]]),1,0)</f>
        <v>1</v>
      </c>
      <c r="V3031" s="12">
        <f>IF(ISNUMBER(Incoming_Data[[#This Row],[Confirmed Day]]),1,0)</f>
        <v>1</v>
      </c>
    </row>
    <row r="3032" spans="2:22" x14ac:dyDescent="0.25">
      <c r="B3032" s="24" t="s">
        <v>36</v>
      </c>
      <c r="C3032" s="24" t="s">
        <v>22</v>
      </c>
      <c r="D3032" s="24" t="s">
        <v>2216</v>
      </c>
      <c r="E3032" s="24" t="s">
        <v>2067</v>
      </c>
      <c r="F3032" s="24" t="s">
        <v>2068</v>
      </c>
      <c r="G3032" s="36">
        <v>41386</v>
      </c>
      <c r="H3032" s="36">
        <v>41386</v>
      </c>
      <c r="I3032" s="12">
        <v>3</v>
      </c>
      <c r="J3032" s="12">
        <v>3</v>
      </c>
      <c r="K3032" s="12">
        <v>3</v>
      </c>
      <c r="L3032" s="24" t="s">
        <v>10597</v>
      </c>
      <c r="M3032" t="str">
        <f>VLOOKUP(LEFT(Incoming_Data[[#This Row],[Object ID]],1),Lookup[#All],2,FALSE)</f>
        <v>Incident</v>
      </c>
      <c r="N3032" s="36">
        <f>IFERROR(VLOOKUP(Incoming_Data[[#This Row],[Object ID]],SP_Data[#All],2,FALSE),"")</f>
        <v>41386</v>
      </c>
      <c r="O3032" s="36">
        <f>IFERROR(VLOOKUP(Incoming_Data[[#This Row],[Object ID]],Finalized_Data[#All],2,FALSE),"")</f>
        <v>41417</v>
      </c>
      <c r="P30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2" s="6">
        <f>IFERROR(DATE(YEAR(Incoming_Data[[#This Row],[Incoming Day]]),MONTH(Incoming_Data[[#This Row],[Incoming Day]]),1),"")</f>
        <v>41365</v>
      </c>
      <c r="R3032" s="3">
        <f>DATE(YEAR(Incoming_Data[[#This Row],[Incoming Day]]),1,1)</f>
        <v>41275</v>
      </c>
      <c r="S3032" s="6">
        <f>IFERROR(DATE(YEAR(Incoming_Data[[#This Row],[Completed Day]]),MONTH(Incoming_Data[[#This Row],[Completed Day]]),1),"")</f>
        <v>41365</v>
      </c>
      <c r="T3032" s="6">
        <f>IFERROR(DATE(YEAR(Incoming_Data[[#This Row],[Confirmed Day]]),MONTH(Incoming_Data[[#This Row],[Confirmed Day]]),1),"")</f>
        <v>41395</v>
      </c>
      <c r="U3032" s="12">
        <f>IF(ISNUMBER(Incoming_Data[[#This Row],[Completed Day]]),1,0)</f>
        <v>1</v>
      </c>
      <c r="V3032" s="12">
        <f>IF(ISNUMBER(Incoming_Data[[#This Row],[Confirmed Day]]),1,0)</f>
        <v>1</v>
      </c>
    </row>
    <row r="3033" spans="2:22" x14ac:dyDescent="0.25">
      <c r="B3033" s="24" t="s">
        <v>36</v>
      </c>
      <c r="C3033" s="24" t="s">
        <v>22</v>
      </c>
      <c r="D3033" s="24" t="s">
        <v>2216</v>
      </c>
      <c r="E3033" s="24" t="s">
        <v>2069</v>
      </c>
      <c r="F3033" s="24" t="s">
        <v>2070</v>
      </c>
      <c r="G3033" s="36">
        <v>41386</v>
      </c>
      <c r="H3033" s="36">
        <v>41386</v>
      </c>
      <c r="I3033" s="12">
        <v>3</v>
      </c>
      <c r="J3033" s="12">
        <v>3</v>
      </c>
      <c r="K3033" s="12">
        <v>3</v>
      </c>
      <c r="L3033" s="24" t="s">
        <v>10597</v>
      </c>
      <c r="M3033" t="str">
        <f>VLOOKUP(LEFT(Incoming_Data[[#This Row],[Object ID]],1),Lookup[#All],2,FALSE)</f>
        <v>Incident</v>
      </c>
      <c r="N3033" s="36">
        <f>IFERROR(VLOOKUP(Incoming_Data[[#This Row],[Object ID]],SP_Data[#All],2,FALSE),"")</f>
        <v>41386</v>
      </c>
      <c r="O3033" s="36">
        <f>IFERROR(VLOOKUP(Incoming_Data[[#This Row],[Object ID]],Finalized_Data[#All],2,FALSE),"")</f>
        <v>41417</v>
      </c>
      <c r="P30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3" s="6">
        <f>IFERROR(DATE(YEAR(Incoming_Data[[#This Row],[Incoming Day]]),MONTH(Incoming_Data[[#This Row],[Incoming Day]]),1),"")</f>
        <v>41365</v>
      </c>
      <c r="R3033" s="3">
        <f>DATE(YEAR(Incoming_Data[[#This Row],[Incoming Day]]),1,1)</f>
        <v>41275</v>
      </c>
      <c r="S3033" s="6">
        <f>IFERROR(DATE(YEAR(Incoming_Data[[#This Row],[Completed Day]]),MONTH(Incoming_Data[[#This Row],[Completed Day]]),1),"")</f>
        <v>41365</v>
      </c>
      <c r="T3033" s="6">
        <f>IFERROR(DATE(YEAR(Incoming_Data[[#This Row],[Confirmed Day]]),MONTH(Incoming_Data[[#This Row],[Confirmed Day]]),1),"")</f>
        <v>41395</v>
      </c>
      <c r="U3033" s="12">
        <f>IF(ISNUMBER(Incoming_Data[[#This Row],[Completed Day]]),1,0)</f>
        <v>1</v>
      </c>
      <c r="V3033" s="12">
        <f>IF(ISNUMBER(Incoming_Data[[#This Row],[Confirmed Day]]),1,0)</f>
        <v>1</v>
      </c>
    </row>
    <row r="3034" spans="2:22" x14ac:dyDescent="0.25">
      <c r="B3034" s="24" t="s">
        <v>36</v>
      </c>
      <c r="C3034" s="24" t="s">
        <v>22</v>
      </c>
      <c r="D3034" s="24" t="s">
        <v>2216</v>
      </c>
      <c r="E3034" s="24" t="s">
        <v>2071</v>
      </c>
      <c r="F3034" s="24" t="s">
        <v>2072</v>
      </c>
      <c r="G3034" s="36">
        <v>41386</v>
      </c>
      <c r="H3034" s="36">
        <v>41386</v>
      </c>
      <c r="I3034" s="12">
        <v>3</v>
      </c>
      <c r="J3034" s="12">
        <v>3</v>
      </c>
      <c r="K3034" s="12">
        <v>3</v>
      </c>
      <c r="L3034" s="24" t="s">
        <v>10597</v>
      </c>
      <c r="M3034" t="str">
        <f>VLOOKUP(LEFT(Incoming_Data[[#This Row],[Object ID]],1),Lookup[#All],2,FALSE)</f>
        <v>Incident</v>
      </c>
      <c r="N3034" s="36">
        <f>IFERROR(VLOOKUP(Incoming_Data[[#This Row],[Object ID]],SP_Data[#All],2,FALSE),"")</f>
        <v>41386</v>
      </c>
      <c r="O3034" s="36">
        <f>IFERROR(VLOOKUP(Incoming_Data[[#This Row],[Object ID]],Finalized_Data[#All],2,FALSE),"")</f>
        <v>41386</v>
      </c>
      <c r="P30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4" s="6">
        <f>IFERROR(DATE(YEAR(Incoming_Data[[#This Row],[Incoming Day]]),MONTH(Incoming_Data[[#This Row],[Incoming Day]]),1),"")</f>
        <v>41365</v>
      </c>
      <c r="R3034" s="3">
        <f>DATE(YEAR(Incoming_Data[[#This Row],[Incoming Day]]),1,1)</f>
        <v>41275</v>
      </c>
      <c r="S3034" s="6">
        <f>IFERROR(DATE(YEAR(Incoming_Data[[#This Row],[Completed Day]]),MONTH(Incoming_Data[[#This Row],[Completed Day]]),1),"")</f>
        <v>41365</v>
      </c>
      <c r="T3034" s="6">
        <f>IFERROR(DATE(YEAR(Incoming_Data[[#This Row],[Confirmed Day]]),MONTH(Incoming_Data[[#This Row],[Confirmed Day]]),1),"")</f>
        <v>41365</v>
      </c>
      <c r="U3034" s="12">
        <f>IF(ISNUMBER(Incoming_Data[[#This Row],[Completed Day]]),1,0)</f>
        <v>1</v>
      </c>
      <c r="V3034" s="12">
        <f>IF(ISNUMBER(Incoming_Data[[#This Row],[Confirmed Day]]),1,0)</f>
        <v>1</v>
      </c>
    </row>
    <row r="3035" spans="2:22" x14ac:dyDescent="0.25">
      <c r="B3035" s="24" t="s">
        <v>36</v>
      </c>
      <c r="C3035" s="24" t="s">
        <v>22</v>
      </c>
      <c r="D3035" s="24" t="s">
        <v>2216</v>
      </c>
      <c r="E3035" s="24" t="s">
        <v>2075</v>
      </c>
      <c r="F3035" s="24" t="s">
        <v>2076</v>
      </c>
      <c r="G3035" s="36">
        <v>41388</v>
      </c>
      <c r="H3035" s="36">
        <v>41388</v>
      </c>
      <c r="I3035" s="12">
        <v>3</v>
      </c>
      <c r="J3035" s="12">
        <v>3</v>
      </c>
      <c r="K3035" s="12">
        <v>3</v>
      </c>
      <c r="L3035" s="24" t="s">
        <v>10597</v>
      </c>
      <c r="M3035" t="str">
        <f>VLOOKUP(LEFT(Incoming_Data[[#This Row],[Object ID]],1),Lookup[#All],2,FALSE)</f>
        <v>Incident</v>
      </c>
      <c r="N3035" s="36">
        <f>IFERROR(VLOOKUP(Incoming_Data[[#This Row],[Object ID]],SP_Data[#All],2,FALSE),"")</f>
        <v>41388</v>
      </c>
      <c r="O3035" s="36">
        <f>IFERROR(VLOOKUP(Incoming_Data[[#This Row],[Object ID]],Finalized_Data[#All],2,FALSE),"")</f>
        <v>41419</v>
      </c>
      <c r="P30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5" s="6">
        <f>IFERROR(DATE(YEAR(Incoming_Data[[#This Row],[Incoming Day]]),MONTH(Incoming_Data[[#This Row],[Incoming Day]]),1),"")</f>
        <v>41365</v>
      </c>
      <c r="R3035" s="3">
        <f>DATE(YEAR(Incoming_Data[[#This Row],[Incoming Day]]),1,1)</f>
        <v>41275</v>
      </c>
      <c r="S3035" s="6">
        <f>IFERROR(DATE(YEAR(Incoming_Data[[#This Row],[Completed Day]]),MONTH(Incoming_Data[[#This Row],[Completed Day]]),1),"")</f>
        <v>41365</v>
      </c>
      <c r="T3035" s="6">
        <f>IFERROR(DATE(YEAR(Incoming_Data[[#This Row],[Confirmed Day]]),MONTH(Incoming_Data[[#This Row],[Confirmed Day]]),1),"")</f>
        <v>41395</v>
      </c>
      <c r="U3035" s="12">
        <f>IF(ISNUMBER(Incoming_Data[[#This Row],[Completed Day]]),1,0)</f>
        <v>1</v>
      </c>
      <c r="V3035" s="12">
        <f>IF(ISNUMBER(Incoming_Data[[#This Row],[Confirmed Day]]),1,0)</f>
        <v>1</v>
      </c>
    </row>
    <row r="3036" spans="2:22" x14ac:dyDescent="0.25">
      <c r="B3036" s="24" t="s">
        <v>36</v>
      </c>
      <c r="C3036" s="24" t="s">
        <v>22</v>
      </c>
      <c r="D3036" s="24" t="s">
        <v>2216</v>
      </c>
      <c r="E3036" s="24" t="s">
        <v>2077</v>
      </c>
      <c r="F3036" s="24" t="s">
        <v>2076</v>
      </c>
      <c r="G3036" s="36">
        <v>41388</v>
      </c>
      <c r="H3036" s="36">
        <v>41388</v>
      </c>
      <c r="I3036" s="12">
        <v>3</v>
      </c>
      <c r="J3036" s="12">
        <v>3</v>
      </c>
      <c r="K3036" s="12">
        <v>3</v>
      </c>
      <c r="L3036" s="24" t="s">
        <v>10597</v>
      </c>
      <c r="M3036" t="str">
        <f>VLOOKUP(LEFT(Incoming_Data[[#This Row],[Object ID]],1),Lookup[#All],2,FALSE)</f>
        <v>Incident</v>
      </c>
      <c r="N3036" s="36">
        <f>IFERROR(VLOOKUP(Incoming_Data[[#This Row],[Object ID]],SP_Data[#All],2,FALSE),"")</f>
        <v>41388</v>
      </c>
      <c r="O3036" s="36">
        <f>IFERROR(VLOOKUP(Incoming_Data[[#This Row],[Object ID]],Finalized_Data[#All],2,FALSE),"")</f>
        <v>41419</v>
      </c>
      <c r="P30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6" s="6">
        <f>IFERROR(DATE(YEAR(Incoming_Data[[#This Row],[Incoming Day]]),MONTH(Incoming_Data[[#This Row],[Incoming Day]]),1),"")</f>
        <v>41365</v>
      </c>
      <c r="R3036" s="3">
        <f>DATE(YEAR(Incoming_Data[[#This Row],[Incoming Day]]),1,1)</f>
        <v>41275</v>
      </c>
      <c r="S3036" s="6">
        <f>IFERROR(DATE(YEAR(Incoming_Data[[#This Row],[Completed Day]]),MONTH(Incoming_Data[[#This Row],[Completed Day]]),1),"")</f>
        <v>41365</v>
      </c>
      <c r="T3036" s="6">
        <f>IFERROR(DATE(YEAR(Incoming_Data[[#This Row],[Confirmed Day]]),MONTH(Incoming_Data[[#This Row],[Confirmed Day]]),1),"")</f>
        <v>41395</v>
      </c>
      <c r="U3036" s="12">
        <f>IF(ISNUMBER(Incoming_Data[[#This Row],[Completed Day]]),1,0)</f>
        <v>1</v>
      </c>
      <c r="V3036" s="12">
        <f>IF(ISNUMBER(Incoming_Data[[#This Row],[Confirmed Day]]),1,0)</f>
        <v>1</v>
      </c>
    </row>
    <row r="3037" spans="2:22" x14ac:dyDescent="0.25">
      <c r="B3037" s="24" t="s">
        <v>36</v>
      </c>
      <c r="C3037" s="24" t="s">
        <v>22</v>
      </c>
      <c r="D3037" s="24" t="s">
        <v>2216</v>
      </c>
      <c r="E3037" s="24" t="s">
        <v>2078</v>
      </c>
      <c r="F3037" s="24" t="s">
        <v>2079</v>
      </c>
      <c r="G3037" s="36">
        <v>41388</v>
      </c>
      <c r="H3037" s="36">
        <v>41388</v>
      </c>
      <c r="I3037" s="12">
        <v>3</v>
      </c>
      <c r="J3037" s="12">
        <v>3</v>
      </c>
      <c r="K3037" s="12">
        <v>3</v>
      </c>
      <c r="L3037" s="24" t="s">
        <v>10597</v>
      </c>
      <c r="M3037" t="str">
        <f>VLOOKUP(LEFT(Incoming_Data[[#This Row],[Object ID]],1),Lookup[#All],2,FALSE)</f>
        <v>Incident</v>
      </c>
      <c r="N3037" s="36">
        <f>IFERROR(VLOOKUP(Incoming_Data[[#This Row],[Object ID]],SP_Data[#All],2,FALSE),"")</f>
        <v>41388</v>
      </c>
      <c r="O3037" s="36">
        <f>IFERROR(VLOOKUP(Incoming_Data[[#This Row],[Object ID]],Finalized_Data[#All],2,FALSE),"")</f>
        <v>41388</v>
      </c>
      <c r="P30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7" s="6">
        <f>IFERROR(DATE(YEAR(Incoming_Data[[#This Row],[Incoming Day]]),MONTH(Incoming_Data[[#This Row],[Incoming Day]]),1),"")</f>
        <v>41365</v>
      </c>
      <c r="R3037" s="3">
        <f>DATE(YEAR(Incoming_Data[[#This Row],[Incoming Day]]),1,1)</f>
        <v>41275</v>
      </c>
      <c r="S3037" s="6">
        <f>IFERROR(DATE(YEAR(Incoming_Data[[#This Row],[Completed Day]]),MONTH(Incoming_Data[[#This Row],[Completed Day]]),1),"")</f>
        <v>41365</v>
      </c>
      <c r="T3037" s="6">
        <f>IFERROR(DATE(YEAR(Incoming_Data[[#This Row],[Confirmed Day]]),MONTH(Incoming_Data[[#This Row],[Confirmed Day]]),1),"")</f>
        <v>41365</v>
      </c>
      <c r="U3037" s="12">
        <f>IF(ISNUMBER(Incoming_Data[[#This Row],[Completed Day]]),1,0)</f>
        <v>1</v>
      </c>
      <c r="V3037" s="12">
        <f>IF(ISNUMBER(Incoming_Data[[#This Row],[Confirmed Day]]),1,0)</f>
        <v>1</v>
      </c>
    </row>
    <row r="3038" spans="2:22" x14ac:dyDescent="0.25">
      <c r="B3038" s="24" t="s">
        <v>36</v>
      </c>
      <c r="C3038" s="24" t="s">
        <v>22</v>
      </c>
      <c r="D3038" s="24" t="s">
        <v>2216</v>
      </c>
      <c r="E3038" s="24" t="s">
        <v>2086</v>
      </c>
      <c r="F3038" s="24" t="s">
        <v>2087</v>
      </c>
      <c r="G3038" s="36">
        <v>41389</v>
      </c>
      <c r="H3038" s="36">
        <v>41389</v>
      </c>
      <c r="I3038" s="12">
        <v>3</v>
      </c>
      <c r="J3038" s="12">
        <v>3</v>
      </c>
      <c r="K3038" s="12">
        <v>3</v>
      </c>
      <c r="L3038" s="24" t="s">
        <v>10597</v>
      </c>
      <c r="M3038" t="str">
        <f>VLOOKUP(LEFT(Incoming_Data[[#This Row],[Object ID]],1),Lookup[#All],2,FALSE)</f>
        <v>Incident</v>
      </c>
      <c r="N3038" s="36">
        <f>IFERROR(VLOOKUP(Incoming_Data[[#This Row],[Object ID]],SP_Data[#All],2,FALSE),"")</f>
        <v>41389</v>
      </c>
      <c r="O3038" s="36">
        <f>IFERROR(VLOOKUP(Incoming_Data[[#This Row],[Object ID]],Finalized_Data[#All],2,FALSE),"")</f>
        <v>41395</v>
      </c>
      <c r="P30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8" s="6">
        <f>IFERROR(DATE(YEAR(Incoming_Data[[#This Row],[Incoming Day]]),MONTH(Incoming_Data[[#This Row],[Incoming Day]]),1),"")</f>
        <v>41365</v>
      </c>
      <c r="R3038" s="3">
        <f>DATE(YEAR(Incoming_Data[[#This Row],[Incoming Day]]),1,1)</f>
        <v>41275</v>
      </c>
      <c r="S3038" s="6">
        <f>IFERROR(DATE(YEAR(Incoming_Data[[#This Row],[Completed Day]]),MONTH(Incoming_Data[[#This Row],[Completed Day]]),1),"")</f>
        <v>41365</v>
      </c>
      <c r="T3038" s="6">
        <f>IFERROR(DATE(YEAR(Incoming_Data[[#This Row],[Confirmed Day]]),MONTH(Incoming_Data[[#This Row],[Confirmed Day]]),1),"")</f>
        <v>41395</v>
      </c>
      <c r="U3038" s="12">
        <f>IF(ISNUMBER(Incoming_Data[[#This Row],[Completed Day]]),1,0)</f>
        <v>1</v>
      </c>
      <c r="V3038" s="12">
        <f>IF(ISNUMBER(Incoming_Data[[#This Row],[Confirmed Day]]),1,0)</f>
        <v>1</v>
      </c>
    </row>
    <row r="3039" spans="2:22" x14ac:dyDescent="0.25">
      <c r="B3039" s="24" t="s">
        <v>36</v>
      </c>
      <c r="C3039" s="24" t="s">
        <v>22</v>
      </c>
      <c r="D3039" s="24" t="s">
        <v>2216</v>
      </c>
      <c r="E3039" s="24" t="s">
        <v>2092</v>
      </c>
      <c r="F3039" s="24" t="s">
        <v>2093</v>
      </c>
      <c r="G3039" s="36">
        <v>41389</v>
      </c>
      <c r="H3039" s="36">
        <v>41389</v>
      </c>
      <c r="I3039" s="12">
        <v>3</v>
      </c>
      <c r="J3039" s="12">
        <v>3</v>
      </c>
      <c r="K3039" s="12">
        <v>3</v>
      </c>
      <c r="L3039" s="24" t="s">
        <v>10625</v>
      </c>
      <c r="M3039" t="str">
        <f>VLOOKUP(LEFT(Incoming_Data[[#This Row],[Object ID]],1),Lookup[#All],2,FALSE)</f>
        <v>Incident</v>
      </c>
      <c r="N3039" s="36">
        <f>IFERROR(VLOOKUP(Incoming_Data[[#This Row],[Object ID]],SP_Data[#All],2,FALSE),"")</f>
        <v>41393</v>
      </c>
      <c r="O3039" s="36" t="str">
        <f>IFERROR(VLOOKUP(Incoming_Data[[#This Row],[Object ID]],Finalized_Data[#All],2,FALSE),"")</f>
        <v/>
      </c>
      <c r="P30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39" s="6">
        <f>IFERROR(DATE(YEAR(Incoming_Data[[#This Row],[Incoming Day]]),MONTH(Incoming_Data[[#This Row],[Incoming Day]]),1),"")</f>
        <v>41365</v>
      </c>
      <c r="R3039" s="3">
        <f>DATE(YEAR(Incoming_Data[[#This Row],[Incoming Day]]),1,1)</f>
        <v>41275</v>
      </c>
      <c r="S3039" s="6">
        <f>IFERROR(DATE(YEAR(Incoming_Data[[#This Row],[Completed Day]]),MONTH(Incoming_Data[[#This Row],[Completed Day]]),1),"")</f>
        <v>41365</v>
      </c>
      <c r="T3039" s="6" t="str">
        <f>IFERROR(DATE(YEAR(Incoming_Data[[#This Row],[Confirmed Day]]),MONTH(Incoming_Data[[#This Row],[Confirmed Day]]),1),"")</f>
        <v/>
      </c>
      <c r="U3039" s="12">
        <f>IF(ISNUMBER(Incoming_Data[[#This Row],[Completed Day]]),1,0)</f>
        <v>1</v>
      </c>
      <c r="V3039" s="12">
        <f>IF(ISNUMBER(Incoming_Data[[#This Row],[Confirmed Day]]),1,0)</f>
        <v>0</v>
      </c>
    </row>
    <row r="3040" spans="2:22" x14ac:dyDescent="0.25">
      <c r="B3040" s="24" t="s">
        <v>36</v>
      </c>
      <c r="C3040" s="24" t="s">
        <v>22</v>
      </c>
      <c r="D3040" s="24" t="s">
        <v>2216</v>
      </c>
      <c r="E3040" s="24" t="s">
        <v>2094</v>
      </c>
      <c r="F3040" s="24" t="s">
        <v>2095</v>
      </c>
      <c r="G3040" s="36">
        <v>41389</v>
      </c>
      <c r="H3040" s="36">
        <v>41389</v>
      </c>
      <c r="I3040" s="12">
        <v>3</v>
      </c>
      <c r="J3040" s="12">
        <v>3</v>
      </c>
      <c r="K3040" s="12">
        <v>3</v>
      </c>
      <c r="L3040" s="24" t="s">
        <v>10597</v>
      </c>
      <c r="M3040" t="str">
        <f>VLOOKUP(LEFT(Incoming_Data[[#This Row],[Object ID]],1),Lookup[#All],2,FALSE)</f>
        <v>Incident</v>
      </c>
      <c r="N3040" s="36">
        <f>IFERROR(VLOOKUP(Incoming_Data[[#This Row],[Object ID]],SP_Data[#All],2,FALSE),"")</f>
        <v>41389</v>
      </c>
      <c r="O3040" s="36">
        <f>IFERROR(VLOOKUP(Incoming_Data[[#This Row],[Object ID]],Finalized_Data[#All],2,FALSE),"")</f>
        <v>41390</v>
      </c>
      <c r="P30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0" s="6">
        <f>IFERROR(DATE(YEAR(Incoming_Data[[#This Row],[Incoming Day]]),MONTH(Incoming_Data[[#This Row],[Incoming Day]]),1),"")</f>
        <v>41365</v>
      </c>
      <c r="R3040" s="3">
        <f>DATE(YEAR(Incoming_Data[[#This Row],[Incoming Day]]),1,1)</f>
        <v>41275</v>
      </c>
      <c r="S3040" s="6">
        <f>IFERROR(DATE(YEAR(Incoming_Data[[#This Row],[Completed Day]]),MONTH(Incoming_Data[[#This Row],[Completed Day]]),1),"")</f>
        <v>41365</v>
      </c>
      <c r="T3040" s="6">
        <f>IFERROR(DATE(YEAR(Incoming_Data[[#This Row],[Confirmed Day]]),MONTH(Incoming_Data[[#This Row],[Confirmed Day]]),1),"")</f>
        <v>41365</v>
      </c>
      <c r="U3040" s="12">
        <f>IF(ISNUMBER(Incoming_Data[[#This Row],[Completed Day]]),1,0)</f>
        <v>1</v>
      </c>
      <c r="V3040" s="12">
        <f>IF(ISNUMBER(Incoming_Data[[#This Row],[Confirmed Day]]),1,0)</f>
        <v>1</v>
      </c>
    </row>
    <row r="3041" spans="2:22" x14ac:dyDescent="0.25">
      <c r="B3041" s="24" t="s">
        <v>36</v>
      </c>
      <c r="C3041" s="24" t="s">
        <v>22</v>
      </c>
      <c r="D3041" s="24" t="s">
        <v>2216</v>
      </c>
      <c r="E3041" s="24" t="s">
        <v>2096</v>
      </c>
      <c r="F3041" s="24" t="s">
        <v>2097</v>
      </c>
      <c r="G3041" s="36">
        <v>41389</v>
      </c>
      <c r="H3041" s="36">
        <v>41389</v>
      </c>
      <c r="I3041" s="12">
        <v>3</v>
      </c>
      <c r="J3041" s="12">
        <v>3</v>
      </c>
      <c r="K3041" s="12">
        <v>3</v>
      </c>
      <c r="L3041" s="24" t="s">
        <v>10597</v>
      </c>
      <c r="M3041" t="str">
        <f>VLOOKUP(LEFT(Incoming_Data[[#This Row],[Object ID]],1),Lookup[#All],2,FALSE)</f>
        <v>Incident</v>
      </c>
      <c r="N3041" s="36">
        <f>IFERROR(VLOOKUP(Incoming_Data[[#This Row],[Object ID]],SP_Data[#All],2,FALSE),"")</f>
        <v>41389</v>
      </c>
      <c r="O3041" s="36">
        <f>IFERROR(VLOOKUP(Incoming_Data[[#This Row],[Object ID]],Finalized_Data[#All],2,FALSE),"")</f>
        <v>41389</v>
      </c>
      <c r="P30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1" s="6">
        <f>IFERROR(DATE(YEAR(Incoming_Data[[#This Row],[Incoming Day]]),MONTH(Incoming_Data[[#This Row],[Incoming Day]]),1),"")</f>
        <v>41365</v>
      </c>
      <c r="R3041" s="3">
        <f>DATE(YEAR(Incoming_Data[[#This Row],[Incoming Day]]),1,1)</f>
        <v>41275</v>
      </c>
      <c r="S3041" s="6">
        <f>IFERROR(DATE(YEAR(Incoming_Data[[#This Row],[Completed Day]]),MONTH(Incoming_Data[[#This Row],[Completed Day]]),1),"")</f>
        <v>41365</v>
      </c>
      <c r="T3041" s="6">
        <f>IFERROR(DATE(YEAR(Incoming_Data[[#This Row],[Confirmed Day]]),MONTH(Incoming_Data[[#This Row],[Confirmed Day]]),1),"")</f>
        <v>41365</v>
      </c>
      <c r="U3041" s="12">
        <f>IF(ISNUMBER(Incoming_Data[[#This Row],[Completed Day]]),1,0)</f>
        <v>1</v>
      </c>
      <c r="V3041" s="12">
        <f>IF(ISNUMBER(Incoming_Data[[#This Row],[Confirmed Day]]),1,0)</f>
        <v>1</v>
      </c>
    </row>
    <row r="3042" spans="2:22" x14ac:dyDescent="0.25">
      <c r="B3042" s="24" t="s">
        <v>36</v>
      </c>
      <c r="C3042" s="24" t="s">
        <v>22</v>
      </c>
      <c r="D3042" s="24" t="s">
        <v>2216</v>
      </c>
      <c r="E3042" s="24" t="s">
        <v>2098</v>
      </c>
      <c r="F3042" s="24" t="s">
        <v>2099</v>
      </c>
      <c r="G3042" s="36">
        <v>41390</v>
      </c>
      <c r="H3042" s="36">
        <v>41390</v>
      </c>
      <c r="I3042" s="12">
        <v>3</v>
      </c>
      <c r="J3042" s="12">
        <v>3</v>
      </c>
      <c r="K3042" s="12">
        <v>3</v>
      </c>
      <c r="L3042" s="24" t="s">
        <v>10597</v>
      </c>
      <c r="M3042" t="str">
        <f>VLOOKUP(LEFT(Incoming_Data[[#This Row],[Object ID]],1),Lookup[#All],2,FALSE)</f>
        <v>Incident</v>
      </c>
      <c r="N3042" s="36">
        <f>IFERROR(VLOOKUP(Incoming_Data[[#This Row],[Object ID]],SP_Data[#All],2,FALSE),"")</f>
        <v>41390</v>
      </c>
      <c r="O3042" s="36">
        <f>IFERROR(VLOOKUP(Incoming_Data[[#This Row],[Object ID]],Finalized_Data[#All],2,FALSE),"")</f>
        <v>41390</v>
      </c>
      <c r="P30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2" s="6">
        <f>IFERROR(DATE(YEAR(Incoming_Data[[#This Row],[Incoming Day]]),MONTH(Incoming_Data[[#This Row],[Incoming Day]]),1),"")</f>
        <v>41365</v>
      </c>
      <c r="R3042" s="3">
        <f>DATE(YEAR(Incoming_Data[[#This Row],[Incoming Day]]),1,1)</f>
        <v>41275</v>
      </c>
      <c r="S3042" s="6">
        <f>IFERROR(DATE(YEAR(Incoming_Data[[#This Row],[Completed Day]]),MONTH(Incoming_Data[[#This Row],[Completed Day]]),1),"")</f>
        <v>41365</v>
      </c>
      <c r="T3042" s="6">
        <f>IFERROR(DATE(YEAR(Incoming_Data[[#This Row],[Confirmed Day]]),MONTH(Incoming_Data[[#This Row],[Confirmed Day]]),1),"")</f>
        <v>41365</v>
      </c>
      <c r="U3042" s="12">
        <f>IF(ISNUMBER(Incoming_Data[[#This Row],[Completed Day]]),1,0)</f>
        <v>1</v>
      </c>
      <c r="V3042" s="12">
        <f>IF(ISNUMBER(Incoming_Data[[#This Row],[Confirmed Day]]),1,0)</f>
        <v>1</v>
      </c>
    </row>
    <row r="3043" spans="2:22" x14ac:dyDescent="0.25">
      <c r="B3043" s="24" t="s">
        <v>36</v>
      </c>
      <c r="C3043" s="24" t="s">
        <v>22</v>
      </c>
      <c r="D3043" s="24" t="s">
        <v>2216</v>
      </c>
      <c r="E3043" s="24" t="s">
        <v>2100</v>
      </c>
      <c r="F3043" s="24" t="s">
        <v>2101</v>
      </c>
      <c r="G3043" s="36">
        <v>41390</v>
      </c>
      <c r="H3043" s="36">
        <v>41390</v>
      </c>
      <c r="I3043" s="12">
        <v>3</v>
      </c>
      <c r="J3043" s="12">
        <v>3</v>
      </c>
      <c r="K3043" s="12">
        <v>3</v>
      </c>
      <c r="L3043" s="24" t="s">
        <v>10597</v>
      </c>
      <c r="M3043" t="str">
        <f>VLOOKUP(LEFT(Incoming_Data[[#This Row],[Object ID]],1),Lookup[#All],2,FALSE)</f>
        <v>Incident</v>
      </c>
      <c r="N3043" s="36">
        <f>IFERROR(VLOOKUP(Incoming_Data[[#This Row],[Object ID]],SP_Data[#All],2,FALSE),"")</f>
        <v>41393</v>
      </c>
      <c r="O3043" s="36">
        <f>IFERROR(VLOOKUP(Incoming_Data[[#This Row],[Object ID]],Finalized_Data[#All],2,FALSE),"")</f>
        <v>41396</v>
      </c>
      <c r="P30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3" s="6">
        <f>IFERROR(DATE(YEAR(Incoming_Data[[#This Row],[Incoming Day]]),MONTH(Incoming_Data[[#This Row],[Incoming Day]]),1),"")</f>
        <v>41365</v>
      </c>
      <c r="R3043" s="3">
        <f>DATE(YEAR(Incoming_Data[[#This Row],[Incoming Day]]),1,1)</f>
        <v>41275</v>
      </c>
      <c r="S3043" s="6">
        <f>IFERROR(DATE(YEAR(Incoming_Data[[#This Row],[Completed Day]]),MONTH(Incoming_Data[[#This Row],[Completed Day]]),1),"")</f>
        <v>41365</v>
      </c>
      <c r="T3043" s="6">
        <f>IFERROR(DATE(YEAR(Incoming_Data[[#This Row],[Confirmed Day]]),MONTH(Incoming_Data[[#This Row],[Confirmed Day]]),1),"")</f>
        <v>41395</v>
      </c>
      <c r="U3043" s="12">
        <f>IF(ISNUMBER(Incoming_Data[[#This Row],[Completed Day]]),1,0)</f>
        <v>1</v>
      </c>
      <c r="V3043" s="12">
        <f>IF(ISNUMBER(Incoming_Data[[#This Row],[Confirmed Day]]),1,0)</f>
        <v>1</v>
      </c>
    </row>
    <row r="3044" spans="2:22" x14ac:dyDescent="0.25">
      <c r="B3044" s="24" t="s">
        <v>36</v>
      </c>
      <c r="C3044" s="24" t="s">
        <v>22</v>
      </c>
      <c r="D3044" s="24" t="s">
        <v>2216</v>
      </c>
      <c r="E3044" s="24" t="s">
        <v>2102</v>
      </c>
      <c r="F3044" s="24" t="s">
        <v>2103</v>
      </c>
      <c r="G3044" s="36">
        <v>41390</v>
      </c>
      <c r="H3044" s="36">
        <v>41390</v>
      </c>
      <c r="I3044" s="12">
        <v>3</v>
      </c>
      <c r="J3044" s="12">
        <v>3</v>
      </c>
      <c r="K3044" s="12">
        <v>3</v>
      </c>
      <c r="L3044" s="24" t="s">
        <v>10597</v>
      </c>
      <c r="M3044" t="str">
        <f>VLOOKUP(LEFT(Incoming_Data[[#This Row],[Object ID]],1),Lookup[#All],2,FALSE)</f>
        <v>Incident</v>
      </c>
      <c r="N3044" s="36">
        <f>IFERROR(VLOOKUP(Incoming_Data[[#This Row],[Object ID]],SP_Data[#All],2,FALSE),"")</f>
        <v>41390</v>
      </c>
      <c r="O3044" s="36">
        <f>IFERROR(VLOOKUP(Incoming_Data[[#This Row],[Object ID]],Finalized_Data[#All],2,FALSE),"")</f>
        <v>41390</v>
      </c>
      <c r="P30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4" s="6">
        <f>IFERROR(DATE(YEAR(Incoming_Data[[#This Row],[Incoming Day]]),MONTH(Incoming_Data[[#This Row],[Incoming Day]]),1),"")</f>
        <v>41365</v>
      </c>
      <c r="R3044" s="3">
        <f>DATE(YEAR(Incoming_Data[[#This Row],[Incoming Day]]),1,1)</f>
        <v>41275</v>
      </c>
      <c r="S3044" s="6">
        <f>IFERROR(DATE(YEAR(Incoming_Data[[#This Row],[Completed Day]]),MONTH(Incoming_Data[[#This Row],[Completed Day]]),1),"")</f>
        <v>41365</v>
      </c>
      <c r="T3044" s="6">
        <f>IFERROR(DATE(YEAR(Incoming_Data[[#This Row],[Confirmed Day]]),MONTH(Incoming_Data[[#This Row],[Confirmed Day]]),1),"")</f>
        <v>41365</v>
      </c>
      <c r="U3044" s="12">
        <f>IF(ISNUMBER(Incoming_Data[[#This Row],[Completed Day]]),1,0)</f>
        <v>1</v>
      </c>
      <c r="V3044" s="12">
        <f>IF(ISNUMBER(Incoming_Data[[#This Row],[Confirmed Day]]),1,0)</f>
        <v>1</v>
      </c>
    </row>
    <row r="3045" spans="2:22" x14ac:dyDescent="0.25">
      <c r="B3045" s="24" t="s">
        <v>36</v>
      </c>
      <c r="C3045" s="24" t="s">
        <v>22</v>
      </c>
      <c r="D3045" s="24" t="s">
        <v>2216</v>
      </c>
      <c r="E3045" s="24" t="s">
        <v>2108</v>
      </c>
      <c r="F3045" s="24" t="s">
        <v>2109</v>
      </c>
      <c r="G3045" s="36">
        <v>41393</v>
      </c>
      <c r="H3045" s="36">
        <v>41393</v>
      </c>
      <c r="I3045" s="12">
        <v>3</v>
      </c>
      <c r="J3045" s="12">
        <v>3</v>
      </c>
      <c r="K3045" s="12">
        <v>3</v>
      </c>
      <c r="L3045" s="24" t="s">
        <v>10597</v>
      </c>
      <c r="M3045" t="str">
        <f>VLOOKUP(LEFT(Incoming_Data[[#This Row],[Object ID]],1),Lookup[#All],2,FALSE)</f>
        <v>Incident</v>
      </c>
      <c r="N3045" s="36">
        <f>IFERROR(VLOOKUP(Incoming_Data[[#This Row],[Object ID]],SP_Data[#All],2,FALSE),"")</f>
        <v>41393</v>
      </c>
      <c r="O3045" s="36">
        <f>IFERROR(VLOOKUP(Incoming_Data[[#This Row],[Object ID]],Finalized_Data[#All],2,FALSE),"")</f>
        <v>41394</v>
      </c>
      <c r="P30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5" s="6">
        <f>IFERROR(DATE(YEAR(Incoming_Data[[#This Row],[Incoming Day]]),MONTH(Incoming_Data[[#This Row],[Incoming Day]]),1),"")</f>
        <v>41365</v>
      </c>
      <c r="R3045" s="3">
        <f>DATE(YEAR(Incoming_Data[[#This Row],[Incoming Day]]),1,1)</f>
        <v>41275</v>
      </c>
      <c r="S3045" s="6">
        <f>IFERROR(DATE(YEAR(Incoming_Data[[#This Row],[Completed Day]]),MONTH(Incoming_Data[[#This Row],[Completed Day]]),1),"")</f>
        <v>41365</v>
      </c>
      <c r="T3045" s="6">
        <f>IFERROR(DATE(YEAR(Incoming_Data[[#This Row],[Confirmed Day]]),MONTH(Incoming_Data[[#This Row],[Confirmed Day]]),1),"")</f>
        <v>41365</v>
      </c>
      <c r="U3045" s="12">
        <f>IF(ISNUMBER(Incoming_Data[[#This Row],[Completed Day]]),1,0)</f>
        <v>1</v>
      </c>
      <c r="V3045" s="12">
        <f>IF(ISNUMBER(Incoming_Data[[#This Row],[Confirmed Day]]),1,0)</f>
        <v>1</v>
      </c>
    </row>
    <row r="3046" spans="2:22" x14ac:dyDescent="0.25">
      <c r="B3046" s="24" t="s">
        <v>36</v>
      </c>
      <c r="C3046" s="24" t="s">
        <v>22</v>
      </c>
      <c r="D3046" s="24" t="s">
        <v>2216</v>
      </c>
      <c r="E3046" s="24" t="s">
        <v>12680</v>
      </c>
      <c r="F3046" s="24" t="s">
        <v>12681</v>
      </c>
      <c r="G3046" s="36">
        <v>41393</v>
      </c>
      <c r="H3046" s="36">
        <v>41393</v>
      </c>
      <c r="I3046" s="12">
        <v>3</v>
      </c>
      <c r="J3046" s="12">
        <v>4</v>
      </c>
      <c r="K3046" s="12">
        <v>4</v>
      </c>
      <c r="L3046" s="24" t="s">
        <v>10647</v>
      </c>
      <c r="M3046" t="str">
        <f>VLOOKUP(LEFT(Incoming_Data[[#This Row],[Object ID]],1),Lookup[#All],2,FALSE)</f>
        <v>Incident</v>
      </c>
      <c r="N3046" s="36">
        <f>IFERROR(VLOOKUP(Incoming_Data[[#This Row],[Object ID]],SP_Data[#All],2,FALSE),"")</f>
        <v>41428</v>
      </c>
      <c r="O3046" s="36" t="str">
        <f>IFERROR(VLOOKUP(Incoming_Data[[#This Row],[Object ID]],Finalized_Data[#All],2,FALSE),"")</f>
        <v/>
      </c>
      <c r="P30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6" s="6">
        <f>IFERROR(DATE(YEAR(Incoming_Data[[#This Row],[Incoming Day]]),MONTH(Incoming_Data[[#This Row],[Incoming Day]]),1),"")</f>
        <v>41365</v>
      </c>
      <c r="R3046" s="3">
        <f>DATE(YEAR(Incoming_Data[[#This Row],[Incoming Day]]),1,1)</f>
        <v>41275</v>
      </c>
      <c r="S3046" s="6">
        <f>IFERROR(DATE(YEAR(Incoming_Data[[#This Row],[Completed Day]]),MONTH(Incoming_Data[[#This Row],[Completed Day]]),1),"")</f>
        <v>41426</v>
      </c>
      <c r="T3046" s="6" t="str">
        <f>IFERROR(DATE(YEAR(Incoming_Data[[#This Row],[Confirmed Day]]),MONTH(Incoming_Data[[#This Row],[Confirmed Day]]),1),"")</f>
        <v/>
      </c>
      <c r="U3046" s="12">
        <f>IF(ISNUMBER(Incoming_Data[[#This Row],[Completed Day]]),1,0)</f>
        <v>1</v>
      </c>
      <c r="V3046" s="12">
        <f>IF(ISNUMBER(Incoming_Data[[#This Row],[Confirmed Day]]),1,0)</f>
        <v>0</v>
      </c>
    </row>
    <row r="3047" spans="2:22" x14ac:dyDescent="0.25">
      <c r="B3047" s="24" t="s">
        <v>36</v>
      </c>
      <c r="C3047" s="24" t="s">
        <v>22</v>
      </c>
      <c r="D3047" s="24" t="s">
        <v>2216</v>
      </c>
      <c r="E3047" s="24" t="s">
        <v>2110</v>
      </c>
      <c r="F3047" s="24" t="s">
        <v>2111</v>
      </c>
      <c r="G3047" s="36">
        <v>41394</v>
      </c>
      <c r="H3047" s="36">
        <v>41393</v>
      </c>
      <c r="I3047" s="12">
        <v>1</v>
      </c>
      <c r="J3047" s="12">
        <v>3</v>
      </c>
      <c r="K3047" s="12">
        <v>3</v>
      </c>
      <c r="L3047" s="24" t="s">
        <v>10597</v>
      </c>
      <c r="M3047" t="str">
        <f>VLOOKUP(LEFT(Incoming_Data[[#This Row],[Object ID]],1),Lookup[#All],2,FALSE)</f>
        <v>Incident</v>
      </c>
      <c r="N3047" s="36">
        <f>IFERROR(VLOOKUP(Incoming_Data[[#This Row],[Object ID]],SP_Data[#All],2,FALSE),"")</f>
        <v>41394</v>
      </c>
      <c r="O3047" s="36">
        <f>IFERROR(VLOOKUP(Incoming_Data[[#This Row],[Object ID]],Finalized_Data[#All],2,FALSE),"")</f>
        <v>41425</v>
      </c>
      <c r="P30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7" s="6">
        <f>IFERROR(DATE(YEAR(Incoming_Data[[#This Row],[Incoming Day]]),MONTH(Incoming_Data[[#This Row],[Incoming Day]]),1),"")</f>
        <v>41365</v>
      </c>
      <c r="R3047" s="3">
        <f>DATE(YEAR(Incoming_Data[[#This Row],[Incoming Day]]),1,1)</f>
        <v>41275</v>
      </c>
      <c r="S3047" s="6">
        <f>IFERROR(DATE(YEAR(Incoming_Data[[#This Row],[Completed Day]]),MONTH(Incoming_Data[[#This Row],[Completed Day]]),1),"")</f>
        <v>41365</v>
      </c>
      <c r="T3047" s="6">
        <f>IFERROR(DATE(YEAR(Incoming_Data[[#This Row],[Confirmed Day]]),MONTH(Incoming_Data[[#This Row],[Confirmed Day]]),1),"")</f>
        <v>41395</v>
      </c>
      <c r="U3047" s="12">
        <f>IF(ISNUMBER(Incoming_Data[[#This Row],[Completed Day]]),1,0)</f>
        <v>1</v>
      </c>
      <c r="V3047" s="12">
        <f>IF(ISNUMBER(Incoming_Data[[#This Row],[Confirmed Day]]),1,0)</f>
        <v>1</v>
      </c>
    </row>
    <row r="3048" spans="2:22" x14ac:dyDescent="0.25">
      <c r="B3048" s="24" t="s">
        <v>36</v>
      </c>
      <c r="C3048" s="24" t="s">
        <v>22</v>
      </c>
      <c r="D3048" s="24" t="s">
        <v>2216</v>
      </c>
      <c r="E3048" s="24" t="s">
        <v>2112</v>
      </c>
      <c r="F3048" s="24" t="s">
        <v>1980</v>
      </c>
      <c r="G3048" s="36">
        <v>41394</v>
      </c>
      <c r="H3048" s="36">
        <v>41394</v>
      </c>
      <c r="I3048" s="12">
        <v>3</v>
      </c>
      <c r="J3048" s="12">
        <v>3</v>
      </c>
      <c r="K3048" s="12">
        <v>3</v>
      </c>
      <c r="L3048" s="24" t="s">
        <v>10597</v>
      </c>
      <c r="M3048" t="str">
        <f>VLOOKUP(LEFT(Incoming_Data[[#This Row],[Object ID]],1),Lookup[#All],2,FALSE)</f>
        <v>Incident</v>
      </c>
      <c r="N3048" s="36">
        <f>IFERROR(VLOOKUP(Incoming_Data[[#This Row],[Object ID]],SP_Data[#All],2,FALSE),"")</f>
        <v>41394</v>
      </c>
      <c r="O3048" s="36">
        <f>IFERROR(VLOOKUP(Incoming_Data[[#This Row],[Object ID]],Finalized_Data[#All],2,FALSE),"")</f>
        <v>41394</v>
      </c>
      <c r="P30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8" s="6">
        <f>IFERROR(DATE(YEAR(Incoming_Data[[#This Row],[Incoming Day]]),MONTH(Incoming_Data[[#This Row],[Incoming Day]]),1),"")</f>
        <v>41365</v>
      </c>
      <c r="R3048" s="3">
        <f>DATE(YEAR(Incoming_Data[[#This Row],[Incoming Day]]),1,1)</f>
        <v>41275</v>
      </c>
      <c r="S3048" s="6">
        <f>IFERROR(DATE(YEAR(Incoming_Data[[#This Row],[Completed Day]]),MONTH(Incoming_Data[[#This Row],[Completed Day]]),1),"")</f>
        <v>41365</v>
      </c>
      <c r="T3048" s="6">
        <f>IFERROR(DATE(YEAR(Incoming_Data[[#This Row],[Confirmed Day]]),MONTH(Incoming_Data[[#This Row],[Confirmed Day]]),1),"")</f>
        <v>41365</v>
      </c>
      <c r="U3048" s="12">
        <f>IF(ISNUMBER(Incoming_Data[[#This Row],[Completed Day]]),1,0)</f>
        <v>1</v>
      </c>
      <c r="V3048" s="12">
        <f>IF(ISNUMBER(Incoming_Data[[#This Row],[Confirmed Day]]),1,0)</f>
        <v>1</v>
      </c>
    </row>
    <row r="3049" spans="2:22" x14ac:dyDescent="0.25">
      <c r="B3049" s="24" t="s">
        <v>36</v>
      </c>
      <c r="C3049" s="24" t="s">
        <v>22</v>
      </c>
      <c r="D3049" s="24" t="s">
        <v>2216</v>
      </c>
      <c r="E3049" s="24" t="s">
        <v>2117</v>
      </c>
      <c r="F3049" s="24" t="s">
        <v>888</v>
      </c>
      <c r="G3049" s="36">
        <v>41395</v>
      </c>
      <c r="H3049" s="36">
        <v>41395</v>
      </c>
      <c r="I3049" s="12">
        <v>3</v>
      </c>
      <c r="J3049" s="12">
        <v>3</v>
      </c>
      <c r="K3049" s="12">
        <v>3</v>
      </c>
      <c r="L3049" s="24" t="s">
        <v>10597</v>
      </c>
      <c r="M3049" t="str">
        <f>VLOOKUP(LEFT(Incoming_Data[[#This Row],[Object ID]],1),Lookup[#All],2,FALSE)</f>
        <v>Incident</v>
      </c>
      <c r="N3049" s="36">
        <f>IFERROR(VLOOKUP(Incoming_Data[[#This Row],[Object ID]],SP_Data[#All],2,FALSE),"")</f>
        <v>41395</v>
      </c>
      <c r="O3049" s="36">
        <f>IFERROR(VLOOKUP(Incoming_Data[[#This Row],[Object ID]],Finalized_Data[#All],2,FALSE),"")</f>
        <v>41426</v>
      </c>
      <c r="P30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49" s="6">
        <f>IFERROR(DATE(YEAR(Incoming_Data[[#This Row],[Incoming Day]]),MONTH(Incoming_Data[[#This Row],[Incoming Day]]),1),"")</f>
        <v>41395</v>
      </c>
      <c r="R3049" s="3">
        <f>DATE(YEAR(Incoming_Data[[#This Row],[Incoming Day]]),1,1)</f>
        <v>41275</v>
      </c>
      <c r="S3049" s="6">
        <f>IFERROR(DATE(YEAR(Incoming_Data[[#This Row],[Completed Day]]),MONTH(Incoming_Data[[#This Row],[Completed Day]]),1),"")</f>
        <v>41395</v>
      </c>
      <c r="T3049" s="6">
        <f>IFERROR(DATE(YEAR(Incoming_Data[[#This Row],[Confirmed Day]]),MONTH(Incoming_Data[[#This Row],[Confirmed Day]]),1),"")</f>
        <v>41426</v>
      </c>
      <c r="U3049" s="12">
        <f>IF(ISNUMBER(Incoming_Data[[#This Row],[Completed Day]]),1,0)</f>
        <v>1</v>
      </c>
      <c r="V3049" s="12">
        <f>IF(ISNUMBER(Incoming_Data[[#This Row],[Confirmed Day]]),1,0)</f>
        <v>1</v>
      </c>
    </row>
    <row r="3050" spans="2:22" x14ac:dyDescent="0.25">
      <c r="B3050" s="24" t="s">
        <v>36</v>
      </c>
      <c r="C3050" s="24" t="s">
        <v>22</v>
      </c>
      <c r="D3050" s="24" t="s">
        <v>2216</v>
      </c>
      <c r="E3050" s="24" t="s">
        <v>2118</v>
      </c>
      <c r="F3050" s="24" t="s">
        <v>2119</v>
      </c>
      <c r="G3050" s="36">
        <v>41397</v>
      </c>
      <c r="H3050" s="36">
        <v>41397</v>
      </c>
      <c r="I3050" s="12">
        <v>3</v>
      </c>
      <c r="J3050" s="12">
        <v>3</v>
      </c>
      <c r="K3050" s="12">
        <v>3</v>
      </c>
      <c r="L3050" s="24" t="s">
        <v>10597</v>
      </c>
      <c r="M3050" t="str">
        <f>VLOOKUP(LEFT(Incoming_Data[[#This Row],[Object ID]],1),Lookup[#All],2,FALSE)</f>
        <v>Incident</v>
      </c>
      <c r="N3050" s="36">
        <f>IFERROR(VLOOKUP(Incoming_Data[[#This Row],[Object ID]],SP_Data[#All],2,FALSE),"")</f>
        <v>41397</v>
      </c>
      <c r="O3050" s="36">
        <f>IFERROR(VLOOKUP(Incoming_Data[[#This Row],[Object ID]],Finalized_Data[#All],2,FALSE),"")</f>
        <v>41428</v>
      </c>
      <c r="P30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0" s="6">
        <f>IFERROR(DATE(YEAR(Incoming_Data[[#This Row],[Incoming Day]]),MONTH(Incoming_Data[[#This Row],[Incoming Day]]),1),"")</f>
        <v>41395</v>
      </c>
      <c r="R3050" s="3">
        <f>DATE(YEAR(Incoming_Data[[#This Row],[Incoming Day]]),1,1)</f>
        <v>41275</v>
      </c>
      <c r="S3050" s="6">
        <f>IFERROR(DATE(YEAR(Incoming_Data[[#This Row],[Completed Day]]),MONTH(Incoming_Data[[#This Row],[Completed Day]]),1),"")</f>
        <v>41395</v>
      </c>
      <c r="T3050" s="6">
        <f>IFERROR(DATE(YEAR(Incoming_Data[[#This Row],[Confirmed Day]]),MONTH(Incoming_Data[[#This Row],[Confirmed Day]]),1),"")</f>
        <v>41426</v>
      </c>
      <c r="U3050" s="12">
        <f>IF(ISNUMBER(Incoming_Data[[#This Row],[Completed Day]]),1,0)</f>
        <v>1</v>
      </c>
      <c r="V3050" s="12">
        <f>IF(ISNUMBER(Incoming_Data[[#This Row],[Confirmed Day]]),1,0)</f>
        <v>1</v>
      </c>
    </row>
    <row r="3051" spans="2:22" x14ac:dyDescent="0.25">
      <c r="B3051" s="24" t="s">
        <v>36</v>
      </c>
      <c r="C3051" s="24" t="s">
        <v>22</v>
      </c>
      <c r="D3051" s="24" t="s">
        <v>2216</v>
      </c>
      <c r="E3051" s="24" t="s">
        <v>2120</v>
      </c>
      <c r="F3051" s="24" t="s">
        <v>2121</v>
      </c>
      <c r="G3051" s="36">
        <v>41397</v>
      </c>
      <c r="H3051" s="36">
        <v>41397</v>
      </c>
      <c r="I3051" s="12">
        <v>3</v>
      </c>
      <c r="J3051" s="12">
        <v>3</v>
      </c>
      <c r="K3051" s="12">
        <v>3</v>
      </c>
      <c r="L3051" s="24" t="s">
        <v>10597</v>
      </c>
      <c r="M3051" t="str">
        <f>VLOOKUP(LEFT(Incoming_Data[[#This Row],[Object ID]],1),Lookup[#All],2,FALSE)</f>
        <v>Incident</v>
      </c>
      <c r="N3051" s="36">
        <f>IFERROR(VLOOKUP(Incoming_Data[[#This Row],[Object ID]],SP_Data[#All],2,FALSE),"")</f>
        <v>41397</v>
      </c>
      <c r="O3051" s="36">
        <f>IFERROR(VLOOKUP(Incoming_Data[[#This Row],[Object ID]],Finalized_Data[#All],2,FALSE),"")</f>
        <v>41428</v>
      </c>
      <c r="P30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1" s="6">
        <f>IFERROR(DATE(YEAR(Incoming_Data[[#This Row],[Incoming Day]]),MONTH(Incoming_Data[[#This Row],[Incoming Day]]),1),"")</f>
        <v>41395</v>
      </c>
      <c r="R3051" s="3">
        <f>DATE(YEAR(Incoming_Data[[#This Row],[Incoming Day]]),1,1)</f>
        <v>41275</v>
      </c>
      <c r="S3051" s="6">
        <f>IFERROR(DATE(YEAR(Incoming_Data[[#This Row],[Completed Day]]),MONTH(Incoming_Data[[#This Row],[Completed Day]]),1),"")</f>
        <v>41395</v>
      </c>
      <c r="T3051" s="6">
        <f>IFERROR(DATE(YEAR(Incoming_Data[[#This Row],[Confirmed Day]]),MONTH(Incoming_Data[[#This Row],[Confirmed Day]]),1),"")</f>
        <v>41426</v>
      </c>
      <c r="U3051" s="12">
        <f>IF(ISNUMBER(Incoming_Data[[#This Row],[Completed Day]]),1,0)</f>
        <v>1</v>
      </c>
      <c r="V3051" s="12">
        <f>IF(ISNUMBER(Incoming_Data[[#This Row],[Confirmed Day]]),1,0)</f>
        <v>1</v>
      </c>
    </row>
    <row r="3052" spans="2:22" x14ac:dyDescent="0.25">
      <c r="B3052" s="24" t="s">
        <v>36</v>
      </c>
      <c r="C3052" s="24" t="s">
        <v>22</v>
      </c>
      <c r="D3052" s="24" t="s">
        <v>2216</v>
      </c>
      <c r="E3052" s="24" t="s">
        <v>2122</v>
      </c>
      <c r="F3052" s="24" t="s">
        <v>2123</v>
      </c>
      <c r="G3052" s="36">
        <v>41397</v>
      </c>
      <c r="H3052" s="36">
        <v>41397</v>
      </c>
      <c r="I3052" s="12">
        <v>3</v>
      </c>
      <c r="J3052" s="12">
        <v>3</v>
      </c>
      <c r="K3052" s="12">
        <v>3</v>
      </c>
      <c r="L3052" s="24" t="s">
        <v>10597</v>
      </c>
      <c r="M3052" t="str">
        <f>VLOOKUP(LEFT(Incoming_Data[[#This Row],[Object ID]],1),Lookup[#All],2,FALSE)</f>
        <v>Incident</v>
      </c>
      <c r="N3052" s="36">
        <f>IFERROR(VLOOKUP(Incoming_Data[[#This Row],[Object ID]],SP_Data[#All],2,FALSE),"")</f>
        <v>41397</v>
      </c>
      <c r="O3052" s="36">
        <f>IFERROR(VLOOKUP(Incoming_Data[[#This Row],[Object ID]],Finalized_Data[#All],2,FALSE),"")</f>
        <v>41397</v>
      </c>
      <c r="P30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2" s="6">
        <f>IFERROR(DATE(YEAR(Incoming_Data[[#This Row],[Incoming Day]]),MONTH(Incoming_Data[[#This Row],[Incoming Day]]),1),"")</f>
        <v>41395</v>
      </c>
      <c r="R3052" s="3">
        <f>DATE(YEAR(Incoming_Data[[#This Row],[Incoming Day]]),1,1)</f>
        <v>41275</v>
      </c>
      <c r="S3052" s="6">
        <f>IFERROR(DATE(YEAR(Incoming_Data[[#This Row],[Completed Day]]),MONTH(Incoming_Data[[#This Row],[Completed Day]]),1),"")</f>
        <v>41395</v>
      </c>
      <c r="T3052" s="6">
        <f>IFERROR(DATE(YEAR(Incoming_Data[[#This Row],[Confirmed Day]]),MONTH(Incoming_Data[[#This Row],[Confirmed Day]]),1),"")</f>
        <v>41395</v>
      </c>
      <c r="U3052" s="12">
        <f>IF(ISNUMBER(Incoming_Data[[#This Row],[Completed Day]]),1,0)</f>
        <v>1</v>
      </c>
      <c r="V3052" s="12">
        <f>IF(ISNUMBER(Incoming_Data[[#This Row],[Confirmed Day]]),1,0)</f>
        <v>1</v>
      </c>
    </row>
    <row r="3053" spans="2:22" x14ac:dyDescent="0.25">
      <c r="B3053" s="24" t="s">
        <v>36</v>
      </c>
      <c r="C3053" s="24" t="s">
        <v>22</v>
      </c>
      <c r="D3053" s="24" t="s">
        <v>2216</v>
      </c>
      <c r="E3053" s="24" t="s">
        <v>2124</v>
      </c>
      <c r="F3053" s="24" t="s">
        <v>1974</v>
      </c>
      <c r="G3053" s="36">
        <v>41400</v>
      </c>
      <c r="H3053" s="36">
        <v>41400</v>
      </c>
      <c r="I3053" s="12">
        <v>3</v>
      </c>
      <c r="J3053" s="12">
        <v>3</v>
      </c>
      <c r="K3053" s="12">
        <v>3</v>
      </c>
      <c r="L3053" s="24" t="s">
        <v>10597</v>
      </c>
      <c r="M3053" t="str">
        <f>VLOOKUP(LEFT(Incoming_Data[[#This Row],[Object ID]],1),Lookup[#All],2,FALSE)</f>
        <v>Incident</v>
      </c>
      <c r="N3053" s="36">
        <f>IFERROR(VLOOKUP(Incoming_Data[[#This Row],[Object ID]],SP_Data[#All],2,FALSE),"")</f>
        <v>41400</v>
      </c>
      <c r="O3053" s="36">
        <f>IFERROR(VLOOKUP(Incoming_Data[[#This Row],[Object ID]],Finalized_Data[#All],2,FALSE),"")</f>
        <v>41400</v>
      </c>
      <c r="P30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3" s="6">
        <f>IFERROR(DATE(YEAR(Incoming_Data[[#This Row],[Incoming Day]]),MONTH(Incoming_Data[[#This Row],[Incoming Day]]),1),"")</f>
        <v>41395</v>
      </c>
      <c r="R3053" s="3">
        <f>DATE(YEAR(Incoming_Data[[#This Row],[Incoming Day]]),1,1)</f>
        <v>41275</v>
      </c>
      <c r="S3053" s="6">
        <f>IFERROR(DATE(YEAR(Incoming_Data[[#This Row],[Completed Day]]),MONTH(Incoming_Data[[#This Row],[Completed Day]]),1),"")</f>
        <v>41395</v>
      </c>
      <c r="T3053" s="6">
        <f>IFERROR(DATE(YEAR(Incoming_Data[[#This Row],[Confirmed Day]]),MONTH(Incoming_Data[[#This Row],[Confirmed Day]]),1),"")</f>
        <v>41395</v>
      </c>
      <c r="U3053" s="12">
        <f>IF(ISNUMBER(Incoming_Data[[#This Row],[Completed Day]]),1,0)</f>
        <v>1</v>
      </c>
      <c r="V3053" s="12">
        <f>IF(ISNUMBER(Incoming_Data[[#This Row],[Confirmed Day]]),1,0)</f>
        <v>1</v>
      </c>
    </row>
    <row r="3054" spans="2:22" x14ac:dyDescent="0.25">
      <c r="B3054" s="24" t="s">
        <v>36</v>
      </c>
      <c r="C3054" s="24" t="s">
        <v>22</v>
      </c>
      <c r="D3054" s="24" t="s">
        <v>2216</v>
      </c>
      <c r="E3054" s="24" t="s">
        <v>2125</v>
      </c>
      <c r="F3054" s="24" t="s">
        <v>2126</v>
      </c>
      <c r="G3054" s="36">
        <v>41400</v>
      </c>
      <c r="H3054" s="36">
        <v>41400</v>
      </c>
      <c r="I3054" s="12">
        <v>3</v>
      </c>
      <c r="J3054" s="12">
        <v>3</v>
      </c>
      <c r="K3054" s="12">
        <v>3</v>
      </c>
      <c r="L3054" s="24" t="s">
        <v>10597</v>
      </c>
      <c r="M3054" t="str">
        <f>VLOOKUP(LEFT(Incoming_Data[[#This Row],[Object ID]],1),Lookup[#All],2,FALSE)</f>
        <v>Incident</v>
      </c>
      <c r="N3054" s="36">
        <f>IFERROR(VLOOKUP(Incoming_Data[[#This Row],[Object ID]],SP_Data[#All],2,FALSE),"")</f>
        <v>41400</v>
      </c>
      <c r="O3054" s="36">
        <f>IFERROR(VLOOKUP(Incoming_Data[[#This Row],[Object ID]],Finalized_Data[#All],2,FALSE),"")</f>
        <v>41400</v>
      </c>
      <c r="P30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4" s="6">
        <f>IFERROR(DATE(YEAR(Incoming_Data[[#This Row],[Incoming Day]]),MONTH(Incoming_Data[[#This Row],[Incoming Day]]),1),"")</f>
        <v>41395</v>
      </c>
      <c r="R3054" s="3">
        <f>DATE(YEAR(Incoming_Data[[#This Row],[Incoming Day]]),1,1)</f>
        <v>41275</v>
      </c>
      <c r="S3054" s="6">
        <f>IFERROR(DATE(YEAR(Incoming_Data[[#This Row],[Completed Day]]),MONTH(Incoming_Data[[#This Row],[Completed Day]]),1),"")</f>
        <v>41395</v>
      </c>
      <c r="T3054" s="6">
        <f>IFERROR(DATE(YEAR(Incoming_Data[[#This Row],[Confirmed Day]]),MONTH(Incoming_Data[[#This Row],[Confirmed Day]]),1),"")</f>
        <v>41395</v>
      </c>
      <c r="U3054" s="12">
        <f>IF(ISNUMBER(Incoming_Data[[#This Row],[Completed Day]]),1,0)</f>
        <v>1</v>
      </c>
      <c r="V3054" s="12">
        <f>IF(ISNUMBER(Incoming_Data[[#This Row],[Confirmed Day]]),1,0)</f>
        <v>1</v>
      </c>
    </row>
    <row r="3055" spans="2:22" x14ac:dyDescent="0.25">
      <c r="B3055" s="24" t="s">
        <v>36</v>
      </c>
      <c r="C3055" s="24" t="s">
        <v>22</v>
      </c>
      <c r="D3055" s="24" t="s">
        <v>2216</v>
      </c>
      <c r="E3055" s="24" t="s">
        <v>12682</v>
      </c>
      <c r="F3055" s="24" t="s">
        <v>12683</v>
      </c>
      <c r="G3055" s="36">
        <v>41400</v>
      </c>
      <c r="H3055" s="36">
        <v>41400</v>
      </c>
      <c r="I3055" s="12">
        <v>3</v>
      </c>
      <c r="J3055" s="12">
        <v>3</v>
      </c>
      <c r="K3055" s="12">
        <v>3</v>
      </c>
      <c r="L3055" s="24" t="s">
        <v>10625</v>
      </c>
      <c r="M3055" t="str">
        <f>VLOOKUP(LEFT(Incoming_Data[[#This Row],[Object ID]],1),Lookup[#All],2,FALSE)</f>
        <v>Incident</v>
      </c>
      <c r="N3055" s="36">
        <f>IFERROR(VLOOKUP(Incoming_Data[[#This Row],[Object ID]],SP_Data[#All],2,FALSE),"")</f>
        <v>41400</v>
      </c>
      <c r="O3055" s="36" t="str">
        <f>IFERROR(VLOOKUP(Incoming_Data[[#This Row],[Object ID]],Finalized_Data[#All],2,FALSE),"")</f>
        <v/>
      </c>
      <c r="P30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5" s="6">
        <f>IFERROR(DATE(YEAR(Incoming_Data[[#This Row],[Incoming Day]]),MONTH(Incoming_Data[[#This Row],[Incoming Day]]),1),"")</f>
        <v>41395</v>
      </c>
      <c r="R3055" s="3">
        <f>DATE(YEAR(Incoming_Data[[#This Row],[Incoming Day]]),1,1)</f>
        <v>41275</v>
      </c>
      <c r="S3055" s="6">
        <f>IFERROR(DATE(YEAR(Incoming_Data[[#This Row],[Completed Day]]),MONTH(Incoming_Data[[#This Row],[Completed Day]]),1),"")</f>
        <v>41395</v>
      </c>
      <c r="T3055" s="6" t="str">
        <f>IFERROR(DATE(YEAR(Incoming_Data[[#This Row],[Confirmed Day]]),MONTH(Incoming_Data[[#This Row],[Confirmed Day]]),1),"")</f>
        <v/>
      </c>
      <c r="U3055" s="12">
        <f>IF(ISNUMBER(Incoming_Data[[#This Row],[Completed Day]]),1,0)</f>
        <v>1</v>
      </c>
      <c r="V3055" s="12">
        <f>IF(ISNUMBER(Incoming_Data[[#This Row],[Confirmed Day]]),1,0)</f>
        <v>0</v>
      </c>
    </row>
    <row r="3056" spans="2:22" x14ac:dyDescent="0.25">
      <c r="B3056" s="24" t="s">
        <v>36</v>
      </c>
      <c r="C3056" s="24" t="s">
        <v>22</v>
      </c>
      <c r="D3056" s="24" t="s">
        <v>2216</v>
      </c>
      <c r="E3056" s="24" t="s">
        <v>2127</v>
      </c>
      <c r="F3056" s="24" t="s">
        <v>2128</v>
      </c>
      <c r="G3056" s="36">
        <v>41400</v>
      </c>
      <c r="H3056" s="36">
        <v>41400</v>
      </c>
      <c r="I3056" s="12">
        <v>3</v>
      </c>
      <c r="J3056" s="12">
        <v>3</v>
      </c>
      <c r="K3056" s="12">
        <v>3</v>
      </c>
      <c r="L3056" s="24" t="s">
        <v>10597</v>
      </c>
      <c r="M3056" t="str">
        <f>VLOOKUP(LEFT(Incoming_Data[[#This Row],[Object ID]],1),Lookup[#All],2,FALSE)</f>
        <v>Incident</v>
      </c>
      <c r="N3056" s="36">
        <f>IFERROR(VLOOKUP(Incoming_Data[[#This Row],[Object ID]],SP_Data[#All],2,FALSE),"")</f>
        <v>41400</v>
      </c>
      <c r="O3056" s="36">
        <f>IFERROR(VLOOKUP(Incoming_Data[[#This Row],[Object ID]],Finalized_Data[#All],2,FALSE),"")</f>
        <v>41401</v>
      </c>
      <c r="P30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6" s="6">
        <f>IFERROR(DATE(YEAR(Incoming_Data[[#This Row],[Incoming Day]]),MONTH(Incoming_Data[[#This Row],[Incoming Day]]),1),"")</f>
        <v>41395</v>
      </c>
      <c r="R3056" s="3">
        <f>DATE(YEAR(Incoming_Data[[#This Row],[Incoming Day]]),1,1)</f>
        <v>41275</v>
      </c>
      <c r="S3056" s="6">
        <f>IFERROR(DATE(YEAR(Incoming_Data[[#This Row],[Completed Day]]),MONTH(Incoming_Data[[#This Row],[Completed Day]]),1),"")</f>
        <v>41395</v>
      </c>
      <c r="T3056" s="6">
        <f>IFERROR(DATE(YEAR(Incoming_Data[[#This Row],[Confirmed Day]]),MONTH(Incoming_Data[[#This Row],[Confirmed Day]]),1),"")</f>
        <v>41395</v>
      </c>
      <c r="U3056" s="12">
        <f>IF(ISNUMBER(Incoming_Data[[#This Row],[Completed Day]]),1,0)</f>
        <v>1</v>
      </c>
      <c r="V3056" s="12">
        <f>IF(ISNUMBER(Incoming_Data[[#This Row],[Confirmed Day]]),1,0)</f>
        <v>1</v>
      </c>
    </row>
    <row r="3057" spans="2:22" x14ac:dyDescent="0.25">
      <c r="B3057" s="24" t="s">
        <v>36</v>
      </c>
      <c r="C3057" s="24" t="s">
        <v>22</v>
      </c>
      <c r="D3057" s="24" t="s">
        <v>2216</v>
      </c>
      <c r="E3057" s="24" t="s">
        <v>12684</v>
      </c>
      <c r="F3057" s="24" t="s">
        <v>12685</v>
      </c>
      <c r="G3057" s="36">
        <v>41401</v>
      </c>
      <c r="H3057" s="36">
        <v>41401</v>
      </c>
      <c r="I3057" s="12">
        <v>3</v>
      </c>
      <c r="J3057" s="12">
        <v>3</v>
      </c>
      <c r="K3057" s="12">
        <v>3</v>
      </c>
      <c r="L3057" s="24" t="s">
        <v>10625</v>
      </c>
      <c r="M3057" t="str">
        <f>VLOOKUP(LEFT(Incoming_Data[[#This Row],[Object ID]],1),Lookup[#All],2,FALSE)</f>
        <v>Incident</v>
      </c>
      <c r="N3057" s="36">
        <f>IFERROR(VLOOKUP(Incoming_Data[[#This Row],[Object ID]],SP_Data[#All],2,FALSE),"")</f>
        <v>41401</v>
      </c>
      <c r="O3057" s="36" t="str">
        <f>IFERROR(VLOOKUP(Incoming_Data[[#This Row],[Object ID]],Finalized_Data[#All],2,FALSE),"")</f>
        <v/>
      </c>
      <c r="P30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7" s="6">
        <f>IFERROR(DATE(YEAR(Incoming_Data[[#This Row],[Incoming Day]]),MONTH(Incoming_Data[[#This Row],[Incoming Day]]),1),"")</f>
        <v>41395</v>
      </c>
      <c r="R3057" s="3">
        <f>DATE(YEAR(Incoming_Data[[#This Row],[Incoming Day]]),1,1)</f>
        <v>41275</v>
      </c>
      <c r="S3057" s="6">
        <f>IFERROR(DATE(YEAR(Incoming_Data[[#This Row],[Completed Day]]),MONTH(Incoming_Data[[#This Row],[Completed Day]]),1),"")</f>
        <v>41395</v>
      </c>
      <c r="T3057" s="6" t="str">
        <f>IFERROR(DATE(YEAR(Incoming_Data[[#This Row],[Confirmed Day]]),MONTH(Incoming_Data[[#This Row],[Confirmed Day]]),1),"")</f>
        <v/>
      </c>
      <c r="U3057" s="12">
        <f>IF(ISNUMBER(Incoming_Data[[#This Row],[Completed Day]]),1,0)</f>
        <v>1</v>
      </c>
      <c r="V3057" s="12">
        <f>IF(ISNUMBER(Incoming_Data[[#This Row],[Confirmed Day]]),1,0)</f>
        <v>0</v>
      </c>
    </row>
    <row r="3058" spans="2:22" x14ac:dyDescent="0.25">
      <c r="B3058" s="24" t="s">
        <v>36</v>
      </c>
      <c r="C3058" s="24" t="s">
        <v>22</v>
      </c>
      <c r="D3058" s="24" t="s">
        <v>2216</v>
      </c>
      <c r="E3058" s="24" t="s">
        <v>12686</v>
      </c>
      <c r="F3058" s="24" t="s">
        <v>12687</v>
      </c>
      <c r="G3058" s="36">
        <v>41402</v>
      </c>
      <c r="H3058" s="36">
        <v>41402</v>
      </c>
      <c r="I3058" s="12">
        <v>3</v>
      </c>
      <c r="J3058" s="12">
        <v>3</v>
      </c>
      <c r="K3058" s="12">
        <v>3</v>
      </c>
      <c r="L3058" s="24" t="s">
        <v>10625</v>
      </c>
      <c r="M3058" t="str">
        <f>VLOOKUP(LEFT(Incoming_Data[[#This Row],[Object ID]],1),Lookup[#All],2,FALSE)</f>
        <v>Incident</v>
      </c>
      <c r="N3058" s="36">
        <f>IFERROR(VLOOKUP(Incoming_Data[[#This Row],[Object ID]],SP_Data[#All],2,FALSE),"")</f>
        <v>41402</v>
      </c>
      <c r="O3058" s="36" t="str">
        <f>IFERROR(VLOOKUP(Incoming_Data[[#This Row],[Object ID]],Finalized_Data[#All],2,FALSE),"")</f>
        <v/>
      </c>
      <c r="P30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8" s="6">
        <f>IFERROR(DATE(YEAR(Incoming_Data[[#This Row],[Incoming Day]]),MONTH(Incoming_Data[[#This Row],[Incoming Day]]),1),"")</f>
        <v>41395</v>
      </c>
      <c r="R3058" s="3">
        <f>DATE(YEAR(Incoming_Data[[#This Row],[Incoming Day]]),1,1)</f>
        <v>41275</v>
      </c>
      <c r="S3058" s="6">
        <f>IFERROR(DATE(YEAR(Incoming_Data[[#This Row],[Completed Day]]),MONTH(Incoming_Data[[#This Row],[Completed Day]]),1),"")</f>
        <v>41395</v>
      </c>
      <c r="T3058" s="6" t="str">
        <f>IFERROR(DATE(YEAR(Incoming_Data[[#This Row],[Confirmed Day]]),MONTH(Incoming_Data[[#This Row],[Confirmed Day]]),1),"")</f>
        <v/>
      </c>
      <c r="U3058" s="12">
        <f>IF(ISNUMBER(Incoming_Data[[#This Row],[Completed Day]]),1,0)</f>
        <v>1</v>
      </c>
      <c r="V3058" s="12">
        <f>IF(ISNUMBER(Incoming_Data[[#This Row],[Confirmed Day]]),1,0)</f>
        <v>0</v>
      </c>
    </row>
    <row r="3059" spans="2:22" x14ac:dyDescent="0.25">
      <c r="B3059" s="24" t="s">
        <v>36</v>
      </c>
      <c r="C3059" s="24" t="s">
        <v>22</v>
      </c>
      <c r="D3059" s="24" t="s">
        <v>2216</v>
      </c>
      <c r="E3059" s="24" t="s">
        <v>2143</v>
      </c>
      <c r="F3059" s="24" t="s">
        <v>2144</v>
      </c>
      <c r="G3059" s="36">
        <v>41414</v>
      </c>
      <c r="H3059" s="36">
        <v>41414</v>
      </c>
      <c r="I3059" s="12">
        <v>3</v>
      </c>
      <c r="J3059" s="12">
        <v>3</v>
      </c>
      <c r="K3059" s="12">
        <v>3</v>
      </c>
      <c r="L3059" s="24" t="s">
        <v>10597</v>
      </c>
      <c r="M3059" t="str">
        <f>VLOOKUP(LEFT(Incoming_Data[[#This Row],[Object ID]],1),Lookup[#All],2,FALSE)</f>
        <v>Incident</v>
      </c>
      <c r="N3059" s="36">
        <f>IFERROR(VLOOKUP(Incoming_Data[[#This Row],[Object ID]],SP_Data[#All],2,FALSE),"")</f>
        <v>41416</v>
      </c>
      <c r="O3059" s="36">
        <f>IFERROR(VLOOKUP(Incoming_Data[[#This Row],[Object ID]],Finalized_Data[#All],2,FALSE),"")</f>
        <v>41416</v>
      </c>
      <c r="P30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59" s="6">
        <f>IFERROR(DATE(YEAR(Incoming_Data[[#This Row],[Incoming Day]]),MONTH(Incoming_Data[[#This Row],[Incoming Day]]),1),"")</f>
        <v>41395</v>
      </c>
      <c r="R3059" s="3">
        <f>DATE(YEAR(Incoming_Data[[#This Row],[Incoming Day]]),1,1)</f>
        <v>41275</v>
      </c>
      <c r="S3059" s="6">
        <f>IFERROR(DATE(YEAR(Incoming_Data[[#This Row],[Completed Day]]),MONTH(Incoming_Data[[#This Row],[Completed Day]]),1),"")</f>
        <v>41395</v>
      </c>
      <c r="T3059" s="6">
        <f>IFERROR(DATE(YEAR(Incoming_Data[[#This Row],[Confirmed Day]]),MONTH(Incoming_Data[[#This Row],[Confirmed Day]]),1),"")</f>
        <v>41395</v>
      </c>
      <c r="U3059" s="12">
        <f>IF(ISNUMBER(Incoming_Data[[#This Row],[Completed Day]]),1,0)</f>
        <v>1</v>
      </c>
      <c r="V3059" s="12">
        <f>IF(ISNUMBER(Incoming_Data[[#This Row],[Confirmed Day]]),1,0)</f>
        <v>1</v>
      </c>
    </row>
    <row r="3060" spans="2:22" x14ac:dyDescent="0.25">
      <c r="B3060" s="24" t="s">
        <v>36</v>
      </c>
      <c r="C3060" s="24" t="s">
        <v>22</v>
      </c>
      <c r="D3060" s="24" t="s">
        <v>2216</v>
      </c>
      <c r="E3060" s="24" t="s">
        <v>2145</v>
      </c>
      <c r="F3060" s="24" t="s">
        <v>2146</v>
      </c>
      <c r="G3060" s="36">
        <v>41415</v>
      </c>
      <c r="H3060" s="36">
        <v>41415</v>
      </c>
      <c r="I3060" s="12">
        <v>4</v>
      </c>
      <c r="J3060" s="12">
        <v>4</v>
      </c>
      <c r="K3060" s="12">
        <v>4</v>
      </c>
      <c r="L3060" s="24" t="s">
        <v>10597</v>
      </c>
      <c r="M3060" t="str">
        <f>VLOOKUP(LEFT(Incoming_Data[[#This Row],[Object ID]],1),Lookup[#All],2,FALSE)</f>
        <v>Incident</v>
      </c>
      <c r="N3060" s="36" t="str">
        <f>IFERROR(VLOOKUP(Incoming_Data[[#This Row],[Object ID]],SP_Data[#All],2,FALSE),"")</f>
        <v/>
      </c>
      <c r="O3060" s="36">
        <f>IFERROR(VLOOKUP(Incoming_Data[[#This Row],[Object ID]],Finalized_Data[#All],2,FALSE),"")</f>
        <v>41423</v>
      </c>
      <c r="P30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>Confirmed wihtout Completion</v>
      </c>
      <c r="Q3060" s="6">
        <f>IFERROR(DATE(YEAR(Incoming_Data[[#This Row],[Incoming Day]]),MONTH(Incoming_Data[[#This Row],[Incoming Day]]),1),"")</f>
        <v>41395</v>
      </c>
      <c r="R3060" s="3">
        <f>DATE(YEAR(Incoming_Data[[#This Row],[Incoming Day]]),1,1)</f>
        <v>41275</v>
      </c>
      <c r="S3060" s="6" t="str">
        <f>IFERROR(DATE(YEAR(Incoming_Data[[#This Row],[Completed Day]]),MONTH(Incoming_Data[[#This Row],[Completed Day]]),1),"")</f>
        <v/>
      </c>
      <c r="T3060" s="6">
        <f>IFERROR(DATE(YEAR(Incoming_Data[[#This Row],[Confirmed Day]]),MONTH(Incoming_Data[[#This Row],[Confirmed Day]]),1),"")</f>
        <v>41395</v>
      </c>
      <c r="U3060" s="12">
        <f>IF(ISNUMBER(Incoming_Data[[#This Row],[Completed Day]]),1,0)</f>
        <v>0</v>
      </c>
      <c r="V3060" s="12">
        <f>IF(ISNUMBER(Incoming_Data[[#This Row],[Confirmed Day]]),1,0)</f>
        <v>1</v>
      </c>
    </row>
    <row r="3061" spans="2:22" x14ac:dyDescent="0.25">
      <c r="B3061" s="24" t="s">
        <v>36</v>
      </c>
      <c r="C3061" s="24" t="s">
        <v>22</v>
      </c>
      <c r="D3061" s="24" t="s">
        <v>2216</v>
      </c>
      <c r="E3061" s="24" t="s">
        <v>12688</v>
      </c>
      <c r="F3061" s="24" t="s">
        <v>12689</v>
      </c>
      <c r="G3061" s="36">
        <v>41416</v>
      </c>
      <c r="H3061" s="36">
        <v>41416</v>
      </c>
      <c r="I3061" s="12">
        <v>3</v>
      </c>
      <c r="J3061" s="12">
        <v>3</v>
      </c>
      <c r="K3061" s="12">
        <v>3</v>
      </c>
      <c r="L3061" s="24" t="s">
        <v>10625</v>
      </c>
      <c r="M3061" t="str">
        <f>VLOOKUP(LEFT(Incoming_Data[[#This Row],[Object ID]],1),Lookup[#All],2,FALSE)</f>
        <v>Incident</v>
      </c>
      <c r="N3061" s="36">
        <f>IFERROR(VLOOKUP(Incoming_Data[[#This Row],[Object ID]],SP_Data[#All],2,FALSE),"")</f>
        <v>41416</v>
      </c>
      <c r="O3061" s="36" t="str">
        <f>IFERROR(VLOOKUP(Incoming_Data[[#This Row],[Object ID]],Finalized_Data[#All],2,FALSE),"")</f>
        <v/>
      </c>
      <c r="P30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1" s="6">
        <f>IFERROR(DATE(YEAR(Incoming_Data[[#This Row],[Incoming Day]]),MONTH(Incoming_Data[[#This Row],[Incoming Day]]),1),"")</f>
        <v>41395</v>
      </c>
      <c r="R3061" s="3">
        <f>DATE(YEAR(Incoming_Data[[#This Row],[Incoming Day]]),1,1)</f>
        <v>41275</v>
      </c>
      <c r="S3061" s="6">
        <f>IFERROR(DATE(YEAR(Incoming_Data[[#This Row],[Completed Day]]),MONTH(Incoming_Data[[#This Row],[Completed Day]]),1),"")</f>
        <v>41395</v>
      </c>
      <c r="T3061" s="6" t="str">
        <f>IFERROR(DATE(YEAR(Incoming_Data[[#This Row],[Confirmed Day]]),MONTH(Incoming_Data[[#This Row],[Confirmed Day]]),1),"")</f>
        <v/>
      </c>
      <c r="U3061" s="12">
        <f>IF(ISNUMBER(Incoming_Data[[#This Row],[Completed Day]]),1,0)</f>
        <v>1</v>
      </c>
      <c r="V3061" s="12">
        <f>IF(ISNUMBER(Incoming_Data[[#This Row],[Confirmed Day]]),1,0)</f>
        <v>0</v>
      </c>
    </row>
    <row r="3062" spans="2:22" x14ac:dyDescent="0.25">
      <c r="B3062" s="24" t="s">
        <v>36</v>
      </c>
      <c r="C3062" s="24" t="s">
        <v>22</v>
      </c>
      <c r="D3062" s="24" t="s">
        <v>2216</v>
      </c>
      <c r="E3062" s="24" t="s">
        <v>2149</v>
      </c>
      <c r="F3062" s="24" t="s">
        <v>2150</v>
      </c>
      <c r="G3062" s="36">
        <v>41416</v>
      </c>
      <c r="H3062" s="36">
        <v>41416</v>
      </c>
      <c r="I3062" s="12">
        <v>3</v>
      </c>
      <c r="J3062" s="12">
        <v>3</v>
      </c>
      <c r="K3062" s="12">
        <v>3</v>
      </c>
      <c r="L3062" s="24" t="s">
        <v>10597</v>
      </c>
      <c r="M3062" t="str">
        <f>VLOOKUP(LEFT(Incoming_Data[[#This Row],[Object ID]],1),Lookup[#All],2,FALSE)</f>
        <v>Incident</v>
      </c>
      <c r="N3062" s="36">
        <f>IFERROR(VLOOKUP(Incoming_Data[[#This Row],[Object ID]],SP_Data[#All],2,FALSE),"")</f>
        <v>41416</v>
      </c>
      <c r="O3062" s="36">
        <f>IFERROR(VLOOKUP(Incoming_Data[[#This Row],[Object ID]],Finalized_Data[#All],2,FALSE),"")</f>
        <v>41416</v>
      </c>
      <c r="P30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2" s="6">
        <f>IFERROR(DATE(YEAR(Incoming_Data[[#This Row],[Incoming Day]]),MONTH(Incoming_Data[[#This Row],[Incoming Day]]),1),"")</f>
        <v>41395</v>
      </c>
      <c r="R3062" s="3">
        <f>DATE(YEAR(Incoming_Data[[#This Row],[Incoming Day]]),1,1)</f>
        <v>41275</v>
      </c>
      <c r="S3062" s="6">
        <f>IFERROR(DATE(YEAR(Incoming_Data[[#This Row],[Completed Day]]),MONTH(Incoming_Data[[#This Row],[Completed Day]]),1),"")</f>
        <v>41395</v>
      </c>
      <c r="T3062" s="6">
        <f>IFERROR(DATE(YEAR(Incoming_Data[[#This Row],[Confirmed Day]]),MONTH(Incoming_Data[[#This Row],[Confirmed Day]]),1),"")</f>
        <v>41395</v>
      </c>
      <c r="U3062" s="12">
        <f>IF(ISNUMBER(Incoming_Data[[#This Row],[Completed Day]]),1,0)</f>
        <v>1</v>
      </c>
      <c r="V3062" s="12">
        <f>IF(ISNUMBER(Incoming_Data[[#This Row],[Confirmed Day]]),1,0)</f>
        <v>1</v>
      </c>
    </row>
    <row r="3063" spans="2:22" x14ac:dyDescent="0.25">
      <c r="B3063" s="24" t="s">
        <v>36</v>
      </c>
      <c r="C3063" s="24" t="s">
        <v>22</v>
      </c>
      <c r="D3063" s="24" t="s">
        <v>2216</v>
      </c>
      <c r="E3063" s="24" t="s">
        <v>2153</v>
      </c>
      <c r="F3063" s="24" t="s">
        <v>2154</v>
      </c>
      <c r="G3063" s="36">
        <v>41421</v>
      </c>
      <c r="H3063" s="36">
        <v>41421</v>
      </c>
      <c r="I3063" s="12">
        <v>3</v>
      </c>
      <c r="J3063" s="12">
        <v>3</v>
      </c>
      <c r="K3063" s="12">
        <v>3</v>
      </c>
      <c r="L3063" s="24" t="s">
        <v>10597</v>
      </c>
      <c r="M3063" t="str">
        <f>VLOOKUP(LEFT(Incoming_Data[[#This Row],[Object ID]],1),Lookup[#All],2,FALSE)</f>
        <v>Incident</v>
      </c>
      <c r="N3063" s="36">
        <f>IFERROR(VLOOKUP(Incoming_Data[[#This Row],[Object ID]],SP_Data[#All],2,FALSE),"")</f>
        <v>41422</v>
      </c>
      <c r="O3063" s="36">
        <f>IFERROR(VLOOKUP(Incoming_Data[[#This Row],[Object ID]],Finalized_Data[#All],2,FALSE),"")</f>
        <v>41422</v>
      </c>
      <c r="P30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3" s="6">
        <f>IFERROR(DATE(YEAR(Incoming_Data[[#This Row],[Incoming Day]]),MONTH(Incoming_Data[[#This Row],[Incoming Day]]),1),"")</f>
        <v>41395</v>
      </c>
      <c r="R3063" s="3">
        <f>DATE(YEAR(Incoming_Data[[#This Row],[Incoming Day]]),1,1)</f>
        <v>41275</v>
      </c>
      <c r="S3063" s="6">
        <f>IFERROR(DATE(YEAR(Incoming_Data[[#This Row],[Completed Day]]),MONTH(Incoming_Data[[#This Row],[Completed Day]]),1),"")</f>
        <v>41395</v>
      </c>
      <c r="T3063" s="6">
        <f>IFERROR(DATE(YEAR(Incoming_Data[[#This Row],[Confirmed Day]]),MONTH(Incoming_Data[[#This Row],[Confirmed Day]]),1),"")</f>
        <v>41395</v>
      </c>
      <c r="U3063" s="12">
        <f>IF(ISNUMBER(Incoming_Data[[#This Row],[Completed Day]]),1,0)</f>
        <v>1</v>
      </c>
      <c r="V3063" s="12">
        <f>IF(ISNUMBER(Incoming_Data[[#This Row],[Confirmed Day]]),1,0)</f>
        <v>1</v>
      </c>
    </row>
    <row r="3064" spans="2:22" x14ac:dyDescent="0.25">
      <c r="B3064" s="24" t="s">
        <v>36</v>
      </c>
      <c r="C3064" s="24" t="s">
        <v>22</v>
      </c>
      <c r="D3064" s="24" t="s">
        <v>2216</v>
      </c>
      <c r="E3064" s="24" t="s">
        <v>12690</v>
      </c>
      <c r="F3064" s="24" t="s">
        <v>12691</v>
      </c>
      <c r="G3064" s="36">
        <v>41422</v>
      </c>
      <c r="H3064" s="36">
        <v>41422</v>
      </c>
      <c r="I3064" s="12">
        <v>3</v>
      </c>
      <c r="J3064" s="12">
        <v>3</v>
      </c>
      <c r="K3064" s="12">
        <v>3</v>
      </c>
      <c r="L3064" s="24" t="s">
        <v>10625</v>
      </c>
      <c r="M3064" t="str">
        <f>VLOOKUP(LEFT(Incoming_Data[[#This Row],[Object ID]],1),Lookup[#All],2,FALSE)</f>
        <v>Incident</v>
      </c>
      <c r="N3064" s="36">
        <f>IFERROR(VLOOKUP(Incoming_Data[[#This Row],[Object ID]],SP_Data[#All],2,FALSE),"")</f>
        <v>41422</v>
      </c>
      <c r="O3064" s="36" t="str">
        <f>IFERROR(VLOOKUP(Incoming_Data[[#This Row],[Object ID]],Finalized_Data[#All],2,FALSE),"")</f>
        <v/>
      </c>
      <c r="P30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4" s="6">
        <f>IFERROR(DATE(YEAR(Incoming_Data[[#This Row],[Incoming Day]]),MONTH(Incoming_Data[[#This Row],[Incoming Day]]),1),"")</f>
        <v>41395</v>
      </c>
      <c r="R3064" s="3">
        <f>DATE(YEAR(Incoming_Data[[#This Row],[Incoming Day]]),1,1)</f>
        <v>41275</v>
      </c>
      <c r="S3064" s="6">
        <f>IFERROR(DATE(YEAR(Incoming_Data[[#This Row],[Completed Day]]),MONTH(Incoming_Data[[#This Row],[Completed Day]]),1),"")</f>
        <v>41395</v>
      </c>
      <c r="T3064" s="6" t="str">
        <f>IFERROR(DATE(YEAR(Incoming_Data[[#This Row],[Confirmed Day]]),MONTH(Incoming_Data[[#This Row],[Confirmed Day]]),1),"")</f>
        <v/>
      </c>
      <c r="U3064" s="12">
        <f>IF(ISNUMBER(Incoming_Data[[#This Row],[Completed Day]]),1,0)</f>
        <v>1</v>
      </c>
      <c r="V3064" s="12">
        <f>IF(ISNUMBER(Incoming_Data[[#This Row],[Confirmed Day]]),1,0)</f>
        <v>0</v>
      </c>
    </row>
    <row r="3065" spans="2:22" x14ac:dyDescent="0.25">
      <c r="B3065" s="24" t="s">
        <v>36</v>
      </c>
      <c r="C3065" s="24" t="s">
        <v>22</v>
      </c>
      <c r="D3065" s="24" t="s">
        <v>2216</v>
      </c>
      <c r="E3065" s="24" t="s">
        <v>12692</v>
      </c>
      <c r="F3065" s="24" t="s">
        <v>12693</v>
      </c>
      <c r="G3065" s="36">
        <v>41422</v>
      </c>
      <c r="H3065" s="36">
        <v>41422</v>
      </c>
      <c r="I3065" s="12">
        <v>3</v>
      </c>
      <c r="J3065" s="12">
        <v>3</v>
      </c>
      <c r="K3065" s="12">
        <v>3</v>
      </c>
      <c r="L3065" s="24" t="s">
        <v>10625</v>
      </c>
      <c r="M3065" t="str">
        <f>VLOOKUP(LEFT(Incoming_Data[[#This Row],[Object ID]],1),Lookup[#All],2,FALSE)</f>
        <v>Incident</v>
      </c>
      <c r="N3065" s="36">
        <f>IFERROR(VLOOKUP(Incoming_Data[[#This Row],[Object ID]],SP_Data[#All],2,FALSE),"")</f>
        <v>41422</v>
      </c>
      <c r="O3065" s="36" t="str">
        <f>IFERROR(VLOOKUP(Incoming_Data[[#This Row],[Object ID]],Finalized_Data[#All],2,FALSE),"")</f>
        <v/>
      </c>
      <c r="P30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5" s="6">
        <f>IFERROR(DATE(YEAR(Incoming_Data[[#This Row],[Incoming Day]]),MONTH(Incoming_Data[[#This Row],[Incoming Day]]),1),"")</f>
        <v>41395</v>
      </c>
      <c r="R3065" s="3">
        <f>DATE(YEAR(Incoming_Data[[#This Row],[Incoming Day]]),1,1)</f>
        <v>41275</v>
      </c>
      <c r="S3065" s="6">
        <f>IFERROR(DATE(YEAR(Incoming_Data[[#This Row],[Completed Day]]),MONTH(Incoming_Data[[#This Row],[Completed Day]]),1),"")</f>
        <v>41395</v>
      </c>
      <c r="T3065" s="6" t="str">
        <f>IFERROR(DATE(YEAR(Incoming_Data[[#This Row],[Confirmed Day]]),MONTH(Incoming_Data[[#This Row],[Confirmed Day]]),1),"")</f>
        <v/>
      </c>
      <c r="U3065" s="12">
        <f>IF(ISNUMBER(Incoming_Data[[#This Row],[Completed Day]]),1,0)</f>
        <v>1</v>
      </c>
      <c r="V3065" s="12">
        <f>IF(ISNUMBER(Incoming_Data[[#This Row],[Confirmed Day]]),1,0)</f>
        <v>0</v>
      </c>
    </row>
    <row r="3066" spans="2:22" x14ac:dyDescent="0.25">
      <c r="B3066" s="24" t="s">
        <v>36</v>
      </c>
      <c r="C3066" s="24" t="s">
        <v>22</v>
      </c>
      <c r="D3066" s="24" t="s">
        <v>2216</v>
      </c>
      <c r="E3066" s="24" t="s">
        <v>2157</v>
      </c>
      <c r="F3066" s="24" t="s">
        <v>2158</v>
      </c>
      <c r="G3066" s="36">
        <v>41423</v>
      </c>
      <c r="H3066" s="36">
        <v>41423</v>
      </c>
      <c r="I3066" s="12">
        <v>3</v>
      </c>
      <c r="J3066" s="12">
        <v>3</v>
      </c>
      <c r="K3066" s="12">
        <v>3</v>
      </c>
      <c r="L3066" s="24" t="s">
        <v>10597</v>
      </c>
      <c r="M3066" t="str">
        <f>VLOOKUP(LEFT(Incoming_Data[[#This Row],[Object ID]],1),Lookup[#All],2,FALSE)</f>
        <v>Incident</v>
      </c>
      <c r="N3066" s="36">
        <f>IFERROR(VLOOKUP(Incoming_Data[[#This Row],[Object ID]],SP_Data[#All],2,FALSE),"")</f>
        <v>41423</v>
      </c>
      <c r="O3066" s="36">
        <f>IFERROR(VLOOKUP(Incoming_Data[[#This Row],[Object ID]],Finalized_Data[#All],2,FALSE),"")</f>
        <v>41424</v>
      </c>
      <c r="P30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6" s="6">
        <f>IFERROR(DATE(YEAR(Incoming_Data[[#This Row],[Incoming Day]]),MONTH(Incoming_Data[[#This Row],[Incoming Day]]),1),"")</f>
        <v>41395</v>
      </c>
      <c r="R3066" s="3">
        <f>DATE(YEAR(Incoming_Data[[#This Row],[Incoming Day]]),1,1)</f>
        <v>41275</v>
      </c>
      <c r="S3066" s="6">
        <f>IFERROR(DATE(YEAR(Incoming_Data[[#This Row],[Completed Day]]),MONTH(Incoming_Data[[#This Row],[Completed Day]]),1),"")</f>
        <v>41395</v>
      </c>
      <c r="T3066" s="6">
        <f>IFERROR(DATE(YEAR(Incoming_Data[[#This Row],[Confirmed Day]]),MONTH(Incoming_Data[[#This Row],[Confirmed Day]]),1),"")</f>
        <v>41395</v>
      </c>
      <c r="U3066" s="12">
        <f>IF(ISNUMBER(Incoming_Data[[#This Row],[Completed Day]]),1,0)</f>
        <v>1</v>
      </c>
      <c r="V3066" s="12">
        <f>IF(ISNUMBER(Incoming_Data[[#This Row],[Confirmed Day]]),1,0)</f>
        <v>1</v>
      </c>
    </row>
    <row r="3067" spans="2:22" x14ac:dyDescent="0.25">
      <c r="B3067" s="24" t="s">
        <v>36</v>
      </c>
      <c r="C3067" s="24" t="s">
        <v>22</v>
      </c>
      <c r="D3067" s="24" t="s">
        <v>2216</v>
      </c>
      <c r="E3067" s="24" t="s">
        <v>12694</v>
      </c>
      <c r="F3067" s="24" t="s">
        <v>1980</v>
      </c>
      <c r="G3067" s="36">
        <v>41423</v>
      </c>
      <c r="H3067" s="36">
        <v>41423</v>
      </c>
      <c r="I3067" s="12">
        <v>3</v>
      </c>
      <c r="J3067" s="12">
        <v>3</v>
      </c>
      <c r="K3067" s="12">
        <v>4</v>
      </c>
      <c r="L3067" s="24" t="s">
        <v>10625</v>
      </c>
      <c r="M3067" t="str">
        <f>VLOOKUP(LEFT(Incoming_Data[[#This Row],[Object ID]],1),Lookup[#All],2,FALSE)</f>
        <v>Incident</v>
      </c>
      <c r="N3067" s="36">
        <f>IFERROR(VLOOKUP(Incoming_Data[[#This Row],[Object ID]],SP_Data[#All],2,FALSE),"")</f>
        <v>41423</v>
      </c>
      <c r="O3067" s="36" t="str">
        <f>IFERROR(VLOOKUP(Incoming_Data[[#This Row],[Object ID]],Finalized_Data[#All],2,FALSE),"")</f>
        <v/>
      </c>
      <c r="P30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7" s="6">
        <f>IFERROR(DATE(YEAR(Incoming_Data[[#This Row],[Incoming Day]]),MONTH(Incoming_Data[[#This Row],[Incoming Day]]),1),"")</f>
        <v>41395</v>
      </c>
      <c r="R3067" s="3">
        <f>DATE(YEAR(Incoming_Data[[#This Row],[Incoming Day]]),1,1)</f>
        <v>41275</v>
      </c>
      <c r="S3067" s="6">
        <f>IFERROR(DATE(YEAR(Incoming_Data[[#This Row],[Completed Day]]),MONTH(Incoming_Data[[#This Row],[Completed Day]]),1),"")</f>
        <v>41395</v>
      </c>
      <c r="T3067" s="6" t="str">
        <f>IFERROR(DATE(YEAR(Incoming_Data[[#This Row],[Confirmed Day]]),MONTH(Incoming_Data[[#This Row],[Confirmed Day]]),1),"")</f>
        <v/>
      </c>
      <c r="U3067" s="12">
        <f>IF(ISNUMBER(Incoming_Data[[#This Row],[Completed Day]]),1,0)</f>
        <v>1</v>
      </c>
      <c r="V3067" s="12">
        <f>IF(ISNUMBER(Incoming_Data[[#This Row],[Confirmed Day]]),1,0)</f>
        <v>0</v>
      </c>
    </row>
    <row r="3068" spans="2:22" x14ac:dyDescent="0.25">
      <c r="B3068" s="24" t="s">
        <v>36</v>
      </c>
      <c r="C3068" s="24" t="s">
        <v>22</v>
      </c>
      <c r="D3068" s="24" t="s">
        <v>2216</v>
      </c>
      <c r="E3068" s="24" t="s">
        <v>12695</v>
      </c>
      <c r="F3068" s="24" t="s">
        <v>12696</v>
      </c>
      <c r="G3068" s="36">
        <v>41423</v>
      </c>
      <c r="H3068" s="36">
        <v>41423</v>
      </c>
      <c r="I3068" s="12">
        <v>3</v>
      </c>
      <c r="J3068" s="12">
        <v>3</v>
      </c>
      <c r="K3068" s="12">
        <v>3</v>
      </c>
      <c r="L3068" s="24" t="s">
        <v>10625</v>
      </c>
      <c r="M3068" t="str">
        <f>VLOOKUP(LEFT(Incoming_Data[[#This Row],[Object ID]],1),Lookup[#All],2,FALSE)</f>
        <v>Incident</v>
      </c>
      <c r="N3068" s="36">
        <f>IFERROR(VLOOKUP(Incoming_Data[[#This Row],[Object ID]],SP_Data[#All],2,FALSE),"")</f>
        <v>41423</v>
      </c>
      <c r="O3068" s="36" t="str">
        <f>IFERROR(VLOOKUP(Incoming_Data[[#This Row],[Object ID]],Finalized_Data[#All],2,FALSE),"")</f>
        <v/>
      </c>
      <c r="P30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8" s="6">
        <f>IFERROR(DATE(YEAR(Incoming_Data[[#This Row],[Incoming Day]]),MONTH(Incoming_Data[[#This Row],[Incoming Day]]),1),"")</f>
        <v>41395</v>
      </c>
      <c r="R3068" s="3">
        <f>DATE(YEAR(Incoming_Data[[#This Row],[Incoming Day]]),1,1)</f>
        <v>41275</v>
      </c>
      <c r="S3068" s="6">
        <f>IFERROR(DATE(YEAR(Incoming_Data[[#This Row],[Completed Day]]),MONTH(Incoming_Data[[#This Row],[Completed Day]]),1),"")</f>
        <v>41395</v>
      </c>
      <c r="T3068" s="6" t="str">
        <f>IFERROR(DATE(YEAR(Incoming_Data[[#This Row],[Confirmed Day]]),MONTH(Incoming_Data[[#This Row],[Confirmed Day]]),1),"")</f>
        <v/>
      </c>
      <c r="U3068" s="12">
        <f>IF(ISNUMBER(Incoming_Data[[#This Row],[Completed Day]]),1,0)</f>
        <v>1</v>
      </c>
      <c r="V3068" s="12">
        <f>IF(ISNUMBER(Incoming_Data[[#This Row],[Confirmed Day]]),1,0)</f>
        <v>0</v>
      </c>
    </row>
    <row r="3069" spans="2:22" x14ac:dyDescent="0.25">
      <c r="B3069" s="24" t="s">
        <v>36</v>
      </c>
      <c r="C3069" s="24" t="s">
        <v>22</v>
      </c>
      <c r="D3069" s="24" t="s">
        <v>2216</v>
      </c>
      <c r="E3069" s="24" t="s">
        <v>2159</v>
      </c>
      <c r="F3069" s="24" t="s">
        <v>2160</v>
      </c>
      <c r="G3069" s="36">
        <v>41423</v>
      </c>
      <c r="H3069" s="36">
        <v>41423</v>
      </c>
      <c r="I3069" s="12">
        <v>3</v>
      </c>
      <c r="J3069" s="12">
        <v>3</v>
      </c>
      <c r="K3069" s="12">
        <v>3</v>
      </c>
      <c r="L3069" s="24" t="s">
        <v>10597</v>
      </c>
      <c r="M3069" t="str">
        <f>VLOOKUP(LEFT(Incoming_Data[[#This Row],[Object ID]],1),Lookup[#All],2,FALSE)</f>
        <v>Incident</v>
      </c>
      <c r="N3069" s="36">
        <f>IFERROR(VLOOKUP(Incoming_Data[[#This Row],[Object ID]],SP_Data[#All],2,FALSE),"")</f>
        <v>41423</v>
      </c>
      <c r="O3069" s="36">
        <f>IFERROR(VLOOKUP(Incoming_Data[[#This Row],[Object ID]],Finalized_Data[#All],2,FALSE),"")</f>
        <v>41423</v>
      </c>
      <c r="P30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69" s="6">
        <f>IFERROR(DATE(YEAR(Incoming_Data[[#This Row],[Incoming Day]]),MONTH(Incoming_Data[[#This Row],[Incoming Day]]),1),"")</f>
        <v>41395</v>
      </c>
      <c r="R3069" s="3">
        <f>DATE(YEAR(Incoming_Data[[#This Row],[Incoming Day]]),1,1)</f>
        <v>41275</v>
      </c>
      <c r="S3069" s="6">
        <f>IFERROR(DATE(YEAR(Incoming_Data[[#This Row],[Completed Day]]),MONTH(Incoming_Data[[#This Row],[Completed Day]]),1),"")</f>
        <v>41395</v>
      </c>
      <c r="T3069" s="6">
        <f>IFERROR(DATE(YEAR(Incoming_Data[[#This Row],[Confirmed Day]]),MONTH(Incoming_Data[[#This Row],[Confirmed Day]]),1),"")</f>
        <v>41395</v>
      </c>
      <c r="U3069" s="12">
        <f>IF(ISNUMBER(Incoming_Data[[#This Row],[Completed Day]]),1,0)</f>
        <v>1</v>
      </c>
      <c r="V3069" s="12">
        <f>IF(ISNUMBER(Incoming_Data[[#This Row],[Confirmed Day]]),1,0)</f>
        <v>1</v>
      </c>
    </row>
    <row r="3070" spans="2:22" x14ac:dyDescent="0.25">
      <c r="B3070" s="24" t="s">
        <v>36</v>
      </c>
      <c r="C3070" s="24" t="s">
        <v>22</v>
      </c>
      <c r="D3070" s="24" t="s">
        <v>2216</v>
      </c>
      <c r="E3070" s="24" t="s">
        <v>12697</v>
      </c>
      <c r="F3070" s="24" t="s">
        <v>12698</v>
      </c>
      <c r="G3070" s="36">
        <v>41423</v>
      </c>
      <c r="H3070" s="36">
        <v>41423</v>
      </c>
      <c r="I3070" s="12">
        <v>3</v>
      </c>
      <c r="J3070" s="12">
        <v>3</v>
      </c>
      <c r="K3070" s="12">
        <v>3</v>
      </c>
      <c r="L3070" s="24" t="s">
        <v>10625</v>
      </c>
      <c r="M3070" t="str">
        <f>VLOOKUP(LEFT(Incoming_Data[[#This Row],[Object ID]],1),Lookup[#All],2,FALSE)</f>
        <v>Incident</v>
      </c>
      <c r="N3070" s="36">
        <f>IFERROR(VLOOKUP(Incoming_Data[[#This Row],[Object ID]],SP_Data[#All],2,FALSE),"")</f>
        <v>41423</v>
      </c>
      <c r="O3070" s="36" t="str">
        <f>IFERROR(VLOOKUP(Incoming_Data[[#This Row],[Object ID]],Finalized_Data[#All],2,FALSE),"")</f>
        <v/>
      </c>
      <c r="P30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0" s="6">
        <f>IFERROR(DATE(YEAR(Incoming_Data[[#This Row],[Incoming Day]]),MONTH(Incoming_Data[[#This Row],[Incoming Day]]),1),"")</f>
        <v>41395</v>
      </c>
      <c r="R3070" s="3">
        <f>DATE(YEAR(Incoming_Data[[#This Row],[Incoming Day]]),1,1)</f>
        <v>41275</v>
      </c>
      <c r="S3070" s="6">
        <f>IFERROR(DATE(YEAR(Incoming_Data[[#This Row],[Completed Day]]),MONTH(Incoming_Data[[#This Row],[Completed Day]]),1),"")</f>
        <v>41395</v>
      </c>
      <c r="T3070" s="6" t="str">
        <f>IFERROR(DATE(YEAR(Incoming_Data[[#This Row],[Confirmed Day]]),MONTH(Incoming_Data[[#This Row],[Confirmed Day]]),1),"")</f>
        <v/>
      </c>
      <c r="U3070" s="12">
        <f>IF(ISNUMBER(Incoming_Data[[#This Row],[Completed Day]]),1,0)</f>
        <v>1</v>
      </c>
      <c r="V3070" s="12">
        <f>IF(ISNUMBER(Incoming_Data[[#This Row],[Confirmed Day]]),1,0)</f>
        <v>0</v>
      </c>
    </row>
    <row r="3071" spans="2:22" x14ac:dyDescent="0.25">
      <c r="B3071" s="24" t="s">
        <v>36</v>
      </c>
      <c r="C3071" s="24" t="s">
        <v>22</v>
      </c>
      <c r="D3071" s="24" t="s">
        <v>2216</v>
      </c>
      <c r="E3071" s="24" t="s">
        <v>2161</v>
      </c>
      <c r="F3071" s="24" t="s">
        <v>2162</v>
      </c>
      <c r="G3071" s="36">
        <v>41424</v>
      </c>
      <c r="H3071" s="36">
        <v>41424</v>
      </c>
      <c r="I3071" s="12">
        <v>3</v>
      </c>
      <c r="J3071" s="12">
        <v>3</v>
      </c>
      <c r="K3071" s="12">
        <v>3</v>
      </c>
      <c r="L3071" s="24" t="s">
        <v>10597</v>
      </c>
      <c r="M3071" t="str">
        <f>VLOOKUP(LEFT(Incoming_Data[[#This Row],[Object ID]],1),Lookup[#All],2,FALSE)</f>
        <v>Incident</v>
      </c>
      <c r="N3071" s="36">
        <f>IFERROR(VLOOKUP(Incoming_Data[[#This Row],[Object ID]],SP_Data[#All],2,FALSE),"")</f>
        <v>41424</v>
      </c>
      <c r="O3071" s="36">
        <f>IFERROR(VLOOKUP(Incoming_Data[[#This Row],[Object ID]],Finalized_Data[#All],2,FALSE),"")</f>
        <v>41424</v>
      </c>
      <c r="P30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1" s="6">
        <f>IFERROR(DATE(YEAR(Incoming_Data[[#This Row],[Incoming Day]]),MONTH(Incoming_Data[[#This Row],[Incoming Day]]),1),"")</f>
        <v>41395</v>
      </c>
      <c r="R3071" s="3">
        <f>DATE(YEAR(Incoming_Data[[#This Row],[Incoming Day]]),1,1)</f>
        <v>41275</v>
      </c>
      <c r="S3071" s="6">
        <f>IFERROR(DATE(YEAR(Incoming_Data[[#This Row],[Completed Day]]),MONTH(Incoming_Data[[#This Row],[Completed Day]]),1),"")</f>
        <v>41395</v>
      </c>
      <c r="T3071" s="6">
        <f>IFERROR(DATE(YEAR(Incoming_Data[[#This Row],[Confirmed Day]]),MONTH(Incoming_Data[[#This Row],[Confirmed Day]]),1),"")</f>
        <v>41395</v>
      </c>
      <c r="U3071" s="12">
        <f>IF(ISNUMBER(Incoming_Data[[#This Row],[Completed Day]]),1,0)</f>
        <v>1</v>
      </c>
      <c r="V3071" s="12">
        <f>IF(ISNUMBER(Incoming_Data[[#This Row],[Confirmed Day]]),1,0)</f>
        <v>1</v>
      </c>
    </row>
    <row r="3072" spans="2:22" x14ac:dyDescent="0.25">
      <c r="B3072" s="24" t="s">
        <v>36</v>
      </c>
      <c r="C3072" s="24" t="s">
        <v>22</v>
      </c>
      <c r="D3072" s="24" t="s">
        <v>2216</v>
      </c>
      <c r="E3072" s="24" t="s">
        <v>2163</v>
      </c>
      <c r="F3072" s="24" t="s">
        <v>2164</v>
      </c>
      <c r="G3072" s="36">
        <v>41424</v>
      </c>
      <c r="H3072" s="36">
        <v>41424</v>
      </c>
      <c r="I3072" s="12">
        <v>3</v>
      </c>
      <c r="J3072" s="12">
        <v>3</v>
      </c>
      <c r="K3072" s="12">
        <v>3</v>
      </c>
      <c r="L3072" s="24" t="s">
        <v>10597</v>
      </c>
      <c r="M3072" t="str">
        <f>VLOOKUP(LEFT(Incoming_Data[[#This Row],[Object ID]],1),Lookup[#All],2,FALSE)</f>
        <v>Incident</v>
      </c>
      <c r="N3072" s="36">
        <f>IFERROR(VLOOKUP(Incoming_Data[[#This Row],[Object ID]],SP_Data[#All],2,FALSE),"")</f>
        <v>41424</v>
      </c>
      <c r="O3072" s="36">
        <f>IFERROR(VLOOKUP(Incoming_Data[[#This Row],[Object ID]],Finalized_Data[#All],2,FALSE),"")</f>
        <v>41424</v>
      </c>
      <c r="P30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2" s="6">
        <f>IFERROR(DATE(YEAR(Incoming_Data[[#This Row],[Incoming Day]]),MONTH(Incoming_Data[[#This Row],[Incoming Day]]),1),"")</f>
        <v>41395</v>
      </c>
      <c r="R3072" s="3">
        <f>DATE(YEAR(Incoming_Data[[#This Row],[Incoming Day]]),1,1)</f>
        <v>41275</v>
      </c>
      <c r="S3072" s="6">
        <f>IFERROR(DATE(YEAR(Incoming_Data[[#This Row],[Completed Day]]),MONTH(Incoming_Data[[#This Row],[Completed Day]]),1),"")</f>
        <v>41395</v>
      </c>
      <c r="T3072" s="6">
        <f>IFERROR(DATE(YEAR(Incoming_Data[[#This Row],[Confirmed Day]]),MONTH(Incoming_Data[[#This Row],[Confirmed Day]]),1),"")</f>
        <v>41395</v>
      </c>
      <c r="U3072" s="12">
        <f>IF(ISNUMBER(Incoming_Data[[#This Row],[Completed Day]]),1,0)</f>
        <v>1</v>
      </c>
      <c r="V3072" s="12">
        <f>IF(ISNUMBER(Incoming_Data[[#This Row],[Confirmed Day]]),1,0)</f>
        <v>1</v>
      </c>
    </row>
    <row r="3073" spans="2:22" x14ac:dyDescent="0.25">
      <c r="B3073" s="37" t="s">
        <v>12726</v>
      </c>
      <c r="C3073" s="37" t="s">
        <v>12727</v>
      </c>
      <c r="D3073" s="37" t="s">
        <v>12727</v>
      </c>
      <c r="E3073" s="37" t="s">
        <v>13170</v>
      </c>
      <c r="F3073" s="37" t="s">
        <v>12728</v>
      </c>
      <c r="G3073" s="36">
        <v>41316</v>
      </c>
      <c r="H3073" s="36">
        <v>41316</v>
      </c>
      <c r="I3073" s="12">
        <v>2</v>
      </c>
      <c r="J3073" s="12">
        <v>2</v>
      </c>
      <c r="K3073" s="12">
        <v>2</v>
      </c>
      <c r="L3073" s="37" t="s">
        <v>10596</v>
      </c>
      <c r="M3073" s="37" t="str">
        <f>VLOOKUP(LEFT(Incoming_Data[[#This Row],[Object ID]],1),Lookup[#All],2,FALSE)</f>
        <v>Service Request</v>
      </c>
      <c r="N3073" s="36" t="str">
        <f>IFERROR(VLOOKUP(Incoming_Data[[#This Row],[Object ID]],SP_Data[#All],2,FALSE),"")</f>
        <v/>
      </c>
      <c r="O3073" s="36" t="str">
        <f>IFERROR(VLOOKUP(Incoming_Data[[#This Row],[Object ID]],Finalized_Data[#All],2,FALSE),"")</f>
        <v/>
      </c>
      <c r="P30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3" s="6">
        <f>IFERROR(DATE(YEAR(Incoming_Data[[#This Row],[Incoming Day]]),MONTH(Incoming_Data[[#This Row],[Incoming Day]]),1),"")</f>
        <v>41306</v>
      </c>
      <c r="R3073" s="3">
        <f>DATE(YEAR(Incoming_Data[[#This Row],[Incoming Day]]),1,1)</f>
        <v>41275</v>
      </c>
      <c r="S3073" s="6" t="str">
        <f>IFERROR(DATE(YEAR(Incoming_Data[[#This Row],[Completed Day]]),MONTH(Incoming_Data[[#This Row],[Completed Day]]),1),"")</f>
        <v/>
      </c>
      <c r="T3073" s="6" t="str">
        <f>IFERROR(DATE(YEAR(Incoming_Data[[#This Row],[Confirmed Day]]),MONTH(Incoming_Data[[#This Row],[Confirmed Day]]),1),"")</f>
        <v/>
      </c>
      <c r="U3073" s="12">
        <f>IF(ISNUMBER(Incoming_Data[[#This Row],[Completed Day]]),1,0)</f>
        <v>0</v>
      </c>
      <c r="V3073" s="12">
        <f>IF(ISNUMBER(Incoming_Data[[#This Row],[Confirmed Day]]),1,0)</f>
        <v>0</v>
      </c>
    </row>
    <row r="3074" spans="2:22" x14ac:dyDescent="0.25">
      <c r="B3074" s="37" t="s">
        <v>12726</v>
      </c>
      <c r="C3074" s="37" t="s">
        <v>12727</v>
      </c>
      <c r="D3074" s="37" t="s">
        <v>12727</v>
      </c>
      <c r="E3074" s="37" t="s">
        <v>13171</v>
      </c>
      <c r="F3074" s="37" t="s">
        <v>12729</v>
      </c>
      <c r="G3074" s="36">
        <v>41124</v>
      </c>
      <c r="H3074" s="36">
        <v>41124</v>
      </c>
      <c r="I3074" s="12">
        <v>3</v>
      </c>
      <c r="J3074" s="12">
        <v>3</v>
      </c>
      <c r="K3074" s="12">
        <v>3</v>
      </c>
      <c r="L3074" s="37" t="s">
        <v>10596</v>
      </c>
      <c r="M3074" s="37" t="str">
        <f>VLOOKUP(LEFT(Incoming_Data[[#This Row],[Object ID]],1),Lookup[#All],2,FALSE)</f>
        <v>Service Request</v>
      </c>
      <c r="N3074" s="36" t="str">
        <f>IFERROR(VLOOKUP(Incoming_Data[[#This Row],[Object ID]],SP_Data[#All],2,FALSE),"")</f>
        <v/>
      </c>
      <c r="O3074" s="36" t="str">
        <f>IFERROR(VLOOKUP(Incoming_Data[[#This Row],[Object ID]],Finalized_Data[#All],2,FALSE),"")</f>
        <v/>
      </c>
      <c r="P30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4" s="6">
        <f>IFERROR(DATE(YEAR(Incoming_Data[[#This Row],[Incoming Day]]),MONTH(Incoming_Data[[#This Row],[Incoming Day]]),1),"")</f>
        <v>41122</v>
      </c>
      <c r="R3074" s="3">
        <f>DATE(YEAR(Incoming_Data[[#This Row],[Incoming Day]]),1,1)</f>
        <v>40909</v>
      </c>
      <c r="S3074" s="6" t="str">
        <f>IFERROR(DATE(YEAR(Incoming_Data[[#This Row],[Completed Day]]),MONTH(Incoming_Data[[#This Row],[Completed Day]]),1),"")</f>
        <v/>
      </c>
      <c r="T3074" s="6" t="str">
        <f>IFERROR(DATE(YEAR(Incoming_Data[[#This Row],[Confirmed Day]]),MONTH(Incoming_Data[[#This Row],[Confirmed Day]]),1),"")</f>
        <v/>
      </c>
      <c r="U3074" s="12">
        <f>IF(ISNUMBER(Incoming_Data[[#This Row],[Completed Day]]),1,0)</f>
        <v>0</v>
      </c>
      <c r="V3074" s="12">
        <f>IF(ISNUMBER(Incoming_Data[[#This Row],[Confirmed Day]]),1,0)</f>
        <v>0</v>
      </c>
    </row>
    <row r="3075" spans="2:22" x14ac:dyDescent="0.25">
      <c r="B3075" s="37" t="s">
        <v>12726</v>
      </c>
      <c r="C3075" s="37" t="s">
        <v>12727</v>
      </c>
      <c r="D3075" s="37" t="s">
        <v>12727</v>
      </c>
      <c r="E3075" s="37" t="s">
        <v>13172</v>
      </c>
      <c r="F3075" s="37" t="s">
        <v>12730</v>
      </c>
      <c r="G3075" s="36">
        <v>41199</v>
      </c>
      <c r="H3075" s="36">
        <v>41199</v>
      </c>
      <c r="I3075" s="12">
        <v>2</v>
      </c>
      <c r="J3075" s="12">
        <v>2</v>
      </c>
      <c r="K3075" s="12">
        <v>2</v>
      </c>
      <c r="L3075" s="37" t="s">
        <v>10596</v>
      </c>
      <c r="M3075" s="37" t="str">
        <f>VLOOKUP(LEFT(Incoming_Data[[#This Row],[Object ID]],1),Lookup[#All],2,FALSE)</f>
        <v>Service Request</v>
      </c>
      <c r="N3075" s="36" t="str">
        <f>IFERROR(VLOOKUP(Incoming_Data[[#This Row],[Object ID]],SP_Data[#All],2,FALSE),"")</f>
        <v/>
      </c>
      <c r="O3075" s="36" t="str">
        <f>IFERROR(VLOOKUP(Incoming_Data[[#This Row],[Object ID]],Finalized_Data[#All],2,FALSE),"")</f>
        <v/>
      </c>
      <c r="P30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5" s="6">
        <f>IFERROR(DATE(YEAR(Incoming_Data[[#This Row],[Incoming Day]]),MONTH(Incoming_Data[[#This Row],[Incoming Day]]),1),"")</f>
        <v>41183</v>
      </c>
      <c r="R3075" s="3">
        <f>DATE(YEAR(Incoming_Data[[#This Row],[Incoming Day]]),1,1)</f>
        <v>40909</v>
      </c>
      <c r="S3075" s="6" t="str">
        <f>IFERROR(DATE(YEAR(Incoming_Data[[#This Row],[Completed Day]]),MONTH(Incoming_Data[[#This Row],[Completed Day]]),1),"")</f>
        <v/>
      </c>
      <c r="T3075" s="6" t="str">
        <f>IFERROR(DATE(YEAR(Incoming_Data[[#This Row],[Confirmed Day]]),MONTH(Incoming_Data[[#This Row],[Confirmed Day]]),1),"")</f>
        <v/>
      </c>
      <c r="U3075" s="12">
        <f>IF(ISNUMBER(Incoming_Data[[#This Row],[Completed Day]]),1,0)</f>
        <v>0</v>
      </c>
      <c r="V3075" s="12">
        <f>IF(ISNUMBER(Incoming_Data[[#This Row],[Confirmed Day]]),1,0)</f>
        <v>0</v>
      </c>
    </row>
    <row r="3076" spans="2:22" x14ac:dyDescent="0.25">
      <c r="B3076" s="37" t="s">
        <v>12726</v>
      </c>
      <c r="C3076" s="37" t="s">
        <v>12727</v>
      </c>
      <c r="D3076" s="37" t="s">
        <v>12727</v>
      </c>
      <c r="E3076" s="37" t="s">
        <v>13173</v>
      </c>
      <c r="F3076" s="37" t="s">
        <v>1794</v>
      </c>
      <c r="G3076" s="36">
        <v>41149</v>
      </c>
      <c r="H3076" s="36">
        <v>41149</v>
      </c>
      <c r="I3076" s="12">
        <v>3</v>
      </c>
      <c r="J3076" s="12">
        <v>3</v>
      </c>
      <c r="K3076" s="12">
        <v>3</v>
      </c>
      <c r="L3076" s="37" t="s">
        <v>10596</v>
      </c>
      <c r="M3076" s="37" t="str">
        <f>VLOOKUP(LEFT(Incoming_Data[[#This Row],[Object ID]],1),Lookup[#All],2,FALSE)</f>
        <v>Service Request</v>
      </c>
      <c r="N3076" s="36" t="str">
        <f>IFERROR(VLOOKUP(Incoming_Data[[#This Row],[Object ID]],SP_Data[#All],2,FALSE),"")</f>
        <v/>
      </c>
      <c r="O3076" s="36" t="str">
        <f>IFERROR(VLOOKUP(Incoming_Data[[#This Row],[Object ID]],Finalized_Data[#All],2,FALSE),"")</f>
        <v/>
      </c>
      <c r="P30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6" s="6">
        <f>IFERROR(DATE(YEAR(Incoming_Data[[#This Row],[Incoming Day]]),MONTH(Incoming_Data[[#This Row],[Incoming Day]]),1),"")</f>
        <v>41122</v>
      </c>
      <c r="R3076" s="3">
        <f>DATE(YEAR(Incoming_Data[[#This Row],[Incoming Day]]),1,1)</f>
        <v>40909</v>
      </c>
      <c r="S3076" s="6" t="str">
        <f>IFERROR(DATE(YEAR(Incoming_Data[[#This Row],[Completed Day]]),MONTH(Incoming_Data[[#This Row],[Completed Day]]),1),"")</f>
        <v/>
      </c>
      <c r="T3076" s="6" t="str">
        <f>IFERROR(DATE(YEAR(Incoming_Data[[#This Row],[Confirmed Day]]),MONTH(Incoming_Data[[#This Row],[Confirmed Day]]),1),"")</f>
        <v/>
      </c>
      <c r="U3076" s="12">
        <f>IF(ISNUMBER(Incoming_Data[[#This Row],[Completed Day]]),1,0)</f>
        <v>0</v>
      </c>
      <c r="V3076" s="12">
        <f>IF(ISNUMBER(Incoming_Data[[#This Row],[Confirmed Day]]),1,0)</f>
        <v>0</v>
      </c>
    </row>
    <row r="3077" spans="2:22" x14ac:dyDescent="0.25">
      <c r="B3077" s="37" t="s">
        <v>12726</v>
      </c>
      <c r="C3077" s="37" t="s">
        <v>12727</v>
      </c>
      <c r="D3077" s="37" t="s">
        <v>12727</v>
      </c>
      <c r="E3077" s="37" t="s">
        <v>13174</v>
      </c>
      <c r="F3077" s="37" t="s">
        <v>12731</v>
      </c>
      <c r="G3077" s="36">
        <v>41310</v>
      </c>
      <c r="H3077" s="36">
        <v>41310</v>
      </c>
      <c r="I3077" s="12">
        <v>3</v>
      </c>
      <c r="J3077" s="12">
        <v>3</v>
      </c>
      <c r="K3077" s="12">
        <v>3</v>
      </c>
      <c r="L3077" s="37" t="s">
        <v>10596</v>
      </c>
      <c r="M3077" s="37" t="str">
        <f>VLOOKUP(LEFT(Incoming_Data[[#This Row],[Object ID]],1),Lookup[#All],2,FALSE)</f>
        <v>Service Request</v>
      </c>
      <c r="N3077" s="36" t="str">
        <f>IFERROR(VLOOKUP(Incoming_Data[[#This Row],[Object ID]],SP_Data[#All],2,FALSE),"")</f>
        <v/>
      </c>
      <c r="O3077" s="36" t="str">
        <f>IFERROR(VLOOKUP(Incoming_Data[[#This Row],[Object ID]],Finalized_Data[#All],2,FALSE),"")</f>
        <v/>
      </c>
      <c r="P30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7" s="6">
        <f>IFERROR(DATE(YEAR(Incoming_Data[[#This Row],[Incoming Day]]),MONTH(Incoming_Data[[#This Row],[Incoming Day]]),1),"")</f>
        <v>41306</v>
      </c>
      <c r="R3077" s="3">
        <f>DATE(YEAR(Incoming_Data[[#This Row],[Incoming Day]]),1,1)</f>
        <v>41275</v>
      </c>
      <c r="S3077" s="6" t="str">
        <f>IFERROR(DATE(YEAR(Incoming_Data[[#This Row],[Completed Day]]),MONTH(Incoming_Data[[#This Row],[Completed Day]]),1),"")</f>
        <v/>
      </c>
      <c r="T3077" s="6" t="str">
        <f>IFERROR(DATE(YEAR(Incoming_Data[[#This Row],[Confirmed Day]]),MONTH(Incoming_Data[[#This Row],[Confirmed Day]]),1),"")</f>
        <v/>
      </c>
      <c r="U3077" s="12">
        <f>IF(ISNUMBER(Incoming_Data[[#This Row],[Completed Day]]),1,0)</f>
        <v>0</v>
      </c>
      <c r="V3077" s="12">
        <f>IF(ISNUMBER(Incoming_Data[[#This Row],[Confirmed Day]]),1,0)</f>
        <v>0</v>
      </c>
    </row>
    <row r="3078" spans="2:22" x14ac:dyDescent="0.25">
      <c r="B3078" s="37" t="s">
        <v>12726</v>
      </c>
      <c r="C3078" s="37" t="s">
        <v>12727</v>
      </c>
      <c r="D3078" s="37" t="s">
        <v>12727</v>
      </c>
      <c r="E3078" s="37" t="s">
        <v>13175</v>
      </c>
      <c r="F3078" s="37" t="s">
        <v>12732</v>
      </c>
      <c r="G3078" s="36">
        <v>41320</v>
      </c>
      <c r="H3078" s="36">
        <v>41320</v>
      </c>
      <c r="I3078" s="12">
        <v>4</v>
      </c>
      <c r="J3078" s="12">
        <v>4</v>
      </c>
      <c r="K3078" s="12">
        <v>4</v>
      </c>
      <c r="L3078" s="37" t="s">
        <v>10596</v>
      </c>
      <c r="M3078" s="37" t="str">
        <f>VLOOKUP(LEFT(Incoming_Data[[#This Row],[Object ID]],1),Lookup[#All],2,FALSE)</f>
        <v>Service Request</v>
      </c>
      <c r="N3078" s="36" t="str">
        <f>IFERROR(VLOOKUP(Incoming_Data[[#This Row],[Object ID]],SP_Data[#All],2,FALSE),"")</f>
        <v/>
      </c>
      <c r="O3078" s="36" t="str">
        <f>IFERROR(VLOOKUP(Incoming_Data[[#This Row],[Object ID]],Finalized_Data[#All],2,FALSE),"")</f>
        <v/>
      </c>
      <c r="P30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8" s="6">
        <f>IFERROR(DATE(YEAR(Incoming_Data[[#This Row],[Incoming Day]]),MONTH(Incoming_Data[[#This Row],[Incoming Day]]),1),"")</f>
        <v>41306</v>
      </c>
      <c r="R3078" s="3">
        <f>DATE(YEAR(Incoming_Data[[#This Row],[Incoming Day]]),1,1)</f>
        <v>41275</v>
      </c>
      <c r="S3078" s="6" t="str">
        <f>IFERROR(DATE(YEAR(Incoming_Data[[#This Row],[Completed Day]]),MONTH(Incoming_Data[[#This Row],[Completed Day]]),1),"")</f>
        <v/>
      </c>
      <c r="T3078" s="6" t="str">
        <f>IFERROR(DATE(YEAR(Incoming_Data[[#This Row],[Confirmed Day]]),MONTH(Incoming_Data[[#This Row],[Confirmed Day]]),1),"")</f>
        <v/>
      </c>
      <c r="U3078" s="12">
        <f>IF(ISNUMBER(Incoming_Data[[#This Row],[Completed Day]]),1,0)</f>
        <v>0</v>
      </c>
      <c r="V3078" s="12">
        <f>IF(ISNUMBER(Incoming_Data[[#This Row],[Confirmed Day]]),1,0)</f>
        <v>0</v>
      </c>
    </row>
    <row r="3079" spans="2:22" x14ac:dyDescent="0.25">
      <c r="B3079" s="37" t="s">
        <v>12726</v>
      </c>
      <c r="C3079" s="37" t="s">
        <v>12727</v>
      </c>
      <c r="D3079" s="37" t="s">
        <v>12727</v>
      </c>
      <c r="E3079" s="37" t="s">
        <v>13176</v>
      </c>
      <c r="F3079" s="37" t="s">
        <v>12733</v>
      </c>
      <c r="G3079" s="36">
        <v>41325</v>
      </c>
      <c r="H3079" s="36">
        <v>41325</v>
      </c>
      <c r="I3079" s="12">
        <v>3</v>
      </c>
      <c r="J3079" s="12">
        <v>3</v>
      </c>
      <c r="K3079" s="12">
        <v>3</v>
      </c>
      <c r="L3079" s="37" t="s">
        <v>10596</v>
      </c>
      <c r="M3079" s="37" t="str">
        <f>VLOOKUP(LEFT(Incoming_Data[[#This Row],[Object ID]],1),Lookup[#All],2,FALSE)</f>
        <v>Service Request</v>
      </c>
      <c r="N3079" s="36" t="str">
        <f>IFERROR(VLOOKUP(Incoming_Data[[#This Row],[Object ID]],SP_Data[#All],2,FALSE),"")</f>
        <v/>
      </c>
      <c r="O3079" s="36" t="str">
        <f>IFERROR(VLOOKUP(Incoming_Data[[#This Row],[Object ID]],Finalized_Data[#All],2,FALSE),"")</f>
        <v/>
      </c>
      <c r="P30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79" s="6">
        <f>IFERROR(DATE(YEAR(Incoming_Data[[#This Row],[Incoming Day]]),MONTH(Incoming_Data[[#This Row],[Incoming Day]]),1),"")</f>
        <v>41306</v>
      </c>
      <c r="R3079" s="3">
        <f>DATE(YEAR(Incoming_Data[[#This Row],[Incoming Day]]),1,1)</f>
        <v>41275</v>
      </c>
      <c r="S3079" s="6" t="str">
        <f>IFERROR(DATE(YEAR(Incoming_Data[[#This Row],[Completed Day]]),MONTH(Incoming_Data[[#This Row],[Completed Day]]),1),"")</f>
        <v/>
      </c>
      <c r="T3079" s="6" t="str">
        <f>IFERROR(DATE(YEAR(Incoming_Data[[#This Row],[Confirmed Day]]),MONTH(Incoming_Data[[#This Row],[Confirmed Day]]),1),"")</f>
        <v/>
      </c>
      <c r="U3079" s="12">
        <f>IF(ISNUMBER(Incoming_Data[[#This Row],[Completed Day]]),1,0)</f>
        <v>0</v>
      </c>
      <c r="V3079" s="12">
        <f>IF(ISNUMBER(Incoming_Data[[#This Row],[Confirmed Day]]),1,0)</f>
        <v>0</v>
      </c>
    </row>
    <row r="3080" spans="2:22" x14ac:dyDescent="0.25">
      <c r="B3080" s="37" t="s">
        <v>12726</v>
      </c>
      <c r="C3080" s="37" t="s">
        <v>12727</v>
      </c>
      <c r="D3080" s="37" t="s">
        <v>12727</v>
      </c>
      <c r="E3080" s="37" t="s">
        <v>13177</v>
      </c>
      <c r="F3080" s="37" t="s">
        <v>12734</v>
      </c>
      <c r="G3080" s="36">
        <v>41325</v>
      </c>
      <c r="H3080" s="36">
        <v>41325</v>
      </c>
      <c r="I3080" s="12">
        <v>3</v>
      </c>
      <c r="J3080" s="12">
        <v>3</v>
      </c>
      <c r="K3080" s="12">
        <v>3</v>
      </c>
      <c r="L3080" s="37" t="s">
        <v>10596</v>
      </c>
      <c r="M3080" s="37" t="str">
        <f>VLOOKUP(LEFT(Incoming_Data[[#This Row],[Object ID]],1),Lookup[#All],2,FALSE)</f>
        <v>Service Request</v>
      </c>
      <c r="N3080" s="36" t="str">
        <f>IFERROR(VLOOKUP(Incoming_Data[[#This Row],[Object ID]],SP_Data[#All],2,FALSE),"")</f>
        <v/>
      </c>
      <c r="O3080" s="36" t="str">
        <f>IFERROR(VLOOKUP(Incoming_Data[[#This Row],[Object ID]],Finalized_Data[#All],2,FALSE),"")</f>
        <v/>
      </c>
      <c r="P30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0" s="6">
        <f>IFERROR(DATE(YEAR(Incoming_Data[[#This Row],[Incoming Day]]),MONTH(Incoming_Data[[#This Row],[Incoming Day]]),1),"")</f>
        <v>41306</v>
      </c>
      <c r="R3080" s="3">
        <f>DATE(YEAR(Incoming_Data[[#This Row],[Incoming Day]]),1,1)</f>
        <v>41275</v>
      </c>
      <c r="S3080" s="6" t="str">
        <f>IFERROR(DATE(YEAR(Incoming_Data[[#This Row],[Completed Day]]),MONTH(Incoming_Data[[#This Row],[Completed Day]]),1),"")</f>
        <v/>
      </c>
      <c r="T3080" s="6" t="str">
        <f>IFERROR(DATE(YEAR(Incoming_Data[[#This Row],[Confirmed Day]]),MONTH(Incoming_Data[[#This Row],[Confirmed Day]]),1),"")</f>
        <v/>
      </c>
      <c r="U3080" s="12">
        <f>IF(ISNUMBER(Incoming_Data[[#This Row],[Completed Day]]),1,0)</f>
        <v>0</v>
      </c>
      <c r="V3080" s="12">
        <f>IF(ISNUMBER(Incoming_Data[[#This Row],[Confirmed Day]]),1,0)</f>
        <v>0</v>
      </c>
    </row>
    <row r="3081" spans="2:22" x14ac:dyDescent="0.25">
      <c r="B3081" s="37" t="s">
        <v>12726</v>
      </c>
      <c r="C3081" s="37" t="s">
        <v>12727</v>
      </c>
      <c r="D3081" s="37" t="s">
        <v>12727</v>
      </c>
      <c r="E3081" s="37" t="s">
        <v>13178</v>
      </c>
      <c r="F3081" s="37" t="s">
        <v>12735</v>
      </c>
      <c r="G3081" s="36">
        <v>41344</v>
      </c>
      <c r="H3081" s="36">
        <v>41344</v>
      </c>
      <c r="I3081" s="12">
        <v>3</v>
      </c>
      <c r="J3081" s="12">
        <v>3</v>
      </c>
      <c r="K3081" s="12">
        <v>3</v>
      </c>
      <c r="L3081" s="37" t="s">
        <v>10596</v>
      </c>
      <c r="M3081" s="37" t="str">
        <f>VLOOKUP(LEFT(Incoming_Data[[#This Row],[Object ID]],1),Lookup[#All],2,FALSE)</f>
        <v>Service Request</v>
      </c>
      <c r="N3081" s="36" t="str">
        <f>IFERROR(VLOOKUP(Incoming_Data[[#This Row],[Object ID]],SP_Data[#All],2,FALSE),"")</f>
        <v/>
      </c>
      <c r="O3081" s="36" t="str">
        <f>IFERROR(VLOOKUP(Incoming_Data[[#This Row],[Object ID]],Finalized_Data[#All],2,FALSE),"")</f>
        <v/>
      </c>
      <c r="P30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1" s="6">
        <f>IFERROR(DATE(YEAR(Incoming_Data[[#This Row],[Incoming Day]]),MONTH(Incoming_Data[[#This Row],[Incoming Day]]),1),"")</f>
        <v>41334</v>
      </c>
      <c r="R3081" s="3">
        <f>DATE(YEAR(Incoming_Data[[#This Row],[Incoming Day]]),1,1)</f>
        <v>41275</v>
      </c>
      <c r="S3081" s="6" t="str">
        <f>IFERROR(DATE(YEAR(Incoming_Data[[#This Row],[Completed Day]]),MONTH(Incoming_Data[[#This Row],[Completed Day]]),1),"")</f>
        <v/>
      </c>
      <c r="T3081" s="6" t="str">
        <f>IFERROR(DATE(YEAR(Incoming_Data[[#This Row],[Confirmed Day]]),MONTH(Incoming_Data[[#This Row],[Confirmed Day]]),1),"")</f>
        <v/>
      </c>
      <c r="U3081" s="12">
        <f>IF(ISNUMBER(Incoming_Data[[#This Row],[Completed Day]]),1,0)</f>
        <v>0</v>
      </c>
      <c r="V3081" s="12">
        <f>IF(ISNUMBER(Incoming_Data[[#This Row],[Confirmed Day]]),1,0)</f>
        <v>0</v>
      </c>
    </row>
    <row r="3082" spans="2:22" x14ac:dyDescent="0.25">
      <c r="B3082" s="37" t="s">
        <v>12726</v>
      </c>
      <c r="C3082" s="37" t="s">
        <v>12727</v>
      </c>
      <c r="D3082" s="37" t="s">
        <v>12727</v>
      </c>
      <c r="E3082" s="37" t="s">
        <v>13179</v>
      </c>
      <c r="F3082" s="37" t="s">
        <v>12736</v>
      </c>
      <c r="G3082" s="36">
        <v>41298</v>
      </c>
      <c r="H3082" s="36">
        <v>41298</v>
      </c>
      <c r="I3082" s="12">
        <v>2</v>
      </c>
      <c r="J3082" s="12">
        <v>2</v>
      </c>
      <c r="K3082" s="12">
        <v>2</v>
      </c>
      <c r="L3082" s="37" t="s">
        <v>10596</v>
      </c>
      <c r="M3082" s="37" t="str">
        <f>VLOOKUP(LEFT(Incoming_Data[[#This Row],[Object ID]],1),Lookup[#All],2,FALSE)</f>
        <v>Service Request</v>
      </c>
      <c r="N3082" s="36" t="str">
        <f>IFERROR(VLOOKUP(Incoming_Data[[#This Row],[Object ID]],SP_Data[#All],2,FALSE),"")</f>
        <v/>
      </c>
      <c r="O3082" s="36" t="str">
        <f>IFERROR(VLOOKUP(Incoming_Data[[#This Row],[Object ID]],Finalized_Data[#All],2,FALSE),"")</f>
        <v/>
      </c>
      <c r="P30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2" s="6">
        <f>IFERROR(DATE(YEAR(Incoming_Data[[#This Row],[Incoming Day]]),MONTH(Incoming_Data[[#This Row],[Incoming Day]]),1),"")</f>
        <v>41275</v>
      </c>
      <c r="R3082" s="3">
        <f>DATE(YEAR(Incoming_Data[[#This Row],[Incoming Day]]),1,1)</f>
        <v>41275</v>
      </c>
      <c r="S3082" s="6" t="str">
        <f>IFERROR(DATE(YEAR(Incoming_Data[[#This Row],[Completed Day]]),MONTH(Incoming_Data[[#This Row],[Completed Day]]),1),"")</f>
        <v/>
      </c>
      <c r="T3082" s="6" t="str">
        <f>IFERROR(DATE(YEAR(Incoming_Data[[#This Row],[Confirmed Day]]),MONTH(Incoming_Data[[#This Row],[Confirmed Day]]),1),"")</f>
        <v/>
      </c>
      <c r="U3082" s="12">
        <f>IF(ISNUMBER(Incoming_Data[[#This Row],[Completed Day]]),1,0)</f>
        <v>0</v>
      </c>
      <c r="V3082" s="12">
        <f>IF(ISNUMBER(Incoming_Data[[#This Row],[Confirmed Day]]),1,0)</f>
        <v>0</v>
      </c>
    </row>
    <row r="3083" spans="2:22" x14ac:dyDescent="0.25">
      <c r="B3083" s="37" t="s">
        <v>12726</v>
      </c>
      <c r="C3083" s="37" t="s">
        <v>12727</v>
      </c>
      <c r="D3083" s="37" t="s">
        <v>12727</v>
      </c>
      <c r="E3083" s="37" t="s">
        <v>13180</v>
      </c>
      <c r="F3083" s="37" t="s">
        <v>12737</v>
      </c>
      <c r="G3083" s="36">
        <v>41320</v>
      </c>
      <c r="H3083" s="36">
        <v>41320</v>
      </c>
      <c r="I3083" s="12">
        <v>2</v>
      </c>
      <c r="J3083" s="12">
        <v>3</v>
      </c>
      <c r="K3083" s="12">
        <v>3</v>
      </c>
      <c r="L3083" s="37" t="s">
        <v>10596</v>
      </c>
      <c r="M3083" s="37" t="str">
        <f>VLOOKUP(LEFT(Incoming_Data[[#This Row],[Object ID]],1),Lookup[#All],2,FALSE)</f>
        <v>Service Request</v>
      </c>
      <c r="N3083" s="36" t="str">
        <f>IFERROR(VLOOKUP(Incoming_Data[[#This Row],[Object ID]],SP_Data[#All],2,FALSE),"")</f>
        <v/>
      </c>
      <c r="O3083" s="36" t="str">
        <f>IFERROR(VLOOKUP(Incoming_Data[[#This Row],[Object ID]],Finalized_Data[#All],2,FALSE),"")</f>
        <v/>
      </c>
      <c r="P30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3" s="6">
        <f>IFERROR(DATE(YEAR(Incoming_Data[[#This Row],[Incoming Day]]),MONTH(Incoming_Data[[#This Row],[Incoming Day]]),1),"")</f>
        <v>41306</v>
      </c>
      <c r="R3083" s="3">
        <f>DATE(YEAR(Incoming_Data[[#This Row],[Incoming Day]]),1,1)</f>
        <v>41275</v>
      </c>
      <c r="S3083" s="6" t="str">
        <f>IFERROR(DATE(YEAR(Incoming_Data[[#This Row],[Completed Day]]),MONTH(Incoming_Data[[#This Row],[Completed Day]]),1),"")</f>
        <v/>
      </c>
      <c r="T3083" s="6" t="str">
        <f>IFERROR(DATE(YEAR(Incoming_Data[[#This Row],[Confirmed Day]]),MONTH(Incoming_Data[[#This Row],[Confirmed Day]]),1),"")</f>
        <v/>
      </c>
      <c r="U3083" s="12">
        <f>IF(ISNUMBER(Incoming_Data[[#This Row],[Completed Day]]),1,0)</f>
        <v>0</v>
      </c>
      <c r="V3083" s="12">
        <f>IF(ISNUMBER(Incoming_Data[[#This Row],[Confirmed Day]]),1,0)</f>
        <v>0</v>
      </c>
    </row>
    <row r="3084" spans="2:22" x14ac:dyDescent="0.25">
      <c r="B3084" s="37" t="s">
        <v>12726</v>
      </c>
      <c r="C3084" s="37" t="s">
        <v>12727</v>
      </c>
      <c r="D3084" s="37" t="s">
        <v>12727</v>
      </c>
      <c r="E3084" s="37" t="s">
        <v>13181</v>
      </c>
      <c r="F3084" s="37" t="s">
        <v>12738</v>
      </c>
      <c r="G3084" s="36">
        <v>41346</v>
      </c>
      <c r="H3084" s="36">
        <v>41346</v>
      </c>
      <c r="I3084" s="12">
        <v>3</v>
      </c>
      <c r="J3084" s="12">
        <v>3</v>
      </c>
      <c r="K3084" s="12">
        <v>3</v>
      </c>
      <c r="L3084" s="37" t="s">
        <v>10596</v>
      </c>
      <c r="M3084" s="37" t="str">
        <f>VLOOKUP(LEFT(Incoming_Data[[#This Row],[Object ID]],1),Lookup[#All],2,FALSE)</f>
        <v>Service Request</v>
      </c>
      <c r="N3084" s="36" t="str">
        <f>IFERROR(VLOOKUP(Incoming_Data[[#This Row],[Object ID]],SP_Data[#All],2,FALSE),"")</f>
        <v/>
      </c>
      <c r="O3084" s="36" t="str">
        <f>IFERROR(VLOOKUP(Incoming_Data[[#This Row],[Object ID]],Finalized_Data[#All],2,FALSE),"")</f>
        <v/>
      </c>
      <c r="P30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4" s="6">
        <f>IFERROR(DATE(YEAR(Incoming_Data[[#This Row],[Incoming Day]]),MONTH(Incoming_Data[[#This Row],[Incoming Day]]),1),"")</f>
        <v>41334</v>
      </c>
      <c r="R3084" s="3">
        <f>DATE(YEAR(Incoming_Data[[#This Row],[Incoming Day]]),1,1)</f>
        <v>41275</v>
      </c>
      <c r="S3084" s="6" t="str">
        <f>IFERROR(DATE(YEAR(Incoming_Data[[#This Row],[Completed Day]]),MONTH(Incoming_Data[[#This Row],[Completed Day]]),1),"")</f>
        <v/>
      </c>
      <c r="T3084" s="6" t="str">
        <f>IFERROR(DATE(YEAR(Incoming_Data[[#This Row],[Confirmed Day]]),MONTH(Incoming_Data[[#This Row],[Confirmed Day]]),1),"")</f>
        <v/>
      </c>
      <c r="U3084" s="12">
        <f>IF(ISNUMBER(Incoming_Data[[#This Row],[Completed Day]]),1,0)</f>
        <v>0</v>
      </c>
      <c r="V3084" s="12">
        <f>IF(ISNUMBER(Incoming_Data[[#This Row],[Confirmed Day]]),1,0)</f>
        <v>0</v>
      </c>
    </row>
    <row r="3085" spans="2:22" x14ac:dyDescent="0.25">
      <c r="B3085" s="37" t="s">
        <v>12726</v>
      </c>
      <c r="C3085" s="37" t="s">
        <v>12727</v>
      </c>
      <c r="D3085" s="37" t="s">
        <v>12727</v>
      </c>
      <c r="E3085" s="37" t="s">
        <v>13182</v>
      </c>
      <c r="F3085" s="37" t="s">
        <v>12739</v>
      </c>
      <c r="G3085" s="36">
        <v>41346</v>
      </c>
      <c r="H3085" s="36">
        <v>41346</v>
      </c>
      <c r="I3085" s="12">
        <v>3</v>
      </c>
      <c r="J3085" s="12">
        <v>3</v>
      </c>
      <c r="K3085" s="12">
        <v>3</v>
      </c>
      <c r="L3085" s="37" t="s">
        <v>10596</v>
      </c>
      <c r="M3085" s="37" t="str">
        <f>VLOOKUP(LEFT(Incoming_Data[[#This Row],[Object ID]],1),Lookup[#All],2,FALSE)</f>
        <v>Service Request</v>
      </c>
      <c r="N3085" s="36" t="str">
        <f>IFERROR(VLOOKUP(Incoming_Data[[#This Row],[Object ID]],SP_Data[#All],2,FALSE),"")</f>
        <v/>
      </c>
      <c r="O3085" s="36" t="str">
        <f>IFERROR(VLOOKUP(Incoming_Data[[#This Row],[Object ID]],Finalized_Data[#All],2,FALSE),"")</f>
        <v/>
      </c>
      <c r="P30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5" s="6">
        <f>IFERROR(DATE(YEAR(Incoming_Data[[#This Row],[Incoming Day]]),MONTH(Incoming_Data[[#This Row],[Incoming Day]]),1),"")</f>
        <v>41334</v>
      </c>
      <c r="R3085" s="3">
        <f>DATE(YEAR(Incoming_Data[[#This Row],[Incoming Day]]),1,1)</f>
        <v>41275</v>
      </c>
      <c r="S3085" s="6" t="str">
        <f>IFERROR(DATE(YEAR(Incoming_Data[[#This Row],[Completed Day]]),MONTH(Incoming_Data[[#This Row],[Completed Day]]),1),"")</f>
        <v/>
      </c>
      <c r="T3085" s="6" t="str">
        <f>IFERROR(DATE(YEAR(Incoming_Data[[#This Row],[Confirmed Day]]),MONTH(Incoming_Data[[#This Row],[Confirmed Day]]),1),"")</f>
        <v/>
      </c>
      <c r="U3085" s="12">
        <f>IF(ISNUMBER(Incoming_Data[[#This Row],[Completed Day]]),1,0)</f>
        <v>0</v>
      </c>
      <c r="V3085" s="12">
        <f>IF(ISNUMBER(Incoming_Data[[#This Row],[Confirmed Day]]),1,0)</f>
        <v>0</v>
      </c>
    </row>
    <row r="3086" spans="2:22" x14ac:dyDescent="0.25">
      <c r="B3086" s="37" t="s">
        <v>12726</v>
      </c>
      <c r="C3086" s="37" t="s">
        <v>12727</v>
      </c>
      <c r="D3086" s="37" t="s">
        <v>12727</v>
      </c>
      <c r="E3086" s="37" t="s">
        <v>13183</v>
      </c>
      <c r="F3086" s="37" t="s">
        <v>12739</v>
      </c>
      <c r="G3086" s="36">
        <v>41346</v>
      </c>
      <c r="H3086" s="36">
        <v>41346</v>
      </c>
      <c r="I3086" s="12">
        <v>3</v>
      </c>
      <c r="J3086" s="12">
        <v>3</v>
      </c>
      <c r="K3086" s="12">
        <v>3</v>
      </c>
      <c r="L3086" s="37" t="s">
        <v>10596</v>
      </c>
      <c r="M3086" s="37" t="str">
        <f>VLOOKUP(LEFT(Incoming_Data[[#This Row],[Object ID]],1),Lookup[#All],2,FALSE)</f>
        <v>Service Request</v>
      </c>
      <c r="N3086" s="36" t="str">
        <f>IFERROR(VLOOKUP(Incoming_Data[[#This Row],[Object ID]],SP_Data[#All],2,FALSE),"")</f>
        <v/>
      </c>
      <c r="O3086" s="36" t="str">
        <f>IFERROR(VLOOKUP(Incoming_Data[[#This Row],[Object ID]],Finalized_Data[#All],2,FALSE),"")</f>
        <v/>
      </c>
      <c r="P30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6" s="6">
        <f>IFERROR(DATE(YEAR(Incoming_Data[[#This Row],[Incoming Day]]),MONTH(Incoming_Data[[#This Row],[Incoming Day]]),1),"")</f>
        <v>41334</v>
      </c>
      <c r="R3086" s="3">
        <f>DATE(YEAR(Incoming_Data[[#This Row],[Incoming Day]]),1,1)</f>
        <v>41275</v>
      </c>
      <c r="S3086" s="6" t="str">
        <f>IFERROR(DATE(YEAR(Incoming_Data[[#This Row],[Completed Day]]),MONTH(Incoming_Data[[#This Row],[Completed Day]]),1),"")</f>
        <v/>
      </c>
      <c r="T3086" s="6" t="str">
        <f>IFERROR(DATE(YEAR(Incoming_Data[[#This Row],[Confirmed Day]]),MONTH(Incoming_Data[[#This Row],[Confirmed Day]]),1),"")</f>
        <v/>
      </c>
      <c r="U3086" s="12">
        <f>IF(ISNUMBER(Incoming_Data[[#This Row],[Completed Day]]),1,0)</f>
        <v>0</v>
      </c>
      <c r="V3086" s="12">
        <f>IF(ISNUMBER(Incoming_Data[[#This Row],[Confirmed Day]]),1,0)</f>
        <v>0</v>
      </c>
    </row>
    <row r="3087" spans="2:22" x14ac:dyDescent="0.25">
      <c r="B3087" s="37" t="s">
        <v>12726</v>
      </c>
      <c r="C3087" s="37" t="s">
        <v>12727</v>
      </c>
      <c r="D3087" s="37" t="s">
        <v>12727</v>
      </c>
      <c r="E3087" s="37" t="s">
        <v>13184</v>
      </c>
      <c r="F3087" s="37" t="s">
        <v>12740</v>
      </c>
      <c r="G3087" s="36">
        <v>41348</v>
      </c>
      <c r="H3087" s="36">
        <v>41348</v>
      </c>
      <c r="I3087" s="12">
        <v>3</v>
      </c>
      <c r="J3087" s="12">
        <v>3</v>
      </c>
      <c r="K3087" s="12">
        <v>3</v>
      </c>
      <c r="L3087" s="37" t="s">
        <v>10596</v>
      </c>
      <c r="M3087" s="37" t="str">
        <f>VLOOKUP(LEFT(Incoming_Data[[#This Row],[Object ID]],1),Lookup[#All],2,FALSE)</f>
        <v>Service Request</v>
      </c>
      <c r="N3087" s="36" t="str">
        <f>IFERROR(VLOOKUP(Incoming_Data[[#This Row],[Object ID]],SP_Data[#All],2,FALSE),"")</f>
        <v/>
      </c>
      <c r="O3087" s="36" t="str">
        <f>IFERROR(VLOOKUP(Incoming_Data[[#This Row],[Object ID]],Finalized_Data[#All],2,FALSE),"")</f>
        <v/>
      </c>
      <c r="P30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7" s="6">
        <f>IFERROR(DATE(YEAR(Incoming_Data[[#This Row],[Incoming Day]]),MONTH(Incoming_Data[[#This Row],[Incoming Day]]),1),"")</f>
        <v>41334</v>
      </c>
      <c r="R3087" s="3">
        <f>DATE(YEAR(Incoming_Data[[#This Row],[Incoming Day]]),1,1)</f>
        <v>41275</v>
      </c>
      <c r="S3087" s="6" t="str">
        <f>IFERROR(DATE(YEAR(Incoming_Data[[#This Row],[Completed Day]]),MONTH(Incoming_Data[[#This Row],[Completed Day]]),1),"")</f>
        <v/>
      </c>
      <c r="T3087" s="6" t="str">
        <f>IFERROR(DATE(YEAR(Incoming_Data[[#This Row],[Confirmed Day]]),MONTH(Incoming_Data[[#This Row],[Confirmed Day]]),1),"")</f>
        <v/>
      </c>
      <c r="U3087" s="12">
        <f>IF(ISNUMBER(Incoming_Data[[#This Row],[Completed Day]]),1,0)</f>
        <v>0</v>
      </c>
      <c r="V3087" s="12">
        <f>IF(ISNUMBER(Incoming_Data[[#This Row],[Confirmed Day]]),1,0)</f>
        <v>0</v>
      </c>
    </row>
    <row r="3088" spans="2:22" x14ac:dyDescent="0.25">
      <c r="B3088" s="37" t="s">
        <v>12726</v>
      </c>
      <c r="C3088" s="37" t="s">
        <v>12727</v>
      </c>
      <c r="D3088" s="37" t="s">
        <v>12727</v>
      </c>
      <c r="E3088" s="37" t="s">
        <v>13185</v>
      </c>
      <c r="F3088" s="37" t="s">
        <v>12741</v>
      </c>
      <c r="G3088" s="36">
        <v>41348</v>
      </c>
      <c r="H3088" s="36">
        <v>41348</v>
      </c>
      <c r="I3088" s="12">
        <v>3</v>
      </c>
      <c r="J3088" s="12">
        <v>3</v>
      </c>
      <c r="K3088" s="12">
        <v>3</v>
      </c>
      <c r="L3088" s="37" t="s">
        <v>10596</v>
      </c>
      <c r="M3088" s="37" t="str">
        <f>VLOOKUP(LEFT(Incoming_Data[[#This Row],[Object ID]],1),Lookup[#All],2,FALSE)</f>
        <v>Service Request</v>
      </c>
      <c r="N3088" s="36" t="str">
        <f>IFERROR(VLOOKUP(Incoming_Data[[#This Row],[Object ID]],SP_Data[#All],2,FALSE),"")</f>
        <v/>
      </c>
      <c r="O3088" s="36" t="str">
        <f>IFERROR(VLOOKUP(Incoming_Data[[#This Row],[Object ID]],Finalized_Data[#All],2,FALSE),"")</f>
        <v/>
      </c>
      <c r="P30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8" s="6">
        <f>IFERROR(DATE(YEAR(Incoming_Data[[#This Row],[Incoming Day]]),MONTH(Incoming_Data[[#This Row],[Incoming Day]]),1),"")</f>
        <v>41334</v>
      </c>
      <c r="R3088" s="3">
        <f>DATE(YEAR(Incoming_Data[[#This Row],[Incoming Day]]),1,1)</f>
        <v>41275</v>
      </c>
      <c r="S3088" s="6" t="str">
        <f>IFERROR(DATE(YEAR(Incoming_Data[[#This Row],[Completed Day]]),MONTH(Incoming_Data[[#This Row],[Completed Day]]),1),"")</f>
        <v/>
      </c>
      <c r="T3088" s="6" t="str">
        <f>IFERROR(DATE(YEAR(Incoming_Data[[#This Row],[Confirmed Day]]),MONTH(Incoming_Data[[#This Row],[Confirmed Day]]),1),"")</f>
        <v/>
      </c>
      <c r="U3088" s="12">
        <f>IF(ISNUMBER(Incoming_Data[[#This Row],[Completed Day]]),1,0)</f>
        <v>0</v>
      </c>
      <c r="V3088" s="12">
        <f>IF(ISNUMBER(Incoming_Data[[#This Row],[Confirmed Day]]),1,0)</f>
        <v>0</v>
      </c>
    </row>
    <row r="3089" spans="2:22" x14ac:dyDescent="0.25">
      <c r="B3089" s="37" t="s">
        <v>12726</v>
      </c>
      <c r="C3089" s="37" t="s">
        <v>12727</v>
      </c>
      <c r="D3089" s="37" t="s">
        <v>12727</v>
      </c>
      <c r="E3089" s="37" t="s">
        <v>13186</v>
      </c>
      <c r="F3089" s="37" t="s">
        <v>12742</v>
      </c>
      <c r="G3089" s="36">
        <v>41348</v>
      </c>
      <c r="H3089" s="36">
        <v>41348</v>
      </c>
      <c r="I3089" s="12">
        <v>3</v>
      </c>
      <c r="J3089" s="12">
        <v>3</v>
      </c>
      <c r="K3089" s="12">
        <v>3</v>
      </c>
      <c r="L3089" s="37" t="s">
        <v>10596</v>
      </c>
      <c r="M3089" s="37" t="str">
        <f>VLOOKUP(LEFT(Incoming_Data[[#This Row],[Object ID]],1),Lookup[#All],2,FALSE)</f>
        <v>Service Request</v>
      </c>
      <c r="N3089" s="36" t="str">
        <f>IFERROR(VLOOKUP(Incoming_Data[[#This Row],[Object ID]],SP_Data[#All],2,FALSE),"")</f>
        <v/>
      </c>
      <c r="O3089" s="36" t="str">
        <f>IFERROR(VLOOKUP(Incoming_Data[[#This Row],[Object ID]],Finalized_Data[#All],2,FALSE),"")</f>
        <v/>
      </c>
      <c r="P30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89" s="6">
        <f>IFERROR(DATE(YEAR(Incoming_Data[[#This Row],[Incoming Day]]),MONTH(Incoming_Data[[#This Row],[Incoming Day]]),1),"")</f>
        <v>41334</v>
      </c>
      <c r="R3089" s="3">
        <f>DATE(YEAR(Incoming_Data[[#This Row],[Incoming Day]]),1,1)</f>
        <v>41275</v>
      </c>
      <c r="S3089" s="6" t="str">
        <f>IFERROR(DATE(YEAR(Incoming_Data[[#This Row],[Completed Day]]),MONTH(Incoming_Data[[#This Row],[Completed Day]]),1),"")</f>
        <v/>
      </c>
      <c r="T3089" s="6" t="str">
        <f>IFERROR(DATE(YEAR(Incoming_Data[[#This Row],[Confirmed Day]]),MONTH(Incoming_Data[[#This Row],[Confirmed Day]]),1),"")</f>
        <v/>
      </c>
      <c r="U3089" s="12">
        <f>IF(ISNUMBER(Incoming_Data[[#This Row],[Completed Day]]),1,0)</f>
        <v>0</v>
      </c>
      <c r="V3089" s="12">
        <f>IF(ISNUMBER(Incoming_Data[[#This Row],[Confirmed Day]]),1,0)</f>
        <v>0</v>
      </c>
    </row>
    <row r="3090" spans="2:22" x14ac:dyDescent="0.25">
      <c r="B3090" s="37" t="s">
        <v>12726</v>
      </c>
      <c r="C3090" s="37" t="s">
        <v>12727</v>
      </c>
      <c r="D3090" s="37" t="s">
        <v>12727</v>
      </c>
      <c r="E3090" s="37" t="s">
        <v>13187</v>
      </c>
      <c r="F3090" s="37" t="s">
        <v>12743</v>
      </c>
      <c r="G3090" s="36">
        <v>41353</v>
      </c>
      <c r="H3090" s="36">
        <v>41353</v>
      </c>
      <c r="I3090" s="12">
        <v>3</v>
      </c>
      <c r="J3090" s="12">
        <v>3</v>
      </c>
      <c r="K3090" s="12">
        <v>3</v>
      </c>
      <c r="L3090" s="37" t="s">
        <v>10596</v>
      </c>
      <c r="M3090" s="37" t="str">
        <f>VLOOKUP(LEFT(Incoming_Data[[#This Row],[Object ID]],1),Lookup[#All],2,FALSE)</f>
        <v>Service Request</v>
      </c>
      <c r="N3090" s="36" t="str">
        <f>IFERROR(VLOOKUP(Incoming_Data[[#This Row],[Object ID]],SP_Data[#All],2,FALSE),"")</f>
        <v/>
      </c>
      <c r="O3090" s="36" t="str">
        <f>IFERROR(VLOOKUP(Incoming_Data[[#This Row],[Object ID]],Finalized_Data[#All],2,FALSE),"")</f>
        <v/>
      </c>
      <c r="P30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0" s="6">
        <f>IFERROR(DATE(YEAR(Incoming_Data[[#This Row],[Incoming Day]]),MONTH(Incoming_Data[[#This Row],[Incoming Day]]),1),"")</f>
        <v>41334</v>
      </c>
      <c r="R3090" s="3">
        <f>DATE(YEAR(Incoming_Data[[#This Row],[Incoming Day]]),1,1)</f>
        <v>41275</v>
      </c>
      <c r="S3090" s="6" t="str">
        <f>IFERROR(DATE(YEAR(Incoming_Data[[#This Row],[Completed Day]]),MONTH(Incoming_Data[[#This Row],[Completed Day]]),1),"")</f>
        <v/>
      </c>
      <c r="T3090" s="6" t="str">
        <f>IFERROR(DATE(YEAR(Incoming_Data[[#This Row],[Confirmed Day]]),MONTH(Incoming_Data[[#This Row],[Confirmed Day]]),1),"")</f>
        <v/>
      </c>
      <c r="U3090" s="12">
        <f>IF(ISNUMBER(Incoming_Data[[#This Row],[Completed Day]]),1,0)</f>
        <v>0</v>
      </c>
      <c r="V3090" s="12">
        <f>IF(ISNUMBER(Incoming_Data[[#This Row],[Confirmed Day]]),1,0)</f>
        <v>0</v>
      </c>
    </row>
    <row r="3091" spans="2:22" x14ac:dyDescent="0.25">
      <c r="B3091" s="37" t="s">
        <v>12726</v>
      </c>
      <c r="C3091" s="37" t="s">
        <v>12727</v>
      </c>
      <c r="D3091" s="37" t="s">
        <v>12727</v>
      </c>
      <c r="E3091" s="37" t="s">
        <v>13188</v>
      </c>
      <c r="F3091" s="37" t="s">
        <v>12744</v>
      </c>
      <c r="G3091" s="36">
        <v>41354</v>
      </c>
      <c r="H3091" s="36">
        <v>41354</v>
      </c>
      <c r="I3091" s="12">
        <v>3</v>
      </c>
      <c r="J3091" s="12">
        <v>3</v>
      </c>
      <c r="K3091" s="12">
        <v>3</v>
      </c>
      <c r="L3091" s="37" t="s">
        <v>10596</v>
      </c>
      <c r="M3091" s="37" t="str">
        <f>VLOOKUP(LEFT(Incoming_Data[[#This Row],[Object ID]],1),Lookup[#All],2,FALSE)</f>
        <v>Service Request</v>
      </c>
      <c r="N3091" s="36" t="str">
        <f>IFERROR(VLOOKUP(Incoming_Data[[#This Row],[Object ID]],SP_Data[#All],2,FALSE),"")</f>
        <v/>
      </c>
      <c r="O3091" s="36" t="str">
        <f>IFERROR(VLOOKUP(Incoming_Data[[#This Row],[Object ID]],Finalized_Data[#All],2,FALSE),"")</f>
        <v/>
      </c>
      <c r="P30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1" s="6">
        <f>IFERROR(DATE(YEAR(Incoming_Data[[#This Row],[Incoming Day]]),MONTH(Incoming_Data[[#This Row],[Incoming Day]]),1),"")</f>
        <v>41334</v>
      </c>
      <c r="R3091" s="3">
        <f>DATE(YEAR(Incoming_Data[[#This Row],[Incoming Day]]),1,1)</f>
        <v>41275</v>
      </c>
      <c r="S3091" s="6" t="str">
        <f>IFERROR(DATE(YEAR(Incoming_Data[[#This Row],[Completed Day]]),MONTH(Incoming_Data[[#This Row],[Completed Day]]),1),"")</f>
        <v/>
      </c>
      <c r="T3091" s="6" t="str">
        <f>IFERROR(DATE(YEAR(Incoming_Data[[#This Row],[Confirmed Day]]),MONTH(Incoming_Data[[#This Row],[Confirmed Day]]),1),"")</f>
        <v/>
      </c>
      <c r="U3091" s="12">
        <f>IF(ISNUMBER(Incoming_Data[[#This Row],[Completed Day]]),1,0)</f>
        <v>0</v>
      </c>
      <c r="V3091" s="12">
        <f>IF(ISNUMBER(Incoming_Data[[#This Row],[Confirmed Day]]),1,0)</f>
        <v>0</v>
      </c>
    </row>
    <row r="3092" spans="2:22" x14ac:dyDescent="0.25">
      <c r="B3092" s="37" t="s">
        <v>12726</v>
      </c>
      <c r="C3092" s="37" t="s">
        <v>12727</v>
      </c>
      <c r="D3092" s="37" t="s">
        <v>12727</v>
      </c>
      <c r="E3092" s="37" t="s">
        <v>13189</v>
      </c>
      <c r="F3092" s="37" t="s">
        <v>12745</v>
      </c>
      <c r="G3092" s="36">
        <v>41355</v>
      </c>
      <c r="H3092" s="36">
        <v>41355</v>
      </c>
      <c r="I3092" s="12">
        <v>3</v>
      </c>
      <c r="J3092" s="12">
        <v>3</v>
      </c>
      <c r="K3092" s="12">
        <v>3</v>
      </c>
      <c r="L3092" s="37" t="s">
        <v>10596</v>
      </c>
      <c r="M3092" s="37" t="str">
        <f>VLOOKUP(LEFT(Incoming_Data[[#This Row],[Object ID]],1),Lookup[#All],2,FALSE)</f>
        <v>Service Request</v>
      </c>
      <c r="N3092" s="36" t="str">
        <f>IFERROR(VLOOKUP(Incoming_Data[[#This Row],[Object ID]],SP_Data[#All],2,FALSE),"")</f>
        <v/>
      </c>
      <c r="O3092" s="36" t="str">
        <f>IFERROR(VLOOKUP(Incoming_Data[[#This Row],[Object ID]],Finalized_Data[#All],2,FALSE),"")</f>
        <v/>
      </c>
      <c r="P30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2" s="6">
        <f>IFERROR(DATE(YEAR(Incoming_Data[[#This Row],[Incoming Day]]),MONTH(Incoming_Data[[#This Row],[Incoming Day]]),1),"")</f>
        <v>41334</v>
      </c>
      <c r="R3092" s="3">
        <f>DATE(YEAR(Incoming_Data[[#This Row],[Incoming Day]]),1,1)</f>
        <v>41275</v>
      </c>
      <c r="S3092" s="6" t="str">
        <f>IFERROR(DATE(YEAR(Incoming_Data[[#This Row],[Completed Day]]),MONTH(Incoming_Data[[#This Row],[Completed Day]]),1),"")</f>
        <v/>
      </c>
      <c r="T3092" s="6" t="str">
        <f>IFERROR(DATE(YEAR(Incoming_Data[[#This Row],[Confirmed Day]]),MONTH(Incoming_Data[[#This Row],[Confirmed Day]]),1),"")</f>
        <v/>
      </c>
      <c r="U3092" s="12">
        <f>IF(ISNUMBER(Incoming_Data[[#This Row],[Completed Day]]),1,0)</f>
        <v>0</v>
      </c>
      <c r="V3092" s="12">
        <f>IF(ISNUMBER(Incoming_Data[[#This Row],[Confirmed Day]]),1,0)</f>
        <v>0</v>
      </c>
    </row>
    <row r="3093" spans="2:22" x14ac:dyDescent="0.25">
      <c r="B3093" s="37" t="s">
        <v>12726</v>
      </c>
      <c r="C3093" s="37" t="s">
        <v>12727</v>
      </c>
      <c r="D3093" s="37" t="s">
        <v>12727</v>
      </c>
      <c r="E3093" s="37" t="s">
        <v>13190</v>
      </c>
      <c r="F3093" s="37" t="s">
        <v>12746</v>
      </c>
      <c r="G3093" s="36">
        <v>41355</v>
      </c>
      <c r="H3093" s="36">
        <v>41355</v>
      </c>
      <c r="I3093" s="12">
        <v>3</v>
      </c>
      <c r="J3093" s="12">
        <v>3</v>
      </c>
      <c r="K3093" s="12">
        <v>3</v>
      </c>
      <c r="L3093" s="37" t="s">
        <v>10596</v>
      </c>
      <c r="M3093" s="37" t="str">
        <f>VLOOKUP(LEFT(Incoming_Data[[#This Row],[Object ID]],1),Lookup[#All],2,FALSE)</f>
        <v>Service Request</v>
      </c>
      <c r="N3093" s="36" t="str">
        <f>IFERROR(VLOOKUP(Incoming_Data[[#This Row],[Object ID]],SP_Data[#All],2,FALSE),"")</f>
        <v/>
      </c>
      <c r="O3093" s="36" t="str">
        <f>IFERROR(VLOOKUP(Incoming_Data[[#This Row],[Object ID]],Finalized_Data[#All],2,FALSE),"")</f>
        <v/>
      </c>
      <c r="P30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3" s="6">
        <f>IFERROR(DATE(YEAR(Incoming_Data[[#This Row],[Incoming Day]]),MONTH(Incoming_Data[[#This Row],[Incoming Day]]),1),"")</f>
        <v>41334</v>
      </c>
      <c r="R3093" s="3">
        <f>DATE(YEAR(Incoming_Data[[#This Row],[Incoming Day]]),1,1)</f>
        <v>41275</v>
      </c>
      <c r="S3093" s="6" t="str">
        <f>IFERROR(DATE(YEAR(Incoming_Data[[#This Row],[Completed Day]]),MONTH(Incoming_Data[[#This Row],[Completed Day]]),1),"")</f>
        <v/>
      </c>
      <c r="T3093" s="6" t="str">
        <f>IFERROR(DATE(YEAR(Incoming_Data[[#This Row],[Confirmed Day]]),MONTH(Incoming_Data[[#This Row],[Confirmed Day]]),1),"")</f>
        <v/>
      </c>
      <c r="U3093" s="12">
        <f>IF(ISNUMBER(Incoming_Data[[#This Row],[Completed Day]]),1,0)</f>
        <v>0</v>
      </c>
      <c r="V3093" s="12">
        <f>IF(ISNUMBER(Incoming_Data[[#This Row],[Confirmed Day]]),1,0)</f>
        <v>0</v>
      </c>
    </row>
    <row r="3094" spans="2:22" x14ac:dyDescent="0.25">
      <c r="B3094" s="37" t="s">
        <v>12726</v>
      </c>
      <c r="C3094" s="37" t="s">
        <v>12727</v>
      </c>
      <c r="D3094" s="37" t="s">
        <v>12727</v>
      </c>
      <c r="E3094" s="37" t="s">
        <v>13191</v>
      </c>
      <c r="F3094" s="37" t="s">
        <v>12747</v>
      </c>
      <c r="G3094" s="36">
        <v>41355</v>
      </c>
      <c r="H3094" s="36">
        <v>41355</v>
      </c>
      <c r="I3094" s="12">
        <v>3</v>
      </c>
      <c r="J3094" s="12">
        <v>3</v>
      </c>
      <c r="K3094" s="12">
        <v>3</v>
      </c>
      <c r="L3094" s="37" t="s">
        <v>10596</v>
      </c>
      <c r="M3094" s="37" t="str">
        <f>VLOOKUP(LEFT(Incoming_Data[[#This Row],[Object ID]],1),Lookup[#All],2,FALSE)</f>
        <v>Service Request</v>
      </c>
      <c r="N3094" s="36" t="str">
        <f>IFERROR(VLOOKUP(Incoming_Data[[#This Row],[Object ID]],SP_Data[#All],2,FALSE),"")</f>
        <v/>
      </c>
      <c r="O3094" s="36" t="str">
        <f>IFERROR(VLOOKUP(Incoming_Data[[#This Row],[Object ID]],Finalized_Data[#All],2,FALSE),"")</f>
        <v/>
      </c>
      <c r="P30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4" s="6">
        <f>IFERROR(DATE(YEAR(Incoming_Data[[#This Row],[Incoming Day]]),MONTH(Incoming_Data[[#This Row],[Incoming Day]]),1),"")</f>
        <v>41334</v>
      </c>
      <c r="R3094" s="3">
        <f>DATE(YEAR(Incoming_Data[[#This Row],[Incoming Day]]),1,1)</f>
        <v>41275</v>
      </c>
      <c r="S3094" s="6" t="str">
        <f>IFERROR(DATE(YEAR(Incoming_Data[[#This Row],[Completed Day]]),MONTH(Incoming_Data[[#This Row],[Completed Day]]),1),"")</f>
        <v/>
      </c>
      <c r="T3094" s="6" t="str">
        <f>IFERROR(DATE(YEAR(Incoming_Data[[#This Row],[Confirmed Day]]),MONTH(Incoming_Data[[#This Row],[Confirmed Day]]),1),"")</f>
        <v/>
      </c>
      <c r="U3094" s="12">
        <f>IF(ISNUMBER(Incoming_Data[[#This Row],[Completed Day]]),1,0)</f>
        <v>0</v>
      </c>
      <c r="V3094" s="12">
        <f>IF(ISNUMBER(Incoming_Data[[#This Row],[Confirmed Day]]),1,0)</f>
        <v>0</v>
      </c>
    </row>
    <row r="3095" spans="2:22" x14ac:dyDescent="0.25">
      <c r="B3095" s="37" t="s">
        <v>12726</v>
      </c>
      <c r="C3095" s="37" t="s">
        <v>12727</v>
      </c>
      <c r="D3095" s="37" t="s">
        <v>12727</v>
      </c>
      <c r="E3095" s="37" t="s">
        <v>13192</v>
      </c>
      <c r="F3095" s="37" t="s">
        <v>12748</v>
      </c>
      <c r="G3095" s="36">
        <v>41358</v>
      </c>
      <c r="H3095" s="36">
        <v>41358</v>
      </c>
      <c r="I3095" s="12">
        <v>2</v>
      </c>
      <c r="J3095" s="12" t="s">
        <v>10596</v>
      </c>
      <c r="K3095" s="12" t="s">
        <v>10596</v>
      </c>
      <c r="L3095" s="37" t="s">
        <v>10596</v>
      </c>
      <c r="M3095" s="37" t="str">
        <f>VLOOKUP(LEFT(Incoming_Data[[#This Row],[Object ID]],1),Lookup[#All],2,FALSE)</f>
        <v>Service Request</v>
      </c>
      <c r="N3095" s="36" t="str">
        <f>IFERROR(VLOOKUP(Incoming_Data[[#This Row],[Object ID]],SP_Data[#All],2,FALSE),"")</f>
        <v/>
      </c>
      <c r="O3095" s="36" t="str">
        <f>IFERROR(VLOOKUP(Incoming_Data[[#This Row],[Object ID]],Finalized_Data[#All],2,FALSE),"")</f>
        <v/>
      </c>
      <c r="P30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5" s="6">
        <f>IFERROR(DATE(YEAR(Incoming_Data[[#This Row],[Incoming Day]]),MONTH(Incoming_Data[[#This Row],[Incoming Day]]),1),"")</f>
        <v>41334</v>
      </c>
      <c r="R3095" s="3">
        <f>DATE(YEAR(Incoming_Data[[#This Row],[Incoming Day]]),1,1)</f>
        <v>41275</v>
      </c>
      <c r="S3095" s="6" t="str">
        <f>IFERROR(DATE(YEAR(Incoming_Data[[#This Row],[Completed Day]]),MONTH(Incoming_Data[[#This Row],[Completed Day]]),1),"")</f>
        <v/>
      </c>
      <c r="T3095" s="6" t="str">
        <f>IFERROR(DATE(YEAR(Incoming_Data[[#This Row],[Confirmed Day]]),MONTH(Incoming_Data[[#This Row],[Confirmed Day]]),1),"")</f>
        <v/>
      </c>
      <c r="U3095" s="12">
        <f>IF(ISNUMBER(Incoming_Data[[#This Row],[Completed Day]]),1,0)</f>
        <v>0</v>
      </c>
      <c r="V3095" s="12">
        <f>IF(ISNUMBER(Incoming_Data[[#This Row],[Confirmed Day]]),1,0)</f>
        <v>0</v>
      </c>
    </row>
    <row r="3096" spans="2:22" x14ac:dyDescent="0.25">
      <c r="B3096" s="37" t="s">
        <v>12726</v>
      </c>
      <c r="C3096" s="37" t="s">
        <v>12727</v>
      </c>
      <c r="D3096" s="37" t="s">
        <v>12727</v>
      </c>
      <c r="E3096" s="37" t="s">
        <v>13193</v>
      </c>
      <c r="F3096" s="37" t="s">
        <v>12749</v>
      </c>
      <c r="G3096" s="36">
        <v>41358</v>
      </c>
      <c r="H3096" s="36">
        <v>41358</v>
      </c>
      <c r="I3096" s="12">
        <v>4</v>
      </c>
      <c r="J3096" s="12" t="s">
        <v>10596</v>
      </c>
      <c r="K3096" s="12" t="s">
        <v>10596</v>
      </c>
      <c r="L3096" s="37" t="s">
        <v>10596</v>
      </c>
      <c r="M3096" s="37" t="str">
        <f>VLOOKUP(LEFT(Incoming_Data[[#This Row],[Object ID]],1),Lookup[#All],2,FALSE)</f>
        <v>Service Request</v>
      </c>
      <c r="N3096" s="36" t="str">
        <f>IFERROR(VLOOKUP(Incoming_Data[[#This Row],[Object ID]],SP_Data[#All],2,FALSE),"")</f>
        <v/>
      </c>
      <c r="O3096" s="36" t="str">
        <f>IFERROR(VLOOKUP(Incoming_Data[[#This Row],[Object ID]],Finalized_Data[#All],2,FALSE),"")</f>
        <v/>
      </c>
      <c r="P30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6" s="6">
        <f>IFERROR(DATE(YEAR(Incoming_Data[[#This Row],[Incoming Day]]),MONTH(Incoming_Data[[#This Row],[Incoming Day]]),1),"")</f>
        <v>41334</v>
      </c>
      <c r="R3096" s="3">
        <f>DATE(YEAR(Incoming_Data[[#This Row],[Incoming Day]]),1,1)</f>
        <v>41275</v>
      </c>
      <c r="S3096" s="6" t="str">
        <f>IFERROR(DATE(YEAR(Incoming_Data[[#This Row],[Completed Day]]),MONTH(Incoming_Data[[#This Row],[Completed Day]]),1),"")</f>
        <v/>
      </c>
      <c r="T3096" s="6" t="str">
        <f>IFERROR(DATE(YEAR(Incoming_Data[[#This Row],[Confirmed Day]]),MONTH(Incoming_Data[[#This Row],[Confirmed Day]]),1),"")</f>
        <v/>
      </c>
      <c r="U3096" s="12">
        <f>IF(ISNUMBER(Incoming_Data[[#This Row],[Completed Day]]),1,0)</f>
        <v>0</v>
      </c>
      <c r="V3096" s="12">
        <f>IF(ISNUMBER(Incoming_Data[[#This Row],[Confirmed Day]]),1,0)</f>
        <v>0</v>
      </c>
    </row>
    <row r="3097" spans="2:22" x14ac:dyDescent="0.25">
      <c r="B3097" s="37" t="s">
        <v>12726</v>
      </c>
      <c r="C3097" s="37" t="s">
        <v>12727</v>
      </c>
      <c r="D3097" s="37" t="s">
        <v>12727</v>
      </c>
      <c r="E3097" s="37" t="s">
        <v>13194</v>
      </c>
      <c r="F3097" s="37" t="s">
        <v>12750</v>
      </c>
      <c r="G3097" s="36">
        <v>41359</v>
      </c>
      <c r="H3097" s="36">
        <v>41359</v>
      </c>
      <c r="I3097" s="12">
        <v>3</v>
      </c>
      <c r="J3097" s="12">
        <v>3</v>
      </c>
      <c r="K3097" s="12">
        <v>3</v>
      </c>
      <c r="L3097" s="37" t="s">
        <v>10596</v>
      </c>
      <c r="M3097" s="37" t="str">
        <f>VLOOKUP(LEFT(Incoming_Data[[#This Row],[Object ID]],1),Lookup[#All],2,FALSE)</f>
        <v>Service Request</v>
      </c>
      <c r="N3097" s="36" t="str">
        <f>IFERROR(VLOOKUP(Incoming_Data[[#This Row],[Object ID]],SP_Data[#All],2,FALSE),"")</f>
        <v/>
      </c>
      <c r="O3097" s="36" t="str">
        <f>IFERROR(VLOOKUP(Incoming_Data[[#This Row],[Object ID]],Finalized_Data[#All],2,FALSE),"")</f>
        <v/>
      </c>
      <c r="P30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7" s="6">
        <f>IFERROR(DATE(YEAR(Incoming_Data[[#This Row],[Incoming Day]]),MONTH(Incoming_Data[[#This Row],[Incoming Day]]),1),"")</f>
        <v>41334</v>
      </c>
      <c r="R3097" s="3">
        <f>DATE(YEAR(Incoming_Data[[#This Row],[Incoming Day]]),1,1)</f>
        <v>41275</v>
      </c>
      <c r="S3097" s="6" t="str">
        <f>IFERROR(DATE(YEAR(Incoming_Data[[#This Row],[Completed Day]]),MONTH(Incoming_Data[[#This Row],[Completed Day]]),1),"")</f>
        <v/>
      </c>
      <c r="T3097" s="6" t="str">
        <f>IFERROR(DATE(YEAR(Incoming_Data[[#This Row],[Confirmed Day]]),MONTH(Incoming_Data[[#This Row],[Confirmed Day]]),1),"")</f>
        <v/>
      </c>
      <c r="U3097" s="12">
        <f>IF(ISNUMBER(Incoming_Data[[#This Row],[Completed Day]]),1,0)</f>
        <v>0</v>
      </c>
      <c r="V3097" s="12">
        <f>IF(ISNUMBER(Incoming_Data[[#This Row],[Confirmed Day]]),1,0)</f>
        <v>0</v>
      </c>
    </row>
    <row r="3098" spans="2:22" x14ac:dyDescent="0.25">
      <c r="B3098" s="37" t="s">
        <v>12726</v>
      </c>
      <c r="C3098" s="37" t="s">
        <v>12727</v>
      </c>
      <c r="D3098" s="37" t="s">
        <v>12727</v>
      </c>
      <c r="E3098" s="37" t="s">
        <v>13195</v>
      </c>
      <c r="F3098" s="37" t="s">
        <v>12751</v>
      </c>
      <c r="G3098" s="36">
        <v>41359</v>
      </c>
      <c r="H3098" s="36">
        <v>41359</v>
      </c>
      <c r="I3098" s="12">
        <v>2</v>
      </c>
      <c r="J3098" s="12">
        <v>3</v>
      </c>
      <c r="K3098" s="12">
        <v>3</v>
      </c>
      <c r="L3098" s="37" t="s">
        <v>10596</v>
      </c>
      <c r="M3098" s="37" t="str">
        <f>VLOOKUP(LEFT(Incoming_Data[[#This Row],[Object ID]],1),Lookup[#All],2,FALSE)</f>
        <v>Service Request</v>
      </c>
      <c r="N3098" s="36" t="str">
        <f>IFERROR(VLOOKUP(Incoming_Data[[#This Row],[Object ID]],SP_Data[#All],2,FALSE),"")</f>
        <v/>
      </c>
      <c r="O3098" s="36" t="str">
        <f>IFERROR(VLOOKUP(Incoming_Data[[#This Row],[Object ID]],Finalized_Data[#All],2,FALSE),"")</f>
        <v/>
      </c>
      <c r="P30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8" s="6">
        <f>IFERROR(DATE(YEAR(Incoming_Data[[#This Row],[Incoming Day]]),MONTH(Incoming_Data[[#This Row],[Incoming Day]]),1),"")</f>
        <v>41334</v>
      </c>
      <c r="R3098" s="3">
        <f>DATE(YEAR(Incoming_Data[[#This Row],[Incoming Day]]),1,1)</f>
        <v>41275</v>
      </c>
      <c r="S3098" s="6" t="str">
        <f>IFERROR(DATE(YEAR(Incoming_Data[[#This Row],[Completed Day]]),MONTH(Incoming_Data[[#This Row],[Completed Day]]),1),"")</f>
        <v/>
      </c>
      <c r="T3098" s="6" t="str">
        <f>IFERROR(DATE(YEAR(Incoming_Data[[#This Row],[Confirmed Day]]),MONTH(Incoming_Data[[#This Row],[Confirmed Day]]),1),"")</f>
        <v/>
      </c>
      <c r="U3098" s="12">
        <f>IF(ISNUMBER(Incoming_Data[[#This Row],[Completed Day]]),1,0)</f>
        <v>0</v>
      </c>
      <c r="V3098" s="12">
        <f>IF(ISNUMBER(Incoming_Data[[#This Row],[Confirmed Day]]),1,0)</f>
        <v>0</v>
      </c>
    </row>
    <row r="3099" spans="2:22" x14ac:dyDescent="0.25">
      <c r="B3099" s="37" t="s">
        <v>12726</v>
      </c>
      <c r="C3099" s="37" t="s">
        <v>12727</v>
      </c>
      <c r="D3099" s="37" t="s">
        <v>12727</v>
      </c>
      <c r="E3099" s="37" t="s">
        <v>13196</v>
      </c>
      <c r="F3099" s="37" t="s">
        <v>12752</v>
      </c>
      <c r="G3099" s="36">
        <v>41359</v>
      </c>
      <c r="H3099" s="36">
        <v>41359</v>
      </c>
      <c r="I3099" s="12">
        <v>3</v>
      </c>
      <c r="J3099" s="12">
        <v>4</v>
      </c>
      <c r="K3099" s="12">
        <v>4</v>
      </c>
      <c r="L3099" s="37" t="s">
        <v>10596</v>
      </c>
      <c r="M3099" s="37" t="str">
        <f>VLOOKUP(LEFT(Incoming_Data[[#This Row],[Object ID]],1),Lookup[#All],2,FALSE)</f>
        <v>Service Request</v>
      </c>
      <c r="N3099" s="36" t="str">
        <f>IFERROR(VLOOKUP(Incoming_Data[[#This Row],[Object ID]],SP_Data[#All],2,FALSE),"")</f>
        <v/>
      </c>
      <c r="O3099" s="36" t="str">
        <f>IFERROR(VLOOKUP(Incoming_Data[[#This Row],[Object ID]],Finalized_Data[#All],2,FALSE),"")</f>
        <v/>
      </c>
      <c r="P30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099" s="6">
        <f>IFERROR(DATE(YEAR(Incoming_Data[[#This Row],[Incoming Day]]),MONTH(Incoming_Data[[#This Row],[Incoming Day]]),1),"")</f>
        <v>41334</v>
      </c>
      <c r="R3099" s="3">
        <f>DATE(YEAR(Incoming_Data[[#This Row],[Incoming Day]]),1,1)</f>
        <v>41275</v>
      </c>
      <c r="S3099" s="6" t="str">
        <f>IFERROR(DATE(YEAR(Incoming_Data[[#This Row],[Completed Day]]),MONTH(Incoming_Data[[#This Row],[Completed Day]]),1),"")</f>
        <v/>
      </c>
      <c r="T3099" s="6" t="str">
        <f>IFERROR(DATE(YEAR(Incoming_Data[[#This Row],[Confirmed Day]]),MONTH(Incoming_Data[[#This Row],[Confirmed Day]]),1),"")</f>
        <v/>
      </c>
      <c r="U3099" s="12">
        <f>IF(ISNUMBER(Incoming_Data[[#This Row],[Completed Day]]),1,0)</f>
        <v>0</v>
      </c>
      <c r="V3099" s="12">
        <f>IF(ISNUMBER(Incoming_Data[[#This Row],[Confirmed Day]]),1,0)</f>
        <v>0</v>
      </c>
    </row>
    <row r="3100" spans="2:22" x14ac:dyDescent="0.25">
      <c r="B3100" s="37" t="s">
        <v>12726</v>
      </c>
      <c r="C3100" s="37" t="s">
        <v>12727</v>
      </c>
      <c r="D3100" s="37" t="s">
        <v>12727</v>
      </c>
      <c r="E3100" s="37" t="s">
        <v>13197</v>
      </c>
      <c r="F3100" s="37" t="s">
        <v>12753</v>
      </c>
      <c r="G3100" s="36">
        <v>41360</v>
      </c>
      <c r="H3100" s="36">
        <v>41360</v>
      </c>
      <c r="I3100" s="12">
        <v>3</v>
      </c>
      <c r="J3100" s="12" t="s">
        <v>10596</v>
      </c>
      <c r="K3100" s="12" t="s">
        <v>10596</v>
      </c>
      <c r="L3100" s="37" t="s">
        <v>10596</v>
      </c>
      <c r="M3100" s="37" t="str">
        <f>VLOOKUP(LEFT(Incoming_Data[[#This Row],[Object ID]],1),Lookup[#All],2,FALSE)</f>
        <v>Service Request</v>
      </c>
      <c r="N3100" s="36" t="str">
        <f>IFERROR(VLOOKUP(Incoming_Data[[#This Row],[Object ID]],SP_Data[#All],2,FALSE),"")</f>
        <v/>
      </c>
      <c r="O3100" s="36" t="str">
        <f>IFERROR(VLOOKUP(Incoming_Data[[#This Row],[Object ID]],Finalized_Data[#All],2,FALSE),"")</f>
        <v/>
      </c>
      <c r="P31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0" s="6">
        <f>IFERROR(DATE(YEAR(Incoming_Data[[#This Row],[Incoming Day]]),MONTH(Incoming_Data[[#This Row],[Incoming Day]]),1),"")</f>
        <v>41334</v>
      </c>
      <c r="R3100" s="3">
        <f>DATE(YEAR(Incoming_Data[[#This Row],[Incoming Day]]),1,1)</f>
        <v>41275</v>
      </c>
      <c r="S3100" s="6" t="str">
        <f>IFERROR(DATE(YEAR(Incoming_Data[[#This Row],[Completed Day]]),MONTH(Incoming_Data[[#This Row],[Completed Day]]),1),"")</f>
        <v/>
      </c>
      <c r="T3100" s="6" t="str">
        <f>IFERROR(DATE(YEAR(Incoming_Data[[#This Row],[Confirmed Day]]),MONTH(Incoming_Data[[#This Row],[Confirmed Day]]),1),"")</f>
        <v/>
      </c>
      <c r="U3100" s="12">
        <f>IF(ISNUMBER(Incoming_Data[[#This Row],[Completed Day]]),1,0)</f>
        <v>0</v>
      </c>
      <c r="V3100" s="12">
        <f>IF(ISNUMBER(Incoming_Data[[#This Row],[Confirmed Day]]),1,0)</f>
        <v>0</v>
      </c>
    </row>
    <row r="3101" spans="2:22" x14ac:dyDescent="0.25">
      <c r="B3101" s="37" t="s">
        <v>12726</v>
      </c>
      <c r="C3101" s="37" t="s">
        <v>12727</v>
      </c>
      <c r="D3101" s="37" t="s">
        <v>12727</v>
      </c>
      <c r="E3101" s="37" t="s">
        <v>13198</v>
      </c>
      <c r="F3101" s="37" t="s">
        <v>12754</v>
      </c>
      <c r="G3101" s="36">
        <v>41361</v>
      </c>
      <c r="H3101" s="36">
        <v>41361</v>
      </c>
      <c r="I3101" s="12">
        <v>3</v>
      </c>
      <c r="J3101" s="12">
        <v>2</v>
      </c>
      <c r="K3101" s="12">
        <v>2</v>
      </c>
      <c r="L3101" s="37" t="s">
        <v>10596</v>
      </c>
      <c r="M3101" s="37" t="str">
        <f>VLOOKUP(LEFT(Incoming_Data[[#This Row],[Object ID]],1),Lookup[#All],2,FALSE)</f>
        <v>Service Request</v>
      </c>
      <c r="N3101" s="36" t="str">
        <f>IFERROR(VLOOKUP(Incoming_Data[[#This Row],[Object ID]],SP_Data[#All],2,FALSE),"")</f>
        <v/>
      </c>
      <c r="O3101" s="36" t="str">
        <f>IFERROR(VLOOKUP(Incoming_Data[[#This Row],[Object ID]],Finalized_Data[#All],2,FALSE),"")</f>
        <v/>
      </c>
      <c r="P31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1" s="6">
        <f>IFERROR(DATE(YEAR(Incoming_Data[[#This Row],[Incoming Day]]),MONTH(Incoming_Data[[#This Row],[Incoming Day]]),1),"")</f>
        <v>41334</v>
      </c>
      <c r="R3101" s="3">
        <f>DATE(YEAR(Incoming_Data[[#This Row],[Incoming Day]]),1,1)</f>
        <v>41275</v>
      </c>
      <c r="S3101" s="6" t="str">
        <f>IFERROR(DATE(YEAR(Incoming_Data[[#This Row],[Completed Day]]),MONTH(Incoming_Data[[#This Row],[Completed Day]]),1),"")</f>
        <v/>
      </c>
      <c r="T3101" s="6" t="str">
        <f>IFERROR(DATE(YEAR(Incoming_Data[[#This Row],[Confirmed Day]]),MONTH(Incoming_Data[[#This Row],[Confirmed Day]]),1),"")</f>
        <v/>
      </c>
      <c r="U3101" s="12">
        <f>IF(ISNUMBER(Incoming_Data[[#This Row],[Completed Day]]),1,0)</f>
        <v>0</v>
      </c>
      <c r="V3101" s="12">
        <f>IF(ISNUMBER(Incoming_Data[[#This Row],[Confirmed Day]]),1,0)</f>
        <v>0</v>
      </c>
    </row>
    <row r="3102" spans="2:22" x14ac:dyDescent="0.25">
      <c r="B3102" s="37" t="s">
        <v>12726</v>
      </c>
      <c r="C3102" s="37" t="s">
        <v>12727</v>
      </c>
      <c r="D3102" s="37" t="s">
        <v>12727</v>
      </c>
      <c r="E3102" s="37" t="s">
        <v>13199</v>
      </c>
      <c r="F3102" s="37" t="s">
        <v>12755</v>
      </c>
      <c r="G3102" s="36">
        <v>41361</v>
      </c>
      <c r="H3102" s="36">
        <v>41361</v>
      </c>
      <c r="I3102" s="12">
        <v>3</v>
      </c>
      <c r="J3102" s="12">
        <v>3</v>
      </c>
      <c r="K3102" s="12">
        <v>3</v>
      </c>
      <c r="L3102" s="37" t="s">
        <v>10596</v>
      </c>
      <c r="M3102" s="37" t="str">
        <f>VLOOKUP(LEFT(Incoming_Data[[#This Row],[Object ID]],1),Lookup[#All],2,FALSE)</f>
        <v>Service Request</v>
      </c>
      <c r="N3102" s="36" t="str">
        <f>IFERROR(VLOOKUP(Incoming_Data[[#This Row],[Object ID]],SP_Data[#All],2,FALSE),"")</f>
        <v/>
      </c>
      <c r="O3102" s="36" t="str">
        <f>IFERROR(VLOOKUP(Incoming_Data[[#This Row],[Object ID]],Finalized_Data[#All],2,FALSE),"")</f>
        <v/>
      </c>
      <c r="P31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2" s="6">
        <f>IFERROR(DATE(YEAR(Incoming_Data[[#This Row],[Incoming Day]]),MONTH(Incoming_Data[[#This Row],[Incoming Day]]),1),"")</f>
        <v>41334</v>
      </c>
      <c r="R3102" s="3">
        <f>DATE(YEAR(Incoming_Data[[#This Row],[Incoming Day]]),1,1)</f>
        <v>41275</v>
      </c>
      <c r="S3102" s="6" t="str">
        <f>IFERROR(DATE(YEAR(Incoming_Data[[#This Row],[Completed Day]]),MONTH(Incoming_Data[[#This Row],[Completed Day]]),1),"")</f>
        <v/>
      </c>
      <c r="T3102" s="6" t="str">
        <f>IFERROR(DATE(YEAR(Incoming_Data[[#This Row],[Confirmed Day]]),MONTH(Incoming_Data[[#This Row],[Confirmed Day]]),1),"")</f>
        <v/>
      </c>
      <c r="U3102" s="12">
        <f>IF(ISNUMBER(Incoming_Data[[#This Row],[Completed Day]]),1,0)</f>
        <v>0</v>
      </c>
      <c r="V3102" s="12">
        <f>IF(ISNUMBER(Incoming_Data[[#This Row],[Confirmed Day]]),1,0)</f>
        <v>0</v>
      </c>
    </row>
    <row r="3103" spans="2:22" x14ac:dyDescent="0.25">
      <c r="B3103" s="37" t="s">
        <v>12726</v>
      </c>
      <c r="C3103" s="37" t="s">
        <v>12727</v>
      </c>
      <c r="D3103" s="37" t="s">
        <v>12727</v>
      </c>
      <c r="E3103" s="37" t="s">
        <v>13200</v>
      </c>
      <c r="F3103" s="37" t="s">
        <v>12756</v>
      </c>
      <c r="G3103" s="36">
        <v>41362</v>
      </c>
      <c r="H3103" s="36">
        <v>41362</v>
      </c>
      <c r="I3103" s="12">
        <v>2</v>
      </c>
      <c r="J3103" s="12">
        <v>2</v>
      </c>
      <c r="K3103" s="12">
        <v>2</v>
      </c>
      <c r="L3103" s="37" t="s">
        <v>10596</v>
      </c>
      <c r="M3103" s="37" t="str">
        <f>VLOOKUP(LEFT(Incoming_Data[[#This Row],[Object ID]],1),Lookup[#All],2,FALSE)</f>
        <v>Service Request</v>
      </c>
      <c r="N3103" s="36" t="str">
        <f>IFERROR(VLOOKUP(Incoming_Data[[#This Row],[Object ID]],SP_Data[#All],2,FALSE),"")</f>
        <v/>
      </c>
      <c r="O3103" s="36" t="str">
        <f>IFERROR(VLOOKUP(Incoming_Data[[#This Row],[Object ID]],Finalized_Data[#All],2,FALSE),"")</f>
        <v/>
      </c>
      <c r="P31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3" s="6">
        <f>IFERROR(DATE(YEAR(Incoming_Data[[#This Row],[Incoming Day]]),MONTH(Incoming_Data[[#This Row],[Incoming Day]]),1),"")</f>
        <v>41334</v>
      </c>
      <c r="R3103" s="3">
        <f>DATE(YEAR(Incoming_Data[[#This Row],[Incoming Day]]),1,1)</f>
        <v>41275</v>
      </c>
      <c r="S3103" s="6" t="str">
        <f>IFERROR(DATE(YEAR(Incoming_Data[[#This Row],[Completed Day]]),MONTH(Incoming_Data[[#This Row],[Completed Day]]),1),"")</f>
        <v/>
      </c>
      <c r="T3103" s="6" t="str">
        <f>IFERROR(DATE(YEAR(Incoming_Data[[#This Row],[Confirmed Day]]),MONTH(Incoming_Data[[#This Row],[Confirmed Day]]),1),"")</f>
        <v/>
      </c>
      <c r="U3103" s="12">
        <f>IF(ISNUMBER(Incoming_Data[[#This Row],[Completed Day]]),1,0)</f>
        <v>0</v>
      </c>
      <c r="V3103" s="12">
        <f>IF(ISNUMBER(Incoming_Data[[#This Row],[Confirmed Day]]),1,0)</f>
        <v>0</v>
      </c>
    </row>
    <row r="3104" spans="2:22" x14ac:dyDescent="0.25">
      <c r="B3104" s="37" t="s">
        <v>12726</v>
      </c>
      <c r="C3104" s="37" t="s">
        <v>12727</v>
      </c>
      <c r="D3104" s="37" t="s">
        <v>12727</v>
      </c>
      <c r="E3104" s="37" t="s">
        <v>13201</v>
      </c>
      <c r="F3104" s="37" t="s">
        <v>12757</v>
      </c>
      <c r="G3104" s="36">
        <v>41362</v>
      </c>
      <c r="H3104" s="36">
        <v>41362</v>
      </c>
      <c r="I3104" s="12">
        <v>2</v>
      </c>
      <c r="J3104" s="12">
        <v>2</v>
      </c>
      <c r="K3104" s="12">
        <v>2</v>
      </c>
      <c r="L3104" s="37" t="s">
        <v>10596</v>
      </c>
      <c r="M3104" s="37" t="str">
        <f>VLOOKUP(LEFT(Incoming_Data[[#This Row],[Object ID]],1),Lookup[#All],2,FALSE)</f>
        <v>Service Request</v>
      </c>
      <c r="N3104" s="36" t="str">
        <f>IFERROR(VLOOKUP(Incoming_Data[[#This Row],[Object ID]],SP_Data[#All],2,FALSE),"")</f>
        <v/>
      </c>
      <c r="O3104" s="36" t="str">
        <f>IFERROR(VLOOKUP(Incoming_Data[[#This Row],[Object ID]],Finalized_Data[#All],2,FALSE),"")</f>
        <v/>
      </c>
      <c r="P31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4" s="6">
        <f>IFERROR(DATE(YEAR(Incoming_Data[[#This Row],[Incoming Day]]),MONTH(Incoming_Data[[#This Row],[Incoming Day]]),1),"")</f>
        <v>41334</v>
      </c>
      <c r="R3104" s="3">
        <f>DATE(YEAR(Incoming_Data[[#This Row],[Incoming Day]]),1,1)</f>
        <v>41275</v>
      </c>
      <c r="S3104" s="6" t="str">
        <f>IFERROR(DATE(YEAR(Incoming_Data[[#This Row],[Completed Day]]),MONTH(Incoming_Data[[#This Row],[Completed Day]]),1),"")</f>
        <v/>
      </c>
      <c r="T3104" s="6" t="str">
        <f>IFERROR(DATE(YEAR(Incoming_Data[[#This Row],[Confirmed Day]]),MONTH(Incoming_Data[[#This Row],[Confirmed Day]]),1),"")</f>
        <v/>
      </c>
      <c r="U3104" s="12">
        <f>IF(ISNUMBER(Incoming_Data[[#This Row],[Completed Day]]),1,0)</f>
        <v>0</v>
      </c>
      <c r="V3104" s="12">
        <f>IF(ISNUMBER(Incoming_Data[[#This Row],[Confirmed Day]]),1,0)</f>
        <v>0</v>
      </c>
    </row>
    <row r="3105" spans="2:22" x14ac:dyDescent="0.25">
      <c r="B3105" s="37" t="s">
        <v>12726</v>
      </c>
      <c r="C3105" s="37" t="s">
        <v>12727</v>
      </c>
      <c r="D3105" s="37" t="s">
        <v>12727</v>
      </c>
      <c r="E3105" s="37" t="s">
        <v>13202</v>
      </c>
      <c r="F3105" s="37" t="s">
        <v>12078</v>
      </c>
      <c r="G3105" s="36">
        <v>41365</v>
      </c>
      <c r="H3105" s="36">
        <v>41365</v>
      </c>
      <c r="I3105" s="12">
        <v>2</v>
      </c>
      <c r="J3105" s="12">
        <v>3</v>
      </c>
      <c r="K3105" s="12">
        <v>2</v>
      </c>
      <c r="L3105" s="37" t="s">
        <v>10596</v>
      </c>
      <c r="M3105" s="37" t="str">
        <f>VLOOKUP(LEFT(Incoming_Data[[#This Row],[Object ID]],1),Lookup[#All],2,FALSE)</f>
        <v>Service Request</v>
      </c>
      <c r="N3105" s="36" t="str">
        <f>IFERROR(VLOOKUP(Incoming_Data[[#This Row],[Object ID]],SP_Data[#All],2,FALSE),"")</f>
        <v/>
      </c>
      <c r="O3105" s="36" t="str">
        <f>IFERROR(VLOOKUP(Incoming_Data[[#This Row],[Object ID]],Finalized_Data[#All],2,FALSE),"")</f>
        <v/>
      </c>
      <c r="P31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5" s="6">
        <f>IFERROR(DATE(YEAR(Incoming_Data[[#This Row],[Incoming Day]]),MONTH(Incoming_Data[[#This Row],[Incoming Day]]),1),"")</f>
        <v>41365</v>
      </c>
      <c r="R3105" s="3">
        <f>DATE(YEAR(Incoming_Data[[#This Row],[Incoming Day]]),1,1)</f>
        <v>41275</v>
      </c>
      <c r="S3105" s="6" t="str">
        <f>IFERROR(DATE(YEAR(Incoming_Data[[#This Row],[Completed Day]]),MONTH(Incoming_Data[[#This Row],[Completed Day]]),1),"")</f>
        <v/>
      </c>
      <c r="T3105" s="6" t="str">
        <f>IFERROR(DATE(YEAR(Incoming_Data[[#This Row],[Confirmed Day]]),MONTH(Incoming_Data[[#This Row],[Confirmed Day]]),1),"")</f>
        <v/>
      </c>
      <c r="U3105" s="12">
        <f>IF(ISNUMBER(Incoming_Data[[#This Row],[Completed Day]]),1,0)</f>
        <v>0</v>
      </c>
      <c r="V3105" s="12">
        <f>IF(ISNUMBER(Incoming_Data[[#This Row],[Confirmed Day]]),1,0)</f>
        <v>0</v>
      </c>
    </row>
    <row r="3106" spans="2:22" x14ac:dyDescent="0.25">
      <c r="B3106" s="37" t="s">
        <v>12726</v>
      </c>
      <c r="C3106" s="37" t="s">
        <v>12727</v>
      </c>
      <c r="D3106" s="37" t="s">
        <v>12727</v>
      </c>
      <c r="E3106" s="37" t="s">
        <v>13203</v>
      </c>
      <c r="F3106" s="37" t="s">
        <v>12758</v>
      </c>
      <c r="G3106" s="36">
        <v>41365</v>
      </c>
      <c r="H3106" s="36">
        <v>41365</v>
      </c>
      <c r="I3106" s="12">
        <v>4</v>
      </c>
      <c r="J3106" s="12">
        <v>4</v>
      </c>
      <c r="K3106" s="12">
        <v>4</v>
      </c>
      <c r="L3106" s="37" t="s">
        <v>10596</v>
      </c>
      <c r="M3106" s="37" t="str">
        <f>VLOOKUP(LEFT(Incoming_Data[[#This Row],[Object ID]],1),Lookup[#All],2,FALSE)</f>
        <v>Service Request</v>
      </c>
      <c r="N3106" s="36" t="str">
        <f>IFERROR(VLOOKUP(Incoming_Data[[#This Row],[Object ID]],SP_Data[#All],2,FALSE),"")</f>
        <v/>
      </c>
      <c r="O3106" s="36" t="str">
        <f>IFERROR(VLOOKUP(Incoming_Data[[#This Row],[Object ID]],Finalized_Data[#All],2,FALSE),"")</f>
        <v/>
      </c>
      <c r="P31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6" s="6">
        <f>IFERROR(DATE(YEAR(Incoming_Data[[#This Row],[Incoming Day]]),MONTH(Incoming_Data[[#This Row],[Incoming Day]]),1),"")</f>
        <v>41365</v>
      </c>
      <c r="R3106" s="3">
        <f>DATE(YEAR(Incoming_Data[[#This Row],[Incoming Day]]),1,1)</f>
        <v>41275</v>
      </c>
      <c r="S3106" s="6" t="str">
        <f>IFERROR(DATE(YEAR(Incoming_Data[[#This Row],[Completed Day]]),MONTH(Incoming_Data[[#This Row],[Completed Day]]),1),"")</f>
        <v/>
      </c>
      <c r="T3106" s="6" t="str">
        <f>IFERROR(DATE(YEAR(Incoming_Data[[#This Row],[Confirmed Day]]),MONTH(Incoming_Data[[#This Row],[Confirmed Day]]),1),"")</f>
        <v/>
      </c>
      <c r="U3106" s="12">
        <f>IF(ISNUMBER(Incoming_Data[[#This Row],[Completed Day]]),1,0)</f>
        <v>0</v>
      </c>
      <c r="V3106" s="12">
        <f>IF(ISNUMBER(Incoming_Data[[#This Row],[Confirmed Day]]),1,0)</f>
        <v>0</v>
      </c>
    </row>
    <row r="3107" spans="2:22" x14ac:dyDescent="0.25">
      <c r="B3107" s="37" t="s">
        <v>12726</v>
      </c>
      <c r="C3107" s="37" t="s">
        <v>12727</v>
      </c>
      <c r="D3107" s="37" t="s">
        <v>12727</v>
      </c>
      <c r="E3107" s="37" t="s">
        <v>13204</v>
      </c>
      <c r="F3107" s="37" t="s">
        <v>12759</v>
      </c>
      <c r="G3107" s="36">
        <v>41367</v>
      </c>
      <c r="H3107" s="36">
        <v>41367</v>
      </c>
      <c r="I3107" s="12">
        <v>3</v>
      </c>
      <c r="J3107" s="12">
        <v>3</v>
      </c>
      <c r="K3107" s="12">
        <v>3</v>
      </c>
      <c r="L3107" s="37" t="s">
        <v>10596</v>
      </c>
      <c r="M3107" s="37" t="str">
        <f>VLOOKUP(LEFT(Incoming_Data[[#This Row],[Object ID]],1),Lookup[#All],2,FALSE)</f>
        <v>Service Request</v>
      </c>
      <c r="N3107" s="36" t="str">
        <f>IFERROR(VLOOKUP(Incoming_Data[[#This Row],[Object ID]],SP_Data[#All],2,FALSE),"")</f>
        <v/>
      </c>
      <c r="O3107" s="36" t="str">
        <f>IFERROR(VLOOKUP(Incoming_Data[[#This Row],[Object ID]],Finalized_Data[#All],2,FALSE),"")</f>
        <v/>
      </c>
      <c r="P31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7" s="6">
        <f>IFERROR(DATE(YEAR(Incoming_Data[[#This Row],[Incoming Day]]),MONTH(Incoming_Data[[#This Row],[Incoming Day]]),1),"")</f>
        <v>41365</v>
      </c>
      <c r="R3107" s="3">
        <f>DATE(YEAR(Incoming_Data[[#This Row],[Incoming Day]]),1,1)</f>
        <v>41275</v>
      </c>
      <c r="S3107" s="6" t="str">
        <f>IFERROR(DATE(YEAR(Incoming_Data[[#This Row],[Completed Day]]),MONTH(Incoming_Data[[#This Row],[Completed Day]]),1),"")</f>
        <v/>
      </c>
      <c r="T3107" s="6" t="str">
        <f>IFERROR(DATE(YEAR(Incoming_Data[[#This Row],[Confirmed Day]]),MONTH(Incoming_Data[[#This Row],[Confirmed Day]]),1),"")</f>
        <v/>
      </c>
      <c r="U3107" s="12">
        <f>IF(ISNUMBER(Incoming_Data[[#This Row],[Completed Day]]),1,0)</f>
        <v>0</v>
      </c>
      <c r="V3107" s="12">
        <f>IF(ISNUMBER(Incoming_Data[[#This Row],[Confirmed Day]]),1,0)</f>
        <v>0</v>
      </c>
    </row>
    <row r="3108" spans="2:22" x14ac:dyDescent="0.25">
      <c r="B3108" s="37" t="s">
        <v>12726</v>
      </c>
      <c r="C3108" s="37" t="s">
        <v>12727</v>
      </c>
      <c r="D3108" s="37" t="s">
        <v>12727</v>
      </c>
      <c r="E3108" s="37" t="s">
        <v>13205</v>
      </c>
      <c r="F3108" s="37" t="s">
        <v>12760</v>
      </c>
      <c r="G3108" s="36">
        <v>41367</v>
      </c>
      <c r="H3108" s="36">
        <v>41367</v>
      </c>
      <c r="I3108" s="12">
        <v>3</v>
      </c>
      <c r="J3108" s="12">
        <v>3</v>
      </c>
      <c r="K3108" s="12">
        <v>3</v>
      </c>
      <c r="L3108" s="37" t="s">
        <v>10596</v>
      </c>
      <c r="M3108" s="37" t="str">
        <f>VLOOKUP(LEFT(Incoming_Data[[#This Row],[Object ID]],1),Lookup[#All],2,FALSE)</f>
        <v>Service Request</v>
      </c>
      <c r="N3108" s="36" t="str">
        <f>IFERROR(VLOOKUP(Incoming_Data[[#This Row],[Object ID]],SP_Data[#All],2,FALSE),"")</f>
        <v/>
      </c>
      <c r="O3108" s="36" t="str">
        <f>IFERROR(VLOOKUP(Incoming_Data[[#This Row],[Object ID]],Finalized_Data[#All],2,FALSE),"")</f>
        <v/>
      </c>
      <c r="P31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8" s="6">
        <f>IFERROR(DATE(YEAR(Incoming_Data[[#This Row],[Incoming Day]]),MONTH(Incoming_Data[[#This Row],[Incoming Day]]),1),"")</f>
        <v>41365</v>
      </c>
      <c r="R3108" s="3">
        <f>DATE(YEAR(Incoming_Data[[#This Row],[Incoming Day]]),1,1)</f>
        <v>41275</v>
      </c>
      <c r="S3108" s="6" t="str">
        <f>IFERROR(DATE(YEAR(Incoming_Data[[#This Row],[Completed Day]]),MONTH(Incoming_Data[[#This Row],[Completed Day]]),1),"")</f>
        <v/>
      </c>
      <c r="T3108" s="6" t="str">
        <f>IFERROR(DATE(YEAR(Incoming_Data[[#This Row],[Confirmed Day]]),MONTH(Incoming_Data[[#This Row],[Confirmed Day]]),1),"")</f>
        <v/>
      </c>
      <c r="U3108" s="12">
        <f>IF(ISNUMBER(Incoming_Data[[#This Row],[Completed Day]]),1,0)</f>
        <v>0</v>
      </c>
      <c r="V3108" s="12">
        <f>IF(ISNUMBER(Incoming_Data[[#This Row],[Confirmed Day]]),1,0)</f>
        <v>0</v>
      </c>
    </row>
    <row r="3109" spans="2:22" x14ac:dyDescent="0.25">
      <c r="B3109" s="37" t="s">
        <v>12726</v>
      </c>
      <c r="C3109" s="37" t="s">
        <v>12727</v>
      </c>
      <c r="D3109" s="37" t="s">
        <v>12727</v>
      </c>
      <c r="E3109" s="37" t="s">
        <v>13206</v>
      </c>
      <c r="F3109" s="37" t="s">
        <v>12761</v>
      </c>
      <c r="G3109" s="36">
        <v>41367</v>
      </c>
      <c r="H3109" s="36">
        <v>41367</v>
      </c>
      <c r="I3109" s="12">
        <v>2</v>
      </c>
      <c r="J3109" s="12">
        <v>3</v>
      </c>
      <c r="K3109" s="12">
        <v>3</v>
      </c>
      <c r="L3109" s="37" t="s">
        <v>10596</v>
      </c>
      <c r="M3109" s="37" t="str">
        <f>VLOOKUP(LEFT(Incoming_Data[[#This Row],[Object ID]],1),Lookup[#All],2,FALSE)</f>
        <v>Service Request</v>
      </c>
      <c r="N3109" s="36" t="str">
        <f>IFERROR(VLOOKUP(Incoming_Data[[#This Row],[Object ID]],SP_Data[#All],2,FALSE),"")</f>
        <v/>
      </c>
      <c r="O3109" s="36" t="str">
        <f>IFERROR(VLOOKUP(Incoming_Data[[#This Row],[Object ID]],Finalized_Data[#All],2,FALSE),"")</f>
        <v/>
      </c>
      <c r="P31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09" s="6">
        <f>IFERROR(DATE(YEAR(Incoming_Data[[#This Row],[Incoming Day]]),MONTH(Incoming_Data[[#This Row],[Incoming Day]]),1),"")</f>
        <v>41365</v>
      </c>
      <c r="R3109" s="3">
        <f>DATE(YEAR(Incoming_Data[[#This Row],[Incoming Day]]),1,1)</f>
        <v>41275</v>
      </c>
      <c r="S3109" s="6" t="str">
        <f>IFERROR(DATE(YEAR(Incoming_Data[[#This Row],[Completed Day]]),MONTH(Incoming_Data[[#This Row],[Completed Day]]),1),"")</f>
        <v/>
      </c>
      <c r="T3109" s="6" t="str">
        <f>IFERROR(DATE(YEAR(Incoming_Data[[#This Row],[Confirmed Day]]),MONTH(Incoming_Data[[#This Row],[Confirmed Day]]),1),"")</f>
        <v/>
      </c>
      <c r="U3109" s="12">
        <f>IF(ISNUMBER(Incoming_Data[[#This Row],[Completed Day]]),1,0)</f>
        <v>0</v>
      </c>
      <c r="V3109" s="12">
        <f>IF(ISNUMBER(Incoming_Data[[#This Row],[Confirmed Day]]),1,0)</f>
        <v>0</v>
      </c>
    </row>
    <row r="3110" spans="2:22" x14ac:dyDescent="0.25">
      <c r="B3110" s="37" t="s">
        <v>12726</v>
      </c>
      <c r="C3110" s="37" t="s">
        <v>12727</v>
      </c>
      <c r="D3110" s="37" t="s">
        <v>12727</v>
      </c>
      <c r="E3110" s="37" t="s">
        <v>13207</v>
      </c>
      <c r="F3110" s="37" t="s">
        <v>12762</v>
      </c>
      <c r="G3110" s="36">
        <v>41368</v>
      </c>
      <c r="H3110" s="36">
        <v>41368</v>
      </c>
      <c r="I3110" s="12">
        <v>1</v>
      </c>
      <c r="J3110" s="12" t="s">
        <v>10596</v>
      </c>
      <c r="K3110" s="12" t="s">
        <v>10596</v>
      </c>
      <c r="L3110" s="37" t="s">
        <v>10596</v>
      </c>
      <c r="M3110" s="37" t="str">
        <f>VLOOKUP(LEFT(Incoming_Data[[#This Row],[Object ID]],1),Lookup[#All],2,FALSE)</f>
        <v>Service Request</v>
      </c>
      <c r="N3110" s="36" t="str">
        <f>IFERROR(VLOOKUP(Incoming_Data[[#This Row],[Object ID]],SP_Data[#All],2,FALSE),"")</f>
        <v/>
      </c>
      <c r="O3110" s="36" t="str">
        <f>IFERROR(VLOOKUP(Incoming_Data[[#This Row],[Object ID]],Finalized_Data[#All],2,FALSE),"")</f>
        <v/>
      </c>
      <c r="P31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0" s="6">
        <f>IFERROR(DATE(YEAR(Incoming_Data[[#This Row],[Incoming Day]]),MONTH(Incoming_Data[[#This Row],[Incoming Day]]),1),"")</f>
        <v>41365</v>
      </c>
      <c r="R3110" s="3">
        <f>DATE(YEAR(Incoming_Data[[#This Row],[Incoming Day]]),1,1)</f>
        <v>41275</v>
      </c>
      <c r="S3110" s="6" t="str">
        <f>IFERROR(DATE(YEAR(Incoming_Data[[#This Row],[Completed Day]]),MONTH(Incoming_Data[[#This Row],[Completed Day]]),1),"")</f>
        <v/>
      </c>
      <c r="T3110" s="6" t="str">
        <f>IFERROR(DATE(YEAR(Incoming_Data[[#This Row],[Confirmed Day]]),MONTH(Incoming_Data[[#This Row],[Confirmed Day]]),1),"")</f>
        <v/>
      </c>
      <c r="U3110" s="12">
        <f>IF(ISNUMBER(Incoming_Data[[#This Row],[Completed Day]]),1,0)</f>
        <v>0</v>
      </c>
      <c r="V3110" s="12">
        <f>IF(ISNUMBER(Incoming_Data[[#This Row],[Confirmed Day]]),1,0)</f>
        <v>0</v>
      </c>
    </row>
    <row r="3111" spans="2:22" x14ac:dyDescent="0.25">
      <c r="B3111" s="37" t="s">
        <v>12726</v>
      </c>
      <c r="C3111" s="37" t="s">
        <v>12727</v>
      </c>
      <c r="D3111" s="37" t="s">
        <v>12727</v>
      </c>
      <c r="E3111" s="37" t="s">
        <v>13208</v>
      </c>
      <c r="F3111" s="37" t="s">
        <v>12763</v>
      </c>
      <c r="G3111" s="36">
        <v>41368</v>
      </c>
      <c r="H3111" s="36">
        <v>41368</v>
      </c>
      <c r="I3111" s="12">
        <v>2</v>
      </c>
      <c r="J3111" s="12">
        <v>3</v>
      </c>
      <c r="K3111" s="12">
        <v>3</v>
      </c>
      <c r="L3111" s="37" t="s">
        <v>10596</v>
      </c>
      <c r="M3111" s="37" t="str">
        <f>VLOOKUP(LEFT(Incoming_Data[[#This Row],[Object ID]],1),Lookup[#All],2,FALSE)</f>
        <v>Service Request</v>
      </c>
      <c r="N3111" s="36" t="str">
        <f>IFERROR(VLOOKUP(Incoming_Data[[#This Row],[Object ID]],SP_Data[#All],2,FALSE),"")</f>
        <v/>
      </c>
      <c r="O3111" s="36" t="str">
        <f>IFERROR(VLOOKUP(Incoming_Data[[#This Row],[Object ID]],Finalized_Data[#All],2,FALSE),"")</f>
        <v/>
      </c>
      <c r="P31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1" s="6">
        <f>IFERROR(DATE(YEAR(Incoming_Data[[#This Row],[Incoming Day]]),MONTH(Incoming_Data[[#This Row],[Incoming Day]]),1),"")</f>
        <v>41365</v>
      </c>
      <c r="R3111" s="3">
        <f>DATE(YEAR(Incoming_Data[[#This Row],[Incoming Day]]),1,1)</f>
        <v>41275</v>
      </c>
      <c r="S3111" s="6" t="str">
        <f>IFERROR(DATE(YEAR(Incoming_Data[[#This Row],[Completed Day]]),MONTH(Incoming_Data[[#This Row],[Completed Day]]),1),"")</f>
        <v/>
      </c>
      <c r="T3111" s="6" t="str">
        <f>IFERROR(DATE(YEAR(Incoming_Data[[#This Row],[Confirmed Day]]),MONTH(Incoming_Data[[#This Row],[Confirmed Day]]),1),"")</f>
        <v/>
      </c>
      <c r="U3111" s="12">
        <f>IF(ISNUMBER(Incoming_Data[[#This Row],[Completed Day]]),1,0)</f>
        <v>0</v>
      </c>
      <c r="V3111" s="12">
        <f>IF(ISNUMBER(Incoming_Data[[#This Row],[Confirmed Day]]),1,0)</f>
        <v>0</v>
      </c>
    </row>
    <row r="3112" spans="2:22" x14ac:dyDescent="0.25">
      <c r="B3112" s="37" t="s">
        <v>12726</v>
      </c>
      <c r="C3112" s="37" t="s">
        <v>12727</v>
      </c>
      <c r="D3112" s="37" t="s">
        <v>12727</v>
      </c>
      <c r="E3112" s="37" t="s">
        <v>13209</v>
      </c>
      <c r="F3112" s="37" t="s">
        <v>12764</v>
      </c>
      <c r="G3112" s="36">
        <v>41368</v>
      </c>
      <c r="H3112" s="36">
        <v>41368</v>
      </c>
      <c r="I3112" s="12">
        <v>2</v>
      </c>
      <c r="J3112" s="12">
        <v>3</v>
      </c>
      <c r="K3112" s="12">
        <v>2</v>
      </c>
      <c r="L3112" s="37" t="s">
        <v>10596</v>
      </c>
      <c r="M3112" s="37" t="str">
        <f>VLOOKUP(LEFT(Incoming_Data[[#This Row],[Object ID]],1),Lookup[#All],2,FALSE)</f>
        <v>Service Request</v>
      </c>
      <c r="N3112" s="36" t="str">
        <f>IFERROR(VLOOKUP(Incoming_Data[[#This Row],[Object ID]],SP_Data[#All],2,FALSE),"")</f>
        <v/>
      </c>
      <c r="O3112" s="36" t="str">
        <f>IFERROR(VLOOKUP(Incoming_Data[[#This Row],[Object ID]],Finalized_Data[#All],2,FALSE),"")</f>
        <v/>
      </c>
      <c r="P31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2" s="6">
        <f>IFERROR(DATE(YEAR(Incoming_Data[[#This Row],[Incoming Day]]),MONTH(Incoming_Data[[#This Row],[Incoming Day]]),1),"")</f>
        <v>41365</v>
      </c>
      <c r="R3112" s="3">
        <f>DATE(YEAR(Incoming_Data[[#This Row],[Incoming Day]]),1,1)</f>
        <v>41275</v>
      </c>
      <c r="S3112" s="6" t="str">
        <f>IFERROR(DATE(YEAR(Incoming_Data[[#This Row],[Completed Day]]),MONTH(Incoming_Data[[#This Row],[Completed Day]]),1),"")</f>
        <v/>
      </c>
      <c r="T3112" s="6" t="str">
        <f>IFERROR(DATE(YEAR(Incoming_Data[[#This Row],[Confirmed Day]]),MONTH(Incoming_Data[[#This Row],[Confirmed Day]]),1),"")</f>
        <v/>
      </c>
      <c r="U3112" s="12">
        <f>IF(ISNUMBER(Incoming_Data[[#This Row],[Completed Day]]),1,0)</f>
        <v>0</v>
      </c>
      <c r="V3112" s="12">
        <f>IF(ISNUMBER(Incoming_Data[[#This Row],[Confirmed Day]]),1,0)</f>
        <v>0</v>
      </c>
    </row>
    <row r="3113" spans="2:22" x14ac:dyDescent="0.25">
      <c r="B3113" s="37" t="s">
        <v>12726</v>
      </c>
      <c r="C3113" s="37" t="s">
        <v>12727</v>
      </c>
      <c r="D3113" s="37" t="s">
        <v>12727</v>
      </c>
      <c r="E3113" s="37" t="s">
        <v>13210</v>
      </c>
      <c r="F3113" s="37" t="s">
        <v>12765</v>
      </c>
      <c r="G3113" s="36">
        <v>41369</v>
      </c>
      <c r="H3113" s="36">
        <v>41369</v>
      </c>
      <c r="I3113" s="12">
        <v>3</v>
      </c>
      <c r="J3113" s="12">
        <v>3</v>
      </c>
      <c r="K3113" s="12">
        <v>3</v>
      </c>
      <c r="L3113" s="37" t="s">
        <v>10596</v>
      </c>
      <c r="M3113" s="37" t="str">
        <f>VLOOKUP(LEFT(Incoming_Data[[#This Row],[Object ID]],1),Lookup[#All],2,FALSE)</f>
        <v>Service Request</v>
      </c>
      <c r="N3113" s="36" t="str">
        <f>IFERROR(VLOOKUP(Incoming_Data[[#This Row],[Object ID]],SP_Data[#All],2,FALSE),"")</f>
        <v/>
      </c>
      <c r="O3113" s="36" t="str">
        <f>IFERROR(VLOOKUP(Incoming_Data[[#This Row],[Object ID]],Finalized_Data[#All],2,FALSE),"")</f>
        <v/>
      </c>
      <c r="P31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3" s="6">
        <f>IFERROR(DATE(YEAR(Incoming_Data[[#This Row],[Incoming Day]]),MONTH(Incoming_Data[[#This Row],[Incoming Day]]),1),"")</f>
        <v>41365</v>
      </c>
      <c r="R3113" s="3">
        <f>DATE(YEAR(Incoming_Data[[#This Row],[Incoming Day]]),1,1)</f>
        <v>41275</v>
      </c>
      <c r="S3113" s="6" t="str">
        <f>IFERROR(DATE(YEAR(Incoming_Data[[#This Row],[Completed Day]]),MONTH(Incoming_Data[[#This Row],[Completed Day]]),1),"")</f>
        <v/>
      </c>
      <c r="T3113" s="6" t="str">
        <f>IFERROR(DATE(YEAR(Incoming_Data[[#This Row],[Confirmed Day]]),MONTH(Incoming_Data[[#This Row],[Confirmed Day]]),1),"")</f>
        <v/>
      </c>
      <c r="U3113" s="12">
        <f>IF(ISNUMBER(Incoming_Data[[#This Row],[Completed Day]]),1,0)</f>
        <v>0</v>
      </c>
      <c r="V3113" s="12">
        <f>IF(ISNUMBER(Incoming_Data[[#This Row],[Confirmed Day]]),1,0)</f>
        <v>0</v>
      </c>
    </row>
    <row r="3114" spans="2:22" x14ac:dyDescent="0.25">
      <c r="B3114" s="37" t="s">
        <v>12726</v>
      </c>
      <c r="C3114" s="37" t="s">
        <v>12727</v>
      </c>
      <c r="D3114" s="37" t="s">
        <v>12727</v>
      </c>
      <c r="E3114" s="37" t="s">
        <v>13211</v>
      </c>
      <c r="F3114" s="37" t="s">
        <v>12765</v>
      </c>
      <c r="G3114" s="36">
        <v>41369</v>
      </c>
      <c r="H3114" s="36">
        <v>41369</v>
      </c>
      <c r="I3114" s="12">
        <v>3</v>
      </c>
      <c r="J3114" s="12">
        <v>3</v>
      </c>
      <c r="K3114" s="12">
        <v>3</v>
      </c>
      <c r="L3114" s="37" t="s">
        <v>10596</v>
      </c>
      <c r="M3114" s="37" t="str">
        <f>VLOOKUP(LEFT(Incoming_Data[[#This Row],[Object ID]],1),Lookup[#All],2,FALSE)</f>
        <v>Service Request</v>
      </c>
      <c r="N3114" s="36" t="str">
        <f>IFERROR(VLOOKUP(Incoming_Data[[#This Row],[Object ID]],SP_Data[#All],2,FALSE),"")</f>
        <v/>
      </c>
      <c r="O3114" s="36" t="str">
        <f>IFERROR(VLOOKUP(Incoming_Data[[#This Row],[Object ID]],Finalized_Data[#All],2,FALSE),"")</f>
        <v/>
      </c>
      <c r="P31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4" s="6">
        <f>IFERROR(DATE(YEAR(Incoming_Data[[#This Row],[Incoming Day]]),MONTH(Incoming_Data[[#This Row],[Incoming Day]]),1),"")</f>
        <v>41365</v>
      </c>
      <c r="R3114" s="3">
        <f>DATE(YEAR(Incoming_Data[[#This Row],[Incoming Day]]),1,1)</f>
        <v>41275</v>
      </c>
      <c r="S3114" s="6" t="str">
        <f>IFERROR(DATE(YEAR(Incoming_Data[[#This Row],[Completed Day]]),MONTH(Incoming_Data[[#This Row],[Completed Day]]),1),"")</f>
        <v/>
      </c>
      <c r="T3114" s="6" t="str">
        <f>IFERROR(DATE(YEAR(Incoming_Data[[#This Row],[Confirmed Day]]),MONTH(Incoming_Data[[#This Row],[Confirmed Day]]),1),"")</f>
        <v/>
      </c>
      <c r="U3114" s="12">
        <f>IF(ISNUMBER(Incoming_Data[[#This Row],[Completed Day]]),1,0)</f>
        <v>0</v>
      </c>
      <c r="V3114" s="12">
        <f>IF(ISNUMBER(Incoming_Data[[#This Row],[Confirmed Day]]),1,0)</f>
        <v>0</v>
      </c>
    </row>
    <row r="3115" spans="2:22" x14ac:dyDescent="0.25">
      <c r="B3115" s="37" t="s">
        <v>12726</v>
      </c>
      <c r="C3115" s="37" t="s">
        <v>12727</v>
      </c>
      <c r="D3115" s="37" t="s">
        <v>12727</v>
      </c>
      <c r="E3115" s="37" t="s">
        <v>13212</v>
      </c>
      <c r="F3115" s="37" t="s">
        <v>12766</v>
      </c>
      <c r="G3115" s="36">
        <v>41372</v>
      </c>
      <c r="H3115" s="36">
        <v>41372</v>
      </c>
      <c r="I3115" s="12">
        <v>3</v>
      </c>
      <c r="J3115" s="12">
        <v>3</v>
      </c>
      <c r="K3115" s="12">
        <v>3</v>
      </c>
      <c r="L3115" s="37" t="s">
        <v>10596</v>
      </c>
      <c r="M3115" s="37" t="str">
        <f>VLOOKUP(LEFT(Incoming_Data[[#This Row],[Object ID]],1),Lookup[#All],2,FALSE)</f>
        <v>Service Request</v>
      </c>
      <c r="N3115" s="36" t="str">
        <f>IFERROR(VLOOKUP(Incoming_Data[[#This Row],[Object ID]],SP_Data[#All],2,FALSE),"")</f>
        <v/>
      </c>
      <c r="O3115" s="36" t="str">
        <f>IFERROR(VLOOKUP(Incoming_Data[[#This Row],[Object ID]],Finalized_Data[#All],2,FALSE),"")</f>
        <v/>
      </c>
      <c r="P31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5" s="6">
        <f>IFERROR(DATE(YEAR(Incoming_Data[[#This Row],[Incoming Day]]),MONTH(Incoming_Data[[#This Row],[Incoming Day]]),1),"")</f>
        <v>41365</v>
      </c>
      <c r="R3115" s="3">
        <f>DATE(YEAR(Incoming_Data[[#This Row],[Incoming Day]]),1,1)</f>
        <v>41275</v>
      </c>
      <c r="S3115" s="6" t="str">
        <f>IFERROR(DATE(YEAR(Incoming_Data[[#This Row],[Completed Day]]),MONTH(Incoming_Data[[#This Row],[Completed Day]]),1),"")</f>
        <v/>
      </c>
      <c r="T3115" s="6" t="str">
        <f>IFERROR(DATE(YEAR(Incoming_Data[[#This Row],[Confirmed Day]]),MONTH(Incoming_Data[[#This Row],[Confirmed Day]]),1),"")</f>
        <v/>
      </c>
      <c r="U3115" s="12">
        <f>IF(ISNUMBER(Incoming_Data[[#This Row],[Completed Day]]),1,0)</f>
        <v>0</v>
      </c>
      <c r="V3115" s="12">
        <f>IF(ISNUMBER(Incoming_Data[[#This Row],[Confirmed Day]]),1,0)</f>
        <v>0</v>
      </c>
    </row>
    <row r="3116" spans="2:22" x14ac:dyDescent="0.25">
      <c r="B3116" s="37" t="s">
        <v>12726</v>
      </c>
      <c r="C3116" s="37" t="s">
        <v>12727</v>
      </c>
      <c r="D3116" s="37" t="s">
        <v>12727</v>
      </c>
      <c r="E3116" s="37" t="s">
        <v>13213</v>
      </c>
      <c r="F3116" s="37" t="s">
        <v>12767</v>
      </c>
      <c r="G3116" s="36">
        <v>41372</v>
      </c>
      <c r="H3116" s="36">
        <v>41372</v>
      </c>
      <c r="I3116" s="12">
        <v>1</v>
      </c>
      <c r="J3116" s="12">
        <v>3</v>
      </c>
      <c r="K3116" s="12">
        <v>3</v>
      </c>
      <c r="L3116" s="37" t="s">
        <v>10596</v>
      </c>
      <c r="M3116" s="37" t="str">
        <f>VLOOKUP(LEFT(Incoming_Data[[#This Row],[Object ID]],1),Lookup[#All],2,FALSE)</f>
        <v>Service Request</v>
      </c>
      <c r="N3116" s="36" t="str">
        <f>IFERROR(VLOOKUP(Incoming_Data[[#This Row],[Object ID]],SP_Data[#All],2,FALSE),"")</f>
        <v/>
      </c>
      <c r="O3116" s="36" t="str">
        <f>IFERROR(VLOOKUP(Incoming_Data[[#This Row],[Object ID]],Finalized_Data[#All],2,FALSE),"")</f>
        <v/>
      </c>
      <c r="P31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6" s="6">
        <f>IFERROR(DATE(YEAR(Incoming_Data[[#This Row],[Incoming Day]]),MONTH(Incoming_Data[[#This Row],[Incoming Day]]),1),"")</f>
        <v>41365</v>
      </c>
      <c r="R3116" s="3">
        <f>DATE(YEAR(Incoming_Data[[#This Row],[Incoming Day]]),1,1)</f>
        <v>41275</v>
      </c>
      <c r="S3116" s="6" t="str">
        <f>IFERROR(DATE(YEAR(Incoming_Data[[#This Row],[Completed Day]]),MONTH(Incoming_Data[[#This Row],[Completed Day]]),1),"")</f>
        <v/>
      </c>
      <c r="T3116" s="6" t="str">
        <f>IFERROR(DATE(YEAR(Incoming_Data[[#This Row],[Confirmed Day]]),MONTH(Incoming_Data[[#This Row],[Confirmed Day]]),1),"")</f>
        <v/>
      </c>
      <c r="U3116" s="12">
        <f>IF(ISNUMBER(Incoming_Data[[#This Row],[Completed Day]]),1,0)</f>
        <v>0</v>
      </c>
      <c r="V3116" s="12">
        <f>IF(ISNUMBER(Incoming_Data[[#This Row],[Confirmed Day]]),1,0)</f>
        <v>0</v>
      </c>
    </row>
    <row r="3117" spans="2:22" x14ac:dyDescent="0.25">
      <c r="B3117" s="37" t="s">
        <v>12726</v>
      </c>
      <c r="C3117" s="37" t="s">
        <v>12727</v>
      </c>
      <c r="D3117" s="37" t="s">
        <v>12727</v>
      </c>
      <c r="E3117" s="37" t="s">
        <v>13214</v>
      </c>
      <c r="F3117" s="37" t="s">
        <v>12768</v>
      </c>
      <c r="G3117" s="36">
        <v>41372</v>
      </c>
      <c r="H3117" s="36">
        <v>41372</v>
      </c>
      <c r="I3117" s="12">
        <v>3</v>
      </c>
      <c r="J3117" s="12">
        <v>3</v>
      </c>
      <c r="K3117" s="12">
        <v>3</v>
      </c>
      <c r="L3117" s="37" t="s">
        <v>10596</v>
      </c>
      <c r="M3117" s="37" t="str">
        <f>VLOOKUP(LEFT(Incoming_Data[[#This Row],[Object ID]],1),Lookup[#All],2,FALSE)</f>
        <v>Service Request</v>
      </c>
      <c r="N3117" s="36" t="str">
        <f>IFERROR(VLOOKUP(Incoming_Data[[#This Row],[Object ID]],SP_Data[#All],2,FALSE),"")</f>
        <v/>
      </c>
      <c r="O3117" s="36" t="str">
        <f>IFERROR(VLOOKUP(Incoming_Data[[#This Row],[Object ID]],Finalized_Data[#All],2,FALSE),"")</f>
        <v/>
      </c>
      <c r="P31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7" s="6">
        <f>IFERROR(DATE(YEAR(Incoming_Data[[#This Row],[Incoming Day]]),MONTH(Incoming_Data[[#This Row],[Incoming Day]]),1),"")</f>
        <v>41365</v>
      </c>
      <c r="R3117" s="3">
        <f>DATE(YEAR(Incoming_Data[[#This Row],[Incoming Day]]),1,1)</f>
        <v>41275</v>
      </c>
      <c r="S3117" s="6" t="str">
        <f>IFERROR(DATE(YEAR(Incoming_Data[[#This Row],[Completed Day]]),MONTH(Incoming_Data[[#This Row],[Completed Day]]),1),"")</f>
        <v/>
      </c>
      <c r="T3117" s="6" t="str">
        <f>IFERROR(DATE(YEAR(Incoming_Data[[#This Row],[Confirmed Day]]),MONTH(Incoming_Data[[#This Row],[Confirmed Day]]),1),"")</f>
        <v/>
      </c>
      <c r="U3117" s="12">
        <f>IF(ISNUMBER(Incoming_Data[[#This Row],[Completed Day]]),1,0)</f>
        <v>0</v>
      </c>
      <c r="V3117" s="12">
        <f>IF(ISNUMBER(Incoming_Data[[#This Row],[Confirmed Day]]),1,0)</f>
        <v>0</v>
      </c>
    </row>
    <row r="3118" spans="2:22" x14ac:dyDescent="0.25">
      <c r="B3118" s="37" t="s">
        <v>12726</v>
      </c>
      <c r="C3118" s="37" t="s">
        <v>12727</v>
      </c>
      <c r="D3118" s="37" t="s">
        <v>12727</v>
      </c>
      <c r="E3118" s="37" t="s">
        <v>13215</v>
      </c>
      <c r="F3118" s="37" t="s">
        <v>12769</v>
      </c>
      <c r="G3118" s="36">
        <v>41372</v>
      </c>
      <c r="H3118" s="36">
        <v>41372</v>
      </c>
      <c r="I3118" s="12">
        <v>1</v>
      </c>
      <c r="J3118" s="12">
        <v>3</v>
      </c>
      <c r="K3118" s="12">
        <v>3</v>
      </c>
      <c r="L3118" s="37" t="s">
        <v>10596</v>
      </c>
      <c r="M3118" s="37" t="str">
        <f>VLOOKUP(LEFT(Incoming_Data[[#This Row],[Object ID]],1),Lookup[#All],2,FALSE)</f>
        <v>Service Request</v>
      </c>
      <c r="N3118" s="36" t="str">
        <f>IFERROR(VLOOKUP(Incoming_Data[[#This Row],[Object ID]],SP_Data[#All],2,FALSE),"")</f>
        <v/>
      </c>
      <c r="O3118" s="36" t="str">
        <f>IFERROR(VLOOKUP(Incoming_Data[[#This Row],[Object ID]],Finalized_Data[#All],2,FALSE),"")</f>
        <v/>
      </c>
      <c r="P31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8" s="6">
        <f>IFERROR(DATE(YEAR(Incoming_Data[[#This Row],[Incoming Day]]),MONTH(Incoming_Data[[#This Row],[Incoming Day]]),1),"")</f>
        <v>41365</v>
      </c>
      <c r="R3118" s="3">
        <f>DATE(YEAR(Incoming_Data[[#This Row],[Incoming Day]]),1,1)</f>
        <v>41275</v>
      </c>
      <c r="S3118" s="6" t="str">
        <f>IFERROR(DATE(YEAR(Incoming_Data[[#This Row],[Completed Day]]),MONTH(Incoming_Data[[#This Row],[Completed Day]]),1),"")</f>
        <v/>
      </c>
      <c r="T3118" s="6" t="str">
        <f>IFERROR(DATE(YEAR(Incoming_Data[[#This Row],[Confirmed Day]]),MONTH(Incoming_Data[[#This Row],[Confirmed Day]]),1),"")</f>
        <v/>
      </c>
      <c r="U3118" s="12">
        <f>IF(ISNUMBER(Incoming_Data[[#This Row],[Completed Day]]),1,0)</f>
        <v>0</v>
      </c>
      <c r="V3118" s="12">
        <f>IF(ISNUMBER(Incoming_Data[[#This Row],[Confirmed Day]]),1,0)</f>
        <v>0</v>
      </c>
    </row>
    <row r="3119" spans="2:22" x14ac:dyDescent="0.25">
      <c r="B3119" s="37" t="s">
        <v>12726</v>
      </c>
      <c r="C3119" s="37" t="s">
        <v>12727</v>
      </c>
      <c r="D3119" s="37" t="s">
        <v>12727</v>
      </c>
      <c r="E3119" s="37" t="s">
        <v>13216</v>
      </c>
      <c r="F3119" s="37" t="s">
        <v>12770</v>
      </c>
      <c r="G3119" s="36">
        <v>41373</v>
      </c>
      <c r="H3119" s="36">
        <v>41373</v>
      </c>
      <c r="I3119" s="12">
        <v>1</v>
      </c>
      <c r="J3119" s="12">
        <v>3</v>
      </c>
      <c r="K3119" s="12">
        <v>2</v>
      </c>
      <c r="L3119" s="37" t="s">
        <v>10596</v>
      </c>
      <c r="M3119" s="37" t="str">
        <f>VLOOKUP(LEFT(Incoming_Data[[#This Row],[Object ID]],1),Lookup[#All],2,FALSE)</f>
        <v>Service Request</v>
      </c>
      <c r="N3119" s="36" t="str">
        <f>IFERROR(VLOOKUP(Incoming_Data[[#This Row],[Object ID]],SP_Data[#All],2,FALSE),"")</f>
        <v/>
      </c>
      <c r="O3119" s="36" t="str">
        <f>IFERROR(VLOOKUP(Incoming_Data[[#This Row],[Object ID]],Finalized_Data[#All],2,FALSE),"")</f>
        <v/>
      </c>
      <c r="P31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19" s="6">
        <f>IFERROR(DATE(YEAR(Incoming_Data[[#This Row],[Incoming Day]]),MONTH(Incoming_Data[[#This Row],[Incoming Day]]),1),"")</f>
        <v>41365</v>
      </c>
      <c r="R3119" s="3">
        <f>DATE(YEAR(Incoming_Data[[#This Row],[Incoming Day]]),1,1)</f>
        <v>41275</v>
      </c>
      <c r="S3119" s="6" t="str">
        <f>IFERROR(DATE(YEAR(Incoming_Data[[#This Row],[Completed Day]]),MONTH(Incoming_Data[[#This Row],[Completed Day]]),1),"")</f>
        <v/>
      </c>
      <c r="T3119" s="6" t="str">
        <f>IFERROR(DATE(YEAR(Incoming_Data[[#This Row],[Confirmed Day]]),MONTH(Incoming_Data[[#This Row],[Confirmed Day]]),1),"")</f>
        <v/>
      </c>
      <c r="U3119" s="12">
        <f>IF(ISNUMBER(Incoming_Data[[#This Row],[Completed Day]]),1,0)</f>
        <v>0</v>
      </c>
      <c r="V3119" s="12">
        <f>IF(ISNUMBER(Incoming_Data[[#This Row],[Confirmed Day]]),1,0)</f>
        <v>0</v>
      </c>
    </row>
    <row r="3120" spans="2:22" x14ac:dyDescent="0.25">
      <c r="B3120" s="37" t="s">
        <v>12726</v>
      </c>
      <c r="C3120" s="37" t="s">
        <v>12727</v>
      </c>
      <c r="D3120" s="37" t="s">
        <v>12727</v>
      </c>
      <c r="E3120" s="37" t="s">
        <v>13217</v>
      </c>
      <c r="F3120" s="37" t="s">
        <v>12771</v>
      </c>
      <c r="G3120" s="36">
        <v>41374</v>
      </c>
      <c r="H3120" s="36">
        <v>41374</v>
      </c>
      <c r="I3120" s="12">
        <v>2</v>
      </c>
      <c r="J3120" s="12">
        <v>3</v>
      </c>
      <c r="K3120" s="12">
        <v>3</v>
      </c>
      <c r="L3120" s="37" t="s">
        <v>10596</v>
      </c>
      <c r="M3120" s="37" t="str">
        <f>VLOOKUP(LEFT(Incoming_Data[[#This Row],[Object ID]],1),Lookup[#All],2,FALSE)</f>
        <v>Service Request</v>
      </c>
      <c r="N3120" s="36" t="str">
        <f>IFERROR(VLOOKUP(Incoming_Data[[#This Row],[Object ID]],SP_Data[#All],2,FALSE),"")</f>
        <v/>
      </c>
      <c r="O3120" s="36" t="str">
        <f>IFERROR(VLOOKUP(Incoming_Data[[#This Row],[Object ID]],Finalized_Data[#All],2,FALSE),"")</f>
        <v/>
      </c>
      <c r="P31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0" s="6">
        <f>IFERROR(DATE(YEAR(Incoming_Data[[#This Row],[Incoming Day]]),MONTH(Incoming_Data[[#This Row],[Incoming Day]]),1),"")</f>
        <v>41365</v>
      </c>
      <c r="R3120" s="3">
        <f>DATE(YEAR(Incoming_Data[[#This Row],[Incoming Day]]),1,1)</f>
        <v>41275</v>
      </c>
      <c r="S3120" s="6" t="str">
        <f>IFERROR(DATE(YEAR(Incoming_Data[[#This Row],[Completed Day]]),MONTH(Incoming_Data[[#This Row],[Completed Day]]),1),"")</f>
        <v/>
      </c>
      <c r="T3120" s="6" t="str">
        <f>IFERROR(DATE(YEAR(Incoming_Data[[#This Row],[Confirmed Day]]),MONTH(Incoming_Data[[#This Row],[Confirmed Day]]),1),"")</f>
        <v/>
      </c>
      <c r="U3120" s="12">
        <f>IF(ISNUMBER(Incoming_Data[[#This Row],[Completed Day]]),1,0)</f>
        <v>0</v>
      </c>
      <c r="V3120" s="12">
        <f>IF(ISNUMBER(Incoming_Data[[#This Row],[Confirmed Day]]),1,0)</f>
        <v>0</v>
      </c>
    </row>
    <row r="3121" spans="2:22" x14ac:dyDescent="0.25">
      <c r="B3121" s="37" t="s">
        <v>12726</v>
      </c>
      <c r="C3121" s="37" t="s">
        <v>12727</v>
      </c>
      <c r="D3121" s="37" t="s">
        <v>12727</v>
      </c>
      <c r="E3121" s="37" t="s">
        <v>13218</v>
      </c>
      <c r="F3121" s="37" t="s">
        <v>12772</v>
      </c>
      <c r="G3121" s="36">
        <v>41374</v>
      </c>
      <c r="H3121" s="36">
        <v>41374</v>
      </c>
      <c r="I3121" s="12">
        <v>2</v>
      </c>
      <c r="J3121" s="12">
        <v>3</v>
      </c>
      <c r="K3121" s="12">
        <v>3</v>
      </c>
      <c r="L3121" s="37" t="s">
        <v>10596</v>
      </c>
      <c r="M3121" s="37" t="str">
        <f>VLOOKUP(LEFT(Incoming_Data[[#This Row],[Object ID]],1),Lookup[#All],2,FALSE)</f>
        <v>Service Request</v>
      </c>
      <c r="N3121" s="36" t="str">
        <f>IFERROR(VLOOKUP(Incoming_Data[[#This Row],[Object ID]],SP_Data[#All],2,FALSE),"")</f>
        <v/>
      </c>
      <c r="O3121" s="36" t="str">
        <f>IFERROR(VLOOKUP(Incoming_Data[[#This Row],[Object ID]],Finalized_Data[#All],2,FALSE),"")</f>
        <v/>
      </c>
      <c r="P31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1" s="6">
        <f>IFERROR(DATE(YEAR(Incoming_Data[[#This Row],[Incoming Day]]),MONTH(Incoming_Data[[#This Row],[Incoming Day]]),1),"")</f>
        <v>41365</v>
      </c>
      <c r="R3121" s="3">
        <f>DATE(YEAR(Incoming_Data[[#This Row],[Incoming Day]]),1,1)</f>
        <v>41275</v>
      </c>
      <c r="S3121" s="6" t="str">
        <f>IFERROR(DATE(YEAR(Incoming_Data[[#This Row],[Completed Day]]),MONTH(Incoming_Data[[#This Row],[Completed Day]]),1),"")</f>
        <v/>
      </c>
      <c r="T3121" s="6" t="str">
        <f>IFERROR(DATE(YEAR(Incoming_Data[[#This Row],[Confirmed Day]]),MONTH(Incoming_Data[[#This Row],[Confirmed Day]]),1),"")</f>
        <v/>
      </c>
      <c r="U3121" s="12">
        <f>IF(ISNUMBER(Incoming_Data[[#This Row],[Completed Day]]),1,0)</f>
        <v>0</v>
      </c>
      <c r="V3121" s="12">
        <f>IF(ISNUMBER(Incoming_Data[[#This Row],[Confirmed Day]]),1,0)</f>
        <v>0</v>
      </c>
    </row>
    <row r="3122" spans="2:22" x14ac:dyDescent="0.25">
      <c r="B3122" s="37" t="s">
        <v>12726</v>
      </c>
      <c r="C3122" s="37" t="s">
        <v>12727</v>
      </c>
      <c r="D3122" s="37" t="s">
        <v>12727</v>
      </c>
      <c r="E3122" s="37" t="s">
        <v>13219</v>
      </c>
      <c r="F3122" s="37" t="s">
        <v>1600</v>
      </c>
      <c r="G3122" s="36">
        <v>41374</v>
      </c>
      <c r="H3122" s="36">
        <v>41374</v>
      </c>
      <c r="I3122" s="12">
        <v>3</v>
      </c>
      <c r="J3122" s="12">
        <v>3</v>
      </c>
      <c r="K3122" s="12">
        <v>3</v>
      </c>
      <c r="L3122" s="37" t="s">
        <v>10596</v>
      </c>
      <c r="M3122" s="37" t="str">
        <f>VLOOKUP(LEFT(Incoming_Data[[#This Row],[Object ID]],1),Lookup[#All],2,FALSE)</f>
        <v>Service Request</v>
      </c>
      <c r="N3122" s="36" t="str">
        <f>IFERROR(VLOOKUP(Incoming_Data[[#This Row],[Object ID]],SP_Data[#All],2,FALSE),"")</f>
        <v/>
      </c>
      <c r="O3122" s="36" t="str">
        <f>IFERROR(VLOOKUP(Incoming_Data[[#This Row],[Object ID]],Finalized_Data[#All],2,FALSE),"")</f>
        <v/>
      </c>
      <c r="P31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2" s="6">
        <f>IFERROR(DATE(YEAR(Incoming_Data[[#This Row],[Incoming Day]]),MONTH(Incoming_Data[[#This Row],[Incoming Day]]),1),"")</f>
        <v>41365</v>
      </c>
      <c r="R3122" s="3">
        <f>DATE(YEAR(Incoming_Data[[#This Row],[Incoming Day]]),1,1)</f>
        <v>41275</v>
      </c>
      <c r="S3122" s="6" t="str">
        <f>IFERROR(DATE(YEAR(Incoming_Data[[#This Row],[Completed Day]]),MONTH(Incoming_Data[[#This Row],[Completed Day]]),1),"")</f>
        <v/>
      </c>
      <c r="T3122" s="6" t="str">
        <f>IFERROR(DATE(YEAR(Incoming_Data[[#This Row],[Confirmed Day]]),MONTH(Incoming_Data[[#This Row],[Confirmed Day]]),1),"")</f>
        <v/>
      </c>
      <c r="U3122" s="12">
        <f>IF(ISNUMBER(Incoming_Data[[#This Row],[Completed Day]]),1,0)</f>
        <v>0</v>
      </c>
      <c r="V3122" s="12">
        <f>IF(ISNUMBER(Incoming_Data[[#This Row],[Confirmed Day]]),1,0)</f>
        <v>0</v>
      </c>
    </row>
    <row r="3123" spans="2:22" x14ac:dyDescent="0.25">
      <c r="B3123" s="37" t="s">
        <v>12726</v>
      </c>
      <c r="C3123" s="37" t="s">
        <v>12727</v>
      </c>
      <c r="D3123" s="37" t="s">
        <v>12727</v>
      </c>
      <c r="E3123" s="37" t="s">
        <v>13220</v>
      </c>
      <c r="F3123" s="37" t="s">
        <v>1600</v>
      </c>
      <c r="G3123" s="36">
        <v>41374</v>
      </c>
      <c r="H3123" s="36">
        <v>41374</v>
      </c>
      <c r="I3123" s="12">
        <v>3</v>
      </c>
      <c r="J3123" s="12">
        <v>3</v>
      </c>
      <c r="K3123" s="12">
        <v>3</v>
      </c>
      <c r="L3123" s="37" t="s">
        <v>10596</v>
      </c>
      <c r="M3123" s="37" t="str">
        <f>VLOOKUP(LEFT(Incoming_Data[[#This Row],[Object ID]],1),Lookup[#All],2,FALSE)</f>
        <v>Service Request</v>
      </c>
      <c r="N3123" s="36" t="str">
        <f>IFERROR(VLOOKUP(Incoming_Data[[#This Row],[Object ID]],SP_Data[#All],2,FALSE),"")</f>
        <v/>
      </c>
      <c r="O3123" s="36" t="str">
        <f>IFERROR(VLOOKUP(Incoming_Data[[#This Row],[Object ID]],Finalized_Data[#All],2,FALSE),"")</f>
        <v/>
      </c>
      <c r="P31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3" s="6">
        <f>IFERROR(DATE(YEAR(Incoming_Data[[#This Row],[Incoming Day]]),MONTH(Incoming_Data[[#This Row],[Incoming Day]]),1),"")</f>
        <v>41365</v>
      </c>
      <c r="R3123" s="3">
        <f>DATE(YEAR(Incoming_Data[[#This Row],[Incoming Day]]),1,1)</f>
        <v>41275</v>
      </c>
      <c r="S3123" s="6" t="str">
        <f>IFERROR(DATE(YEAR(Incoming_Data[[#This Row],[Completed Day]]),MONTH(Incoming_Data[[#This Row],[Completed Day]]),1),"")</f>
        <v/>
      </c>
      <c r="T3123" s="6" t="str">
        <f>IFERROR(DATE(YEAR(Incoming_Data[[#This Row],[Confirmed Day]]),MONTH(Incoming_Data[[#This Row],[Confirmed Day]]),1),"")</f>
        <v/>
      </c>
      <c r="U3123" s="12">
        <f>IF(ISNUMBER(Incoming_Data[[#This Row],[Completed Day]]),1,0)</f>
        <v>0</v>
      </c>
      <c r="V3123" s="12">
        <f>IF(ISNUMBER(Incoming_Data[[#This Row],[Confirmed Day]]),1,0)</f>
        <v>0</v>
      </c>
    </row>
    <row r="3124" spans="2:22" x14ac:dyDescent="0.25">
      <c r="B3124" s="37" t="s">
        <v>12726</v>
      </c>
      <c r="C3124" s="37" t="s">
        <v>12727</v>
      </c>
      <c r="D3124" s="37" t="s">
        <v>12727</v>
      </c>
      <c r="E3124" s="37" t="s">
        <v>13221</v>
      </c>
      <c r="F3124" s="37" t="s">
        <v>12773</v>
      </c>
      <c r="G3124" s="36">
        <v>41375</v>
      </c>
      <c r="H3124" s="36">
        <v>41374</v>
      </c>
      <c r="I3124" s="12">
        <v>1</v>
      </c>
      <c r="J3124" s="12">
        <v>3</v>
      </c>
      <c r="K3124" s="12">
        <v>3</v>
      </c>
      <c r="L3124" s="37" t="s">
        <v>10596</v>
      </c>
      <c r="M3124" s="37" t="str">
        <f>VLOOKUP(LEFT(Incoming_Data[[#This Row],[Object ID]],1),Lookup[#All],2,FALSE)</f>
        <v>Service Request</v>
      </c>
      <c r="N3124" s="36" t="str">
        <f>IFERROR(VLOOKUP(Incoming_Data[[#This Row],[Object ID]],SP_Data[#All],2,FALSE),"")</f>
        <v/>
      </c>
      <c r="O3124" s="36" t="str">
        <f>IFERROR(VLOOKUP(Incoming_Data[[#This Row],[Object ID]],Finalized_Data[#All],2,FALSE),"")</f>
        <v/>
      </c>
      <c r="P31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4" s="6">
        <f>IFERROR(DATE(YEAR(Incoming_Data[[#This Row],[Incoming Day]]),MONTH(Incoming_Data[[#This Row],[Incoming Day]]),1),"")</f>
        <v>41365</v>
      </c>
      <c r="R3124" s="3">
        <f>DATE(YEAR(Incoming_Data[[#This Row],[Incoming Day]]),1,1)</f>
        <v>41275</v>
      </c>
      <c r="S3124" s="6" t="str">
        <f>IFERROR(DATE(YEAR(Incoming_Data[[#This Row],[Completed Day]]),MONTH(Incoming_Data[[#This Row],[Completed Day]]),1),"")</f>
        <v/>
      </c>
      <c r="T3124" s="6" t="str">
        <f>IFERROR(DATE(YEAR(Incoming_Data[[#This Row],[Confirmed Day]]),MONTH(Incoming_Data[[#This Row],[Confirmed Day]]),1),"")</f>
        <v/>
      </c>
      <c r="U3124" s="12">
        <f>IF(ISNUMBER(Incoming_Data[[#This Row],[Completed Day]]),1,0)</f>
        <v>0</v>
      </c>
      <c r="V3124" s="12">
        <f>IF(ISNUMBER(Incoming_Data[[#This Row],[Confirmed Day]]),1,0)</f>
        <v>0</v>
      </c>
    </row>
    <row r="3125" spans="2:22" x14ac:dyDescent="0.25">
      <c r="B3125" s="37" t="s">
        <v>12726</v>
      </c>
      <c r="C3125" s="37" t="s">
        <v>12727</v>
      </c>
      <c r="D3125" s="37" t="s">
        <v>12727</v>
      </c>
      <c r="E3125" s="37" t="s">
        <v>13222</v>
      </c>
      <c r="F3125" s="37" t="s">
        <v>12774</v>
      </c>
      <c r="G3125" s="36">
        <v>41374</v>
      </c>
      <c r="H3125" s="36">
        <v>41374</v>
      </c>
      <c r="I3125" s="12">
        <v>2</v>
      </c>
      <c r="J3125" s="12">
        <v>3</v>
      </c>
      <c r="K3125" s="12">
        <v>3</v>
      </c>
      <c r="L3125" s="37" t="s">
        <v>10596</v>
      </c>
      <c r="M3125" s="37" t="str">
        <f>VLOOKUP(LEFT(Incoming_Data[[#This Row],[Object ID]],1),Lookup[#All],2,FALSE)</f>
        <v>Service Request</v>
      </c>
      <c r="N3125" s="36" t="str">
        <f>IFERROR(VLOOKUP(Incoming_Data[[#This Row],[Object ID]],SP_Data[#All],2,FALSE),"")</f>
        <v/>
      </c>
      <c r="O3125" s="36" t="str">
        <f>IFERROR(VLOOKUP(Incoming_Data[[#This Row],[Object ID]],Finalized_Data[#All],2,FALSE),"")</f>
        <v/>
      </c>
      <c r="P31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5" s="6">
        <f>IFERROR(DATE(YEAR(Incoming_Data[[#This Row],[Incoming Day]]),MONTH(Incoming_Data[[#This Row],[Incoming Day]]),1),"")</f>
        <v>41365</v>
      </c>
      <c r="R3125" s="3">
        <f>DATE(YEAR(Incoming_Data[[#This Row],[Incoming Day]]),1,1)</f>
        <v>41275</v>
      </c>
      <c r="S3125" s="6" t="str">
        <f>IFERROR(DATE(YEAR(Incoming_Data[[#This Row],[Completed Day]]),MONTH(Incoming_Data[[#This Row],[Completed Day]]),1),"")</f>
        <v/>
      </c>
      <c r="T3125" s="6" t="str">
        <f>IFERROR(DATE(YEAR(Incoming_Data[[#This Row],[Confirmed Day]]),MONTH(Incoming_Data[[#This Row],[Confirmed Day]]),1),"")</f>
        <v/>
      </c>
      <c r="U3125" s="12">
        <f>IF(ISNUMBER(Incoming_Data[[#This Row],[Completed Day]]),1,0)</f>
        <v>0</v>
      </c>
      <c r="V3125" s="12">
        <f>IF(ISNUMBER(Incoming_Data[[#This Row],[Confirmed Day]]),1,0)</f>
        <v>0</v>
      </c>
    </row>
    <row r="3126" spans="2:22" x14ac:dyDescent="0.25">
      <c r="B3126" s="37" t="s">
        <v>12726</v>
      </c>
      <c r="C3126" s="37" t="s">
        <v>12727</v>
      </c>
      <c r="D3126" s="37" t="s">
        <v>12727</v>
      </c>
      <c r="E3126" s="37" t="s">
        <v>13223</v>
      </c>
      <c r="F3126" s="37" t="s">
        <v>448</v>
      </c>
      <c r="G3126" s="36">
        <v>41375</v>
      </c>
      <c r="H3126" s="36">
        <v>41375</v>
      </c>
      <c r="I3126" s="12">
        <v>3</v>
      </c>
      <c r="J3126" s="12">
        <v>3</v>
      </c>
      <c r="K3126" s="12">
        <v>3</v>
      </c>
      <c r="L3126" s="37" t="s">
        <v>10596</v>
      </c>
      <c r="M3126" s="37" t="str">
        <f>VLOOKUP(LEFT(Incoming_Data[[#This Row],[Object ID]],1),Lookup[#All],2,FALSE)</f>
        <v>Service Request</v>
      </c>
      <c r="N3126" s="36" t="str">
        <f>IFERROR(VLOOKUP(Incoming_Data[[#This Row],[Object ID]],SP_Data[#All],2,FALSE),"")</f>
        <v/>
      </c>
      <c r="O3126" s="36" t="str">
        <f>IFERROR(VLOOKUP(Incoming_Data[[#This Row],[Object ID]],Finalized_Data[#All],2,FALSE),"")</f>
        <v/>
      </c>
      <c r="P31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6" s="6">
        <f>IFERROR(DATE(YEAR(Incoming_Data[[#This Row],[Incoming Day]]),MONTH(Incoming_Data[[#This Row],[Incoming Day]]),1),"")</f>
        <v>41365</v>
      </c>
      <c r="R3126" s="3">
        <f>DATE(YEAR(Incoming_Data[[#This Row],[Incoming Day]]),1,1)</f>
        <v>41275</v>
      </c>
      <c r="S3126" s="6" t="str">
        <f>IFERROR(DATE(YEAR(Incoming_Data[[#This Row],[Completed Day]]),MONTH(Incoming_Data[[#This Row],[Completed Day]]),1),"")</f>
        <v/>
      </c>
      <c r="T3126" s="6" t="str">
        <f>IFERROR(DATE(YEAR(Incoming_Data[[#This Row],[Confirmed Day]]),MONTH(Incoming_Data[[#This Row],[Confirmed Day]]),1),"")</f>
        <v/>
      </c>
      <c r="U3126" s="12">
        <f>IF(ISNUMBER(Incoming_Data[[#This Row],[Completed Day]]),1,0)</f>
        <v>0</v>
      </c>
      <c r="V3126" s="12">
        <f>IF(ISNUMBER(Incoming_Data[[#This Row],[Confirmed Day]]),1,0)</f>
        <v>0</v>
      </c>
    </row>
    <row r="3127" spans="2:22" x14ac:dyDescent="0.25">
      <c r="B3127" s="37" t="s">
        <v>12726</v>
      </c>
      <c r="C3127" s="37" t="s">
        <v>12727</v>
      </c>
      <c r="D3127" s="37" t="s">
        <v>12727</v>
      </c>
      <c r="E3127" s="37" t="s">
        <v>13224</v>
      </c>
      <c r="F3127" s="37" t="s">
        <v>12775</v>
      </c>
      <c r="G3127" s="36">
        <v>41375</v>
      </c>
      <c r="H3127" s="36">
        <v>41375</v>
      </c>
      <c r="I3127" s="12">
        <v>2</v>
      </c>
      <c r="J3127" s="12">
        <v>3</v>
      </c>
      <c r="K3127" s="12">
        <v>3</v>
      </c>
      <c r="L3127" s="37" t="s">
        <v>10596</v>
      </c>
      <c r="M3127" s="37" t="str">
        <f>VLOOKUP(LEFT(Incoming_Data[[#This Row],[Object ID]],1),Lookup[#All],2,FALSE)</f>
        <v>Service Request</v>
      </c>
      <c r="N3127" s="36" t="str">
        <f>IFERROR(VLOOKUP(Incoming_Data[[#This Row],[Object ID]],SP_Data[#All],2,FALSE),"")</f>
        <v/>
      </c>
      <c r="O3127" s="36" t="str">
        <f>IFERROR(VLOOKUP(Incoming_Data[[#This Row],[Object ID]],Finalized_Data[#All],2,FALSE),"")</f>
        <v/>
      </c>
      <c r="P31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7" s="6">
        <f>IFERROR(DATE(YEAR(Incoming_Data[[#This Row],[Incoming Day]]),MONTH(Incoming_Data[[#This Row],[Incoming Day]]),1),"")</f>
        <v>41365</v>
      </c>
      <c r="R3127" s="3">
        <f>DATE(YEAR(Incoming_Data[[#This Row],[Incoming Day]]),1,1)</f>
        <v>41275</v>
      </c>
      <c r="S3127" s="6" t="str">
        <f>IFERROR(DATE(YEAR(Incoming_Data[[#This Row],[Completed Day]]),MONTH(Incoming_Data[[#This Row],[Completed Day]]),1),"")</f>
        <v/>
      </c>
      <c r="T3127" s="6" t="str">
        <f>IFERROR(DATE(YEAR(Incoming_Data[[#This Row],[Confirmed Day]]),MONTH(Incoming_Data[[#This Row],[Confirmed Day]]),1),"")</f>
        <v/>
      </c>
      <c r="U3127" s="12">
        <f>IF(ISNUMBER(Incoming_Data[[#This Row],[Completed Day]]),1,0)</f>
        <v>0</v>
      </c>
      <c r="V3127" s="12">
        <f>IF(ISNUMBER(Incoming_Data[[#This Row],[Confirmed Day]]),1,0)</f>
        <v>0</v>
      </c>
    </row>
    <row r="3128" spans="2:22" x14ac:dyDescent="0.25">
      <c r="B3128" s="37" t="s">
        <v>12726</v>
      </c>
      <c r="C3128" s="37" t="s">
        <v>12727</v>
      </c>
      <c r="D3128" s="37" t="s">
        <v>12727</v>
      </c>
      <c r="E3128" s="37" t="s">
        <v>13225</v>
      </c>
      <c r="F3128" s="37" t="s">
        <v>12776</v>
      </c>
      <c r="G3128" s="36">
        <v>41376</v>
      </c>
      <c r="H3128" s="36">
        <v>41376</v>
      </c>
      <c r="I3128" s="12">
        <v>2</v>
      </c>
      <c r="J3128" s="12">
        <v>3</v>
      </c>
      <c r="K3128" s="12">
        <v>3</v>
      </c>
      <c r="L3128" s="37" t="s">
        <v>10596</v>
      </c>
      <c r="M3128" s="37" t="str">
        <f>VLOOKUP(LEFT(Incoming_Data[[#This Row],[Object ID]],1),Lookup[#All],2,FALSE)</f>
        <v>Service Request</v>
      </c>
      <c r="N3128" s="36" t="str">
        <f>IFERROR(VLOOKUP(Incoming_Data[[#This Row],[Object ID]],SP_Data[#All],2,FALSE),"")</f>
        <v/>
      </c>
      <c r="O3128" s="36" t="str">
        <f>IFERROR(VLOOKUP(Incoming_Data[[#This Row],[Object ID]],Finalized_Data[#All],2,FALSE),"")</f>
        <v/>
      </c>
      <c r="P31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8" s="6">
        <f>IFERROR(DATE(YEAR(Incoming_Data[[#This Row],[Incoming Day]]),MONTH(Incoming_Data[[#This Row],[Incoming Day]]),1),"")</f>
        <v>41365</v>
      </c>
      <c r="R3128" s="3">
        <f>DATE(YEAR(Incoming_Data[[#This Row],[Incoming Day]]),1,1)</f>
        <v>41275</v>
      </c>
      <c r="S3128" s="6" t="str">
        <f>IFERROR(DATE(YEAR(Incoming_Data[[#This Row],[Completed Day]]),MONTH(Incoming_Data[[#This Row],[Completed Day]]),1),"")</f>
        <v/>
      </c>
      <c r="T3128" s="6" t="str">
        <f>IFERROR(DATE(YEAR(Incoming_Data[[#This Row],[Confirmed Day]]),MONTH(Incoming_Data[[#This Row],[Confirmed Day]]),1),"")</f>
        <v/>
      </c>
      <c r="U3128" s="12">
        <f>IF(ISNUMBER(Incoming_Data[[#This Row],[Completed Day]]),1,0)</f>
        <v>0</v>
      </c>
      <c r="V3128" s="12">
        <f>IF(ISNUMBER(Incoming_Data[[#This Row],[Confirmed Day]]),1,0)</f>
        <v>0</v>
      </c>
    </row>
    <row r="3129" spans="2:22" x14ac:dyDescent="0.25">
      <c r="B3129" s="37" t="s">
        <v>12726</v>
      </c>
      <c r="C3129" s="37" t="s">
        <v>12727</v>
      </c>
      <c r="D3129" s="37" t="s">
        <v>12727</v>
      </c>
      <c r="E3129" s="37" t="s">
        <v>13226</v>
      </c>
      <c r="F3129" s="37" t="s">
        <v>12777</v>
      </c>
      <c r="G3129" s="36">
        <v>41376</v>
      </c>
      <c r="H3129" s="36">
        <v>41376</v>
      </c>
      <c r="I3129" s="12">
        <v>4</v>
      </c>
      <c r="J3129" s="12" t="s">
        <v>10596</v>
      </c>
      <c r="K3129" s="12" t="s">
        <v>10596</v>
      </c>
      <c r="L3129" s="37" t="s">
        <v>10596</v>
      </c>
      <c r="M3129" s="37" t="str">
        <f>VLOOKUP(LEFT(Incoming_Data[[#This Row],[Object ID]],1),Lookup[#All],2,FALSE)</f>
        <v>Service Request</v>
      </c>
      <c r="N3129" s="36" t="str">
        <f>IFERROR(VLOOKUP(Incoming_Data[[#This Row],[Object ID]],SP_Data[#All],2,FALSE),"")</f>
        <v/>
      </c>
      <c r="O3129" s="36" t="str">
        <f>IFERROR(VLOOKUP(Incoming_Data[[#This Row],[Object ID]],Finalized_Data[#All],2,FALSE),"")</f>
        <v/>
      </c>
      <c r="P31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29" s="6">
        <f>IFERROR(DATE(YEAR(Incoming_Data[[#This Row],[Incoming Day]]),MONTH(Incoming_Data[[#This Row],[Incoming Day]]),1),"")</f>
        <v>41365</v>
      </c>
      <c r="R3129" s="3">
        <f>DATE(YEAR(Incoming_Data[[#This Row],[Incoming Day]]),1,1)</f>
        <v>41275</v>
      </c>
      <c r="S3129" s="6" t="str">
        <f>IFERROR(DATE(YEAR(Incoming_Data[[#This Row],[Completed Day]]),MONTH(Incoming_Data[[#This Row],[Completed Day]]),1),"")</f>
        <v/>
      </c>
      <c r="T3129" s="6" t="str">
        <f>IFERROR(DATE(YEAR(Incoming_Data[[#This Row],[Confirmed Day]]),MONTH(Incoming_Data[[#This Row],[Confirmed Day]]),1),"")</f>
        <v/>
      </c>
      <c r="U3129" s="12">
        <f>IF(ISNUMBER(Incoming_Data[[#This Row],[Completed Day]]),1,0)</f>
        <v>0</v>
      </c>
      <c r="V3129" s="12">
        <f>IF(ISNUMBER(Incoming_Data[[#This Row],[Confirmed Day]]),1,0)</f>
        <v>0</v>
      </c>
    </row>
    <row r="3130" spans="2:22" x14ac:dyDescent="0.25">
      <c r="B3130" s="37" t="s">
        <v>12726</v>
      </c>
      <c r="C3130" s="37" t="s">
        <v>12727</v>
      </c>
      <c r="D3130" s="37" t="s">
        <v>12727</v>
      </c>
      <c r="E3130" s="37" t="s">
        <v>13227</v>
      </c>
      <c r="F3130" s="37" t="s">
        <v>12778</v>
      </c>
      <c r="G3130" s="36">
        <v>41379</v>
      </c>
      <c r="H3130" s="36">
        <v>41379</v>
      </c>
      <c r="I3130" s="12">
        <v>1</v>
      </c>
      <c r="J3130" s="12">
        <v>3</v>
      </c>
      <c r="K3130" s="12">
        <v>2</v>
      </c>
      <c r="L3130" s="37" t="s">
        <v>10596</v>
      </c>
      <c r="M3130" s="37" t="str">
        <f>VLOOKUP(LEFT(Incoming_Data[[#This Row],[Object ID]],1),Lookup[#All],2,FALSE)</f>
        <v>Service Request</v>
      </c>
      <c r="N3130" s="36" t="str">
        <f>IFERROR(VLOOKUP(Incoming_Data[[#This Row],[Object ID]],SP_Data[#All],2,FALSE),"")</f>
        <v/>
      </c>
      <c r="O3130" s="36" t="str">
        <f>IFERROR(VLOOKUP(Incoming_Data[[#This Row],[Object ID]],Finalized_Data[#All],2,FALSE),"")</f>
        <v/>
      </c>
      <c r="P31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0" s="6">
        <f>IFERROR(DATE(YEAR(Incoming_Data[[#This Row],[Incoming Day]]),MONTH(Incoming_Data[[#This Row],[Incoming Day]]),1),"")</f>
        <v>41365</v>
      </c>
      <c r="R3130" s="3">
        <f>DATE(YEAR(Incoming_Data[[#This Row],[Incoming Day]]),1,1)</f>
        <v>41275</v>
      </c>
      <c r="S3130" s="6" t="str">
        <f>IFERROR(DATE(YEAR(Incoming_Data[[#This Row],[Completed Day]]),MONTH(Incoming_Data[[#This Row],[Completed Day]]),1),"")</f>
        <v/>
      </c>
      <c r="T3130" s="6" t="str">
        <f>IFERROR(DATE(YEAR(Incoming_Data[[#This Row],[Confirmed Day]]),MONTH(Incoming_Data[[#This Row],[Confirmed Day]]),1),"")</f>
        <v/>
      </c>
      <c r="U3130" s="12">
        <f>IF(ISNUMBER(Incoming_Data[[#This Row],[Completed Day]]),1,0)</f>
        <v>0</v>
      </c>
      <c r="V3130" s="12">
        <f>IF(ISNUMBER(Incoming_Data[[#This Row],[Confirmed Day]]),1,0)</f>
        <v>0</v>
      </c>
    </row>
    <row r="3131" spans="2:22" x14ac:dyDescent="0.25">
      <c r="B3131" s="37" t="s">
        <v>12726</v>
      </c>
      <c r="C3131" s="37" t="s">
        <v>12727</v>
      </c>
      <c r="D3131" s="37" t="s">
        <v>12727</v>
      </c>
      <c r="E3131" s="37" t="s">
        <v>13228</v>
      </c>
      <c r="F3131" s="37" t="s">
        <v>12779</v>
      </c>
      <c r="G3131" s="36">
        <v>41379</v>
      </c>
      <c r="H3131" s="36">
        <v>41379</v>
      </c>
      <c r="I3131" s="12">
        <v>2</v>
      </c>
      <c r="J3131" s="12">
        <v>2</v>
      </c>
      <c r="K3131" s="12">
        <v>2</v>
      </c>
      <c r="L3131" s="37" t="s">
        <v>10596</v>
      </c>
      <c r="M3131" s="37" t="str">
        <f>VLOOKUP(LEFT(Incoming_Data[[#This Row],[Object ID]],1),Lookup[#All],2,FALSE)</f>
        <v>Service Request</v>
      </c>
      <c r="N3131" s="36" t="str">
        <f>IFERROR(VLOOKUP(Incoming_Data[[#This Row],[Object ID]],SP_Data[#All],2,FALSE),"")</f>
        <v/>
      </c>
      <c r="O3131" s="36" t="str">
        <f>IFERROR(VLOOKUP(Incoming_Data[[#This Row],[Object ID]],Finalized_Data[#All],2,FALSE),"")</f>
        <v/>
      </c>
      <c r="P31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1" s="6">
        <f>IFERROR(DATE(YEAR(Incoming_Data[[#This Row],[Incoming Day]]),MONTH(Incoming_Data[[#This Row],[Incoming Day]]),1),"")</f>
        <v>41365</v>
      </c>
      <c r="R3131" s="3">
        <f>DATE(YEAR(Incoming_Data[[#This Row],[Incoming Day]]),1,1)</f>
        <v>41275</v>
      </c>
      <c r="S3131" s="6" t="str">
        <f>IFERROR(DATE(YEAR(Incoming_Data[[#This Row],[Completed Day]]),MONTH(Incoming_Data[[#This Row],[Completed Day]]),1),"")</f>
        <v/>
      </c>
      <c r="T3131" s="6" t="str">
        <f>IFERROR(DATE(YEAR(Incoming_Data[[#This Row],[Confirmed Day]]),MONTH(Incoming_Data[[#This Row],[Confirmed Day]]),1),"")</f>
        <v/>
      </c>
      <c r="U3131" s="12">
        <f>IF(ISNUMBER(Incoming_Data[[#This Row],[Completed Day]]),1,0)</f>
        <v>0</v>
      </c>
      <c r="V3131" s="12">
        <f>IF(ISNUMBER(Incoming_Data[[#This Row],[Confirmed Day]]),1,0)</f>
        <v>0</v>
      </c>
    </row>
    <row r="3132" spans="2:22" x14ac:dyDescent="0.25">
      <c r="B3132" s="37" t="s">
        <v>12726</v>
      </c>
      <c r="C3132" s="37" t="s">
        <v>12727</v>
      </c>
      <c r="D3132" s="37" t="s">
        <v>12727</v>
      </c>
      <c r="E3132" s="37" t="s">
        <v>13229</v>
      </c>
      <c r="F3132" s="37" t="s">
        <v>12780</v>
      </c>
      <c r="G3132" s="36">
        <v>41380</v>
      </c>
      <c r="H3132" s="36">
        <v>41380</v>
      </c>
      <c r="I3132" s="12">
        <v>4</v>
      </c>
      <c r="J3132" s="12">
        <v>4</v>
      </c>
      <c r="K3132" s="12">
        <v>4</v>
      </c>
      <c r="L3132" s="37" t="s">
        <v>10596</v>
      </c>
      <c r="M3132" s="37" t="str">
        <f>VLOOKUP(LEFT(Incoming_Data[[#This Row],[Object ID]],1),Lookup[#All],2,FALSE)</f>
        <v>Service Request</v>
      </c>
      <c r="N3132" s="36" t="str">
        <f>IFERROR(VLOOKUP(Incoming_Data[[#This Row],[Object ID]],SP_Data[#All],2,FALSE),"")</f>
        <v/>
      </c>
      <c r="O3132" s="36" t="str">
        <f>IFERROR(VLOOKUP(Incoming_Data[[#This Row],[Object ID]],Finalized_Data[#All],2,FALSE),"")</f>
        <v/>
      </c>
      <c r="P31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2" s="6">
        <f>IFERROR(DATE(YEAR(Incoming_Data[[#This Row],[Incoming Day]]),MONTH(Incoming_Data[[#This Row],[Incoming Day]]),1),"")</f>
        <v>41365</v>
      </c>
      <c r="R3132" s="3">
        <f>DATE(YEAR(Incoming_Data[[#This Row],[Incoming Day]]),1,1)</f>
        <v>41275</v>
      </c>
      <c r="S3132" s="6" t="str">
        <f>IFERROR(DATE(YEAR(Incoming_Data[[#This Row],[Completed Day]]),MONTH(Incoming_Data[[#This Row],[Completed Day]]),1),"")</f>
        <v/>
      </c>
      <c r="T3132" s="6" t="str">
        <f>IFERROR(DATE(YEAR(Incoming_Data[[#This Row],[Confirmed Day]]),MONTH(Incoming_Data[[#This Row],[Confirmed Day]]),1),"")</f>
        <v/>
      </c>
      <c r="U3132" s="12">
        <f>IF(ISNUMBER(Incoming_Data[[#This Row],[Completed Day]]),1,0)</f>
        <v>0</v>
      </c>
      <c r="V3132" s="12">
        <f>IF(ISNUMBER(Incoming_Data[[#This Row],[Confirmed Day]]),1,0)</f>
        <v>0</v>
      </c>
    </row>
    <row r="3133" spans="2:22" x14ac:dyDescent="0.25">
      <c r="B3133" s="37" t="s">
        <v>12726</v>
      </c>
      <c r="C3133" s="37" t="s">
        <v>12727</v>
      </c>
      <c r="D3133" s="37" t="s">
        <v>12727</v>
      </c>
      <c r="E3133" s="37" t="s">
        <v>13230</v>
      </c>
      <c r="F3133" s="37" t="s">
        <v>12781</v>
      </c>
      <c r="G3133" s="36">
        <v>41381</v>
      </c>
      <c r="H3133" s="36">
        <v>41381</v>
      </c>
      <c r="I3133" s="12">
        <v>3</v>
      </c>
      <c r="J3133" s="12">
        <v>2</v>
      </c>
      <c r="K3133" s="12">
        <v>3</v>
      </c>
      <c r="L3133" s="37" t="s">
        <v>10596</v>
      </c>
      <c r="M3133" s="37" t="str">
        <f>VLOOKUP(LEFT(Incoming_Data[[#This Row],[Object ID]],1),Lookup[#All],2,FALSE)</f>
        <v>Service Request</v>
      </c>
      <c r="N3133" s="36" t="str">
        <f>IFERROR(VLOOKUP(Incoming_Data[[#This Row],[Object ID]],SP_Data[#All],2,FALSE),"")</f>
        <v/>
      </c>
      <c r="O3133" s="36" t="str">
        <f>IFERROR(VLOOKUP(Incoming_Data[[#This Row],[Object ID]],Finalized_Data[#All],2,FALSE),"")</f>
        <v/>
      </c>
      <c r="P31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3" s="6">
        <f>IFERROR(DATE(YEAR(Incoming_Data[[#This Row],[Incoming Day]]),MONTH(Incoming_Data[[#This Row],[Incoming Day]]),1),"")</f>
        <v>41365</v>
      </c>
      <c r="R3133" s="3">
        <f>DATE(YEAR(Incoming_Data[[#This Row],[Incoming Day]]),1,1)</f>
        <v>41275</v>
      </c>
      <c r="S3133" s="6" t="str">
        <f>IFERROR(DATE(YEAR(Incoming_Data[[#This Row],[Completed Day]]),MONTH(Incoming_Data[[#This Row],[Completed Day]]),1),"")</f>
        <v/>
      </c>
      <c r="T3133" s="6" t="str">
        <f>IFERROR(DATE(YEAR(Incoming_Data[[#This Row],[Confirmed Day]]),MONTH(Incoming_Data[[#This Row],[Confirmed Day]]),1),"")</f>
        <v/>
      </c>
      <c r="U3133" s="12">
        <f>IF(ISNUMBER(Incoming_Data[[#This Row],[Completed Day]]),1,0)</f>
        <v>0</v>
      </c>
      <c r="V3133" s="12">
        <f>IF(ISNUMBER(Incoming_Data[[#This Row],[Confirmed Day]]),1,0)</f>
        <v>0</v>
      </c>
    </row>
    <row r="3134" spans="2:22" x14ac:dyDescent="0.25">
      <c r="B3134" s="37" t="s">
        <v>12726</v>
      </c>
      <c r="C3134" s="37" t="s">
        <v>12727</v>
      </c>
      <c r="D3134" s="37" t="s">
        <v>12727</v>
      </c>
      <c r="E3134" s="37" t="s">
        <v>13231</v>
      </c>
      <c r="F3134" s="37" t="s">
        <v>12782</v>
      </c>
      <c r="G3134" s="36">
        <v>41381</v>
      </c>
      <c r="H3134" s="36">
        <v>41381</v>
      </c>
      <c r="I3134" s="12">
        <v>3</v>
      </c>
      <c r="J3134" s="12">
        <v>3</v>
      </c>
      <c r="K3134" s="12">
        <v>3</v>
      </c>
      <c r="L3134" s="37" t="s">
        <v>10596</v>
      </c>
      <c r="M3134" s="37" t="str">
        <f>VLOOKUP(LEFT(Incoming_Data[[#This Row],[Object ID]],1),Lookup[#All],2,FALSE)</f>
        <v>Service Request</v>
      </c>
      <c r="N3134" s="36" t="str">
        <f>IFERROR(VLOOKUP(Incoming_Data[[#This Row],[Object ID]],SP_Data[#All],2,FALSE),"")</f>
        <v/>
      </c>
      <c r="O3134" s="36" t="str">
        <f>IFERROR(VLOOKUP(Incoming_Data[[#This Row],[Object ID]],Finalized_Data[#All],2,FALSE),"")</f>
        <v/>
      </c>
      <c r="P31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4" s="6">
        <f>IFERROR(DATE(YEAR(Incoming_Data[[#This Row],[Incoming Day]]),MONTH(Incoming_Data[[#This Row],[Incoming Day]]),1),"")</f>
        <v>41365</v>
      </c>
      <c r="R3134" s="3">
        <f>DATE(YEAR(Incoming_Data[[#This Row],[Incoming Day]]),1,1)</f>
        <v>41275</v>
      </c>
      <c r="S3134" s="6" t="str">
        <f>IFERROR(DATE(YEAR(Incoming_Data[[#This Row],[Completed Day]]),MONTH(Incoming_Data[[#This Row],[Completed Day]]),1),"")</f>
        <v/>
      </c>
      <c r="T3134" s="6" t="str">
        <f>IFERROR(DATE(YEAR(Incoming_Data[[#This Row],[Confirmed Day]]),MONTH(Incoming_Data[[#This Row],[Confirmed Day]]),1),"")</f>
        <v/>
      </c>
      <c r="U3134" s="12">
        <f>IF(ISNUMBER(Incoming_Data[[#This Row],[Completed Day]]),1,0)</f>
        <v>0</v>
      </c>
      <c r="V3134" s="12">
        <f>IF(ISNUMBER(Incoming_Data[[#This Row],[Confirmed Day]]),1,0)</f>
        <v>0</v>
      </c>
    </row>
    <row r="3135" spans="2:22" x14ac:dyDescent="0.25">
      <c r="B3135" s="37" t="s">
        <v>12726</v>
      </c>
      <c r="C3135" s="37" t="s">
        <v>12727</v>
      </c>
      <c r="D3135" s="37" t="s">
        <v>12727</v>
      </c>
      <c r="E3135" s="37" t="s">
        <v>13232</v>
      </c>
      <c r="F3135" s="37" t="s">
        <v>12783</v>
      </c>
      <c r="G3135" s="36">
        <v>41381</v>
      </c>
      <c r="H3135" s="36">
        <v>41381</v>
      </c>
      <c r="I3135" s="12">
        <v>3</v>
      </c>
      <c r="J3135" s="12">
        <v>3</v>
      </c>
      <c r="K3135" s="12">
        <v>3</v>
      </c>
      <c r="L3135" s="37" t="s">
        <v>10596</v>
      </c>
      <c r="M3135" s="37" t="str">
        <f>VLOOKUP(LEFT(Incoming_Data[[#This Row],[Object ID]],1),Lookup[#All],2,FALSE)</f>
        <v>Service Request</v>
      </c>
      <c r="N3135" s="36" t="str">
        <f>IFERROR(VLOOKUP(Incoming_Data[[#This Row],[Object ID]],SP_Data[#All],2,FALSE),"")</f>
        <v/>
      </c>
      <c r="O3135" s="36" t="str">
        <f>IFERROR(VLOOKUP(Incoming_Data[[#This Row],[Object ID]],Finalized_Data[#All],2,FALSE),"")</f>
        <v/>
      </c>
      <c r="P31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5" s="6">
        <f>IFERROR(DATE(YEAR(Incoming_Data[[#This Row],[Incoming Day]]),MONTH(Incoming_Data[[#This Row],[Incoming Day]]),1),"")</f>
        <v>41365</v>
      </c>
      <c r="R3135" s="3">
        <f>DATE(YEAR(Incoming_Data[[#This Row],[Incoming Day]]),1,1)</f>
        <v>41275</v>
      </c>
      <c r="S3135" s="6" t="str">
        <f>IFERROR(DATE(YEAR(Incoming_Data[[#This Row],[Completed Day]]),MONTH(Incoming_Data[[#This Row],[Completed Day]]),1),"")</f>
        <v/>
      </c>
      <c r="T3135" s="6" t="str">
        <f>IFERROR(DATE(YEAR(Incoming_Data[[#This Row],[Confirmed Day]]),MONTH(Incoming_Data[[#This Row],[Confirmed Day]]),1),"")</f>
        <v/>
      </c>
      <c r="U3135" s="12">
        <f>IF(ISNUMBER(Incoming_Data[[#This Row],[Completed Day]]),1,0)</f>
        <v>0</v>
      </c>
      <c r="V3135" s="12">
        <f>IF(ISNUMBER(Incoming_Data[[#This Row],[Confirmed Day]]),1,0)</f>
        <v>0</v>
      </c>
    </row>
    <row r="3136" spans="2:22" x14ac:dyDescent="0.25">
      <c r="B3136" s="37" t="s">
        <v>12726</v>
      </c>
      <c r="C3136" s="37" t="s">
        <v>12727</v>
      </c>
      <c r="D3136" s="37" t="s">
        <v>12727</v>
      </c>
      <c r="E3136" s="37" t="s">
        <v>13233</v>
      </c>
      <c r="F3136" s="37" t="s">
        <v>12784</v>
      </c>
      <c r="G3136" s="36">
        <v>41382</v>
      </c>
      <c r="H3136" s="36">
        <v>41382</v>
      </c>
      <c r="I3136" s="12">
        <v>3</v>
      </c>
      <c r="J3136" s="12">
        <v>3</v>
      </c>
      <c r="K3136" s="12">
        <v>3</v>
      </c>
      <c r="L3136" s="37" t="s">
        <v>10596</v>
      </c>
      <c r="M3136" s="37" t="str">
        <f>VLOOKUP(LEFT(Incoming_Data[[#This Row],[Object ID]],1),Lookup[#All],2,FALSE)</f>
        <v>Service Request</v>
      </c>
      <c r="N3136" s="36" t="str">
        <f>IFERROR(VLOOKUP(Incoming_Data[[#This Row],[Object ID]],SP_Data[#All],2,FALSE),"")</f>
        <v/>
      </c>
      <c r="O3136" s="36" t="str">
        <f>IFERROR(VLOOKUP(Incoming_Data[[#This Row],[Object ID]],Finalized_Data[#All],2,FALSE),"")</f>
        <v/>
      </c>
      <c r="P31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6" s="6">
        <f>IFERROR(DATE(YEAR(Incoming_Data[[#This Row],[Incoming Day]]),MONTH(Incoming_Data[[#This Row],[Incoming Day]]),1),"")</f>
        <v>41365</v>
      </c>
      <c r="R3136" s="3">
        <f>DATE(YEAR(Incoming_Data[[#This Row],[Incoming Day]]),1,1)</f>
        <v>41275</v>
      </c>
      <c r="S3136" s="6" t="str">
        <f>IFERROR(DATE(YEAR(Incoming_Data[[#This Row],[Completed Day]]),MONTH(Incoming_Data[[#This Row],[Completed Day]]),1),"")</f>
        <v/>
      </c>
      <c r="T3136" s="6" t="str">
        <f>IFERROR(DATE(YEAR(Incoming_Data[[#This Row],[Confirmed Day]]),MONTH(Incoming_Data[[#This Row],[Confirmed Day]]),1),"")</f>
        <v/>
      </c>
      <c r="U3136" s="12">
        <f>IF(ISNUMBER(Incoming_Data[[#This Row],[Completed Day]]),1,0)</f>
        <v>0</v>
      </c>
      <c r="V3136" s="12">
        <f>IF(ISNUMBER(Incoming_Data[[#This Row],[Confirmed Day]]),1,0)</f>
        <v>0</v>
      </c>
    </row>
    <row r="3137" spans="2:22" x14ac:dyDescent="0.25">
      <c r="B3137" s="37" t="s">
        <v>12726</v>
      </c>
      <c r="C3137" s="37" t="s">
        <v>12727</v>
      </c>
      <c r="D3137" s="37" t="s">
        <v>12727</v>
      </c>
      <c r="E3137" s="37" t="s">
        <v>13234</v>
      </c>
      <c r="F3137" s="37" t="s">
        <v>12785</v>
      </c>
      <c r="G3137" s="36">
        <v>41382</v>
      </c>
      <c r="H3137" s="36">
        <v>41382</v>
      </c>
      <c r="I3137" s="12">
        <v>1</v>
      </c>
      <c r="J3137" s="12">
        <v>3</v>
      </c>
      <c r="K3137" s="12">
        <v>3</v>
      </c>
      <c r="L3137" s="37" t="s">
        <v>10596</v>
      </c>
      <c r="M3137" s="37" t="str">
        <f>VLOOKUP(LEFT(Incoming_Data[[#This Row],[Object ID]],1),Lookup[#All],2,FALSE)</f>
        <v>Service Request</v>
      </c>
      <c r="N3137" s="36" t="str">
        <f>IFERROR(VLOOKUP(Incoming_Data[[#This Row],[Object ID]],SP_Data[#All],2,FALSE),"")</f>
        <v/>
      </c>
      <c r="O3137" s="36" t="str">
        <f>IFERROR(VLOOKUP(Incoming_Data[[#This Row],[Object ID]],Finalized_Data[#All],2,FALSE),"")</f>
        <v/>
      </c>
      <c r="P31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7" s="6">
        <f>IFERROR(DATE(YEAR(Incoming_Data[[#This Row],[Incoming Day]]),MONTH(Incoming_Data[[#This Row],[Incoming Day]]),1),"")</f>
        <v>41365</v>
      </c>
      <c r="R3137" s="3">
        <f>DATE(YEAR(Incoming_Data[[#This Row],[Incoming Day]]),1,1)</f>
        <v>41275</v>
      </c>
      <c r="S3137" s="6" t="str">
        <f>IFERROR(DATE(YEAR(Incoming_Data[[#This Row],[Completed Day]]),MONTH(Incoming_Data[[#This Row],[Completed Day]]),1),"")</f>
        <v/>
      </c>
      <c r="T3137" s="6" t="str">
        <f>IFERROR(DATE(YEAR(Incoming_Data[[#This Row],[Confirmed Day]]),MONTH(Incoming_Data[[#This Row],[Confirmed Day]]),1),"")</f>
        <v/>
      </c>
      <c r="U3137" s="12">
        <f>IF(ISNUMBER(Incoming_Data[[#This Row],[Completed Day]]),1,0)</f>
        <v>0</v>
      </c>
      <c r="V3137" s="12">
        <f>IF(ISNUMBER(Incoming_Data[[#This Row],[Confirmed Day]]),1,0)</f>
        <v>0</v>
      </c>
    </row>
    <row r="3138" spans="2:22" x14ac:dyDescent="0.25">
      <c r="B3138" s="37" t="s">
        <v>12726</v>
      </c>
      <c r="C3138" s="37" t="s">
        <v>12727</v>
      </c>
      <c r="D3138" s="37" t="s">
        <v>12727</v>
      </c>
      <c r="E3138" s="37" t="s">
        <v>13235</v>
      </c>
      <c r="F3138" s="37" t="s">
        <v>12786</v>
      </c>
      <c r="G3138" s="36">
        <v>41382</v>
      </c>
      <c r="H3138" s="36">
        <v>41382</v>
      </c>
      <c r="I3138" s="12">
        <v>3</v>
      </c>
      <c r="J3138" s="12">
        <v>4</v>
      </c>
      <c r="K3138" s="12">
        <v>4</v>
      </c>
      <c r="L3138" s="37" t="s">
        <v>10596</v>
      </c>
      <c r="M3138" s="37" t="str">
        <f>VLOOKUP(LEFT(Incoming_Data[[#This Row],[Object ID]],1),Lookup[#All],2,FALSE)</f>
        <v>Service Request</v>
      </c>
      <c r="N3138" s="36" t="str">
        <f>IFERROR(VLOOKUP(Incoming_Data[[#This Row],[Object ID]],SP_Data[#All],2,FALSE),"")</f>
        <v/>
      </c>
      <c r="O3138" s="36" t="str">
        <f>IFERROR(VLOOKUP(Incoming_Data[[#This Row],[Object ID]],Finalized_Data[#All],2,FALSE),"")</f>
        <v/>
      </c>
      <c r="P31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8" s="6">
        <f>IFERROR(DATE(YEAR(Incoming_Data[[#This Row],[Incoming Day]]),MONTH(Incoming_Data[[#This Row],[Incoming Day]]),1),"")</f>
        <v>41365</v>
      </c>
      <c r="R3138" s="3">
        <f>DATE(YEAR(Incoming_Data[[#This Row],[Incoming Day]]),1,1)</f>
        <v>41275</v>
      </c>
      <c r="S3138" s="6" t="str">
        <f>IFERROR(DATE(YEAR(Incoming_Data[[#This Row],[Completed Day]]),MONTH(Incoming_Data[[#This Row],[Completed Day]]),1),"")</f>
        <v/>
      </c>
      <c r="T3138" s="6" t="str">
        <f>IFERROR(DATE(YEAR(Incoming_Data[[#This Row],[Confirmed Day]]),MONTH(Incoming_Data[[#This Row],[Confirmed Day]]),1),"")</f>
        <v/>
      </c>
      <c r="U3138" s="12">
        <f>IF(ISNUMBER(Incoming_Data[[#This Row],[Completed Day]]),1,0)</f>
        <v>0</v>
      </c>
      <c r="V3138" s="12">
        <f>IF(ISNUMBER(Incoming_Data[[#This Row],[Confirmed Day]]),1,0)</f>
        <v>0</v>
      </c>
    </row>
    <row r="3139" spans="2:22" x14ac:dyDescent="0.25">
      <c r="B3139" s="37" t="s">
        <v>12726</v>
      </c>
      <c r="C3139" s="37" t="s">
        <v>12727</v>
      </c>
      <c r="D3139" s="37" t="s">
        <v>12727</v>
      </c>
      <c r="E3139" s="37" t="s">
        <v>13236</v>
      </c>
      <c r="F3139" s="37" t="s">
        <v>1600</v>
      </c>
      <c r="G3139" s="36">
        <v>41382</v>
      </c>
      <c r="H3139" s="36">
        <v>41382</v>
      </c>
      <c r="I3139" s="12">
        <v>3</v>
      </c>
      <c r="J3139" s="12">
        <v>3</v>
      </c>
      <c r="K3139" s="12">
        <v>3</v>
      </c>
      <c r="L3139" s="37" t="s">
        <v>10596</v>
      </c>
      <c r="M3139" s="37" t="str">
        <f>VLOOKUP(LEFT(Incoming_Data[[#This Row],[Object ID]],1),Lookup[#All],2,FALSE)</f>
        <v>Service Request</v>
      </c>
      <c r="N3139" s="36" t="str">
        <f>IFERROR(VLOOKUP(Incoming_Data[[#This Row],[Object ID]],SP_Data[#All],2,FALSE),"")</f>
        <v/>
      </c>
      <c r="O3139" s="36" t="str">
        <f>IFERROR(VLOOKUP(Incoming_Data[[#This Row],[Object ID]],Finalized_Data[#All],2,FALSE),"")</f>
        <v/>
      </c>
      <c r="P31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39" s="6">
        <f>IFERROR(DATE(YEAR(Incoming_Data[[#This Row],[Incoming Day]]),MONTH(Incoming_Data[[#This Row],[Incoming Day]]),1),"")</f>
        <v>41365</v>
      </c>
      <c r="R3139" s="3">
        <f>DATE(YEAR(Incoming_Data[[#This Row],[Incoming Day]]),1,1)</f>
        <v>41275</v>
      </c>
      <c r="S3139" s="6" t="str">
        <f>IFERROR(DATE(YEAR(Incoming_Data[[#This Row],[Completed Day]]),MONTH(Incoming_Data[[#This Row],[Completed Day]]),1),"")</f>
        <v/>
      </c>
      <c r="T3139" s="6" t="str">
        <f>IFERROR(DATE(YEAR(Incoming_Data[[#This Row],[Confirmed Day]]),MONTH(Incoming_Data[[#This Row],[Confirmed Day]]),1),"")</f>
        <v/>
      </c>
      <c r="U3139" s="12">
        <f>IF(ISNUMBER(Incoming_Data[[#This Row],[Completed Day]]),1,0)</f>
        <v>0</v>
      </c>
      <c r="V3139" s="12">
        <f>IF(ISNUMBER(Incoming_Data[[#This Row],[Confirmed Day]]),1,0)</f>
        <v>0</v>
      </c>
    </row>
    <row r="3140" spans="2:22" x14ac:dyDescent="0.25">
      <c r="B3140" s="37" t="s">
        <v>12726</v>
      </c>
      <c r="C3140" s="37" t="s">
        <v>12727</v>
      </c>
      <c r="D3140" s="37" t="s">
        <v>12727</v>
      </c>
      <c r="E3140" s="37" t="s">
        <v>13237</v>
      </c>
      <c r="F3140" s="37" t="s">
        <v>12787</v>
      </c>
      <c r="G3140" s="36">
        <v>41383</v>
      </c>
      <c r="H3140" s="36">
        <v>41383</v>
      </c>
      <c r="I3140" s="12">
        <v>3</v>
      </c>
      <c r="J3140" s="12">
        <v>3</v>
      </c>
      <c r="K3140" s="12">
        <v>3</v>
      </c>
      <c r="L3140" s="37" t="s">
        <v>10596</v>
      </c>
      <c r="M3140" s="37" t="str">
        <f>VLOOKUP(LEFT(Incoming_Data[[#This Row],[Object ID]],1),Lookup[#All],2,FALSE)</f>
        <v>Service Request</v>
      </c>
      <c r="N3140" s="36" t="str">
        <f>IFERROR(VLOOKUP(Incoming_Data[[#This Row],[Object ID]],SP_Data[#All],2,FALSE),"")</f>
        <v/>
      </c>
      <c r="O3140" s="36" t="str">
        <f>IFERROR(VLOOKUP(Incoming_Data[[#This Row],[Object ID]],Finalized_Data[#All],2,FALSE),"")</f>
        <v/>
      </c>
      <c r="P31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0" s="6">
        <f>IFERROR(DATE(YEAR(Incoming_Data[[#This Row],[Incoming Day]]),MONTH(Incoming_Data[[#This Row],[Incoming Day]]),1),"")</f>
        <v>41365</v>
      </c>
      <c r="R3140" s="3">
        <f>DATE(YEAR(Incoming_Data[[#This Row],[Incoming Day]]),1,1)</f>
        <v>41275</v>
      </c>
      <c r="S3140" s="6" t="str">
        <f>IFERROR(DATE(YEAR(Incoming_Data[[#This Row],[Completed Day]]),MONTH(Incoming_Data[[#This Row],[Completed Day]]),1),"")</f>
        <v/>
      </c>
      <c r="T3140" s="6" t="str">
        <f>IFERROR(DATE(YEAR(Incoming_Data[[#This Row],[Confirmed Day]]),MONTH(Incoming_Data[[#This Row],[Confirmed Day]]),1),"")</f>
        <v/>
      </c>
      <c r="U3140" s="12">
        <f>IF(ISNUMBER(Incoming_Data[[#This Row],[Completed Day]]),1,0)</f>
        <v>0</v>
      </c>
      <c r="V3140" s="12">
        <f>IF(ISNUMBER(Incoming_Data[[#This Row],[Confirmed Day]]),1,0)</f>
        <v>0</v>
      </c>
    </row>
    <row r="3141" spans="2:22" x14ac:dyDescent="0.25">
      <c r="B3141" s="37" t="s">
        <v>12726</v>
      </c>
      <c r="C3141" s="37" t="s">
        <v>12727</v>
      </c>
      <c r="D3141" s="37" t="s">
        <v>12727</v>
      </c>
      <c r="E3141" s="37" t="s">
        <v>13238</v>
      </c>
      <c r="F3141" s="37" t="s">
        <v>12788</v>
      </c>
      <c r="G3141" s="36">
        <v>41383</v>
      </c>
      <c r="H3141" s="36">
        <v>41383</v>
      </c>
      <c r="I3141" s="12">
        <v>3</v>
      </c>
      <c r="J3141" s="12" t="s">
        <v>10596</v>
      </c>
      <c r="K3141" s="12" t="s">
        <v>10596</v>
      </c>
      <c r="L3141" s="37" t="s">
        <v>10596</v>
      </c>
      <c r="M3141" s="37" t="str">
        <f>VLOOKUP(LEFT(Incoming_Data[[#This Row],[Object ID]],1),Lookup[#All],2,FALSE)</f>
        <v>Service Request</v>
      </c>
      <c r="N3141" s="36" t="str">
        <f>IFERROR(VLOOKUP(Incoming_Data[[#This Row],[Object ID]],SP_Data[#All],2,FALSE),"")</f>
        <v/>
      </c>
      <c r="O3141" s="36" t="str">
        <f>IFERROR(VLOOKUP(Incoming_Data[[#This Row],[Object ID]],Finalized_Data[#All],2,FALSE),"")</f>
        <v/>
      </c>
      <c r="P31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1" s="6">
        <f>IFERROR(DATE(YEAR(Incoming_Data[[#This Row],[Incoming Day]]),MONTH(Incoming_Data[[#This Row],[Incoming Day]]),1),"")</f>
        <v>41365</v>
      </c>
      <c r="R3141" s="3">
        <f>DATE(YEAR(Incoming_Data[[#This Row],[Incoming Day]]),1,1)</f>
        <v>41275</v>
      </c>
      <c r="S3141" s="6" t="str">
        <f>IFERROR(DATE(YEAR(Incoming_Data[[#This Row],[Completed Day]]),MONTH(Incoming_Data[[#This Row],[Completed Day]]),1),"")</f>
        <v/>
      </c>
      <c r="T3141" s="6" t="str">
        <f>IFERROR(DATE(YEAR(Incoming_Data[[#This Row],[Confirmed Day]]),MONTH(Incoming_Data[[#This Row],[Confirmed Day]]),1),"")</f>
        <v/>
      </c>
      <c r="U3141" s="12">
        <f>IF(ISNUMBER(Incoming_Data[[#This Row],[Completed Day]]),1,0)</f>
        <v>0</v>
      </c>
      <c r="V3141" s="12">
        <f>IF(ISNUMBER(Incoming_Data[[#This Row],[Confirmed Day]]),1,0)</f>
        <v>0</v>
      </c>
    </row>
    <row r="3142" spans="2:22" x14ac:dyDescent="0.25">
      <c r="B3142" s="37" t="s">
        <v>12726</v>
      </c>
      <c r="C3142" s="37" t="s">
        <v>12727</v>
      </c>
      <c r="D3142" s="37" t="s">
        <v>12727</v>
      </c>
      <c r="E3142" s="37" t="s">
        <v>13239</v>
      </c>
      <c r="F3142" s="37" t="s">
        <v>12789</v>
      </c>
      <c r="G3142" s="36">
        <v>41383</v>
      </c>
      <c r="H3142" s="36">
        <v>41383</v>
      </c>
      <c r="I3142" s="12">
        <v>2</v>
      </c>
      <c r="J3142" s="12">
        <v>3</v>
      </c>
      <c r="K3142" s="12">
        <v>3</v>
      </c>
      <c r="L3142" s="37" t="s">
        <v>10596</v>
      </c>
      <c r="M3142" s="37" t="str">
        <f>VLOOKUP(LEFT(Incoming_Data[[#This Row],[Object ID]],1),Lookup[#All],2,FALSE)</f>
        <v>Service Request</v>
      </c>
      <c r="N3142" s="36" t="str">
        <f>IFERROR(VLOOKUP(Incoming_Data[[#This Row],[Object ID]],SP_Data[#All],2,FALSE),"")</f>
        <v/>
      </c>
      <c r="O3142" s="36" t="str">
        <f>IFERROR(VLOOKUP(Incoming_Data[[#This Row],[Object ID]],Finalized_Data[#All],2,FALSE),"")</f>
        <v/>
      </c>
      <c r="P31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2" s="6">
        <f>IFERROR(DATE(YEAR(Incoming_Data[[#This Row],[Incoming Day]]),MONTH(Incoming_Data[[#This Row],[Incoming Day]]),1),"")</f>
        <v>41365</v>
      </c>
      <c r="R3142" s="3">
        <f>DATE(YEAR(Incoming_Data[[#This Row],[Incoming Day]]),1,1)</f>
        <v>41275</v>
      </c>
      <c r="S3142" s="6" t="str">
        <f>IFERROR(DATE(YEAR(Incoming_Data[[#This Row],[Completed Day]]),MONTH(Incoming_Data[[#This Row],[Completed Day]]),1),"")</f>
        <v/>
      </c>
      <c r="T3142" s="6" t="str">
        <f>IFERROR(DATE(YEAR(Incoming_Data[[#This Row],[Confirmed Day]]),MONTH(Incoming_Data[[#This Row],[Confirmed Day]]),1),"")</f>
        <v/>
      </c>
      <c r="U3142" s="12">
        <f>IF(ISNUMBER(Incoming_Data[[#This Row],[Completed Day]]),1,0)</f>
        <v>0</v>
      </c>
      <c r="V3142" s="12">
        <f>IF(ISNUMBER(Incoming_Data[[#This Row],[Confirmed Day]]),1,0)</f>
        <v>0</v>
      </c>
    </row>
    <row r="3143" spans="2:22" x14ac:dyDescent="0.25">
      <c r="B3143" s="37" t="s">
        <v>12726</v>
      </c>
      <c r="C3143" s="37" t="s">
        <v>12727</v>
      </c>
      <c r="D3143" s="37" t="s">
        <v>12727</v>
      </c>
      <c r="E3143" s="37" t="s">
        <v>13240</v>
      </c>
      <c r="F3143" s="37" t="s">
        <v>12790</v>
      </c>
      <c r="G3143" s="36">
        <v>41386</v>
      </c>
      <c r="H3143" s="36">
        <v>41386</v>
      </c>
      <c r="I3143" s="12">
        <v>2</v>
      </c>
      <c r="J3143" s="12">
        <v>3</v>
      </c>
      <c r="K3143" s="12">
        <v>3</v>
      </c>
      <c r="L3143" s="37" t="s">
        <v>10596</v>
      </c>
      <c r="M3143" s="37" t="str">
        <f>VLOOKUP(LEFT(Incoming_Data[[#This Row],[Object ID]],1),Lookup[#All],2,FALSE)</f>
        <v>Service Request</v>
      </c>
      <c r="N3143" s="36" t="str">
        <f>IFERROR(VLOOKUP(Incoming_Data[[#This Row],[Object ID]],SP_Data[#All],2,FALSE),"")</f>
        <v/>
      </c>
      <c r="O3143" s="36" t="str">
        <f>IFERROR(VLOOKUP(Incoming_Data[[#This Row],[Object ID]],Finalized_Data[#All],2,FALSE),"")</f>
        <v/>
      </c>
      <c r="P31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3" s="6">
        <f>IFERROR(DATE(YEAR(Incoming_Data[[#This Row],[Incoming Day]]),MONTH(Incoming_Data[[#This Row],[Incoming Day]]),1),"")</f>
        <v>41365</v>
      </c>
      <c r="R3143" s="3">
        <f>DATE(YEAR(Incoming_Data[[#This Row],[Incoming Day]]),1,1)</f>
        <v>41275</v>
      </c>
      <c r="S3143" s="6" t="str">
        <f>IFERROR(DATE(YEAR(Incoming_Data[[#This Row],[Completed Day]]),MONTH(Incoming_Data[[#This Row],[Completed Day]]),1),"")</f>
        <v/>
      </c>
      <c r="T3143" s="6" t="str">
        <f>IFERROR(DATE(YEAR(Incoming_Data[[#This Row],[Confirmed Day]]),MONTH(Incoming_Data[[#This Row],[Confirmed Day]]),1),"")</f>
        <v/>
      </c>
      <c r="U3143" s="12">
        <f>IF(ISNUMBER(Incoming_Data[[#This Row],[Completed Day]]),1,0)</f>
        <v>0</v>
      </c>
      <c r="V3143" s="12">
        <f>IF(ISNUMBER(Incoming_Data[[#This Row],[Confirmed Day]]),1,0)</f>
        <v>0</v>
      </c>
    </row>
    <row r="3144" spans="2:22" x14ac:dyDescent="0.25">
      <c r="B3144" s="37" t="s">
        <v>12726</v>
      </c>
      <c r="C3144" s="37" t="s">
        <v>12727</v>
      </c>
      <c r="D3144" s="37" t="s">
        <v>12727</v>
      </c>
      <c r="E3144" s="37" t="s">
        <v>13241</v>
      </c>
      <c r="F3144" s="37" t="s">
        <v>12791</v>
      </c>
      <c r="G3144" s="36">
        <v>41387</v>
      </c>
      <c r="H3144" s="36">
        <v>41387</v>
      </c>
      <c r="I3144" s="12">
        <v>1</v>
      </c>
      <c r="J3144" s="12">
        <v>2</v>
      </c>
      <c r="K3144" s="12">
        <v>2</v>
      </c>
      <c r="L3144" s="37" t="s">
        <v>10596</v>
      </c>
      <c r="M3144" s="37" t="str">
        <f>VLOOKUP(LEFT(Incoming_Data[[#This Row],[Object ID]],1),Lookup[#All],2,FALSE)</f>
        <v>Service Request</v>
      </c>
      <c r="N3144" s="36" t="str">
        <f>IFERROR(VLOOKUP(Incoming_Data[[#This Row],[Object ID]],SP_Data[#All],2,FALSE),"")</f>
        <v/>
      </c>
      <c r="O3144" s="36" t="str">
        <f>IFERROR(VLOOKUP(Incoming_Data[[#This Row],[Object ID]],Finalized_Data[#All],2,FALSE),"")</f>
        <v/>
      </c>
      <c r="P31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4" s="6">
        <f>IFERROR(DATE(YEAR(Incoming_Data[[#This Row],[Incoming Day]]),MONTH(Incoming_Data[[#This Row],[Incoming Day]]),1),"")</f>
        <v>41365</v>
      </c>
      <c r="R3144" s="3">
        <f>DATE(YEAR(Incoming_Data[[#This Row],[Incoming Day]]),1,1)</f>
        <v>41275</v>
      </c>
      <c r="S3144" s="6" t="str">
        <f>IFERROR(DATE(YEAR(Incoming_Data[[#This Row],[Completed Day]]),MONTH(Incoming_Data[[#This Row],[Completed Day]]),1),"")</f>
        <v/>
      </c>
      <c r="T3144" s="6" t="str">
        <f>IFERROR(DATE(YEAR(Incoming_Data[[#This Row],[Confirmed Day]]),MONTH(Incoming_Data[[#This Row],[Confirmed Day]]),1),"")</f>
        <v/>
      </c>
      <c r="U3144" s="12">
        <f>IF(ISNUMBER(Incoming_Data[[#This Row],[Completed Day]]),1,0)</f>
        <v>0</v>
      </c>
      <c r="V3144" s="12">
        <f>IF(ISNUMBER(Incoming_Data[[#This Row],[Confirmed Day]]),1,0)</f>
        <v>0</v>
      </c>
    </row>
    <row r="3145" spans="2:22" x14ac:dyDescent="0.25">
      <c r="B3145" s="37" t="s">
        <v>12726</v>
      </c>
      <c r="C3145" s="37" t="s">
        <v>12727</v>
      </c>
      <c r="D3145" s="37" t="s">
        <v>12727</v>
      </c>
      <c r="E3145" s="37" t="s">
        <v>13242</v>
      </c>
      <c r="F3145" s="37" t="s">
        <v>12792</v>
      </c>
      <c r="G3145" s="36">
        <v>41387</v>
      </c>
      <c r="H3145" s="36">
        <v>41387</v>
      </c>
      <c r="I3145" s="12">
        <v>3</v>
      </c>
      <c r="J3145" s="12">
        <v>3</v>
      </c>
      <c r="K3145" s="12">
        <v>3</v>
      </c>
      <c r="L3145" s="37" t="s">
        <v>10596</v>
      </c>
      <c r="M3145" s="37" t="str">
        <f>VLOOKUP(LEFT(Incoming_Data[[#This Row],[Object ID]],1),Lookup[#All],2,FALSE)</f>
        <v>Service Request</v>
      </c>
      <c r="N3145" s="36" t="str">
        <f>IFERROR(VLOOKUP(Incoming_Data[[#This Row],[Object ID]],SP_Data[#All],2,FALSE),"")</f>
        <v/>
      </c>
      <c r="O3145" s="36" t="str">
        <f>IFERROR(VLOOKUP(Incoming_Data[[#This Row],[Object ID]],Finalized_Data[#All],2,FALSE),"")</f>
        <v/>
      </c>
      <c r="P31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5" s="6">
        <f>IFERROR(DATE(YEAR(Incoming_Data[[#This Row],[Incoming Day]]),MONTH(Incoming_Data[[#This Row],[Incoming Day]]),1),"")</f>
        <v>41365</v>
      </c>
      <c r="R3145" s="3">
        <f>DATE(YEAR(Incoming_Data[[#This Row],[Incoming Day]]),1,1)</f>
        <v>41275</v>
      </c>
      <c r="S3145" s="6" t="str">
        <f>IFERROR(DATE(YEAR(Incoming_Data[[#This Row],[Completed Day]]),MONTH(Incoming_Data[[#This Row],[Completed Day]]),1),"")</f>
        <v/>
      </c>
      <c r="T3145" s="6" t="str">
        <f>IFERROR(DATE(YEAR(Incoming_Data[[#This Row],[Confirmed Day]]),MONTH(Incoming_Data[[#This Row],[Confirmed Day]]),1),"")</f>
        <v/>
      </c>
      <c r="U3145" s="12">
        <f>IF(ISNUMBER(Incoming_Data[[#This Row],[Completed Day]]),1,0)</f>
        <v>0</v>
      </c>
      <c r="V3145" s="12">
        <f>IF(ISNUMBER(Incoming_Data[[#This Row],[Confirmed Day]]),1,0)</f>
        <v>0</v>
      </c>
    </row>
    <row r="3146" spans="2:22" x14ac:dyDescent="0.25">
      <c r="B3146" s="37" t="s">
        <v>12726</v>
      </c>
      <c r="C3146" s="37" t="s">
        <v>12727</v>
      </c>
      <c r="D3146" s="37" t="s">
        <v>12727</v>
      </c>
      <c r="E3146" s="37" t="s">
        <v>13243</v>
      </c>
      <c r="F3146" s="37" t="s">
        <v>12793</v>
      </c>
      <c r="G3146" s="36">
        <v>41388</v>
      </c>
      <c r="H3146" s="36">
        <v>41388</v>
      </c>
      <c r="I3146" s="12">
        <v>3</v>
      </c>
      <c r="J3146" s="12">
        <v>3</v>
      </c>
      <c r="K3146" s="12">
        <v>3</v>
      </c>
      <c r="L3146" s="37" t="s">
        <v>10596</v>
      </c>
      <c r="M3146" s="37" t="str">
        <f>VLOOKUP(LEFT(Incoming_Data[[#This Row],[Object ID]],1),Lookup[#All],2,FALSE)</f>
        <v>Service Request</v>
      </c>
      <c r="N3146" s="36" t="str">
        <f>IFERROR(VLOOKUP(Incoming_Data[[#This Row],[Object ID]],SP_Data[#All],2,FALSE),"")</f>
        <v/>
      </c>
      <c r="O3146" s="36" t="str">
        <f>IFERROR(VLOOKUP(Incoming_Data[[#This Row],[Object ID]],Finalized_Data[#All],2,FALSE),"")</f>
        <v/>
      </c>
      <c r="P31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6" s="6">
        <f>IFERROR(DATE(YEAR(Incoming_Data[[#This Row],[Incoming Day]]),MONTH(Incoming_Data[[#This Row],[Incoming Day]]),1),"")</f>
        <v>41365</v>
      </c>
      <c r="R3146" s="3">
        <f>DATE(YEAR(Incoming_Data[[#This Row],[Incoming Day]]),1,1)</f>
        <v>41275</v>
      </c>
      <c r="S3146" s="6" t="str">
        <f>IFERROR(DATE(YEAR(Incoming_Data[[#This Row],[Completed Day]]),MONTH(Incoming_Data[[#This Row],[Completed Day]]),1),"")</f>
        <v/>
      </c>
      <c r="T3146" s="6" t="str">
        <f>IFERROR(DATE(YEAR(Incoming_Data[[#This Row],[Confirmed Day]]),MONTH(Incoming_Data[[#This Row],[Confirmed Day]]),1),"")</f>
        <v/>
      </c>
      <c r="U3146" s="12">
        <f>IF(ISNUMBER(Incoming_Data[[#This Row],[Completed Day]]),1,0)</f>
        <v>0</v>
      </c>
      <c r="V3146" s="12">
        <f>IF(ISNUMBER(Incoming_Data[[#This Row],[Confirmed Day]]),1,0)</f>
        <v>0</v>
      </c>
    </row>
    <row r="3147" spans="2:22" x14ac:dyDescent="0.25">
      <c r="B3147" s="37" t="s">
        <v>12726</v>
      </c>
      <c r="C3147" s="37" t="s">
        <v>12727</v>
      </c>
      <c r="D3147" s="37" t="s">
        <v>12727</v>
      </c>
      <c r="E3147" s="37" t="s">
        <v>13244</v>
      </c>
      <c r="F3147" s="37" t="s">
        <v>12794</v>
      </c>
      <c r="G3147" s="36">
        <v>41388</v>
      </c>
      <c r="H3147" s="36">
        <v>41388</v>
      </c>
      <c r="I3147" s="12">
        <v>3</v>
      </c>
      <c r="J3147" s="12">
        <v>3</v>
      </c>
      <c r="K3147" s="12">
        <v>3</v>
      </c>
      <c r="L3147" s="37" t="s">
        <v>10596</v>
      </c>
      <c r="M3147" s="37" t="str">
        <f>VLOOKUP(LEFT(Incoming_Data[[#This Row],[Object ID]],1),Lookup[#All],2,FALSE)</f>
        <v>Service Request</v>
      </c>
      <c r="N3147" s="36" t="str">
        <f>IFERROR(VLOOKUP(Incoming_Data[[#This Row],[Object ID]],SP_Data[#All],2,FALSE),"")</f>
        <v/>
      </c>
      <c r="O3147" s="36" t="str">
        <f>IFERROR(VLOOKUP(Incoming_Data[[#This Row],[Object ID]],Finalized_Data[#All],2,FALSE),"")</f>
        <v/>
      </c>
      <c r="P31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7" s="6">
        <f>IFERROR(DATE(YEAR(Incoming_Data[[#This Row],[Incoming Day]]),MONTH(Incoming_Data[[#This Row],[Incoming Day]]),1),"")</f>
        <v>41365</v>
      </c>
      <c r="R3147" s="3">
        <f>DATE(YEAR(Incoming_Data[[#This Row],[Incoming Day]]),1,1)</f>
        <v>41275</v>
      </c>
      <c r="S3147" s="6" t="str">
        <f>IFERROR(DATE(YEAR(Incoming_Data[[#This Row],[Completed Day]]),MONTH(Incoming_Data[[#This Row],[Completed Day]]),1),"")</f>
        <v/>
      </c>
      <c r="T3147" s="6" t="str">
        <f>IFERROR(DATE(YEAR(Incoming_Data[[#This Row],[Confirmed Day]]),MONTH(Incoming_Data[[#This Row],[Confirmed Day]]),1),"")</f>
        <v/>
      </c>
      <c r="U3147" s="12">
        <f>IF(ISNUMBER(Incoming_Data[[#This Row],[Completed Day]]),1,0)</f>
        <v>0</v>
      </c>
      <c r="V3147" s="12">
        <f>IF(ISNUMBER(Incoming_Data[[#This Row],[Confirmed Day]]),1,0)</f>
        <v>0</v>
      </c>
    </row>
    <row r="3148" spans="2:22" x14ac:dyDescent="0.25">
      <c r="B3148" s="37" t="s">
        <v>12726</v>
      </c>
      <c r="C3148" s="37" t="s">
        <v>12727</v>
      </c>
      <c r="D3148" s="37" t="s">
        <v>12727</v>
      </c>
      <c r="E3148" s="37" t="s">
        <v>13245</v>
      </c>
      <c r="F3148" s="37" t="s">
        <v>409</v>
      </c>
      <c r="G3148" s="36">
        <v>41388</v>
      </c>
      <c r="H3148" s="36">
        <v>41388</v>
      </c>
      <c r="I3148" s="12">
        <v>4</v>
      </c>
      <c r="J3148" s="12" t="s">
        <v>10596</v>
      </c>
      <c r="K3148" s="12" t="s">
        <v>10596</v>
      </c>
      <c r="L3148" s="37" t="s">
        <v>10596</v>
      </c>
      <c r="M3148" s="37" t="str">
        <f>VLOOKUP(LEFT(Incoming_Data[[#This Row],[Object ID]],1),Lookup[#All],2,FALSE)</f>
        <v>Service Request</v>
      </c>
      <c r="N3148" s="36" t="str">
        <f>IFERROR(VLOOKUP(Incoming_Data[[#This Row],[Object ID]],SP_Data[#All],2,FALSE),"")</f>
        <v/>
      </c>
      <c r="O3148" s="36" t="str">
        <f>IFERROR(VLOOKUP(Incoming_Data[[#This Row],[Object ID]],Finalized_Data[#All],2,FALSE),"")</f>
        <v/>
      </c>
      <c r="P31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8" s="6">
        <f>IFERROR(DATE(YEAR(Incoming_Data[[#This Row],[Incoming Day]]),MONTH(Incoming_Data[[#This Row],[Incoming Day]]),1),"")</f>
        <v>41365</v>
      </c>
      <c r="R3148" s="3">
        <f>DATE(YEAR(Incoming_Data[[#This Row],[Incoming Day]]),1,1)</f>
        <v>41275</v>
      </c>
      <c r="S3148" s="6" t="str">
        <f>IFERROR(DATE(YEAR(Incoming_Data[[#This Row],[Completed Day]]),MONTH(Incoming_Data[[#This Row],[Completed Day]]),1),"")</f>
        <v/>
      </c>
      <c r="T3148" s="6" t="str">
        <f>IFERROR(DATE(YEAR(Incoming_Data[[#This Row],[Confirmed Day]]),MONTH(Incoming_Data[[#This Row],[Confirmed Day]]),1),"")</f>
        <v/>
      </c>
      <c r="U3148" s="12">
        <f>IF(ISNUMBER(Incoming_Data[[#This Row],[Completed Day]]),1,0)</f>
        <v>0</v>
      </c>
      <c r="V3148" s="12">
        <f>IF(ISNUMBER(Incoming_Data[[#This Row],[Confirmed Day]]),1,0)</f>
        <v>0</v>
      </c>
    </row>
    <row r="3149" spans="2:22" x14ac:dyDescent="0.25">
      <c r="B3149" s="37" t="s">
        <v>12726</v>
      </c>
      <c r="C3149" s="37" t="s">
        <v>12727</v>
      </c>
      <c r="D3149" s="37" t="s">
        <v>12727</v>
      </c>
      <c r="E3149" s="37" t="s">
        <v>13246</v>
      </c>
      <c r="F3149" s="37" t="s">
        <v>409</v>
      </c>
      <c r="G3149" s="36">
        <v>41388</v>
      </c>
      <c r="H3149" s="36">
        <v>41388</v>
      </c>
      <c r="I3149" s="12">
        <v>3</v>
      </c>
      <c r="J3149" s="12">
        <v>4</v>
      </c>
      <c r="K3149" s="12">
        <v>4</v>
      </c>
      <c r="L3149" s="37" t="s">
        <v>10596</v>
      </c>
      <c r="M3149" s="37" t="str">
        <f>VLOOKUP(LEFT(Incoming_Data[[#This Row],[Object ID]],1),Lookup[#All],2,FALSE)</f>
        <v>Service Request</v>
      </c>
      <c r="N3149" s="36" t="str">
        <f>IFERROR(VLOOKUP(Incoming_Data[[#This Row],[Object ID]],SP_Data[#All],2,FALSE),"")</f>
        <v/>
      </c>
      <c r="O3149" s="36" t="str">
        <f>IFERROR(VLOOKUP(Incoming_Data[[#This Row],[Object ID]],Finalized_Data[#All],2,FALSE),"")</f>
        <v/>
      </c>
      <c r="P31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49" s="6">
        <f>IFERROR(DATE(YEAR(Incoming_Data[[#This Row],[Incoming Day]]),MONTH(Incoming_Data[[#This Row],[Incoming Day]]),1),"")</f>
        <v>41365</v>
      </c>
      <c r="R3149" s="3">
        <f>DATE(YEAR(Incoming_Data[[#This Row],[Incoming Day]]),1,1)</f>
        <v>41275</v>
      </c>
      <c r="S3149" s="6" t="str">
        <f>IFERROR(DATE(YEAR(Incoming_Data[[#This Row],[Completed Day]]),MONTH(Incoming_Data[[#This Row],[Completed Day]]),1),"")</f>
        <v/>
      </c>
      <c r="T3149" s="6" t="str">
        <f>IFERROR(DATE(YEAR(Incoming_Data[[#This Row],[Confirmed Day]]),MONTH(Incoming_Data[[#This Row],[Confirmed Day]]),1),"")</f>
        <v/>
      </c>
      <c r="U3149" s="12">
        <f>IF(ISNUMBER(Incoming_Data[[#This Row],[Completed Day]]),1,0)</f>
        <v>0</v>
      </c>
      <c r="V3149" s="12">
        <f>IF(ISNUMBER(Incoming_Data[[#This Row],[Confirmed Day]]),1,0)</f>
        <v>0</v>
      </c>
    </row>
    <row r="3150" spans="2:22" x14ac:dyDescent="0.25">
      <c r="B3150" s="37" t="s">
        <v>12726</v>
      </c>
      <c r="C3150" s="37" t="s">
        <v>12727</v>
      </c>
      <c r="D3150" s="37" t="s">
        <v>12727</v>
      </c>
      <c r="E3150" s="37" t="s">
        <v>13247</v>
      </c>
      <c r="F3150" s="37" t="s">
        <v>12795</v>
      </c>
      <c r="G3150" s="36">
        <v>41388</v>
      </c>
      <c r="H3150" s="36">
        <v>41388</v>
      </c>
      <c r="I3150" s="12">
        <v>3</v>
      </c>
      <c r="J3150" s="12" t="s">
        <v>10596</v>
      </c>
      <c r="K3150" s="12" t="s">
        <v>10596</v>
      </c>
      <c r="L3150" s="37" t="s">
        <v>10596</v>
      </c>
      <c r="M3150" s="37" t="str">
        <f>VLOOKUP(LEFT(Incoming_Data[[#This Row],[Object ID]],1),Lookup[#All],2,FALSE)</f>
        <v>Service Request</v>
      </c>
      <c r="N3150" s="36" t="str">
        <f>IFERROR(VLOOKUP(Incoming_Data[[#This Row],[Object ID]],SP_Data[#All],2,FALSE),"")</f>
        <v/>
      </c>
      <c r="O3150" s="36" t="str">
        <f>IFERROR(VLOOKUP(Incoming_Data[[#This Row],[Object ID]],Finalized_Data[#All],2,FALSE),"")</f>
        <v/>
      </c>
      <c r="P31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0" s="6">
        <f>IFERROR(DATE(YEAR(Incoming_Data[[#This Row],[Incoming Day]]),MONTH(Incoming_Data[[#This Row],[Incoming Day]]),1),"")</f>
        <v>41365</v>
      </c>
      <c r="R3150" s="3">
        <f>DATE(YEAR(Incoming_Data[[#This Row],[Incoming Day]]),1,1)</f>
        <v>41275</v>
      </c>
      <c r="S3150" s="6" t="str">
        <f>IFERROR(DATE(YEAR(Incoming_Data[[#This Row],[Completed Day]]),MONTH(Incoming_Data[[#This Row],[Completed Day]]),1),"")</f>
        <v/>
      </c>
      <c r="T3150" s="6" t="str">
        <f>IFERROR(DATE(YEAR(Incoming_Data[[#This Row],[Confirmed Day]]),MONTH(Incoming_Data[[#This Row],[Confirmed Day]]),1),"")</f>
        <v/>
      </c>
      <c r="U3150" s="12">
        <f>IF(ISNUMBER(Incoming_Data[[#This Row],[Completed Day]]),1,0)</f>
        <v>0</v>
      </c>
      <c r="V3150" s="12">
        <f>IF(ISNUMBER(Incoming_Data[[#This Row],[Confirmed Day]]),1,0)</f>
        <v>0</v>
      </c>
    </row>
    <row r="3151" spans="2:22" x14ac:dyDescent="0.25">
      <c r="B3151" s="37" t="s">
        <v>12726</v>
      </c>
      <c r="C3151" s="37" t="s">
        <v>12727</v>
      </c>
      <c r="D3151" s="37" t="s">
        <v>12727</v>
      </c>
      <c r="E3151" s="37" t="s">
        <v>13248</v>
      </c>
      <c r="F3151" s="37" t="s">
        <v>409</v>
      </c>
      <c r="G3151" s="36">
        <v>41389</v>
      </c>
      <c r="H3151" s="36">
        <v>41389</v>
      </c>
      <c r="I3151" s="12">
        <v>4</v>
      </c>
      <c r="J3151" s="12" t="s">
        <v>10596</v>
      </c>
      <c r="K3151" s="12" t="s">
        <v>10596</v>
      </c>
      <c r="L3151" s="37" t="s">
        <v>10596</v>
      </c>
      <c r="M3151" s="37" t="str">
        <f>VLOOKUP(LEFT(Incoming_Data[[#This Row],[Object ID]],1),Lookup[#All],2,FALSE)</f>
        <v>Service Request</v>
      </c>
      <c r="N3151" s="36" t="str">
        <f>IFERROR(VLOOKUP(Incoming_Data[[#This Row],[Object ID]],SP_Data[#All],2,FALSE),"")</f>
        <v/>
      </c>
      <c r="O3151" s="36" t="str">
        <f>IFERROR(VLOOKUP(Incoming_Data[[#This Row],[Object ID]],Finalized_Data[#All],2,FALSE),"")</f>
        <v/>
      </c>
      <c r="P31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1" s="6">
        <f>IFERROR(DATE(YEAR(Incoming_Data[[#This Row],[Incoming Day]]),MONTH(Incoming_Data[[#This Row],[Incoming Day]]),1),"")</f>
        <v>41365</v>
      </c>
      <c r="R3151" s="3">
        <f>DATE(YEAR(Incoming_Data[[#This Row],[Incoming Day]]),1,1)</f>
        <v>41275</v>
      </c>
      <c r="S3151" s="6" t="str">
        <f>IFERROR(DATE(YEAR(Incoming_Data[[#This Row],[Completed Day]]),MONTH(Incoming_Data[[#This Row],[Completed Day]]),1),"")</f>
        <v/>
      </c>
      <c r="T3151" s="6" t="str">
        <f>IFERROR(DATE(YEAR(Incoming_Data[[#This Row],[Confirmed Day]]),MONTH(Incoming_Data[[#This Row],[Confirmed Day]]),1),"")</f>
        <v/>
      </c>
      <c r="U3151" s="12">
        <f>IF(ISNUMBER(Incoming_Data[[#This Row],[Completed Day]]),1,0)</f>
        <v>0</v>
      </c>
      <c r="V3151" s="12">
        <f>IF(ISNUMBER(Incoming_Data[[#This Row],[Confirmed Day]]),1,0)</f>
        <v>0</v>
      </c>
    </row>
    <row r="3152" spans="2:22" x14ac:dyDescent="0.25">
      <c r="B3152" s="37" t="s">
        <v>12726</v>
      </c>
      <c r="C3152" s="37" t="s">
        <v>12727</v>
      </c>
      <c r="D3152" s="37" t="s">
        <v>12727</v>
      </c>
      <c r="E3152" s="37" t="s">
        <v>13249</v>
      </c>
      <c r="F3152" s="37" t="s">
        <v>12796</v>
      </c>
      <c r="G3152" s="36">
        <v>41389</v>
      </c>
      <c r="H3152" s="36">
        <v>41389</v>
      </c>
      <c r="I3152" s="12">
        <v>3</v>
      </c>
      <c r="J3152" s="12">
        <v>3</v>
      </c>
      <c r="K3152" s="12">
        <v>3</v>
      </c>
      <c r="L3152" s="37" t="s">
        <v>10596</v>
      </c>
      <c r="M3152" s="37" t="str">
        <f>VLOOKUP(LEFT(Incoming_Data[[#This Row],[Object ID]],1),Lookup[#All],2,FALSE)</f>
        <v>Service Request</v>
      </c>
      <c r="N3152" s="36" t="str">
        <f>IFERROR(VLOOKUP(Incoming_Data[[#This Row],[Object ID]],SP_Data[#All],2,FALSE),"")</f>
        <v/>
      </c>
      <c r="O3152" s="36" t="str">
        <f>IFERROR(VLOOKUP(Incoming_Data[[#This Row],[Object ID]],Finalized_Data[#All],2,FALSE),"")</f>
        <v/>
      </c>
      <c r="P31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2" s="6">
        <f>IFERROR(DATE(YEAR(Incoming_Data[[#This Row],[Incoming Day]]),MONTH(Incoming_Data[[#This Row],[Incoming Day]]),1),"")</f>
        <v>41365</v>
      </c>
      <c r="R3152" s="3">
        <f>DATE(YEAR(Incoming_Data[[#This Row],[Incoming Day]]),1,1)</f>
        <v>41275</v>
      </c>
      <c r="S3152" s="6" t="str">
        <f>IFERROR(DATE(YEAR(Incoming_Data[[#This Row],[Completed Day]]),MONTH(Incoming_Data[[#This Row],[Completed Day]]),1),"")</f>
        <v/>
      </c>
      <c r="T3152" s="6" t="str">
        <f>IFERROR(DATE(YEAR(Incoming_Data[[#This Row],[Confirmed Day]]),MONTH(Incoming_Data[[#This Row],[Confirmed Day]]),1),"")</f>
        <v/>
      </c>
      <c r="U3152" s="12">
        <f>IF(ISNUMBER(Incoming_Data[[#This Row],[Completed Day]]),1,0)</f>
        <v>0</v>
      </c>
      <c r="V3152" s="12">
        <f>IF(ISNUMBER(Incoming_Data[[#This Row],[Confirmed Day]]),1,0)</f>
        <v>0</v>
      </c>
    </row>
    <row r="3153" spans="2:22" x14ac:dyDescent="0.25">
      <c r="B3153" s="37" t="s">
        <v>12726</v>
      </c>
      <c r="C3153" s="37" t="s">
        <v>12727</v>
      </c>
      <c r="D3153" s="37" t="s">
        <v>12727</v>
      </c>
      <c r="E3153" s="37" t="s">
        <v>13250</v>
      </c>
      <c r="F3153" s="37" t="s">
        <v>12797</v>
      </c>
      <c r="G3153" s="36">
        <v>41390</v>
      </c>
      <c r="H3153" s="36">
        <v>41390</v>
      </c>
      <c r="I3153" s="12">
        <v>1</v>
      </c>
      <c r="J3153" s="12">
        <v>2</v>
      </c>
      <c r="K3153" s="12">
        <v>2</v>
      </c>
      <c r="L3153" s="37" t="s">
        <v>10596</v>
      </c>
      <c r="M3153" s="37" t="str">
        <f>VLOOKUP(LEFT(Incoming_Data[[#This Row],[Object ID]],1),Lookup[#All],2,FALSE)</f>
        <v>Service Request</v>
      </c>
      <c r="N3153" s="36" t="str">
        <f>IFERROR(VLOOKUP(Incoming_Data[[#This Row],[Object ID]],SP_Data[#All],2,FALSE),"")</f>
        <v/>
      </c>
      <c r="O3153" s="36" t="str">
        <f>IFERROR(VLOOKUP(Incoming_Data[[#This Row],[Object ID]],Finalized_Data[#All],2,FALSE),"")</f>
        <v/>
      </c>
      <c r="P31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3" s="6">
        <f>IFERROR(DATE(YEAR(Incoming_Data[[#This Row],[Incoming Day]]),MONTH(Incoming_Data[[#This Row],[Incoming Day]]),1),"")</f>
        <v>41365</v>
      </c>
      <c r="R3153" s="3">
        <f>DATE(YEAR(Incoming_Data[[#This Row],[Incoming Day]]),1,1)</f>
        <v>41275</v>
      </c>
      <c r="S3153" s="6" t="str">
        <f>IFERROR(DATE(YEAR(Incoming_Data[[#This Row],[Completed Day]]),MONTH(Incoming_Data[[#This Row],[Completed Day]]),1),"")</f>
        <v/>
      </c>
      <c r="T3153" s="6" t="str">
        <f>IFERROR(DATE(YEAR(Incoming_Data[[#This Row],[Confirmed Day]]),MONTH(Incoming_Data[[#This Row],[Confirmed Day]]),1),"")</f>
        <v/>
      </c>
      <c r="U3153" s="12">
        <f>IF(ISNUMBER(Incoming_Data[[#This Row],[Completed Day]]),1,0)</f>
        <v>0</v>
      </c>
      <c r="V3153" s="12">
        <f>IF(ISNUMBER(Incoming_Data[[#This Row],[Confirmed Day]]),1,0)</f>
        <v>0</v>
      </c>
    </row>
    <row r="3154" spans="2:22" x14ac:dyDescent="0.25">
      <c r="B3154" s="37" t="s">
        <v>12726</v>
      </c>
      <c r="C3154" s="37" t="s">
        <v>12727</v>
      </c>
      <c r="D3154" s="37" t="s">
        <v>12727</v>
      </c>
      <c r="E3154" s="37" t="s">
        <v>13251</v>
      </c>
      <c r="F3154" s="37" t="s">
        <v>409</v>
      </c>
      <c r="G3154" s="36">
        <v>41390</v>
      </c>
      <c r="H3154" s="36">
        <v>41390</v>
      </c>
      <c r="I3154" s="12">
        <v>4</v>
      </c>
      <c r="J3154" s="12" t="s">
        <v>10596</v>
      </c>
      <c r="K3154" s="12" t="s">
        <v>10596</v>
      </c>
      <c r="L3154" s="37" t="s">
        <v>10596</v>
      </c>
      <c r="M3154" s="37" t="str">
        <f>VLOOKUP(LEFT(Incoming_Data[[#This Row],[Object ID]],1),Lookup[#All],2,FALSE)</f>
        <v>Service Request</v>
      </c>
      <c r="N3154" s="36" t="str">
        <f>IFERROR(VLOOKUP(Incoming_Data[[#This Row],[Object ID]],SP_Data[#All],2,FALSE),"")</f>
        <v/>
      </c>
      <c r="O3154" s="36" t="str">
        <f>IFERROR(VLOOKUP(Incoming_Data[[#This Row],[Object ID]],Finalized_Data[#All],2,FALSE),"")</f>
        <v/>
      </c>
      <c r="P31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4" s="6">
        <f>IFERROR(DATE(YEAR(Incoming_Data[[#This Row],[Incoming Day]]),MONTH(Incoming_Data[[#This Row],[Incoming Day]]),1),"")</f>
        <v>41365</v>
      </c>
      <c r="R3154" s="3">
        <f>DATE(YEAR(Incoming_Data[[#This Row],[Incoming Day]]),1,1)</f>
        <v>41275</v>
      </c>
      <c r="S3154" s="6" t="str">
        <f>IFERROR(DATE(YEAR(Incoming_Data[[#This Row],[Completed Day]]),MONTH(Incoming_Data[[#This Row],[Completed Day]]),1),"")</f>
        <v/>
      </c>
      <c r="T3154" s="6" t="str">
        <f>IFERROR(DATE(YEAR(Incoming_Data[[#This Row],[Confirmed Day]]),MONTH(Incoming_Data[[#This Row],[Confirmed Day]]),1),"")</f>
        <v/>
      </c>
      <c r="U3154" s="12">
        <f>IF(ISNUMBER(Incoming_Data[[#This Row],[Completed Day]]),1,0)</f>
        <v>0</v>
      </c>
      <c r="V3154" s="12">
        <f>IF(ISNUMBER(Incoming_Data[[#This Row],[Confirmed Day]]),1,0)</f>
        <v>0</v>
      </c>
    </row>
    <row r="3155" spans="2:22" x14ac:dyDescent="0.25">
      <c r="B3155" s="37" t="s">
        <v>12726</v>
      </c>
      <c r="C3155" s="37" t="s">
        <v>12727</v>
      </c>
      <c r="D3155" s="37" t="s">
        <v>12727</v>
      </c>
      <c r="E3155" s="37" t="s">
        <v>13252</v>
      </c>
      <c r="F3155" s="37" t="s">
        <v>12798</v>
      </c>
      <c r="G3155" s="36">
        <v>41394</v>
      </c>
      <c r="H3155" s="36">
        <v>41394</v>
      </c>
      <c r="I3155" s="12">
        <v>2</v>
      </c>
      <c r="J3155" s="12">
        <v>3</v>
      </c>
      <c r="K3155" s="12">
        <v>3</v>
      </c>
      <c r="L3155" s="37" t="s">
        <v>10596</v>
      </c>
      <c r="M3155" s="37" t="str">
        <f>VLOOKUP(LEFT(Incoming_Data[[#This Row],[Object ID]],1),Lookup[#All],2,FALSE)</f>
        <v>Service Request</v>
      </c>
      <c r="N3155" s="36" t="str">
        <f>IFERROR(VLOOKUP(Incoming_Data[[#This Row],[Object ID]],SP_Data[#All],2,FALSE),"")</f>
        <v/>
      </c>
      <c r="O3155" s="36" t="str">
        <f>IFERROR(VLOOKUP(Incoming_Data[[#This Row],[Object ID]],Finalized_Data[#All],2,FALSE),"")</f>
        <v/>
      </c>
      <c r="P31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5" s="6">
        <f>IFERROR(DATE(YEAR(Incoming_Data[[#This Row],[Incoming Day]]),MONTH(Incoming_Data[[#This Row],[Incoming Day]]),1),"")</f>
        <v>41365</v>
      </c>
      <c r="R3155" s="3">
        <f>DATE(YEAR(Incoming_Data[[#This Row],[Incoming Day]]),1,1)</f>
        <v>41275</v>
      </c>
      <c r="S3155" s="6" t="str">
        <f>IFERROR(DATE(YEAR(Incoming_Data[[#This Row],[Completed Day]]),MONTH(Incoming_Data[[#This Row],[Completed Day]]),1),"")</f>
        <v/>
      </c>
      <c r="T3155" s="6" t="str">
        <f>IFERROR(DATE(YEAR(Incoming_Data[[#This Row],[Confirmed Day]]),MONTH(Incoming_Data[[#This Row],[Confirmed Day]]),1),"")</f>
        <v/>
      </c>
      <c r="U3155" s="12">
        <f>IF(ISNUMBER(Incoming_Data[[#This Row],[Completed Day]]),1,0)</f>
        <v>0</v>
      </c>
      <c r="V3155" s="12">
        <f>IF(ISNUMBER(Incoming_Data[[#This Row],[Confirmed Day]]),1,0)</f>
        <v>0</v>
      </c>
    </row>
    <row r="3156" spans="2:22" x14ac:dyDescent="0.25">
      <c r="B3156" s="37" t="s">
        <v>12726</v>
      </c>
      <c r="C3156" s="37" t="s">
        <v>12727</v>
      </c>
      <c r="D3156" s="37" t="s">
        <v>12727</v>
      </c>
      <c r="E3156" s="37" t="s">
        <v>13253</v>
      </c>
      <c r="F3156" s="37" t="s">
        <v>12799</v>
      </c>
      <c r="G3156" s="36">
        <v>41394</v>
      </c>
      <c r="H3156" s="36">
        <v>41394</v>
      </c>
      <c r="I3156" s="12">
        <v>2</v>
      </c>
      <c r="J3156" s="12" t="s">
        <v>10596</v>
      </c>
      <c r="K3156" s="12" t="s">
        <v>10596</v>
      </c>
      <c r="L3156" s="37" t="s">
        <v>10596</v>
      </c>
      <c r="M3156" s="37" t="str">
        <f>VLOOKUP(LEFT(Incoming_Data[[#This Row],[Object ID]],1),Lookup[#All],2,FALSE)</f>
        <v>Service Request</v>
      </c>
      <c r="N3156" s="36" t="str">
        <f>IFERROR(VLOOKUP(Incoming_Data[[#This Row],[Object ID]],SP_Data[#All],2,FALSE),"")</f>
        <v/>
      </c>
      <c r="O3156" s="36" t="str">
        <f>IFERROR(VLOOKUP(Incoming_Data[[#This Row],[Object ID]],Finalized_Data[#All],2,FALSE),"")</f>
        <v/>
      </c>
      <c r="P31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6" s="6">
        <f>IFERROR(DATE(YEAR(Incoming_Data[[#This Row],[Incoming Day]]),MONTH(Incoming_Data[[#This Row],[Incoming Day]]),1),"")</f>
        <v>41365</v>
      </c>
      <c r="R3156" s="3">
        <f>DATE(YEAR(Incoming_Data[[#This Row],[Incoming Day]]),1,1)</f>
        <v>41275</v>
      </c>
      <c r="S3156" s="6" t="str">
        <f>IFERROR(DATE(YEAR(Incoming_Data[[#This Row],[Completed Day]]),MONTH(Incoming_Data[[#This Row],[Completed Day]]),1),"")</f>
        <v/>
      </c>
      <c r="T3156" s="6" t="str">
        <f>IFERROR(DATE(YEAR(Incoming_Data[[#This Row],[Confirmed Day]]),MONTH(Incoming_Data[[#This Row],[Confirmed Day]]),1),"")</f>
        <v/>
      </c>
      <c r="U3156" s="12">
        <f>IF(ISNUMBER(Incoming_Data[[#This Row],[Completed Day]]),1,0)</f>
        <v>0</v>
      </c>
      <c r="V3156" s="12">
        <f>IF(ISNUMBER(Incoming_Data[[#This Row],[Confirmed Day]]),1,0)</f>
        <v>0</v>
      </c>
    </row>
    <row r="3157" spans="2:22" x14ac:dyDescent="0.25">
      <c r="B3157" s="37" t="s">
        <v>12726</v>
      </c>
      <c r="C3157" s="37" t="s">
        <v>12727</v>
      </c>
      <c r="D3157" s="37" t="s">
        <v>12727</v>
      </c>
      <c r="E3157" s="37" t="s">
        <v>13254</v>
      </c>
      <c r="F3157" s="37" t="s">
        <v>409</v>
      </c>
      <c r="G3157" s="36">
        <v>41394</v>
      </c>
      <c r="H3157" s="36">
        <v>41394</v>
      </c>
      <c r="I3157" s="12">
        <v>4</v>
      </c>
      <c r="J3157" s="12">
        <v>4</v>
      </c>
      <c r="K3157" s="12">
        <v>4</v>
      </c>
      <c r="L3157" s="37" t="s">
        <v>10596</v>
      </c>
      <c r="M3157" s="37" t="str">
        <f>VLOOKUP(LEFT(Incoming_Data[[#This Row],[Object ID]],1),Lookup[#All],2,FALSE)</f>
        <v>Service Request</v>
      </c>
      <c r="N3157" s="36" t="str">
        <f>IFERROR(VLOOKUP(Incoming_Data[[#This Row],[Object ID]],SP_Data[#All],2,FALSE),"")</f>
        <v/>
      </c>
      <c r="O3157" s="36" t="str">
        <f>IFERROR(VLOOKUP(Incoming_Data[[#This Row],[Object ID]],Finalized_Data[#All],2,FALSE),"")</f>
        <v/>
      </c>
      <c r="P31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7" s="6">
        <f>IFERROR(DATE(YEAR(Incoming_Data[[#This Row],[Incoming Day]]),MONTH(Incoming_Data[[#This Row],[Incoming Day]]),1),"")</f>
        <v>41365</v>
      </c>
      <c r="R3157" s="3">
        <f>DATE(YEAR(Incoming_Data[[#This Row],[Incoming Day]]),1,1)</f>
        <v>41275</v>
      </c>
      <c r="S3157" s="6" t="str">
        <f>IFERROR(DATE(YEAR(Incoming_Data[[#This Row],[Completed Day]]),MONTH(Incoming_Data[[#This Row],[Completed Day]]),1),"")</f>
        <v/>
      </c>
      <c r="T3157" s="6" t="str">
        <f>IFERROR(DATE(YEAR(Incoming_Data[[#This Row],[Confirmed Day]]),MONTH(Incoming_Data[[#This Row],[Confirmed Day]]),1),"")</f>
        <v/>
      </c>
      <c r="U3157" s="12">
        <f>IF(ISNUMBER(Incoming_Data[[#This Row],[Completed Day]]),1,0)</f>
        <v>0</v>
      </c>
      <c r="V3157" s="12">
        <f>IF(ISNUMBER(Incoming_Data[[#This Row],[Confirmed Day]]),1,0)</f>
        <v>0</v>
      </c>
    </row>
    <row r="3158" spans="2:22" x14ac:dyDescent="0.25">
      <c r="B3158" s="37" t="s">
        <v>12726</v>
      </c>
      <c r="C3158" s="37" t="s">
        <v>12727</v>
      </c>
      <c r="D3158" s="37" t="s">
        <v>12727</v>
      </c>
      <c r="E3158" s="37" t="s">
        <v>13255</v>
      </c>
      <c r="F3158" s="37" t="s">
        <v>10610</v>
      </c>
      <c r="G3158" s="36">
        <v>41394</v>
      </c>
      <c r="H3158" s="36">
        <v>41394</v>
      </c>
      <c r="I3158" s="12">
        <v>3</v>
      </c>
      <c r="J3158" s="12" t="s">
        <v>10596</v>
      </c>
      <c r="K3158" s="12" t="s">
        <v>10596</v>
      </c>
      <c r="L3158" s="37" t="s">
        <v>10596</v>
      </c>
      <c r="M3158" s="37" t="str">
        <f>VLOOKUP(LEFT(Incoming_Data[[#This Row],[Object ID]],1),Lookup[#All],2,FALSE)</f>
        <v>Service Request</v>
      </c>
      <c r="N3158" s="36" t="str">
        <f>IFERROR(VLOOKUP(Incoming_Data[[#This Row],[Object ID]],SP_Data[#All],2,FALSE),"")</f>
        <v/>
      </c>
      <c r="O3158" s="36" t="str">
        <f>IFERROR(VLOOKUP(Incoming_Data[[#This Row],[Object ID]],Finalized_Data[#All],2,FALSE),"")</f>
        <v/>
      </c>
      <c r="P31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8" s="6">
        <f>IFERROR(DATE(YEAR(Incoming_Data[[#This Row],[Incoming Day]]),MONTH(Incoming_Data[[#This Row],[Incoming Day]]),1),"")</f>
        <v>41365</v>
      </c>
      <c r="R3158" s="3">
        <f>DATE(YEAR(Incoming_Data[[#This Row],[Incoming Day]]),1,1)</f>
        <v>41275</v>
      </c>
      <c r="S3158" s="6" t="str">
        <f>IFERROR(DATE(YEAR(Incoming_Data[[#This Row],[Completed Day]]),MONTH(Incoming_Data[[#This Row],[Completed Day]]),1),"")</f>
        <v/>
      </c>
      <c r="T3158" s="6" t="str">
        <f>IFERROR(DATE(YEAR(Incoming_Data[[#This Row],[Confirmed Day]]),MONTH(Incoming_Data[[#This Row],[Confirmed Day]]),1),"")</f>
        <v/>
      </c>
      <c r="U3158" s="12">
        <f>IF(ISNUMBER(Incoming_Data[[#This Row],[Completed Day]]),1,0)</f>
        <v>0</v>
      </c>
      <c r="V3158" s="12">
        <f>IF(ISNUMBER(Incoming_Data[[#This Row],[Confirmed Day]]),1,0)</f>
        <v>0</v>
      </c>
    </row>
    <row r="3159" spans="2:22" x14ac:dyDescent="0.25">
      <c r="B3159" s="37" t="s">
        <v>12726</v>
      </c>
      <c r="C3159" s="37" t="s">
        <v>12727</v>
      </c>
      <c r="D3159" s="37" t="s">
        <v>12727</v>
      </c>
      <c r="E3159" s="37" t="s">
        <v>13256</v>
      </c>
      <c r="F3159" s="37" t="s">
        <v>12800</v>
      </c>
      <c r="G3159" s="36">
        <v>41394</v>
      </c>
      <c r="H3159" s="36">
        <v>41394</v>
      </c>
      <c r="I3159" s="12">
        <v>2</v>
      </c>
      <c r="J3159" s="12" t="s">
        <v>10596</v>
      </c>
      <c r="K3159" s="12" t="s">
        <v>10596</v>
      </c>
      <c r="L3159" s="37" t="s">
        <v>10596</v>
      </c>
      <c r="M3159" s="37" t="str">
        <f>VLOOKUP(LEFT(Incoming_Data[[#This Row],[Object ID]],1),Lookup[#All],2,FALSE)</f>
        <v>Service Request</v>
      </c>
      <c r="N3159" s="36" t="str">
        <f>IFERROR(VLOOKUP(Incoming_Data[[#This Row],[Object ID]],SP_Data[#All],2,FALSE),"")</f>
        <v/>
      </c>
      <c r="O3159" s="36" t="str">
        <f>IFERROR(VLOOKUP(Incoming_Data[[#This Row],[Object ID]],Finalized_Data[#All],2,FALSE),"")</f>
        <v/>
      </c>
      <c r="P31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59" s="6">
        <f>IFERROR(DATE(YEAR(Incoming_Data[[#This Row],[Incoming Day]]),MONTH(Incoming_Data[[#This Row],[Incoming Day]]),1),"")</f>
        <v>41365</v>
      </c>
      <c r="R3159" s="3">
        <f>DATE(YEAR(Incoming_Data[[#This Row],[Incoming Day]]),1,1)</f>
        <v>41275</v>
      </c>
      <c r="S3159" s="6" t="str">
        <f>IFERROR(DATE(YEAR(Incoming_Data[[#This Row],[Completed Day]]),MONTH(Incoming_Data[[#This Row],[Completed Day]]),1),"")</f>
        <v/>
      </c>
      <c r="T3159" s="6" t="str">
        <f>IFERROR(DATE(YEAR(Incoming_Data[[#This Row],[Confirmed Day]]),MONTH(Incoming_Data[[#This Row],[Confirmed Day]]),1),"")</f>
        <v/>
      </c>
      <c r="U3159" s="12">
        <f>IF(ISNUMBER(Incoming_Data[[#This Row],[Completed Day]]),1,0)</f>
        <v>0</v>
      </c>
      <c r="V3159" s="12">
        <f>IF(ISNUMBER(Incoming_Data[[#This Row],[Confirmed Day]]),1,0)</f>
        <v>0</v>
      </c>
    </row>
    <row r="3160" spans="2:22" x14ac:dyDescent="0.25">
      <c r="B3160" s="37" t="s">
        <v>12726</v>
      </c>
      <c r="C3160" s="37" t="s">
        <v>12727</v>
      </c>
      <c r="D3160" s="37" t="s">
        <v>12727</v>
      </c>
      <c r="E3160" s="37" t="s">
        <v>13257</v>
      </c>
      <c r="F3160" s="37" t="s">
        <v>12801</v>
      </c>
      <c r="G3160" s="36">
        <v>41394</v>
      </c>
      <c r="H3160" s="36">
        <v>41394</v>
      </c>
      <c r="I3160" s="12">
        <v>2</v>
      </c>
      <c r="J3160" s="12" t="s">
        <v>10596</v>
      </c>
      <c r="K3160" s="12" t="s">
        <v>10596</v>
      </c>
      <c r="L3160" s="37" t="s">
        <v>10596</v>
      </c>
      <c r="M3160" s="37" t="str">
        <f>VLOOKUP(LEFT(Incoming_Data[[#This Row],[Object ID]],1),Lookup[#All],2,FALSE)</f>
        <v>Service Request</v>
      </c>
      <c r="N3160" s="36" t="str">
        <f>IFERROR(VLOOKUP(Incoming_Data[[#This Row],[Object ID]],SP_Data[#All],2,FALSE),"")</f>
        <v/>
      </c>
      <c r="O3160" s="36" t="str">
        <f>IFERROR(VLOOKUP(Incoming_Data[[#This Row],[Object ID]],Finalized_Data[#All],2,FALSE),"")</f>
        <v/>
      </c>
      <c r="P31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0" s="6">
        <f>IFERROR(DATE(YEAR(Incoming_Data[[#This Row],[Incoming Day]]),MONTH(Incoming_Data[[#This Row],[Incoming Day]]),1),"")</f>
        <v>41365</v>
      </c>
      <c r="R3160" s="3">
        <f>DATE(YEAR(Incoming_Data[[#This Row],[Incoming Day]]),1,1)</f>
        <v>41275</v>
      </c>
      <c r="S3160" s="6" t="str">
        <f>IFERROR(DATE(YEAR(Incoming_Data[[#This Row],[Completed Day]]),MONTH(Incoming_Data[[#This Row],[Completed Day]]),1),"")</f>
        <v/>
      </c>
      <c r="T3160" s="6" t="str">
        <f>IFERROR(DATE(YEAR(Incoming_Data[[#This Row],[Confirmed Day]]),MONTH(Incoming_Data[[#This Row],[Confirmed Day]]),1),"")</f>
        <v/>
      </c>
      <c r="U3160" s="12">
        <f>IF(ISNUMBER(Incoming_Data[[#This Row],[Completed Day]]),1,0)</f>
        <v>0</v>
      </c>
      <c r="V3160" s="12">
        <f>IF(ISNUMBER(Incoming_Data[[#This Row],[Confirmed Day]]),1,0)</f>
        <v>0</v>
      </c>
    </row>
    <row r="3161" spans="2:22" x14ac:dyDescent="0.25">
      <c r="B3161" s="37" t="s">
        <v>12726</v>
      </c>
      <c r="C3161" s="37" t="s">
        <v>12727</v>
      </c>
      <c r="D3161" s="37" t="s">
        <v>12727</v>
      </c>
      <c r="E3161" s="37" t="s">
        <v>13258</v>
      </c>
      <c r="F3161" s="37" t="s">
        <v>409</v>
      </c>
      <c r="G3161" s="36">
        <v>41395</v>
      </c>
      <c r="H3161" s="36">
        <v>41395</v>
      </c>
      <c r="I3161" s="12">
        <v>3</v>
      </c>
      <c r="J3161" s="12" t="s">
        <v>10596</v>
      </c>
      <c r="K3161" s="12" t="s">
        <v>10596</v>
      </c>
      <c r="L3161" s="37" t="s">
        <v>10596</v>
      </c>
      <c r="M3161" s="37" t="str">
        <f>VLOOKUP(LEFT(Incoming_Data[[#This Row],[Object ID]],1),Lookup[#All],2,FALSE)</f>
        <v>Service Request</v>
      </c>
      <c r="N3161" s="36" t="str">
        <f>IFERROR(VLOOKUP(Incoming_Data[[#This Row],[Object ID]],SP_Data[#All],2,FALSE),"")</f>
        <v/>
      </c>
      <c r="O3161" s="36" t="str">
        <f>IFERROR(VLOOKUP(Incoming_Data[[#This Row],[Object ID]],Finalized_Data[#All],2,FALSE),"")</f>
        <v/>
      </c>
      <c r="P31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1" s="6">
        <f>IFERROR(DATE(YEAR(Incoming_Data[[#This Row],[Incoming Day]]),MONTH(Incoming_Data[[#This Row],[Incoming Day]]),1),"")</f>
        <v>41395</v>
      </c>
      <c r="R3161" s="3">
        <f>DATE(YEAR(Incoming_Data[[#This Row],[Incoming Day]]),1,1)</f>
        <v>41275</v>
      </c>
      <c r="S3161" s="6" t="str">
        <f>IFERROR(DATE(YEAR(Incoming_Data[[#This Row],[Completed Day]]),MONTH(Incoming_Data[[#This Row],[Completed Day]]),1),"")</f>
        <v/>
      </c>
      <c r="T3161" s="6" t="str">
        <f>IFERROR(DATE(YEAR(Incoming_Data[[#This Row],[Confirmed Day]]),MONTH(Incoming_Data[[#This Row],[Confirmed Day]]),1),"")</f>
        <v/>
      </c>
      <c r="U3161" s="12">
        <f>IF(ISNUMBER(Incoming_Data[[#This Row],[Completed Day]]),1,0)</f>
        <v>0</v>
      </c>
      <c r="V3161" s="12">
        <f>IF(ISNUMBER(Incoming_Data[[#This Row],[Confirmed Day]]),1,0)</f>
        <v>0</v>
      </c>
    </row>
    <row r="3162" spans="2:22" x14ac:dyDescent="0.25">
      <c r="B3162" s="37" t="s">
        <v>12726</v>
      </c>
      <c r="C3162" s="37" t="s">
        <v>12727</v>
      </c>
      <c r="D3162" s="37" t="s">
        <v>12727</v>
      </c>
      <c r="E3162" s="37" t="s">
        <v>13259</v>
      </c>
      <c r="F3162" s="37" t="s">
        <v>409</v>
      </c>
      <c r="G3162" s="36">
        <v>41395</v>
      </c>
      <c r="H3162" s="36">
        <v>41395</v>
      </c>
      <c r="I3162" s="12">
        <v>4</v>
      </c>
      <c r="J3162" s="12" t="s">
        <v>10596</v>
      </c>
      <c r="K3162" s="12" t="s">
        <v>10596</v>
      </c>
      <c r="L3162" s="37" t="s">
        <v>10596</v>
      </c>
      <c r="M3162" s="37" t="str">
        <f>VLOOKUP(LEFT(Incoming_Data[[#This Row],[Object ID]],1),Lookup[#All],2,FALSE)</f>
        <v>Service Request</v>
      </c>
      <c r="N3162" s="36" t="str">
        <f>IFERROR(VLOOKUP(Incoming_Data[[#This Row],[Object ID]],SP_Data[#All],2,FALSE),"")</f>
        <v/>
      </c>
      <c r="O3162" s="36" t="str">
        <f>IFERROR(VLOOKUP(Incoming_Data[[#This Row],[Object ID]],Finalized_Data[#All],2,FALSE),"")</f>
        <v/>
      </c>
      <c r="P31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2" s="6">
        <f>IFERROR(DATE(YEAR(Incoming_Data[[#This Row],[Incoming Day]]),MONTH(Incoming_Data[[#This Row],[Incoming Day]]),1),"")</f>
        <v>41395</v>
      </c>
      <c r="R3162" s="3">
        <f>DATE(YEAR(Incoming_Data[[#This Row],[Incoming Day]]),1,1)</f>
        <v>41275</v>
      </c>
      <c r="S3162" s="6" t="str">
        <f>IFERROR(DATE(YEAR(Incoming_Data[[#This Row],[Completed Day]]),MONTH(Incoming_Data[[#This Row],[Completed Day]]),1),"")</f>
        <v/>
      </c>
      <c r="T3162" s="6" t="str">
        <f>IFERROR(DATE(YEAR(Incoming_Data[[#This Row],[Confirmed Day]]),MONTH(Incoming_Data[[#This Row],[Confirmed Day]]),1),"")</f>
        <v/>
      </c>
      <c r="U3162" s="12">
        <f>IF(ISNUMBER(Incoming_Data[[#This Row],[Completed Day]]),1,0)</f>
        <v>0</v>
      </c>
      <c r="V3162" s="12">
        <f>IF(ISNUMBER(Incoming_Data[[#This Row],[Confirmed Day]]),1,0)</f>
        <v>0</v>
      </c>
    </row>
    <row r="3163" spans="2:22" x14ac:dyDescent="0.25">
      <c r="B3163" s="37" t="s">
        <v>12726</v>
      </c>
      <c r="C3163" s="37" t="s">
        <v>12727</v>
      </c>
      <c r="D3163" s="37" t="s">
        <v>12727</v>
      </c>
      <c r="E3163" s="37" t="s">
        <v>13260</v>
      </c>
      <c r="F3163" s="37" t="s">
        <v>409</v>
      </c>
      <c r="G3163" s="36">
        <v>41395</v>
      </c>
      <c r="H3163" s="36">
        <v>41395</v>
      </c>
      <c r="I3163" s="12">
        <v>4</v>
      </c>
      <c r="J3163" s="12">
        <v>4</v>
      </c>
      <c r="K3163" s="12">
        <v>4</v>
      </c>
      <c r="L3163" s="37" t="s">
        <v>10596</v>
      </c>
      <c r="M3163" s="37" t="str">
        <f>VLOOKUP(LEFT(Incoming_Data[[#This Row],[Object ID]],1),Lookup[#All],2,FALSE)</f>
        <v>Service Request</v>
      </c>
      <c r="N3163" s="36" t="str">
        <f>IFERROR(VLOOKUP(Incoming_Data[[#This Row],[Object ID]],SP_Data[#All],2,FALSE),"")</f>
        <v/>
      </c>
      <c r="O3163" s="36" t="str">
        <f>IFERROR(VLOOKUP(Incoming_Data[[#This Row],[Object ID]],Finalized_Data[#All],2,FALSE),"")</f>
        <v/>
      </c>
      <c r="P31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3" s="6">
        <f>IFERROR(DATE(YEAR(Incoming_Data[[#This Row],[Incoming Day]]),MONTH(Incoming_Data[[#This Row],[Incoming Day]]),1),"")</f>
        <v>41395</v>
      </c>
      <c r="R3163" s="3">
        <f>DATE(YEAR(Incoming_Data[[#This Row],[Incoming Day]]),1,1)</f>
        <v>41275</v>
      </c>
      <c r="S3163" s="6" t="str">
        <f>IFERROR(DATE(YEAR(Incoming_Data[[#This Row],[Completed Day]]),MONTH(Incoming_Data[[#This Row],[Completed Day]]),1),"")</f>
        <v/>
      </c>
      <c r="T3163" s="6" t="str">
        <f>IFERROR(DATE(YEAR(Incoming_Data[[#This Row],[Confirmed Day]]),MONTH(Incoming_Data[[#This Row],[Confirmed Day]]),1),"")</f>
        <v/>
      </c>
      <c r="U3163" s="12">
        <f>IF(ISNUMBER(Incoming_Data[[#This Row],[Completed Day]]),1,0)</f>
        <v>0</v>
      </c>
      <c r="V3163" s="12">
        <f>IF(ISNUMBER(Incoming_Data[[#This Row],[Confirmed Day]]),1,0)</f>
        <v>0</v>
      </c>
    </row>
    <row r="3164" spans="2:22" x14ac:dyDescent="0.25">
      <c r="B3164" s="37" t="s">
        <v>12726</v>
      </c>
      <c r="C3164" s="37" t="s">
        <v>12727</v>
      </c>
      <c r="D3164" s="37" t="s">
        <v>12727</v>
      </c>
      <c r="E3164" s="37" t="s">
        <v>13261</v>
      </c>
      <c r="F3164" s="37" t="s">
        <v>12802</v>
      </c>
      <c r="G3164" s="36">
        <v>41395</v>
      </c>
      <c r="H3164" s="36">
        <v>41395</v>
      </c>
      <c r="I3164" s="12">
        <v>3</v>
      </c>
      <c r="J3164" s="12">
        <v>3</v>
      </c>
      <c r="K3164" s="12">
        <v>3</v>
      </c>
      <c r="L3164" s="37" t="s">
        <v>10596</v>
      </c>
      <c r="M3164" s="37" t="str">
        <f>VLOOKUP(LEFT(Incoming_Data[[#This Row],[Object ID]],1),Lookup[#All],2,FALSE)</f>
        <v>Service Request</v>
      </c>
      <c r="N3164" s="36" t="str">
        <f>IFERROR(VLOOKUP(Incoming_Data[[#This Row],[Object ID]],SP_Data[#All],2,FALSE),"")</f>
        <v/>
      </c>
      <c r="O3164" s="36" t="str">
        <f>IFERROR(VLOOKUP(Incoming_Data[[#This Row],[Object ID]],Finalized_Data[#All],2,FALSE),"")</f>
        <v/>
      </c>
      <c r="P31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4" s="6">
        <f>IFERROR(DATE(YEAR(Incoming_Data[[#This Row],[Incoming Day]]),MONTH(Incoming_Data[[#This Row],[Incoming Day]]),1),"")</f>
        <v>41395</v>
      </c>
      <c r="R3164" s="3">
        <f>DATE(YEAR(Incoming_Data[[#This Row],[Incoming Day]]),1,1)</f>
        <v>41275</v>
      </c>
      <c r="S3164" s="6" t="str">
        <f>IFERROR(DATE(YEAR(Incoming_Data[[#This Row],[Completed Day]]),MONTH(Incoming_Data[[#This Row],[Completed Day]]),1),"")</f>
        <v/>
      </c>
      <c r="T3164" s="6" t="str">
        <f>IFERROR(DATE(YEAR(Incoming_Data[[#This Row],[Confirmed Day]]),MONTH(Incoming_Data[[#This Row],[Confirmed Day]]),1),"")</f>
        <v/>
      </c>
      <c r="U3164" s="12">
        <f>IF(ISNUMBER(Incoming_Data[[#This Row],[Completed Day]]),1,0)</f>
        <v>0</v>
      </c>
      <c r="V3164" s="12">
        <f>IF(ISNUMBER(Incoming_Data[[#This Row],[Confirmed Day]]),1,0)</f>
        <v>0</v>
      </c>
    </row>
    <row r="3165" spans="2:22" x14ac:dyDescent="0.25">
      <c r="B3165" s="37" t="s">
        <v>12726</v>
      </c>
      <c r="C3165" s="37" t="s">
        <v>12727</v>
      </c>
      <c r="D3165" s="37" t="s">
        <v>12727</v>
      </c>
      <c r="E3165" s="37" t="s">
        <v>13262</v>
      </c>
      <c r="F3165" s="37" t="s">
        <v>12803</v>
      </c>
      <c r="G3165" s="36">
        <v>41395</v>
      </c>
      <c r="H3165" s="36">
        <v>41395</v>
      </c>
      <c r="I3165" s="12">
        <v>2</v>
      </c>
      <c r="J3165" s="12">
        <v>3</v>
      </c>
      <c r="K3165" s="12">
        <v>3</v>
      </c>
      <c r="L3165" s="37" t="s">
        <v>10596</v>
      </c>
      <c r="M3165" s="37" t="str">
        <f>VLOOKUP(LEFT(Incoming_Data[[#This Row],[Object ID]],1),Lookup[#All],2,FALSE)</f>
        <v>Service Request</v>
      </c>
      <c r="N3165" s="36" t="str">
        <f>IFERROR(VLOOKUP(Incoming_Data[[#This Row],[Object ID]],SP_Data[#All],2,FALSE),"")</f>
        <v/>
      </c>
      <c r="O3165" s="36" t="str">
        <f>IFERROR(VLOOKUP(Incoming_Data[[#This Row],[Object ID]],Finalized_Data[#All],2,FALSE),"")</f>
        <v/>
      </c>
      <c r="P31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5" s="6">
        <f>IFERROR(DATE(YEAR(Incoming_Data[[#This Row],[Incoming Day]]),MONTH(Incoming_Data[[#This Row],[Incoming Day]]),1),"")</f>
        <v>41395</v>
      </c>
      <c r="R3165" s="3">
        <f>DATE(YEAR(Incoming_Data[[#This Row],[Incoming Day]]),1,1)</f>
        <v>41275</v>
      </c>
      <c r="S3165" s="6" t="str">
        <f>IFERROR(DATE(YEAR(Incoming_Data[[#This Row],[Completed Day]]),MONTH(Incoming_Data[[#This Row],[Completed Day]]),1),"")</f>
        <v/>
      </c>
      <c r="T3165" s="6" t="str">
        <f>IFERROR(DATE(YEAR(Incoming_Data[[#This Row],[Confirmed Day]]),MONTH(Incoming_Data[[#This Row],[Confirmed Day]]),1),"")</f>
        <v/>
      </c>
      <c r="U3165" s="12">
        <f>IF(ISNUMBER(Incoming_Data[[#This Row],[Completed Day]]),1,0)</f>
        <v>0</v>
      </c>
      <c r="V3165" s="12">
        <f>IF(ISNUMBER(Incoming_Data[[#This Row],[Confirmed Day]]),1,0)</f>
        <v>0</v>
      </c>
    </row>
    <row r="3166" spans="2:22" x14ac:dyDescent="0.25">
      <c r="B3166" s="37" t="s">
        <v>12726</v>
      </c>
      <c r="C3166" s="37" t="s">
        <v>12727</v>
      </c>
      <c r="D3166" s="37" t="s">
        <v>12727</v>
      </c>
      <c r="E3166" s="37" t="s">
        <v>13263</v>
      </c>
      <c r="F3166" s="37" t="s">
        <v>12804</v>
      </c>
      <c r="G3166" s="36">
        <v>41395</v>
      </c>
      <c r="H3166" s="36">
        <v>41395</v>
      </c>
      <c r="I3166" s="12">
        <v>3</v>
      </c>
      <c r="J3166" s="12">
        <v>4</v>
      </c>
      <c r="K3166" s="12">
        <v>4</v>
      </c>
      <c r="L3166" s="37" t="s">
        <v>10596</v>
      </c>
      <c r="M3166" s="37" t="str">
        <f>VLOOKUP(LEFT(Incoming_Data[[#This Row],[Object ID]],1),Lookup[#All],2,FALSE)</f>
        <v>Service Request</v>
      </c>
      <c r="N3166" s="36" t="str">
        <f>IFERROR(VLOOKUP(Incoming_Data[[#This Row],[Object ID]],SP_Data[#All],2,FALSE),"")</f>
        <v/>
      </c>
      <c r="O3166" s="36" t="str">
        <f>IFERROR(VLOOKUP(Incoming_Data[[#This Row],[Object ID]],Finalized_Data[#All],2,FALSE),"")</f>
        <v/>
      </c>
      <c r="P31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6" s="6">
        <f>IFERROR(DATE(YEAR(Incoming_Data[[#This Row],[Incoming Day]]),MONTH(Incoming_Data[[#This Row],[Incoming Day]]),1),"")</f>
        <v>41395</v>
      </c>
      <c r="R3166" s="3">
        <f>DATE(YEAR(Incoming_Data[[#This Row],[Incoming Day]]),1,1)</f>
        <v>41275</v>
      </c>
      <c r="S3166" s="6" t="str">
        <f>IFERROR(DATE(YEAR(Incoming_Data[[#This Row],[Completed Day]]),MONTH(Incoming_Data[[#This Row],[Completed Day]]),1),"")</f>
        <v/>
      </c>
      <c r="T3166" s="6" t="str">
        <f>IFERROR(DATE(YEAR(Incoming_Data[[#This Row],[Confirmed Day]]),MONTH(Incoming_Data[[#This Row],[Confirmed Day]]),1),"")</f>
        <v/>
      </c>
      <c r="U3166" s="12">
        <f>IF(ISNUMBER(Incoming_Data[[#This Row],[Completed Day]]),1,0)</f>
        <v>0</v>
      </c>
      <c r="V3166" s="12">
        <f>IF(ISNUMBER(Incoming_Data[[#This Row],[Confirmed Day]]),1,0)</f>
        <v>0</v>
      </c>
    </row>
    <row r="3167" spans="2:22" x14ac:dyDescent="0.25">
      <c r="B3167" s="37" t="s">
        <v>12726</v>
      </c>
      <c r="C3167" s="37" t="s">
        <v>12727</v>
      </c>
      <c r="D3167" s="37" t="s">
        <v>12727</v>
      </c>
      <c r="E3167" s="37" t="s">
        <v>13264</v>
      </c>
      <c r="F3167" s="37" t="s">
        <v>12805</v>
      </c>
      <c r="G3167" s="36">
        <v>41400</v>
      </c>
      <c r="H3167" s="36">
        <v>41400</v>
      </c>
      <c r="I3167" s="12">
        <v>3</v>
      </c>
      <c r="J3167" s="12">
        <v>3</v>
      </c>
      <c r="K3167" s="12">
        <v>3</v>
      </c>
      <c r="L3167" s="37" t="s">
        <v>10596</v>
      </c>
      <c r="M3167" s="37" t="str">
        <f>VLOOKUP(LEFT(Incoming_Data[[#This Row],[Object ID]],1),Lookup[#All],2,FALSE)</f>
        <v>Service Request</v>
      </c>
      <c r="N3167" s="36" t="str">
        <f>IFERROR(VLOOKUP(Incoming_Data[[#This Row],[Object ID]],SP_Data[#All],2,FALSE),"")</f>
        <v/>
      </c>
      <c r="O3167" s="36" t="str">
        <f>IFERROR(VLOOKUP(Incoming_Data[[#This Row],[Object ID]],Finalized_Data[#All],2,FALSE),"")</f>
        <v/>
      </c>
      <c r="P31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7" s="6">
        <f>IFERROR(DATE(YEAR(Incoming_Data[[#This Row],[Incoming Day]]),MONTH(Incoming_Data[[#This Row],[Incoming Day]]),1),"")</f>
        <v>41395</v>
      </c>
      <c r="R3167" s="3">
        <f>DATE(YEAR(Incoming_Data[[#This Row],[Incoming Day]]),1,1)</f>
        <v>41275</v>
      </c>
      <c r="S3167" s="6" t="str">
        <f>IFERROR(DATE(YEAR(Incoming_Data[[#This Row],[Completed Day]]),MONTH(Incoming_Data[[#This Row],[Completed Day]]),1),"")</f>
        <v/>
      </c>
      <c r="T3167" s="6" t="str">
        <f>IFERROR(DATE(YEAR(Incoming_Data[[#This Row],[Confirmed Day]]),MONTH(Incoming_Data[[#This Row],[Confirmed Day]]),1),"")</f>
        <v/>
      </c>
      <c r="U3167" s="12">
        <f>IF(ISNUMBER(Incoming_Data[[#This Row],[Completed Day]]),1,0)</f>
        <v>0</v>
      </c>
      <c r="V3167" s="12">
        <f>IF(ISNUMBER(Incoming_Data[[#This Row],[Confirmed Day]]),1,0)</f>
        <v>0</v>
      </c>
    </row>
    <row r="3168" spans="2:22" x14ac:dyDescent="0.25">
      <c r="B3168" s="37" t="s">
        <v>12726</v>
      </c>
      <c r="C3168" s="37" t="s">
        <v>12727</v>
      </c>
      <c r="D3168" s="37" t="s">
        <v>12727</v>
      </c>
      <c r="E3168" s="37" t="s">
        <v>13265</v>
      </c>
      <c r="F3168" s="37" t="s">
        <v>43</v>
      </c>
      <c r="G3168" s="36">
        <v>41402</v>
      </c>
      <c r="H3168" s="36">
        <v>41402</v>
      </c>
      <c r="I3168" s="12">
        <v>3</v>
      </c>
      <c r="J3168" s="12">
        <v>3</v>
      </c>
      <c r="K3168" s="12">
        <v>3</v>
      </c>
      <c r="L3168" s="37" t="s">
        <v>10596</v>
      </c>
      <c r="M3168" s="37" t="str">
        <f>VLOOKUP(LEFT(Incoming_Data[[#This Row],[Object ID]],1),Lookup[#All],2,FALSE)</f>
        <v>Service Request</v>
      </c>
      <c r="N3168" s="36" t="str">
        <f>IFERROR(VLOOKUP(Incoming_Data[[#This Row],[Object ID]],SP_Data[#All],2,FALSE),"")</f>
        <v/>
      </c>
      <c r="O3168" s="36" t="str">
        <f>IFERROR(VLOOKUP(Incoming_Data[[#This Row],[Object ID]],Finalized_Data[#All],2,FALSE),"")</f>
        <v/>
      </c>
      <c r="P31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8" s="6">
        <f>IFERROR(DATE(YEAR(Incoming_Data[[#This Row],[Incoming Day]]),MONTH(Incoming_Data[[#This Row],[Incoming Day]]),1),"")</f>
        <v>41395</v>
      </c>
      <c r="R3168" s="3">
        <f>DATE(YEAR(Incoming_Data[[#This Row],[Incoming Day]]),1,1)</f>
        <v>41275</v>
      </c>
      <c r="S3168" s="6" t="str">
        <f>IFERROR(DATE(YEAR(Incoming_Data[[#This Row],[Completed Day]]),MONTH(Incoming_Data[[#This Row],[Completed Day]]),1),"")</f>
        <v/>
      </c>
      <c r="T3168" s="6" t="str">
        <f>IFERROR(DATE(YEAR(Incoming_Data[[#This Row],[Confirmed Day]]),MONTH(Incoming_Data[[#This Row],[Confirmed Day]]),1),"")</f>
        <v/>
      </c>
      <c r="U3168" s="12">
        <f>IF(ISNUMBER(Incoming_Data[[#This Row],[Completed Day]]),1,0)</f>
        <v>0</v>
      </c>
      <c r="V3168" s="12">
        <f>IF(ISNUMBER(Incoming_Data[[#This Row],[Confirmed Day]]),1,0)</f>
        <v>0</v>
      </c>
    </row>
    <row r="3169" spans="2:22" x14ac:dyDescent="0.25">
      <c r="B3169" s="37" t="s">
        <v>12726</v>
      </c>
      <c r="C3169" s="37" t="s">
        <v>12727</v>
      </c>
      <c r="D3169" s="37" t="s">
        <v>12727</v>
      </c>
      <c r="E3169" s="37" t="s">
        <v>13266</v>
      </c>
      <c r="F3169" s="37" t="s">
        <v>43</v>
      </c>
      <c r="G3169" s="36">
        <v>41402</v>
      </c>
      <c r="H3169" s="36">
        <v>41402</v>
      </c>
      <c r="I3169" s="12">
        <v>3</v>
      </c>
      <c r="J3169" s="12">
        <v>3</v>
      </c>
      <c r="K3169" s="12">
        <v>3</v>
      </c>
      <c r="L3169" s="37" t="s">
        <v>10596</v>
      </c>
      <c r="M3169" s="37" t="str">
        <f>VLOOKUP(LEFT(Incoming_Data[[#This Row],[Object ID]],1),Lookup[#All],2,FALSE)</f>
        <v>Service Request</v>
      </c>
      <c r="N3169" s="36" t="str">
        <f>IFERROR(VLOOKUP(Incoming_Data[[#This Row],[Object ID]],SP_Data[#All],2,FALSE),"")</f>
        <v/>
      </c>
      <c r="O3169" s="36" t="str">
        <f>IFERROR(VLOOKUP(Incoming_Data[[#This Row],[Object ID]],Finalized_Data[#All],2,FALSE),"")</f>
        <v/>
      </c>
      <c r="P31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69" s="6">
        <f>IFERROR(DATE(YEAR(Incoming_Data[[#This Row],[Incoming Day]]),MONTH(Incoming_Data[[#This Row],[Incoming Day]]),1),"")</f>
        <v>41395</v>
      </c>
      <c r="R3169" s="3">
        <f>DATE(YEAR(Incoming_Data[[#This Row],[Incoming Day]]),1,1)</f>
        <v>41275</v>
      </c>
      <c r="S3169" s="6" t="str">
        <f>IFERROR(DATE(YEAR(Incoming_Data[[#This Row],[Completed Day]]),MONTH(Incoming_Data[[#This Row],[Completed Day]]),1),"")</f>
        <v/>
      </c>
      <c r="T3169" s="6" t="str">
        <f>IFERROR(DATE(YEAR(Incoming_Data[[#This Row],[Confirmed Day]]),MONTH(Incoming_Data[[#This Row],[Confirmed Day]]),1),"")</f>
        <v/>
      </c>
      <c r="U3169" s="12">
        <f>IF(ISNUMBER(Incoming_Data[[#This Row],[Completed Day]]),1,0)</f>
        <v>0</v>
      </c>
      <c r="V3169" s="12">
        <f>IF(ISNUMBER(Incoming_Data[[#This Row],[Confirmed Day]]),1,0)</f>
        <v>0</v>
      </c>
    </row>
    <row r="3170" spans="2:22" x14ac:dyDescent="0.25">
      <c r="B3170" s="37" t="s">
        <v>12726</v>
      </c>
      <c r="C3170" s="37" t="s">
        <v>12727</v>
      </c>
      <c r="D3170" s="37" t="s">
        <v>12727</v>
      </c>
      <c r="E3170" s="37" t="s">
        <v>13267</v>
      </c>
      <c r="F3170" s="37" t="s">
        <v>12806</v>
      </c>
      <c r="G3170" s="36">
        <v>41403</v>
      </c>
      <c r="H3170" s="36">
        <v>41403</v>
      </c>
      <c r="I3170" s="12">
        <v>3</v>
      </c>
      <c r="J3170" s="12">
        <v>3</v>
      </c>
      <c r="K3170" s="12">
        <v>3</v>
      </c>
      <c r="L3170" s="37" t="s">
        <v>10596</v>
      </c>
      <c r="M3170" s="37" t="str">
        <f>VLOOKUP(LEFT(Incoming_Data[[#This Row],[Object ID]],1),Lookup[#All],2,FALSE)</f>
        <v>Service Request</v>
      </c>
      <c r="N3170" s="36" t="str">
        <f>IFERROR(VLOOKUP(Incoming_Data[[#This Row],[Object ID]],SP_Data[#All],2,FALSE),"")</f>
        <v/>
      </c>
      <c r="O3170" s="36" t="str">
        <f>IFERROR(VLOOKUP(Incoming_Data[[#This Row],[Object ID]],Finalized_Data[#All],2,FALSE),"")</f>
        <v/>
      </c>
      <c r="P31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0" s="6">
        <f>IFERROR(DATE(YEAR(Incoming_Data[[#This Row],[Incoming Day]]),MONTH(Incoming_Data[[#This Row],[Incoming Day]]),1),"")</f>
        <v>41395</v>
      </c>
      <c r="R3170" s="3">
        <f>DATE(YEAR(Incoming_Data[[#This Row],[Incoming Day]]),1,1)</f>
        <v>41275</v>
      </c>
      <c r="S3170" s="6" t="str">
        <f>IFERROR(DATE(YEAR(Incoming_Data[[#This Row],[Completed Day]]),MONTH(Incoming_Data[[#This Row],[Completed Day]]),1),"")</f>
        <v/>
      </c>
      <c r="T3170" s="6" t="str">
        <f>IFERROR(DATE(YEAR(Incoming_Data[[#This Row],[Confirmed Day]]),MONTH(Incoming_Data[[#This Row],[Confirmed Day]]),1),"")</f>
        <v/>
      </c>
      <c r="U3170" s="12">
        <f>IF(ISNUMBER(Incoming_Data[[#This Row],[Completed Day]]),1,0)</f>
        <v>0</v>
      </c>
      <c r="V3170" s="12">
        <f>IF(ISNUMBER(Incoming_Data[[#This Row],[Confirmed Day]]),1,0)</f>
        <v>0</v>
      </c>
    </row>
    <row r="3171" spans="2:22" x14ac:dyDescent="0.25">
      <c r="B3171" s="37" t="s">
        <v>12726</v>
      </c>
      <c r="C3171" s="37" t="s">
        <v>12727</v>
      </c>
      <c r="D3171" s="37" t="s">
        <v>12727</v>
      </c>
      <c r="E3171" s="37" t="s">
        <v>13268</v>
      </c>
      <c r="F3171" s="37" t="s">
        <v>12807</v>
      </c>
      <c r="G3171" s="36">
        <v>41403</v>
      </c>
      <c r="H3171" s="36">
        <v>41403</v>
      </c>
      <c r="I3171" s="12">
        <v>3</v>
      </c>
      <c r="J3171" s="12" t="s">
        <v>10596</v>
      </c>
      <c r="K3171" s="12" t="s">
        <v>10596</v>
      </c>
      <c r="L3171" s="37" t="s">
        <v>10596</v>
      </c>
      <c r="M3171" s="37" t="str">
        <f>VLOOKUP(LEFT(Incoming_Data[[#This Row],[Object ID]],1),Lookup[#All],2,FALSE)</f>
        <v>Service Request</v>
      </c>
      <c r="N3171" s="36" t="str">
        <f>IFERROR(VLOOKUP(Incoming_Data[[#This Row],[Object ID]],SP_Data[#All],2,FALSE),"")</f>
        <v/>
      </c>
      <c r="O3171" s="36" t="str">
        <f>IFERROR(VLOOKUP(Incoming_Data[[#This Row],[Object ID]],Finalized_Data[#All],2,FALSE),"")</f>
        <v/>
      </c>
      <c r="P31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1" s="6">
        <f>IFERROR(DATE(YEAR(Incoming_Data[[#This Row],[Incoming Day]]),MONTH(Incoming_Data[[#This Row],[Incoming Day]]),1),"")</f>
        <v>41395</v>
      </c>
      <c r="R3171" s="3">
        <f>DATE(YEAR(Incoming_Data[[#This Row],[Incoming Day]]),1,1)</f>
        <v>41275</v>
      </c>
      <c r="S3171" s="6" t="str">
        <f>IFERROR(DATE(YEAR(Incoming_Data[[#This Row],[Completed Day]]),MONTH(Incoming_Data[[#This Row],[Completed Day]]),1),"")</f>
        <v/>
      </c>
      <c r="T3171" s="6" t="str">
        <f>IFERROR(DATE(YEAR(Incoming_Data[[#This Row],[Confirmed Day]]),MONTH(Incoming_Data[[#This Row],[Confirmed Day]]),1),"")</f>
        <v/>
      </c>
      <c r="U3171" s="12">
        <f>IF(ISNUMBER(Incoming_Data[[#This Row],[Completed Day]]),1,0)</f>
        <v>0</v>
      </c>
      <c r="V3171" s="12">
        <f>IF(ISNUMBER(Incoming_Data[[#This Row],[Confirmed Day]]),1,0)</f>
        <v>0</v>
      </c>
    </row>
    <row r="3172" spans="2:22" x14ac:dyDescent="0.25">
      <c r="B3172" s="37" t="s">
        <v>12726</v>
      </c>
      <c r="C3172" s="37" t="s">
        <v>12727</v>
      </c>
      <c r="D3172" s="37" t="s">
        <v>12727</v>
      </c>
      <c r="E3172" s="37" t="s">
        <v>13269</v>
      </c>
      <c r="F3172" s="37" t="s">
        <v>12808</v>
      </c>
      <c r="G3172" s="36">
        <v>41403</v>
      </c>
      <c r="H3172" s="36">
        <v>41403</v>
      </c>
      <c r="I3172" s="12">
        <v>3</v>
      </c>
      <c r="J3172" s="12">
        <v>3</v>
      </c>
      <c r="K3172" s="12">
        <v>3</v>
      </c>
      <c r="L3172" s="37" t="s">
        <v>10596</v>
      </c>
      <c r="M3172" s="37" t="str">
        <f>VLOOKUP(LEFT(Incoming_Data[[#This Row],[Object ID]],1),Lookup[#All],2,FALSE)</f>
        <v>Service Request</v>
      </c>
      <c r="N3172" s="36" t="str">
        <f>IFERROR(VLOOKUP(Incoming_Data[[#This Row],[Object ID]],SP_Data[#All],2,FALSE),"")</f>
        <v/>
      </c>
      <c r="O3172" s="36" t="str">
        <f>IFERROR(VLOOKUP(Incoming_Data[[#This Row],[Object ID]],Finalized_Data[#All],2,FALSE),"")</f>
        <v/>
      </c>
      <c r="P31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2" s="6">
        <f>IFERROR(DATE(YEAR(Incoming_Data[[#This Row],[Incoming Day]]),MONTH(Incoming_Data[[#This Row],[Incoming Day]]),1),"")</f>
        <v>41395</v>
      </c>
      <c r="R3172" s="3">
        <f>DATE(YEAR(Incoming_Data[[#This Row],[Incoming Day]]),1,1)</f>
        <v>41275</v>
      </c>
      <c r="S3172" s="6" t="str">
        <f>IFERROR(DATE(YEAR(Incoming_Data[[#This Row],[Completed Day]]),MONTH(Incoming_Data[[#This Row],[Completed Day]]),1),"")</f>
        <v/>
      </c>
      <c r="T3172" s="6" t="str">
        <f>IFERROR(DATE(YEAR(Incoming_Data[[#This Row],[Confirmed Day]]),MONTH(Incoming_Data[[#This Row],[Confirmed Day]]),1),"")</f>
        <v/>
      </c>
      <c r="U3172" s="12">
        <f>IF(ISNUMBER(Incoming_Data[[#This Row],[Completed Day]]),1,0)</f>
        <v>0</v>
      </c>
      <c r="V3172" s="12">
        <f>IF(ISNUMBER(Incoming_Data[[#This Row],[Confirmed Day]]),1,0)</f>
        <v>0</v>
      </c>
    </row>
    <row r="3173" spans="2:22" x14ac:dyDescent="0.25">
      <c r="B3173" s="37" t="s">
        <v>12726</v>
      </c>
      <c r="C3173" s="37" t="s">
        <v>12727</v>
      </c>
      <c r="D3173" s="37" t="s">
        <v>12727</v>
      </c>
      <c r="E3173" s="37" t="s">
        <v>13270</v>
      </c>
      <c r="F3173" s="37" t="s">
        <v>12809</v>
      </c>
      <c r="G3173" s="36">
        <v>41407</v>
      </c>
      <c r="H3173" s="36">
        <v>41407</v>
      </c>
      <c r="I3173" s="12">
        <v>3</v>
      </c>
      <c r="J3173" s="12">
        <v>3</v>
      </c>
      <c r="K3173" s="12">
        <v>3</v>
      </c>
      <c r="L3173" s="37" t="s">
        <v>10596</v>
      </c>
      <c r="M3173" s="37" t="str">
        <f>VLOOKUP(LEFT(Incoming_Data[[#This Row],[Object ID]],1),Lookup[#All],2,FALSE)</f>
        <v>Service Request</v>
      </c>
      <c r="N3173" s="36" t="str">
        <f>IFERROR(VLOOKUP(Incoming_Data[[#This Row],[Object ID]],SP_Data[#All],2,FALSE),"")</f>
        <v/>
      </c>
      <c r="O3173" s="36" t="str">
        <f>IFERROR(VLOOKUP(Incoming_Data[[#This Row],[Object ID]],Finalized_Data[#All],2,FALSE),"")</f>
        <v/>
      </c>
      <c r="P31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3" s="6">
        <f>IFERROR(DATE(YEAR(Incoming_Data[[#This Row],[Incoming Day]]),MONTH(Incoming_Data[[#This Row],[Incoming Day]]),1),"")</f>
        <v>41395</v>
      </c>
      <c r="R3173" s="3">
        <f>DATE(YEAR(Incoming_Data[[#This Row],[Incoming Day]]),1,1)</f>
        <v>41275</v>
      </c>
      <c r="S3173" s="6" t="str">
        <f>IFERROR(DATE(YEAR(Incoming_Data[[#This Row],[Completed Day]]),MONTH(Incoming_Data[[#This Row],[Completed Day]]),1),"")</f>
        <v/>
      </c>
      <c r="T3173" s="6" t="str">
        <f>IFERROR(DATE(YEAR(Incoming_Data[[#This Row],[Confirmed Day]]),MONTH(Incoming_Data[[#This Row],[Confirmed Day]]),1),"")</f>
        <v/>
      </c>
      <c r="U3173" s="12">
        <f>IF(ISNUMBER(Incoming_Data[[#This Row],[Completed Day]]),1,0)</f>
        <v>0</v>
      </c>
      <c r="V3173" s="12">
        <f>IF(ISNUMBER(Incoming_Data[[#This Row],[Confirmed Day]]),1,0)</f>
        <v>0</v>
      </c>
    </row>
    <row r="3174" spans="2:22" x14ac:dyDescent="0.25">
      <c r="B3174" s="37" t="s">
        <v>12726</v>
      </c>
      <c r="C3174" s="37" t="s">
        <v>12727</v>
      </c>
      <c r="D3174" s="37" t="s">
        <v>12727</v>
      </c>
      <c r="E3174" s="37" t="s">
        <v>13271</v>
      </c>
      <c r="F3174" s="37" t="s">
        <v>12810</v>
      </c>
      <c r="G3174" s="36">
        <v>41407</v>
      </c>
      <c r="H3174" s="36">
        <v>41407</v>
      </c>
      <c r="I3174" s="12">
        <v>2</v>
      </c>
      <c r="J3174" s="12">
        <v>3</v>
      </c>
      <c r="K3174" s="12">
        <v>3</v>
      </c>
      <c r="L3174" s="37" t="s">
        <v>10596</v>
      </c>
      <c r="M3174" s="37" t="str">
        <f>VLOOKUP(LEFT(Incoming_Data[[#This Row],[Object ID]],1),Lookup[#All],2,FALSE)</f>
        <v>Service Request</v>
      </c>
      <c r="N3174" s="36" t="str">
        <f>IFERROR(VLOOKUP(Incoming_Data[[#This Row],[Object ID]],SP_Data[#All],2,FALSE),"")</f>
        <v/>
      </c>
      <c r="O3174" s="36" t="str">
        <f>IFERROR(VLOOKUP(Incoming_Data[[#This Row],[Object ID]],Finalized_Data[#All],2,FALSE),"")</f>
        <v/>
      </c>
      <c r="P31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4" s="6">
        <f>IFERROR(DATE(YEAR(Incoming_Data[[#This Row],[Incoming Day]]),MONTH(Incoming_Data[[#This Row],[Incoming Day]]),1),"")</f>
        <v>41395</v>
      </c>
      <c r="R3174" s="3">
        <f>DATE(YEAR(Incoming_Data[[#This Row],[Incoming Day]]),1,1)</f>
        <v>41275</v>
      </c>
      <c r="S3174" s="6" t="str">
        <f>IFERROR(DATE(YEAR(Incoming_Data[[#This Row],[Completed Day]]),MONTH(Incoming_Data[[#This Row],[Completed Day]]),1),"")</f>
        <v/>
      </c>
      <c r="T3174" s="6" t="str">
        <f>IFERROR(DATE(YEAR(Incoming_Data[[#This Row],[Confirmed Day]]),MONTH(Incoming_Data[[#This Row],[Confirmed Day]]),1),"")</f>
        <v/>
      </c>
      <c r="U3174" s="12">
        <f>IF(ISNUMBER(Incoming_Data[[#This Row],[Completed Day]]),1,0)</f>
        <v>0</v>
      </c>
      <c r="V3174" s="12">
        <f>IF(ISNUMBER(Incoming_Data[[#This Row],[Confirmed Day]]),1,0)</f>
        <v>0</v>
      </c>
    </row>
    <row r="3175" spans="2:22" x14ac:dyDescent="0.25">
      <c r="B3175" s="37" t="s">
        <v>12726</v>
      </c>
      <c r="C3175" s="37" t="s">
        <v>12727</v>
      </c>
      <c r="D3175" s="37" t="s">
        <v>12727</v>
      </c>
      <c r="E3175" s="37" t="s">
        <v>13272</v>
      </c>
      <c r="F3175" s="37" t="s">
        <v>12811</v>
      </c>
      <c r="G3175" s="36">
        <v>41407</v>
      </c>
      <c r="H3175" s="36">
        <v>41407</v>
      </c>
      <c r="I3175" s="12">
        <v>3</v>
      </c>
      <c r="J3175" s="12">
        <v>3</v>
      </c>
      <c r="K3175" s="12">
        <v>3</v>
      </c>
      <c r="L3175" s="37" t="s">
        <v>10596</v>
      </c>
      <c r="M3175" s="37" t="str">
        <f>VLOOKUP(LEFT(Incoming_Data[[#This Row],[Object ID]],1),Lookup[#All],2,FALSE)</f>
        <v>Service Request</v>
      </c>
      <c r="N3175" s="36" t="str">
        <f>IFERROR(VLOOKUP(Incoming_Data[[#This Row],[Object ID]],SP_Data[#All],2,FALSE),"")</f>
        <v/>
      </c>
      <c r="O3175" s="36" t="str">
        <f>IFERROR(VLOOKUP(Incoming_Data[[#This Row],[Object ID]],Finalized_Data[#All],2,FALSE),"")</f>
        <v/>
      </c>
      <c r="P31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5" s="6">
        <f>IFERROR(DATE(YEAR(Incoming_Data[[#This Row],[Incoming Day]]),MONTH(Incoming_Data[[#This Row],[Incoming Day]]),1),"")</f>
        <v>41395</v>
      </c>
      <c r="R3175" s="3">
        <f>DATE(YEAR(Incoming_Data[[#This Row],[Incoming Day]]),1,1)</f>
        <v>41275</v>
      </c>
      <c r="S3175" s="6" t="str">
        <f>IFERROR(DATE(YEAR(Incoming_Data[[#This Row],[Completed Day]]),MONTH(Incoming_Data[[#This Row],[Completed Day]]),1),"")</f>
        <v/>
      </c>
      <c r="T3175" s="6" t="str">
        <f>IFERROR(DATE(YEAR(Incoming_Data[[#This Row],[Confirmed Day]]),MONTH(Incoming_Data[[#This Row],[Confirmed Day]]),1),"")</f>
        <v/>
      </c>
      <c r="U3175" s="12">
        <f>IF(ISNUMBER(Incoming_Data[[#This Row],[Completed Day]]),1,0)</f>
        <v>0</v>
      </c>
      <c r="V3175" s="12">
        <f>IF(ISNUMBER(Incoming_Data[[#This Row],[Confirmed Day]]),1,0)</f>
        <v>0</v>
      </c>
    </row>
    <row r="3176" spans="2:22" x14ac:dyDescent="0.25">
      <c r="B3176" s="37" t="s">
        <v>12726</v>
      </c>
      <c r="C3176" s="37" t="s">
        <v>12727</v>
      </c>
      <c r="D3176" s="37" t="s">
        <v>12727</v>
      </c>
      <c r="E3176" s="37" t="s">
        <v>13273</v>
      </c>
      <c r="F3176" s="37" t="s">
        <v>1794</v>
      </c>
      <c r="G3176" s="36">
        <v>41407</v>
      </c>
      <c r="H3176" s="36">
        <v>41407</v>
      </c>
      <c r="I3176" s="12">
        <v>3</v>
      </c>
      <c r="J3176" s="12">
        <v>3</v>
      </c>
      <c r="K3176" s="12">
        <v>3</v>
      </c>
      <c r="L3176" s="37" t="s">
        <v>10596</v>
      </c>
      <c r="M3176" s="37" t="str">
        <f>VLOOKUP(LEFT(Incoming_Data[[#This Row],[Object ID]],1),Lookup[#All],2,FALSE)</f>
        <v>Service Request</v>
      </c>
      <c r="N3176" s="36" t="str">
        <f>IFERROR(VLOOKUP(Incoming_Data[[#This Row],[Object ID]],SP_Data[#All],2,FALSE),"")</f>
        <v/>
      </c>
      <c r="O3176" s="36" t="str">
        <f>IFERROR(VLOOKUP(Incoming_Data[[#This Row],[Object ID]],Finalized_Data[#All],2,FALSE),"")</f>
        <v/>
      </c>
      <c r="P31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6" s="6">
        <f>IFERROR(DATE(YEAR(Incoming_Data[[#This Row],[Incoming Day]]),MONTH(Incoming_Data[[#This Row],[Incoming Day]]),1),"")</f>
        <v>41395</v>
      </c>
      <c r="R3176" s="3">
        <f>DATE(YEAR(Incoming_Data[[#This Row],[Incoming Day]]),1,1)</f>
        <v>41275</v>
      </c>
      <c r="S3176" s="6" t="str">
        <f>IFERROR(DATE(YEAR(Incoming_Data[[#This Row],[Completed Day]]),MONTH(Incoming_Data[[#This Row],[Completed Day]]),1),"")</f>
        <v/>
      </c>
      <c r="T3176" s="6" t="str">
        <f>IFERROR(DATE(YEAR(Incoming_Data[[#This Row],[Confirmed Day]]),MONTH(Incoming_Data[[#This Row],[Confirmed Day]]),1),"")</f>
        <v/>
      </c>
      <c r="U3176" s="12">
        <f>IF(ISNUMBER(Incoming_Data[[#This Row],[Completed Day]]),1,0)</f>
        <v>0</v>
      </c>
      <c r="V3176" s="12">
        <f>IF(ISNUMBER(Incoming_Data[[#This Row],[Confirmed Day]]),1,0)</f>
        <v>0</v>
      </c>
    </row>
    <row r="3177" spans="2:22" x14ac:dyDescent="0.25">
      <c r="B3177" s="37" t="s">
        <v>12726</v>
      </c>
      <c r="C3177" s="37" t="s">
        <v>12727</v>
      </c>
      <c r="D3177" s="37" t="s">
        <v>12727</v>
      </c>
      <c r="E3177" s="37" t="s">
        <v>13274</v>
      </c>
      <c r="F3177" s="37" t="s">
        <v>12812</v>
      </c>
      <c r="G3177" s="36">
        <v>41408</v>
      </c>
      <c r="H3177" s="36">
        <v>41408</v>
      </c>
      <c r="I3177" s="12">
        <v>2</v>
      </c>
      <c r="J3177" s="12">
        <v>3</v>
      </c>
      <c r="K3177" s="12">
        <v>3</v>
      </c>
      <c r="L3177" s="37" t="s">
        <v>10596</v>
      </c>
      <c r="M3177" s="37" t="str">
        <f>VLOOKUP(LEFT(Incoming_Data[[#This Row],[Object ID]],1),Lookup[#All],2,FALSE)</f>
        <v>Service Request</v>
      </c>
      <c r="N3177" s="36" t="str">
        <f>IFERROR(VLOOKUP(Incoming_Data[[#This Row],[Object ID]],SP_Data[#All],2,FALSE),"")</f>
        <v/>
      </c>
      <c r="O3177" s="36" t="str">
        <f>IFERROR(VLOOKUP(Incoming_Data[[#This Row],[Object ID]],Finalized_Data[#All],2,FALSE),"")</f>
        <v/>
      </c>
      <c r="P31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7" s="6">
        <f>IFERROR(DATE(YEAR(Incoming_Data[[#This Row],[Incoming Day]]),MONTH(Incoming_Data[[#This Row],[Incoming Day]]),1),"")</f>
        <v>41395</v>
      </c>
      <c r="R3177" s="3">
        <f>DATE(YEAR(Incoming_Data[[#This Row],[Incoming Day]]),1,1)</f>
        <v>41275</v>
      </c>
      <c r="S3177" s="6" t="str">
        <f>IFERROR(DATE(YEAR(Incoming_Data[[#This Row],[Completed Day]]),MONTH(Incoming_Data[[#This Row],[Completed Day]]),1),"")</f>
        <v/>
      </c>
      <c r="T3177" s="6" t="str">
        <f>IFERROR(DATE(YEAR(Incoming_Data[[#This Row],[Confirmed Day]]),MONTH(Incoming_Data[[#This Row],[Confirmed Day]]),1),"")</f>
        <v/>
      </c>
      <c r="U3177" s="12">
        <f>IF(ISNUMBER(Incoming_Data[[#This Row],[Completed Day]]),1,0)</f>
        <v>0</v>
      </c>
      <c r="V3177" s="12">
        <f>IF(ISNUMBER(Incoming_Data[[#This Row],[Confirmed Day]]),1,0)</f>
        <v>0</v>
      </c>
    </row>
    <row r="3178" spans="2:22" x14ac:dyDescent="0.25">
      <c r="B3178" s="37" t="s">
        <v>12726</v>
      </c>
      <c r="C3178" s="37" t="s">
        <v>12727</v>
      </c>
      <c r="D3178" s="37" t="s">
        <v>12727</v>
      </c>
      <c r="E3178" s="37" t="s">
        <v>13275</v>
      </c>
      <c r="F3178" s="37" t="s">
        <v>409</v>
      </c>
      <c r="G3178" s="36">
        <v>41408</v>
      </c>
      <c r="H3178" s="36">
        <v>41408</v>
      </c>
      <c r="I3178" s="12">
        <v>3</v>
      </c>
      <c r="J3178" s="12">
        <v>3</v>
      </c>
      <c r="K3178" s="12">
        <v>3</v>
      </c>
      <c r="L3178" s="37" t="s">
        <v>10596</v>
      </c>
      <c r="M3178" s="37" t="str">
        <f>VLOOKUP(LEFT(Incoming_Data[[#This Row],[Object ID]],1),Lookup[#All],2,FALSE)</f>
        <v>Service Request</v>
      </c>
      <c r="N3178" s="36" t="str">
        <f>IFERROR(VLOOKUP(Incoming_Data[[#This Row],[Object ID]],SP_Data[#All],2,FALSE),"")</f>
        <v/>
      </c>
      <c r="O3178" s="36" t="str">
        <f>IFERROR(VLOOKUP(Incoming_Data[[#This Row],[Object ID]],Finalized_Data[#All],2,FALSE),"")</f>
        <v/>
      </c>
      <c r="P31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8" s="6">
        <f>IFERROR(DATE(YEAR(Incoming_Data[[#This Row],[Incoming Day]]),MONTH(Incoming_Data[[#This Row],[Incoming Day]]),1),"")</f>
        <v>41395</v>
      </c>
      <c r="R3178" s="3">
        <f>DATE(YEAR(Incoming_Data[[#This Row],[Incoming Day]]),1,1)</f>
        <v>41275</v>
      </c>
      <c r="S3178" s="6" t="str">
        <f>IFERROR(DATE(YEAR(Incoming_Data[[#This Row],[Completed Day]]),MONTH(Incoming_Data[[#This Row],[Completed Day]]),1),"")</f>
        <v/>
      </c>
      <c r="T3178" s="6" t="str">
        <f>IFERROR(DATE(YEAR(Incoming_Data[[#This Row],[Confirmed Day]]),MONTH(Incoming_Data[[#This Row],[Confirmed Day]]),1),"")</f>
        <v/>
      </c>
      <c r="U3178" s="12">
        <f>IF(ISNUMBER(Incoming_Data[[#This Row],[Completed Day]]),1,0)</f>
        <v>0</v>
      </c>
      <c r="V3178" s="12">
        <f>IF(ISNUMBER(Incoming_Data[[#This Row],[Confirmed Day]]),1,0)</f>
        <v>0</v>
      </c>
    </row>
    <row r="3179" spans="2:22" x14ac:dyDescent="0.25">
      <c r="B3179" s="37" t="s">
        <v>12726</v>
      </c>
      <c r="C3179" s="37" t="s">
        <v>12727</v>
      </c>
      <c r="D3179" s="37" t="s">
        <v>12727</v>
      </c>
      <c r="E3179" s="37" t="s">
        <v>13276</v>
      </c>
      <c r="F3179" s="37" t="s">
        <v>12813</v>
      </c>
      <c r="G3179" s="36">
        <v>41408</v>
      </c>
      <c r="H3179" s="36">
        <v>41408</v>
      </c>
      <c r="I3179" s="12">
        <v>4</v>
      </c>
      <c r="J3179" s="12">
        <v>4</v>
      </c>
      <c r="K3179" s="12">
        <v>4</v>
      </c>
      <c r="L3179" s="37" t="s">
        <v>10596</v>
      </c>
      <c r="M3179" s="37" t="str">
        <f>VLOOKUP(LEFT(Incoming_Data[[#This Row],[Object ID]],1),Lookup[#All],2,FALSE)</f>
        <v>Service Request</v>
      </c>
      <c r="N3179" s="36" t="str">
        <f>IFERROR(VLOOKUP(Incoming_Data[[#This Row],[Object ID]],SP_Data[#All],2,FALSE),"")</f>
        <v/>
      </c>
      <c r="O3179" s="36" t="str">
        <f>IFERROR(VLOOKUP(Incoming_Data[[#This Row],[Object ID]],Finalized_Data[#All],2,FALSE),"")</f>
        <v/>
      </c>
      <c r="P31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79" s="6">
        <f>IFERROR(DATE(YEAR(Incoming_Data[[#This Row],[Incoming Day]]),MONTH(Incoming_Data[[#This Row],[Incoming Day]]),1),"")</f>
        <v>41395</v>
      </c>
      <c r="R3179" s="3">
        <f>DATE(YEAR(Incoming_Data[[#This Row],[Incoming Day]]),1,1)</f>
        <v>41275</v>
      </c>
      <c r="S3179" s="6" t="str">
        <f>IFERROR(DATE(YEAR(Incoming_Data[[#This Row],[Completed Day]]),MONTH(Incoming_Data[[#This Row],[Completed Day]]),1),"")</f>
        <v/>
      </c>
      <c r="T3179" s="6" t="str">
        <f>IFERROR(DATE(YEAR(Incoming_Data[[#This Row],[Confirmed Day]]),MONTH(Incoming_Data[[#This Row],[Confirmed Day]]),1),"")</f>
        <v/>
      </c>
      <c r="U3179" s="12">
        <f>IF(ISNUMBER(Incoming_Data[[#This Row],[Completed Day]]),1,0)</f>
        <v>0</v>
      </c>
      <c r="V3179" s="12">
        <f>IF(ISNUMBER(Incoming_Data[[#This Row],[Confirmed Day]]),1,0)</f>
        <v>0</v>
      </c>
    </row>
    <row r="3180" spans="2:22" x14ac:dyDescent="0.25">
      <c r="B3180" s="37" t="s">
        <v>12726</v>
      </c>
      <c r="C3180" s="37" t="s">
        <v>12727</v>
      </c>
      <c r="D3180" s="37" t="s">
        <v>12727</v>
      </c>
      <c r="E3180" s="37" t="s">
        <v>13277</v>
      </c>
      <c r="F3180" s="37" t="s">
        <v>409</v>
      </c>
      <c r="G3180" s="36">
        <v>41409</v>
      </c>
      <c r="H3180" s="36">
        <v>41409</v>
      </c>
      <c r="I3180" s="12">
        <v>3</v>
      </c>
      <c r="J3180" s="12" t="s">
        <v>10596</v>
      </c>
      <c r="K3180" s="12" t="s">
        <v>10596</v>
      </c>
      <c r="L3180" s="37" t="s">
        <v>10596</v>
      </c>
      <c r="M3180" s="37" t="str">
        <f>VLOOKUP(LEFT(Incoming_Data[[#This Row],[Object ID]],1),Lookup[#All],2,FALSE)</f>
        <v>Service Request</v>
      </c>
      <c r="N3180" s="36" t="str">
        <f>IFERROR(VLOOKUP(Incoming_Data[[#This Row],[Object ID]],SP_Data[#All],2,FALSE),"")</f>
        <v/>
      </c>
      <c r="O3180" s="36" t="str">
        <f>IFERROR(VLOOKUP(Incoming_Data[[#This Row],[Object ID]],Finalized_Data[#All],2,FALSE),"")</f>
        <v/>
      </c>
      <c r="P31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0" s="6">
        <f>IFERROR(DATE(YEAR(Incoming_Data[[#This Row],[Incoming Day]]),MONTH(Incoming_Data[[#This Row],[Incoming Day]]),1),"")</f>
        <v>41395</v>
      </c>
      <c r="R3180" s="3">
        <f>DATE(YEAR(Incoming_Data[[#This Row],[Incoming Day]]),1,1)</f>
        <v>41275</v>
      </c>
      <c r="S3180" s="6" t="str">
        <f>IFERROR(DATE(YEAR(Incoming_Data[[#This Row],[Completed Day]]),MONTH(Incoming_Data[[#This Row],[Completed Day]]),1),"")</f>
        <v/>
      </c>
      <c r="T3180" s="6" t="str">
        <f>IFERROR(DATE(YEAR(Incoming_Data[[#This Row],[Confirmed Day]]),MONTH(Incoming_Data[[#This Row],[Confirmed Day]]),1),"")</f>
        <v/>
      </c>
      <c r="U3180" s="12">
        <f>IF(ISNUMBER(Incoming_Data[[#This Row],[Completed Day]]),1,0)</f>
        <v>0</v>
      </c>
      <c r="V3180" s="12">
        <f>IF(ISNUMBER(Incoming_Data[[#This Row],[Confirmed Day]]),1,0)</f>
        <v>0</v>
      </c>
    </row>
    <row r="3181" spans="2:22" x14ac:dyDescent="0.25">
      <c r="B3181" s="37" t="s">
        <v>12726</v>
      </c>
      <c r="C3181" s="37" t="s">
        <v>12727</v>
      </c>
      <c r="D3181" s="37" t="s">
        <v>12727</v>
      </c>
      <c r="E3181" s="37" t="s">
        <v>13278</v>
      </c>
      <c r="F3181" s="37" t="s">
        <v>12814</v>
      </c>
      <c r="G3181" s="36">
        <v>41409</v>
      </c>
      <c r="H3181" s="36">
        <v>41409</v>
      </c>
      <c r="I3181" s="12">
        <v>4</v>
      </c>
      <c r="J3181" s="12" t="s">
        <v>10596</v>
      </c>
      <c r="K3181" s="12" t="s">
        <v>10596</v>
      </c>
      <c r="L3181" s="37" t="s">
        <v>10596</v>
      </c>
      <c r="M3181" s="37" t="str">
        <f>VLOOKUP(LEFT(Incoming_Data[[#This Row],[Object ID]],1),Lookup[#All],2,FALSE)</f>
        <v>Service Request</v>
      </c>
      <c r="N3181" s="36" t="str">
        <f>IFERROR(VLOOKUP(Incoming_Data[[#This Row],[Object ID]],SP_Data[#All],2,FALSE),"")</f>
        <v/>
      </c>
      <c r="O3181" s="36" t="str">
        <f>IFERROR(VLOOKUP(Incoming_Data[[#This Row],[Object ID]],Finalized_Data[#All],2,FALSE),"")</f>
        <v/>
      </c>
      <c r="P31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1" s="6">
        <f>IFERROR(DATE(YEAR(Incoming_Data[[#This Row],[Incoming Day]]),MONTH(Incoming_Data[[#This Row],[Incoming Day]]),1),"")</f>
        <v>41395</v>
      </c>
      <c r="R3181" s="3">
        <f>DATE(YEAR(Incoming_Data[[#This Row],[Incoming Day]]),1,1)</f>
        <v>41275</v>
      </c>
      <c r="S3181" s="6" t="str">
        <f>IFERROR(DATE(YEAR(Incoming_Data[[#This Row],[Completed Day]]),MONTH(Incoming_Data[[#This Row],[Completed Day]]),1),"")</f>
        <v/>
      </c>
      <c r="T3181" s="6" t="str">
        <f>IFERROR(DATE(YEAR(Incoming_Data[[#This Row],[Confirmed Day]]),MONTH(Incoming_Data[[#This Row],[Confirmed Day]]),1),"")</f>
        <v/>
      </c>
      <c r="U3181" s="12">
        <f>IF(ISNUMBER(Incoming_Data[[#This Row],[Completed Day]]),1,0)</f>
        <v>0</v>
      </c>
      <c r="V3181" s="12">
        <f>IF(ISNUMBER(Incoming_Data[[#This Row],[Confirmed Day]]),1,0)</f>
        <v>0</v>
      </c>
    </row>
    <row r="3182" spans="2:22" x14ac:dyDescent="0.25">
      <c r="B3182" s="37" t="s">
        <v>12726</v>
      </c>
      <c r="C3182" s="37" t="s">
        <v>12727</v>
      </c>
      <c r="D3182" s="37" t="s">
        <v>12727</v>
      </c>
      <c r="E3182" s="37" t="s">
        <v>13279</v>
      </c>
      <c r="F3182" s="37" t="s">
        <v>12815</v>
      </c>
      <c r="G3182" s="36">
        <v>41409</v>
      </c>
      <c r="H3182" s="36">
        <v>41409</v>
      </c>
      <c r="I3182" s="12">
        <v>2</v>
      </c>
      <c r="J3182" s="12">
        <v>3</v>
      </c>
      <c r="K3182" s="12">
        <v>3</v>
      </c>
      <c r="L3182" s="37" t="s">
        <v>10596</v>
      </c>
      <c r="M3182" s="37" t="str">
        <f>VLOOKUP(LEFT(Incoming_Data[[#This Row],[Object ID]],1),Lookup[#All],2,FALSE)</f>
        <v>Service Request</v>
      </c>
      <c r="N3182" s="36" t="str">
        <f>IFERROR(VLOOKUP(Incoming_Data[[#This Row],[Object ID]],SP_Data[#All],2,FALSE),"")</f>
        <v/>
      </c>
      <c r="O3182" s="36" t="str">
        <f>IFERROR(VLOOKUP(Incoming_Data[[#This Row],[Object ID]],Finalized_Data[#All],2,FALSE),"")</f>
        <v/>
      </c>
      <c r="P31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2" s="6">
        <f>IFERROR(DATE(YEAR(Incoming_Data[[#This Row],[Incoming Day]]),MONTH(Incoming_Data[[#This Row],[Incoming Day]]),1),"")</f>
        <v>41395</v>
      </c>
      <c r="R3182" s="3">
        <f>DATE(YEAR(Incoming_Data[[#This Row],[Incoming Day]]),1,1)</f>
        <v>41275</v>
      </c>
      <c r="S3182" s="6" t="str">
        <f>IFERROR(DATE(YEAR(Incoming_Data[[#This Row],[Completed Day]]),MONTH(Incoming_Data[[#This Row],[Completed Day]]),1),"")</f>
        <v/>
      </c>
      <c r="T3182" s="6" t="str">
        <f>IFERROR(DATE(YEAR(Incoming_Data[[#This Row],[Confirmed Day]]),MONTH(Incoming_Data[[#This Row],[Confirmed Day]]),1),"")</f>
        <v/>
      </c>
      <c r="U3182" s="12">
        <f>IF(ISNUMBER(Incoming_Data[[#This Row],[Completed Day]]),1,0)</f>
        <v>0</v>
      </c>
      <c r="V3182" s="12">
        <f>IF(ISNUMBER(Incoming_Data[[#This Row],[Confirmed Day]]),1,0)</f>
        <v>0</v>
      </c>
    </row>
    <row r="3183" spans="2:22" x14ac:dyDescent="0.25">
      <c r="B3183" s="37" t="s">
        <v>12726</v>
      </c>
      <c r="C3183" s="37" t="s">
        <v>12727</v>
      </c>
      <c r="D3183" s="37" t="s">
        <v>12727</v>
      </c>
      <c r="E3183" s="37" t="s">
        <v>13280</v>
      </c>
      <c r="F3183" s="37" t="s">
        <v>409</v>
      </c>
      <c r="G3183" s="36">
        <v>41410</v>
      </c>
      <c r="H3183" s="36">
        <v>41409</v>
      </c>
      <c r="I3183" s="12">
        <v>2</v>
      </c>
      <c r="J3183" s="12" t="s">
        <v>10596</v>
      </c>
      <c r="K3183" s="12" t="s">
        <v>10596</v>
      </c>
      <c r="L3183" s="37" t="s">
        <v>10596</v>
      </c>
      <c r="M3183" s="37" t="str">
        <f>VLOOKUP(LEFT(Incoming_Data[[#This Row],[Object ID]],1),Lookup[#All],2,FALSE)</f>
        <v>Service Request</v>
      </c>
      <c r="N3183" s="36" t="str">
        <f>IFERROR(VLOOKUP(Incoming_Data[[#This Row],[Object ID]],SP_Data[#All],2,FALSE),"")</f>
        <v/>
      </c>
      <c r="O3183" s="36" t="str">
        <f>IFERROR(VLOOKUP(Incoming_Data[[#This Row],[Object ID]],Finalized_Data[#All],2,FALSE),"")</f>
        <v/>
      </c>
      <c r="P31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3" s="6">
        <f>IFERROR(DATE(YEAR(Incoming_Data[[#This Row],[Incoming Day]]),MONTH(Incoming_Data[[#This Row],[Incoming Day]]),1),"")</f>
        <v>41395</v>
      </c>
      <c r="R3183" s="3">
        <f>DATE(YEAR(Incoming_Data[[#This Row],[Incoming Day]]),1,1)</f>
        <v>41275</v>
      </c>
      <c r="S3183" s="6" t="str">
        <f>IFERROR(DATE(YEAR(Incoming_Data[[#This Row],[Completed Day]]),MONTH(Incoming_Data[[#This Row],[Completed Day]]),1),"")</f>
        <v/>
      </c>
      <c r="T3183" s="6" t="str">
        <f>IFERROR(DATE(YEAR(Incoming_Data[[#This Row],[Confirmed Day]]),MONTH(Incoming_Data[[#This Row],[Confirmed Day]]),1),"")</f>
        <v/>
      </c>
      <c r="U3183" s="12">
        <f>IF(ISNUMBER(Incoming_Data[[#This Row],[Completed Day]]),1,0)</f>
        <v>0</v>
      </c>
      <c r="V3183" s="12">
        <f>IF(ISNUMBER(Incoming_Data[[#This Row],[Confirmed Day]]),1,0)</f>
        <v>0</v>
      </c>
    </row>
    <row r="3184" spans="2:22" x14ac:dyDescent="0.25">
      <c r="B3184" s="37" t="s">
        <v>12726</v>
      </c>
      <c r="C3184" s="37" t="s">
        <v>12727</v>
      </c>
      <c r="D3184" s="37" t="s">
        <v>12727</v>
      </c>
      <c r="E3184" s="37" t="s">
        <v>13281</v>
      </c>
      <c r="F3184" s="37" t="s">
        <v>12816</v>
      </c>
      <c r="G3184" s="36">
        <v>41410</v>
      </c>
      <c r="H3184" s="36">
        <v>41409</v>
      </c>
      <c r="I3184" s="12">
        <v>3</v>
      </c>
      <c r="J3184" s="12">
        <v>3</v>
      </c>
      <c r="K3184" s="12">
        <v>3</v>
      </c>
      <c r="L3184" s="37" t="s">
        <v>10596</v>
      </c>
      <c r="M3184" s="37" t="str">
        <f>VLOOKUP(LEFT(Incoming_Data[[#This Row],[Object ID]],1),Lookup[#All],2,FALSE)</f>
        <v>Service Request</v>
      </c>
      <c r="N3184" s="36" t="str">
        <f>IFERROR(VLOOKUP(Incoming_Data[[#This Row],[Object ID]],SP_Data[#All],2,FALSE),"")</f>
        <v/>
      </c>
      <c r="O3184" s="36" t="str">
        <f>IFERROR(VLOOKUP(Incoming_Data[[#This Row],[Object ID]],Finalized_Data[#All],2,FALSE),"")</f>
        <v/>
      </c>
      <c r="P31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4" s="6">
        <f>IFERROR(DATE(YEAR(Incoming_Data[[#This Row],[Incoming Day]]),MONTH(Incoming_Data[[#This Row],[Incoming Day]]),1),"")</f>
        <v>41395</v>
      </c>
      <c r="R3184" s="3">
        <f>DATE(YEAR(Incoming_Data[[#This Row],[Incoming Day]]),1,1)</f>
        <v>41275</v>
      </c>
      <c r="S3184" s="6" t="str">
        <f>IFERROR(DATE(YEAR(Incoming_Data[[#This Row],[Completed Day]]),MONTH(Incoming_Data[[#This Row],[Completed Day]]),1),"")</f>
        <v/>
      </c>
      <c r="T3184" s="6" t="str">
        <f>IFERROR(DATE(YEAR(Incoming_Data[[#This Row],[Confirmed Day]]),MONTH(Incoming_Data[[#This Row],[Confirmed Day]]),1),"")</f>
        <v/>
      </c>
      <c r="U3184" s="12">
        <f>IF(ISNUMBER(Incoming_Data[[#This Row],[Completed Day]]),1,0)</f>
        <v>0</v>
      </c>
      <c r="V3184" s="12">
        <f>IF(ISNUMBER(Incoming_Data[[#This Row],[Confirmed Day]]),1,0)</f>
        <v>0</v>
      </c>
    </row>
    <row r="3185" spans="2:22" x14ac:dyDescent="0.25">
      <c r="B3185" s="37" t="s">
        <v>12726</v>
      </c>
      <c r="C3185" s="37" t="s">
        <v>12727</v>
      </c>
      <c r="D3185" s="37" t="s">
        <v>12727</v>
      </c>
      <c r="E3185" s="37" t="s">
        <v>13282</v>
      </c>
      <c r="F3185" s="37" t="s">
        <v>12817</v>
      </c>
      <c r="G3185" s="36">
        <v>41410</v>
      </c>
      <c r="H3185" s="36">
        <v>41410</v>
      </c>
      <c r="I3185" s="12">
        <v>4</v>
      </c>
      <c r="J3185" s="12">
        <v>4</v>
      </c>
      <c r="K3185" s="12">
        <v>4</v>
      </c>
      <c r="L3185" s="37" t="s">
        <v>10596</v>
      </c>
      <c r="M3185" s="37" t="str">
        <f>VLOOKUP(LEFT(Incoming_Data[[#This Row],[Object ID]],1),Lookup[#All],2,FALSE)</f>
        <v>Service Request</v>
      </c>
      <c r="N3185" s="36" t="str">
        <f>IFERROR(VLOOKUP(Incoming_Data[[#This Row],[Object ID]],SP_Data[#All],2,FALSE),"")</f>
        <v/>
      </c>
      <c r="O3185" s="36" t="str">
        <f>IFERROR(VLOOKUP(Incoming_Data[[#This Row],[Object ID]],Finalized_Data[#All],2,FALSE),"")</f>
        <v/>
      </c>
      <c r="P31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5" s="6">
        <f>IFERROR(DATE(YEAR(Incoming_Data[[#This Row],[Incoming Day]]),MONTH(Incoming_Data[[#This Row],[Incoming Day]]),1),"")</f>
        <v>41395</v>
      </c>
      <c r="R3185" s="3">
        <f>DATE(YEAR(Incoming_Data[[#This Row],[Incoming Day]]),1,1)</f>
        <v>41275</v>
      </c>
      <c r="S3185" s="6" t="str">
        <f>IFERROR(DATE(YEAR(Incoming_Data[[#This Row],[Completed Day]]),MONTH(Incoming_Data[[#This Row],[Completed Day]]),1),"")</f>
        <v/>
      </c>
      <c r="T3185" s="6" t="str">
        <f>IFERROR(DATE(YEAR(Incoming_Data[[#This Row],[Confirmed Day]]),MONTH(Incoming_Data[[#This Row],[Confirmed Day]]),1),"")</f>
        <v/>
      </c>
      <c r="U3185" s="12">
        <f>IF(ISNUMBER(Incoming_Data[[#This Row],[Completed Day]]),1,0)</f>
        <v>0</v>
      </c>
      <c r="V3185" s="12">
        <f>IF(ISNUMBER(Incoming_Data[[#This Row],[Confirmed Day]]),1,0)</f>
        <v>0</v>
      </c>
    </row>
    <row r="3186" spans="2:22" x14ac:dyDescent="0.25">
      <c r="B3186" s="37" t="s">
        <v>12726</v>
      </c>
      <c r="C3186" s="37" t="s">
        <v>12727</v>
      </c>
      <c r="D3186" s="37" t="s">
        <v>12727</v>
      </c>
      <c r="E3186" s="37" t="s">
        <v>13283</v>
      </c>
      <c r="F3186" s="37" t="s">
        <v>1600</v>
      </c>
      <c r="G3186" s="36">
        <v>41410</v>
      </c>
      <c r="H3186" s="36">
        <v>41410</v>
      </c>
      <c r="I3186" s="12">
        <v>3</v>
      </c>
      <c r="J3186" s="12">
        <v>3</v>
      </c>
      <c r="K3186" s="12">
        <v>3</v>
      </c>
      <c r="L3186" s="37" t="s">
        <v>10596</v>
      </c>
      <c r="M3186" s="37" t="str">
        <f>VLOOKUP(LEFT(Incoming_Data[[#This Row],[Object ID]],1),Lookup[#All],2,FALSE)</f>
        <v>Service Request</v>
      </c>
      <c r="N3186" s="36" t="str">
        <f>IFERROR(VLOOKUP(Incoming_Data[[#This Row],[Object ID]],SP_Data[#All],2,FALSE),"")</f>
        <v/>
      </c>
      <c r="O3186" s="36" t="str">
        <f>IFERROR(VLOOKUP(Incoming_Data[[#This Row],[Object ID]],Finalized_Data[#All],2,FALSE),"")</f>
        <v/>
      </c>
      <c r="P31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6" s="6">
        <f>IFERROR(DATE(YEAR(Incoming_Data[[#This Row],[Incoming Day]]),MONTH(Incoming_Data[[#This Row],[Incoming Day]]),1),"")</f>
        <v>41395</v>
      </c>
      <c r="R3186" s="3">
        <f>DATE(YEAR(Incoming_Data[[#This Row],[Incoming Day]]),1,1)</f>
        <v>41275</v>
      </c>
      <c r="S3186" s="6" t="str">
        <f>IFERROR(DATE(YEAR(Incoming_Data[[#This Row],[Completed Day]]),MONTH(Incoming_Data[[#This Row],[Completed Day]]),1),"")</f>
        <v/>
      </c>
      <c r="T3186" s="6" t="str">
        <f>IFERROR(DATE(YEAR(Incoming_Data[[#This Row],[Confirmed Day]]),MONTH(Incoming_Data[[#This Row],[Confirmed Day]]),1),"")</f>
        <v/>
      </c>
      <c r="U3186" s="12">
        <f>IF(ISNUMBER(Incoming_Data[[#This Row],[Completed Day]]),1,0)</f>
        <v>0</v>
      </c>
      <c r="V3186" s="12">
        <f>IF(ISNUMBER(Incoming_Data[[#This Row],[Confirmed Day]]),1,0)</f>
        <v>0</v>
      </c>
    </row>
    <row r="3187" spans="2:22" x14ac:dyDescent="0.25">
      <c r="B3187" s="37" t="s">
        <v>12726</v>
      </c>
      <c r="C3187" s="37" t="s">
        <v>12727</v>
      </c>
      <c r="D3187" s="37" t="s">
        <v>12727</v>
      </c>
      <c r="E3187" s="37" t="s">
        <v>13284</v>
      </c>
      <c r="F3187" s="37" t="s">
        <v>1600</v>
      </c>
      <c r="G3187" s="36">
        <v>41410</v>
      </c>
      <c r="H3187" s="36">
        <v>41410</v>
      </c>
      <c r="I3187" s="12">
        <v>3</v>
      </c>
      <c r="J3187" s="12">
        <v>3</v>
      </c>
      <c r="K3187" s="12">
        <v>3</v>
      </c>
      <c r="L3187" s="37" t="s">
        <v>10596</v>
      </c>
      <c r="M3187" s="37" t="str">
        <f>VLOOKUP(LEFT(Incoming_Data[[#This Row],[Object ID]],1),Lookup[#All],2,FALSE)</f>
        <v>Service Request</v>
      </c>
      <c r="N3187" s="36" t="str">
        <f>IFERROR(VLOOKUP(Incoming_Data[[#This Row],[Object ID]],SP_Data[#All],2,FALSE),"")</f>
        <v/>
      </c>
      <c r="O3187" s="36" t="str">
        <f>IFERROR(VLOOKUP(Incoming_Data[[#This Row],[Object ID]],Finalized_Data[#All],2,FALSE),"")</f>
        <v/>
      </c>
      <c r="P31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7" s="6">
        <f>IFERROR(DATE(YEAR(Incoming_Data[[#This Row],[Incoming Day]]),MONTH(Incoming_Data[[#This Row],[Incoming Day]]),1),"")</f>
        <v>41395</v>
      </c>
      <c r="R3187" s="3">
        <f>DATE(YEAR(Incoming_Data[[#This Row],[Incoming Day]]),1,1)</f>
        <v>41275</v>
      </c>
      <c r="S3187" s="6" t="str">
        <f>IFERROR(DATE(YEAR(Incoming_Data[[#This Row],[Completed Day]]),MONTH(Incoming_Data[[#This Row],[Completed Day]]),1),"")</f>
        <v/>
      </c>
      <c r="T3187" s="6" t="str">
        <f>IFERROR(DATE(YEAR(Incoming_Data[[#This Row],[Confirmed Day]]),MONTH(Incoming_Data[[#This Row],[Confirmed Day]]),1),"")</f>
        <v/>
      </c>
      <c r="U3187" s="12">
        <f>IF(ISNUMBER(Incoming_Data[[#This Row],[Completed Day]]),1,0)</f>
        <v>0</v>
      </c>
      <c r="V3187" s="12">
        <f>IF(ISNUMBER(Incoming_Data[[#This Row],[Confirmed Day]]),1,0)</f>
        <v>0</v>
      </c>
    </row>
    <row r="3188" spans="2:22" x14ac:dyDescent="0.25">
      <c r="B3188" s="37" t="s">
        <v>12726</v>
      </c>
      <c r="C3188" s="37" t="s">
        <v>12727</v>
      </c>
      <c r="D3188" s="37" t="s">
        <v>12727</v>
      </c>
      <c r="E3188" s="37" t="s">
        <v>13285</v>
      </c>
      <c r="F3188" s="37" t="s">
        <v>12818</v>
      </c>
      <c r="G3188" s="36">
        <v>41410</v>
      </c>
      <c r="H3188" s="36">
        <v>41410</v>
      </c>
      <c r="I3188" s="12">
        <v>3</v>
      </c>
      <c r="J3188" s="12" t="s">
        <v>10596</v>
      </c>
      <c r="K3188" s="12" t="s">
        <v>10596</v>
      </c>
      <c r="L3188" s="37" t="s">
        <v>10596</v>
      </c>
      <c r="M3188" s="37" t="str">
        <f>VLOOKUP(LEFT(Incoming_Data[[#This Row],[Object ID]],1),Lookup[#All],2,FALSE)</f>
        <v>Service Request</v>
      </c>
      <c r="N3188" s="36" t="str">
        <f>IFERROR(VLOOKUP(Incoming_Data[[#This Row],[Object ID]],SP_Data[#All],2,FALSE),"")</f>
        <v/>
      </c>
      <c r="O3188" s="36" t="str">
        <f>IFERROR(VLOOKUP(Incoming_Data[[#This Row],[Object ID]],Finalized_Data[#All],2,FALSE),"")</f>
        <v/>
      </c>
      <c r="P31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8" s="6">
        <f>IFERROR(DATE(YEAR(Incoming_Data[[#This Row],[Incoming Day]]),MONTH(Incoming_Data[[#This Row],[Incoming Day]]),1),"")</f>
        <v>41395</v>
      </c>
      <c r="R3188" s="3">
        <f>DATE(YEAR(Incoming_Data[[#This Row],[Incoming Day]]),1,1)</f>
        <v>41275</v>
      </c>
      <c r="S3188" s="6" t="str">
        <f>IFERROR(DATE(YEAR(Incoming_Data[[#This Row],[Completed Day]]),MONTH(Incoming_Data[[#This Row],[Completed Day]]),1),"")</f>
        <v/>
      </c>
      <c r="T3188" s="6" t="str">
        <f>IFERROR(DATE(YEAR(Incoming_Data[[#This Row],[Confirmed Day]]),MONTH(Incoming_Data[[#This Row],[Confirmed Day]]),1),"")</f>
        <v/>
      </c>
      <c r="U3188" s="12">
        <f>IF(ISNUMBER(Incoming_Data[[#This Row],[Completed Day]]),1,0)</f>
        <v>0</v>
      </c>
      <c r="V3188" s="12">
        <f>IF(ISNUMBER(Incoming_Data[[#This Row],[Confirmed Day]]),1,0)</f>
        <v>0</v>
      </c>
    </row>
    <row r="3189" spans="2:22" x14ac:dyDescent="0.25">
      <c r="B3189" s="37" t="s">
        <v>12726</v>
      </c>
      <c r="C3189" s="37" t="s">
        <v>12727</v>
      </c>
      <c r="D3189" s="37" t="s">
        <v>12727</v>
      </c>
      <c r="E3189" s="37" t="s">
        <v>13286</v>
      </c>
      <c r="F3189" s="37" t="s">
        <v>1600</v>
      </c>
      <c r="G3189" s="36">
        <v>41410</v>
      </c>
      <c r="H3189" s="36">
        <v>41410</v>
      </c>
      <c r="I3189" s="12">
        <v>3</v>
      </c>
      <c r="J3189" s="12">
        <v>3</v>
      </c>
      <c r="K3189" s="12">
        <v>3</v>
      </c>
      <c r="L3189" s="37" t="s">
        <v>10596</v>
      </c>
      <c r="M3189" s="37" t="str">
        <f>VLOOKUP(LEFT(Incoming_Data[[#This Row],[Object ID]],1),Lookup[#All],2,FALSE)</f>
        <v>Service Request</v>
      </c>
      <c r="N3189" s="36" t="str">
        <f>IFERROR(VLOOKUP(Incoming_Data[[#This Row],[Object ID]],SP_Data[#All],2,FALSE),"")</f>
        <v/>
      </c>
      <c r="O3189" s="36" t="str">
        <f>IFERROR(VLOOKUP(Incoming_Data[[#This Row],[Object ID]],Finalized_Data[#All],2,FALSE),"")</f>
        <v/>
      </c>
      <c r="P31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89" s="6">
        <f>IFERROR(DATE(YEAR(Incoming_Data[[#This Row],[Incoming Day]]),MONTH(Incoming_Data[[#This Row],[Incoming Day]]),1),"")</f>
        <v>41395</v>
      </c>
      <c r="R3189" s="3">
        <f>DATE(YEAR(Incoming_Data[[#This Row],[Incoming Day]]),1,1)</f>
        <v>41275</v>
      </c>
      <c r="S3189" s="6" t="str">
        <f>IFERROR(DATE(YEAR(Incoming_Data[[#This Row],[Completed Day]]),MONTH(Incoming_Data[[#This Row],[Completed Day]]),1),"")</f>
        <v/>
      </c>
      <c r="T3189" s="6" t="str">
        <f>IFERROR(DATE(YEAR(Incoming_Data[[#This Row],[Confirmed Day]]),MONTH(Incoming_Data[[#This Row],[Confirmed Day]]),1),"")</f>
        <v/>
      </c>
      <c r="U3189" s="12">
        <f>IF(ISNUMBER(Incoming_Data[[#This Row],[Completed Day]]),1,0)</f>
        <v>0</v>
      </c>
      <c r="V3189" s="12">
        <f>IF(ISNUMBER(Incoming_Data[[#This Row],[Confirmed Day]]),1,0)</f>
        <v>0</v>
      </c>
    </row>
    <row r="3190" spans="2:22" x14ac:dyDescent="0.25">
      <c r="B3190" s="37" t="s">
        <v>12726</v>
      </c>
      <c r="C3190" s="37" t="s">
        <v>12727</v>
      </c>
      <c r="D3190" s="37" t="s">
        <v>12727</v>
      </c>
      <c r="E3190" s="37" t="s">
        <v>13287</v>
      </c>
      <c r="F3190" s="37" t="s">
        <v>12819</v>
      </c>
      <c r="G3190" s="36">
        <v>41411</v>
      </c>
      <c r="H3190" s="36">
        <v>41411</v>
      </c>
      <c r="I3190" s="12">
        <v>3</v>
      </c>
      <c r="J3190" s="12">
        <v>4</v>
      </c>
      <c r="K3190" s="12">
        <v>4</v>
      </c>
      <c r="L3190" s="37" t="s">
        <v>10596</v>
      </c>
      <c r="M3190" s="37" t="str">
        <f>VLOOKUP(LEFT(Incoming_Data[[#This Row],[Object ID]],1),Lookup[#All],2,FALSE)</f>
        <v>Service Request</v>
      </c>
      <c r="N3190" s="36" t="str">
        <f>IFERROR(VLOOKUP(Incoming_Data[[#This Row],[Object ID]],SP_Data[#All],2,FALSE),"")</f>
        <v/>
      </c>
      <c r="O3190" s="36" t="str">
        <f>IFERROR(VLOOKUP(Incoming_Data[[#This Row],[Object ID]],Finalized_Data[#All],2,FALSE),"")</f>
        <v/>
      </c>
      <c r="P31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0" s="6">
        <f>IFERROR(DATE(YEAR(Incoming_Data[[#This Row],[Incoming Day]]),MONTH(Incoming_Data[[#This Row],[Incoming Day]]),1),"")</f>
        <v>41395</v>
      </c>
      <c r="R3190" s="3">
        <f>DATE(YEAR(Incoming_Data[[#This Row],[Incoming Day]]),1,1)</f>
        <v>41275</v>
      </c>
      <c r="S3190" s="6" t="str">
        <f>IFERROR(DATE(YEAR(Incoming_Data[[#This Row],[Completed Day]]),MONTH(Incoming_Data[[#This Row],[Completed Day]]),1),"")</f>
        <v/>
      </c>
      <c r="T3190" s="6" t="str">
        <f>IFERROR(DATE(YEAR(Incoming_Data[[#This Row],[Confirmed Day]]),MONTH(Incoming_Data[[#This Row],[Confirmed Day]]),1),"")</f>
        <v/>
      </c>
      <c r="U3190" s="12">
        <f>IF(ISNUMBER(Incoming_Data[[#This Row],[Completed Day]]),1,0)</f>
        <v>0</v>
      </c>
      <c r="V3190" s="12">
        <f>IF(ISNUMBER(Incoming_Data[[#This Row],[Confirmed Day]]),1,0)</f>
        <v>0</v>
      </c>
    </row>
    <row r="3191" spans="2:22" x14ac:dyDescent="0.25">
      <c r="B3191" s="37" t="s">
        <v>12726</v>
      </c>
      <c r="C3191" s="37" t="s">
        <v>12727</v>
      </c>
      <c r="D3191" s="37" t="s">
        <v>12727</v>
      </c>
      <c r="E3191" s="37" t="s">
        <v>13288</v>
      </c>
      <c r="F3191" s="37" t="s">
        <v>12820</v>
      </c>
      <c r="G3191" s="36">
        <v>41411</v>
      </c>
      <c r="H3191" s="36">
        <v>41411</v>
      </c>
      <c r="I3191" s="12">
        <v>2</v>
      </c>
      <c r="J3191" s="12">
        <v>3</v>
      </c>
      <c r="K3191" s="12">
        <v>3</v>
      </c>
      <c r="L3191" s="37" t="s">
        <v>10596</v>
      </c>
      <c r="M3191" s="37" t="str">
        <f>VLOOKUP(LEFT(Incoming_Data[[#This Row],[Object ID]],1),Lookup[#All],2,FALSE)</f>
        <v>Service Request</v>
      </c>
      <c r="N3191" s="36" t="str">
        <f>IFERROR(VLOOKUP(Incoming_Data[[#This Row],[Object ID]],SP_Data[#All],2,FALSE),"")</f>
        <v/>
      </c>
      <c r="O3191" s="36" t="str">
        <f>IFERROR(VLOOKUP(Incoming_Data[[#This Row],[Object ID]],Finalized_Data[#All],2,FALSE),"")</f>
        <v/>
      </c>
      <c r="P31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1" s="6">
        <f>IFERROR(DATE(YEAR(Incoming_Data[[#This Row],[Incoming Day]]),MONTH(Incoming_Data[[#This Row],[Incoming Day]]),1),"")</f>
        <v>41395</v>
      </c>
      <c r="R3191" s="3">
        <f>DATE(YEAR(Incoming_Data[[#This Row],[Incoming Day]]),1,1)</f>
        <v>41275</v>
      </c>
      <c r="S3191" s="6" t="str">
        <f>IFERROR(DATE(YEAR(Incoming_Data[[#This Row],[Completed Day]]),MONTH(Incoming_Data[[#This Row],[Completed Day]]),1),"")</f>
        <v/>
      </c>
      <c r="T3191" s="6" t="str">
        <f>IFERROR(DATE(YEAR(Incoming_Data[[#This Row],[Confirmed Day]]),MONTH(Incoming_Data[[#This Row],[Confirmed Day]]),1),"")</f>
        <v/>
      </c>
      <c r="U3191" s="12">
        <f>IF(ISNUMBER(Incoming_Data[[#This Row],[Completed Day]]),1,0)</f>
        <v>0</v>
      </c>
      <c r="V3191" s="12">
        <f>IF(ISNUMBER(Incoming_Data[[#This Row],[Confirmed Day]]),1,0)</f>
        <v>0</v>
      </c>
    </row>
    <row r="3192" spans="2:22" x14ac:dyDescent="0.25">
      <c r="B3192" s="37" t="s">
        <v>12726</v>
      </c>
      <c r="C3192" s="37" t="s">
        <v>12727</v>
      </c>
      <c r="D3192" s="37" t="s">
        <v>12727</v>
      </c>
      <c r="E3192" s="37" t="s">
        <v>13289</v>
      </c>
      <c r="F3192" s="37" t="s">
        <v>1600</v>
      </c>
      <c r="G3192" s="36">
        <v>41414</v>
      </c>
      <c r="H3192" s="36">
        <v>41414</v>
      </c>
      <c r="I3192" s="12">
        <v>3</v>
      </c>
      <c r="J3192" s="12">
        <v>3</v>
      </c>
      <c r="K3192" s="12">
        <v>3</v>
      </c>
      <c r="L3192" s="37" t="s">
        <v>10596</v>
      </c>
      <c r="M3192" s="37" t="str">
        <f>VLOOKUP(LEFT(Incoming_Data[[#This Row],[Object ID]],1),Lookup[#All],2,FALSE)</f>
        <v>Service Request</v>
      </c>
      <c r="N3192" s="36" t="str">
        <f>IFERROR(VLOOKUP(Incoming_Data[[#This Row],[Object ID]],SP_Data[#All],2,FALSE),"")</f>
        <v/>
      </c>
      <c r="O3192" s="36" t="str">
        <f>IFERROR(VLOOKUP(Incoming_Data[[#This Row],[Object ID]],Finalized_Data[#All],2,FALSE),"")</f>
        <v/>
      </c>
      <c r="P31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2" s="6">
        <f>IFERROR(DATE(YEAR(Incoming_Data[[#This Row],[Incoming Day]]),MONTH(Incoming_Data[[#This Row],[Incoming Day]]),1),"")</f>
        <v>41395</v>
      </c>
      <c r="R3192" s="3">
        <f>DATE(YEAR(Incoming_Data[[#This Row],[Incoming Day]]),1,1)</f>
        <v>41275</v>
      </c>
      <c r="S3192" s="6" t="str">
        <f>IFERROR(DATE(YEAR(Incoming_Data[[#This Row],[Completed Day]]),MONTH(Incoming_Data[[#This Row],[Completed Day]]),1),"")</f>
        <v/>
      </c>
      <c r="T3192" s="6" t="str">
        <f>IFERROR(DATE(YEAR(Incoming_Data[[#This Row],[Confirmed Day]]),MONTH(Incoming_Data[[#This Row],[Confirmed Day]]),1),"")</f>
        <v/>
      </c>
      <c r="U3192" s="12">
        <f>IF(ISNUMBER(Incoming_Data[[#This Row],[Completed Day]]),1,0)</f>
        <v>0</v>
      </c>
      <c r="V3192" s="12">
        <f>IF(ISNUMBER(Incoming_Data[[#This Row],[Confirmed Day]]),1,0)</f>
        <v>0</v>
      </c>
    </row>
    <row r="3193" spans="2:22" x14ac:dyDescent="0.25">
      <c r="B3193" s="37" t="s">
        <v>12726</v>
      </c>
      <c r="C3193" s="37" t="s">
        <v>12727</v>
      </c>
      <c r="D3193" s="37" t="s">
        <v>12727</v>
      </c>
      <c r="E3193" s="37" t="s">
        <v>13290</v>
      </c>
      <c r="F3193" s="37" t="s">
        <v>12821</v>
      </c>
      <c r="G3193" s="36">
        <v>41414</v>
      </c>
      <c r="H3193" s="36">
        <v>41414</v>
      </c>
      <c r="I3193" s="12">
        <v>2</v>
      </c>
      <c r="J3193" s="12">
        <v>2</v>
      </c>
      <c r="K3193" s="12">
        <v>3</v>
      </c>
      <c r="L3193" s="37" t="s">
        <v>10596</v>
      </c>
      <c r="M3193" s="37" t="str">
        <f>VLOOKUP(LEFT(Incoming_Data[[#This Row],[Object ID]],1),Lookup[#All],2,FALSE)</f>
        <v>Service Request</v>
      </c>
      <c r="N3193" s="36" t="str">
        <f>IFERROR(VLOOKUP(Incoming_Data[[#This Row],[Object ID]],SP_Data[#All],2,FALSE),"")</f>
        <v/>
      </c>
      <c r="O3193" s="36" t="str">
        <f>IFERROR(VLOOKUP(Incoming_Data[[#This Row],[Object ID]],Finalized_Data[#All],2,FALSE),"")</f>
        <v/>
      </c>
      <c r="P31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3" s="6">
        <f>IFERROR(DATE(YEAR(Incoming_Data[[#This Row],[Incoming Day]]),MONTH(Incoming_Data[[#This Row],[Incoming Day]]),1),"")</f>
        <v>41395</v>
      </c>
      <c r="R3193" s="3">
        <f>DATE(YEAR(Incoming_Data[[#This Row],[Incoming Day]]),1,1)</f>
        <v>41275</v>
      </c>
      <c r="S3193" s="6" t="str">
        <f>IFERROR(DATE(YEAR(Incoming_Data[[#This Row],[Completed Day]]),MONTH(Incoming_Data[[#This Row],[Completed Day]]),1),"")</f>
        <v/>
      </c>
      <c r="T3193" s="6" t="str">
        <f>IFERROR(DATE(YEAR(Incoming_Data[[#This Row],[Confirmed Day]]),MONTH(Incoming_Data[[#This Row],[Confirmed Day]]),1),"")</f>
        <v/>
      </c>
      <c r="U3193" s="12">
        <f>IF(ISNUMBER(Incoming_Data[[#This Row],[Completed Day]]),1,0)</f>
        <v>0</v>
      </c>
      <c r="V3193" s="12">
        <f>IF(ISNUMBER(Incoming_Data[[#This Row],[Confirmed Day]]),1,0)</f>
        <v>0</v>
      </c>
    </row>
    <row r="3194" spans="2:22" x14ac:dyDescent="0.25">
      <c r="B3194" s="37" t="s">
        <v>12726</v>
      </c>
      <c r="C3194" s="37" t="s">
        <v>12727</v>
      </c>
      <c r="D3194" s="37" t="s">
        <v>12727</v>
      </c>
      <c r="E3194" s="37" t="s">
        <v>13291</v>
      </c>
      <c r="F3194" s="37" t="s">
        <v>409</v>
      </c>
      <c r="G3194" s="36">
        <v>41414</v>
      </c>
      <c r="H3194" s="36">
        <v>41414</v>
      </c>
      <c r="I3194" s="12">
        <v>2</v>
      </c>
      <c r="J3194" s="12" t="s">
        <v>10596</v>
      </c>
      <c r="K3194" s="12" t="s">
        <v>10596</v>
      </c>
      <c r="L3194" s="37" t="s">
        <v>10596</v>
      </c>
      <c r="M3194" s="37" t="str">
        <f>VLOOKUP(LEFT(Incoming_Data[[#This Row],[Object ID]],1),Lookup[#All],2,FALSE)</f>
        <v>Service Request</v>
      </c>
      <c r="N3194" s="36" t="str">
        <f>IFERROR(VLOOKUP(Incoming_Data[[#This Row],[Object ID]],SP_Data[#All],2,FALSE),"")</f>
        <v/>
      </c>
      <c r="O3194" s="36" t="str">
        <f>IFERROR(VLOOKUP(Incoming_Data[[#This Row],[Object ID]],Finalized_Data[#All],2,FALSE),"")</f>
        <v/>
      </c>
      <c r="P31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4" s="6">
        <f>IFERROR(DATE(YEAR(Incoming_Data[[#This Row],[Incoming Day]]),MONTH(Incoming_Data[[#This Row],[Incoming Day]]),1),"")</f>
        <v>41395</v>
      </c>
      <c r="R3194" s="3">
        <f>DATE(YEAR(Incoming_Data[[#This Row],[Incoming Day]]),1,1)</f>
        <v>41275</v>
      </c>
      <c r="S3194" s="6" t="str">
        <f>IFERROR(DATE(YEAR(Incoming_Data[[#This Row],[Completed Day]]),MONTH(Incoming_Data[[#This Row],[Completed Day]]),1),"")</f>
        <v/>
      </c>
      <c r="T3194" s="6" t="str">
        <f>IFERROR(DATE(YEAR(Incoming_Data[[#This Row],[Confirmed Day]]),MONTH(Incoming_Data[[#This Row],[Confirmed Day]]),1),"")</f>
        <v/>
      </c>
      <c r="U3194" s="12">
        <f>IF(ISNUMBER(Incoming_Data[[#This Row],[Completed Day]]),1,0)</f>
        <v>0</v>
      </c>
      <c r="V3194" s="12">
        <f>IF(ISNUMBER(Incoming_Data[[#This Row],[Confirmed Day]]),1,0)</f>
        <v>0</v>
      </c>
    </row>
    <row r="3195" spans="2:22" x14ac:dyDescent="0.25">
      <c r="B3195" s="37" t="s">
        <v>12726</v>
      </c>
      <c r="C3195" s="37" t="s">
        <v>12727</v>
      </c>
      <c r="D3195" s="37" t="s">
        <v>12727</v>
      </c>
      <c r="E3195" s="37" t="s">
        <v>13292</v>
      </c>
      <c r="F3195" s="37" t="s">
        <v>12822</v>
      </c>
      <c r="G3195" s="36">
        <v>41415</v>
      </c>
      <c r="H3195" s="36">
        <v>41414</v>
      </c>
      <c r="I3195" s="12">
        <v>3</v>
      </c>
      <c r="J3195" s="12">
        <v>3</v>
      </c>
      <c r="K3195" s="12">
        <v>3</v>
      </c>
      <c r="L3195" s="37" t="s">
        <v>10596</v>
      </c>
      <c r="M3195" s="37" t="str">
        <f>VLOOKUP(LEFT(Incoming_Data[[#This Row],[Object ID]],1),Lookup[#All],2,FALSE)</f>
        <v>Service Request</v>
      </c>
      <c r="N3195" s="36" t="str">
        <f>IFERROR(VLOOKUP(Incoming_Data[[#This Row],[Object ID]],SP_Data[#All],2,FALSE),"")</f>
        <v/>
      </c>
      <c r="O3195" s="36" t="str">
        <f>IFERROR(VLOOKUP(Incoming_Data[[#This Row],[Object ID]],Finalized_Data[#All],2,FALSE),"")</f>
        <v/>
      </c>
      <c r="P31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5" s="6">
        <f>IFERROR(DATE(YEAR(Incoming_Data[[#This Row],[Incoming Day]]),MONTH(Incoming_Data[[#This Row],[Incoming Day]]),1),"")</f>
        <v>41395</v>
      </c>
      <c r="R3195" s="3">
        <f>DATE(YEAR(Incoming_Data[[#This Row],[Incoming Day]]),1,1)</f>
        <v>41275</v>
      </c>
      <c r="S3195" s="6" t="str">
        <f>IFERROR(DATE(YEAR(Incoming_Data[[#This Row],[Completed Day]]),MONTH(Incoming_Data[[#This Row],[Completed Day]]),1),"")</f>
        <v/>
      </c>
      <c r="T3195" s="6" t="str">
        <f>IFERROR(DATE(YEAR(Incoming_Data[[#This Row],[Confirmed Day]]),MONTH(Incoming_Data[[#This Row],[Confirmed Day]]),1),"")</f>
        <v/>
      </c>
      <c r="U3195" s="12">
        <f>IF(ISNUMBER(Incoming_Data[[#This Row],[Completed Day]]),1,0)</f>
        <v>0</v>
      </c>
      <c r="V3195" s="12">
        <f>IF(ISNUMBER(Incoming_Data[[#This Row],[Confirmed Day]]),1,0)</f>
        <v>0</v>
      </c>
    </row>
    <row r="3196" spans="2:22" x14ac:dyDescent="0.25">
      <c r="B3196" s="37" t="s">
        <v>12726</v>
      </c>
      <c r="C3196" s="37" t="s">
        <v>12727</v>
      </c>
      <c r="D3196" s="37" t="s">
        <v>12727</v>
      </c>
      <c r="E3196" s="37" t="s">
        <v>13293</v>
      </c>
      <c r="F3196" s="37" t="s">
        <v>12823</v>
      </c>
      <c r="G3196" s="36">
        <v>41414</v>
      </c>
      <c r="H3196" s="36">
        <v>41414</v>
      </c>
      <c r="I3196" s="12">
        <v>1</v>
      </c>
      <c r="J3196" s="12">
        <v>3</v>
      </c>
      <c r="K3196" s="12">
        <v>3</v>
      </c>
      <c r="L3196" s="37" t="s">
        <v>10596</v>
      </c>
      <c r="M3196" s="37" t="str">
        <f>VLOOKUP(LEFT(Incoming_Data[[#This Row],[Object ID]],1),Lookup[#All],2,FALSE)</f>
        <v>Service Request</v>
      </c>
      <c r="N3196" s="36" t="str">
        <f>IFERROR(VLOOKUP(Incoming_Data[[#This Row],[Object ID]],SP_Data[#All],2,FALSE),"")</f>
        <v/>
      </c>
      <c r="O3196" s="36" t="str">
        <f>IFERROR(VLOOKUP(Incoming_Data[[#This Row],[Object ID]],Finalized_Data[#All],2,FALSE),"")</f>
        <v/>
      </c>
      <c r="P31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6" s="6">
        <f>IFERROR(DATE(YEAR(Incoming_Data[[#This Row],[Incoming Day]]),MONTH(Incoming_Data[[#This Row],[Incoming Day]]),1),"")</f>
        <v>41395</v>
      </c>
      <c r="R3196" s="3">
        <f>DATE(YEAR(Incoming_Data[[#This Row],[Incoming Day]]),1,1)</f>
        <v>41275</v>
      </c>
      <c r="S3196" s="6" t="str">
        <f>IFERROR(DATE(YEAR(Incoming_Data[[#This Row],[Completed Day]]),MONTH(Incoming_Data[[#This Row],[Completed Day]]),1),"")</f>
        <v/>
      </c>
      <c r="T3196" s="6" t="str">
        <f>IFERROR(DATE(YEAR(Incoming_Data[[#This Row],[Confirmed Day]]),MONTH(Incoming_Data[[#This Row],[Confirmed Day]]),1),"")</f>
        <v/>
      </c>
      <c r="U3196" s="12">
        <f>IF(ISNUMBER(Incoming_Data[[#This Row],[Completed Day]]),1,0)</f>
        <v>0</v>
      </c>
      <c r="V3196" s="12">
        <f>IF(ISNUMBER(Incoming_Data[[#This Row],[Confirmed Day]]),1,0)</f>
        <v>0</v>
      </c>
    </row>
    <row r="3197" spans="2:22" x14ac:dyDescent="0.25">
      <c r="B3197" s="37" t="s">
        <v>12726</v>
      </c>
      <c r="C3197" s="37" t="s">
        <v>12727</v>
      </c>
      <c r="D3197" s="37" t="s">
        <v>12727</v>
      </c>
      <c r="E3197" s="37" t="s">
        <v>13294</v>
      </c>
      <c r="F3197" s="37" t="s">
        <v>12824</v>
      </c>
      <c r="G3197" s="36">
        <v>41415</v>
      </c>
      <c r="H3197" s="36">
        <v>41414</v>
      </c>
      <c r="I3197" s="12">
        <v>3</v>
      </c>
      <c r="J3197" s="12">
        <v>3</v>
      </c>
      <c r="K3197" s="12">
        <v>3</v>
      </c>
      <c r="L3197" s="37" t="s">
        <v>10596</v>
      </c>
      <c r="M3197" s="37" t="str">
        <f>VLOOKUP(LEFT(Incoming_Data[[#This Row],[Object ID]],1),Lookup[#All],2,FALSE)</f>
        <v>Service Request</v>
      </c>
      <c r="N3197" s="36" t="str">
        <f>IFERROR(VLOOKUP(Incoming_Data[[#This Row],[Object ID]],SP_Data[#All],2,FALSE),"")</f>
        <v/>
      </c>
      <c r="O3197" s="36" t="str">
        <f>IFERROR(VLOOKUP(Incoming_Data[[#This Row],[Object ID]],Finalized_Data[#All],2,FALSE),"")</f>
        <v/>
      </c>
      <c r="P31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7" s="6">
        <f>IFERROR(DATE(YEAR(Incoming_Data[[#This Row],[Incoming Day]]),MONTH(Incoming_Data[[#This Row],[Incoming Day]]),1),"")</f>
        <v>41395</v>
      </c>
      <c r="R3197" s="3">
        <f>DATE(YEAR(Incoming_Data[[#This Row],[Incoming Day]]),1,1)</f>
        <v>41275</v>
      </c>
      <c r="S3197" s="6" t="str">
        <f>IFERROR(DATE(YEAR(Incoming_Data[[#This Row],[Completed Day]]),MONTH(Incoming_Data[[#This Row],[Completed Day]]),1),"")</f>
        <v/>
      </c>
      <c r="T3197" s="6" t="str">
        <f>IFERROR(DATE(YEAR(Incoming_Data[[#This Row],[Confirmed Day]]),MONTH(Incoming_Data[[#This Row],[Confirmed Day]]),1),"")</f>
        <v/>
      </c>
      <c r="U3197" s="12">
        <f>IF(ISNUMBER(Incoming_Data[[#This Row],[Completed Day]]),1,0)</f>
        <v>0</v>
      </c>
      <c r="V3197" s="12">
        <f>IF(ISNUMBER(Incoming_Data[[#This Row],[Confirmed Day]]),1,0)</f>
        <v>0</v>
      </c>
    </row>
    <row r="3198" spans="2:22" x14ac:dyDescent="0.25">
      <c r="B3198" s="37" t="s">
        <v>12726</v>
      </c>
      <c r="C3198" s="37" t="s">
        <v>12727</v>
      </c>
      <c r="D3198" s="37" t="s">
        <v>12727</v>
      </c>
      <c r="E3198" s="37" t="s">
        <v>13295</v>
      </c>
      <c r="F3198" s="37" t="s">
        <v>1600</v>
      </c>
      <c r="G3198" s="36">
        <v>41415</v>
      </c>
      <c r="H3198" s="36">
        <v>41415</v>
      </c>
      <c r="I3198" s="12">
        <v>3</v>
      </c>
      <c r="J3198" s="12">
        <v>3</v>
      </c>
      <c r="K3198" s="12">
        <v>3</v>
      </c>
      <c r="L3198" s="37" t="s">
        <v>10596</v>
      </c>
      <c r="M3198" s="37" t="str">
        <f>VLOOKUP(LEFT(Incoming_Data[[#This Row],[Object ID]],1),Lookup[#All],2,FALSE)</f>
        <v>Service Request</v>
      </c>
      <c r="N3198" s="36" t="str">
        <f>IFERROR(VLOOKUP(Incoming_Data[[#This Row],[Object ID]],SP_Data[#All],2,FALSE),"")</f>
        <v/>
      </c>
      <c r="O3198" s="36" t="str">
        <f>IFERROR(VLOOKUP(Incoming_Data[[#This Row],[Object ID]],Finalized_Data[#All],2,FALSE),"")</f>
        <v/>
      </c>
      <c r="P31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8" s="6">
        <f>IFERROR(DATE(YEAR(Incoming_Data[[#This Row],[Incoming Day]]),MONTH(Incoming_Data[[#This Row],[Incoming Day]]),1),"")</f>
        <v>41395</v>
      </c>
      <c r="R3198" s="3">
        <f>DATE(YEAR(Incoming_Data[[#This Row],[Incoming Day]]),1,1)</f>
        <v>41275</v>
      </c>
      <c r="S3198" s="6" t="str">
        <f>IFERROR(DATE(YEAR(Incoming_Data[[#This Row],[Completed Day]]),MONTH(Incoming_Data[[#This Row],[Completed Day]]),1),"")</f>
        <v/>
      </c>
      <c r="T3198" s="6" t="str">
        <f>IFERROR(DATE(YEAR(Incoming_Data[[#This Row],[Confirmed Day]]),MONTH(Incoming_Data[[#This Row],[Confirmed Day]]),1),"")</f>
        <v/>
      </c>
      <c r="U3198" s="12">
        <f>IF(ISNUMBER(Incoming_Data[[#This Row],[Completed Day]]),1,0)</f>
        <v>0</v>
      </c>
      <c r="V3198" s="12">
        <f>IF(ISNUMBER(Incoming_Data[[#This Row],[Confirmed Day]]),1,0)</f>
        <v>0</v>
      </c>
    </row>
    <row r="3199" spans="2:22" x14ac:dyDescent="0.25">
      <c r="B3199" s="37" t="s">
        <v>12726</v>
      </c>
      <c r="C3199" s="37" t="s">
        <v>12727</v>
      </c>
      <c r="D3199" s="37" t="s">
        <v>12727</v>
      </c>
      <c r="E3199" s="37" t="s">
        <v>13296</v>
      </c>
      <c r="F3199" s="37" t="s">
        <v>409</v>
      </c>
      <c r="G3199" s="36">
        <v>41415</v>
      </c>
      <c r="H3199" s="36">
        <v>41415</v>
      </c>
      <c r="I3199" s="12">
        <v>2</v>
      </c>
      <c r="J3199" s="12" t="s">
        <v>10596</v>
      </c>
      <c r="K3199" s="12" t="s">
        <v>10596</v>
      </c>
      <c r="L3199" s="37" t="s">
        <v>10596</v>
      </c>
      <c r="M3199" s="37" t="str">
        <f>VLOOKUP(LEFT(Incoming_Data[[#This Row],[Object ID]],1),Lookup[#All],2,FALSE)</f>
        <v>Service Request</v>
      </c>
      <c r="N3199" s="36" t="str">
        <f>IFERROR(VLOOKUP(Incoming_Data[[#This Row],[Object ID]],SP_Data[#All],2,FALSE),"")</f>
        <v/>
      </c>
      <c r="O3199" s="36" t="str">
        <f>IFERROR(VLOOKUP(Incoming_Data[[#This Row],[Object ID]],Finalized_Data[#All],2,FALSE),"")</f>
        <v/>
      </c>
      <c r="P31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199" s="6">
        <f>IFERROR(DATE(YEAR(Incoming_Data[[#This Row],[Incoming Day]]),MONTH(Incoming_Data[[#This Row],[Incoming Day]]),1),"")</f>
        <v>41395</v>
      </c>
      <c r="R3199" s="3">
        <f>DATE(YEAR(Incoming_Data[[#This Row],[Incoming Day]]),1,1)</f>
        <v>41275</v>
      </c>
      <c r="S3199" s="6" t="str">
        <f>IFERROR(DATE(YEAR(Incoming_Data[[#This Row],[Completed Day]]),MONTH(Incoming_Data[[#This Row],[Completed Day]]),1),"")</f>
        <v/>
      </c>
      <c r="T3199" s="6" t="str">
        <f>IFERROR(DATE(YEAR(Incoming_Data[[#This Row],[Confirmed Day]]),MONTH(Incoming_Data[[#This Row],[Confirmed Day]]),1),"")</f>
        <v/>
      </c>
      <c r="U3199" s="12">
        <f>IF(ISNUMBER(Incoming_Data[[#This Row],[Completed Day]]),1,0)</f>
        <v>0</v>
      </c>
      <c r="V3199" s="12">
        <f>IF(ISNUMBER(Incoming_Data[[#This Row],[Confirmed Day]]),1,0)</f>
        <v>0</v>
      </c>
    </row>
    <row r="3200" spans="2:22" x14ac:dyDescent="0.25">
      <c r="B3200" s="37" t="s">
        <v>12726</v>
      </c>
      <c r="C3200" s="37" t="s">
        <v>12727</v>
      </c>
      <c r="D3200" s="37" t="s">
        <v>12727</v>
      </c>
      <c r="E3200" s="37" t="s">
        <v>13297</v>
      </c>
      <c r="F3200" s="37" t="s">
        <v>43</v>
      </c>
      <c r="G3200" s="36">
        <v>41415</v>
      </c>
      <c r="H3200" s="36">
        <v>41415</v>
      </c>
      <c r="I3200" s="12">
        <v>3</v>
      </c>
      <c r="J3200" s="12">
        <v>3</v>
      </c>
      <c r="K3200" s="12">
        <v>3</v>
      </c>
      <c r="L3200" s="37" t="s">
        <v>10596</v>
      </c>
      <c r="M3200" s="37" t="str">
        <f>VLOOKUP(LEFT(Incoming_Data[[#This Row],[Object ID]],1),Lookup[#All],2,FALSE)</f>
        <v>Service Request</v>
      </c>
      <c r="N3200" s="36" t="str">
        <f>IFERROR(VLOOKUP(Incoming_Data[[#This Row],[Object ID]],SP_Data[#All],2,FALSE),"")</f>
        <v/>
      </c>
      <c r="O3200" s="36" t="str">
        <f>IFERROR(VLOOKUP(Incoming_Data[[#This Row],[Object ID]],Finalized_Data[#All],2,FALSE),"")</f>
        <v/>
      </c>
      <c r="P32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0" s="6">
        <f>IFERROR(DATE(YEAR(Incoming_Data[[#This Row],[Incoming Day]]),MONTH(Incoming_Data[[#This Row],[Incoming Day]]),1),"")</f>
        <v>41395</v>
      </c>
      <c r="R3200" s="3">
        <f>DATE(YEAR(Incoming_Data[[#This Row],[Incoming Day]]),1,1)</f>
        <v>41275</v>
      </c>
      <c r="S3200" s="6" t="str">
        <f>IFERROR(DATE(YEAR(Incoming_Data[[#This Row],[Completed Day]]),MONTH(Incoming_Data[[#This Row],[Completed Day]]),1),"")</f>
        <v/>
      </c>
      <c r="T3200" s="6" t="str">
        <f>IFERROR(DATE(YEAR(Incoming_Data[[#This Row],[Confirmed Day]]),MONTH(Incoming_Data[[#This Row],[Confirmed Day]]),1),"")</f>
        <v/>
      </c>
      <c r="U3200" s="12">
        <f>IF(ISNUMBER(Incoming_Data[[#This Row],[Completed Day]]),1,0)</f>
        <v>0</v>
      </c>
      <c r="V3200" s="12">
        <f>IF(ISNUMBER(Incoming_Data[[#This Row],[Confirmed Day]]),1,0)</f>
        <v>0</v>
      </c>
    </row>
    <row r="3201" spans="2:22" x14ac:dyDescent="0.25">
      <c r="B3201" s="37" t="s">
        <v>12726</v>
      </c>
      <c r="C3201" s="37" t="s">
        <v>12727</v>
      </c>
      <c r="D3201" s="37" t="s">
        <v>12727</v>
      </c>
      <c r="E3201" s="37" t="s">
        <v>13298</v>
      </c>
      <c r="F3201" s="37" t="s">
        <v>45</v>
      </c>
      <c r="G3201" s="36">
        <v>41415</v>
      </c>
      <c r="H3201" s="36">
        <v>41415</v>
      </c>
      <c r="I3201" s="12">
        <v>3</v>
      </c>
      <c r="J3201" s="12">
        <v>3</v>
      </c>
      <c r="K3201" s="12">
        <v>3</v>
      </c>
      <c r="L3201" s="37" t="s">
        <v>10596</v>
      </c>
      <c r="M3201" s="37" t="str">
        <f>VLOOKUP(LEFT(Incoming_Data[[#This Row],[Object ID]],1),Lookup[#All],2,FALSE)</f>
        <v>Service Request</v>
      </c>
      <c r="N3201" s="36" t="str">
        <f>IFERROR(VLOOKUP(Incoming_Data[[#This Row],[Object ID]],SP_Data[#All],2,FALSE),"")</f>
        <v/>
      </c>
      <c r="O3201" s="36" t="str">
        <f>IFERROR(VLOOKUP(Incoming_Data[[#This Row],[Object ID]],Finalized_Data[#All],2,FALSE),"")</f>
        <v/>
      </c>
      <c r="P32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1" s="6">
        <f>IFERROR(DATE(YEAR(Incoming_Data[[#This Row],[Incoming Day]]),MONTH(Incoming_Data[[#This Row],[Incoming Day]]),1),"")</f>
        <v>41395</v>
      </c>
      <c r="R3201" s="3">
        <f>DATE(YEAR(Incoming_Data[[#This Row],[Incoming Day]]),1,1)</f>
        <v>41275</v>
      </c>
      <c r="S3201" s="6" t="str">
        <f>IFERROR(DATE(YEAR(Incoming_Data[[#This Row],[Completed Day]]),MONTH(Incoming_Data[[#This Row],[Completed Day]]),1),"")</f>
        <v/>
      </c>
      <c r="T3201" s="6" t="str">
        <f>IFERROR(DATE(YEAR(Incoming_Data[[#This Row],[Confirmed Day]]),MONTH(Incoming_Data[[#This Row],[Confirmed Day]]),1),"")</f>
        <v/>
      </c>
      <c r="U3201" s="12">
        <f>IF(ISNUMBER(Incoming_Data[[#This Row],[Completed Day]]),1,0)</f>
        <v>0</v>
      </c>
      <c r="V3201" s="12">
        <f>IF(ISNUMBER(Incoming_Data[[#This Row],[Confirmed Day]]),1,0)</f>
        <v>0</v>
      </c>
    </row>
    <row r="3202" spans="2:22" x14ac:dyDescent="0.25">
      <c r="B3202" s="37" t="s">
        <v>12726</v>
      </c>
      <c r="C3202" s="37" t="s">
        <v>12727</v>
      </c>
      <c r="D3202" s="37" t="s">
        <v>12727</v>
      </c>
      <c r="E3202" s="37" t="s">
        <v>13299</v>
      </c>
      <c r="F3202" s="37" t="s">
        <v>409</v>
      </c>
      <c r="G3202" s="36">
        <v>41415</v>
      </c>
      <c r="H3202" s="36">
        <v>41415</v>
      </c>
      <c r="I3202" s="12">
        <v>4</v>
      </c>
      <c r="J3202" s="12" t="s">
        <v>10596</v>
      </c>
      <c r="K3202" s="12" t="s">
        <v>10596</v>
      </c>
      <c r="L3202" s="37" t="s">
        <v>10596</v>
      </c>
      <c r="M3202" s="37" t="str">
        <f>VLOOKUP(LEFT(Incoming_Data[[#This Row],[Object ID]],1),Lookup[#All],2,FALSE)</f>
        <v>Service Request</v>
      </c>
      <c r="N3202" s="36" t="str">
        <f>IFERROR(VLOOKUP(Incoming_Data[[#This Row],[Object ID]],SP_Data[#All],2,FALSE),"")</f>
        <v/>
      </c>
      <c r="O3202" s="36" t="str">
        <f>IFERROR(VLOOKUP(Incoming_Data[[#This Row],[Object ID]],Finalized_Data[#All],2,FALSE),"")</f>
        <v/>
      </c>
      <c r="P32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2" s="6">
        <f>IFERROR(DATE(YEAR(Incoming_Data[[#This Row],[Incoming Day]]),MONTH(Incoming_Data[[#This Row],[Incoming Day]]),1),"")</f>
        <v>41395</v>
      </c>
      <c r="R3202" s="3">
        <f>DATE(YEAR(Incoming_Data[[#This Row],[Incoming Day]]),1,1)</f>
        <v>41275</v>
      </c>
      <c r="S3202" s="6" t="str">
        <f>IFERROR(DATE(YEAR(Incoming_Data[[#This Row],[Completed Day]]),MONTH(Incoming_Data[[#This Row],[Completed Day]]),1),"")</f>
        <v/>
      </c>
      <c r="T3202" s="6" t="str">
        <f>IFERROR(DATE(YEAR(Incoming_Data[[#This Row],[Confirmed Day]]),MONTH(Incoming_Data[[#This Row],[Confirmed Day]]),1),"")</f>
        <v/>
      </c>
      <c r="U3202" s="12">
        <f>IF(ISNUMBER(Incoming_Data[[#This Row],[Completed Day]]),1,0)</f>
        <v>0</v>
      </c>
      <c r="V3202" s="12">
        <f>IF(ISNUMBER(Incoming_Data[[#This Row],[Confirmed Day]]),1,0)</f>
        <v>0</v>
      </c>
    </row>
    <row r="3203" spans="2:22" x14ac:dyDescent="0.25">
      <c r="B3203" s="37" t="s">
        <v>12726</v>
      </c>
      <c r="C3203" s="37" t="s">
        <v>12727</v>
      </c>
      <c r="D3203" s="37" t="s">
        <v>12727</v>
      </c>
      <c r="E3203" s="37" t="s">
        <v>13300</v>
      </c>
      <c r="F3203" s="37" t="s">
        <v>409</v>
      </c>
      <c r="G3203" s="36">
        <v>41415</v>
      </c>
      <c r="H3203" s="36">
        <v>41415</v>
      </c>
      <c r="I3203" s="12">
        <v>3</v>
      </c>
      <c r="J3203" s="12" t="s">
        <v>10596</v>
      </c>
      <c r="K3203" s="12" t="s">
        <v>10596</v>
      </c>
      <c r="L3203" s="37" t="s">
        <v>10596</v>
      </c>
      <c r="M3203" s="37" t="str">
        <f>VLOOKUP(LEFT(Incoming_Data[[#This Row],[Object ID]],1),Lookup[#All],2,FALSE)</f>
        <v>Service Request</v>
      </c>
      <c r="N3203" s="36" t="str">
        <f>IFERROR(VLOOKUP(Incoming_Data[[#This Row],[Object ID]],SP_Data[#All],2,FALSE),"")</f>
        <v/>
      </c>
      <c r="O3203" s="36" t="str">
        <f>IFERROR(VLOOKUP(Incoming_Data[[#This Row],[Object ID]],Finalized_Data[#All],2,FALSE),"")</f>
        <v/>
      </c>
      <c r="P32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3" s="6">
        <f>IFERROR(DATE(YEAR(Incoming_Data[[#This Row],[Incoming Day]]),MONTH(Incoming_Data[[#This Row],[Incoming Day]]),1),"")</f>
        <v>41395</v>
      </c>
      <c r="R3203" s="3">
        <f>DATE(YEAR(Incoming_Data[[#This Row],[Incoming Day]]),1,1)</f>
        <v>41275</v>
      </c>
      <c r="S3203" s="6" t="str">
        <f>IFERROR(DATE(YEAR(Incoming_Data[[#This Row],[Completed Day]]),MONTH(Incoming_Data[[#This Row],[Completed Day]]),1),"")</f>
        <v/>
      </c>
      <c r="T3203" s="6" t="str">
        <f>IFERROR(DATE(YEAR(Incoming_Data[[#This Row],[Confirmed Day]]),MONTH(Incoming_Data[[#This Row],[Confirmed Day]]),1),"")</f>
        <v/>
      </c>
      <c r="U3203" s="12">
        <f>IF(ISNUMBER(Incoming_Data[[#This Row],[Completed Day]]),1,0)</f>
        <v>0</v>
      </c>
      <c r="V3203" s="12">
        <f>IF(ISNUMBER(Incoming_Data[[#This Row],[Confirmed Day]]),1,0)</f>
        <v>0</v>
      </c>
    </row>
    <row r="3204" spans="2:22" x14ac:dyDescent="0.25">
      <c r="B3204" s="37" t="s">
        <v>12726</v>
      </c>
      <c r="C3204" s="37" t="s">
        <v>12727</v>
      </c>
      <c r="D3204" s="37" t="s">
        <v>12727</v>
      </c>
      <c r="E3204" s="37" t="s">
        <v>13301</v>
      </c>
      <c r="F3204" s="37" t="s">
        <v>12825</v>
      </c>
      <c r="G3204" s="36">
        <v>41415</v>
      </c>
      <c r="H3204" s="36">
        <v>41415</v>
      </c>
      <c r="I3204" s="12">
        <v>2</v>
      </c>
      <c r="J3204" s="12">
        <v>3</v>
      </c>
      <c r="K3204" s="12">
        <v>3</v>
      </c>
      <c r="L3204" s="37" t="s">
        <v>10596</v>
      </c>
      <c r="M3204" s="37" t="str">
        <f>VLOOKUP(LEFT(Incoming_Data[[#This Row],[Object ID]],1),Lookup[#All],2,FALSE)</f>
        <v>Service Request</v>
      </c>
      <c r="N3204" s="36" t="str">
        <f>IFERROR(VLOOKUP(Incoming_Data[[#This Row],[Object ID]],SP_Data[#All],2,FALSE),"")</f>
        <v/>
      </c>
      <c r="O3204" s="36" t="str">
        <f>IFERROR(VLOOKUP(Incoming_Data[[#This Row],[Object ID]],Finalized_Data[#All],2,FALSE),"")</f>
        <v/>
      </c>
      <c r="P32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4" s="6">
        <f>IFERROR(DATE(YEAR(Incoming_Data[[#This Row],[Incoming Day]]),MONTH(Incoming_Data[[#This Row],[Incoming Day]]),1),"")</f>
        <v>41395</v>
      </c>
      <c r="R3204" s="3">
        <f>DATE(YEAR(Incoming_Data[[#This Row],[Incoming Day]]),1,1)</f>
        <v>41275</v>
      </c>
      <c r="S3204" s="6" t="str">
        <f>IFERROR(DATE(YEAR(Incoming_Data[[#This Row],[Completed Day]]),MONTH(Incoming_Data[[#This Row],[Completed Day]]),1),"")</f>
        <v/>
      </c>
      <c r="T3204" s="6" t="str">
        <f>IFERROR(DATE(YEAR(Incoming_Data[[#This Row],[Confirmed Day]]),MONTH(Incoming_Data[[#This Row],[Confirmed Day]]),1),"")</f>
        <v/>
      </c>
      <c r="U3204" s="12">
        <f>IF(ISNUMBER(Incoming_Data[[#This Row],[Completed Day]]),1,0)</f>
        <v>0</v>
      </c>
      <c r="V3204" s="12">
        <f>IF(ISNUMBER(Incoming_Data[[#This Row],[Confirmed Day]]),1,0)</f>
        <v>0</v>
      </c>
    </row>
    <row r="3205" spans="2:22" x14ac:dyDescent="0.25">
      <c r="B3205" s="37" t="s">
        <v>12726</v>
      </c>
      <c r="C3205" s="37" t="s">
        <v>12727</v>
      </c>
      <c r="D3205" s="37" t="s">
        <v>12727</v>
      </c>
      <c r="E3205" s="37" t="s">
        <v>13302</v>
      </c>
      <c r="F3205" s="37" t="s">
        <v>12826</v>
      </c>
      <c r="G3205" s="36">
        <v>41415</v>
      </c>
      <c r="H3205" s="36">
        <v>41415</v>
      </c>
      <c r="I3205" s="12">
        <v>3</v>
      </c>
      <c r="J3205" s="12" t="s">
        <v>10596</v>
      </c>
      <c r="K3205" s="12" t="s">
        <v>10596</v>
      </c>
      <c r="L3205" s="37" t="s">
        <v>10596</v>
      </c>
      <c r="M3205" s="37" t="str">
        <f>VLOOKUP(LEFT(Incoming_Data[[#This Row],[Object ID]],1),Lookup[#All],2,FALSE)</f>
        <v>Service Request</v>
      </c>
      <c r="N3205" s="36" t="str">
        <f>IFERROR(VLOOKUP(Incoming_Data[[#This Row],[Object ID]],SP_Data[#All],2,FALSE),"")</f>
        <v/>
      </c>
      <c r="O3205" s="36" t="str">
        <f>IFERROR(VLOOKUP(Incoming_Data[[#This Row],[Object ID]],Finalized_Data[#All],2,FALSE),"")</f>
        <v/>
      </c>
      <c r="P32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5" s="6">
        <f>IFERROR(DATE(YEAR(Incoming_Data[[#This Row],[Incoming Day]]),MONTH(Incoming_Data[[#This Row],[Incoming Day]]),1),"")</f>
        <v>41395</v>
      </c>
      <c r="R3205" s="3">
        <f>DATE(YEAR(Incoming_Data[[#This Row],[Incoming Day]]),1,1)</f>
        <v>41275</v>
      </c>
      <c r="S3205" s="6" t="str">
        <f>IFERROR(DATE(YEAR(Incoming_Data[[#This Row],[Completed Day]]),MONTH(Incoming_Data[[#This Row],[Completed Day]]),1),"")</f>
        <v/>
      </c>
      <c r="T3205" s="6" t="str">
        <f>IFERROR(DATE(YEAR(Incoming_Data[[#This Row],[Confirmed Day]]),MONTH(Incoming_Data[[#This Row],[Confirmed Day]]),1),"")</f>
        <v/>
      </c>
      <c r="U3205" s="12">
        <f>IF(ISNUMBER(Incoming_Data[[#This Row],[Completed Day]]),1,0)</f>
        <v>0</v>
      </c>
      <c r="V3205" s="12">
        <f>IF(ISNUMBER(Incoming_Data[[#This Row],[Confirmed Day]]),1,0)</f>
        <v>0</v>
      </c>
    </row>
    <row r="3206" spans="2:22" x14ac:dyDescent="0.25">
      <c r="B3206" s="37" t="s">
        <v>12726</v>
      </c>
      <c r="C3206" s="37" t="s">
        <v>12727</v>
      </c>
      <c r="D3206" s="37" t="s">
        <v>12727</v>
      </c>
      <c r="E3206" s="37" t="s">
        <v>13303</v>
      </c>
      <c r="F3206" s="37" t="s">
        <v>45</v>
      </c>
      <c r="G3206" s="36">
        <v>41416</v>
      </c>
      <c r="H3206" s="36">
        <v>41416</v>
      </c>
      <c r="I3206" s="12">
        <v>3</v>
      </c>
      <c r="J3206" s="12">
        <v>3</v>
      </c>
      <c r="K3206" s="12">
        <v>3</v>
      </c>
      <c r="L3206" s="37" t="s">
        <v>10596</v>
      </c>
      <c r="M3206" s="37" t="str">
        <f>VLOOKUP(LEFT(Incoming_Data[[#This Row],[Object ID]],1),Lookup[#All],2,FALSE)</f>
        <v>Service Request</v>
      </c>
      <c r="N3206" s="36" t="str">
        <f>IFERROR(VLOOKUP(Incoming_Data[[#This Row],[Object ID]],SP_Data[#All],2,FALSE),"")</f>
        <v/>
      </c>
      <c r="O3206" s="36" t="str">
        <f>IFERROR(VLOOKUP(Incoming_Data[[#This Row],[Object ID]],Finalized_Data[#All],2,FALSE),"")</f>
        <v/>
      </c>
      <c r="P32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6" s="6">
        <f>IFERROR(DATE(YEAR(Incoming_Data[[#This Row],[Incoming Day]]),MONTH(Incoming_Data[[#This Row],[Incoming Day]]),1),"")</f>
        <v>41395</v>
      </c>
      <c r="R3206" s="3">
        <f>DATE(YEAR(Incoming_Data[[#This Row],[Incoming Day]]),1,1)</f>
        <v>41275</v>
      </c>
      <c r="S3206" s="6" t="str">
        <f>IFERROR(DATE(YEAR(Incoming_Data[[#This Row],[Completed Day]]),MONTH(Incoming_Data[[#This Row],[Completed Day]]),1),"")</f>
        <v/>
      </c>
      <c r="T3206" s="6" t="str">
        <f>IFERROR(DATE(YEAR(Incoming_Data[[#This Row],[Confirmed Day]]),MONTH(Incoming_Data[[#This Row],[Confirmed Day]]),1),"")</f>
        <v/>
      </c>
      <c r="U3206" s="12">
        <f>IF(ISNUMBER(Incoming_Data[[#This Row],[Completed Day]]),1,0)</f>
        <v>0</v>
      </c>
      <c r="V3206" s="12">
        <f>IF(ISNUMBER(Incoming_Data[[#This Row],[Confirmed Day]]),1,0)</f>
        <v>0</v>
      </c>
    </row>
    <row r="3207" spans="2:22" x14ac:dyDescent="0.25">
      <c r="B3207" s="37" t="s">
        <v>12726</v>
      </c>
      <c r="C3207" s="37" t="s">
        <v>12727</v>
      </c>
      <c r="D3207" s="37" t="s">
        <v>12727</v>
      </c>
      <c r="E3207" s="37" t="s">
        <v>13304</v>
      </c>
      <c r="F3207" s="37" t="s">
        <v>45</v>
      </c>
      <c r="G3207" s="36">
        <v>41416</v>
      </c>
      <c r="H3207" s="36">
        <v>41416</v>
      </c>
      <c r="I3207" s="12">
        <v>3</v>
      </c>
      <c r="J3207" s="12">
        <v>3</v>
      </c>
      <c r="K3207" s="12">
        <v>3</v>
      </c>
      <c r="L3207" s="37" t="s">
        <v>10596</v>
      </c>
      <c r="M3207" s="37" t="str">
        <f>VLOOKUP(LEFT(Incoming_Data[[#This Row],[Object ID]],1),Lookup[#All],2,FALSE)</f>
        <v>Service Request</v>
      </c>
      <c r="N3207" s="36" t="str">
        <f>IFERROR(VLOOKUP(Incoming_Data[[#This Row],[Object ID]],SP_Data[#All],2,FALSE),"")</f>
        <v/>
      </c>
      <c r="O3207" s="36" t="str">
        <f>IFERROR(VLOOKUP(Incoming_Data[[#This Row],[Object ID]],Finalized_Data[#All],2,FALSE),"")</f>
        <v/>
      </c>
      <c r="P32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7" s="6">
        <f>IFERROR(DATE(YEAR(Incoming_Data[[#This Row],[Incoming Day]]),MONTH(Incoming_Data[[#This Row],[Incoming Day]]),1),"")</f>
        <v>41395</v>
      </c>
      <c r="R3207" s="3">
        <f>DATE(YEAR(Incoming_Data[[#This Row],[Incoming Day]]),1,1)</f>
        <v>41275</v>
      </c>
      <c r="S3207" s="6" t="str">
        <f>IFERROR(DATE(YEAR(Incoming_Data[[#This Row],[Completed Day]]),MONTH(Incoming_Data[[#This Row],[Completed Day]]),1),"")</f>
        <v/>
      </c>
      <c r="T3207" s="6" t="str">
        <f>IFERROR(DATE(YEAR(Incoming_Data[[#This Row],[Confirmed Day]]),MONTH(Incoming_Data[[#This Row],[Confirmed Day]]),1),"")</f>
        <v/>
      </c>
      <c r="U3207" s="12">
        <f>IF(ISNUMBER(Incoming_Data[[#This Row],[Completed Day]]),1,0)</f>
        <v>0</v>
      </c>
      <c r="V3207" s="12">
        <f>IF(ISNUMBER(Incoming_Data[[#This Row],[Confirmed Day]]),1,0)</f>
        <v>0</v>
      </c>
    </row>
    <row r="3208" spans="2:22" x14ac:dyDescent="0.25">
      <c r="B3208" s="37" t="s">
        <v>12726</v>
      </c>
      <c r="C3208" s="37" t="s">
        <v>12727</v>
      </c>
      <c r="D3208" s="37" t="s">
        <v>12727</v>
      </c>
      <c r="E3208" s="37" t="s">
        <v>13305</v>
      </c>
      <c r="F3208" s="37" t="s">
        <v>409</v>
      </c>
      <c r="G3208" s="36">
        <v>41416</v>
      </c>
      <c r="H3208" s="36">
        <v>41416</v>
      </c>
      <c r="I3208" s="12">
        <v>3</v>
      </c>
      <c r="J3208" s="12" t="s">
        <v>10596</v>
      </c>
      <c r="K3208" s="12" t="s">
        <v>10596</v>
      </c>
      <c r="L3208" s="37" t="s">
        <v>10596</v>
      </c>
      <c r="M3208" s="37" t="str">
        <f>VLOOKUP(LEFT(Incoming_Data[[#This Row],[Object ID]],1),Lookup[#All],2,FALSE)</f>
        <v>Service Request</v>
      </c>
      <c r="N3208" s="36" t="str">
        <f>IFERROR(VLOOKUP(Incoming_Data[[#This Row],[Object ID]],SP_Data[#All],2,FALSE),"")</f>
        <v/>
      </c>
      <c r="O3208" s="36" t="str">
        <f>IFERROR(VLOOKUP(Incoming_Data[[#This Row],[Object ID]],Finalized_Data[#All],2,FALSE),"")</f>
        <v/>
      </c>
      <c r="P32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8" s="6">
        <f>IFERROR(DATE(YEAR(Incoming_Data[[#This Row],[Incoming Day]]),MONTH(Incoming_Data[[#This Row],[Incoming Day]]),1),"")</f>
        <v>41395</v>
      </c>
      <c r="R3208" s="3">
        <f>DATE(YEAR(Incoming_Data[[#This Row],[Incoming Day]]),1,1)</f>
        <v>41275</v>
      </c>
      <c r="S3208" s="6" t="str">
        <f>IFERROR(DATE(YEAR(Incoming_Data[[#This Row],[Completed Day]]),MONTH(Incoming_Data[[#This Row],[Completed Day]]),1),"")</f>
        <v/>
      </c>
      <c r="T3208" s="6" t="str">
        <f>IFERROR(DATE(YEAR(Incoming_Data[[#This Row],[Confirmed Day]]),MONTH(Incoming_Data[[#This Row],[Confirmed Day]]),1),"")</f>
        <v/>
      </c>
      <c r="U3208" s="12">
        <f>IF(ISNUMBER(Incoming_Data[[#This Row],[Completed Day]]),1,0)</f>
        <v>0</v>
      </c>
      <c r="V3208" s="12">
        <f>IF(ISNUMBER(Incoming_Data[[#This Row],[Confirmed Day]]),1,0)</f>
        <v>0</v>
      </c>
    </row>
    <row r="3209" spans="2:22" x14ac:dyDescent="0.25">
      <c r="B3209" s="37" t="s">
        <v>12726</v>
      </c>
      <c r="C3209" s="37" t="s">
        <v>12727</v>
      </c>
      <c r="D3209" s="37" t="s">
        <v>12727</v>
      </c>
      <c r="E3209" s="37" t="s">
        <v>13306</v>
      </c>
      <c r="F3209" s="37" t="s">
        <v>409</v>
      </c>
      <c r="G3209" s="36">
        <v>41416</v>
      </c>
      <c r="H3209" s="36">
        <v>41416</v>
      </c>
      <c r="I3209" s="12">
        <v>1</v>
      </c>
      <c r="J3209" s="12" t="s">
        <v>10596</v>
      </c>
      <c r="K3209" s="12" t="s">
        <v>10596</v>
      </c>
      <c r="L3209" s="37" t="s">
        <v>10596</v>
      </c>
      <c r="M3209" s="37" t="str">
        <f>VLOOKUP(LEFT(Incoming_Data[[#This Row],[Object ID]],1),Lookup[#All],2,FALSE)</f>
        <v>Service Request</v>
      </c>
      <c r="N3209" s="36" t="str">
        <f>IFERROR(VLOOKUP(Incoming_Data[[#This Row],[Object ID]],SP_Data[#All],2,FALSE),"")</f>
        <v/>
      </c>
      <c r="O3209" s="36" t="str">
        <f>IFERROR(VLOOKUP(Incoming_Data[[#This Row],[Object ID]],Finalized_Data[#All],2,FALSE),"")</f>
        <v/>
      </c>
      <c r="P32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09" s="6">
        <f>IFERROR(DATE(YEAR(Incoming_Data[[#This Row],[Incoming Day]]),MONTH(Incoming_Data[[#This Row],[Incoming Day]]),1),"")</f>
        <v>41395</v>
      </c>
      <c r="R3209" s="3">
        <f>DATE(YEAR(Incoming_Data[[#This Row],[Incoming Day]]),1,1)</f>
        <v>41275</v>
      </c>
      <c r="S3209" s="6" t="str">
        <f>IFERROR(DATE(YEAR(Incoming_Data[[#This Row],[Completed Day]]),MONTH(Incoming_Data[[#This Row],[Completed Day]]),1),"")</f>
        <v/>
      </c>
      <c r="T3209" s="6" t="str">
        <f>IFERROR(DATE(YEAR(Incoming_Data[[#This Row],[Confirmed Day]]),MONTH(Incoming_Data[[#This Row],[Confirmed Day]]),1),"")</f>
        <v/>
      </c>
      <c r="U3209" s="12">
        <f>IF(ISNUMBER(Incoming_Data[[#This Row],[Completed Day]]),1,0)</f>
        <v>0</v>
      </c>
      <c r="V3209" s="12">
        <f>IF(ISNUMBER(Incoming_Data[[#This Row],[Confirmed Day]]),1,0)</f>
        <v>0</v>
      </c>
    </row>
    <row r="3210" spans="2:22" x14ac:dyDescent="0.25">
      <c r="B3210" s="37" t="s">
        <v>12726</v>
      </c>
      <c r="C3210" s="37" t="s">
        <v>12727</v>
      </c>
      <c r="D3210" s="37" t="s">
        <v>12727</v>
      </c>
      <c r="E3210" s="37" t="s">
        <v>13307</v>
      </c>
      <c r="F3210" s="37" t="s">
        <v>12827</v>
      </c>
      <c r="G3210" s="36">
        <v>41416</v>
      </c>
      <c r="H3210" s="36">
        <v>41416</v>
      </c>
      <c r="I3210" s="12">
        <v>3</v>
      </c>
      <c r="J3210" s="12">
        <v>3</v>
      </c>
      <c r="K3210" s="12">
        <v>3</v>
      </c>
      <c r="L3210" s="37" t="s">
        <v>10596</v>
      </c>
      <c r="M3210" s="37" t="str">
        <f>VLOOKUP(LEFT(Incoming_Data[[#This Row],[Object ID]],1),Lookup[#All],2,FALSE)</f>
        <v>Service Request</v>
      </c>
      <c r="N3210" s="36" t="str">
        <f>IFERROR(VLOOKUP(Incoming_Data[[#This Row],[Object ID]],SP_Data[#All],2,FALSE),"")</f>
        <v/>
      </c>
      <c r="O3210" s="36" t="str">
        <f>IFERROR(VLOOKUP(Incoming_Data[[#This Row],[Object ID]],Finalized_Data[#All],2,FALSE),"")</f>
        <v/>
      </c>
      <c r="P32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0" s="6">
        <f>IFERROR(DATE(YEAR(Incoming_Data[[#This Row],[Incoming Day]]),MONTH(Incoming_Data[[#This Row],[Incoming Day]]),1),"")</f>
        <v>41395</v>
      </c>
      <c r="R3210" s="3">
        <f>DATE(YEAR(Incoming_Data[[#This Row],[Incoming Day]]),1,1)</f>
        <v>41275</v>
      </c>
      <c r="S3210" s="6" t="str">
        <f>IFERROR(DATE(YEAR(Incoming_Data[[#This Row],[Completed Day]]),MONTH(Incoming_Data[[#This Row],[Completed Day]]),1),"")</f>
        <v/>
      </c>
      <c r="T3210" s="6" t="str">
        <f>IFERROR(DATE(YEAR(Incoming_Data[[#This Row],[Confirmed Day]]),MONTH(Incoming_Data[[#This Row],[Confirmed Day]]),1),"")</f>
        <v/>
      </c>
      <c r="U3210" s="12">
        <f>IF(ISNUMBER(Incoming_Data[[#This Row],[Completed Day]]),1,0)</f>
        <v>0</v>
      </c>
      <c r="V3210" s="12">
        <f>IF(ISNUMBER(Incoming_Data[[#This Row],[Confirmed Day]]),1,0)</f>
        <v>0</v>
      </c>
    </row>
    <row r="3211" spans="2:22" x14ac:dyDescent="0.25">
      <c r="B3211" s="37" t="s">
        <v>12726</v>
      </c>
      <c r="C3211" s="37" t="s">
        <v>12727</v>
      </c>
      <c r="D3211" s="37" t="s">
        <v>12727</v>
      </c>
      <c r="E3211" s="37" t="s">
        <v>13308</v>
      </c>
      <c r="F3211" s="37" t="s">
        <v>12828</v>
      </c>
      <c r="G3211" s="36">
        <v>41416</v>
      </c>
      <c r="H3211" s="36">
        <v>41416</v>
      </c>
      <c r="I3211" s="12">
        <v>2</v>
      </c>
      <c r="J3211" s="12">
        <v>3</v>
      </c>
      <c r="K3211" s="12">
        <v>3</v>
      </c>
      <c r="L3211" s="37" t="s">
        <v>10596</v>
      </c>
      <c r="M3211" s="37" t="str">
        <f>VLOOKUP(LEFT(Incoming_Data[[#This Row],[Object ID]],1),Lookup[#All],2,FALSE)</f>
        <v>Service Request</v>
      </c>
      <c r="N3211" s="36" t="str">
        <f>IFERROR(VLOOKUP(Incoming_Data[[#This Row],[Object ID]],SP_Data[#All],2,FALSE),"")</f>
        <v/>
      </c>
      <c r="O3211" s="36" t="str">
        <f>IFERROR(VLOOKUP(Incoming_Data[[#This Row],[Object ID]],Finalized_Data[#All],2,FALSE),"")</f>
        <v/>
      </c>
      <c r="P32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1" s="6">
        <f>IFERROR(DATE(YEAR(Incoming_Data[[#This Row],[Incoming Day]]),MONTH(Incoming_Data[[#This Row],[Incoming Day]]),1),"")</f>
        <v>41395</v>
      </c>
      <c r="R3211" s="3">
        <f>DATE(YEAR(Incoming_Data[[#This Row],[Incoming Day]]),1,1)</f>
        <v>41275</v>
      </c>
      <c r="S3211" s="6" t="str">
        <f>IFERROR(DATE(YEAR(Incoming_Data[[#This Row],[Completed Day]]),MONTH(Incoming_Data[[#This Row],[Completed Day]]),1),"")</f>
        <v/>
      </c>
      <c r="T3211" s="6" t="str">
        <f>IFERROR(DATE(YEAR(Incoming_Data[[#This Row],[Confirmed Day]]),MONTH(Incoming_Data[[#This Row],[Confirmed Day]]),1),"")</f>
        <v/>
      </c>
      <c r="U3211" s="12">
        <f>IF(ISNUMBER(Incoming_Data[[#This Row],[Completed Day]]),1,0)</f>
        <v>0</v>
      </c>
      <c r="V3211" s="12">
        <f>IF(ISNUMBER(Incoming_Data[[#This Row],[Confirmed Day]]),1,0)</f>
        <v>0</v>
      </c>
    </row>
    <row r="3212" spans="2:22" x14ac:dyDescent="0.25">
      <c r="B3212" s="37" t="s">
        <v>12726</v>
      </c>
      <c r="C3212" s="37" t="s">
        <v>12727</v>
      </c>
      <c r="D3212" s="37" t="s">
        <v>12727</v>
      </c>
      <c r="E3212" s="37" t="s">
        <v>13309</v>
      </c>
      <c r="F3212" s="37" t="s">
        <v>409</v>
      </c>
      <c r="G3212" s="36">
        <v>41416</v>
      </c>
      <c r="H3212" s="36">
        <v>41416</v>
      </c>
      <c r="I3212" s="12">
        <v>3</v>
      </c>
      <c r="J3212" s="12" t="s">
        <v>10596</v>
      </c>
      <c r="K3212" s="12" t="s">
        <v>10596</v>
      </c>
      <c r="L3212" s="37" t="s">
        <v>10596</v>
      </c>
      <c r="M3212" s="37" t="str">
        <f>VLOOKUP(LEFT(Incoming_Data[[#This Row],[Object ID]],1),Lookup[#All],2,FALSE)</f>
        <v>Service Request</v>
      </c>
      <c r="N3212" s="36" t="str">
        <f>IFERROR(VLOOKUP(Incoming_Data[[#This Row],[Object ID]],SP_Data[#All],2,FALSE),"")</f>
        <v/>
      </c>
      <c r="O3212" s="36" t="str">
        <f>IFERROR(VLOOKUP(Incoming_Data[[#This Row],[Object ID]],Finalized_Data[#All],2,FALSE),"")</f>
        <v/>
      </c>
      <c r="P32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2" s="6">
        <f>IFERROR(DATE(YEAR(Incoming_Data[[#This Row],[Incoming Day]]),MONTH(Incoming_Data[[#This Row],[Incoming Day]]),1),"")</f>
        <v>41395</v>
      </c>
      <c r="R3212" s="3">
        <f>DATE(YEAR(Incoming_Data[[#This Row],[Incoming Day]]),1,1)</f>
        <v>41275</v>
      </c>
      <c r="S3212" s="6" t="str">
        <f>IFERROR(DATE(YEAR(Incoming_Data[[#This Row],[Completed Day]]),MONTH(Incoming_Data[[#This Row],[Completed Day]]),1),"")</f>
        <v/>
      </c>
      <c r="T3212" s="6" t="str">
        <f>IFERROR(DATE(YEAR(Incoming_Data[[#This Row],[Confirmed Day]]),MONTH(Incoming_Data[[#This Row],[Confirmed Day]]),1),"")</f>
        <v/>
      </c>
      <c r="U3212" s="12">
        <f>IF(ISNUMBER(Incoming_Data[[#This Row],[Completed Day]]),1,0)</f>
        <v>0</v>
      </c>
      <c r="V3212" s="12">
        <f>IF(ISNUMBER(Incoming_Data[[#This Row],[Confirmed Day]]),1,0)</f>
        <v>0</v>
      </c>
    </row>
    <row r="3213" spans="2:22" x14ac:dyDescent="0.25">
      <c r="B3213" s="37" t="s">
        <v>12726</v>
      </c>
      <c r="C3213" s="37" t="s">
        <v>12727</v>
      </c>
      <c r="D3213" s="37" t="s">
        <v>12727</v>
      </c>
      <c r="E3213" s="37" t="s">
        <v>13310</v>
      </c>
      <c r="F3213" s="37" t="s">
        <v>388</v>
      </c>
      <c r="G3213" s="36">
        <v>41416</v>
      </c>
      <c r="H3213" s="36">
        <v>41416</v>
      </c>
      <c r="I3213" s="12">
        <v>3</v>
      </c>
      <c r="J3213" s="12">
        <v>3</v>
      </c>
      <c r="K3213" s="12">
        <v>3</v>
      </c>
      <c r="L3213" s="37" t="s">
        <v>10596</v>
      </c>
      <c r="M3213" s="37" t="str">
        <f>VLOOKUP(LEFT(Incoming_Data[[#This Row],[Object ID]],1),Lookup[#All],2,FALSE)</f>
        <v>Service Request</v>
      </c>
      <c r="N3213" s="36" t="str">
        <f>IFERROR(VLOOKUP(Incoming_Data[[#This Row],[Object ID]],SP_Data[#All],2,FALSE),"")</f>
        <v/>
      </c>
      <c r="O3213" s="36" t="str">
        <f>IFERROR(VLOOKUP(Incoming_Data[[#This Row],[Object ID]],Finalized_Data[#All],2,FALSE),"")</f>
        <v/>
      </c>
      <c r="P32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3" s="6">
        <f>IFERROR(DATE(YEAR(Incoming_Data[[#This Row],[Incoming Day]]),MONTH(Incoming_Data[[#This Row],[Incoming Day]]),1),"")</f>
        <v>41395</v>
      </c>
      <c r="R3213" s="3">
        <f>DATE(YEAR(Incoming_Data[[#This Row],[Incoming Day]]),1,1)</f>
        <v>41275</v>
      </c>
      <c r="S3213" s="6" t="str">
        <f>IFERROR(DATE(YEAR(Incoming_Data[[#This Row],[Completed Day]]),MONTH(Incoming_Data[[#This Row],[Completed Day]]),1),"")</f>
        <v/>
      </c>
      <c r="T3213" s="6" t="str">
        <f>IFERROR(DATE(YEAR(Incoming_Data[[#This Row],[Confirmed Day]]),MONTH(Incoming_Data[[#This Row],[Confirmed Day]]),1),"")</f>
        <v/>
      </c>
      <c r="U3213" s="12">
        <f>IF(ISNUMBER(Incoming_Data[[#This Row],[Completed Day]]),1,0)</f>
        <v>0</v>
      </c>
      <c r="V3213" s="12">
        <f>IF(ISNUMBER(Incoming_Data[[#This Row],[Confirmed Day]]),1,0)</f>
        <v>0</v>
      </c>
    </row>
    <row r="3214" spans="2:22" x14ac:dyDescent="0.25">
      <c r="B3214" s="37" t="s">
        <v>12726</v>
      </c>
      <c r="C3214" s="37" t="s">
        <v>12727</v>
      </c>
      <c r="D3214" s="37" t="s">
        <v>12727</v>
      </c>
      <c r="E3214" s="37" t="s">
        <v>13311</v>
      </c>
      <c r="F3214" s="37" t="s">
        <v>12829</v>
      </c>
      <c r="G3214" s="36">
        <v>41416</v>
      </c>
      <c r="H3214" s="36">
        <v>41416</v>
      </c>
      <c r="I3214" s="12">
        <v>3</v>
      </c>
      <c r="J3214" s="12">
        <v>3</v>
      </c>
      <c r="K3214" s="12">
        <v>3</v>
      </c>
      <c r="L3214" s="37" t="s">
        <v>10596</v>
      </c>
      <c r="M3214" s="37" t="str">
        <f>VLOOKUP(LEFT(Incoming_Data[[#This Row],[Object ID]],1),Lookup[#All],2,FALSE)</f>
        <v>Service Request</v>
      </c>
      <c r="N3214" s="36" t="str">
        <f>IFERROR(VLOOKUP(Incoming_Data[[#This Row],[Object ID]],SP_Data[#All],2,FALSE),"")</f>
        <v/>
      </c>
      <c r="O3214" s="36" t="str">
        <f>IFERROR(VLOOKUP(Incoming_Data[[#This Row],[Object ID]],Finalized_Data[#All],2,FALSE),"")</f>
        <v/>
      </c>
      <c r="P32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4" s="6">
        <f>IFERROR(DATE(YEAR(Incoming_Data[[#This Row],[Incoming Day]]),MONTH(Incoming_Data[[#This Row],[Incoming Day]]),1),"")</f>
        <v>41395</v>
      </c>
      <c r="R3214" s="3">
        <f>DATE(YEAR(Incoming_Data[[#This Row],[Incoming Day]]),1,1)</f>
        <v>41275</v>
      </c>
      <c r="S3214" s="6" t="str">
        <f>IFERROR(DATE(YEAR(Incoming_Data[[#This Row],[Completed Day]]),MONTH(Incoming_Data[[#This Row],[Completed Day]]),1),"")</f>
        <v/>
      </c>
      <c r="T3214" s="6" t="str">
        <f>IFERROR(DATE(YEAR(Incoming_Data[[#This Row],[Confirmed Day]]),MONTH(Incoming_Data[[#This Row],[Confirmed Day]]),1),"")</f>
        <v/>
      </c>
      <c r="U3214" s="12">
        <f>IF(ISNUMBER(Incoming_Data[[#This Row],[Completed Day]]),1,0)</f>
        <v>0</v>
      </c>
      <c r="V3214" s="12">
        <f>IF(ISNUMBER(Incoming_Data[[#This Row],[Confirmed Day]]),1,0)</f>
        <v>0</v>
      </c>
    </row>
    <row r="3215" spans="2:22" x14ac:dyDescent="0.25">
      <c r="B3215" s="37" t="s">
        <v>12726</v>
      </c>
      <c r="C3215" s="37" t="s">
        <v>12727</v>
      </c>
      <c r="D3215" s="37" t="s">
        <v>12727</v>
      </c>
      <c r="E3215" s="37" t="s">
        <v>13312</v>
      </c>
      <c r="F3215" s="37" t="s">
        <v>1600</v>
      </c>
      <c r="G3215" s="36">
        <v>41417</v>
      </c>
      <c r="H3215" s="36">
        <v>41417</v>
      </c>
      <c r="I3215" s="12">
        <v>3</v>
      </c>
      <c r="J3215" s="12">
        <v>3</v>
      </c>
      <c r="K3215" s="12">
        <v>3</v>
      </c>
      <c r="L3215" s="37" t="s">
        <v>10596</v>
      </c>
      <c r="M3215" s="37" t="str">
        <f>VLOOKUP(LEFT(Incoming_Data[[#This Row],[Object ID]],1),Lookup[#All],2,FALSE)</f>
        <v>Service Request</v>
      </c>
      <c r="N3215" s="36" t="str">
        <f>IFERROR(VLOOKUP(Incoming_Data[[#This Row],[Object ID]],SP_Data[#All],2,FALSE),"")</f>
        <v/>
      </c>
      <c r="O3215" s="36" t="str">
        <f>IFERROR(VLOOKUP(Incoming_Data[[#This Row],[Object ID]],Finalized_Data[#All],2,FALSE),"")</f>
        <v/>
      </c>
      <c r="P32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5" s="6">
        <f>IFERROR(DATE(YEAR(Incoming_Data[[#This Row],[Incoming Day]]),MONTH(Incoming_Data[[#This Row],[Incoming Day]]),1),"")</f>
        <v>41395</v>
      </c>
      <c r="R3215" s="3">
        <f>DATE(YEAR(Incoming_Data[[#This Row],[Incoming Day]]),1,1)</f>
        <v>41275</v>
      </c>
      <c r="S3215" s="6" t="str">
        <f>IFERROR(DATE(YEAR(Incoming_Data[[#This Row],[Completed Day]]),MONTH(Incoming_Data[[#This Row],[Completed Day]]),1),"")</f>
        <v/>
      </c>
      <c r="T3215" s="6" t="str">
        <f>IFERROR(DATE(YEAR(Incoming_Data[[#This Row],[Confirmed Day]]),MONTH(Incoming_Data[[#This Row],[Confirmed Day]]),1),"")</f>
        <v/>
      </c>
      <c r="U3215" s="12">
        <f>IF(ISNUMBER(Incoming_Data[[#This Row],[Completed Day]]),1,0)</f>
        <v>0</v>
      </c>
      <c r="V3215" s="12">
        <f>IF(ISNUMBER(Incoming_Data[[#This Row],[Confirmed Day]]),1,0)</f>
        <v>0</v>
      </c>
    </row>
    <row r="3216" spans="2:22" x14ac:dyDescent="0.25">
      <c r="B3216" s="37" t="s">
        <v>12726</v>
      </c>
      <c r="C3216" s="37" t="s">
        <v>12727</v>
      </c>
      <c r="D3216" s="37" t="s">
        <v>12727</v>
      </c>
      <c r="E3216" s="37" t="s">
        <v>13313</v>
      </c>
      <c r="F3216" s="37" t="s">
        <v>12830</v>
      </c>
      <c r="G3216" s="36">
        <v>41417</v>
      </c>
      <c r="H3216" s="36">
        <v>41417</v>
      </c>
      <c r="I3216" s="12">
        <v>2</v>
      </c>
      <c r="J3216" s="12">
        <v>2</v>
      </c>
      <c r="K3216" s="12">
        <v>3</v>
      </c>
      <c r="L3216" s="37" t="s">
        <v>10596</v>
      </c>
      <c r="M3216" s="37" t="str">
        <f>VLOOKUP(LEFT(Incoming_Data[[#This Row],[Object ID]],1),Lookup[#All],2,FALSE)</f>
        <v>Service Request</v>
      </c>
      <c r="N3216" s="36" t="str">
        <f>IFERROR(VLOOKUP(Incoming_Data[[#This Row],[Object ID]],SP_Data[#All],2,FALSE),"")</f>
        <v/>
      </c>
      <c r="O3216" s="36" t="str">
        <f>IFERROR(VLOOKUP(Incoming_Data[[#This Row],[Object ID]],Finalized_Data[#All],2,FALSE),"")</f>
        <v/>
      </c>
      <c r="P32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6" s="6">
        <f>IFERROR(DATE(YEAR(Incoming_Data[[#This Row],[Incoming Day]]),MONTH(Incoming_Data[[#This Row],[Incoming Day]]),1),"")</f>
        <v>41395</v>
      </c>
      <c r="R3216" s="3">
        <f>DATE(YEAR(Incoming_Data[[#This Row],[Incoming Day]]),1,1)</f>
        <v>41275</v>
      </c>
      <c r="S3216" s="6" t="str">
        <f>IFERROR(DATE(YEAR(Incoming_Data[[#This Row],[Completed Day]]),MONTH(Incoming_Data[[#This Row],[Completed Day]]),1),"")</f>
        <v/>
      </c>
      <c r="T3216" s="6" t="str">
        <f>IFERROR(DATE(YEAR(Incoming_Data[[#This Row],[Confirmed Day]]),MONTH(Incoming_Data[[#This Row],[Confirmed Day]]),1),"")</f>
        <v/>
      </c>
      <c r="U3216" s="12">
        <f>IF(ISNUMBER(Incoming_Data[[#This Row],[Completed Day]]),1,0)</f>
        <v>0</v>
      </c>
      <c r="V3216" s="12">
        <f>IF(ISNUMBER(Incoming_Data[[#This Row],[Confirmed Day]]),1,0)</f>
        <v>0</v>
      </c>
    </row>
    <row r="3217" spans="2:22" x14ac:dyDescent="0.25">
      <c r="B3217" s="37" t="s">
        <v>12726</v>
      </c>
      <c r="C3217" s="37" t="s">
        <v>12727</v>
      </c>
      <c r="D3217" s="37" t="s">
        <v>12727</v>
      </c>
      <c r="E3217" s="37" t="s">
        <v>13314</v>
      </c>
      <c r="F3217" s="37" t="s">
        <v>1600</v>
      </c>
      <c r="G3217" s="36">
        <v>41417</v>
      </c>
      <c r="H3217" s="36">
        <v>41417</v>
      </c>
      <c r="I3217" s="12">
        <v>3</v>
      </c>
      <c r="J3217" s="12">
        <v>3</v>
      </c>
      <c r="K3217" s="12">
        <v>3</v>
      </c>
      <c r="L3217" s="37" t="s">
        <v>10596</v>
      </c>
      <c r="M3217" s="37" t="str">
        <f>VLOOKUP(LEFT(Incoming_Data[[#This Row],[Object ID]],1),Lookup[#All],2,FALSE)</f>
        <v>Service Request</v>
      </c>
      <c r="N3217" s="36" t="str">
        <f>IFERROR(VLOOKUP(Incoming_Data[[#This Row],[Object ID]],SP_Data[#All],2,FALSE),"")</f>
        <v/>
      </c>
      <c r="O3217" s="36" t="str">
        <f>IFERROR(VLOOKUP(Incoming_Data[[#This Row],[Object ID]],Finalized_Data[#All],2,FALSE),"")</f>
        <v/>
      </c>
      <c r="P32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7" s="6">
        <f>IFERROR(DATE(YEAR(Incoming_Data[[#This Row],[Incoming Day]]),MONTH(Incoming_Data[[#This Row],[Incoming Day]]),1),"")</f>
        <v>41395</v>
      </c>
      <c r="R3217" s="3">
        <f>DATE(YEAR(Incoming_Data[[#This Row],[Incoming Day]]),1,1)</f>
        <v>41275</v>
      </c>
      <c r="S3217" s="6" t="str">
        <f>IFERROR(DATE(YEAR(Incoming_Data[[#This Row],[Completed Day]]),MONTH(Incoming_Data[[#This Row],[Completed Day]]),1),"")</f>
        <v/>
      </c>
      <c r="T3217" s="6" t="str">
        <f>IFERROR(DATE(YEAR(Incoming_Data[[#This Row],[Confirmed Day]]),MONTH(Incoming_Data[[#This Row],[Confirmed Day]]),1),"")</f>
        <v/>
      </c>
      <c r="U3217" s="12">
        <f>IF(ISNUMBER(Incoming_Data[[#This Row],[Completed Day]]),1,0)</f>
        <v>0</v>
      </c>
      <c r="V3217" s="12">
        <f>IF(ISNUMBER(Incoming_Data[[#This Row],[Confirmed Day]]),1,0)</f>
        <v>0</v>
      </c>
    </row>
    <row r="3218" spans="2:22" x14ac:dyDescent="0.25">
      <c r="B3218" s="37" t="s">
        <v>12726</v>
      </c>
      <c r="C3218" s="37" t="s">
        <v>12727</v>
      </c>
      <c r="D3218" s="37" t="s">
        <v>12727</v>
      </c>
      <c r="E3218" s="37" t="s">
        <v>13315</v>
      </c>
      <c r="F3218" s="37" t="s">
        <v>12831</v>
      </c>
      <c r="G3218" s="36">
        <v>41417</v>
      </c>
      <c r="H3218" s="36">
        <v>41417</v>
      </c>
      <c r="I3218" s="12">
        <v>2</v>
      </c>
      <c r="J3218" s="12">
        <v>3</v>
      </c>
      <c r="K3218" s="12">
        <v>3</v>
      </c>
      <c r="L3218" s="37" t="s">
        <v>10596</v>
      </c>
      <c r="M3218" s="37" t="str">
        <f>VLOOKUP(LEFT(Incoming_Data[[#This Row],[Object ID]],1),Lookup[#All],2,FALSE)</f>
        <v>Service Request</v>
      </c>
      <c r="N3218" s="36" t="str">
        <f>IFERROR(VLOOKUP(Incoming_Data[[#This Row],[Object ID]],SP_Data[#All],2,FALSE),"")</f>
        <v/>
      </c>
      <c r="O3218" s="36" t="str">
        <f>IFERROR(VLOOKUP(Incoming_Data[[#This Row],[Object ID]],Finalized_Data[#All],2,FALSE),"")</f>
        <v/>
      </c>
      <c r="P32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8" s="6">
        <f>IFERROR(DATE(YEAR(Incoming_Data[[#This Row],[Incoming Day]]),MONTH(Incoming_Data[[#This Row],[Incoming Day]]),1),"")</f>
        <v>41395</v>
      </c>
      <c r="R3218" s="3">
        <f>DATE(YEAR(Incoming_Data[[#This Row],[Incoming Day]]),1,1)</f>
        <v>41275</v>
      </c>
      <c r="S3218" s="6" t="str">
        <f>IFERROR(DATE(YEAR(Incoming_Data[[#This Row],[Completed Day]]),MONTH(Incoming_Data[[#This Row],[Completed Day]]),1),"")</f>
        <v/>
      </c>
      <c r="T3218" s="6" t="str">
        <f>IFERROR(DATE(YEAR(Incoming_Data[[#This Row],[Confirmed Day]]),MONTH(Incoming_Data[[#This Row],[Confirmed Day]]),1),"")</f>
        <v/>
      </c>
      <c r="U3218" s="12">
        <f>IF(ISNUMBER(Incoming_Data[[#This Row],[Completed Day]]),1,0)</f>
        <v>0</v>
      </c>
      <c r="V3218" s="12">
        <f>IF(ISNUMBER(Incoming_Data[[#This Row],[Confirmed Day]]),1,0)</f>
        <v>0</v>
      </c>
    </row>
    <row r="3219" spans="2:22" x14ac:dyDescent="0.25">
      <c r="B3219" s="37" t="s">
        <v>12726</v>
      </c>
      <c r="C3219" s="37" t="s">
        <v>12727</v>
      </c>
      <c r="D3219" s="37" t="s">
        <v>12727</v>
      </c>
      <c r="E3219" s="37" t="s">
        <v>13316</v>
      </c>
      <c r="F3219" s="37" t="s">
        <v>409</v>
      </c>
      <c r="G3219" s="36">
        <v>41418</v>
      </c>
      <c r="H3219" s="36">
        <v>41418</v>
      </c>
      <c r="I3219" s="12">
        <v>4</v>
      </c>
      <c r="J3219" s="12" t="s">
        <v>10596</v>
      </c>
      <c r="K3219" s="12" t="s">
        <v>10596</v>
      </c>
      <c r="L3219" s="37" t="s">
        <v>10596</v>
      </c>
      <c r="M3219" s="37" t="str">
        <f>VLOOKUP(LEFT(Incoming_Data[[#This Row],[Object ID]],1),Lookup[#All],2,FALSE)</f>
        <v>Service Request</v>
      </c>
      <c r="N3219" s="36" t="str">
        <f>IFERROR(VLOOKUP(Incoming_Data[[#This Row],[Object ID]],SP_Data[#All],2,FALSE),"")</f>
        <v/>
      </c>
      <c r="O3219" s="36" t="str">
        <f>IFERROR(VLOOKUP(Incoming_Data[[#This Row],[Object ID]],Finalized_Data[#All],2,FALSE),"")</f>
        <v/>
      </c>
      <c r="P32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19" s="6">
        <f>IFERROR(DATE(YEAR(Incoming_Data[[#This Row],[Incoming Day]]),MONTH(Incoming_Data[[#This Row],[Incoming Day]]),1),"")</f>
        <v>41395</v>
      </c>
      <c r="R3219" s="3">
        <f>DATE(YEAR(Incoming_Data[[#This Row],[Incoming Day]]),1,1)</f>
        <v>41275</v>
      </c>
      <c r="S3219" s="6" t="str">
        <f>IFERROR(DATE(YEAR(Incoming_Data[[#This Row],[Completed Day]]),MONTH(Incoming_Data[[#This Row],[Completed Day]]),1),"")</f>
        <v/>
      </c>
      <c r="T3219" s="6" t="str">
        <f>IFERROR(DATE(YEAR(Incoming_Data[[#This Row],[Confirmed Day]]),MONTH(Incoming_Data[[#This Row],[Confirmed Day]]),1),"")</f>
        <v/>
      </c>
      <c r="U3219" s="12">
        <f>IF(ISNUMBER(Incoming_Data[[#This Row],[Completed Day]]),1,0)</f>
        <v>0</v>
      </c>
      <c r="V3219" s="12">
        <f>IF(ISNUMBER(Incoming_Data[[#This Row],[Confirmed Day]]),1,0)</f>
        <v>0</v>
      </c>
    </row>
    <row r="3220" spans="2:22" x14ac:dyDescent="0.25">
      <c r="B3220" s="37" t="s">
        <v>12726</v>
      </c>
      <c r="C3220" s="37" t="s">
        <v>12727</v>
      </c>
      <c r="D3220" s="37" t="s">
        <v>12727</v>
      </c>
      <c r="E3220" s="37" t="s">
        <v>13317</v>
      </c>
      <c r="F3220" s="37" t="s">
        <v>1600</v>
      </c>
      <c r="G3220" s="36">
        <v>41418</v>
      </c>
      <c r="H3220" s="36">
        <v>41418</v>
      </c>
      <c r="I3220" s="12">
        <v>3</v>
      </c>
      <c r="J3220" s="12">
        <v>3</v>
      </c>
      <c r="K3220" s="12">
        <v>3</v>
      </c>
      <c r="L3220" s="37" t="s">
        <v>10596</v>
      </c>
      <c r="M3220" s="37" t="str">
        <f>VLOOKUP(LEFT(Incoming_Data[[#This Row],[Object ID]],1),Lookup[#All],2,FALSE)</f>
        <v>Service Request</v>
      </c>
      <c r="N3220" s="36" t="str">
        <f>IFERROR(VLOOKUP(Incoming_Data[[#This Row],[Object ID]],SP_Data[#All],2,FALSE),"")</f>
        <v/>
      </c>
      <c r="O3220" s="36" t="str">
        <f>IFERROR(VLOOKUP(Incoming_Data[[#This Row],[Object ID]],Finalized_Data[#All],2,FALSE),"")</f>
        <v/>
      </c>
      <c r="P32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0" s="6">
        <f>IFERROR(DATE(YEAR(Incoming_Data[[#This Row],[Incoming Day]]),MONTH(Incoming_Data[[#This Row],[Incoming Day]]),1),"")</f>
        <v>41395</v>
      </c>
      <c r="R3220" s="3">
        <f>DATE(YEAR(Incoming_Data[[#This Row],[Incoming Day]]),1,1)</f>
        <v>41275</v>
      </c>
      <c r="S3220" s="6" t="str">
        <f>IFERROR(DATE(YEAR(Incoming_Data[[#This Row],[Completed Day]]),MONTH(Incoming_Data[[#This Row],[Completed Day]]),1),"")</f>
        <v/>
      </c>
      <c r="T3220" s="6" t="str">
        <f>IFERROR(DATE(YEAR(Incoming_Data[[#This Row],[Confirmed Day]]),MONTH(Incoming_Data[[#This Row],[Confirmed Day]]),1),"")</f>
        <v/>
      </c>
      <c r="U3220" s="12">
        <f>IF(ISNUMBER(Incoming_Data[[#This Row],[Completed Day]]),1,0)</f>
        <v>0</v>
      </c>
      <c r="V3220" s="12">
        <f>IF(ISNUMBER(Incoming_Data[[#This Row],[Confirmed Day]]),1,0)</f>
        <v>0</v>
      </c>
    </row>
    <row r="3221" spans="2:22" x14ac:dyDescent="0.25">
      <c r="B3221" s="37" t="s">
        <v>12726</v>
      </c>
      <c r="C3221" s="37" t="s">
        <v>12727</v>
      </c>
      <c r="D3221" s="37" t="s">
        <v>12727</v>
      </c>
      <c r="E3221" s="37" t="s">
        <v>13318</v>
      </c>
      <c r="F3221" s="37" t="s">
        <v>43</v>
      </c>
      <c r="G3221" s="36">
        <v>41418</v>
      </c>
      <c r="H3221" s="36">
        <v>41418</v>
      </c>
      <c r="I3221" s="12">
        <v>3</v>
      </c>
      <c r="J3221" s="12">
        <v>3</v>
      </c>
      <c r="K3221" s="12">
        <v>3</v>
      </c>
      <c r="L3221" s="37" t="s">
        <v>10596</v>
      </c>
      <c r="M3221" s="37" t="str">
        <f>VLOOKUP(LEFT(Incoming_Data[[#This Row],[Object ID]],1),Lookup[#All],2,FALSE)</f>
        <v>Service Request</v>
      </c>
      <c r="N3221" s="36" t="str">
        <f>IFERROR(VLOOKUP(Incoming_Data[[#This Row],[Object ID]],SP_Data[#All],2,FALSE),"")</f>
        <v/>
      </c>
      <c r="O3221" s="36" t="str">
        <f>IFERROR(VLOOKUP(Incoming_Data[[#This Row],[Object ID]],Finalized_Data[#All],2,FALSE),"")</f>
        <v/>
      </c>
      <c r="P32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1" s="6">
        <f>IFERROR(DATE(YEAR(Incoming_Data[[#This Row],[Incoming Day]]),MONTH(Incoming_Data[[#This Row],[Incoming Day]]),1),"")</f>
        <v>41395</v>
      </c>
      <c r="R3221" s="3">
        <f>DATE(YEAR(Incoming_Data[[#This Row],[Incoming Day]]),1,1)</f>
        <v>41275</v>
      </c>
      <c r="S3221" s="6" t="str">
        <f>IFERROR(DATE(YEAR(Incoming_Data[[#This Row],[Completed Day]]),MONTH(Incoming_Data[[#This Row],[Completed Day]]),1),"")</f>
        <v/>
      </c>
      <c r="T3221" s="6" t="str">
        <f>IFERROR(DATE(YEAR(Incoming_Data[[#This Row],[Confirmed Day]]),MONTH(Incoming_Data[[#This Row],[Confirmed Day]]),1),"")</f>
        <v/>
      </c>
      <c r="U3221" s="12">
        <f>IF(ISNUMBER(Incoming_Data[[#This Row],[Completed Day]]),1,0)</f>
        <v>0</v>
      </c>
      <c r="V3221" s="12">
        <f>IF(ISNUMBER(Incoming_Data[[#This Row],[Confirmed Day]]),1,0)</f>
        <v>0</v>
      </c>
    </row>
    <row r="3222" spans="2:22" x14ac:dyDescent="0.25">
      <c r="B3222" s="37" t="s">
        <v>12726</v>
      </c>
      <c r="C3222" s="37" t="s">
        <v>12727</v>
      </c>
      <c r="D3222" s="37" t="s">
        <v>12727</v>
      </c>
      <c r="E3222" s="37" t="s">
        <v>13319</v>
      </c>
      <c r="F3222" s="37" t="s">
        <v>1600</v>
      </c>
      <c r="G3222" s="36">
        <v>41418</v>
      </c>
      <c r="H3222" s="36">
        <v>41418</v>
      </c>
      <c r="I3222" s="12">
        <v>3</v>
      </c>
      <c r="J3222" s="12">
        <v>3</v>
      </c>
      <c r="K3222" s="12">
        <v>3</v>
      </c>
      <c r="L3222" s="37" t="s">
        <v>10596</v>
      </c>
      <c r="M3222" s="37" t="str">
        <f>VLOOKUP(LEFT(Incoming_Data[[#This Row],[Object ID]],1),Lookup[#All],2,FALSE)</f>
        <v>Service Request</v>
      </c>
      <c r="N3222" s="36" t="str">
        <f>IFERROR(VLOOKUP(Incoming_Data[[#This Row],[Object ID]],SP_Data[#All],2,FALSE),"")</f>
        <v/>
      </c>
      <c r="O3222" s="36" t="str">
        <f>IFERROR(VLOOKUP(Incoming_Data[[#This Row],[Object ID]],Finalized_Data[#All],2,FALSE),"")</f>
        <v/>
      </c>
      <c r="P32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2" s="6">
        <f>IFERROR(DATE(YEAR(Incoming_Data[[#This Row],[Incoming Day]]),MONTH(Incoming_Data[[#This Row],[Incoming Day]]),1),"")</f>
        <v>41395</v>
      </c>
      <c r="R3222" s="3">
        <f>DATE(YEAR(Incoming_Data[[#This Row],[Incoming Day]]),1,1)</f>
        <v>41275</v>
      </c>
      <c r="S3222" s="6" t="str">
        <f>IFERROR(DATE(YEAR(Incoming_Data[[#This Row],[Completed Day]]),MONTH(Incoming_Data[[#This Row],[Completed Day]]),1),"")</f>
        <v/>
      </c>
      <c r="T3222" s="6" t="str">
        <f>IFERROR(DATE(YEAR(Incoming_Data[[#This Row],[Confirmed Day]]),MONTH(Incoming_Data[[#This Row],[Confirmed Day]]),1),"")</f>
        <v/>
      </c>
      <c r="U3222" s="12">
        <f>IF(ISNUMBER(Incoming_Data[[#This Row],[Completed Day]]),1,0)</f>
        <v>0</v>
      </c>
      <c r="V3222" s="12">
        <f>IF(ISNUMBER(Incoming_Data[[#This Row],[Confirmed Day]]),1,0)</f>
        <v>0</v>
      </c>
    </row>
    <row r="3223" spans="2:22" x14ac:dyDescent="0.25">
      <c r="B3223" s="37" t="s">
        <v>12726</v>
      </c>
      <c r="C3223" s="37" t="s">
        <v>12727</v>
      </c>
      <c r="D3223" s="37" t="s">
        <v>12727</v>
      </c>
      <c r="E3223" s="37" t="s">
        <v>13320</v>
      </c>
      <c r="F3223" s="37" t="s">
        <v>1600</v>
      </c>
      <c r="G3223" s="36">
        <v>41419</v>
      </c>
      <c r="H3223" s="36">
        <v>41418</v>
      </c>
      <c r="I3223" s="12">
        <v>3</v>
      </c>
      <c r="J3223" s="12">
        <v>3</v>
      </c>
      <c r="K3223" s="12">
        <v>3</v>
      </c>
      <c r="L3223" s="37" t="s">
        <v>10596</v>
      </c>
      <c r="M3223" s="37" t="str">
        <f>VLOOKUP(LEFT(Incoming_Data[[#This Row],[Object ID]],1),Lookup[#All],2,FALSE)</f>
        <v>Service Request</v>
      </c>
      <c r="N3223" s="36" t="str">
        <f>IFERROR(VLOOKUP(Incoming_Data[[#This Row],[Object ID]],SP_Data[#All],2,FALSE),"")</f>
        <v/>
      </c>
      <c r="O3223" s="36" t="str">
        <f>IFERROR(VLOOKUP(Incoming_Data[[#This Row],[Object ID]],Finalized_Data[#All],2,FALSE),"")</f>
        <v/>
      </c>
      <c r="P32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3" s="6">
        <f>IFERROR(DATE(YEAR(Incoming_Data[[#This Row],[Incoming Day]]),MONTH(Incoming_Data[[#This Row],[Incoming Day]]),1),"")</f>
        <v>41395</v>
      </c>
      <c r="R3223" s="3">
        <f>DATE(YEAR(Incoming_Data[[#This Row],[Incoming Day]]),1,1)</f>
        <v>41275</v>
      </c>
      <c r="S3223" s="6" t="str">
        <f>IFERROR(DATE(YEAR(Incoming_Data[[#This Row],[Completed Day]]),MONTH(Incoming_Data[[#This Row],[Completed Day]]),1),"")</f>
        <v/>
      </c>
      <c r="T3223" s="6" t="str">
        <f>IFERROR(DATE(YEAR(Incoming_Data[[#This Row],[Confirmed Day]]),MONTH(Incoming_Data[[#This Row],[Confirmed Day]]),1),"")</f>
        <v/>
      </c>
      <c r="U3223" s="12">
        <f>IF(ISNUMBER(Incoming_Data[[#This Row],[Completed Day]]),1,0)</f>
        <v>0</v>
      </c>
      <c r="V3223" s="12">
        <f>IF(ISNUMBER(Incoming_Data[[#This Row],[Confirmed Day]]),1,0)</f>
        <v>0</v>
      </c>
    </row>
    <row r="3224" spans="2:22" x14ac:dyDescent="0.25">
      <c r="B3224" s="37" t="s">
        <v>12726</v>
      </c>
      <c r="C3224" s="37" t="s">
        <v>12727</v>
      </c>
      <c r="D3224" s="37" t="s">
        <v>12727</v>
      </c>
      <c r="E3224" s="37" t="s">
        <v>13321</v>
      </c>
      <c r="F3224" s="37" t="s">
        <v>409</v>
      </c>
      <c r="G3224" s="36">
        <v>41422</v>
      </c>
      <c r="H3224" s="36">
        <v>41422</v>
      </c>
      <c r="I3224" s="12">
        <v>4</v>
      </c>
      <c r="J3224" s="12" t="s">
        <v>10596</v>
      </c>
      <c r="K3224" s="12" t="s">
        <v>10596</v>
      </c>
      <c r="L3224" s="37" t="s">
        <v>10596</v>
      </c>
      <c r="M3224" s="37" t="str">
        <f>VLOOKUP(LEFT(Incoming_Data[[#This Row],[Object ID]],1),Lookup[#All],2,FALSE)</f>
        <v>Service Request</v>
      </c>
      <c r="N3224" s="36" t="str">
        <f>IFERROR(VLOOKUP(Incoming_Data[[#This Row],[Object ID]],SP_Data[#All],2,FALSE),"")</f>
        <v/>
      </c>
      <c r="O3224" s="36" t="str">
        <f>IFERROR(VLOOKUP(Incoming_Data[[#This Row],[Object ID]],Finalized_Data[#All],2,FALSE),"")</f>
        <v/>
      </c>
      <c r="P32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4" s="6">
        <f>IFERROR(DATE(YEAR(Incoming_Data[[#This Row],[Incoming Day]]),MONTH(Incoming_Data[[#This Row],[Incoming Day]]),1),"")</f>
        <v>41395</v>
      </c>
      <c r="R3224" s="3">
        <f>DATE(YEAR(Incoming_Data[[#This Row],[Incoming Day]]),1,1)</f>
        <v>41275</v>
      </c>
      <c r="S3224" s="6" t="str">
        <f>IFERROR(DATE(YEAR(Incoming_Data[[#This Row],[Completed Day]]),MONTH(Incoming_Data[[#This Row],[Completed Day]]),1),"")</f>
        <v/>
      </c>
      <c r="T3224" s="6" t="str">
        <f>IFERROR(DATE(YEAR(Incoming_Data[[#This Row],[Confirmed Day]]),MONTH(Incoming_Data[[#This Row],[Confirmed Day]]),1),"")</f>
        <v/>
      </c>
      <c r="U3224" s="12">
        <f>IF(ISNUMBER(Incoming_Data[[#This Row],[Completed Day]]),1,0)</f>
        <v>0</v>
      </c>
      <c r="V3224" s="12">
        <f>IF(ISNUMBER(Incoming_Data[[#This Row],[Confirmed Day]]),1,0)</f>
        <v>0</v>
      </c>
    </row>
    <row r="3225" spans="2:22" x14ac:dyDescent="0.25">
      <c r="B3225" s="37" t="s">
        <v>12726</v>
      </c>
      <c r="C3225" s="37" t="s">
        <v>12727</v>
      </c>
      <c r="D3225" s="37" t="s">
        <v>12727</v>
      </c>
      <c r="E3225" s="37" t="s">
        <v>13322</v>
      </c>
      <c r="F3225" s="37" t="s">
        <v>1600</v>
      </c>
      <c r="G3225" s="36">
        <v>41422</v>
      </c>
      <c r="H3225" s="36">
        <v>41422</v>
      </c>
      <c r="I3225" s="12">
        <v>3</v>
      </c>
      <c r="J3225" s="12">
        <v>3</v>
      </c>
      <c r="K3225" s="12">
        <v>3</v>
      </c>
      <c r="L3225" s="37" t="s">
        <v>10596</v>
      </c>
      <c r="M3225" s="37" t="str">
        <f>VLOOKUP(LEFT(Incoming_Data[[#This Row],[Object ID]],1),Lookup[#All],2,FALSE)</f>
        <v>Service Request</v>
      </c>
      <c r="N3225" s="36" t="str">
        <f>IFERROR(VLOOKUP(Incoming_Data[[#This Row],[Object ID]],SP_Data[#All],2,FALSE),"")</f>
        <v/>
      </c>
      <c r="O3225" s="36" t="str">
        <f>IFERROR(VLOOKUP(Incoming_Data[[#This Row],[Object ID]],Finalized_Data[#All],2,FALSE),"")</f>
        <v/>
      </c>
      <c r="P32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5" s="6">
        <f>IFERROR(DATE(YEAR(Incoming_Data[[#This Row],[Incoming Day]]),MONTH(Incoming_Data[[#This Row],[Incoming Day]]),1),"")</f>
        <v>41395</v>
      </c>
      <c r="R3225" s="3">
        <f>DATE(YEAR(Incoming_Data[[#This Row],[Incoming Day]]),1,1)</f>
        <v>41275</v>
      </c>
      <c r="S3225" s="6" t="str">
        <f>IFERROR(DATE(YEAR(Incoming_Data[[#This Row],[Completed Day]]),MONTH(Incoming_Data[[#This Row],[Completed Day]]),1),"")</f>
        <v/>
      </c>
      <c r="T3225" s="6" t="str">
        <f>IFERROR(DATE(YEAR(Incoming_Data[[#This Row],[Confirmed Day]]),MONTH(Incoming_Data[[#This Row],[Confirmed Day]]),1),"")</f>
        <v/>
      </c>
      <c r="U3225" s="12">
        <f>IF(ISNUMBER(Incoming_Data[[#This Row],[Completed Day]]),1,0)</f>
        <v>0</v>
      </c>
      <c r="V3225" s="12">
        <f>IF(ISNUMBER(Incoming_Data[[#This Row],[Confirmed Day]]),1,0)</f>
        <v>0</v>
      </c>
    </row>
    <row r="3226" spans="2:22" x14ac:dyDescent="0.25">
      <c r="B3226" s="37" t="s">
        <v>12726</v>
      </c>
      <c r="C3226" s="37" t="s">
        <v>12727</v>
      </c>
      <c r="D3226" s="37" t="s">
        <v>12727</v>
      </c>
      <c r="E3226" s="37" t="s">
        <v>13323</v>
      </c>
      <c r="F3226" s="37" t="s">
        <v>12832</v>
      </c>
      <c r="G3226" s="36">
        <v>41422</v>
      </c>
      <c r="H3226" s="36">
        <v>41422</v>
      </c>
      <c r="I3226" s="12">
        <v>2</v>
      </c>
      <c r="J3226" s="12">
        <v>3</v>
      </c>
      <c r="K3226" s="12">
        <v>3</v>
      </c>
      <c r="L3226" s="37" t="s">
        <v>10596</v>
      </c>
      <c r="M3226" s="37" t="str">
        <f>VLOOKUP(LEFT(Incoming_Data[[#This Row],[Object ID]],1),Lookup[#All],2,FALSE)</f>
        <v>Service Request</v>
      </c>
      <c r="N3226" s="36" t="str">
        <f>IFERROR(VLOOKUP(Incoming_Data[[#This Row],[Object ID]],SP_Data[#All],2,FALSE),"")</f>
        <v/>
      </c>
      <c r="O3226" s="36" t="str">
        <f>IFERROR(VLOOKUP(Incoming_Data[[#This Row],[Object ID]],Finalized_Data[#All],2,FALSE),"")</f>
        <v/>
      </c>
      <c r="P32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6" s="6">
        <f>IFERROR(DATE(YEAR(Incoming_Data[[#This Row],[Incoming Day]]),MONTH(Incoming_Data[[#This Row],[Incoming Day]]),1),"")</f>
        <v>41395</v>
      </c>
      <c r="R3226" s="3">
        <f>DATE(YEAR(Incoming_Data[[#This Row],[Incoming Day]]),1,1)</f>
        <v>41275</v>
      </c>
      <c r="S3226" s="6" t="str">
        <f>IFERROR(DATE(YEAR(Incoming_Data[[#This Row],[Completed Day]]),MONTH(Incoming_Data[[#This Row],[Completed Day]]),1),"")</f>
        <v/>
      </c>
      <c r="T3226" s="6" t="str">
        <f>IFERROR(DATE(YEAR(Incoming_Data[[#This Row],[Confirmed Day]]),MONTH(Incoming_Data[[#This Row],[Confirmed Day]]),1),"")</f>
        <v/>
      </c>
      <c r="U3226" s="12">
        <f>IF(ISNUMBER(Incoming_Data[[#This Row],[Completed Day]]),1,0)</f>
        <v>0</v>
      </c>
      <c r="V3226" s="12">
        <f>IF(ISNUMBER(Incoming_Data[[#This Row],[Confirmed Day]]),1,0)</f>
        <v>0</v>
      </c>
    </row>
    <row r="3227" spans="2:22" x14ac:dyDescent="0.25">
      <c r="B3227" s="37" t="s">
        <v>12726</v>
      </c>
      <c r="C3227" s="37" t="s">
        <v>12727</v>
      </c>
      <c r="D3227" s="37" t="s">
        <v>12727</v>
      </c>
      <c r="E3227" s="37" t="s">
        <v>13324</v>
      </c>
      <c r="F3227" s="37" t="s">
        <v>12833</v>
      </c>
      <c r="G3227" s="36">
        <v>41422</v>
      </c>
      <c r="H3227" s="36">
        <v>41422</v>
      </c>
      <c r="I3227" s="12">
        <v>4</v>
      </c>
      <c r="J3227" s="12">
        <v>4</v>
      </c>
      <c r="K3227" s="12">
        <v>4</v>
      </c>
      <c r="L3227" s="37" t="s">
        <v>10596</v>
      </c>
      <c r="M3227" s="37" t="str">
        <f>VLOOKUP(LEFT(Incoming_Data[[#This Row],[Object ID]],1),Lookup[#All],2,FALSE)</f>
        <v>Service Request</v>
      </c>
      <c r="N3227" s="36" t="str">
        <f>IFERROR(VLOOKUP(Incoming_Data[[#This Row],[Object ID]],SP_Data[#All],2,FALSE),"")</f>
        <v/>
      </c>
      <c r="O3227" s="36" t="str">
        <f>IFERROR(VLOOKUP(Incoming_Data[[#This Row],[Object ID]],Finalized_Data[#All],2,FALSE),"")</f>
        <v/>
      </c>
      <c r="P32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7" s="6">
        <f>IFERROR(DATE(YEAR(Incoming_Data[[#This Row],[Incoming Day]]),MONTH(Incoming_Data[[#This Row],[Incoming Day]]),1),"")</f>
        <v>41395</v>
      </c>
      <c r="R3227" s="3">
        <f>DATE(YEAR(Incoming_Data[[#This Row],[Incoming Day]]),1,1)</f>
        <v>41275</v>
      </c>
      <c r="S3227" s="6" t="str">
        <f>IFERROR(DATE(YEAR(Incoming_Data[[#This Row],[Completed Day]]),MONTH(Incoming_Data[[#This Row],[Completed Day]]),1),"")</f>
        <v/>
      </c>
      <c r="T3227" s="6" t="str">
        <f>IFERROR(DATE(YEAR(Incoming_Data[[#This Row],[Confirmed Day]]),MONTH(Incoming_Data[[#This Row],[Confirmed Day]]),1),"")</f>
        <v/>
      </c>
      <c r="U3227" s="12">
        <f>IF(ISNUMBER(Incoming_Data[[#This Row],[Completed Day]]),1,0)</f>
        <v>0</v>
      </c>
      <c r="V3227" s="12">
        <f>IF(ISNUMBER(Incoming_Data[[#This Row],[Confirmed Day]]),1,0)</f>
        <v>0</v>
      </c>
    </row>
    <row r="3228" spans="2:22" x14ac:dyDescent="0.25">
      <c r="B3228" s="37" t="s">
        <v>12726</v>
      </c>
      <c r="C3228" s="37" t="s">
        <v>12727</v>
      </c>
      <c r="D3228" s="37" t="s">
        <v>12727</v>
      </c>
      <c r="E3228" s="37" t="s">
        <v>13325</v>
      </c>
      <c r="F3228" s="37" t="s">
        <v>1794</v>
      </c>
      <c r="G3228" s="36">
        <v>41422</v>
      </c>
      <c r="H3228" s="36">
        <v>41422</v>
      </c>
      <c r="I3228" s="12">
        <v>3</v>
      </c>
      <c r="J3228" s="12">
        <v>3</v>
      </c>
      <c r="K3228" s="12">
        <v>3</v>
      </c>
      <c r="L3228" s="37" t="s">
        <v>10596</v>
      </c>
      <c r="M3228" s="37" t="str">
        <f>VLOOKUP(LEFT(Incoming_Data[[#This Row],[Object ID]],1),Lookup[#All],2,FALSE)</f>
        <v>Service Request</v>
      </c>
      <c r="N3228" s="36" t="str">
        <f>IFERROR(VLOOKUP(Incoming_Data[[#This Row],[Object ID]],SP_Data[#All],2,FALSE),"")</f>
        <v/>
      </c>
      <c r="O3228" s="36" t="str">
        <f>IFERROR(VLOOKUP(Incoming_Data[[#This Row],[Object ID]],Finalized_Data[#All],2,FALSE),"")</f>
        <v/>
      </c>
      <c r="P32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8" s="6">
        <f>IFERROR(DATE(YEAR(Incoming_Data[[#This Row],[Incoming Day]]),MONTH(Incoming_Data[[#This Row],[Incoming Day]]),1),"")</f>
        <v>41395</v>
      </c>
      <c r="R3228" s="3">
        <f>DATE(YEAR(Incoming_Data[[#This Row],[Incoming Day]]),1,1)</f>
        <v>41275</v>
      </c>
      <c r="S3228" s="6" t="str">
        <f>IFERROR(DATE(YEAR(Incoming_Data[[#This Row],[Completed Day]]),MONTH(Incoming_Data[[#This Row],[Completed Day]]),1),"")</f>
        <v/>
      </c>
      <c r="T3228" s="6" t="str">
        <f>IFERROR(DATE(YEAR(Incoming_Data[[#This Row],[Confirmed Day]]),MONTH(Incoming_Data[[#This Row],[Confirmed Day]]),1),"")</f>
        <v/>
      </c>
      <c r="U3228" s="12">
        <f>IF(ISNUMBER(Incoming_Data[[#This Row],[Completed Day]]),1,0)</f>
        <v>0</v>
      </c>
      <c r="V3228" s="12">
        <f>IF(ISNUMBER(Incoming_Data[[#This Row],[Confirmed Day]]),1,0)</f>
        <v>0</v>
      </c>
    </row>
    <row r="3229" spans="2:22" x14ac:dyDescent="0.25">
      <c r="B3229" s="37" t="s">
        <v>12726</v>
      </c>
      <c r="C3229" s="37" t="s">
        <v>12727</v>
      </c>
      <c r="D3229" s="37" t="s">
        <v>12727</v>
      </c>
      <c r="E3229" s="37" t="s">
        <v>13326</v>
      </c>
      <c r="F3229" s="37" t="s">
        <v>1794</v>
      </c>
      <c r="G3229" s="36">
        <v>41422</v>
      </c>
      <c r="H3229" s="36">
        <v>41422</v>
      </c>
      <c r="I3229" s="12">
        <v>3</v>
      </c>
      <c r="J3229" s="12">
        <v>3</v>
      </c>
      <c r="K3229" s="12">
        <v>3</v>
      </c>
      <c r="L3229" s="37" t="s">
        <v>10596</v>
      </c>
      <c r="M3229" s="37" t="str">
        <f>VLOOKUP(LEFT(Incoming_Data[[#This Row],[Object ID]],1),Lookup[#All],2,FALSE)</f>
        <v>Service Request</v>
      </c>
      <c r="N3229" s="36" t="str">
        <f>IFERROR(VLOOKUP(Incoming_Data[[#This Row],[Object ID]],SP_Data[#All],2,FALSE),"")</f>
        <v/>
      </c>
      <c r="O3229" s="36" t="str">
        <f>IFERROR(VLOOKUP(Incoming_Data[[#This Row],[Object ID]],Finalized_Data[#All],2,FALSE),"")</f>
        <v/>
      </c>
      <c r="P32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29" s="6">
        <f>IFERROR(DATE(YEAR(Incoming_Data[[#This Row],[Incoming Day]]),MONTH(Incoming_Data[[#This Row],[Incoming Day]]),1),"")</f>
        <v>41395</v>
      </c>
      <c r="R3229" s="3">
        <f>DATE(YEAR(Incoming_Data[[#This Row],[Incoming Day]]),1,1)</f>
        <v>41275</v>
      </c>
      <c r="S3229" s="6" t="str">
        <f>IFERROR(DATE(YEAR(Incoming_Data[[#This Row],[Completed Day]]),MONTH(Incoming_Data[[#This Row],[Completed Day]]),1),"")</f>
        <v/>
      </c>
      <c r="T3229" s="6" t="str">
        <f>IFERROR(DATE(YEAR(Incoming_Data[[#This Row],[Confirmed Day]]),MONTH(Incoming_Data[[#This Row],[Confirmed Day]]),1),"")</f>
        <v/>
      </c>
      <c r="U3229" s="12">
        <f>IF(ISNUMBER(Incoming_Data[[#This Row],[Completed Day]]),1,0)</f>
        <v>0</v>
      </c>
      <c r="V3229" s="12">
        <f>IF(ISNUMBER(Incoming_Data[[#This Row],[Confirmed Day]]),1,0)</f>
        <v>0</v>
      </c>
    </row>
    <row r="3230" spans="2:22" x14ac:dyDescent="0.25">
      <c r="B3230" s="37" t="s">
        <v>12726</v>
      </c>
      <c r="C3230" s="37" t="s">
        <v>12727</v>
      </c>
      <c r="D3230" s="37" t="s">
        <v>12727</v>
      </c>
      <c r="E3230" s="37" t="s">
        <v>13327</v>
      </c>
      <c r="F3230" s="37" t="s">
        <v>12834</v>
      </c>
      <c r="G3230" s="36">
        <v>41422</v>
      </c>
      <c r="H3230" s="36">
        <v>41422</v>
      </c>
      <c r="I3230" s="12">
        <v>2</v>
      </c>
      <c r="J3230" s="12">
        <v>3</v>
      </c>
      <c r="K3230" s="12">
        <v>3</v>
      </c>
      <c r="L3230" s="37" t="s">
        <v>10596</v>
      </c>
      <c r="M3230" s="37" t="str">
        <f>VLOOKUP(LEFT(Incoming_Data[[#This Row],[Object ID]],1),Lookup[#All],2,FALSE)</f>
        <v>Service Request</v>
      </c>
      <c r="N3230" s="36" t="str">
        <f>IFERROR(VLOOKUP(Incoming_Data[[#This Row],[Object ID]],SP_Data[#All],2,FALSE),"")</f>
        <v/>
      </c>
      <c r="O3230" s="36" t="str">
        <f>IFERROR(VLOOKUP(Incoming_Data[[#This Row],[Object ID]],Finalized_Data[#All],2,FALSE),"")</f>
        <v/>
      </c>
      <c r="P32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0" s="6">
        <f>IFERROR(DATE(YEAR(Incoming_Data[[#This Row],[Incoming Day]]),MONTH(Incoming_Data[[#This Row],[Incoming Day]]),1),"")</f>
        <v>41395</v>
      </c>
      <c r="R3230" s="3">
        <f>DATE(YEAR(Incoming_Data[[#This Row],[Incoming Day]]),1,1)</f>
        <v>41275</v>
      </c>
      <c r="S3230" s="6" t="str">
        <f>IFERROR(DATE(YEAR(Incoming_Data[[#This Row],[Completed Day]]),MONTH(Incoming_Data[[#This Row],[Completed Day]]),1),"")</f>
        <v/>
      </c>
      <c r="T3230" s="6" t="str">
        <f>IFERROR(DATE(YEAR(Incoming_Data[[#This Row],[Confirmed Day]]),MONTH(Incoming_Data[[#This Row],[Confirmed Day]]),1),"")</f>
        <v/>
      </c>
      <c r="U3230" s="12">
        <f>IF(ISNUMBER(Incoming_Data[[#This Row],[Completed Day]]),1,0)</f>
        <v>0</v>
      </c>
      <c r="V3230" s="12">
        <f>IF(ISNUMBER(Incoming_Data[[#This Row],[Confirmed Day]]),1,0)</f>
        <v>0</v>
      </c>
    </row>
    <row r="3231" spans="2:22" x14ac:dyDescent="0.25">
      <c r="B3231" s="37" t="s">
        <v>12726</v>
      </c>
      <c r="C3231" s="37" t="s">
        <v>12727</v>
      </c>
      <c r="D3231" s="37" t="s">
        <v>12727</v>
      </c>
      <c r="E3231" s="37" t="s">
        <v>13328</v>
      </c>
      <c r="F3231" s="37" t="s">
        <v>43</v>
      </c>
      <c r="G3231" s="36">
        <v>41422</v>
      </c>
      <c r="H3231" s="36">
        <v>41422</v>
      </c>
      <c r="I3231" s="12">
        <v>3</v>
      </c>
      <c r="J3231" s="12">
        <v>3</v>
      </c>
      <c r="K3231" s="12">
        <v>3</v>
      </c>
      <c r="L3231" s="37" t="s">
        <v>10596</v>
      </c>
      <c r="M3231" s="37" t="str">
        <f>VLOOKUP(LEFT(Incoming_Data[[#This Row],[Object ID]],1),Lookup[#All],2,FALSE)</f>
        <v>Service Request</v>
      </c>
      <c r="N3231" s="36" t="str">
        <f>IFERROR(VLOOKUP(Incoming_Data[[#This Row],[Object ID]],SP_Data[#All],2,FALSE),"")</f>
        <v/>
      </c>
      <c r="O3231" s="36" t="str">
        <f>IFERROR(VLOOKUP(Incoming_Data[[#This Row],[Object ID]],Finalized_Data[#All],2,FALSE),"")</f>
        <v/>
      </c>
      <c r="P32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1" s="6">
        <f>IFERROR(DATE(YEAR(Incoming_Data[[#This Row],[Incoming Day]]),MONTH(Incoming_Data[[#This Row],[Incoming Day]]),1),"")</f>
        <v>41395</v>
      </c>
      <c r="R3231" s="3">
        <f>DATE(YEAR(Incoming_Data[[#This Row],[Incoming Day]]),1,1)</f>
        <v>41275</v>
      </c>
      <c r="S3231" s="6" t="str">
        <f>IFERROR(DATE(YEAR(Incoming_Data[[#This Row],[Completed Day]]),MONTH(Incoming_Data[[#This Row],[Completed Day]]),1),"")</f>
        <v/>
      </c>
      <c r="T3231" s="6" t="str">
        <f>IFERROR(DATE(YEAR(Incoming_Data[[#This Row],[Confirmed Day]]),MONTH(Incoming_Data[[#This Row],[Confirmed Day]]),1),"")</f>
        <v/>
      </c>
      <c r="U3231" s="12">
        <f>IF(ISNUMBER(Incoming_Data[[#This Row],[Completed Day]]),1,0)</f>
        <v>0</v>
      </c>
      <c r="V3231" s="12">
        <f>IF(ISNUMBER(Incoming_Data[[#This Row],[Confirmed Day]]),1,0)</f>
        <v>0</v>
      </c>
    </row>
    <row r="3232" spans="2:22" x14ac:dyDescent="0.25">
      <c r="B3232" s="37" t="s">
        <v>12726</v>
      </c>
      <c r="C3232" s="37" t="s">
        <v>12727</v>
      </c>
      <c r="D3232" s="37" t="s">
        <v>12727</v>
      </c>
      <c r="E3232" s="37" t="s">
        <v>13329</v>
      </c>
      <c r="F3232" s="37" t="s">
        <v>1600</v>
      </c>
      <c r="G3232" s="36">
        <v>41422</v>
      </c>
      <c r="H3232" s="36">
        <v>41422</v>
      </c>
      <c r="I3232" s="12">
        <v>3</v>
      </c>
      <c r="J3232" s="12">
        <v>3</v>
      </c>
      <c r="K3232" s="12">
        <v>3</v>
      </c>
      <c r="L3232" s="37" t="s">
        <v>10596</v>
      </c>
      <c r="M3232" s="37" t="str">
        <f>VLOOKUP(LEFT(Incoming_Data[[#This Row],[Object ID]],1),Lookup[#All],2,FALSE)</f>
        <v>Service Request</v>
      </c>
      <c r="N3232" s="36" t="str">
        <f>IFERROR(VLOOKUP(Incoming_Data[[#This Row],[Object ID]],SP_Data[#All],2,FALSE),"")</f>
        <v/>
      </c>
      <c r="O3232" s="36" t="str">
        <f>IFERROR(VLOOKUP(Incoming_Data[[#This Row],[Object ID]],Finalized_Data[#All],2,FALSE),"")</f>
        <v/>
      </c>
      <c r="P32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2" s="6">
        <f>IFERROR(DATE(YEAR(Incoming_Data[[#This Row],[Incoming Day]]),MONTH(Incoming_Data[[#This Row],[Incoming Day]]),1),"")</f>
        <v>41395</v>
      </c>
      <c r="R3232" s="3">
        <f>DATE(YEAR(Incoming_Data[[#This Row],[Incoming Day]]),1,1)</f>
        <v>41275</v>
      </c>
      <c r="S3232" s="6" t="str">
        <f>IFERROR(DATE(YEAR(Incoming_Data[[#This Row],[Completed Day]]),MONTH(Incoming_Data[[#This Row],[Completed Day]]),1),"")</f>
        <v/>
      </c>
      <c r="T3232" s="6" t="str">
        <f>IFERROR(DATE(YEAR(Incoming_Data[[#This Row],[Confirmed Day]]),MONTH(Incoming_Data[[#This Row],[Confirmed Day]]),1),"")</f>
        <v/>
      </c>
      <c r="U3232" s="12">
        <f>IF(ISNUMBER(Incoming_Data[[#This Row],[Completed Day]]),1,0)</f>
        <v>0</v>
      </c>
      <c r="V3232" s="12">
        <f>IF(ISNUMBER(Incoming_Data[[#This Row],[Confirmed Day]]),1,0)</f>
        <v>0</v>
      </c>
    </row>
    <row r="3233" spans="2:22" x14ac:dyDescent="0.25">
      <c r="B3233" s="37" t="s">
        <v>12726</v>
      </c>
      <c r="C3233" s="37" t="s">
        <v>12727</v>
      </c>
      <c r="D3233" s="37" t="s">
        <v>12727</v>
      </c>
      <c r="E3233" s="37" t="s">
        <v>13330</v>
      </c>
      <c r="F3233" s="37" t="s">
        <v>12835</v>
      </c>
      <c r="G3233" s="36">
        <v>41423</v>
      </c>
      <c r="H3233" s="36">
        <v>41423</v>
      </c>
      <c r="I3233" s="12">
        <v>3</v>
      </c>
      <c r="J3233" s="12">
        <v>3</v>
      </c>
      <c r="K3233" s="12">
        <v>3</v>
      </c>
      <c r="L3233" s="37" t="s">
        <v>10596</v>
      </c>
      <c r="M3233" s="37" t="str">
        <f>VLOOKUP(LEFT(Incoming_Data[[#This Row],[Object ID]],1),Lookup[#All],2,FALSE)</f>
        <v>Service Request</v>
      </c>
      <c r="N3233" s="36" t="str">
        <f>IFERROR(VLOOKUP(Incoming_Data[[#This Row],[Object ID]],SP_Data[#All],2,FALSE),"")</f>
        <v/>
      </c>
      <c r="O3233" s="36" t="str">
        <f>IFERROR(VLOOKUP(Incoming_Data[[#This Row],[Object ID]],Finalized_Data[#All],2,FALSE),"")</f>
        <v/>
      </c>
      <c r="P32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3" s="6">
        <f>IFERROR(DATE(YEAR(Incoming_Data[[#This Row],[Incoming Day]]),MONTH(Incoming_Data[[#This Row],[Incoming Day]]),1),"")</f>
        <v>41395</v>
      </c>
      <c r="R3233" s="3">
        <f>DATE(YEAR(Incoming_Data[[#This Row],[Incoming Day]]),1,1)</f>
        <v>41275</v>
      </c>
      <c r="S3233" s="6" t="str">
        <f>IFERROR(DATE(YEAR(Incoming_Data[[#This Row],[Completed Day]]),MONTH(Incoming_Data[[#This Row],[Completed Day]]),1),"")</f>
        <v/>
      </c>
      <c r="T3233" s="6" t="str">
        <f>IFERROR(DATE(YEAR(Incoming_Data[[#This Row],[Confirmed Day]]),MONTH(Incoming_Data[[#This Row],[Confirmed Day]]),1),"")</f>
        <v/>
      </c>
      <c r="U3233" s="12">
        <f>IF(ISNUMBER(Incoming_Data[[#This Row],[Completed Day]]),1,0)</f>
        <v>0</v>
      </c>
      <c r="V3233" s="12">
        <f>IF(ISNUMBER(Incoming_Data[[#This Row],[Confirmed Day]]),1,0)</f>
        <v>0</v>
      </c>
    </row>
    <row r="3234" spans="2:22" x14ac:dyDescent="0.25">
      <c r="B3234" s="37" t="s">
        <v>12726</v>
      </c>
      <c r="C3234" s="37" t="s">
        <v>12727</v>
      </c>
      <c r="D3234" s="37" t="s">
        <v>12727</v>
      </c>
      <c r="E3234" s="37" t="s">
        <v>13331</v>
      </c>
      <c r="F3234" s="37" t="s">
        <v>12836</v>
      </c>
      <c r="G3234" s="36">
        <v>41423</v>
      </c>
      <c r="H3234" s="36">
        <v>41423</v>
      </c>
      <c r="I3234" s="12">
        <v>3</v>
      </c>
      <c r="J3234" s="12">
        <v>3</v>
      </c>
      <c r="K3234" s="12">
        <v>3</v>
      </c>
      <c r="L3234" s="37" t="s">
        <v>10596</v>
      </c>
      <c r="M3234" s="37" t="str">
        <f>VLOOKUP(LEFT(Incoming_Data[[#This Row],[Object ID]],1),Lookup[#All],2,FALSE)</f>
        <v>Service Request</v>
      </c>
      <c r="N3234" s="36" t="str">
        <f>IFERROR(VLOOKUP(Incoming_Data[[#This Row],[Object ID]],SP_Data[#All],2,FALSE),"")</f>
        <v/>
      </c>
      <c r="O3234" s="36" t="str">
        <f>IFERROR(VLOOKUP(Incoming_Data[[#This Row],[Object ID]],Finalized_Data[#All],2,FALSE),"")</f>
        <v/>
      </c>
      <c r="P32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4" s="6">
        <f>IFERROR(DATE(YEAR(Incoming_Data[[#This Row],[Incoming Day]]),MONTH(Incoming_Data[[#This Row],[Incoming Day]]),1),"")</f>
        <v>41395</v>
      </c>
      <c r="R3234" s="3">
        <f>DATE(YEAR(Incoming_Data[[#This Row],[Incoming Day]]),1,1)</f>
        <v>41275</v>
      </c>
      <c r="S3234" s="6" t="str">
        <f>IFERROR(DATE(YEAR(Incoming_Data[[#This Row],[Completed Day]]),MONTH(Incoming_Data[[#This Row],[Completed Day]]),1),"")</f>
        <v/>
      </c>
      <c r="T3234" s="6" t="str">
        <f>IFERROR(DATE(YEAR(Incoming_Data[[#This Row],[Confirmed Day]]),MONTH(Incoming_Data[[#This Row],[Confirmed Day]]),1),"")</f>
        <v/>
      </c>
      <c r="U3234" s="12">
        <f>IF(ISNUMBER(Incoming_Data[[#This Row],[Completed Day]]),1,0)</f>
        <v>0</v>
      </c>
      <c r="V3234" s="12">
        <f>IF(ISNUMBER(Incoming_Data[[#This Row],[Confirmed Day]]),1,0)</f>
        <v>0</v>
      </c>
    </row>
    <row r="3235" spans="2:22" x14ac:dyDescent="0.25">
      <c r="B3235" s="37" t="s">
        <v>12726</v>
      </c>
      <c r="C3235" s="37" t="s">
        <v>12727</v>
      </c>
      <c r="D3235" s="37" t="s">
        <v>12727</v>
      </c>
      <c r="E3235" s="37" t="s">
        <v>13332</v>
      </c>
      <c r="F3235" s="37" t="s">
        <v>12837</v>
      </c>
      <c r="G3235" s="36">
        <v>41423</v>
      </c>
      <c r="H3235" s="36">
        <v>41423</v>
      </c>
      <c r="I3235" s="12">
        <v>3</v>
      </c>
      <c r="J3235" s="12">
        <v>3</v>
      </c>
      <c r="K3235" s="12">
        <v>3</v>
      </c>
      <c r="L3235" s="37" t="s">
        <v>10596</v>
      </c>
      <c r="M3235" s="37" t="str">
        <f>VLOOKUP(LEFT(Incoming_Data[[#This Row],[Object ID]],1),Lookup[#All],2,FALSE)</f>
        <v>Service Request</v>
      </c>
      <c r="N3235" s="36" t="str">
        <f>IFERROR(VLOOKUP(Incoming_Data[[#This Row],[Object ID]],SP_Data[#All],2,FALSE),"")</f>
        <v/>
      </c>
      <c r="O3235" s="36" t="str">
        <f>IFERROR(VLOOKUP(Incoming_Data[[#This Row],[Object ID]],Finalized_Data[#All],2,FALSE),"")</f>
        <v/>
      </c>
      <c r="P32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5" s="6">
        <f>IFERROR(DATE(YEAR(Incoming_Data[[#This Row],[Incoming Day]]),MONTH(Incoming_Data[[#This Row],[Incoming Day]]),1),"")</f>
        <v>41395</v>
      </c>
      <c r="R3235" s="3">
        <f>DATE(YEAR(Incoming_Data[[#This Row],[Incoming Day]]),1,1)</f>
        <v>41275</v>
      </c>
      <c r="S3235" s="6" t="str">
        <f>IFERROR(DATE(YEAR(Incoming_Data[[#This Row],[Completed Day]]),MONTH(Incoming_Data[[#This Row],[Completed Day]]),1),"")</f>
        <v/>
      </c>
      <c r="T3235" s="6" t="str">
        <f>IFERROR(DATE(YEAR(Incoming_Data[[#This Row],[Confirmed Day]]),MONTH(Incoming_Data[[#This Row],[Confirmed Day]]),1),"")</f>
        <v/>
      </c>
      <c r="U3235" s="12">
        <f>IF(ISNUMBER(Incoming_Data[[#This Row],[Completed Day]]),1,0)</f>
        <v>0</v>
      </c>
      <c r="V3235" s="12">
        <f>IF(ISNUMBER(Incoming_Data[[#This Row],[Confirmed Day]]),1,0)</f>
        <v>0</v>
      </c>
    </row>
    <row r="3236" spans="2:22" x14ac:dyDescent="0.25">
      <c r="B3236" s="37" t="s">
        <v>12726</v>
      </c>
      <c r="C3236" s="37" t="s">
        <v>12727</v>
      </c>
      <c r="D3236" s="37" t="s">
        <v>12727</v>
      </c>
      <c r="E3236" s="37" t="s">
        <v>13333</v>
      </c>
      <c r="F3236" s="37" t="s">
        <v>1794</v>
      </c>
      <c r="G3236" s="36">
        <v>41423</v>
      </c>
      <c r="H3236" s="36">
        <v>41423</v>
      </c>
      <c r="I3236" s="12">
        <v>3</v>
      </c>
      <c r="J3236" s="12">
        <v>3</v>
      </c>
      <c r="K3236" s="12">
        <v>3</v>
      </c>
      <c r="L3236" s="37" t="s">
        <v>10596</v>
      </c>
      <c r="M3236" s="37" t="str">
        <f>VLOOKUP(LEFT(Incoming_Data[[#This Row],[Object ID]],1),Lookup[#All],2,FALSE)</f>
        <v>Service Request</v>
      </c>
      <c r="N3236" s="36" t="str">
        <f>IFERROR(VLOOKUP(Incoming_Data[[#This Row],[Object ID]],SP_Data[#All],2,FALSE),"")</f>
        <v/>
      </c>
      <c r="O3236" s="36" t="str">
        <f>IFERROR(VLOOKUP(Incoming_Data[[#This Row],[Object ID]],Finalized_Data[#All],2,FALSE),"")</f>
        <v/>
      </c>
      <c r="P32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6" s="6">
        <f>IFERROR(DATE(YEAR(Incoming_Data[[#This Row],[Incoming Day]]),MONTH(Incoming_Data[[#This Row],[Incoming Day]]),1),"")</f>
        <v>41395</v>
      </c>
      <c r="R3236" s="3">
        <f>DATE(YEAR(Incoming_Data[[#This Row],[Incoming Day]]),1,1)</f>
        <v>41275</v>
      </c>
      <c r="S3236" s="6" t="str">
        <f>IFERROR(DATE(YEAR(Incoming_Data[[#This Row],[Completed Day]]),MONTH(Incoming_Data[[#This Row],[Completed Day]]),1),"")</f>
        <v/>
      </c>
      <c r="T3236" s="6" t="str">
        <f>IFERROR(DATE(YEAR(Incoming_Data[[#This Row],[Confirmed Day]]),MONTH(Incoming_Data[[#This Row],[Confirmed Day]]),1),"")</f>
        <v/>
      </c>
      <c r="U3236" s="12">
        <f>IF(ISNUMBER(Incoming_Data[[#This Row],[Completed Day]]),1,0)</f>
        <v>0</v>
      </c>
      <c r="V3236" s="12">
        <f>IF(ISNUMBER(Incoming_Data[[#This Row],[Confirmed Day]]),1,0)</f>
        <v>0</v>
      </c>
    </row>
    <row r="3237" spans="2:22" x14ac:dyDescent="0.25">
      <c r="B3237" s="37" t="s">
        <v>12726</v>
      </c>
      <c r="C3237" s="37" t="s">
        <v>12727</v>
      </c>
      <c r="D3237" s="37" t="s">
        <v>12727</v>
      </c>
      <c r="E3237" s="37" t="s">
        <v>13334</v>
      </c>
      <c r="F3237" s="37" t="s">
        <v>1794</v>
      </c>
      <c r="G3237" s="36">
        <v>41423</v>
      </c>
      <c r="H3237" s="36">
        <v>41423</v>
      </c>
      <c r="I3237" s="12">
        <v>3</v>
      </c>
      <c r="J3237" s="12">
        <v>3</v>
      </c>
      <c r="K3237" s="12">
        <v>3</v>
      </c>
      <c r="L3237" s="37" t="s">
        <v>10596</v>
      </c>
      <c r="M3237" s="37" t="str">
        <f>VLOOKUP(LEFT(Incoming_Data[[#This Row],[Object ID]],1),Lookup[#All],2,FALSE)</f>
        <v>Service Request</v>
      </c>
      <c r="N3237" s="36" t="str">
        <f>IFERROR(VLOOKUP(Incoming_Data[[#This Row],[Object ID]],SP_Data[#All],2,FALSE),"")</f>
        <v/>
      </c>
      <c r="O3237" s="36" t="str">
        <f>IFERROR(VLOOKUP(Incoming_Data[[#This Row],[Object ID]],Finalized_Data[#All],2,FALSE),"")</f>
        <v/>
      </c>
      <c r="P32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7" s="6">
        <f>IFERROR(DATE(YEAR(Incoming_Data[[#This Row],[Incoming Day]]),MONTH(Incoming_Data[[#This Row],[Incoming Day]]),1),"")</f>
        <v>41395</v>
      </c>
      <c r="R3237" s="3">
        <f>DATE(YEAR(Incoming_Data[[#This Row],[Incoming Day]]),1,1)</f>
        <v>41275</v>
      </c>
      <c r="S3237" s="6" t="str">
        <f>IFERROR(DATE(YEAR(Incoming_Data[[#This Row],[Completed Day]]),MONTH(Incoming_Data[[#This Row],[Completed Day]]),1),"")</f>
        <v/>
      </c>
      <c r="T3237" s="6" t="str">
        <f>IFERROR(DATE(YEAR(Incoming_Data[[#This Row],[Confirmed Day]]),MONTH(Incoming_Data[[#This Row],[Confirmed Day]]),1),"")</f>
        <v/>
      </c>
      <c r="U3237" s="12">
        <f>IF(ISNUMBER(Incoming_Data[[#This Row],[Completed Day]]),1,0)</f>
        <v>0</v>
      </c>
      <c r="V3237" s="12">
        <f>IF(ISNUMBER(Incoming_Data[[#This Row],[Confirmed Day]]),1,0)</f>
        <v>0</v>
      </c>
    </row>
    <row r="3238" spans="2:22" x14ac:dyDescent="0.25">
      <c r="B3238" s="37" t="s">
        <v>12726</v>
      </c>
      <c r="C3238" s="37" t="s">
        <v>12727</v>
      </c>
      <c r="D3238" s="37" t="s">
        <v>12727</v>
      </c>
      <c r="E3238" s="37" t="s">
        <v>13335</v>
      </c>
      <c r="F3238" s="37" t="s">
        <v>1794</v>
      </c>
      <c r="G3238" s="36">
        <v>41423</v>
      </c>
      <c r="H3238" s="36">
        <v>41423</v>
      </c>
      <c r="I3238" s="12">
        <v>3</v>
      </c>
      <c r="J3238" s="12">
        <v>3</v>
      </c>
      <c r="K3238" s="12">
        <v>3</v>
      </c>
      <c r="L3238" s="37" t="s">
        <v>10596</v>
      </c>
      <c r="M3238" s="37" t="str">
        <f>VLOOKUP(LEFT(Incoming_Data[[#This Row],[Object ID]],1),Lookup[#All],2,FALSE)</f>
        <v>Service Request</v>
      </c>
      <c r="N3238" s="36" t="str">
        <f>IFERROR(VLOOKUP(Incoming_Data[[#This Row],[Object ID]],SP_Data[#All],2,FALSE),"")</f>
        <v/>
      </c>
      <c r="O3238" s="36" t="str">
        <f>IFERROR(VLOOKUP(Incoming_Data[[#This Row],[Object ID]],Finalized_Data[#All],2,FALSE),"")</f>
        <v/>
      </c>
      <c r="P32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8" s="6">
        <f>IFERROR(DATE(YEAR(Incoming_Data[[#This Row],[Incoming Day]]),MONTH(Incoming_Data[[#This Row],[Incoming Day]]),1),"")</f>
        <v>41395</v>
      </c>
      <c r="R3238" s="3">
        <f>DATE(YEAR(Incoming_Data[[#This Row],[Incoming Day]]),1,1)</f>
        <v>41275</v>
      </c>
      <c r="S3238" s="6" t="str">
        <f>IFERROR(DATE(YEAR(Incoming_Data[[#This Row],[Completed Day]]),MONTH(Incoming_Data[[#This Row],[Completed Day]]),1),"")</f>
        <v/>
      </c>
      <c r="T3238" s="6" t="str">
        <f>IFERROR(DATE(YEAR(Incoming_Data[[#This Row],[Confirmed Day]]),MONTH(Incoming_Data[[#This Row],[Confirmed Day]]),1),"")</f>
        <v/>
      </c>
      <c r="U3238" s="12">
        <f>IF(ISNUMBER(Incoming_Data[[#This Row],[Completed Day]]),1,0)</f>
        <v>0</v>
      </c>
      <c r="V3238" s="12">
        <f>IF(ISNUMBER(Incoming_Data[[#This Row],[Confirmed Day]]),1,0)</f>
        <v>0</v>
      </c>
    </row>
    <row r="3239" spans="2:22" x14ac:dyDescent="0.25">
      <c r="B3239" s="37" t="s">
        <v>12726</v>
      </c>
      <c r="C3239" s="37" t="s">
        <v>12727</v>
      </c>
      <c r="D3239" s="37" t="s">
        <v>12727</v>
      </c>
      <c r="E3239" s="37" t="s">
        <v>13336</v>
      </c>
      <c r="F3239" s="37" t="s">
        <v>12838</v>
      </c>
      <c r="G3239" s="36">
        <v>41424</v>
      </c>
      <c r="H3239" s="36">
        <v>41423</v>
      </c>
      <c r="I3239" s="12">
        <v>3</v>
      </c>
      <c r="J3239" s="12">
        <v>3</v>
      </c>
      <c r="K3239" s="12">
        <v>3</v>
      </c>
      <c r="L3239" s="37" t="s">
        <v>10596</v>
      </c>
      <c r="M3239" s="37" t="str">
        <f>VLOOKUP(LEFT(Incoming_Data[[#This Row],[Object ID]],1),Lookup[#All],2,FALSE)</f>
        <v>Service Request</v>
      </c>
      <c r="N3239" s="36" t="str">
        <f>IFERROR(VLOOKUP(Incoming_Data[[#This Row],[Object ID]],SP_Data[#All],2,FALSE),"")</f>
        <v/>
      </c>
      <c r="O3239" s="36" t="str">
        <f>IFERROR(VLOOKUP(Incoming_Data[[#This Row],[Object ID]],Finalized_Data[#All],2,FALSE),"")</f>
        <v/>
      </c>
      <c r="P32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39" s="6">
        <f>IFERROR(DATE(YEAR(Incoming_Data[[#This Row],[Incoming Day]]),MONTH(Incoming_Data[[#This Row],[Incoming Day]]),1),"")</f>
        <v>41395</v>
      </c>
      <c r="R3239" s="3">
        <f>DATE(YEAR(Incoming_Data[[#This Row],[Incoming Day]]),1,1)</f>
        <v>41275</v>
      </c>
      <c r="S3239" s="6" t="str">
        <f>IFERROR(DATE(YEAR(Incoming_Data[[#This Row],[Completed Day]]),MONTH(Incoming_Data[[#This Row],[Completed Day]]),1),"")</f>
        <v/>
      </c>
      <c r="T3239" s="6" t="str">
        <f>IFERROR(DATE(YEAR(Incoming_Data[[#This Row],[Confirmed Day]]),MONTH(Incoming_Data[[#This Row],[Confirmed Day]]),1),"")</f>
        <v/>
      </c>
      <c r="U3239" s="12">
        <f>IF(ISNUMBER(Incoming_Data[[#This Row],[Completed Day]]),1,0)</f>
        <v>0</v>
      </c>
      <c r="V3239" s="12">
        <f>IF(ISNUMBER(Incoming_Data[[#This Row],[Confirmed Day]]),1,0)</f>
        <v>0</v>
      </c>
    </row>
    <row r="3240" spans="2:22" x14ac:dyDescent="0.25">
      <c r="B3240" s="37" t="s">
        <v>12726</v>
      </c>
      <c r="C3240" s="37" t="s">
        <v>12727</v>
      </c>
      <c r="D3240" s="37" t="s">
        <v>12727</v>
      </c>
      <c r="E3240" s="37" t="s">
        <v>13337</v>
      </c>
      <c r="F3240" s="37" t="s">
        <v>12837</v>
      </c>
      <c r="G3240" s="36">
        <v>41424</v>
      </c>
      <c r="H3240" s="36">
        <v>41424</v>
      </c>
      <c r="I3240" s="12">
        <v>3</v>
      </c>
      <c r="J3240" s="12">
        <v>3</v>
      </c>
      <c r="K3240" s="12">
        <v>3</v>
      </c>
      <c r="L3240" s="37" t="s">
        <v>10596</v>
      </c>
      <c r="M3240" s="37" t="str">
        <f>VLOOKUP(LEFT(Incoming_Data[[#This Row],[Object ID]],1),Lookup[#All],2,FALSE)</f>
        <v>Service Request</v>
      </c>
      <c r="N3240" s="36" t="str">
        <f>IFERROR(VLOOKUP(Incoming_Data[[#This Row],[Object ID]],SP_Data[#All],2,FALSE),"")</f>
        <v/>
      </c>
      <c r="O3240" s="36" t="str">
        <f>IFERROR(VLOOKUP(Incoming_Data[[#This Row],[Object ID]],Finalized_Data[#All],2,FALSE),"")</f>
        <v/>
      </c>
      <c r="P32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0" s="6">
        <f>IFERROR(DATE(YEAR(Incoming_Data[[#This Row],[Incoming Day]]),MONTH(Incoming_Data[[#This Row],[Incoming Day]]),1),"")</f>
        <v>41395</v>
      </c>
      <c r="R3240" s="3">
        <f>DATE(YEAR(Incoming_Data[[#This Row],[Incoming Day]]),1,1)</f>
        <v>41275</v>
      </c>
      <c r="S3240" s="6" t="str">
        <f>IFERROR(DATE(YEAR(Incoming_Data[[#This Row],[Completed Day]]),MONTH(Incoming_Data[[#This Row],[Completed Day]]),1),"")</f>
        <v/>
      </c>
      <c r="T3240" s="6" t="str">
        <f>IFERROR(DATE(YEAR(Incoming_Data[[#This Row],[Confirmed Day]]),MONTH(Incoming_Data[[#This Row],[Confirmed Day]]),1),"")</f>
        <v/>
      </c>
      <c r="U3240" s="12">
        <f>IF(ISNUMBER(Incoming_Data[[#This Row],[Completed Day]]),1,0)</f>
        <v>0</v>
      </c>
      <c r="V3240" s="12">
        <f>IF(ISNUMBER(Incoming_Data[[#This Row],[Confirmed Day]]),1,0)</f>
        <v>0</v>
      </c>
    </row>
    <row r="3241" spans="2:22" x14ac:dyDescent="0.25">
      <c r="B3241" s="37" t="s">
        <v>12726</v>
      </c>
      <c r="C3241" s="37" t="s">
        <v>12727</v>
      </c>
      <c r="D3241" s="37" t="s">
        <v>12727</v>
      </c>
      <c r="E3241" s="37" t="s">
        <v>13338</v>
      </c>
      <c r="F3241" s="37" t="s">
        <v>12836</v>
      </c>
      <c r="G3241" s="36">
        <v>41424</v>
      </c>
      <c r="H3241" s="36">
        <v>41424</v>
      </c>
      <c r="I3241" s="12">
        <v>3</v>
      </c>
      <c r="J3241" s="12">
        <v>3</v>
      </c>
      <c r="K3241" s="12">
        <v>3</v>
      </c>
      <c r="L3241" s="37" t="s">
        <v>10596</v>
      </c>
      <c r="M3241" s="37" t="str">
        <f>VLOOKUP(LEFT(Incoming_Data[[#This Row],[Object ID]],1),Lookup[#All],2,FALSE)</f>
        <v>Service Request</v>
      </c>
      <c r="N3241" s="36" t="str">
        <f>IFERROR(VLOOKUP(Incoming_Data[[#This Row],[Object ID]],SP_Data[#All],2,FALSE),"")</f>
        <v/>
      </c>
      <c r="O3241" s="36" t="str">
        <f>IFERROR(VLOOKUP(Incoming_Data[[#This Row],[Object ID]],Finalized_Data[#All],2,FALSE),"")</f>
        <v/>
      </c>
      <c r="P32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1" s="6">
        <f>IFERROR(DATE(YEAR(Incoming_Data[[#This Row],[Incoming Day]]),MONTH(Incoming_Data[[#This Row],[Incoming Day]]),1),"")</f>
        <v>41395</v>
      </c>
      <c r="R3241" s="3">
        <f>DATE(YEAR(Incoming_Data[[#This Row],[Incoming Day]]),1,1)</f>
        <v>41275</v>
      </c>
      <c r="S3241" s="6" t="str">
        <f>IFERROR(DATE(YEAR(Incoming_Data[[#This Row],[Completed Day]]),MONTH(Incoming_Data[[#This Row],[Completed Day]]),1),"")</f>
        <v/>
      </c>
      <c r="T3241" s="6" t="str">
        <f>IFERROR(DATE(YEAR(Incoming_Data[[#This Row],[Confirmed Day]]),MONTH(Incoming_Data[[#This Row],[Confirmed Day]]),1),"")</f>
        <v/>
      </c>
      <c r="U3241" s="12">
        <f>IF(ISNUMBER(Incoming_Data[[#This Row],[Completed Day]]),1,0)</f>
        <v>0</v>
      </c>
      <c r="V3241" s="12">
        <f>IF(ISNUMBER(Incoming_Data[[#This Row],[Confirmed Day]]),1,0)</f>
        <v>0</v>
      </c>
    </row>
    <row r="3242" spans="2:22" x14ac:dyDescent="0.25">
      <c r="B3242" s="37" t="s">
        <v>12726</v>
      </c>
      <c r="C3242" s="37" t="s">
        <v>12727</v>
      </c>
      <c r="D3242" s="37" t="s">
        <v>12727</v>
      </c>
      <c r="E3242" s="37" t="s">
        <v>13339</v>
      </c>
      <c r="F3242" s="37" t="s">
        <v>12839</v>
      </c>
      <c r="G3242" s="36">
        <v>41424</v>
      </c>
      <c r="H3242" s="36">
        <v>41424</v>
      </c>
      <c r="I3242" s="12">
        <v>2</v>
      </c>
      <c r="J3242" s="12">
        <v>3</v>
      </c>
      <c r="K3242" s="12">
        <v>3</v>
      </c>
      <c r="L3242" s="37" t="s">
        <v>10596</v>
      </c>
      <c r="M3242" s="37" t="str">
        <f>VLOOKUP(LEFT(Incoming_Data[[#This Row],[Object ID]],1),Lookup[#All],2,FALSE)</f>
        <v>Service Request</v>
      </c>
      <c r="N3242" s="36" t="str">
        <f>IFERROR(VLOOKUP(Incoming_Data[[#This Row],[Object ID]],SP_Data[#All],2,FALSE),"")</f>
        <v/>
      </c>
      <c r="O3242" s="36" t="str">
        <f>IFERROR(VLOOKUP(Incoming_Data[[#This Row],[Object ID]],Finalized_Data[#All],2,FALSE),"")</f>
        <v/>
      </c>
      <c r="P32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2" s="6">
        <f>IFERROR(DATE(YEAR(Incoming_Data[[#This Row],[Incoming Day]]),MONTH(Incoming_Data[[#This Row],[Incoming Day]]),1),"")</f>
        <v>41395</v>
      </c>
      <c r="R3242" s="3">
        <f>DATE(YEAR(Incoming_Data[[#This Row],[Incoming Day]]),1,1)</f>
        <v>41275</v>
      </c>
      <c r="S3242" s="6" t="str">
        <f>IFERROR(DATE(YEAR(Incoming_Data[[#This Row],[Completed Day]]),MONTH(Incoming_Data[[#This Row],[Completed Day]]),1),"")</f>
        <v/>
      </c>
      <c r="T3242" s="6" t="str">
        <f>IFERROR(DATE(YEAR(Incoming_Data[[#This Row],[Confirmed Day]]),MONTH(Incoming_Data[[#This Row],[Confirmed Day]]),1),"")</f>
        <v/>
      </c>
      <c r="U3242" s="12">
        <f>IF(ISNUMBER(Incoming_Data[[#This Row],[Completed Day]]),1,0)</f>
        <v>0</v>
      </c>
      <c r="V3242" s="12">
        <f>IF(ISNUMBER(Incoming_Data[[#This Row],[Confirmed Day]]),1,0)</f>
        <v>0</v>
      </c>
    </row>
    <row r="3243" spans="2:22" x14ac:dyDescent="0.25">
      <c r="B3243" s="37" t="s">
        <v>12726</v>
      </c>
      <c r="C3243" s="37" t="s">
        <v>12727</v>
      </c>
      <c r="D3243" s="37" t="s">
        <v>12727</v>
      </c>
      <c r="E3243" s="37" t="s">
        <v>13340</v>
      </c>
      <c r="F3243" s="37" t="s">
        <v>409</v>
      </c>
      <c r="G3243" s="36">
        <v>41424</v>
      </c>
      <c r="H3243" s="36">
        <v>41424</v>
      </c>
      <c r="I3243" s="12">
        <v>4</v>
      </c>
      <c r="J3243" s="12" t="s">
        <v>10596</v>
      </c>
      <c r="K3243" s="12" t="s">
        <v>10596</v>
      </c>
      <c r="L3243" s="37" t="s">
        <v>10596</v>
      </c>
      <c r="M3243" s="37" t="str">
        <f>VLOOKUP(LEFT(Incoming_Data[[#This Row],[Object ID]],1),Lookup[#All],2,FALSE)</f>
        <v>Service Request</v>
      </c>
      <c r="N3243" s="36" t="str">
        <f>IFERROR(VLOOKUP(Incoming_Data[[#This Row],[Object ID]],SP_Data[#All],2,FALSE),"")</f>
        <v/>
      </c>
      <c r="O3243" s="36" t="str">
        <f>IFERROR(VLOOKUP(Incoming_Data[[#This Row],[Object ID]],Finalized_Data[#All],2,FALSE),"")</f>
        <v/>
      </c>
      <c r="P32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3" s="6">
        <f>IFERROR(DATE(YEAR(Incoming_Data[[#This Row],[Incoming Day]]),MONTH(Incoming_Data[[#This Row],[Incoming Day]]),1),"")</f>
        <v>41395</v>
      </c>
      <c r="R3243" s="3">
        <f>DATE(YEAR(Incoming_Data[[#This Row],[Incoming Day]]),1,1)</f>
        <v>41275</v>
      </c>
      <c r="S3243" s="6" t="str">
        <f>IFERROR(DATE(YEAR(Incoming_Data[[#This Row],[Completed Day]]),MONTH(Incoming_Data[[#This Row],[Completed Day]]),1),"")</f>
        <v/>
      </c>
      <c r="T3243" s="6" t="str">
        <f>IFERROR(DATE(YEAR(Incoming_Data[[#This Row],[Confirmed Day]]),MONTH(Incoming_Data[[#This Row],[Confirmed Day]]),1),"")</f>
        <v/>
      </c>
      <c r="U3243" s="12">
        <f>IF(ISNUMBER(Incoming_Data[[#This Row],[Completed Day]]),1,0)</f>
        <v>0</v>
      </c>
      <c r="V3243" s="12">
        <f>IF(ISNUMBER(Incoming_Data[[#This Row],[Confirmed Day]]),1,0)</f>
        <v>0</v>
      </c>
    </row>
    <row r="3244" spans="2:22" x14ac:dyDescent="0.25">
      <c r="B3244" s="37" t="s">
        <v>12726</v>
      </c>
      <c r="C3244" s="37" t="s">
        <v>12727</v>
      </c>
      <c r="D3244" s="37" t="s">
        <v>12727</v>
      </c>
      <c r="E3244" s="37" t="s">
        <v>13341</v>
      </c>
      <c r="F3244" s="37" t="s">
        <v>12840</v>
      </c>
      <c r="G3244" s="36">
        <v>41424</v>
      </c>
      <c r="H3244" s="36">
        <v>41424</v>
      </c>
      <c r="I3244" s="12">
        <v>2</v>
      </c>
      <c r="J3244" s="12">
        <v>3</v>
      </c>
      <c r="K3244" s="12">
        <v>3</v>
      </c>
      <c r="L3244" s="37" t="s">
        <v>10596</v>
      </c>
      <c r="M3244" s="37" t="str">
        <f>VLOOKUP(LEFT(Incoming_Data[[#This Row],[Object ID]],1),Lookup[#All],2,FALSE)</f>
        <v>Service Request</v>
      </c>
      <c r="N3244" s="36" t="str">
        <f>IFERROR(VLOOKUP(Incoming_Data[[#This Row],[Object ID]],SP_Data[#All],2,FALSE),"")</f>
        <v/>
      </c>
      <c r="O3244" s="36" t="str">
        <f>IFERROR(VLOOKUP(Incoming_Data[[#This Row],[Object ID]],Finalized_Data[#All],2,FALSE),"")</f>
        <v/>
      </c>
      <c r="P32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4" s="6">
        <f>IFERROR(DATE(YEAR(Incoming_Data[[#This Row],[Incoming Day]]),MONTH(Incoming_Data[[#This Row],[Incoming Day]]),1),"")</f>
        <v>41395</v>
      </c>
      <c r="R3244" s="3">
        <f>DATE(YEAR(Incoming_Data[[#This Row],[Incoming Day]]),1,1)</f>
        <v>41275</v>
      </c>
      <c r="S3244" s="6" t="str">
        <f>IFERROR(DATE(YEAR(Incoming_Data[[#This Row],[Completed Day]]),MONTH(Incoming_Data[[#This Row],[Completed Day]]),1),"")</f>
        <v/>
      </c>
      <c r="T3244" s="6" t="str">
        <f>IFERROR(DATE(YEAR(Incoming_Data[[#This Row],[Confirmed Day]]),MONTH(Incoming_Data[[#This Row],[Confirmed Day]]),1),"")</f>
        <v/>
      </c>
      <c r="U3244" s="12">
        <f>IF(ISNUMBER(Incoming_Data[[#This Row],[Completed Day]]),1,0)</f>
        <v>0</v>
      </c>
      <c r="V3244" s="12">
        <f>IF(ISNUMBER(Incoming_Data[[#This Row],[Confirmed Day]]),1,0)</f>
        <v>0</v>
      </c>
    </row>
    <row r="3245" spans="2:22" x14ac:dyDescent="0.25">
      <c r="B3245" s="37" t="s">
        <v>12726</v>
      </c>
      <c r="C3245" s="37" t="s">
        <v>12727</v>
      </c>
      <c r="D3245" s="37" t="s">
        <v>12727</v>
      </c>
      <c r="E3245" s="37" t="s">
        <v>13342</v>
      </c>
      <c r="F3245" s="37" t="s">
        <v>1600</v>
      </c>
      <c r="G3245" s="36">
        <v>41424</v>
      </c>
      <c r="H3245" s="36">
        <v>41424</v>
      </c>
      <c r="I3245" s="12">
        <v>3</v>
      </c>
      <c r="J3245" s="12">
        <v>3</v>
      </c>
      <c r="K3245" s="12">
        <v>3</v>
      </c>
      <c r="L3245" s="37" t="s">
        <v>10596</v>
      </c>
      <c r="M3245" s="37" t="str">
        <f>VLOOKUP(LEFT(Incoming_Data[[#This Row],[Object ID]],1),Lookup[#All],2,FALSE)</f>
        <v>Service Request</v>
      </c>
      <c r="N3245" s="36" t="str">
        <f>IFERROR(VLOOKUP(Incoming_Data[[#This Row],[Object ID]],SP_Data[#All],2,FALSE),"")</f>
        <v/>
      </c>
      <c r="O3245" s="36" t="str">
        <f>IFERROR(VLOOKUP(Incoming_Data[[#This Row],[Object ID]],Finalized_Data[#All],2,FALSE),"")</f>
        <v/>
      </c>
      <c r="P32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5" s="6">
        <f>IFERROR(DATE(YEAR(Incoming_Data[[#This Row],[Incoming Day]]),MONTH(Incoming_Data[[#This Row],[Incoming Day]]),1),"")</f>
        <v>41395</v>
      </c>
      <c r="R3245" s="3">
        <f>DATE(YEAR(Incoming_Data[[#This Row],[Incoming Day]]),1,1)</f>
        <v>41275</v>
      </c>
      <c r="S3245" s="6" t="str">
        <f>IFERROR(DATE(YEAR(Incoming_Data[[#This Row],[Completed Day]]),MONTH(Incoming_Data[[#This Row],[Completed Day]]),1),"")</f>
        <v/>
      </c>
      <c r="T3245" s="6" t="str">
        <f>IFERROR(DATE(YEAR(Incoming_Data[[#This Row],[Confirmed Day]]),MONTH(Incoming_Data[[#This Row],[Confirmed Day]]),1),"")</f>
        <v/>
      </c>
      <c r="U3245" s="12">
        <f>IF(ISNUMBER(Incoming_Data[[#This Row],[Completed Day]]),1,0)</f>
        <v>0</v>
      </c>
      <c r="V3245" s="12">
        <f>IF(ISNUMBER(Incoming_Data[[#This Row],[Confirmed Day]]),1,0)</f>
        <v>0</v>
      </c>
    </row>
    <row r="3246" spans="2:22" x14ac:dyDescent="0.25">
      <c r="B3246" s="37" t="s">
        <v>12726</v>
      </c>
      <c r="C3246" s="37" t="s">
        <v>12727</v>
      </c>
      <c r="D3246" s="37" t="s">
        <v>12727</v>
      </c>
      <c r="E3246" s="37" t="s">
        <v>13343</v>
      </c>
      <c r="F3246" s="37" t="s">
        <v>12841</v>
      </c>
      <c r="G3246" s="36">
        <v>41424</v>
      </c>
      <c r="H3246" s="36">
        <v>41424</v>
      </c>
      <c r="I3246" s="12">
        <v>3</v>
      </c>
      <c r="J3246" s="12">
        <v>3</v>
      </c>
      <c r="K3246" s="12">
        <v>3</v>
      </c>
      <c r="L3246" s="37" t="s">
        <v>10596</v>
      </c>
      <c r="M3246" s="37" t="str">
        <f>VLOOKUP(LEFT(Incoming_Data[[#This Row],[Object ID]],1),Lookup[#All],2,FALSE)</f>
        <v>Service Request</v>
      </c>
      <c r="N3246" s="36" t="str">
        <f>IFERROR(VLOOKUP(Incoming_Data[[#This Row],[Object ID]],SP_Data[#All],2,FALSE),"")</f>
        <v/>
      </c>
      <c r="O3246" s="36" t="str">
        <f>IFERROR(VLOOKUP(Incoming_Data[[#This Row],[Object ID]],Finalized_Data[#All],2,FALSE),"")</f>
        <v/>
      </c>
      <c r="P32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6" s="6">
        <f>IFERROR(DATE(YEAR(Incoming_Data[[#This Row],[Incoming Day]]),MONTH(Incoming_Data[[#This Row],[Incoming Day]]),1),"")</f>
        <v>41395</v>
      </c>
      <c r="R3246" s="3">
        <f>DATE(YEAR(Incoming_Data[[#This Row],[Incoming Day]]),1,1)</f>
        <v>41275</v>
      </c>
      <c r="S3246" s="6" t="str">
        <f>IFERROR(DATE(YEAR(Incoming_Data[[#This Row],[Completed Day]]),MONTH(Incoming_Data[[#This Row],[Completed Day]]),1),"")</f>
        <v/>
      </c>
      <c r="T3246" s="6" t="str">
        <f>IFERROR(DATE(YEAR(Incoming_Data[[#This Row],[Confirmed Day]]),MONTH(Incoming_Data[[#This Row],[Confirmed Day]]),1),"")</f>
        <v/>
      </c>
      <c r="U3246" s="12">
        <f>IF(ISNUMBER(Incoming_Data[[#This Row],[Completed Day]]),1,0)</f>
        <v>0</v>
      </c>
      <c r="V3246" s="12">
        <f>IF(ISNUMBER(Incoming_Data[[#This Row],[Confirmed Day]]),1,0)</f>
        <v>0</v>
      </c>
    </row>
    <row r="3247" spans="2:22" x14ac:dyDescent="0.25">
      <c r="B3247" s="37" t="s">
        <v>12726</v>
      </c>
      <c r="C3247" s="37" t="s">
        <v>12727</v>
      </c>
      <c r="D3247" s="37" t="s">
        <v>12727</v>
      </c>
      <c r="E3247" s="37" t="s">
        <v>13344</v>
      </c>
      <c r="F3247" s="37" t="s">
        <v>45</v>
      </c>
      <c r="G3247" s="36">
        <v>41424</v>
      </c>
      <c r="H3247" s="36">
        <v>41424</v>
      </c>
      <c r="I3247" s="12">
        <v>3</v>
      </c>
      <c r="J3247" s="12">
        <v>3</v>
      </c>
      <c r="K3247" s="12">
        <v>3</v>
      </c>
      <c r="L3247" s="37" t="s">
        <v>10596</v>
      </c>
      <c r="M3247" s="37" t="str">
        <f>VLOOKUP(LEFT(Incoming_Data[[#This Row],[Object ID]],1),Lookup[#All],2,FALSE)</f>
        <v>Service Request</v>
      </c>
      <c r="N3247" s="36" t="str">
        <f>IFERROR(VLOOKUP(Incoming_Data[[#This Row],[Object ID]],SP_Data[#All],2,FALSE),"")</f>
        <v/>
      </c>
      <c r="O3247" s="36" t="str">
        <f>IFERROR(VLOOKUP(Incoming_Data[[#This Row],[Object ID]],Finalized_Data[#All],2,FALSE),"")</f>
        <v/>
      </c>
      <c r="P32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7" s="6">
        <f>IFERROR(DATE(YEAR(Incoming_Data[[#This Row],[Incoming Day]]),MONTH(Incoming_Data[[#This Row],[Incoming Day]]),1),"")</f>
        <v>41395</v>
      </c>
      <c r="R3247" s="3">
        <f>DATE(YEAR(Incoming_Data[[#This Row],[Incoming Day]]),1,1)</f>
        <v>41275</v>
      </c>
      <c r="S3247" s="6" t="str">
        <f>IFERROR(DATE(YEAR(Incoming_Data[[#This Row],[Completed Day]]),MONTH(Incoming_Data[[#This Row],[Completed Day]]),1),"")</f>
        <v/>
      </c>
      <c r="T3247" s="6" t="str">
        <f>IFERROR(DATE(YEAR(Incoming_Data[[#This Row],[Confirmed Day]]),MONTH(Incoming_Data[[#This Row],[Confirmed Day]]),1),"")</f>
        <v/>
      </c>
      <c r="U3247" s="12">
        <f>IF(ISNUMBER(Incoming_Data[[#This Row],[Completed Day]]),1,0)</f>
        <v>0</v>
      </c>
      <c r="V3247" s="12">
        <f>IF(ISNUMBER(Incoming_Data[[#This Row],[Confirmed Day]]),1,0)</f>
        <v>0</v>
      </c>
    </row>
    <row r="3248" spans="2:22" x14ac:dyDescent="0.25">
      <c r="B3248" s="37" t="s">
        <v>12726</v>
      </c>
      <c r="C3248" s="37" t="s">
        <v>12727</v>
      </c>
      <c r="D3248" s="37" t="s">
        <v>12727</v>
      </c>
      <c r="E3248" s="37" t="s">
        <v>13345</v>
      </c>
      <c r="F3248" s="37" t="s">
        <v>45</v>
      </c>
      <c r="G3248" s="36">
        <v>41424</v>
      </c>
      <c r="H3248" s="36">
        <v>41424</v>
      </c>
      <c r="I3248" s="12">
        <v>3</v>
      </c>
      <c r="J3248" s="12">
        <v>3</v>
      </c>
      <c r="K3248" s="12">
        <v>3</v>
      </c>
      <c r="L3248" s="37" t="s">
        <v>10596</v>
      </c>
      <c r="M3248" s="37" t="str">
        <f>VLOOKUP(LEFT(Incoming_Data[[#This Row],[Object ID]],1),Lookup[#All],2,FALSE)</f>
        <v>Service Request</v>
      </c>
      <c r="N3248" s="36" t="str">
        <f>IFERROR(VLOOKUP(Incoming_Data[[#This Row],[Object ID]],SP_Data[#All],2,FALSE),"")</f>
        <v/>
      </c>
      <c r="O3248" s="36" t="str">
        <f>IFERROR(VLOOKUP(Incoming_Data[[#This Row],[Object ID]],Finalized_Data[#All],2,FALSE),"")</f>
        <v/>
      </c>
      <c r="P32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8" s="6">
        <f>IFERROR(DATE(YEAR(Incoming_Data[[#This Row],[Incoming Day]]),MONTH(Incoming_Data[[#This Row],[Incoming Day]]),1),"")</f>
        <v>41395</v>
      </c>
      <c r="R3248" s="3">
        <f>DATE(YEAR(Incoming_Data[[#This Row],[Incoming Day]]),1,1)</f>
        <v>41275</v>
      </c>
      <c r="S3248" s="6" t="str">
        <f>IFERROR(DATE(YEAR(Incoming_Data[[#This Row],[Completed Day]]),MONTH(Incoming_Data[[#This Row],[Completed Day]]),1),"")</f>
        <v/>
      </c>
      <c r="T3248" s="6" t="str">
        <f>IFERROR(DATE(YEAR(Incoming_Data[[#This Row],[Confirmed Day]]),MONTH(Incoming_Data[[#This Row],[Confirmed Day]]),1),"")</f>
        <v/>
      </c>
      <c r="U3248" s="12">
        <f>IF(ISNUMBER(Incoming_Data[[#This Row],[Completed Day]]),1,0)</f>
        <v>0</v>
      </c>
      <c r="V3248" s="12">
        <f>IF(ISNUMBER(Incoming_Data[[#This Row],[Confirmed Day]]),1,0)</f>
        <v>0</v>
      </c>
    </row>
    <row r="3249" spans="2:22" x14ac:dyDescent="0.25">
      <c r="B3249" s="37" t="s">
        <v>12726</v>
      </c>
      <c r="C3249" s="37" t="s">
        <v>12727</v>
      </c>
      <c r="D3249" s="37" t="s">
        <v>12727</v>
      </c>
      <c r="E3249" s="37" t="s">
        <v>13346</v>
      </c>
      <c r="F3249" s="37" t="s">
        <v>409</v>
      </c>
      <c r="G3249" s="36">
        <v>41425</v>
      </c>
      <c r="H3249" s="36">
        <v>41425</v>
      </c>
      <c r="I3249" s="12">
        <v>3</v>
      </c>
      <c r="J3249" s="12">
        <v>3</v>
      </c>
      <c r="K3249" s="12">
        <v>3</v>
      </c>
      <c r="L3249" s="37" t="s">
        <v>10596</v>
      </c>
      <c r="M3249" s="37" t="str">
        <f>VLOOKUP(LEFT(Incoming_Data[[#This Row],[Object ID]],1),Lookup[#All],2,FALSE)</f>
        <v>Service Request</v>
      </c>
      <c r="N3249" s="36" t="str">
        <f>IFERROR(VLOOKUP(Incoming_Data[[#This Row],[Object ID]],SP_Data[#All],2,FALSE),"")</f>
        <v/>
      </c>
      <c r="O3249" s="36" t="str">
        <f>IFERROR(VLOOKUP(Incoming_Data[[#This Row],[Object ID]],Finalized_Data[#All],2,FALSE),"")</f>
        <v/>
      </c>
      <c r="P32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49" s="6">
        <f>IFERROR(DATE(YEAR(Incoming_Data[[#This Row],[Incoming Day]]),MONTH(Incoming_Data[[#This Row],[Incoming Day]]),1),"")</f>
        <v>41395</v>
      </c>
      <c r="R3249" s="3">
        <f>DATE(YEAR(Incoming_Data[[#This Row],[Incoming Day]]),1,1)</f>
        <v>41275</v>
      </c>
      <c r="S3249" s="6" t="str">
        <f>IFERROR(DATE(YEAR(Incoming_Data[[#This Row],[Completed Day]]),MONTH(Incoming_Data[[#This Row],[Completed Day]]),1),"")</f>
        <v/>
      </c>
      <c r="T3249" s="6" t="str">
        <f>IFERROR(DATE(YEAR(Incoming_Data[[#This Row],[Confirmed Day]]),MONTH(Incoming_Data[[#This Row],[Confirmed Day]]),1),"")</f>
        <v/>
      </c>
      <c r="U3249" s="12">
        <f>IF(ISNUMBER(Incoming_Data[[#This Row],[Completed Day]]),1,0)</f>
        <v>0</v>
      </c>
      <c r="V3249" s="12">
        <f>IF(ISNUMBER(Incoming_Data[[#This Row],[Confirmed Day]]),1,0)</f>
        <v>0</v>
      </c>
    </row>
    <row r="3250" spans="2:22" x14ac:dyDescent="0.25">
      <c r="B3250" s="37" t="s">
        <v>12726</v>
      </c>
      <c r="C3250" s="37" t="s">
        <v>12727</v>
      </c>
      <c r="D3250" s="37" t="s">
        <v>12727</v>
      </c>
      <c r="E3250" s="37" t="s">
        <v>13347</v>
      </c>
      <c r="F3250" s="37" t="s">
        <v>43</v>
      </c>
      <c r="G3250" s="36">
        <v>41425</v>
      </c>
      <c r="H3250" s="36">
        <v>41425</v>
      </c>
      <c r="I3250" s="12">
        <v>3</v>
      </c>
      <c r="J3250" s="12">
        <v>3</v>
      </c>
      <c r="K3250" s="12">
        <v>3</v>
      </c>
      <c r="L3250" s="37" t="s">
        <v>10596</v>
      </c>
      <c r="M3250" s="37" t="str">
        <f>VLOOKUP(LEFT(Incoming_Data[[#This Row],[Object ID]],1),Lookup[#All],2,FALSE)</f>
        <v>Service Request</v>
      </c>
      <c r="N3250" s="36" t="str">
        <f>IFERROR(VLOOKUP(Incoming_Data[[#This Row],[Object ID]],SP_Data[#All],2,FALSE),"")</f>
        <v/>
      </c>
      <c r="O3250" s="36" t="str">
        <f>IFERROR(VLOOKUP(Incoming_Data[[#This Row],[Object ID]],Finalized_Data[#All],2,FALSE),"")</f>
        <v/>
      </c>
      <c r="P32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0" s="6">
        <f>IFERROR(DATE(YEAR(Incoming_Data[[#This Row],[Incoming Day]]),MONTH(Incoming_Data[[#This Row],[Incoming Day]]),1),"")</f>
        <v>41395</v>
      </c>
      <c r="R3250" s="3">
        <f>DATE(YEAR(Incoming_Data[[#This Row],[Incoming Day]]),1,1)</f>
        <v>41275</v>
      </c>
      <c r="S3250" s="6" t="str">
        <f>IFERROR(DATE(YEAR(Incoming_Data[[#This Row],[Completed Day]]),MONTH(Incoming_Data[[#This Row],[Completed Day]]),1),"")</f>
        <v/>
      </c>
      <c r="T3250" s="6" t="str">
        <f>IFERROR(DATE(YEAR(Incoming_Data[[#This Row],[Confirmed Day]]),MONTH(Incoming_Data[[#This Row],[Confirmed Day]]),1),"")</f>
        <v/>
      </c>
      <c r="U3250" s="12">
        <f>IF(ISNUMBER(Incoming_Data[[#This Row],[Completed Day]]),1,0)</f>
        <v>0</v>
      </c>
      <c r="V3250" s="12">
        <f>IF(ISNUMBER(Incoming_Data[[#This Row],[Confirmed Day]]),1,0)</f>
        <v>0</v>
      </c>
    </row>
    <row r="3251" spans="2:22" x14ac:dyDescent="0.25">
      <c r="B3251" s="37" t="s">
        <v>12726</v>
      </c>
      <c r="C3251" s="37" t="s">
        <v>12727</v>
      </c>
      <c r="D3251" s="37" t="s">
        <v>12727</v>
      </c>
      <c r="E3251" s="37" t="s">
        <v>13348</v>
      </c>
      <c r="F3251" s="37" t="s">
        <v>12842</v>
      </c>
      <c r="G3251" s="36">
        <v>41425</v>
      </c>
      <c r="H3251" s="36">
        <v>41425</v>
      </c>
      <c r="I3251" s="12">
        <v>3</v>
      </c>
      <c r="J3251" s="12">
        <v>3</v>
      </c>
      <c r="K3251" s="12">
        <v>3</v>
      </c>
      <c r="L3251" s="37" t="s">
        <v>10596</v>
      </c>
      <c r="M3251" s="37" t="str">
        <f>VLOOKUP(LEFT(Incoming_Data[[#This Row],[Object ID]],1),Lookup[#All],2,FALSE)</f>
        <v>Service Request</v>
      </c>
      <c r="N3251" s="36" t="str">
        <f>IFERROR(VLOOKUP(Incoming_Data[[#This Row],[Object ID]],SP_Data[#All],2,FALSE),"")</f>
        <v/>
      </c>
      <c r="O3251" s="36" t="str">
        <f>IFERROR(VLOOKUP(Incoming_Data[[#This Row],[Object ID]],Finalized_Data[#All],2,FALSE),"")</f>
        <v/>
      </c>
      <c r="P32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1" s="6">
        <f>IFERROR(DATE(YEAR(Incoming_Data[[#This Row],[Incoming Day]]),MONTH(Incoming_Data[[#This Row],[Incoming Day]]),1),"")</f>
        <v>41395</v>
      </c>
      <c r="R3251" s="3">
        <f>DATE(YEAR(Incoming_Data[[#This Row],[Incoming Day]]),1,1)</f>
        <v>41275</v>
      </c>
      <c r="S3251" s="6" t="str">
        <f>IFERROR(DATE(YEAR(Incoming_Data[[#This Row],[Completed Day]]),MONTH(Incoming_Data[[#This Row],[Completed Day]]),1),"")</f>
        <v/>
      </c>
      <c r="T3251" s="6" t="str">
        <f>IFERROR(DATE(YEAR(Incoming_Data[[#This Row],[Confirmed Day]]),MONTH(Incoming_Data[[#This Row],[Confirmed Day]]),1),"")</f>
        <v/>
      </c>
      <c r="U3251" s="12">
        <f>IF(ISNUMBER(Incoming_Data[[#This Row],[Completed Day]]),1,0)</f>
        <v>0</v>
      </c>
      <c r="V3251" s="12">
        <f>IF(ISNUMBER(Incoming_Data[[#This Row],[Confirmed Day]]),1,0)</f>
        <v>0</v>
      </c>
    </row>
    <row r="3252" spans="2:22" x14ac:dyDescent="0.25">
      <c r="B3252" s="37" t="s">
        <v>12726</v>
      </c>
      <c r="C3252" s="37" t="s">
        <v>12727</v>
      </c>
      <c r="D3252" s="37" t="s">
        <v>12727</v>
      </c>
      <c r="E3252" s="37" t="s">
        <v>13349</v>
      </c>
      <c r="F3252" s="37" t="s">
        <v>1600</v>
      </c>
      <c r="G3252" s="36">
        <v>41425</v>
      </c>
      <c r="H3252" s="36">
        <v>41425</v>
      </c>
      <c r="I3252" s="12">
        <v>3</v>
      </c>
      <c r="J3252" s="12">
        <v>3</v>
      </c>
      <c r="K3252" s="12">
        <v>3</v>
      </c>
      <c r="L3252" s="37" t="s">
        <v>10596</v>
      </c>
      <c r="M3252" s="37" t="str">
        <f>VLOOKUP(LEFT(Incoming_Data[[#This Row],[Object ID]],1),Lookup[#All],2,FALSE)</f>
        <v>Service Request</v>
      </c>
      <c r="N3252" s="36" t="str">
        <f>IFERROR(VLOOKUP(Incoming_Data[[#This Row],[Object ID]],SP_Data[#All],2,FALSE),"")</f>
        <v/>
      </c>
      <c r="O3252" s="36" t="str">
        <f>IFERROR(VLOOKUP(Incoming_Data[[#This Row],[Object ID]],Finalized_Data[#All],2,FALSE),"")</f>
        <v/>
      </c>
      <c r="P32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2" s="6">
        <f>IFERROR(DATE(YEAR(Incoming_Data[[#This Row],[Incoming Day]]),MONTH(Incoming_Data[[#This Row],[Incoming Day]]),1),"")</f>
        <v>41395</v>
      </c>
      <c r="R3252" s="3">
        <f>DATE(YEAR(Incoming_Data[[#This Row],[Incoming Day]]),1,1)</f>
        <v>41275</v>
      </c>
      <c r="S3252" s="6" t="str">
        <f>IFERROR(DATE(YEAR(Incoming_Data[[#This Row],[Completed Day]]),MONTH(Incoming_Data[[#This Row],[Completed Day]]),1),"")</f>
        <v/>
      </c>
      <c r="T3252" s="6" t="str">
        <f>IFERROR(DATE(YEAR(Incoming_Data[[#This Row],[Confirmed Day]]),MONTH(Incoming_Data[[#This Row],[Confirmed Day]]),1),"")</f>
        <v/>
      </c>
      <c r="U3252" s="12">
        <f>IF(ISNUMBER(Incoming_Data[[#This Row],[Completed Day]]),1,0)</f>
        <v>0</v>
      </c>
      <c r="V3252" s="12">
        <f>IF(ISNUMBER(Incoming_Data[[#This Row],[Confirmed Day]]),1,0)</f>
        <v>0</v>
      </c>
    </row>
    <row r="3253" spans="2:22" x14ac:dyDescent="0.25">
      <c r="B3253" s="37" t="s">
        <v>12726</v>
      </c>
      <c r="C3253" s="37" t="s">
        <v>12727</v>
      </c>
      <c r="D3253" s="37" t="s">
        <v>12727</v>
      </c>
      <c r="E3253" s="37" t="s">
        <v>13350</v>
      </c>
      <c r="F3253" s="37" t="s">
        <v>1600</v>
      </c>
      <c r="G3253" s="36">
        <v>41425</v>
      </c>
      <c r="H3253" s="36">
        <v>41425</v>
      </c>
      <c r="I3253" s="12">
        <v>3</v>
      </c>
      <c r="J3253" s="12">
        <v>3</v>
      </c>
      <c r="K3253" s="12">
        <v>3</v>
      </c>
      <c r="L3253" s="37" t="s">
        <v>10596</v>
      </c>
      <c r="M3253" s="37" t="str">
        <f>VLOOKUP(LEFT(Incoming_Data[[#This Row],[Object ID]],1),Lookup[#All],2,FALSE)</f>
        <v>Service Request</v>
      </c>
      <c r="N3253" s="36" t="str">
        <f>IFERROR(VLOOKUP(Incoming_Data[[#This Row],[Object ID]],SP_Data[#All],2,FALSE),"")</f>
        <v/>
      </c>
      <c r="O3253" s="36" t="str">
        <f>IFERROR(VLOOKUP(Incoming_Data[[#This Row],[Object ID]],Finalized_Data[#All],2,FALSE),"")</f>
        <v/>
      </c>
      <c r="P32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3" s="6">
        <f>IFERROR(DATE(YEAR(Incoming_Data[[#This Row],[Incoming Day]]),MONTH(Incoming_Data[[#This Row],[Incoming Day]]),1),"")</f>
        <v>41395</v>
      </c>
      <c r="R3253" s="3">
        <f>DATE(YEAR(Incoming_Data[[#This Row],[Incoming Day]]),1,1)</f>
        <v>41275</v>
      </c>
      <c r="S3253" s="6" t="str">
        <f>IFERROR(DATE(YEAR(Incoming_Data[[#This Row],[Completed Day]]),MONTH(Incoming_Data[[#This Row],[Completed Day]]),1),"")</f>
        <v/>
      </c>
      <c r="T3253" s="6" t="str">
        <f>IFERROR(DATE(YEAR(Incoming_Data[[#This Row],[Confirmed Day]]),MONTH(Incoming_Data[[#This Row],[Confirmed Day]]),1),"")</f>
        <v/>
      </c>
      <c r="U3253" s="12">
        <f>IF(ISNUMBER(Incoming_Data[[#This Row],[Completed Day]]),1,0)</f>
        <v>0</v>
      </c>
      <c r="V3253" s="12">
        <f>IF(ISNUMBER(Incoming_Data[[#This Row],[Confirmed Day]]),1,0)</f>
        <v>0</v>
      </c>
    </row>
    <row r="3254" spans="2:22" x14ac:dyDescent="0.25">
      <c r="B3254" s="37" t="s">
        <v>12726</v>
      </c>
      <c r="C3254" s="37" t="s">
        <v>12727</v>
      </c>
      <c r="D3254" s="37" t="s">
        <v>12727</v>
      </c>
      <c r="E3254" s="37" t="s">
        <v>13351</v>
      </c>
      <c r="F3254" s="37" t="s">
        <v>1600</v>
      </c>
      <c r="G3254" s="36">
        <v>41425</v>
      </c>
      <c r="H3254" s="36">
        <v>41425</v>
      </c>
      <c r="I3254" s="12">
        <v>3</v>
      </c>
      <c r="J3254" s="12">
        <v>3</v>
      </c>
      <c r="K3254" s="12">
        <v>3</v>
      </c>
      <c r="L3254" s="37" t="s">
        <v>10596</v>
      </c>
      <c r="M3254" s="37" t="str">
        <f>VLOOKUP(LEFT(Incoming_Data[[#This Row],[Object ID]],1),Lookup[#All],2,FALSE)</f>
        <v>Service Request</v>
      </c>
      <c r="N3254" s="36" t="str">
        <f>IFERROR(VLOOKUP(Incoming_Data[[#This Row],[Object ID]],SP_Data[#All],2,FALSE),"")</f>
        <v/>
      </c>
      <c r="O3254" s="36" t="str">
        <f>IFERROR(VLOOKUP(Incoming_Data[[#This Row],[Object ID]],Finalized_Data[#All],2,FALSE),"")</f>
        <v/>
      </c>
      <c r="P32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4" s="6">
        <f>IFERROR(DATE(YEAR(Incoming_Data[[#This Row],[Incoming Day]]),MONTH(Incoming_Data[[#This Row],[Incoming Day]]),1),"")</f>
        <v>41395</v>
      </c>
      <c r="R3254" s="3">
        <f>DATE(YEAR(Incoming_Data[[#This Row],[Incoming Day]]),1,1)</f>
        <v>41275</v>
      </c>
      <c r="S3254" s="6" t="str">
        <f>IFERROR(DATE(YEAR(Incoming_Data[[#This Row],[Completed Day]]),MONTH(Incoming_Data[[#This Row],[Completed Day]]),1),"")</f>
        <v/>
      </c>
      <c r="T3254" s="6" t="str">
        <f>IFERROR(DATE(YEAR(Incoming_Data[[#This Row],[Confirmed Day]]),MONTH(Incoming_Data[[#This Row],[Confirmed Day]]),1),"")</f>
        <v/>
      </c>
      <c r="U3254" s="12">
        <f>IF(ISNUMBER(Incoming_Data[[#This Row],[Completed Day]]),1,0)</f>
        <v>0</v>
      </c>
      <c r="V3254" s="12">
        <f>IF(ISNUMBER(Incoming_Data[[#This Row],[Confirmed Day]]),1,0)</f>
        <v>0</v>
      </c>
    </row>
    <row r="3255" spans="2:22" x14ac:dyDescent="0.25">
      <c r="B3255" s="37" t="s">
        <v>12726</v>
      </c>
      <c r="C3255" s="37" t="s">
        <v>12727</v>
      </c>
      <c r="D3255" s="37" t="s">
        <v>12727</v>
      </c>
      <c r="E3255" s="37" t="s">
        <v>13352</v>
      </c>
      <c r="F3255" s="37" t="s">
        <v>12843</v>
      </c>
      <c r="G3255" s="36">
        <v>41428</v>
      </c>
      <c r="H3255" s="36">
        <v>41428</v>
      </c>
      <c r="I3255" s="12">
        <v>1</v>
      </c>
      <c r="J3255" s="12">
        <v>3</v>
      </c>
      <c r="K3255" s="12">
        <v>3</v>
      </c>
      <c r="L3255" s="37" t="s">
        <v>10596</v>
      </c>
      <c r="M3255" s="37" t="str">
        <f>VLOOKUP(LEFT(Incoming_Data[[#This Row],[Object ID]],1),Lookup[#All],2,FALSE)</f>
        <v>Service Request</v>
      </c>
      <c r="N3255" s="36" t="str">
        <f>IFERROR(VLOOKUP(Incoming_Data[[#This Row],[Object ID]],SP_Data[#All],2,FALSE),"")</f>
        <v/>
      </c>
      <c r="O3255" s="36" t="str">
        <f>IFERROR(VLOOKUP(Incoming_Data[[#This Row],[Object ID]],Finalized_Data[#All],2,FALSE),"")</f>
        <v/>
      </c>
      <c r="P32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5" s="6">
        <f>IFERROR(DATE(YEAR(Incoming_Data[[#This Row],[Incoming Day]]),MONTH(Incoming_Data[[#This Row],[Incoming Day]]),1),"")</f>
        <v>41426</v>
      </c>
      <c r="R3255" s="3">
        <f>DATE(YEAR(Incoming_Data[[#This Row],[Incoming Day]]),1,1)</f>
        <v>41275</v>
      </c>
      <c r="S3255" s="6" t="str">
        <f>IFERROR(DATE(YEAR(Incoming_Data[[#This Row],[Completed Day]]),MONTH(Incoming_Data[[#This Row],[Completed Day]]),1),"")</f>
        <v/>
      </c>
      <c r="T3255" s="6" t="str">
        <f>IFERROR(DATE(YEAR(Incoming_Data[[#This Row],[Confirmed Day]]),MONTH(Incoming_Data[[#This Row],[Confirmed Day]]),1),"")</f>
        <v/>
      </c>
      <c r="U3255" s="12">
        <f>IF(ISNUMBER(Incoming_Data[[#This Row],[Completed Day]]),1,0)</f>
        <v>0</v>
      </c>
      <c r="V3255" s="12">
        <f>IF(ISNUMBER(Incoming_Data[[#This Row],[Confirmed Day]]),1,0)</f>
        <v>0</v>
      </c>
    </row>
    <row r="3256" spans="2:22" x14ac:dyDescent="0.25">
      <c r="B3256" s="37" t="s">
        <v>12726</v>
      </c>
      <c r="C3256" s="37" t="s">
        <v>12727</v>
      </c>
      <c r="D3256" s="37" t="s">
        <v>12727</v>
      </c>
      <c r="E3256" s="37" t="s">
        <v>13353</v>
      </c>
      <c r="F3256" s="37" t="s">
        <v>12844</v>
      </c>
      <c r="G3256" s="36">
        <v>41428</v>
      </c>
      <c r="H3256" s="36">
        <v>41428</v>
      </c>
      <c r="I3256" s="12">
        <v>3</v>
      </c>
      <c r="J3256" s="12">
        <v>3</v>
      </c>
      <c r="K3256" s="12">
        <v>3</v>
      </c>
      <c r="L3256" s="37" t="s">
        <v>10596</v>
      </c>
      <c r="M3256" s="37" t="str">
        <f>VLOOKUP(LEFT(Incoming_Data[[#This Row],[Object ID]],1),Lookup[#All],2,FALSE)</f>
        <v>Service Request</v>
      </c>
      <c r="N3256" s="36" t="str">
        <f>IFERROR(VLOOKUP(Incoming_Data[[#This Row],[Object ID]],SP_Data[#All],2,FALSE),"")</f>
        <v/>
      </c>
      <c r="O3256" s="36" t="str">
        <f>IFERROR(VLOOKUP(Incoming_Data[[#This Row],[Object ID]],Finalized_Data[#All],2,FALSE),"")</f>
        <v/>
      </c>
      <c r="P32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6" s="6">
        <f>IFERROR(DATE(YEAR(Incoming_Data[[#This Row],[Incoming Day]]),MONTH(Incoming_Data[[#This Row],[Incoming Day]]),1),"")</f>
        <v>41426</v>
      </c>
      <c r="R3256" s="3">
        <f>DATE(YEAR(Incoming_Data[[#This Row],[Incoming Day]]),1,1)</f>
        <v>41275</v>
      </c>
      <c r="S3256" s="6" t="str">
        <f>IFERROR(DATE(YEAR(Incoming_Data[[#This Row],[Completed Day]]),MONTH(Incoming_Data[[#This Row],[Completed Day]]),1),"")</f>
        <v/>
      </c>
      <c r="T3256" s="6" t="str">
        <f>IFERROR(DATE(YEAR(Incoming_Data[[#This Row],[Confirmed Day]]),MONTH(Incoming_Data[[#This Row],[Confirmed Day]]),1),"")</f>
        <v/>
      </c>
      <c r="U3256" s="12">
        <f>IF(ISNUMBER(Incoming_Data[[#This Row],[Completed Day]]),1,0)</f>
        <v>0</v>
      </c>
      <c r="V3256" s="12">
        <f>IF(ISNUMBER(Incoming_Data[[#This Row],[Confirmed Day]]),1,0)</f>
        <v>0</v>
      </c>
    </row>
    <row r="3257" spans="2:22" x14ac:dyDescent="0.25">
      <c r="B3257" s="37" t="s">
        <v>12726</v>
      </c>
      <c r="C3257" s="37" t="s">
        <v>12727</v>
      </c>
      <c r="D3257" s="37" t="s">
        <v>12727</v>
      </c>
      <c r="E3257" s="37" t="s">
        <v>13354</v>
      </c>
      <c r="F3257" s="37" t="s">
        <v>12845</v>
      </c>
      <c r="G3257" s="36">
        <v>41428</v>
      </c>
      <c r="H3257" s="36">
        <v>41428</v>
      </c>
      <c r="I3257" s="12">
        <v>3</v>
      </c>
      <c r="J3257" s="12">
        <v>3</v>
      </c>
      <c r="K3257" s="12">
        <v>3</v>
      </c>
      <c r="L3257" s="37" t="s">
        <v>10596</v>
      </c>
      <c r="M3257" s="37" t="str">
        <f>VLOOKUP(LEFT(Incoming_Data[[#This Row],[Object ID]],1),Lookup[#All],2,FALSE)</f>
        <v>Service Request</v>
      </c>
      <c r="N3257" s="36" t="str">
        <f>IFERROR(VLOOKUP(Incoming_Data[[#This Row],[Object ID]],SP_Data[#All],2,FALSE),"")</f>
        <v/>
      </c>
      <c r="O3257" s="36" t="str">
        <f>IFERROR(VLOOKUP(Incoming_Data[[#This Row],[Object ID]],Finalized_Data[#All],2,FALSE),"")</f>
        <v/>
      </c>
      <c r="P32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7" s="6">
        <f>IFERROR(DATE(YEAR(Incoming_Data[[#This Row],[Incoming Day]]),MONTH(Incoming_Data[[#This Row],[Incoming Day]]),1),"")</f>
        <v>41426</v>
      </c>
      <c r="R3257" s="3">
        <f>DATE(YEAR(Incoming_Data[[#This Row],[Incoming Day]]),1,1)</f>
        <v>41275</v>
      </c>
      <c r="S3257" s="6" t="str">
        <f>IFERROR(DATE(YEAR(Incoming_Data[[#This Row],[Completed Day]]),MONTH(Incoming_Data[[#This Row],[Completed Day]]),1),"")</f>
        <v/>
      </c>
      <c r="T3257" s="6" t="str">
        <f>IFERROR(DATE(YEAR(Incoming_Data[[#This Row],[Confirmed Day]]),MONTH(Incoming_Data[[#This Row],[Confirmed Day]]),1),"")</f>
        <v/>
      </c>
      <c r="U3257" s="12">
        <f>IF(ISNUMBER(Incoming_Data[[#This Row],[Completed Day]]),1,0)</f>
        <v>0</v>
      </c>
      <c r="V3257" s="12">
        <f>IF(ISNUMBER(Incoming_Data[[#This Row],[Confirmed Day]]),1,0)</f>
        <v>0</v>
      </c>
    </row>
    <row r="3258" spans="2:22" x14ac:dyDescent="0.25">
      <c r="B3258" s="37" t="s">
        <v>12726</v>
      </c>
      <c r="C3258" s="37" t="s">
        <v>12727</v>
      </c>
      <c r="D3258" s="37" t="s">
        <v>12727</v>
      </c>
      <c r="E3258" s="37" t="s">
        <v>13355</v>
      </c>
      <c r="F3258" s="37" t="s">
        <v>12846</v>
      </c>
      <c r="G3258" s="36">
        <v>41428</v>
      </c>
      <c r="H3258" s="36">
        <v>41428</v>
      </c>
      <c r="I3258" s="12">
        <v>1</v>
      </c>
      <c r="J3258" s="12">
        <v>3</v>
      </c>
      <c r="K3258" s="12">
        <v>3</v>
      </c>
      <c r="L3258" s="37" t="s">
        <v>10596</v>
      </c>
      <c r="M3258" s="37" t="str">
        <f>VLOOKUP(LEFT(Incoming_Data[[#This Row],[Object ID]],1),Lookup[#All],2,FALSE)</f>
        <v>Service Request</v>
      </c>
      <c r="N3258" s="36" t="str">
        <f>IFERROR(VLOOKUP(Incoming_Data[[#This Row],[Object ID]],SP_Data[#All],2,FALSE),"")</f>
        <v/>
      </c>
      <c r="O3258" s="36" t="str">
        <f>IFERROR(VLOOKUP(Incoming_Data[[#This Row],[Object ID]],Finalized_Data[#All],2,FALSE),"")</f>
        <v/>
      </c>
      <c r="P32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8" s="6">
        <f>IFERROR(DATE(YEAR(Incoming_Data[[#This Row],[Incoming Day]]),MONTH(Incoming_Data[[#This Row],[Incoming Day]]),1),"")</f>
        <v>41426</v>
      </c>
      <c r="R3258" s="3">
        <f>DATE(YEAR(Incoming_Data[[#This Row],[Incoming Day]]),1,1)</f>
        <v>41275</v>
      </c>
      <c r="S3258" s="6" t="str">
        <f>IFERROR(DATE(YEAR(Incoming_Data[[#This Row],[Completed Day]]),MONTH(Incoming_Data[[#This Row],[Completed Day]]),1),"")</f>
        <v/>
      </c>
      <c r="T3258" s="6" t="str">
        <f>IFERROR(DATE(YEAR(Incoming_Data[[#This Row],[Confirmed Day]]),MONTH(Incoming_Data[[#This Row],[Confirmed Day]]),1),"")</f>
        <v/>
      </c>
      <c r="U3258" s="12">
        <f>IF(ISNUMBER(Incoming_Data[[#This Row],[Completed Day]]),1,0)</f>
        <v>0</v>
      </c>
      <c r="V3258" s="12">
        <f>IF(ISNUMBER(Incoming_Data[[#This Row],[Confirmed Day]]),1,0)</f>
        <v>0</v>
      </c>
    </row>
    <row r="3259" spans="2:22" x14ac:dyDescent="0.25">
      <c r="B3259" s="37" t="s">
        <v>12726</v>
      </c>
      <c r="C3259" s="37" t="s">
        <v>12727</v>
      </c>
      <c r="D3259" s="37" t="s">
        <v>12727</v>
      </c>
      <c r="E3259" s="37" t="s">
        <v>13356</v>
      </c>
      <c r="F3259" s="37" t="s">
        <v>1794</v>
      </c>
      <c r="G3259" s="36">
        <v>41428</v>
      </c>
      <c r="H3259" s="36">
        <v>41428</v>
      </c>
      <c r="I3259" s="12">
        <v>3</v>
      </c>
      <c r="J3259" s="12">
        <v>3</v>
      </c>
      <c r="K3259" s="12">
        <v>3</v>
      </c>
      <c r="L3259" s="37" t="s">
        <v>10596</v>
      </c>
      <c r="M3259" s="37" t="str">
        <f>VLOOKUP(LEFT(Incoming_Data[[#This Row],[Object ID]],1),Lookup[#All],2,FALSE)</f>
        <v>Service Request</v>
      </c>
      <c r="N3259" s="36" t="str">
        <f>IFERROR(VLOOKUP(Incoming_Data[[#This Row],[Object ID]],SP_Data[#All],2,FALSE),"")</f>
        <v/>
      </c>
      <c r="O3259" s="36" t="str">
        <f>IFERROR(VLOOKUP(Incoming_Data[[#This Row],[Object ID]],Finalized_Data[#All],2,FALSE),"")</f>
        <v/>
      </c>
      <c r="P32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59" s="6">
        <f>IFERROR(DATE(YEAR(Incoming_Data[[#This Row],[Incoming Day]]),MONTH(Incoming_Data[[#This Row],[Incoming Day]]),1),"")</f>
        <v>41426</v>
      </c>
      <c r="R3259" s="3">
        <f>DATE(YEAR(Incoming_Data[[#This Row],[Incoming Day]]),1,1)</f>
        <v>41275</v>
      </c>
      <c r="S3259" s="6" t="str">
        <f>IFERROR(DATE(YEAR(Incoming_Data[[#This Row],[Completed Day]]),MONTH(Incoming_Data[[#This Row],[Completed Day]]),1),"")</f>
        <v/>
      </c>
      <c r="T3259" s="6" t="str">
        <f>IFERROR(DATE(YEAR(Incoming_Data[[#This Row],[Confirmed Day]]),MONTH(Incoming_Data[[#This Row],[Confirmed Day]]),1),"")</f>
        <v/>
      </c>
      <c r="U3259" s="12">
        <f>IF(ISNUMBER(Incoming_Data[[#This Row],[Completed Day]]),1,0)</f>
        <v>0</v>
      </c>
      <c r="V3259" s="12">
        <f>IF(ISNUMBER(Incoming_Data[[#This Row],[Confirmed Day]]),1,0)</f>
        <v>0</v>
      </c>
    </row>
    <row r="3260" spans="2:22" x14ac:dyDescent="0.25">
      <c r="B3260" s="37" t="s">
        <v>12726</v>
      </c>
      <c r="C3260" s="37" t="s">
        <v>12727</v>
      </c>
      <c r="D3260" s="37" t="s">
        <v>12727</v>
      </c>
      <c r="E3260" s="37" t="s">
        <v>13357</v>
      </c>
      <c r="F3260" s="37" t="s">
        <v>1794</v>
      </c>
      <c r="G3260" s="36">
        <v>41428</v>
      </c>
      <c r="H3260" s="36">
        <v>41428</v>
      </c>
      <c r="I3260" s="12">
        <v>3</v>
      </c>
      <c r="J3260" s="12">
        <v>3</v>
      </c>
      <c r="K3260" s="12">
        <v>3</v>
      </c>
      <c r="L3260" s="37" t="s">
        <v>10596</v>
      </c>
      <c r="M3260" s="37" t="str">
        <f>VLOOKUP(LEFT(Incoming_Data[[#This Row],[Object ID]],1),Lookup[#All],2,FALSE)</f>
        <v>Service Request</v>
      </c>
      <c r="N3260" s="36" t="str">
        <f>IFERROR(VLOOKUP(Incoming_Data[[#This Row],[Object ID]],SP_Data[#All],2,FALSE),"")</f>
        <v/>
      </c>
      <c r="O3260" s="36" t="str">
        <f>IFERROR(VLOOKUP(Incoming_Data[[#This Row],[Object ID]],Finalized_Data[#All],2,FALSE),"")</f>
        <v/>
      </c>
      <c r="P32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0" s="6">
        <f>IFERROR(DATE(YEAR(Incoming_Data[[#This Row],[Incoming Day]]),MONTH(Incoming_Data[[#This Row],[Incoming Day]]),1),"")</f>
        <v>41426</v>
      </c>
      <c r="R3260" s="3">
        <f>DATE(YEAR(Incoming_Data[[#This Row],[Incoming Day]]),1,1)</f>
        <v>41275</v>
      </c>
      <c r="S3260" s="6" t="str">
        <f>IFERROR(DATE(YEAR(Incoming_Data[[#This Row],[Completed Day]]),MONTH(Incoming_Data[[#This Row],[Completed Day]]),1),"")</f>
        <v/>
      </c>
      <c r="T3260" s="6" t="str">
        <f>IFERROR(DATE(YEAR(Incoming_Data[[#This Row],[Confirmed Day]]),MONTH(Incoming_Data[[#This Row],[Confirmed Day]]),1),"")</f>
        <v/>
      </c>
      <c r="U3260" s="12">
        <f>IF(ISNUMBER(Incoming_Data[[#This Row],[Completed Day]]),1,0)</f>
        <v>0</v>
      </c>
      <c r="V3260" s="12">
        <f>IF(ISNUMBER(Incoming_Data[[#This Row],[Confirmed Day]]),1,0)</f>
        <v>0</v>
      </c>
    </row>
    <row r="3261" spans="2:22" x14ac:dyDescent="0.25">
      <c r="B3261" s="37" t="s">
        <v>12726</v>
      </c>
      <c r="C3261" s="37" t="s">
        <v>12727</v>
      </c>
      <c r="D3261" s="37" t="s">
        <v>12727</v>
      </c>
      <c r="E3261" s="37" t="s">
        <v>13358</v>
      </c>
      <c r="F3261" s="37" t="s">
        <v>409</v>
      </c>
      <c r="G3261" s="36">
        <v>41428</v>
      </c>
      <c r="H3261" s="36">
        <v>41428</v>
      </c>
      <c r="I3261" s="12">
        <v>3</v>
      </c>
      <c r="J3261" s="12" t="s">
        <v>10596</v>
      </c>
      <c r="K3261" s="12" t="s">
        <v>10596</v>
      </c>
      <c r="L3261" s="37" t="s">
        <v>10596</v>
      </c>
      <c r="M3261" s="37" t="str">
        <f>VLOOKUP(LEFT(Incoming_Data[[#This Row],[Object ID]],1),Lookup[#All],2,FALSE)</f>
        <v>Service Request</v>
      </c>
      <c r="N3261" s="36" t="str">
        <f>IFERROR(VLOOKUP(Incoming_Data[[#This Row],[Object ID]],SP_Data[#All],2,FALSE),"")</f>
        <v/>
      </c>
      <c r="O3261" s="36" t="str">
        <f>IFERROR(VLOOKUP(Incoming_Data[[#This Row],[Object ID]],Finalized_Data[#All],2,FALSE),"")</f>
        <v/>
      </c>
      <c r="P32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1" s="6">
        <f>IFERROR(DATE(YEAR(Incoming_Data[[#This Row],[Incoming Day]]),MONTH(Incoming_Data[[#This Row],[Incoming Day]]),1),"")</f>
        <v>41426</v>
      </c>
      <c r="R3261" s="3">
        <f>DATE(YEAR(Incoming_Data[[#This Row],[Incoming Day]]),1,1)</f>
        <v>41275</v>
      </c>
      <c r="S3261" s="6" t="str">
        <f>IFERROR(DATE(YEAR(Incoming_Data[[#This Row],[Completed Day]]),MONTH(Incoming_Data[[#This Row],[Completed Day]]),1),"")</f>
        <v/>
      </c>
      <c r="T3261" s="6" t="str">
        <f>IFERROR(DATE(YEAR(Incoming_Data[[#This Row],[Confirmed Day]]),MONTH(Incoming_Data[[#This Row],[Confirmed Day]]),1),"")</f>
        <v/>
      </c>
      <c r="U3261" s="12">
        <f>IF(ISNUMBER(Incoming_Data[[#This Row],[Completed Day]]),1,0)</f>
        <v>0</v>
      </c>
      <c r="V3261" s="12">
        <f>IF(ISNUMBER(Incoming_Data[[#This Row],[Confirmed Day]]),1,0)</f>
        <v>0</v>
      </c>
    </row>
    <row r="3262" spans="2:22" x14ac:dyDescent="0.25">
      <c r="B3262" s="37" t="s">
        <v>12726</v>
      </c>
      <c r="C3262" s="37" t="s">
        <v>12727</v>
      </c>
      <c r="D3262" s="37" t="s">
        <v>12727</v>
      </c>
      <c r="E3262" s="37" t="s">
        <v>13359</v>
      </c>
      <c r="F3262" s="37" t="s">
        <v>1794</v>
      </c>
      <c r="G3262" s="36">
        <v>41428</v>
      </c>
      <c r="H3262" s="36">
        <v>41428</v>
      </c>
      <c r="I3262" s="12">
        <v>3</v>
      </c>
      <c r="J3262" s="12">
        <v>3</v>
      </c>
      <c r="K3262" s="12">
        <v>3</v>
      </c>
      <c r="L3262" s="37" t="s">
        <v>10596</v>
      </c>
      <c r="M3262" s="37" t="str">
        <f>VLOOKUP(LEFT(Incoming_Data[[#This Row],[Object ID]],1),Lookup[#All],2,FALSE)</f>
        <v>Service Request</v>
      </c>
      <c r="N3262" s="36" t="str">
        <f>IFERROR(VLOOKUP(Incoming_Data[[#This Row],[Object ID]],SP_Data[#All],2,FALSE),"")</f>
        <v/>
      </c>
      <c r="O3262" s="36" t="str">
        <f>IFERROR(VLOOKUP(Incoming_Data[[#This Row],[Object ID]],Finalized_Data[#All],2,FALSE),"")</f>
        <v/>
      </c>
      <c r="P32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2" s="6">
        <f>IFERROR(DATE(YEAR(Incoming_Data[[#This Row],[Incoming Day]]),MONTH(Incoming_Data[[#This Row],[Incoming Day]]),1),"")</f>
        <v>41426</v>
      </c>
      <c r="R3262" s="3">
        <f>DATE(YEAR(Incoming_Data[[#This Row],[Incoming Day]]),1,1)</f>
        <v>41275</v>
      </c>
      <c r="S3262" s="6" t="str">
        <f>IFERROR(DATE(YEAR(Incoming_Data[[#This Row],[Completed Day]]),MONTH(Incoming_Data[[#This Row],[Completed Day]]),1),"")</f>
        <v/>
      </c>
      <c r="T3262" s="6" t="str">
        <f>IFERROR(DATE(YEAR(Incoming_Data[[#This Row],[Confirmed Day]]),MONTH(Incoming_Data[[#This Row],[Confirmed Day]]),1),"")</f>
        <v/>
      </c>
      <c r="U3262" s="12">
        <f>IF(ISNUMBER(Incoming_Data[[#This Row],[Completed Day]]),1,0)</f>
        <v>0</v>
      </c>
      <c r="V3262" s="12">
        <f>IF(ISNUMBER(Incoming_Data[[#This Row],[Confirmed Day]]),1,0)</f>
        <v>0</v>
      </c>
    </row>
    <row r="3263" spans="2:22" x14ac:dyDescent="0.25">
      <c r="B3263" s="37" t="s">
        <v>12726</v>
      </c>
      <c r="C3263" s="37" t="s">
        <v>12727</v>
      </c>
      <c r="D3263" s="37" t="s">
        <v>12727</v>
      </c>
      <c r="E3263" s="37" t="s">
        <v>13360</v>
      </c>
      <c r="F3263" s="37" t="s">
        <v>12847</v>
      </c>
      <c r="G3263" s="36">
        <v>41428</v>
      </c>
      <c r="H3263" s="36">
        <v>41428</v>
      </c>
      <c r="I3263" s="12">
        <v>2</v>
      </c>
      <c r="J3263" s="12">
        <v>3</v>
      </c>
      <c r="K3263" s="12">
        <v>3</v>
      </c>
      <c r="L3263" s="37" t="s">
        <v>10596</v>
      </c>
      <c r="M3263" s="37" t="str">
        <f>VLOOKUP(LEFT(Incoming_Data[[#This Row],[Object ID]],1),Lookup[#All],2,FALSE)</f>
        <v>Service Request</v>
      </c>
      <c r="N3263" s="36" t="str">
        <f>IFERROR(VLOOKUP(Incoming_Data[[#This Row],[Object ID]],SP_Data[#All],2,FALSE),"")</f>
        <v/>
      </c>
      <c r="O3263" s="36" t="str">
        <f>IFERROR(VLOOKUP(Incoming_Data[[#This Row],[Object ID]],Finalized_Data[#All],2,FALSE),"")</f>
        <v/>
      </c>
      <c r="P32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3" s="6">
        <f>IFERROR(DATE(YEAR(Incoming_Data[[#This Row],[Incoming Day]]),MONTH(Incoming_Data[[#This Row],[Incoming Day]]),1),"")</f>
        <v>41426</v>
      </c>
      <c r="R3263" s="3">
        <f>DATE(YEAR(Incoming_Data[[#This Row],[Incoming Day]]),1,1)</f>
        <v>41275</v>
      </c>
      <c r="S3263" s="6" t="str">
        <f>IFERROR(DATE(YEAR(Incoming_Data[[#This Row],[Completed Day]]),MONTH(Incoming_Data[[#This Row],[Completed Day]]),1),"")</f>
        <v/>
      </c>
      <c r="T3263" s="6" t="str">
        <f>IFERROR(DATE(YEAR(Incoming_Data[[#This Row],[Confirmed Day]]),MONTH(Incoming_Data[[#This Row],[Confirmed Day]]),1),"")</f>
        <v/>
      </c>
      <c r="U3263" s="12">
        <f>IF(ISNUMBER(Incoming_Data[[#This Row],[Completed Day]]),1,0)</f>
        <v>0</v>
      </c>
      <c r="V3263" s="12">
        <f>IF(ISNUMBER(Incoming_Data[[#This Row],[Confirmed Day]]),1,0)</f>
        <v>0</v>
      </c>
    </row>
    <row r="3264" spans="2:22" x14ac:dyDescent="0.25">
      <c r="B3264" s="37" t="s">
        <v>12726</v>
      </c>
      <c r="C3264" s="37" t="s">
        <v>12727</v>
      </c>
      <c r="D3264" s="37" t="s">
        <v>12727</v>
      </c>
      <c r="E3264" s="37" t="s">
        <v>13361</v>
      </c>
      <c r="F3264" s="37" t="s">
        <v>1600</v>
      </c>
      <c r="G3264" s="36">
        <v>41428</v>
      </c>
      <c r="H3264" s="36">
        <v>41428</v>
      </c>
      <c r="I3264" s="12">
        <v>3</v>
      </c>
      <c r="J3264" s="12">
        <v>3</v>
      </c>
      <c r="K3264" s="12">
        <v>3</v>
      </c>
      <c r="L3264" s="37" t="s">
        <v>10596</v>
      </c>
      <c r="M3264" s="37" t="str">
        <f>VLOOKUP(LEFT(Incoming_Data[[#This Row],[Object ID]],1),Lookup[#All],2,FALSE)</f>
        <v>Service Request</v>
      </c>
      <c r="N3264" s="36" t="str">
        <f>IFERROR(VLOOKUP(Incoming_Data[[#This Row],[Object ID]],SP_Data[#All],2,FALSE),"")</f>
        <v/>
      </c>
      <c r="O3264" s="36" t="str">
        <f>IFERROR(VLOOKUP(Incoming_Data[[#This Row],[Object ID]],Finalized_Data[#All],2,FALSE),"")</f>
        <v/>
      </c>
      <c r="P32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4" s="6">
        <f>IFERROR(DATE(YEAR(Incoming_Data[[#This Row],[Incoming Day]]),MONTH(Incoming_Data[[#This Row],[Incoming Day]]),1),"")</f>
        <v>41426</v>
      </c>
      <c r="R3264" s="3">
        <f>DATE(YEAR(Incoming_Data[[#This Row],[Incoming Day]]),1,1)</f>
        <v>41275</v>
      </c>
      <c r="S3264" s="6" t="str">
        <f>IFERROR(DATE(YEAR(Incoming_Data[[#This Row],[Completed Day]]),MONTH(Incoming_Data[[#This Row],[Completed Day]]),1),"")</f>
        <v/>
      </c>
      <c r="T3264" s="6" t="str">
        <f>IFERROR(DATE(YEAR(Incoming_Data[[#This Row],[Confirmed Day]]),MONTH(Incoming_Data[[#This Row],[Confirmed Day]]),1),"")</f>
        <v/>
      </c>
      <c r="U3264" s="12">
        <f>IF(ISNUMBER(Incoming_Data[[#This Row],[Completed Day]]),1,0)</f>
        <v>0</v>
      </c>
      <c r="V3264" s="12">
        <f>IF(ISNUMBER(Incoming_Data[[#This Row],[Confirmed Day]]),1,0)</f>
        <v>0</v>
      </c>
    </row>
    <row r="3265" spans="2:22" x14ac:dyDescent="0.25">
      <c r="B3265" s="37" t="s">
        <v>12726</v>
      </c>
      <c r="C3265" s="37" t="s">
        <v>12727</v>
      </c>
      <c r="D3265" s="37" t="s">
        <v>12727</v>
      </c>
      <c r="E3265" s="37" t="s">
        <v>13362</v>
      </c>
      <c r="F3265" s="37" t="s">
        <v>12848</v>
      </c>
      <c r="G3265" s="36">
        <v>41428</v>
      </c>
      <c r="H3265" s="36">
        <v>41428</v>
      </c>
      <c r="I3265" s="12">
        <v>3</v>
      </c>
      <c r="J3265" s="12">
        <v>3</v>
      </c>
      <c r="K3265" s="12">
        <v>3</v>
      </c>
      <c r="L3265" s="37" t="s">
        <v>10596</v>
      </c>
      <c r="M3265" s="37" t="str">
        <f>VLOOKUP(LEFT(Incoming_Data[[#This Row],[Object ID]],1),Lookup[#All],2,FALSE)</f>
        <v>Service Request</v>
      </c>
      <c r="N3265" s="36" t="str">
        <f>IFERROR(VLOOKUP(Incoming_Data[[#This Row],[Object ID]],SP_Data[#All],2,FALSE),"")</f>
        <v/>
      </c>
      <c r="O3265" s="36" t="str">
        <f>IFERROR(VLOOKUP(Incoming_Data[[#This Row],[Object ID]],Finalized_Data[#All],2,FALSE),"")</f>
        <v/>
      </c>
      <c r="P32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5" s="6">
        <f>IFERROR(DATE(YEAR(Incoming_Data[[#This Row],[Incoming Day]]),MONTH(Incoming_Data[[#This Row],[Incoming Day]]),1),"")</f>
        <v>41426</v>
      </c>
      <c r="R3265" s="3">
        <f>DATE(YEAR(Incoming_Data[[#This Row],[Incoming Day]]),1,1)</f>
        <v>41275</v>
      </c>
      <c r="S3265" s="6" t="str">
        <f>IFERROR(DATE(YEAR(Incoming_Data[[#This Row],[Completed Day]]),MONTH(Incoming_Data[[#This Row],[Completed Day]]),1),"")</f>
        <v/>
      </c>
      <c r="T3265" s="6" t="str">
        <f>IFERROR(DATE(YEAR(Incoming_Data[[#This Row],[Confirmed Day]]),MONTH(Incoming_Data[[#This Row],[Confirmed Day]]),1),"")</f>
        <v/>
      </c>
      <c r="U3265" s="12">
        <f>IF(ISNUMBER(Incoming_Data[[#This Row],[Completed Day]]),1,0)</f>
        <v>0</v>
      </c>
      <c r="V3265" s="12">
        <f>IF(ISNUMBER(Incoming_Data[[#This Row],[Confirmed Day]]),1,0)</f>
        <v>0</v>
      </c>
    </row>
    <row r="3266" spans="2:22" x14ac:dyDescent="0.25">
      <c r="B3266" s="37" t="s">
        <v>12726</v>
      </c>
      <c r="C3266" s="37" t="s">
        <v>12727</v>
      </c>
      <c r="D3266" s="37" t="s">
        <v>12727</v>
      </c>
      <c r="E3266" s="37" t="s">
        <v>13363</v>
      </c>
      <c r="F3266" s="37" t="s">
        <v>409</v>
      </c>
      <c r="G3266" s="36">
        <v>41428</v>
      </c>
      <c r="H3266" s="36">
        <v>41428</v>
      </c>
      <c r="I3266" s="12">
        <v>1</v>
      </c>
      <c r="J3266" s="12" t="s">
        <v>10596</v>
      </c>
      <c r="K3266" s="12" t="s">
        <v>10596</v>
      </c>
      <c r="L3266" s="37" t="s">
        <v>10596</v>
      </c>
      <c r="M3266" s="37" t="str">
        <f>VLOOKUP(LEFT(Incoming_Data[[#This Row],[Object ID]],1),Lookup[#All],2,FALSE)</f>
        <v>Service Request</v>
      </c>
      <c r="N3266" s="36" t="str">
        <f>IFERROR(VLOOKUP(Incoming_Data[[#This Row],[Object ID]],SP_Data[#All],2,FALSE),"")</f>
        <v/>
      </c>
      <c r="O3266" s="36" t="str">
        <f>IFERROR(VLOOKUP(Incoming_Data[[#This Row],[Object ID]],Finalized_Data[#All],2,FALSE),"")</f>
        <v/>
      </c>
      <c r="P32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6" s="6">
        <f>IFERROR(DATE(YEAR(Incoming_Data[[#This Row],[Incoming Day]]),MONTH(Incoming_Data[[#This Row],[Incoming Day]]),1),"")</f>
        <v>41426</v>
      </c>
      <c r="R3266" s="3">
        <f>DATE(YEAR(Incoming_Data[[#This Row],[Incoming Day]]),1,1)</f>
        <v>41275</v>
      </c>
      <c r="S3266" s="6" t="str">
        <f>IFERROR(DATE(YEAR(Incoming_Data[[#This Row],[Completed Day]]),MONTH(Incoming_Data[[#This Row],[Completed Day]]),1),"")</f>
        <v/>
      </c>
      <c r="T3266" s="6" t="str">
        <f>IFERROR(DATE(YEAR(Incoming_Data[[#This Row],[Confirmed Day]]),MONTH(Incoming_Data[[#This Row],[Confirmed Day]]),1),"")</f>
        <v/>
      </c>
      <c r="U3266" s="12">
        <f>IF(ISNUMBER(Incoming_Data[[#This Row],[Completed Day]]),1,0)</f>
        <v>0</v>
      </c>
      <c r="V3266" s="12">
        <f>IF(ISNUMBER(Incoming_Data[[#This Row],[Confirmed Day]]),1,0)</f>
        <v>0</v>
      </c>
    </row>
    <row r="3267" spans="2:22" x14ac:dyDescent="0.25">
      <c r="B3267" s="37" t="s">
        <v>12726</v>
      </c>
      <c r="C3267" s="37" t="s">
        <v>12727</v>
      </c>
      <c r="D3267" s="37" t="s">
        <v>12727</v>
      </c>
      <c r="E3267" s="37" t="s">
        <v>13364</v>
      </c>
      <c r="F3267" s="37" t="s">
        <v>293</v>
      </c>
      <c r="G3267" s="36">
        <v>41429</v>
      </c>
      <c r="H3267" s="36">
        <v>41428</v>
      </c>
      <c r="I3267" s="12">
        <v>1</v>
      </c>
      <c r="J3267" s="12">
        <v>3</v>
      </c>
      <c r="K3267" s="12">
        <v>3</v>
      </c>
      <c r="L3267" s="37" t="s">
        <v>10596</v>
      </c>
      <c r="M3267" s="37" t="str">
        <f>VLOOKUP(LEFT(Incoming_Data[[#This Row],[Object ID]],1),Lookup[#All],2,FALSE)</f>
        <v>Service Request</v>
      </c>
      <c r="N3267" s="36" t="str">
        <f>IFERROR(VLOOKUP(Incoming_Data[[#This Row],[Object ID]],SP_Data[#All],2,FALSE),"")</f>
        <v/>
      </c>
      <c r="O3267" s="36" t="str">
        <f>IFERROR(VLOOKUP(Incoming_Data[[#This Row],[Object ID]],Finalized_Data[#All],2,FALSE),"")</f>
        <v/>
      </c>
      <c r="P32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7" s="6">
        <f>IFERROR(DATE(YEAR(Incoming_Data[[#This Row],[Incoming Day]]),MONTH(Incoming_Data[[#This Row],[Incoming Day]]),1),"")</f>
        <v>41426</v>
      </c>
      <c r="R3267" s="3">
        <f>DATE(YEAR(Incoming_Data[[#This Row],[Incoming Day]]),1,1)</f>
        <v>41275</v>
      </c>
      <c r="S3267" s="6" t="str">
        <f>IFERROR(DATE(YEAR(Incoming_Data[[#This Row],[Completed Day]]),MONTH(Incoming_Data[[#This Row],[Completed Day]]),1),"")</f>
        <v/>
      </c>
      <c r="T3267" s="6" t="str">
        <f>IFERROR(DATE(YEAR(Incoming_Data[[#This Row],[Confirmed Day]]),MONTH(Incoming_Data[[#This Row],[Confirmed Day]]),1),"")</f>
        <v/>
      </c>
      <c r="U3267" s="12">
        <f>IF(ISNUMBER(Incoming_Data[[#This Row],[Completed Day]]),1,0)</f>
        <v>0</v>
      </c>
      <c r="V3267" s="12">
        <f>IF(ISNUMBER(Incoming_Data[[#This Row],[Confirmed Day]]),1,0)</f>
        <v>0</v>
      </c>
    </row>
    <row r="3268" spans="2:22" x14ac:dyDescent="0.25">
      <c r="B3268" s="37" t="s">
        <v>12726</v>
      </c>
      <c r="C3268" s="37" t="s">
        <v>12727</v>
      </c>
      <c r="D3268" s="37" t="s">
        <v>12727</v>
      </c>
      <c r="E3268" s="37" t="s">
        <v>13365</v>
      </c>
      <c r="F3268" s="37" t="s">
        <v>293</v>
      </c>
      <c r="G3268" s="36">
        <v>41428</v>
      </c>
      <c r="H3268" s="36">
        <v>41428</v>
      </c>
      <c r="I3268" s="12">
        <v>3</v>
      </c>
      <c r="J3268" s="12">
        <v>3</v>
      </c>
      <c r="K3268" s="12">
        <v>3</v>
      </c>
      <c r="L3268" s="37" t="s">
        <v>10596</v>
      </c>
      <c r="M3268" s="37" t="str">
        <f>VLOOKUP(LEFT(Incoming_Data[[#This Row],[Object ID]],1),Lookup[#All],2,FALSE)</f>
        <v>Service Request</v>
      </c>
      <c r="N3268" s="36" t="str">
        <f>IFERROR(VLOOKUP(Incoming_Data[[#This Row],[Object ID]],SP_Data[#All],2,FALSE),"")</f>
        <v/>
      </c>
      <c r="O3268" s="36" t="str">
        <f>IFERROR(VLOOKUP(Incoming_Data[[#This Row],[Object ID]],Finalized_Data[#All],2,FALSE),"")</f>
        <v/>
      </c>
      <c r="P32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8" s="6">
        <f>IFERROR(DATE(YEAR(Incoming_Data[[#This Row],[Incoming Day]]),MONTH(Incoming_Data[[#This Row],[Incoming Day]]),1),"")</f>
        <v>41426</v>
      </c>
      <c r="R3268" s="3">
        <f>DATE(YEAR(Incoming_Data[[#This Row],[Incoming Day]]),1,1)</f>
        <v>41275</v>
      </c>
      <c r="S3268" s="6" t="str">
        <f>IFERROR(DATE(YEAR(Incoming_Data[[#This Row],[Completed Day]]),MONTH(Incoming_Data[[#This Row],[Completed Day]]),1),"")</f>
        <v/>
      </c>
      <c r="T3268" s="6" t="str">
        <f>IFERROR(DATE(YEAR(Incoming_Data[[#This Row],[Confirmed Day]]),MONTH(Incoming_Data[[#This Row],[Confirmed Day]]),1),"")</f>
        <v/>
      </c>
      <c r="U3268" s="12">
        <f>IF(ISNUMBER(Incoming_Data[[#This Row],[Completed Day]]),1,0)</f>
        <v>0</v>
      </c>
      <c r="V3268" s="12">
        <f>IF(ISNUMBER(Incoming_Data[[#This Row],[Confirmed Day]]),1,0)</f>
        <v>0</v>
      </c>
    </row>
    <row r="3269" spans="2:22" x14ac:dyDescent="0.25">
      <c r="B3269" s="37" t="s">
        <v>12726</v>
      </c>
      <c r="C3269" s="37" t="s">
        <v>12727</v>
      </c>
      <c r="D3269" s="37" t="s">
        <v>12727</v>
      </c>
      <c r="E3269" s="37" t="s">
        <v>13366</v>
      </c>
      <c r="F3269" s="37" t="s">
        <v>12849</v>
      </c>
      <c r="G3269" s="36">
        <v>41428</v>
      </c>
      <c r="H3269" s="36">
        <v>41428</v>
      </c>
      <c r="I3269" s="12">
        <v>2</v>
      </c>
      <c r="J3269" s="12">
        <v>3</v>
      </c>
      <c r="K3269" s="12">
        <v>3</v>
      </c>
      <c r="L3269" s="37" t="s">
        <v>10596</v>
      </c>
      <c r="M3269" s="37" t="str">
        <f>VLOOKUP(LEFT(Incoming_Data[[#This Row],[Object ID]],1),Lookup[#All],2,FALSE)</f>
        <v>Service Request</v>
      </c>
      <c r="N3269" s="36" t="str">
        <f>IFERROR(VLOOKUP(Incoming_Data[[#This Row],[Object ID]],SP_Data[#All],2,FALSE),"")</f>
        <v/>
      </c>
      <c r="O3269" s="36" t="str">
        <f>IFERROR(VLOOKUP(Incoming_Data[[#This Row],[Object ID]],Finalized_Data[#All],2,FALSE),"")</f>
        <v/>
      </c>
      <c r="P32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69" s="6">
        <f>IFERROR(DATE(YEAR(Incoming_Data[[#This Row],[Incoming Day]]),MONTH(Incoming_Data[[#This Row],[Incoming Day]]),1),"")</f>
        <v>41426</v>
      </c>
      <c r="R3269" s="3">
        <f>DATE(YEAR(Incoming_Data[[#This Row],[Incoming Day]]),1,1)</f>
        <v>41275</v>
      </c>
      <c r="S3269" s="6" t="str">
        <f>IFERROR(DATE(YEAR(Incoming_Data[[#This Row],[Completed Day]]),MONTH(Incoming_Data[[#This Row],[Completed Day]]),1),"")</f>
        <v/>
      </c>
      <c r="T3269" s="6" t="str">
        <f>IFERROR(DATE(YEAR(Incoming_Data[[#This Row],[Confirmed Day]]),MONTH(Incoming_Data[[#This Row],[Confirmed Day]]),1),"")</f>
        <v/>
      </c>
      <c r="U3269" s="12">
        <f>IF(ISNUMBER(Incoming_Data[[#This Row],[Completed Day]]),1,0)</f>
        <v>0</v>
      </c>
      <c r="V3269" s="12">
        <f>IF(ISNUMBER(Incoming_Data[[#This Row],[Confirmed Day]]),1,0)</f>
        <v>0</v>
      </c>
    </row>
    <row r="3270" spans="2:22" x14ac:dyDescent="0.25">
      <c r="B3270" s="37" t="s">
        <v>12726</v>
      </c>
      <c r="C3270" s="37" t="s">
        <v>12727</v>
      </c>
      <c r="D3270" s="37" t="s">
        <v>12727</v>
      </c>
      <c r="E3270" s="37" t="s">
        <v>13367</v>
      </c>
      <c r="F3270" s="37" t="s">
        <v>12850</v>
      </c>
      <c r="G3270" s="36">
        <v>41429</v>
      </c>
      <c r="H3270" s="36">
        <v>41428</v>
      </c>
      <c r="I3270" s="12">
        <v>3</v>
      </c>
      <c r="J3270" s="12">
        <v>3</v>
      </c>
      <c r="K3270" s="12">
        <v>3</v>
      </c>
      <c r="L3270" s="37" t="s">
        <v>10596</v>
      </c>
      <c r="M3270" s="37" t="str">
        <f>VLOOKUP(LEFT(Incoming_Data[[#This Row],[Object ID]],1),Lookup[#All],2,FALSE)</f>
        <v>Service Request</v>
      </c>
      <c r="N3270" s="36" t="str">
        <f>IFERROR(VLOOKUP(Incoming_Data[[#This Row],[Object ID]],SP_Data[#All],2,FALSE),"")</f>
        <v/>
      </c>
      <c r="O3270" s="36" t="str">
        <f>IFERROR(VLOOKUP(Incoming_Data[[#This Row],[Object ID]],Finalized_Data[#All],2,FALSE),"")</f>
        <v/>
      </c>
      <c r="P32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0" s="6">
        <f>IFERROR(DATE(YEAR(Incoming_Data[[#This Row],[Incoming Day]]),MONTH(Incoming_Data[[#This Row],[Incoming Day]]),1),"")</f>
        <v>41426</v>
      </c>
      <c r="R3270" s="3">
        <f>DATE(YEAR(Incoming_Data[[#This Row],[Incoming Day]]),1,1)</f>
        <v>41275</v>
      </c>
      <c r="S3270" s="6" t="str">
        <f>IFERROR(DATE(YEAR(Incoming_Data[[#This Row],[Completed Day]]),MONTH(Incoming_Data[[#This Row],[Completed Day]]),1),"")</f>
        <v/>
      </c>
      <c r="T3270" s="6" t="str">
        <f>IFERROR(DATE(YEAR(Incoming_Data[[#This Row],[Confirmed Day]]),MONTH(Incoming_Data[[#This Row],[Confirmed Day]]),1),"")</f>
        <v/>
      </c>
      <c r="U3270" s="12">
        <f>IF(ISNUMBER(Incoming_Data[[#This Row],[Completed Day]]),1,0)</f>
        <v>0</v>
      </c>
      <c r="V3270" s="12">
        <f>IF(ISNUMBER(Incoming_Data[[#This Row],[Confirmed Day]]),1,0)</f>
        <v>0</v>
      </c>
    </row>
    <row r="3271" spans="2:22" x14ac:dyDescent="0.25">
      <c r="B3271" s="37" t="s">
        <v>12726</v>
      </c>
      <c r="C3271" s="37" t="s">
        <v>12727</v>
      </c>
      <c r="D3271" s="37" t="s">
        <v>12727</v>
      </c>
      <c r="E3271" s="37" t="s">
        <v>13368</v>
      </c>
      <c r="F3271" s="37" t="s">
        <v>12851</v>
      </c>
      <c r="G3271" s="36">
        <v>41081</v>
      </c>
      <c r="H3271" s="36">
        <v>41081</v>
      </c>
      <c r="I3271" s="12">
        <v>3</v>
      </c>
      <c r="J3271" s="12">
        <v>3</v>
      </c>
      <c r="K3271" s="12">
        <v>3</v>
      </c>
      <c r="L3271" s="37" t="s">
        <v>10596</v>
      </c>
      <c r="M3271" s="37" t="str">
        <f>VLOOKUP(LEFT(Incoming_Data[[#This Row],[Object ID]],1),Lookup[#All],2,FALSE)</f>
        <v>Incident</v>
      </c>
      <c r="N3271" s="36" t="str">
        <f>IFERROR(VLOOKUP(Incoming_Data[[#This Row],[Object ID]],SP_Data[#All],2,FALSE),"")</f>
        <v/>
      </c>
      <c r="O3271" s="36" t="str">
        <f>IFERROR(VLOOKUP(Incoming_Data[[#This Row],[Object ID]],Finalized_Data[#All],2,FALSE),"")</f>
        <v/>
      </c>
      <c r="P32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1" s="6">
        <f>IFERROR(DATE(YEAR(Incoming_Data[[#This Row],[Incoming Day]]),MONTH(Incoming_Data[[#This Row],[Incoming Day]]),1),"")</f>
        <v>41061</v>
      </c>
      <c r="R3271" s="3">
        <f>DATE(YEAR(Incoming_Data[[#This Row],[Incoming Day]]),1,1)</f>
        <v>40909</v>
      </c>
      <c r="S3271" s="6" t="str">
        <f>IFERROR(DATE(YEAR(Incoming_Data[[#This Row],[Completed Day]]),MONTH(Incoming_Data[[#This Row],[Completed Day]]),1),"")</f>
        <v/>
      </c>
      <c r="T3271" s="6" t="str">
        <f>IFERROR(DATE(YEAR(Incoming_Data[[#This Row],[Confirmed Day]]),MONTH(Incoming_Data[[#This Row],[Confirmed Day]]),1),"")</f>
        <v/>
      </c>
      <c r="U3271" s="12">
        <f>IF(ISNUMBER(Incoming_Data[[#This Row],[Completed Day]]),1,0)</f>
        <v>0</v>
      </c>
      <c r="V3271" s="12">
        <f>IF(ISNUMBER(Incoming_Data[[#This Row],[Confirmed Day]]),1,0)</f>
        <v>0</v>
      </c>
    </row>
    <row r="3272" spans="2:22" x14ac:dyDescent="0.25">
      <c r="B3272" s="37" t="s">
        <v>12726</v>
      </c>
      <c r="C3272" s="37" t="s">
        <v>12727</v>
      </c>
      <c r="D3272" s="37" t="s">
        <v>12727</v>
      </c>
      <c r="E3272" s="37" t="s">
        <v>13369</v>
      </c>
      <c r="F3272" s="37" t="s">
        <v>12852</v>
      </c>
      <c r="G3272" s="36">
        <v>41122</v>
      </c>
      <c r="H3272" s="36">
        <v>41122</v>
      </c>
      <c r="I3272" s="12">
        <v>3</v>
      </c>
      <c r="J3272" s="12">
        <v>3</v>
      </c>
      <c r="K3272" s="12">
        <v>3</v>
      </c>
      <c r="L3272" s="37" t="s">
        <v>10596</v>
      </c>
      <c r="M3272" s="37" t="str">
        <f>VLOOKUP(LEFT(Incoming_Data[[#This Row],[Object ID]],1),Lookup[#All],2,FALSE)</f>
        <v>Incident</v>
      </c>
      <c r="N3272" s="36" t="str">
        <f>IFERROR(VLOOKUP(Incoming_Data[[#This Row],[Object ID]],SP_Data[#All],2,FALSE),"")</f>
        <v/>
      </c>
      <c r="O3272" s="36" t="str">
        <f>IFERROR(VLOOKUP(Incoming_Data[[#This Row],[Object ID]],Finalized_Data[#All],2,FALSE),"")</f>
        <v/>
      </c>
      <c r="P32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2" s="6">
        <f>IFERROR(DATE(YEAR(Incoming_Data[[#This Row],[Incoming Day]]),MONTH(Incoming_Data[[#This Row],[Incoming Day]]),1),"")</f>
        <v>41122</v>
      </c>
      <c r="R3272" s="3">
        <f>DATE(YEAR(Incoming_Data[[#This Row],[Incoming Day]]),1,1)</f>
        <v>40909</v>
      </c>
      <c r="S3272" s="6" t="str">
        <f>IFERROR(DATE(YEAR(Incoming_Data[[#This Row],[Completed Day]]),MONTH(Incoming_Data[[#This Row],[Completed Day]]),1),"")</f>
        <v/>
      </c>
      <c r="T3272" s="6" t="str">
        <f>IFERROR(DATE(YEAR(Incoming_Data[[#This Row],[Confirmed Day]]),MONTH(Incoming_Data[[#This Row],[Confirmed Day]]),1),"")</f>
        <v/>
      </c>
      <c r="U3272" s="12">
        <f>IF(ISNUMBER(Incoming_Data[[#This Row],[Completed Day]]),1,0)</f>
        <v>0</v>
      </c>
      <c r="V3272" s="12">
        <f>IF(ISNUMBER(Incoming_Data[[#This Row],[Confirmed Day]]),1,0)</f>
        <v>0</v>
      </c>
    </row>
    <row r="3273" spans="2:22" x14ac:dyDescent="0.25">
      <c r="B3273" s="37" t="s">
        <v>12726</v>
      </c>
      <c r="C3273" s="37" t="s">
        <v>12727</v>
      </c>
      <c r="D3273" s="37" t="s">
        <v>12727</v>
      </c>
      <c r="E3273" s="37" t="s">
        <v>13370</v>
      </c>
      <c r="F3273" s="37" t="s">
        <v>12853</v>
      </c>
      <c r="G3273" s="36">
        <v>41249</v>
      </c>
      <c r="H3273" s="36">
        <v>41249</v>
      </c>
      <c r="I3273" s="12">
        <v>3</v>
      </c>
      <c r="J3273" s="12">
        <v>3</v>
      </c>
      <c r="K3273" s="12">
        <v>3</v>
      </c>
      <c r="L3273" s="37" t="s">
        <v>10596</v>
      </c>
      <c r="M3273" s="37" t="str">
        <f>VLOOKUP(LEFT(Incoming_Data[[#This Row],[Object ID]],1),Lookup[#All],2,FALSE)</f>
        <v>Incident</v>
      </c>
      <c r="N3273" s="36" t="str">
        <f>IFERROR(VLOOKUP(Incoming_Data[[#This Row],[Object ID]],SP_Data[#All],2,FALSE),"")</f>
        <v/>
      </c>
      <c r="O3273" s="36" t="str">
        <f>IFERROR(VLOOKUP(Incoming_Data[[#This Row],[Object ID]],Finalized_Data[#All],2,FALSE),"")</f>
        <v/>
      </c>
      <c r="P32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3" s="6">
        <f>IFERROR(DATE(YEAR(Incoming_Data[[#This Row],[Incoming Day]]),MONTH(Incoming_Data[[#This Row],[Incoming Day]]),1),"")</f>
        <v>41244</v>
      </c>
      <c r="R3273" s="3">
        <f>DATE(YEAR(Incoming_Data[[#This Row],[Incoming Day]]),1,1)</f>
        <v>40909</v>
      </c>
      <c r="S3273" s="6" t="str">
        <f>IFERROR(DATE(YEAR(Incoming_Data[[#This Row],[Completed Day]]),MONTH(Incoming_Data[[#This Row],[Completed Day]]),1),"")</f>
        <v/>
      </c>
      <c r="T3273" s="6" t="str">
        <f>IFERROR(DATE(YEAR(Incoming_Data[[#This Row],[Confirmed Day]]),MONTH(Incoming_Data[[#This Row],[Confirmed Day]]),1),"")</f>
        <v/>
      </c>
      <c r="U3273" s="12">
        <f>IF(ISNUMBER(Incoming_Data[[#This Row],[Completed Day]]),1,0)</f>
        <v>0</v>
      </c>
      <c r="V3273" s="12">
        <f>IF(ISNUMBER(Incoming_Data[[#This Row],[Confirmed Day]]),1,0)</f>
        <v>0</v>
      </c>
    </row>
    <row r="3274" spans="2:22" x14ac:dyDescent="0.25">
      <c r="B3274" s="37" t="s">
        <v>12726</v>
      </c>
      <c r="C3274" s="37" t="s">
        <v>12727</v>
      </c>
      <c r="D3274" s="37" t="s">
        <v>12727</v>
      </c>
      <c r="E3274" s="37" t="s">
        <v>13371</v>
      </c>
      <c r="F3274" s="37" t="s">
        <v>12854</v>
      </c>
      <c r="G3274" s="36">
        <v>41292</v>
      </c>
      <c r="H3274" s="36">
        <v>41292</v>
      </c>
      <c r="I3274" s="12">
        <v>3</v>
      </c>
      <c r="J3274" s="12">
        <v>3</v>
      </c>
      <c r="K3274" s="12">
        <v>3</v>
      </c>
      <c r="L3274" s="37" t="s">
        <v>10596</v>
      </c>
      <c r="M3274" s="37" t="str">
        <f>VLOOKUP(LEFT(Incoming_Data[[#This Row],[Object ID]],1),Lookup[#All],2,FALSE)</f>
        <v>Incident</v>
      </c>
      <c r="N3274" s="36" t="str">
        <f>IFERROR(VLOOKUP(Incoming_Data[[#This Row],[Object ID]],SP_Data[#All],2,FALSE),"")</f>
        <v/>
      </c>
      <c r="O3274" s="36" t="str">
        <f>IFERROR(VLOOKUP(Incoming_Data[[#This Row],[Object ID]],Finalized_Data[#All],2,FALSE),"")</f>
        <v/>
      </c>
      <c r="P32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4" s="6">
        <f>IFERROR(DATE(YEAR(Incoming_Data[[#This Row],[Incoming Day]]),MONTH(Incoming_Data[[#This Row],[Incoming Day]]),1),"")</f>
        <v>41275</v>
      </c>
      <c r="R3274" s="3">
        <f>DATE(YEAR(Incoming_Data[[#This Row],[Incoming Day]]),1,1)</f>
        <v>41275</v>
      </c>
      <c r="S3274" s="6" t="str">
        <f>IFERROR(DATE(YEAR(Incoming_Data[[#This Row],[Completed Day]]),MONTH(Incoming_Data[[#This Row],[Completed Day]]),1),"")</f>
        <v/>
      </c>
      <c r="T3274" s="6" t="str">
        <f>IFERROR(DATE(YEAR(Incoming_Data[[#This Row],[Confirmed Day]]),MONTH(Incoming_Data[[#This Row],[Confirmed Day]]),1),"")</f>
        <v/>
      </c>
      <c r="U3274" s="12">
        <f>IF(ISNUMBER(Incoming_Data[[#This Row],[Completed Day]]),1,0)</f>
        <v>0</v>
      </c>
      <c r="V3274" s="12">
        <f>IF(ISNUMBER(Incoming_Data[[#This Row],[Confirmed Day]]),1,0)</f>
        <v>0</v>
      </c>
    </row>
    <row r="3275" spans="2:22" x14ac:dyDescent="0.25">
      <c r="B3275" s="37" t="s">
        <v>12726</v>
      </c>
      <c r="C3275" s="37" t="s">
        <v>12727</v>
      </c>
      <c r="D3275" s="37" t="s">
        <v>12727</v>
      </c>
      <c r="E3275" s="37" t="s">
        <v>13372</v>
      </c>
      <c r="F3275" s="37" t="s">
        <v>12855</v>
      </c>
      <c r="G3275" s="36">
        <v>41324</v>
      </c>
      <c r="H3275" s="36">
        <v>41324</v>
      </c>
      <c r="I3275" s="12">
        <v>3</v>
      </c>
      <c r="J3275" s="12">
        <v>3</v>
      </c>
      <c r="K3275" s="12">
        <v>3</v>
      </c>
      <c r="L3275" s="37" t="s">
        <v>10596</v>
      </c>
      <c r="M3275" s="37" t="str">
        <f>VLOOKUP(LEFT(Incoming_Data[[#This Row],[Object ID]],1),Lookup[#All],2,FALSE)</f>
        <v>Incident</v>
      </c>
      <c r="N3275" s="36" t="str">
        <f>IFERROR(VLOOKUP(Incoming_Data[[#This Row],[Object ID]],SP_Data[#All],2,FALSE),"")</f>
        <v/>
      </c>
      <c r="O3275" s="36" t="str">
        <f>IFERROR(VLOOKUP(Incoming_Data[[#This Row],[Object ID]],Finalized_Data[#All],2,FALSE),"")</f>
        <v/>
      </c>
      <c r="P32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5" s="6">
        <f>IFERROR(DATE(YEAR(Incoming_Data[[#This Row],[Incoming Day]]),MONTH(Incoming_Data[[#This Row],[Incoming Day]]),1),"")</f>
        <v>41306</v>
      </c>
      <c r="R3275" s="3">
        <f>DATE(YEAR(Incoming_Data[[#This Row],[Incoming Day]]),1,1)</f>
        <v>41275</v>
      </c>
      <c r="S3275" s="6" t="str">
        <f>IFERROR(DATE(YEAR(Incoming_Data[[#This Row],[Completed Day]]),MONTH(Incoming_Data[[#This Row],[Completed Day]]),1),"")</f>
        <v/>
      </c>
      <c r="T3275" s="6" t="str">
        <f>IFERROR(DATE(YEAR(Incoming_Data[[#This Row],[Confirmed Day]]),MONTH(Incoming_Data[[#This Row],[Confirmed Day]]),1),"")</f>
        <v/>
      </c>
      <c r="U3275" s="12">
        <f>IF(ISNUMBER(Incoming_Data[[#This Row],[Completed Day]]),1,0)</f>
        <v>0</v>
      </c>
      <c r="V3275" s="12">
        <f>IF(ISNUMBER(Incoming_Data[[#This Row],[Confirmed Day]]),1,0)</f>
        <v>0</v>
      </c>
    </row>
    <row r="3276" spans="2:22" x14ac:dyDescent="0.25">
      <c r="B3276" s="37" t="s">
        <v>12726</v>
      </c>
      <c r="C3276" s="37" t="s">
        <v>12727</v>
      </c>
      <c r="D3276" s="37" t="s">
        <v>12727</v>
      </c>
      <c r="E3276" s="37" t="s">
        <v>13373</v>
      </c>
      <c r="F3276" s="37" t="s">
        <v>12856</v>
      </c>
      <c r="G3276" s="36">
        <v>41326</v>
      </c>
      <c r="H3276" s="36">
        <v>41326</v>
      </c>
      <c r="I3276" s="12">
        <v>2</v>
      </c>
      <c r="J3276" s="12">
        <v>2</v>
      </c>
      <c r="K3276" s="12">
        <v>2</v>
      </c>
      <c r="L3276" s="37" t="s">
        <v>10596</v>
      </c>
      <c r="M3276" s="37" t="str">
        <f>VLOOKUP(LEFT(Incoming_Data[[#This Row],[Object ID]],1),Lookup[#All],2,FALSE)</f>
        <v>Incident</v>
      </c>
      <c r="N3276" s="36" t="str">
        <f>IFERROR(VLOOKUP(Incoming_Data[[#This Row],[Object ID]],SP_Data[#All],2,FALSE),"")</f>
        <v/>
      </c>
      <c r="O3276" s="36" t="str">
        <f>IFERROR(VLOOKUP(Incoming_Data[[#This Row],[Object ID]],Finalized_Data[#All],2,FALSE),"")</f>
        <v/>
      </c>
      <c r="P32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6" s="6">
        <f>IFERROR(DATE(YEAR(Incoming_Data[[#This Row],[Incoming Day]]),MONTH(Incoming_Data[[#This Row],[Incoming Day]]),1),"")</f>
        <v>41306</v>
      </c>
      <c r="R3276" s="3">
        <f>DATE(YEAR(Incoming_Data[[#This Row],[Incoming Day]]),1,1)</f>
        <v>41275</v>
      </c>
      <c r="S3276" s="6" t="str">
        <f>IFERROR(DATE(YEAR(Incoming_Data[[#This Row],[Completed Day]]),MONTH(Incoming_Data[[#This Row],[Completed Day]]),1),"")</f>
        <v/>
      </c>
      <c r="T3276" s="6" t="str">
        <f>IFERROR(DATE(YEAR(Incoming_Data[[#This Row],[Confirmed Day]]),MONTH(Incoming_Data[[#This Row],[Confirmed Day]]),1),"")</f>
        <v/>
      </c>
      <c r="U3276" s="12">
        <f>IF(ISNUMBER(Incoming_Data[[#This Row],[Completed Day]]),1,0)</f>
        <v>0</v>
      </c>
      <c r="V3276" s="12">
        <f>IF(ISNUMBER(Incoming_Data[[#This Row],[Confirmed Day]]),1,0)</f>
        <v>0</v>
      </c>
    </row>
    <row r="3277" spans="2:22" x14ac:dyDescent="0.25">
      <c r="B3277" s="37" t="s">
        <v>12726</v>
      </c>
      <c r="C3277" s="37" t="s">
        <v>12727</v>
      </c>
      <c r="D3277" s="37" t="s">
        <v>12727</v>
      </c>
      <c r="E3277" s="37" t="s">
        <v>13374</v>
      </c>
      <c r="F3277" s="37" t="s">
        <v>12857</v>
      </c>
      <c r="G3277" s="36">
        <v>41327</v>
      </c>
      <c r="H3277" s="36">
        <v>41327</v>
      </c>
      <c r="I3277" s="12">
        <v>3</v>
      </c>
      <c r="J3277" s="12">
        <v>3</v>
      </c>
      <c r="K3277" s="12">
        <v>3</v>
      </c>
      <c r="L3277" s="37" t="s">
        <v>10596</v>
      </c>
      <c r="M3277" s="37" t="str">
        <f>VLOOKUP(LEFT(Incoming_Data[[#This Row],[Object ID]],1),Lookup[#All],2,FALSE)</f>
        <v>Incident</v>
      </c>
      <c r="N3277" s="36" t="str">
        <f>IFERROR(VLOOKUP(Incoming_Data[[#This Row],[Object ID]],SP_Data[#All],2,FALSE),"")</f>
        <v/>
      </c>
      <c r="O3277" s="36" t="str">
        <f>IFERROR(VLOOKUP(Incoming_Data[[#This Row],[Object ID]],Finalized_Data[#All],2,FALSE),"")</f>
        <v/>
      </c>
      <c r="P32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7" s="6">
        <f>IFERROR(DATE(YEAR(Incoming_Data[[#This Row],[Incoming Day]]),MONTH(Incoming_Data[[#This Row],[Incoming Day]]),1),"")</f>
        <v>41306</v>
      </c>
      <c r="R3277" s="3">
        <f>DATE(YEAR(Incoming_Data[[#This Row],[Incoming Day]]),1,1)</f>
        <v>41275</v>
      </c>
      <c r="S3277" s="6" t="str">
        <f>IFERROR(DATE(YEAR(Incoming_Data[[#This Row],[Completed Day]]),MONTH(Incoming_Data[[#This Row],[Completed Day]]),1),"")</f>
        <v/>
      </c>
      <c r="T3277" s="6" t="str">
        <f>IFERROR(DATE(YEAR(Incoming_Data[[#This Row],[Confirmed Day]]),MONTH(Incoming_Data[[#This Row],[Confirmed Day]]),1),"")</f>
        <v/>
      </c>
      <c r="U3277" s="12">
        <f>IF(ISNUMBER(Incoming_Data[[#This Row],[Completed Day]]),1,0)</f>
        <v>0</v>
      </c>
      <c r="V3277" s="12">
        <f>IF(ISNUMBER(Incoming_Data[[#This Row],[Confirmed Day]]),1,0)</f>
        <v>0</v>
      </c>
    </row>
    <row r="3278" spans="2:22" x14ac:dyDescent="0.25">
      <c r="B3278" s="37" t="s">
        <v>12726</v>
      </c>
      <c r="C3278" s="37" t="s">
        <v>12727</v>
      </c>
      <c r="D3278" s="37" t="s">
        <v>12727</v>
      </c>
      <c r="E3278" s="37" t="s">
        <v>13375</v>
      </c>
      <c r="F3278" s="37" t="s">
        <v>12858</v>
      </c>
      <c r="G3278" s="36">
        <v>41320</v>
      </c>
      <c r="H3278" s="36">
        <v>41320</v>
      </c>
      <c r="I3278" s="12">
        <v>2</v>
      </c>
      <c r="J3278" s="12">
        <v>2</v>
      </c>
      <c r="K3278" s="12">
        <v>2</v>
      </c>
      <c r="L3278" s="37" t="s">
        <v>10596</v>
      </c>
      <c r="M3278" s="37" t="str">
        <f>VLOOKUP(LEFT(Incoming_Data[[#This Row],[Object ID]],1),Lookup[#All],2,FALSE)</f>
        <v>Incident</v>
      </c>
      <c r="N3278" s="36" t="str">
        <f>IFERROR(VLOOKUP(Incoming_Data[[#This Row],[Object ID]],SP_Data[#All],2,FALSE),"")</f>
        <v/>
      </c>
      <c r="O3278" s="36" t="str">
        <f>IFERROR(VLOOKUP(Incoming_Data[[#This Row],[Object ID]],Finalized_Data[#All],2,FALSE),"")</f>
        <v/>
      </c>
      <c r="P32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8" s="6">
        <f>IFERROR(DATE(YEAR(Incoming_Data[[#This Row],[Incoming Day]]),MONTH(Incoming_Data[[#This Row],[Incoming Day]]),1),"")</f>
        <v>41306</v>
      </c>
      <c r="R3278" s="3">
        <f>DATE(YEAR(Incoming_Data[[#This Row],[Incoming Day]]),1,1)</f>
        <v>41275</v>
      </c>
      <c r="S3278" s="6" t="str">
        <f>IFERROR(DATE(YEAR(Incoming_Data[[#This Row],[Completed Day]]),MONTH(Incoming_Data[[#This Row],[Completed Day]]),1),"")</f>
        <v/>
      </c>
      <c r="T3278" s="6" t="str">
        <f>IFERROR(DATE(YEAR(Incoming_Data[[#This Row],[Confirmed Day]]),MONTH(Incoming_Data[[#This Row],[Confirmed Day]]),1),"")</f>
        <v/>
      </c>
      <c r="U3278" s="12">
        <f>IF(ISNUMBER(Incoming_Data[[#This Row],[Completed Day]]),1,0)</f>
        <v>0</v>
      </c>
      <c r="V3278" s="12">
        <f>IF(ISNUMBER(Incoming_Data[[#This Row],[Confirmed Day]]),1,0)</f>
        <v>0</v>
      </c>
    </row>
    <row r="3279" spans="2:22" x14ac:dyDescent="0.25">
      <c r="B3279" s="37" t="s">
        <v>12726</v>
      </c>
      <c r="C3279" s="37" t="s">
        <v>12727</v>
      </c>
      <c r="D3279" s="37" t="s">
        <v>12727</v>
      </c>
      <c r="E3279" s="37" t="s">
        <v>13376</v>
      </c>
      <c r="F3279" s="37" t="s">
        <v>12859</v>
      </c>
      <c r="G3279" s="36">
        <v>41295</v>
      </c>
      <c r="H3279" s="36">
        <v>41295</v>
      </c>
      <c r="I3279" s="12">
        <v>3</v>
      </c>
      <c r="J3279" s="12">
        <v>3</v>
      </c>
      <c r="K3279" s="12">
        <v>3</v>
      </c>
      <c r="L3279" s="37" t="s">
        <v>10596</v>
      </c>
      <c r="M3279" s="37" t="str">
        <f>VLOOKUP(LEFT(Incoming_Data[[#This Row],[Object ID]],1),Lookup[#All],2,FALSE)</f>
        <v>Incident</v>
      </c>
      <c r="N3279" s="36" t="str">
        <f>IFERROR(VLOOKUP(Incoming_Data[[#This Row],[Object ID]],SP_Data[#All],2,FALSE),"")</f>
        <v/>
      </c>
      <c r="O3279" s="36" t="str">
        <f>IFERROR(VLOOKUP(Incoming_Data[[#This Row],[Object ID]],Finalized_Data[#All],2,FALSE),"")</f>
        <v/>
      </c>
      <c r="P32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79" s="6">
        <f>IFERROR(DATE(YEAR(Incoming_Data[[#This Row],[Incoming Day]]),MONTH(Incoming_Data[[#This Row],[Incoming Day]]),1),"")</f>
        <v>41275</v>
      </c>
      <c r="R3279" s="3">
        <f>DATE(YEAR(Incoming_Data[[#This Row],[Incoming Day]]),1,1)</f>
        <v>41275</v>
      </c>
      <c r="S3279" s="6" t="str">
        <f>IFERROR(DATE(YEAR(Incoming_Data[[#This Row],[Completed Day]]),MONTH(Incoming_Data[[#This Row],[Completed Day]]),1),"")</f>
        <v/>
      </c>
      <c r="T3279" s="6" t="str">
        <f>IFERROR(DATE(YEAR(Incoming_Data[[#This Row],[Confirmed Day]]),MONTH(Incoming_Data[[#This Row],[Confirmed Day]]),1),"")</f>
        <v/>
      </c>
      <c r="U3279" s="12">
        <f>IF(ISNUMBER(Incoming_Data[[#This Row],[Completed Day]]),1,0)</f>
        <v>0</v>
      </c>
      <c r="V3279" s="12">
        <f>IF(ISNUMBER(Incoming_Data[[#This Row],[Confirmed Day]]),1,0)</f>
        <v>0</v>
      </c>
    </row>
    <row r="3280" spans="2:22" x14ac:dyDescent="0.25">
      <c r="B3280" s="37" t="s">
        <v>12726</v>
      </c>
      <c r="C3280" s="37" t="s">
        <v>12727</v>
      </c>
      <c r="D3280" s="37" t="s">
        <v>12727</v>
      </c>
      <c r="E3280" s="37" t="s">
        <v>13377</v>
      </c>
      <c r="F3280" s="37" t="s">
        <v>12860</v>
      </c>
      <c r="G3280" s="36">
        <v>41331</v>
      </c>
      <c r="H3280" s="36">
        <v>41331</v>
      </c>
      <c r="I3280" s="12">
        <v>3</v>
      </c>
      <c r="J3280" s="12">
        <v>3</v>
      </c>
      <c r="K3280" s="12">
        <v>3</v>
      </c>
      <c r="L3280" s="37" t="s">
        <v>10596</v>
      </c>
      <c r="M3280" s="37" t="str">
        <f>VLOOKUP(LEFT(Incoming_Data[[#This Row],[Object ID]],1),Lookup[#All],2,FALSE)</f>
        <v>Incident</v>
      </c>
      <c r="N3280" s="36" t="str">
        <f>IFERROR(VLOOKUP(Incoming_Data[[#This Row],[Object ID]],SP_Data[#All],2,FALSE),"")</f>
        <v/>
      </c>
      <c r="O3280" s="36" t="str">
        <f>IFERROR(VLOOKUP(Incoming_Data[[#This Row],[Object ID]],Finalized_Data[#All],2,FALSE),"")</f>
        <v/>
      </c>
      <c r="P32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0" s="6">
        <f>IFERROR(DATE(YEAR(Incoming_Data[[#This Row],[Incoming Day]]),MONTH(Incoming_Data[[#This Row],[Incoming Day]]),1),"")</f>
        <v>41306</v>
      </c>
      <c r="R3280" s="3">
        <f>DATE(YEAR(Incoming_Data[[#This Row],[Incoming Day]]),1,1)</f>
        <v>41275</v>
      </c>
      <c r="S3280" s="6" t="str">
        <f>IFERROR(DATE(YEAR(Incoming_Data[[#This Row],[Completed Day]]),MONTH(Incoming_Data[[#This Row],[Completed Day]]),1),"")</f>
        <v/>
      </c>
      <c r="T3280" s="6" t="str">
        <f>IFERROR(DATE(YEAR(Incoming_Data[[#This Row],[Confirmed Day]]),MONTH(Incoming_Data[[#This Row],[Confirmed Day]]),1),"")</f>
        <v/>
      </c>
      <c r="U3280" s="12">
        <f>IF(ISNUMBER(Incoming_Data[[#This Row],[Completed Day]]),1,0)</f>
        <v>0</v>
      </c>
      <c r="V3280" s="12">
        <f>IF(ISNUMBER(Incoming_Data[[#This Row],[Confirmed Day]]),1,0)</f>
        <v>0</v>
      </c>
    </row>
    <row r="3281" spans="2:22" x14ac:dyDescent="0.25">
      <c r="B3281" s="37" t="s">
        <v>12726</v>
      </c>
      <c r="C3281" s="37" t="s">
        <v>12727</v>
      </c>
      <c r="D3281" s="37" t="s">
        <v>12727</v>
      </c>
      <c r="E3281" s="37" t="s">
        <v>13378</v>
      </c>
      <c r="F3281" s="37" t="s">
        <v>12861</v>
      </c>
      <c r="G3281" s="36">
        <v>41326</v>
      </c>
      <c r="H3281" s="36">
        <v>41326</v>
      </c>
      <c r="I3281" s="12">
        <v>3</v>
      </c>
      <c r="J3281" s="12">
        <v>3</v>
      </c>
      <c r="K3281" s="12">
        <v>3</v>
      </c>
      <c r="L3281" s="37" t="s">
        <v>10596</v>
      </c>
      <c r="M3281" s="37" t="str">
        <f>VLOOKUP(LEFT(Incoming_Data[[#This Row],[Object ID]],1),Lookup[#All],2,FALSE)</f>
        <v>Incident</v>
      </c>
      <c r="N3281" s="36" t="str">
        <f>IFERROR(VLOOKUP(Incoming_Data[[#This Row],[Object ID]],SP_Data[#All],2,FALSE),"")</f>
        <v/>
      </c>
      <c r="O3281" s="36" t="str">
        <f>IFERROR(VLOOKUP(Incoming_Data[[#This Row],[Object ID]],Finalized_Data[#All],2,FALSE),"")</f>
        <v/>
      </c>
      <c r="P32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1" s="6">
        <f>IFERROR(DATE(YEAR(Incoming_Data[[#This Row],[Incoming Day]]),MONTH(Incoming_Data[[#This Row],[Incoming Day]]),1),"")</f>
        <v>41306</v>
      </c>
      <c r="R3281" s="3">
        <f>DATE(YEAR(Incoming_Data[[#This Row],[Incoming Day]]),1,1)</f>
        <v>41275</v>
      </c>
      <c r="S3281" s="6" t="str">
        <f>IFERROR(DATE(YEAR(Incoming_Data[[#This Row],[Completed Day]]),MONTH(Incoming_Data[[#This Row],[Completed Day]]),1),"")</f>
        <v/>
      </c>
      <c r="T3281" s="6" t="str">
        <f>IFERROR(DATE(YEAR(Incoming_Data[[#This Row],[Confirmed Day]]),MONTH(Incoming_Data[[#This Row],[Confirmed Day]]),1),"")</f>
        <v/>
      </c>
      <c r="U3281" s="12">
        <f>IF(ISNUMBER(Incoming_Data[[#This Row],[Completed Day]]),1,0)</f>
        <v>0</v>
      </c>
      <c r="V3281" s="12">
        <f>IF(ISNUMBER(Incoming_Data[[#This Row],[Confirmed Day]]),1,0)</f>
        <v>0</v>
      </c>
    </row>
    <row r="3282" spans="2:22" x14ac:dyDescent="0.25">
      <c r="B3282" s="37" t="s">
        <v>12726</v>
      </c>
      <c r="C3282" s="37" t="s">
        <v>12727</v>
      </c>
      <c r="D3282" s="37" t="s">
        <v>12727</v>
      </c>
      <c r="E3282" s="37" t="s">
        <v>13379</v>
      </c>
      <c r="F3282" s="37" t="s">
        <v>12862</v>
      </c>
      <c r="G3282" s="36">
        <v>41331</v>
      </c>
      <c r="H3282" s="36">
        <v>41331</v>
      </c>
      <c r="I3282" s="12">
        <v>3</v>
      </c>
      <c r="J3282" s="12">
        <v>3</v>
      </c>
      <c r="K3282" s="12">
        <v>3</v>
      </c>
      <c r="L3282" s="37" t="s">
        <v>10596</v>
      </c>
      <c r="M3282" s="37" t="str">
        <f>VLOOKUP(LEFT(Incoming_Data[[#This Row],[Object ID]],1),Lookup[#All],2,FALSE)</f>
        <v>Incident</v>
      </c>
      <c r="N3282" s="36" t="str">
        <f>IFERROR(VLOOKUP(Incoming_Data[[#This Row],[Object ID]],SP_Data[#All],2,FALSE),"")</f>
        <v/>
      </c>
      <c r="O3282" s="36" t="str">
        <f>IFERROR(VLOOKUP(Incoming_Data[[#This Row],[Object ID]],Finalized_Data[#All],2,FALSE),"")</f>
        <v/>
      </c>
      <c r="P32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2" s="6">
        <f>IFERROR(DATE(YEAR(Incoming_Data[[#This Row],[Incoming Day]]),MONTH(Incoming_Data[[#This Row],[Incoming Day]]),1),"")</f>
        <v>41306</v>
      </c>
      <c r="R3282" s="3">
        <f>DATE(YEAR(Incoming_Data[[#This Row],[Incoming Day]]),1,1)</f>
        <v>41275</v>
      </c>
      <c r="S3282" s="6" t="str">
        <f>IFERROR(DATE(YEAR(Incoming_Data[[#This Row],[Completed Day]]),MONTH(Incoming_Data[[#This Row],[Completed Day]]),1),"")</f>
        <v/>
      </c>
      <c r="T3282" s="6" t="str">
        <f>IFERROR(DATE(YEAR(Incoming_Data[[#This Row],[Confirmed Day]]),MONTH(Incoming_Data[[#This Row],[Confirmed Day]]),1),"")</f>
        <v/>
      </c>
      <c r="U3282" s="12">
        <f>IF(ISNUMBER(Incoming_Data[[#This Row],[Completed Day]]),1,0)</f>
        <v>0</v>
      </c>
      <c r="V3282" s="12">
        <f>IF(ISNUMBER(Incoming_Data[[#This Row],[Confirmed Day]]),1,0)</f>
        <v>0</v>
      </c>
    </row>
    <row r="3283" spans="2:22" x14ac:dyDescent="0.25">
      <c r="B3283" s="37" t="s">
        <v>12726</v>
      </c>
      <c r="C3283" s="37" t="s">
        <v>12727</v>
      </c>
      <c r="D3283" s="37" t="s">
        <v>12727</v>
      </c>
      <c r="E3283" s="37" t="s">
        <v>13380</v>
      </c>
      <c r="F3283" s="37" t="s">
        <v>12863</v>
      </c>
      <c r="G3283" s="36">
        <v>41320</v>
      </c>
      <c r="H3283" s="36">
        <v>41320</v>
      </c>
      <c r="I3283" s="12">
        <v>3</v>
      </c>
      <c r="J3283" s="12">
        <v>3</v>
      </c>
      <c r="K3283" s="12">
        <v>3</v>
      </c>
      <c r="L3283" s="37" t="s">
        <v>10596</v>
      </c>
      <c r="M3283" s="37" t="str">
        <f>VLOOKUP(LEFT(Incoming_Data[[#This Row],[Object ID]],1),Lookup[#All],2,FALSE)</f>
        <v>Incident</v>
      </c>
      <c r="N3283" s="36" t="str">
        <f>IFERROR(VLOOKUP(Incoming_Data[[#This Row],[Object ID]],SP_Data[#All],2,FALSE),"")</f>
        <v/>
      </c>
      <c r="O3283" s="36" t="str">
        <f>IFERROR(VLOOKUP(Incoming_Data[[#This Row],[Object ID]],Finalized_Data[#All],2,FALSE),"")</f>
        <v/>
      </c>
      <c r="P32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3" s="6">
        <f>IFERROR(DATE(YEAR(Incoming_Data[[#This Row],[Incoming Day]]),MONTH(Incoming_Data[[#This Row],[Incoming Day]]),1),"")</f>
        <v>41306</v>
      </c>
      <c r="R3283" s="3">
        <f>DATE(YEAR(Incoming_Data[[#This Row],[Incoming Day]]),1,1)</f>
        <v>41275</v>
      </c>
      <c r="S3283" s="6" t="str">
        <f>IFERROR(DATE(YEAR(Incoming_Data[[#This Row],[Completed Day]]),MONTH(Incoming_Data[[#This Row],[Completed Day]]),1),"")</f>
        <v/>
      </c>
      <c r="T3283" s="6" t="str">
        <f>IFERROR(DATE(YEAR(Incoming_Data[[#This Row],[Confirmed Day]]),MONTH(Incoming_Data[[#This Row],[Confirmed Day]]),1),"")</f>
        <v/>
      </c>
      <c r="U3283" s="12">
        <f>IF(ISNUMBER(Incoming_Data[[#This Row],[Completed Day]]),1,0)</f>
        <v>0</v>
      </c>
      <c r="V3283" s="12">
        <f>IF(ISNUMBER(Incoming_Data[[#This Row],[Confirmed Day]]),1,0)</f>
        <v>0</v>
      </c>
    </row>
    <row r="3284" spans="2:22" x14ac:dyDescent="0.25">
      <c r="B3284" s="37" t="s">
        <v>12726</v>
      </c>
      <c r="C3284" s="37" t="s">
        <v>12727</v>
      </c>
      <c r="D3284" s="37" t="s">
        <v>12727</v>
      </c>
      <c r="E3284" s="37" t="s">
        <v>13381</v>
      </c>
      <c r="F3284" s="37" t="s">
        <v>12864</v>
      </c>
      <c r="G3284" s="36">
        <v>41309</v>
      </c>
      <c r="H3284" s="36">
        <v>41309</v>
      </c>
      <c r="I3284" s="12">
        <v>3</v>
      </c>
      <c r="J3284" s="12">
        <v>3</v>
      </c>
      <c r="K3284" s="12">
        <v>3</v>
      </c>
      <c r="L3284" s="37" t="s">
        <v>10596</v>
      </c>
      <c r="M3284" s="37" t="str">
        <f>VLOOKUP(LEFT(Incoming_Data[[#This Row],[Object ID]],1),Lookup[#All],2,FALSE)</f>
        <v>Incident</v>
      </c>
      <c r="N3284" s="36" t="str">
        <f>IFERROR(VLOOKUP(Incoming_Data[[#This Row],[Object ID]],SP_Data[#All],2,FALSE),"")</f>
        <v/>
      </c>
      <c r="O3284" s="36" t="str">
        <f>IFERROR(VLOOKUP(Incoming_Data[[#This Row],[Object ID]],Finalized_Data[#All],2,FALSE),"")</f>
        <v/>
      </c>
      <c r="P32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4" s="6">
        <f>IFERROR(DATE(YEAR(Incoming_Data[[#This Row],[Incoming Day]]),MONTH(Incoming_Data[[#This Row],[Incoming Day]]),1),"")</f>
        <v>41306</v>
      </c>
      <c r="R3284" s="3">
        <f>DATE(YEAR(Incoming_Data[[#This Row],[Incoming Day]]),1,1)</f>
        <v>41275</v>
      </c>
      <c r="S3284" s="6" t="str">
        <f>IFERROR(DATE(YEAR(Incoming_Data[[#This Row],[Completed Day]]),MONTH(Incoming_Data[[#This Row],[Completed Day]]),1),"")</f>
        <v/>
      </c>
      <c r="T3284" s="6" t="str">
        <f>IFERROR(DATE(YEAR(Incoming_Data[[#This Row],[Confirmed Day]]),MONTH(Incoming_Data[[#This Row],[Confirmed Day]]),1),"")</f>
        <v/>
      </c>
      <c r="U3284" s="12">
        <f>IF(ISNUMBER(Incoming_Data[[#This Row],[Completed Day]]),1,0)</f>
        <v>0</v>
      </c>
      <c r="V3284" s="12">
        <f>IF(ISNUMBER(Incoming_Data[[#This Row],[Confirmed Day]]),1,0)</f>
        <v>0</v>
      </c>
    </row>
    <row r="3285" spans="2:22" x14ac:dyDescent="0.25">
      <c r="B3285" s="37" t="s">
        <v>12726</v>
      </c>
      <c r="C3285" s="37" t="s">
        <v>12727</v>
      </c>
      <c r="D3285" s="37" t="s">
        <v>12727</v>
      </c>
      <c r="E3285" s="37" t="s">
        <v>13382</v>
      </c>
      <c r="F3285" s="37" t="s">
        <v>12865</v>
      </c>
      <c r="G3285" s="36">
        <v>41341</v>
      </c>
      <c r="H3285" s="36">
        <v>41341</v>
      </c>
      <c r="I3285" s="12">
        <v>3</v>
      </c>
      <c r="J3285" s="12">
        <v>3</v>
      </c>
      <c r="K3285" s="12">
        <v>3</v>
      </c>
      <c r="L3285" s="37" t="s">
        <v>10596</v>
      </c>
      <c r="M3285" s="37" t="str">
        <f>VLOOKUP(LEFT(Incoming_Data[[#This Row],[Object ID]],1),Lookup[#All],2,FALSE)</f>
        <v>Incident</v>
      </c>
      <c r="N3285" s="36" t="str">
        <f>IFERROR(VLOOKUP(Incoming_Data[[#This Row],[Object ID]],SP_Data[#All],2,FALSE),"")</f>
        <v/>
      </c>
      <c r="O3285" s="36" t="str">
        <f>IFERROR(VLOOKUP(Incoming_Data[[#This Row],[Object ID]],Finalized_Data[#All],2,FALSE),"")</f>
        <v/>
      </c>
      <c r="P32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5" s="6">
        <f>IFERROR(DATE(YEAR(Incoming_Data[[#This Row],[Incoming Day]]),MONTH(Incoming_Data[[#This Row],[Incoming Day]]),1),"")</f>
        <v>41334</v>
      </c>
      <c r="R3285" s="3">
        <f>DATE(YEAR(Incoming_Data[[#This Row],[Incoming Day]]),1,1)</f>
        <v>41275</v>
      </c>
      <c r="S3285" s="6" t="str">
        <f>IFERROR(DATE(YEAR(Incoming_Data[[#This Row],[Completed Day]]),MONTH(Incoming_Data[[#This Row],[Completed Day]]),1),"")</f>
        <v/>
      </c>
      <c r="T3285" s="6" t="str">
        <f>IFERROR(DATE(YEAR(Incoming_Data[[#This Row],[Confirmed Day]]),MONTH(Incoming_Data[[#This Row],[Confirmed Day]]),1),"")</f>
        <v/>
      </c>
      <c r="U3285" s="12">
        <f>IF(ISNUMBER(Incoming_Data[[#This Row],[Completed Day]]),1,0)</f>
        <v>0</v>
      </c>
      <c r="V3285" s="12">
        <f>IF(ISNUMBER(Incoming_Data[[#This Row],[Confirmed Day]]),1,0)</f>
        <v>0</v>
      </c>
    </row>
    <row r="3286" spans="2:22" x14ac:dyDescent="0.25">
      <c r="B3286" s="37" t="s">
        <v>12726</v>
      </c>
      <c r="C3286" s="37" t="s">
        <v>12727</v>
      </c>
      <c r="D3286" s="37" t="s">
        <v>12727</v>
      </c>
      <c r="E3286" s="37" t="s">
        <v>13383</v>
      </c>
      <c r="F3286" s="37" t="s">
        <v>12866</v>
      </c>
      <c r="G3286" s="36">
        <v>41296</v>
      </c>
      <c r="H3286" s="36">
        <v>41296</v>
      </c>
      <c r="I3286" s="12">
        <v>2</v>
      </c>
      <c r="J3286" s="12">
        <v>2</v>
      </c>
      <c r="K3286" s="12">
        <v>2</v>
      </c>
      <c r="L3286" s="37" t="s">
        <v>10596</v>
      </c>
      <c r="M3286" s="37" t="str">
        <f>VLOOKUP(LEFT(Incoming_Data[[#This Row],[Object ID]],1),Lookup[#All],2,FALSE)</f>
        <v>Incident</v>
      </c>
      <c r="N3286" s="36" t="str">
        <f>IFERROR(VLOOKUP(Incoming_Data[[#This Row],[Object ID]],SP_Data[#All],2,FALSE),"")</f>
        <v/>
      </c>
      <c r="O3286" s="36" t="str">
        <f>IFERROR(VLOOKUP(Incoming_Data[[#This Row],[Object ID]],Finalized_Data[#All],2,FALSE),"")</f>
        <v/>
      </c>
      <c r="P32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6" s="6">
        <f>IFERROR(DATE(YEAR(Incoming_Data[[#This Row],[Incoming Day]]),MONTH(Incoming_Data[[#This Row],[Incoming Day]]),1),"")</f>
        <v>41275</v>
      </c>
      <c r="R3286" s="3">
        <f>DATE(YEAR(Incoming_Data[[#This Row],[Incoming Day]]),1,1)</f>
        <v>41275</v>
      </c>
      <c r="S3286" s="6" t="str">
        <f>IFERROR(DATE(YEAR(Incoming_Data[[#This Row],[Completed Day]]),MONTH(Incoming_Data[[#This Row],[Completed Day]]),1),"")</f>
        <v/>
      </c>
      <c r="T3286" s="6" t="str">
        <f>IFERROR(DATE(YEAR(Incoming_Data[[#This Row],[Confirmed Day]]),MONTH(Incoming_Data[[#This Row],[Confirmed Day]]),1),"")</f>
        <v/>
      </c>
      <c r="U3286" s="12">
        <f>IF(ISNUMBER(Incoming_Data[[#This Row],[Completed Day]]),1,0)</f>
        <v>0</v>
      </c>
      <c r="V3286" s="12">
        <f>IF(ISNUMBER(Incoming_Data[[#This Row],[Confirmed Day]]),1,0)</f>
        <v>0</v>
      </c>
    </row>
    <row r="3287" spans="2:22" x14ac:dyDescent="0.25">
      <c r="B3287" s="37" t="s">
        <v>12726</v>
      </c>
      <c r="C3287" s="37" t="s">
        <v>12727</v>
      </c>
      <c r="D3287" s="37" t="s">
        <v>12727</v>
      </c>
      <c r="E3287" s="37" t="s">
        <v>13384</v>
      </c>
      <c r="F3287" s="37" t="s">
        <v>12867</v>
      </c>
      <c r="G3287" s="36">
        <v>41346</v>
      </c>
      <c r="H3287" s="36">
        <v>41346</v>
      </c>
      <c r="I3287" s="12">
        <v>3</v>
      </c>
      <c r="J3287" s="12">
        <v>3</v>
      </c>
      <c r="K3287" s="12">
        <v>3</v>
      </c>
      <c r="L3287" s="37" t="s">
        <v>10596</v>
      </c>
      <c r="M3287" s="37" t="str">
        <f>VLOOKUP(LEFT(Incoming_Data[[#This Row],[Object ID]],1),Lookup[#All],2,FALSE)</f>
        <v>Incident</v>
      </c>
      <c r="N3287" s="36" t="str">
        <f>IFERROR(VLOOKUP(Incoming_Data[[#This Row],[Object ID]],SP_Data[#All],2,FALSE),"")</f>
        <v/>
      </c>
      <c r="O3287" s="36" t="str">
        <f>IFERROR(VLOOKUP(Incoming_Data[[#This Row],[Object ID]],Finalized_Data[#All],2,FALSE),"")</f>
        <v/>
      </c>
      <c r="P32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7" s="6">
        <f>IFERROR(DATE(YEAR(Incoming_Data[[#This Row],[Incoming Day]]),MONTH(Incoming_Data[[#This Row],[Incoming Day]]),1),"")</f>
        <v>41334</v>
      </c>
      <c r="R3287" s="3">
        <f>DATE(YEAR(Incoming_Data[[#This Row],[Incoming Day]]),1,1)</f>
        <v>41275</v>
      </c>
      <c r="S3287" s="6" t="str">
        <f>IFERROR(DATE(YEAR(Incoming_Data[[#This Row],[Completed Day]]),MONTH(Incoming_Data[[#This Row],[Completed Day]]),1),"")</f>
        <v/>
      </c>
      <c r="T3287" s="6" t="str">
        <f>IFERROR(DATE(YEAR(Incoming_Data[[#This Row],[Confirmed Day]]),MONTH(Incoming_Data[[#This Row],[Confirmed Day]]),1),"")</f>
        <v/>
      </c>
      <c r="U3287" s="12">
        <f>IF(ISNUMBER(Incoming_Data[[#This Row],[Completed Day]]),1,0)</f>
        <v>0</v>
      </c>
      <c r="V3287" s="12">
        <f>IF(ISNUMBER(Incoming_Data[[#This Row],[Confirmed Day]]),1,0)</f>
        <v>0</v>
      </c>
    </row>
    <row r="3288" spans="2:22" x14ac:dyDescent="0.25">
      <c r="B3288" s="37" t="s">
        <v>12726</v>
      </c>
      <c r="C3288" s="37" t="s">
        <v>12727</v>
      </c>
      <c r="D3288" s="37" t="s">
        <v>12727</v>
      </c>
      <c r="E3288" s="37" t="s">
        <v>13385</v>
      </c>
      <c r="F3288" s="37" t="s">
        <v>12868</v>
      </c>
      <c r="G3288" s="36">
        <v>41351</v>
      </c>
      <c r="H3288" s="36">
        <v>41351</v>
      </c>
      <c r="I3288" s="12">
        <v>1</v>
      </c>
      <c r="J3288" s="12">
        <v>2</v>
      </c>
      <c r="K3288" s="12">
        <v>2</v>
      </c>
      <c r="L3288" s="37" t="s">
        <v>10596</v>
      </c>
      <c r="M3288" s="37" t="str">
        <f>VLOOKUP(LEFT(Incoming_Data[[#This Row],[Object ID]],1),Lookup[#All],2,FALSE)</f>
        <v>Incident</v>
      </c>
      <c r="N3288" s="36" t="str">
        <f>IFERROR(VLOOKUP(Incoming_Data[[#This Row],[Object ID]],SP_Data[#All],2,FALSE),"")</f>
        <v/>
      </c>
      <c r="O3288" s="36" t="str">
        <f>IFERROR(VLOOKUP(Incoming_Data[[#This Row],[Object ID]],Finalized_Data[#All],2,FALSE),"")</f>
        <v/>
      </c>
      <c r="P32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8" s="6">
        <f>IFERROR(DATE(YEAR(Incoming_Data[[#This Row],[Incoming Day]]),MONTH(Incoming_Data[[#This Row],[Incoming Day]]),1),"")</f>
        <v>41334</v>
      </c>
      <c r="R3288" s="3">
        <f>DATE(YEAR(Incoming_Data[[#This Row],[Incoming Day]]),1,1)</f>
        <v>41275</v>
      </c>
      <c r="S3288" s="6" t="str">
        <f>IFERROR(DATE(YEAR(Incoming_Data[[#This Row],[Completed Day]]),MONTH(Incoming_Data[[#This Row],[Completed Day]]),1),"")</f>
        <v/>
      </c>
      <c r="T3288" s="6" t="str">
        <f>IFERROR(DATE(YEAR(Incoming_Data[[#This Row],[Confirmed Day]]),MONTH(Incoming_Data[[#This Row],[Confirmed Day]]),1),"")</f>
        <v/>
      </c>
      <c r="U3288" s="12">
        <f>IF(ISNUMBER(Incoming_Data[[#This Row],[Completed Day]]),1,0)</f>
        <v>0</v>
      </c>
      <c r="V3288" s="12">
        <f>IF(ISNUMBER(Incoming_Data[[#This Row],[Confirmed Day]]),1,0)</f>
        <v>0</v>
      </c>
    </row>
    <row r="3289" spans="2:22" x14ac:dyDescent="0.25">
      <c r="B3289" s="37" t="s">
        <v>12726</v>
      </c>
      <c r="C3289" s="37" t="s">
        <v>12727</v>
      </c>
      <c r="D3289" s="37" t="s">
        <v>12727</v>
      </c>
      <c r="E3289" s="37" t="s">
        <v>13386</v>
      </c>
      <c r="F3289" s="37" t="s">
        <v>12869</v>
      </c>
      <c r="G3289" s="36">
        <v>41351</v>
      </c>
      <c r="H3289" s="36">
        <v>41351</v>
      </c>
      <c r="I3289" s="12">
        <v>2</v>
      </c>
      <c r="J3289" s="12">
        <v>2</v>
      </c>
      <c r="K3289" s="12">
        <v>2</v>
      </c>
      <c r="L3289" s="37" t="s">
        <v>10596</v>
      </c>
      <c r="M3289" s="37" t="str">
        <f>VLOOKUP(LEFT(Incoming_Data[[#This Row],[Object ID]],1),Lookup[#All],2,FALSE)</f>
        <v>Incident</v>
      </c>
      <c r="N3289" s="36" t="str">
        <f>IFERROR(VLOOKUP(Incoming_Data[[#This Row],[Object ID]],SP_Data[#All],2,FALSE),"")</f>
        <v/>
      </c>
      <c r="O3289" s="36" t="str">
        <f>IFERROR(VLOOKUP(Incoming_Data[[#This Row],[Object ID]],Finalized_Data[#All],2,FALSE),"")</f>
        <v/>
      </c>
      <c r="P32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89" s="6">
        <f>IFERROR(DATE(YEAR(Incoming_Data[[#This Row],[Incoming Day]]),MONTH(Incoming_Data[[#This Row],[Incoming Day]]),1),"")</f>
        <v>41334</v>
      </c>
      <c r="R3289" s="3">
        <f>DATE(YEAR(Incoming_Data[[#This Row],[Incoming Day]]),1,1)</f>
        <v>41275</v>
      </c>
      <c r="S3289" s="6" t="str">
        <f>IFERROR(DATE(YEAR(Incoming_Data[[#This Row],[Completed Day]]),MONTH(Incoming_Data[[#This Row],[Completed Day]]),1),"")</f>
        <v/>
      </c>
      <c r="T3289" s="6" t="str">
        <f>IFERROR(DATE(YEAR(Incoming_Data[[#This Row],[Confirmed Day]]),MONTH(Incoming_Data[[#This Row],[Confirmed Day]]),1),"")</f>
        <v/>
      </c>
      <c r="U3289" s="12">
        <f>IF(ISNUMBER(Incoming_Data[[#This Row],[Completed Day]]),1,0)</f>
        <v>0</v>
      </c>
      <c r="V3289" s="12">
        <f>IF(ISNUMBER(Incoming_Data[[#This Row],[Confirmed Day]]),1,0)</f>
        <v>0</v>
      </c>
    </row>
    <row r="3290" spans="2:22" x14ac:dyDescent="0.25">
      <c r="B3290" s="37" t="s">
        <v>12726</v>
      </c>
      <c r="C3290" s="37" t="s">
        <v>12727</v>
      </c>
      <c r="D3290" s="37" t="s">
        <v>12727</v>
      </c>
      <c r="E3290" s="37" t="s">
        <v>13387</v>
      </c>
      <c r="F3290" s="37" t="s">
        <v>12870</v>
      </c>
      <c r="G3290" s="36">
        <v>41351</v>
      </c>
      <c r="H3290" s="36">
        <v>41351</v>
      </c>
      <c r="I3290" s="12">
        <v>1</v>
      </c>
      <c r="J3290" s="12">
        <v>3</v>
      </c>
      <c r="K3290" s="12">
        <v>3</v>
      </c>
      <c r="L3290" s="37" t="s">
        <v>10596</v>
      </c>
      <c r="M3290" s="37" t="str">
        <f>VLOOKUP(LEFT(Incoming_Data[[#This Row],[Object ID]],1),Lookup[#All],2,FALSE)</f>
        <v>Incident</v>
      </c>
      <c r="N3290" s="36" t="str">
        <f>IFERROR(VLOOKUP(Incoming_Data[[#This Row],[Object ID]],SP_Data[#All],2,FALSE),"")</f>
        <v/>
      </c>
      <c r="O3290" s="36" t="str">
        <f>IFERROR(VLOOKUP(Incoming_Data[[#This Row],[Object ID]],Finalized_Data[#All],2,FALSE),"")</f>
        <v/>
      </c>
      <c r="P32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0" s="6">
        <f>IFERROR(DATE(YEAR(Incoming_Data[[#This Row],[Incoming Day]]),MONTH(Incoming_Data[[#This Row],[Incoming Day]]),1),"")</f>
        <v>41334</v>
      </c>
      <c r="R3290" s="3">
        <f>DATE(YEAR(Incoming_Data[[#This Row],[Incoming Day]]),1,1)</f>
        <v>41275</v>
      </c>
      <c r="S3290" s="6" t="str">
        <f>IFERROR(DATE(YEAR(Incoming_Data[[#This Row],[Completed Day]]),MONTH(Incoming_Data[[#This Row],[Completed Day]]),1),"")</f>
        <v/>
      </c>
      <c r="T3290" s="6" t="str">
        <f>IFERROR(DATE(YEAR(Incoming_Data[[#This Row],[Confirmed Day]]),MONTH(Incoming_Data[[#This Row],[Confirmed Day]]),1),"")</f>
        <v/>
      </c>
      <c r="U3290" s="12">
        <f>IF(ISNUMBER(Incoming_Data[[#This Row],[Completed Day]]),1,0)</f>
        <v>0</v>
      </c>
      <c r="V3290" s="12">
        <f>IF(ISNUMBER(Incoming_Data[[#This Row],[Confirmed Day]]),1,0)</f>
        <v>0</v>
      </c>
    </row>
    <row r="3291" spans="2:22" x14ac:dyDescent="0.25">
      <c r="B3291" s="37" t="s">
        <v>12726</v>
      </c>
      <c r="C3291" s="37" t="s">
        <v>12727</v>
      </c>
      <c r="D3291" s="37" t="s">
        <v>12727</v>
      </c>
      <c r="E3291" s="37" t="s">
        <v>13388</v>
      </c>
      <c r="F3291" s="37" t="s">
        <v>12871</v>
      </c>
      <c r="G3291" s="36">
        <v>41352</v>
      </c>
      <c r="H3291" s="36">
        <v>41352</v>
      </c>
      <c r="I3291" s="12">
        <v>3</v>
      </c>
      <c r="J3291" s="12">
        <v>3</v>
      </c>
      <c r="K3291" s="12">
        <v>3</v>
      </c>
      <c r="L3291" s="37" t="s">
        <v>10596</v>
      </c>
      <c r="M3291" s="37" t="str">
        <f>VLOOKUP(LEFT(Incoming_Data[[#This Row],[Object ID]],1),Lookup[#All],2,FALSE)</f>
        <v>Incident</v>
      </c>
      <c r="N3291" s="36" t="str">
        <f>IFERROR(VLOOKUP(Incoming_Data[[#This Row],[Object ID]],SP_Data[#All],2,FALSE),"")</f>
        <v/>
      </c>
      <c r="O3291" s="36" t="str">
        <f>IFERROR(VLOOKUP(Incoming_Data[[#This Row],[Object ID]],Finalized_Data[#All],2,FALSE),"")</f>
        <v/>
      </c>
      <c r="P32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1" s="6">
        <f>IFERROR(DATE(YEAR(Incoming_Data[[#This Row],[Incoming Day]]),MONTH(Incoming_Data[[#This Row],[Incoming Day]]),1),"")</f>
        <v>41334</v>
      </c>
      <c r="R3291" s="3">
        <f>DATE(YEAR(Incoming_Data[[#This Row],[Incoming Day]]),1,1)</f>
        <v>41275</v>
      </c>
      <c r="S3291" s="6" t="str">
        <f>IFERROR(DATE(YEAR(Incoming_Data[[#This Row],[Completed Day]]),MONTH(Incoming_Data[[#This Row],[Completed Day]]),1),"")</f>
        <v/>
      </c>
      <c r="T3291" s="6" t="str">
        <f>IFERROR(DATE(YEAR(Incoming_Data[[#This Row],[Confirmed Day]]),MONTH(Incoming_Data[[#This Row],[Confirmed Day]]),1),"")</f>
        <v/>
      </c>
      <c r="U3291" s="12">
        <f>IF(ISNUMBER(Incoming_Data[[#This Row],[Completed Day]]),1,0)</f>
        <v>0</v>
      </c>
      <c r="V3291" s="12">
        <f>IF(ISNUMBER(Incoming_Data[[#This Row],[Confirmed Day]]),1,0)</f>
        <v>0</v>
      </c>
    </row>
    <row r="3292" spans="2:22" x14ac:dyDescent="0.25">
      <c r="B3292" s="37" t="s">
        <v>12726</v>
      </c>
      <c r="C3292" s="37" t="s">
        <v>12727</v>
      </c>
      <c r="D3292" s="37" t="s">
        <v>12727</v>
      </c>
      <c r="E3292" s="37" t="s">
        <v>13389</v>
      </c>
      <c r="F3292" s="37" t="s">
        <v>12872</v>
      </c>
      <c r="G3292" s="36">
        <v>41241</v>
      </c>
      <c r="H3292" s="36">
        <v>41241</v>
      </c>
      <c r="I3292" s="12">
        <v>3</v>
      </c>
      <c r="J3292" s="12">
        <v>3</v>
      </c>
      <c r="K3292" s="12">
        <v>3</v>
      </c>
      <c r="L3292" s="37" t="s">
        <v>10596</v>
      </c>
      <c r="M3292" s="37" t="str">
        <f>VLOOKUP(LEFT(Incoming_Data[[#This Row],[Object ID]],1),Lookup[#All],2,FALSE)</f>
        <v>Incident</v>
      </c>
      <c r="N3292" s="36" t="str">
        <f>IFERROR(VLOOKUP(Incoming_Data[[#This Row],[Object ID]],SP_Data[#All],2,FALSE),"")</f>
        <v/>
      </c>
      <c r="O3292" s="36" t="str">
        <f>IFERROR(VLOOKUP(Incoming_Data[[#This Row],[Object ID]],Finalized_Data[#All],2,FALSE),"")</f>
        <v/>
      </c>
      <c r="P32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2" s="6">
        <f>IFERROR(DATE(YEAR(Incoming_Data[[#This Row],[Incoming Day]]),MONTH(Incoming_Data[[#This Row],[Incoming Day]]),1),"")</f>
        <v>41214</v>
      </c>
      <c r="R3292" s="3">
        <f>DATE(YEAR(Incoming_Data[[#This Row],[Incoming Day]]),1,1)</f>
        <v>40909</v>
      </c>
      <c r="S3292" s="6" t="str">
        <f>IFERROR(DATE(YEAR(Incoming_Data[[#This Row],[Completed Day]]),MONTH(Incoming_Data[[#This Row],[Completed Day]]),1),"")</f>
        <v/>
      </c>
      <c r="T3292" s="6" t="str">
        <f>IFERROR(DATE(YEAR(Incoming_Data[[#This Row],[Confirmed Day]]),MONTH(Incoming_Data[[#This Row],[Confirmed Day]]),1),"")</f>
        <v/>
      </c>
      <c r="U3292" s="12">
        <f>IF(ISNUMBER(Incoming_Data[[#This Row],[Completed Day]]),1,0)</f>
        <v>0</v>
      </c>
      <c r="V3292" s="12">
        <f>IF(ISNUMBER(Incoming_Data[[#This Row],[Confirmed Day]]),1,0)</f>
        <v>0</v>
      </c>
    </row>
    <row r="3293" spans="2:22" x14ac:dyDescent="0.25">
      <c r="B3293" s="37" t="s">
        <v>12726</v>
      </c>
      <c r="C3293" s="37" t="s">
        <v>12727</v>
      </c>
      <c r="D3293" s="37" t="s">
        <v>12727</v>
      </c>
      <c r="E3293" s="37" t="s">
        <v>13390</v>
      </c>
      <c r="F3293" s="37" t="s">
        <v>12873</v>
      </c>
      <c r="G3293" s="36">
        <v>41347</v>
      </c>
      <c r="H3293" s="36">
        <v>41347</v>
      </c>
      <c r="I3293" s="12">
        <v>2</v>
      </c>
      <c r="J3293" s="12">
        <v>3</v>
      </c>
      <c r="K3293" s="12">
        <v>4</v>
      </c>
      <c r="L3293" s="37" t="s">
        <v>10596</v>
      </c>
      <c r="M3293" s="37" t="str">
        <f>VLOOKUP(LEFT(Incoming_Data[[#This Row],[Object ID]],1),Lookup[#All],2,FALSE)</f>
        <v>Incident</v>
      </c>
      <c r="N3293" s="36" t="str">
        <f>IFERROR(VLOOKUP(Incoming_Data[[#This Row],[Object ID]],SP_Data[#All],2,FALSE),"")</f>
        <v/>
      </c>
      <c r="O3293" s="36" t="str">
        <f>IFERROR(VLOOKUP(Incoming_Data[[#This Row],[Object ID]],Finalized_Data[#All],2,FALSE),"")</f>
        <v/>
      </c>
      <c r="P32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3" s="6">
        <f>IFERROR(DATE(YEAR(Incoming_Data[[#This Row],[Incoming Day]]),MONTH(Incoming_Data[[#This Row],[Incoming Day]]),1),"")</f>
        <v>41334</v>
      </c>
      <c r="R3293" s="3">
        <f>DATE(YEAR(Incoming_Data[[#This Row],[Incoming Day]]),1,1)</f>
        <v>41275</v>
      </c>
      <c r="S3293" s="6" t="str">
        <f>IFERROR(DATE(YEAR(Incoming_Data[[#This Row],[Completed Day]]),MONTH(Incoming_Data[[#This Row],[Completed Day]]),1),"")</f>
        <v/>
      </c>
      <c r="T3293" s="6" t="str">
        <f>IFERROR(DATE(YEAR(Incoming_Data[[#This Row],[Confirmed Day]]),MONTH(Incoming_Data[[#This Row],[Confirmed Day]]),1),"")</f>
        <v/>
      </c>
      <c r="U3293" s="12">
        <f>IF(ISNUMBER(Incoming_Data[[#This Row],[Completed Day]]),1,0)</f>
        <v>0</v>
      </c>
      <c r="V3293" s="12">
        <f>IF(ISNUMBER(Incoming_Data[[#This Row],[Confirmed Day]]),1,0)</f>
        <v>0</v>
      </c>
    </row>
    <row r="3294" spans="2:22" x14ac:dyDescent="0.25">
      <c r="B3294" s="37" t="s">
        <v>12726</v>
      </c>
      <c r="C3294" s="37" t="s">
        <v>12727</v>
      </c>
      <c r="D3294" s="37" t="s">
        <v>12727</v>
      </c>
      <c r="E3294" s="37" t="s">
        <v>13391</v>
      </c>
      <c r="F3294" s="37" t="s">
        <v>12874</v>
      </c>
      <c r="G3294" s="36">
        <v>41352</v>
      </c>
      <c r="H3294" s="36">
        <v>41352</v>
      </c>
      <c r="I3294" s="12">
        <v>3</v>
      </c>
      <c r="J3294" s="12">
        <v>3</v>
      </c>
      <c r="K3294" s="12">
        <v>3</v>
      </c>
      <c r="L3294" s="37" t="s">
        <v>10596</v>
      </c>
      <c r="M3294" s="37" t="str">
        <f>VLOOKUP(LEFT(Incoming_Data[[#This Row],[Object ID]],1),Lookup[#All],2,FALSE)</f>
        <v>Incident</v>
      </c>
      <c r="N3294" s="36" t="str">
        <f>IFERROR(VLOOKUP(Incoming_Data[[#This Row],[Object ID]],SP_Data[#All],2,FALSE),"")</f>
        <v/>
      </c>
      <c r="O3294" s="36" t="str">
        <f>IFERROR(VLOOKUP(Incoming_Data[[#This Row],[Object ID]],Finalized_Data[#All],2,FALSE),"")</f>
        <v/>
      </c>
      <c r="P32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4" s="6">
        <f>IFERROR(DATE(YEAR(Incoming_Data[[#This Row],[Incoming Day]]),MONTH(Incoming_Data[[#This Row],[Incoming Day]]),1),"")</f>
        <v>41334</v>
      </c>
      <c r="R3294" s="3">
        <f>DATE(YEAR(Incoming_Data[[#This Row],[Incoming Day]]),1,1)</f>
        <v>41275</v>
      </c>
      <c r="S3294" s="6" t="str">
        <f>IFERROR(DATE(YEAR(Incoming_Data[[#This Row],[Completed Day]]),MONTH(Incoming_Data[[#This Row],[Completed Day]]),1),"")</f>
        <v/>
      </c>
      <c r="T3294" s="6" t="str">
        <f>IFERROR(DATE(YEAR(Incoming_Data[[#This Row],[Confirmed Day]]),MONTH(Incoming_Data[[#This Row],[Confirmed Day]]),1),"")</f>
        <v/>
      </c>
      <c r="U3294" s="12">
        <f>IF(ISNUMBER(Incoming_Data[[#This Row],[Completed Day]]),1,0)</f>
        <v>0</v>
      </c>
      <c r="V3294" s="12">
        <f>IF(ISNUMBER(Incoming_Data[[#This Row],[Confirmed Day]]),1,0)</f>
        <v>0</v>
      </c>
    </row>
    <row r="3295" spans="2:22" x14ac:dyDescent="0.25">
      <c r="B3295" s="37" t="s">
        <v>12726</v>
      </c>
      <c r="C3295" s="37" t="s">
        <v>12727</v>
      </c>
      <c r="D3295" s="37" t="s">
        <v>12727</v>
      </c>
      <c r="E3295" s="37" t="s">
        <v>13392</v>
      </c>
      <c r="F3295" s="37" t="s">
        <v>12875</v>
      </c>
      <c r="G3295" s="36">
        <v>41261</v>
      </c>
      <c r="H3295" s="36">
        <v>41261</v>
      </c>
      <c r="I3295" s="12">
        <v>2</v>
      </c>
      <c r="J3295" s="12">
        <v>2</v>
      </c>
      <c r="K3295" s="12">
        <v>2</v>
      </c>
      <c r="L3295" s="37" t="s">
        <v>10596</v>
      </c>
      <c r="M3295" s="37" t="str">
        <f>VLOOKUP(LEFT(Incoming_Data[[#This Row],[Object ID]],1),Lookup[#All],2,FALSE)</f>
        <v>Incident</v>
      </c>
      <c r="N3295" s="36" t="str">
        <f>IFERROR(VLOOKUP(Incoming_Data[[#This Row],[Object ID]],SP_Data[#All],2,FALSE),"")</f>
        <v/>
      </c>
      <c r="O3295" s="36" t="str">
        <f>IFERROR(VLOOKUP(Incoming_Data[[#This Row],[Object ID]],Finalized_Data[#All],2,FALSE),"")</f>
        <v/>
      </c>
      <c r="P32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5" s="6">
        <f>IFERROR(DATE(YEAR(Incoming_Data[[#This Row],[Incoming Day]]),MONTH(Incoming_Data[[#This Row],[Incoming Day]]),1),"")</f>
        <v>41244</v>
      </c>
      <c r="R3295" s="3">
        <f>DATE(YEAR(Incoming_Data[[#This Row],[Incoming Day]]),1,1)</f>
        <v>40909</v>
      </c>
      <c r="S3295" s="6" t="str">
        <f>IFERROR(DATE(YEAR(Incoming_Data[[#This Row],[Completed Day]]),MONTH(Incoming_Data[[#This Row],[Completed Day]]),1),"")</f>
        <v/>
      </c>
      <c r="T3295" s="6" t="str">
        <f>IFERROR(DATE(YEAR(Incoming_Data[[#This Row],[Confirmed Day]]),MONTH(Incoming_Data[[#This Row],[Confirmed Day]]),1),"")</f>
        <v/>
      </c>
      <c r="U3295" s="12">
        <f>IF(ISNUMBER(Incoming_Data[[#This Row],[Completed Day]]),1,0)</f>
        <v>0</v>
      </c>
      <c r="V3295" s="12">
        <f>IF(ISNUMBER(Incoming_Data[[#This Row],[Confirmed Day]]),1,0)</f>
        <v>0</v>
      </c>
    </row>
    <row r="3296" spans="2:22" x14ac:dyDescent="0.25">
      <c r="B3296" s="37" t="s">
        <v>12726</v>
      </c>
      <c r="C3296" s="37" t="s">
        <v>12727</v>
      </c>
      <c r="D3296" s="37" t="s">
        <v>12727</v>
      </c>
      <c r="E3296" s="37" t="s">
        <v>13393</v>
      </c>
      <c r="F3296" s="37" t="s">
        <v>12876</v>
      </c>
      <c r="G3296" s="36">
        <v>41351</v>
      </c>
      <c r="H3296" s="36">
        <v>41351</v>
      </c>
      <c r="I3296" s="12">
        <v>3</v>
      </c>
      <c r="J3296" s="12">
        <v>3</v>
      </c>
      <c r="K3296" s="12">
        <v>3</v>
      </c>
      <c r="L3296" s="37" t="s">
        <v>10596</v>
      </c>
      <c r="M3296" s="37" t="str">
        <f>VLOOKUP(LEFT(Incoming_Data[[#This Row],[Object ID]],1),Lookup[#All],2,FALSE)</f>
        <v>Incident</v>
      </c>
      <c r="N3296" s="36" t="str">
        <f>IFERROR(VLOOKUP(Incoming_Data[[#This Row],[Object ID]],SP_Data[#All],2,FALSE),"")</f>
        <v/>
      </c>
      <c r="O3296" s="36" t="str">
        <f>IFERROR(VLOOKUP(Incoming_Data[[#This Row],[Object ID]],Finalized_Data[#All],2,FALSE),"")</f>
        <v/>
      </c>
      <c r="P32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6" s="6">
        <f>IFERROR(DATE(YEAR(Incoming_Data[[#This Row],[Incoming Day]]),MONTH(Incoming_Data[[#This Row],[Incoming Day]]),1),"")</f>
        <v>41334</v>
      </c>
      <c r="R3296" s="3">
        <f>DATE(YEAR(Incoming_Data[[#This Row],[Incoming Day]]),1,1)</f>
        <v>41275</v>
      </c>
      <c r="S3296" s="6" t="str">
        <f>IFERROR(DATE(YEAR(Incoming_Data[[#This Row],[Completed Day]]),MONTH(Incoming_Data[[#This Row],[Completed Day]]),1),"")</f>
        <v/>
      </c>
      <c r="T3296" s="6" t="str">
        <f>IFERROR(DATE(YEAR(Incoming_Data[[#This Row],[Confirmed Day]]),MONTH(Incoming_Data[[#This Row],[Confirmed Day]]),1),"")</f>
        <v/>
      </c>
      <c r="U3296" s="12">
        <f>IF(ISNUMBER(Incoming_Data[[#This Row],[Completed Day]]),1,0)</f>
        <v>0</v>
      </c>
      <c r="V3296" s="12">
        <f>IF(ISNUMBER(Incoming_Data[[#This Row],[Confirmed Day]]),1,0)</f>
        <v>0</v>
      </c>
    </row>
    <row r="3297" spans="2:22" x14ac:dyDescent="0.25">
      <c r="B3297" s="37" t="s">
        <v>12726</v>
      </c>
      <c r="C3297" s="37" t="s">
        <v>12727</v>
      </c>
      <c r="D3297" s="37" t="s">
        <v>12727</v>
      </c>
      <c r="E3297" s="37" t="s">
        <v>13394</v>
      </c>
      <c r="F3297" s="37" t="s">
        <v>12877</v>
      </c>
      <c r="G3297" s="36">
        <v>41351</v>
      </c>
      <c r="H3297" s="36">
        <v>41351</v>
      </c>
      <c r="I3297" s="12">
        <v>3</v>
      </c>
      <c r="J3297" s="12">
        <v>3</v>
      </c>
      <c r="K3297" s="12">
        <v>3</v>
      </c>
      <c r="L3297" s="37" t="s">
        <v>10596</v>
      </c>
      <c r="M3297" s="37" t="str">
        <f>VLOOKUP(LEFT(Incoming_Data[[#This Row],[Object ID]],1),Lookup[#All],2,FALSE)</f>
        <v>Incident</v>
      </c>
      <c r="N3297" s="36" t="str">
        <f>IFERROR(VLOOKUP(Incoming_Data[[#This Row],[Object ID]],SP_Data[#All],2,FALSE),"")</f>
        <v/>
      </c>
      <c r="O3297" s="36" t="str">
        <f>IFERROR(VLOOKUP(Incoming_Data[[#This Row],[Object ID]],Finalized_Data[#All],2,FALSE),"")</f>
        <v/>
      </c>
      <c r="P32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7" s="6">
        <f>IFERROR(DATE(YEAR(Incoming_Data[[#This Row],[Incoming Day]]),MONTH(Incoming_Data[[#This Row],[Incoming Day]]),1),"")</f>
        <v>41334</v>
      </c>
      <c r="R3297" s="3">
        <f>DATE(YEAR(Incoming_Data[[#This Row],[Incoming Day]]),1,1)</f>
        <v>41275</v>
      </c>
      <c r="S3297" s="6" t="str">
        <f>IFERROR(DATE(YEAR(Incoming_Data[[#This Row],[Completed Day]]),MONTH(Incoming_Data[[#This Row],[Completed Day]]),1),"")</f>
        <v/>
      </c>
      <c r="T3297" s="6" t="str">
        <f>IFERROR(DATE(YEAR(Incoming_Data[[#This Row],[Confirmed Day]]),MONTH(Incoming_Data[[#This Row],[Confirmed Day]]),1),"")</f>
        <v/>
      </c>
      <c r="U3297" s="12">
        <f>IF(ISNUMBER(Incoming_Data[[#This Row],[Completed Day]]),1,0)</f>
        <v>0</v>
      </c>
      <c r="V3297" s="12">
        <f>IF(ISNUMBER(Incoming_Data[[#This Row],[Confirmed Day]]),1,0)</f>
        <v>0</v>
      </c>
    </row>
    <row r="3298" spans="2:22" x14ac:dyDescent="0.25">
      <c r="B3298" s="37" t="s">
        <v>12726</v>
      </c>
      <c r="C3298" s="37" t="s">
        <v>12727</v>
      </c>
      <c r="D3298" s="37" t="s">
        <v>12727</v>
      </c>
      <c r="E3298" s="37" t="s">
        <v>13395</v>
      </c>
      <c r="F3298" s="37" t="s">
        <v>12878</v>
      </c>
      <c r="G3298" s="36">
        <v>41352</v>
      </c>
      <c r="H3298" s="36">
        <v>41352</v>
      </c>
      <c r="I3298" s="12">
        <v>3</v>
      </c>
      <c r="J3298" s="12">
        <v>3</v>
      </c>
      <c r="K3298" s="12">
        <v>3</v>
      </c>
      <c r="L3298" s="37" t="s">
        <v>10596</v>
      </c>
      <c r="M3298" s="37" t="str">
        <f>VLOOKUP(LEFT(Incoming_Data[[#This Row],[Object ID]],1),Lookup[#All],2,FALSE)</f>
        <v>Incident</v>
      </c>
      <c r="N3298" s="36" t="str">
        <f>IFERROR(VLOOKUP(Incoming_Data[[#This Row],[Object ID]],SP_Data[#All],2,FALSE),"")</f>
        <v/>
      </c>
      <c r="O3298" s="36" t="str">
        <f>IFERROR(VLOOKUP(Incoming_Data[[#This Row],[Object ID]],Finalized_Data[#All],2,FALSE),"")</f>
        <v/>
      </c>
      <c r="P32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8" s="6">
        <f>IFERROR(DATE(YEAR(Incoming_Data[[#This Row],[Incoming Day]]),MONTH(Incoming_Data[[#This Row],[Incoming Day]]),1),"")</f>
        <v>41334</v>
      </c>
      <c r="R3298" s="3">
        <f>DATE(YEAR(Incoming_Data[[#This Row],[Incoming Day]]),1,1)</f>
        <v>41275</v>
      </c>
      <c r="S3298" s="6" t="str">
        <f>IFERROR(DATE(YEAR(Incoming_Data[[#This Row],[Completed Day]]),MONTH(Incoming_Data[[#This Row],[Completed Day]]),1),"")</f>
        <v/>
      </c>
      <c r="T3298" s="6" t="str">
        <f>IFERROR(DATE(YEAR(Incoming_Data[[#This Row],[Confirmed Day]]),MONTH(Incoming_Data[[#This Row],[Confirmed Day]]),1),"")</f>
        <v/>
      </c>
      <c r="U3298" s="12">
        <f>IF(ISNUMBER(Incoming_Data[[#This Row],[Completed Day]]),1,0)</f>
        <v>0</v>
      </c>
      <c r="V3298" s="12">
        <f>IF(ISNUMBER(Incoming_Data[[#This Row],[Confirmed Day]]),1,0)</f>
        <v>0</v>
      </c>
    </row>
    <row r="3299" spans="2:22" x14ac:dyDescent="0.25">
      <c r="B3299" s="37" t="s">
        <v>12726</v>
      </c>
      <c r="C3299" s="37" t="s">
        <v>12727</v>
      </c>
      <c r="D3299" s="37" t="s">
        <v>12727</v>
      </c>
      <c r="E3299" s="37" t="s">
        <v>13396</v>
      </c>
      <c r="F3299" s="37" t="s">
        <v>12879</v>
      </c>
      <c r="G3299" s="36">
        <v>41345</v>
      </c>
      <c r="H3299" s="36">
        <v>41345</v>
      </c>
      <c r="I3299" s="12">
        <v>2</v>
      </c>
      <c r="J3299" s="12">
        <v>3</v>
      </c>
      <c r="K3299" s="12">
        <v>3</v>
      </c>
      <c r="L3299" s="37" t="s">
        <v>10596</v>
      </c>
      <c r="M3299" s="37" t="str">
        <f>VLOOKUP(LEFT(Incoming_Data[[#This Row],[Object ID]],1),Lookup[#All],2,FALSE)</f>
        <v>Incident</v>
      </c>
      <c r="N3299" s="36" t="str">
        <f>IFERROR(VLOOKUP(Incoming_Data[[#This Row],[Object ID]],SP_Data[#All],2,FALSE),"")</f>
        <v/>
      </c>
      <c r="O3299" s="36" t="str">
        <f>IFERROR(VLOOKUP(Incoming_Data[[#This Row],[Object ID]],Finalized_Data[#All],2,FALSE),"")</f>
        <v/>
      </c>
      <c r="P32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299" s="6">
        <f>IFERROR(DATE(YEAR(Incoming_Data[[#This Row],[Incoming Day]]),MONTH(Incoming_Data[[#This Row],[Incoming Day]]),1),"")</f>
        <v>41334</v>
      </c>
      <c r="R3299" s="3">
        <f>DATE(YEAR(Incoming_Data[[#This Row],[Incoming Day]]),1,1)</f>
        <v>41275</v>
      </c>
      <c r="S3299" s="6" t="str">
        <f>IFERROR(DATE(YEAR(Incoming_Data[[#This Row],[Completed Day]]),MONTH(Incoming_Data[[#This Row],[Completed Day]]),1),"")</f>
        <v/>
      </c>
      <c r="T3299" s="6" t="str">
        <f>IFERROR(DATE(YEAR(Incoming_Data[[#This Row],[Confirmed Day]]),MONTH(Incoming_Data[[#This Row],[Confirmed Day]]),1),"")</f>
        <v/>
      </c>
      <c r="U3299" s="12">
        <f>IF(ISNUMBER(Incoming_Data[[#This Row],[Completed Day]]),1,0)</f>
        <v>0</v>
      </c>
      <c r="V3299" s="12">
        <f>IF(ISNUMBER(Incoming_Data[[#This Row],[Confirmed Day]]),1,0)</f>
        <v>0</v>
      </c>
    </row>
    <row r="3300" spans="2:22" x14ac:dyDescent="0.25">
      <c r="B3300" s="37" t="s">
        <v>12726</v>
      </c>
      <c r="C3300" s="37" t="s">
        <v>12727</v>
      </c>
      <c r="D3300" s="37" t="s">
        <v>12727</v>
      </c>
      <c r="E3300" s="37" t="s">
        <v>13397</v>
      </c>
      <c r="F3300" s="37" t="s">
        <v>12880</v>
      </c>
      <c r="G3300" s="36">
        <v>41352</v>
      </c>
      <c r="H3300" s="36">
        <v>41352</v>
      </c>
      <c r="I3300" s="12">
        <v>3</v>
      </c>
      <c r="J3300" s="12">
        <v>3</v>
      </c>
      <c r="K3300" s="12">
        <v>3</v>
      </c>
      <c r="L3300" s="37" t="s">
        <v>10596</v>
      </c>
      <c r="M3300" s="37" t="str">
        <f>VLOOKUP(LEFT(Incoming_Data[[#This Row],[Object ID]],1),Lookup[#All],2,FALSE)</f>
        <v>Incident</v>
      </c>
      <c r="N3300" s="36" t="str">
        <f>IFERROR(VLOOKUP(Incoming_Data[[#This Row],[Object ID]],SP_Data[#All],2,FALSE),"")</f>
        <v/>
      </c>
      <c r="O3300" s="36" t="str">
        <f>IFERROR(VLOOKUP(Incoming_Data[[#This Row],[Object ID]],Finalized_Data[#All],2,FALSE),"")</f>
        <v/>
      </c>
      <c r="P33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0" s="6">
        <f>IFERROR(DATE(YEAR(Incoming_Data[[#This Row],[Incoming Day]]),MONTH(Incoming_Data[[#This Row],[Incoming Day]]),1),"")</f>
        <v>41334</v>
      </c>
      <c r="R3300" s="3">
        <f>DATE(YEAR(Incoming_Data[[#This Row],[Incoming Day]]),1,1)</f>
        <v>41275</v>
      </c>
      <c r="S3300" s="6" t="str">
        <f>IFERROR(DATE(YEAR(Incoming_Data[[#This Row],[Completed Day]]),MONTH(Incoming_Data[[#This Row],[Completed Day]]),1),"")</f>
        <v/>
      </c>
      <c r="T3300" s="6" t="str">
        <f>IFERROR(DATE(YEAR(Incoming_Data[[#This Row],[Confirmed Day]]),MONTH(Incoming_Data[[#This Row],[Confirmed Day]]),1),"")</f>
        <v/>
      </c>
      <c r="U3300" s="12">
        <f>IF(ISNUMBER(Incoming_Data[[#This Row],[Completed Day]]),1,0)</f>
        <v>0</v>
      </c>
      <c r="V3300" s="12">
        <f>IF(ISNUMBER(Incoming_Data[[#This Row],[Confirmed Day]]),1,0)</f>
        <v>0</v>
      </c>
    </row>
    <row r="3301" spans="2:22" x14ac:dyDescent="0.25">
      <c r="B3301" s="37" t="s">
        <v>12726</v>
      </c>
      <c r="C3301" s="37" t="s">
        <v>12727</v>
      </c>
      <c r="D3301" s="37" t="s">
        <v>12727</v>
      </c>
      <c r="E3301" s="37" t="s">
        <v>13398</v>
      </c>
      <c r="F3301" s="37" t="s">
        <v>12881</v>
      </c>
      <c r="G3301" s="36">
        <v>41353</v>
      </c>
      <c r="H3301" s="36">
        <v>41353</v>
      </c>
      <c r="I3301" s="12">
        <v>3</v>
      </c>
      <c r="J3301" s="12">
        <v>3</v>
      </c>
      <c r="K3301" s="12">
        <v>3</v>
      </c>
      <c r="L3301" s="37" t="s">
        <v>10596</v>
      </c>
      <c r="M3301" s="37" t="str">
        <f>VLOOKUP(LEFT(Incoming_Data[[#This Row],[Object ID]],1),Lookup[#All],2,FALSE)</f>
        <v>Incident</v>
      </c>
      <c r="N3301" s="36" t="str">
        <f>IFERROR(VLOOKUP(Incoming_Data[[#This Row],[Object ID]],SP_Data[#All],2,FALSE),"")</f>
        <v/>
      </c>
      <c r="O3301" s="36" t="str">
        <f>IFERROR(VLOOKUP(Incoming_Data[[#This Row],[Object ID]],Finalized_Data[#All],2,FALSE),"")</f>
        <v/>
      </c>
      <c r="P33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1" s="6">
        <f>IFERROR(DATE(YEAR(Incoming_Data[[#This Row],[Incoming Day]]),MONTH(Incoming_Data[[#This Row],[Incoming Day]]),1),"")</f>
        <v>41334</v>
      </c>
      <c r="R3301" s="3">
        <f>DATE(YEAR(Incoming_Data[[#This Row],[Incoming Day]]),1,1)</f>
        <v>41275</v>
      </c>
      <c r="S3301" s="6" t="str">
        <f>IFERROR(DATE(YEAR(Incoming_Data[[#This Row],[Completed Day]]),MONTH(Incoming_Data[[#This Row],[Completed Day]]),1),"")</f>
        <v/>
      </c>
      <c r="T3301" s="6" t="str">
        <f>IFERROR(DATE(YEAR(Incoming_Data[[#This Row],[Confirmed Day]]),MONTH(Incoming_Data[[#This Row],[Confirmed Day]]),1),"")</f>
        <v/>
      </c>
      <c r="U3301" s="12">
        <f>IF(ISNUMBER(Incoming_Data[[#This Row],[Completed Day]]),1,0)</f>
        <v>0</v>
      </c>
      <c r="V3301" s="12">
        <f>IF(ISNUMBER(Incoming_Data[[#This Row],[Confirmed Day]]),1,0)</f>
        <v>0</v>
      </c>
    </row>
    <row r="3302" spans="2:22" x14ac:dyDescent="0.25">
      <c r="B3302" s="37" t="s">
        <v>12726</v>
      </c>
      <c r="C3302" s="37" t="s">
        <v>12727</v>
      </c>
      <c r="D3302" s="37" t="s">
        <v>12727</v>
      </c>
      <c r="E3302" s="37" t="s">
        <v>13399</v>
      </c>
      <c r="F3302" s="37" t="s">
        <v>12882</v>
      </c>
      <c r="G3302" s="36">
        <v>41353</v>
      </c>
      <c r="H3302" s="36">
        <v>41353</v>
      </c>
      <c r="I3302" s="12">
        <v>3</v>
      </c>
      <c r="J3302" s="12">
        <v>3</v>
      </c>
      <c r="K3302" s="12">
        <v>3</v>
      </c>
      <c r="L3302" s="37" t="s">
        <v>10596</v>
      </c>
      <c r="M3302" s="37" t="str">
        <f>VLOOKUP(LEFT(Incoming_Data[[#This Row],[Object ID]],1),Lookup[#All],2,FALSE)</f>
        <v>Incident</v>
      </c>
      <c r="N3302" s="36" t="str">
        <f>IFERROR(VLOOKUP(Incoming_Data[[#This Row],[Object ID]],SP_Data[#All],2,FALSE),"")</f>
        <v/>
      </c>
      <c r="O3302" s="36" t="str">
        <f>IFERROR(VLOOKUP(Incoming_Data[[#This Row],[Object ID]],Finalized_Data[#All],2,FALSE),"")</f>
        <v/>
      </c>
      <c r="P33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2" s="6">
        <f>IFERROR(DATE(YEAR(Incoming_Data[[#This Row],[Incoming Day]]),MONTH(Incoming_Data[[#This Row],[Incoming Day]]),1),"")</f>
        <v>41334</v>
      </c>
      <c r="R3302" s="3">
        <f>DATE(YEAR(Incoming_Data[[#This Row],[Incoming Day]]),1,1)</f>
        <v>41275</v>
      </c>
      <c r="S3302" s="6" t="str">
        <f>IFERROR(DATE(YEAR(Incoming_Data[[#This Row],[Completed Day]]),MONTH(Incoming_Data[[#This Row],[Completed Day]]),1),"")</f>
        <v/>
      </c>
      <c r="T3302" s="6" t="str">
        <f>IFERROR(DATE(YEAR(Incoming_Data[[#This Row],[Confirmed Day]]),MONTH(Incoming_Data[[#This Row],[Confirmed Day]]),1),"")</f>
        <v/>
      </c>
      <c r="U3302" s="12">
        <f>IF(ISNUMBER(Incoming_Data[[#This Row],[Completed Day]]),1,0)</f>
        <v>0</v>
      </c>
      <c r="V3302" s="12">
        <f>IF(ISNUMBER(Incoming_Data[[#This Row],[Confirmed Day]]),1,0)</f>
        <v>0</v>
      </c>
    </row>
    <row r="3303" spans="2:22" x14ac:dyDescent="0.25">
      <c r="B3303" s="37" t="s">
        <v>12726</v>
      </c>
      <c r="C3303" s="37" t="s">
        <v>12727</v>
      </c>
      <c r="D3303" s="37" t="s">
        <v>12727</v>
      </c>
      <c r="E3303" s="37" t="s">
        <v>13400</v>
      </c>
      <c r="F3303" s="37" t="s">
        <v>12883</v>
      </c>
      <c r="G3303" s="36">
        <v>41353</v>
      </c>
      <c r="H3303" s="36">
        <v>41353</v>
      </c>
      <c r="I3303" s="12">
        <v>3</v>
      </c>
      <c r="J3303" s="12">
        <v>3</v>
      </c>
      <c r="K3303" s="12">
        <v>3</v>
      </c>
      <c r="L3303" s="37" t="s">
        <v>10596</v>
      </c>
      <c r="M3303" s="37" t="str">
        <f>VLOOKUP(LEFT(Incoming_Data[[#This Row],[Object ID]],1),Lookup[#All],2,FALSE)</f>
        <v>Incident</v>
      </c>
      <c r="N3303" s="36" t="str">
        <f>IFERROR(VLOOKUP(Incoming_Data[[#This Row],[Object ID]],SP_Data[#All],2,FALSE),"")</f>
        <v/>
      </c>
      <c r="O3303" s="36" t="str">
        <f>IFERROR(VLOOKUP(Incoming_Data[[#This Row],[Object ID]],Finalized_Data[#All],2,FALSE),"")</f>
        <v/>
      </c>
      <c r="P33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3" s="6">
        <f>IFERROR(DATE(YEAR(Incoming_Data[[#This Row],[Incoming Day]]),MONTH(Incoming_Data[[#This Row],[Incoming Day]]),1),"")</f>
        <v>41334</v>
      </c>
      <c r="R3303" s="3">
        <f>DATE(YEAR(Incoming_Data[[#This Row],[Incoming Day]]),1,1)</f>
        <v>41275</v>
      </c>
      <c r="S3303" s="6" t="str">
        <f>IFERROR(DATE(YEAR(Incoming_Data[[#This Row],[Completed Day]]),MONTH(Incoming_Data[[#This Row],[Completed Day]]),1),"")</f>
        <v/>
      </c>
      <c r="T3303" s="6" t="str">
        <f>IFERROR(DATE(YEAR(Incoming_Data[[#This Row],[Confirmed Day]]),MONTH(Incoming_Data[[#This Row],[Confirmed Day]]),1),"")</f>
        <v/>
      </c>
      <c r="U3303" s="12">
        <f>IF(ISNUMBER(Incoming_Data[[#This Row],[Completed Day]]),1,0)</f>
        <v>0</v>
      </c>
      <c r="V3303" s="12">
        <f>IF(ISNUMBER(Incoming_Data[[#This Row],[Confirmed Day]]),1,0)</f>
        <v>0</v>
      </c>
    </row>
    <row r="3304" spans="2:22" x14ac:dyDescent="0.25">
      <c r="B3304" s="37" t="s">
        <v>12726</v>
      </c>
      <c r="C3304" s="37" t="s">
        <v>12727</v>
      </c>
      <c r="D3304" s="37" t="s">
        <v>12727</v>
      </c>
      <c r="E3304" s="37" t="s">
        <v>13401</v>
      </c>
      <c r="F3304" s="37" t="s">
        <v>12884</v>
      </c>
      <c r="G3304" s="36">
        <v>41354</v>
      </c>
      <c r="H3304" s="36">
        <v>41354</v>
      </c>
      <c r="I3304" s="12">
        <v>3</v>
      </c>
      <c r="J3304" s="12">
        <v>3</v>
      </c>
      <c r="K3304" s="12">
        <v>3</v>
      </c>
      <c r="L3304" s="37" t="s">
        <v>10596</v>
      </c>
      <c r="M3304" s="37" t="str">
        <f>VLOOKUP(LEFT(Incoming_Data[[#This Row],[Object ID]],1),Lookup[#All],2,FALSE)</f>
        <v>Incident</v>
      </c>
      <c r="N3304" s="36" t="str">
        <f>IFERROR(VLOOKUP(Incoming_Data[[#This Row],[Object ID]],SP_Data[#All],2,FALSE),"")</f>
        <v/>
      </c>
      <c r="O3304" s="36" t="str">
        <f>IFERROR(VLOOKUP(Incoming_Data[[#This Row],[Object ID]],Finalized_Data[#All],2,FALSE),"")</f>
        <v/>
      </c>
      <c r="P33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4" s="6">
        <f>IFERROR(DATE(YEAR(Incoming_Data[[#This Row],[Incoming Day]]),MONTH(Incoming_Data[[#This Row],[Incoming Day]]),1),"")</f>
        <v>41334</v>
      </c>
      <c r="R3304" s="3">
        <f>DATE(YEAR(Incoming_Data[[#This Row],[Incoming Day]]),1,1)</f>
        <v>41275</v>
      </c>
      <c r="S3304" s="6" t="str">
        <f>IFERROR(DATE(YEAR(Incoming_Data[[#This Row],[Completed Day]]),MONTH(Incoming_Data[[#This Row],[Completed Day]]),1),"")</f>
        <v/>
      </c>
      <c r="T3304" s="6" t="str">
        <f>IFERROR(DATE(YEAR(Incoming_Data[[#This Row],[Confirmed Day]]),MONTH(Incoming_Data[[#This Row],[Confirmed Day]]),1),"")</f>
        <v/>
      </c>
      <c r="U3304" s="12">
        <f>IF(ISNUMBER(Incoming_Data[[#This Row],[Completed Day]]),1,0)</f>
        <v>0</v>
      </c>
      <c r="V3304" s="12">
        <f>IF(ISNUMBER(Incoming_Data[[#This Row],[Confirmed Day]]),1,0)</f>
        <v>0</v>
      </c>
    </row>
    <row r="3305" spans="2:22" x14ac:dyDescent="0.25">
      <c r="B3305" s="37" t="s">
        <v>12726</v>
      </c>
      <c r="C3305" s="37" t="s">
        <v>12727</v>
      </c>
      <c r="D3305" s="37" t="s">
        <v>12727</v>
      </c>
      <c r="E3305" s="37" t="s">
        <v>13402</v>
      </c>
      <c r="F3305" s="37" t="s">
        <v>12885</v>
      </c>
      <c r="G3305" s="36">
        <v>41344</v>
      </c>
      <c r="H3305" s="36">
        <v>41344</v>
      </c>
      <c r="I3305" s="12">
        <v>3</v>
      </c>
      <c r="J3305" s="12">
        <v>3</v>
      </c>
      <c r="K3305" s="12">
        <v>3</v>
      </c>
      <c r="L3305" s="37" t="s">
        <v>10596</v>
      </c>
      <c r="M3305" s="37" t="str">
        <f>VLOOKUP(LEFT(Incoming_Data[[#This Row],[Object ID]],1),Lookup[#All],2,FALSE)</f>
        <v>Incident</v>
      </c>
      <c r="N3305" s="36" t="str">
        <f>IFERROR(VLOOKUP(Incoming_Data[[#This Row],[Object ID]],SP_Data[#All],2,FALSE),"")</f>
        <v/>
      </c>
      <c r="O3305" s="36" t="str">
        <f>IFERROR(VLOOKUP(Incoming_Data[[#This Row],[Object ID]],Finalized_Data[#All],2,FALSE),"")</f>
        <v/>
      </c>
      <c r="P33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5" s="6">
        <f>IFERROR(DATE(YEAR(Incoming_Data[[#This Row],[Incoming Day]]),MONTH(Incoming_Data[[#This Row],[Incoming Day]]),1),"")</f>
        <v>41334</v>
      </c>
      <c r="R3305" s="3">
        <f>DATE(YEAR(Incoming_Data[[#This Row],[Incoming Day]]),1,1)</f>
        <v>41275</v>
      </c>
      <c r="S3305" s="6" t="str">
        <f>IFERROR(DATE(YEAR(Incoming_Data[[#This Row],[Completed Day]]),MONTH(Incoming_Data[[#This Row],[Completed Day]]),1),"")</f>
        <v/>
      </c>
      <c r="T3305" s="6" t="str">
        <f>IFERROR(DATE(YEAR(Incoming_Data[[#This Row],[Confirmed Day]]),MONTH(Incoming_Data[[#This Row],[Confirmed Day]]),1),"")</f>
        <v/>
      </c>
      <c r="U3305" s="12">
        <f>IF(ISNUMBER(Incoming_Data[[#This Row],[Completed Day]]),1,0)</f>
        <v>0</v>
      </c>
      <c r="V3305" s="12">
        <f>IF(ISNUMBER(Incoming_Data[[#This Row],[Confirmed Day]]),1,0)</f>
        <v>0</v>
      </c>
    </row>
    <row r="3306" spans="2:22" x14ac:dyDescent="0.25">
      <c r="B3306" s="37" t="s">
        <v>12726</v>
      </c>
      <c r="C3306" s="37" t="s">
        <v>12727</v>
      </c>
      <c r="D3306" s="37" t="s">
        <v>12727</v>
      </c>
      <c r="E3306" s="37" t="s">
        <v>13403</v>
      </c>
      <c r="F3306" s="37" t="s">
        <v>12886</v>
      </c>
      <c r="G3306" s="36">
        <v>41354</v>
      </c>
      <c r="H3306" s="36">
        <v>41354</v>
      </c>
      <c r="I3306" s="12">
        <v>3</v>
      </c>
      <c r="J3306" s="12">
        <v>3</v>
      </c>
      <c r="K3306" s="12">
        <v>3</v>
      </c>
      <c r="L3306" s="37" t="s">
        <v>10596</v>
      </c>
      <c r="M3306" s="37" t="str">
        <f>VLOOKUP(LEFT(Incoming_Data[[#This Row],[Object ID]],1),Lookup[#All],2,FALSE)</f>
        <v>Incident</v>
      </c>
      <c r="N3306" s="36" t="str">
        <f>IFERROR(VLOOKUP(Incoming_Data[[#This Row],[Object ID]],SP_Data[#All],2,FALSE),"")</f>
        <v/>
      </c>
      <c r="O3306" s="36" t="str">
        <f>IFERROR(VLOOKUP(Incoming_Data[[#This Row],[Object ID]],Finalized_Data[#All],2,FALSE),"")</f>
        <v/>
      </c>
      <c r="P33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6" s="6">
        <f>IFERROR(DATE(YEAR(Incoming_Data[[#This Row],[Incoming Day]]),MONTH(Incoming_Data[[#This Row],[Incoming Day]]),1),"")</f>
        <v>41334</v>
      </c>
      <c r="R3306" s="3">
        <f>DATE(YEAR(Incoming_Data[[#This Row],[Incoming Day]]),1,1)</f>
        <v>41275</v>
      </c>
      <c r="S3306" s="6" t="str">
        <f>IFERROR(DATE(YEAR(Incoming_Data[[#This Row],[Completed Day]]),MONTH(Incoming_Data[[#This Row],[Completed Day]]),1),"")</f>
        <v/>
      </c>
      <c r="T3306" s="6" t="str">
        <f>IFERROR(DATE(YEAR(Incoming_Data[[#This Row],[Confirmed Day]]),MONTH(Incoming_Data[[#This Row],[Confirmed Day]]),1),"")</f>
        <v/>
      </c>
      <c r="U3306" s="12">
        <f>IF(ISNUMBER(Incoming_Data[[#This Row],[Completed Day]]),1,0)</f>
        <v>0</v>
      </c>
      <c r="V3306" s="12">
        <f>IF(ISNUMBER(Incoming_Data[[#This Row],[Confirmed Day]]),1,0)</f>
        <v>0</v>
      </c>
    </row>
    <row r="3307" spans="2:22" x14ac:dyDescent="0.25">
      <c r="B3307" s="37" t="s">
        <v>12726</v>
      </c>
      <c r="C3307" s="37" t="s">
        <v>12727</v>
      </c>
      <c r="D3307" s="37" t="s">
        <v>12727</v>
      </c>
      <c r="E3307" s="37" t="s">
        <v>13404</v>
      </c>
      <c r="F3307" s="37" t="s">
        <v>12887</v>
      </c>
      <c r="G3307" s="36">
        <v>41355</v>
      </c>
      <c r="H3307" s="36">
        <v>41355</v>
      </c>
      <c r="I3307" s="12">
        <v>3</v>
      </c>
      <c r="J3307" s="12">
        <v>3</v>
      </c>
      <c r="K3307" s="12">
        <v>3</v>
      </c>
      <c r="L3307" s="37" t="s">
        <v>10596</v>
      </c>
      <c r="M3307" s="37" t="str">
        <f>VLOOKUP(LEFT(Incoming_Data[[#This Row],[Object ID]],1),Lookup[#All],2,FALSE)</f>
        <v>Incident</v>
      </c>
      <c r="N3307" s="36" t="str">
        <f>IFERROR(VLOOKUP(Incoming_Data[[#This Row],[Object ID]],SP_Data[#All],2,FALSE),"")</f>
        <v/>
      </c>
      <c r="O3307" s="36" t="str">
        <f>IFERROR(VLOOKUP(Incoming_Data[[#This Row],[Object ID]],Finalized_Data[#All],2,FALSE),"")</f>
        <v/>
      </c>
      <c r="P33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7" s="6">
        <f>IFERROR(DATE(YEAR(Incoming_Data[[#This Row],[Incoming Day]]),MONTH(Incoming_Data[[#This Row],[Incoming Day]]),1),"")</f>
        <v>41334</v>
      </c>
      <c r="R3307" s="3">
        <f>DATE(YEAR(Incoming_Data[[#This Row],[Incoming Day]]),1,1)</f>
        <v>41275</v>
      </c>
      <c r="S3307" s="6" t="str">
        <f>IFERROR(DATE(YEAR(Incoming_Data[[#This Row],[Completed Day]]),MONTH(Incoming_Data[[#This Row],[Completed Day]]),1),"")</f>
        <v/>
      </c>
      <c r="T3307" s="6" t="str">
        <f>IFERROR(DATE(YEAR(Incoming_Data[[#This Row],[Confirmed Day]]),MONTH(Incoming_Data[[#This Row],[Confirmed Day]]),1),"")</f>
        <v/>
      </c>
      <c r="U3307" s="12">
        <f>IF(ISNUMBER(Incoming_Data[[#This Row],[Completed Day]]),1,0)</f>
        <v>0</v>
      </c>
      <c r="V3307" s="12">
        <f>IF(ISNUMBER(Incoming_Data[[#This Row],[Confirmed Day]]),1,0)</f>
        <v>0</v>
      </c>
    </row>
    <row r="3308" spans="2:22" x14ac:dyDescent="0.25">
      <c r="B3308" s="37" t="s">
        <v>12726</v>
      </c>
      <c r="C3308" s="37" t="s">
        <v>12727</v>
      </c>
      <c r="D3308" s="37" t="s">
        <v>12727</v>
      </c>
      <c r="E3308" s="37" t="s">
        <v>13405</v>
      </c>
      <c r="F3308" s="37" t="s">
        <v>12888</v>
      </c>
      <c r="G3308" s="36">
        <v>41309</v>
      </c>
      <c r="H3308" s="36">
        <v>41309</v>
      </c>
      <c r="I3308" s="12">
        <v>2</v>
      </c>
      <c r="J3308" s="12">
        <v>2</v>
      </c>
      <c r="K3308" s="12">
        <v>2</v>
      </c>
      <c r="L3308" s="37" t="s">
        <v>10596</v>
      </c>
      <c r="M3308" s="37" t="str">
        <f>VLOOKUP(LEFT(Incoming_Data[[#This Row],[Object ID]],1),Lookup[#All],2,FALSE)</f>
        <v>Incident</v>
      </c>
      <c r="N3308" s="36" t="str">
        <f>IFERROR(VLOOKUP(Incoming_Data[[#This Row],[Object ID]],SP_Data[#All],2,FALSE),"")</f>
        <v/>
      </c>
      <c r="O3308" s="36" t="str">
        <f>IFERROR(VLOOKUP(Incoming_Data[[#This Row],[Object ID]],Finalized_Data[#All],2,FALSE),"")</f>
        <v/>
      </c>
      <c r="P33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8" s="6">
        <f>IFERROR(DATE(YEAR(Incoming_Data[[#This Row],[Incoming Day]]),MONTH(Incoming_Data[[#This Row],[Incoming Day]]),1),"")</f>
        <v>41306</v>
      </c>
      <c r="R3308" s="3">
        <f>DATE(YEAR(Incoming_Data[[#This Row],[Incoming Day]]),1,1)</f>
        <v>41275</v>
      </c>
      <c r="S3308" s="6" t="str">
        <f>IFERROR(DATE(YEAR(Incoming_Data[[#This Row],[Completed Day]]),MONTH(Incoming_Data[[#This Row],[Completed Day]]),1),"")</f>
        <v/>
      </c>
      <c r="T3308" s="6" t="str">
        <f>IFERROR(DATE(YEAR(Incoming_Data[[#This Row],[Confirmed Day]]),MONTH(Incoming_Data[[#This Row],[Confirmed Day]]),1),"")</f>
        <v/>
      </c>
      <c r="U3308" s="12">
        <f>IF(ISNUMBER(Incoming_Data[[#This Row],[Completed Day]]),1,0)</f>
        <v>0</v>
      </c>
      <c r="V3308" s="12">
        <f>IF(ISNUMBER(Incoming_Data[[#This Row],[Confirmed Day]]),1,0)</f>
        <v>0</v>
      </c>
    </row>
    <row r="3309" spans="2:22" x14ac:dyDescent="0.25">
      <c r="B3309" s="37" t="s">
        <v>12726</v>
      </c>
      <c r="C3309" s="37" t="s">
        <v>12727</v>
      </c>
      <c r="D3309" s="37" t="s">
        <v>12727</v>
      </c>
      <c r="E3309" s="37" t="s">
        <v>13406</v>
      </c>
      <c r="F3309" s="37" t="s">
        <v>12889</v>
      </c>
      <c r="G3309" s="36">
        <v>41355</v>
      </c>
      <c r="H3309" s="36">
        <v>41355</v>
      </c>
      <c r="I3309" s="12">
        <v>1</v>
      </c>
      <c r="J3309" s="12">
        <v>3</v>
      </c>
      <c r="K3309" s="12">
        <v>3</v>
      </c>
      <c r="L3309" s="37" t="s">
        <v>10596</v>
      </c>
      <c r="M3309" s="37" t="str">
        <f>VLOOKUP(LEFT(Incoming_Data[[#This Row],[Object ID]],1),Lookup[#All],2,FALSE)</f>
        <v>Incident</v>
      </c>
      <c r="N3309" s="36" t="str">
        <f>IFERROR(VLOOKUP(Incoming_Data[[#This Row],[Object ID]],SP_Data[#All],2,FALSE),"")</f>
        <v/>
      </c>
      <c r="O3309" s="36" t="str">
        <f>IFERROR(VLOOKUP(Incoming_Data[[#This Row],[Object ID]],Finalized_Data[#All],2,FALSE),"")</f>
        <v/>
      </c>
      <c r="P33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09" s="6">
        <f>IFERROR(DATE(YEAR(Incoming_Data[[#This Row],[Incoming Day]]),MONTH(Incoming_Data[[#This Row],[Incoming Day]]),1),"")</f>
        <v>41334</v>
      </c>
      <c r="R3309" s="3">
        <f>DATE(YEAR(Incoming_Data[[#This Row],[Incoming Day]]),1,1)</f>
        <v>41275</v>
      </c>
      <c r="S3309" s="6" t="str">
        <f>IFERROR(DATE(YEAR(Incoming_Data[[#This Row],[Completed Day]]),MONTH(Incoming_Data[[#This Row],[Completed Day]]),1),"")</f>
        <v/>
      </c>
      <c r="T3309" s="6" t="str">
        <f>IFERROR(DATE(YEAR(Incoming_Data[[#This Row],[Confirmed Day]]),MONTH(Incoming_Data[[#This Row],[Confirmed Day]]),1),"")</f>
        <v/>
      </c>
      <c r="U3309" s="12">
        <f>IF(ISNUMBER(Incoming_Data[[#This Row],[Completed Day]]),1,0)</f>
        <v>0</v>
      </c>
      <c r="V3309" s="12">
        <f>IF(ISNUMBER(Incoming_Data[[#This Row],[Confirmed Day]]),1,0)</f>
        <v>0</v>
      </c>
    </row>
    <row r="3310" spans="2:22" x14ac:dyDescent="0.25">
      <c r="B3310" s="37" t="s">
        <v>12726</v>
      </c>
      <c r="C3310" s="37" t="s">
        <v>12727</v>
      </c>
      <c r="D3310" s="37" t="s">
        <v>12727</v>
      </c>
      <c r="E3310" s="37" t="s">
        <v>13407</v>
      </c>
      <c r="F3310" s="37" t="s">
        <v>12890</v>
      </c>
      <c r="G3310" s="36">
        <v>41355</v>
      </c>
      <c r="H3310" s="36">
        <v>41355</v>
      </c>
      <c r="I3310" s="12">
        <v>3</v>
      </c>
      <c r="J3310" s="12">
        <v>3</v>
      </c>
      <c r="K3310" s="12">
        <v>3</v>
      </c>
      <c r="L3310" s="37" t="s">
        <v>10596</v>
      </c>
      <c r="M3310" s="37" t="str">
        <f>VLOOKUP(LEFT(Incoming_Data[[#This Row],[Object ID]],1),Lookup[#All],2,FALSE)</f>
        <v>Incident</v>
      </c>
      <c r="N3310" s="36" t="str">
        <f>IFERROR(VLOOKUP(Incoming_Data[[#This Row],[Object ID]],SP_Data[#All],2,FALSE),"")</f>
        <v/>
      </c>
      <c r="O3310" s="36" t="str">
        <f>IFERROR(VLOOKUP(Incoming_Data[[#This Row],[Object ID]],Finalized_Data[#All],2,FALSE),"")</f>
        <v/>
      </c>
      <c r="P33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0" s="6">
        <f>IFERROR(DATE(YEAR(Incoming_Data[[#This Row],[Incoming Day]]),MONTH(Incoming_Data[[#This Row],[Incoming Day]]),1),"")</f>
        <v>41334</v>
      </c>
      <c r="R3310" s="3">
        <f>DATE(YEAR(Incoming_Data[[#This Row],[Incoming Day]]),1,1)</f>
        <v>41275</v>
      </c>
      <c r="S3310" s="6" t="str">
        <f>IFERROR(DATE(YEAR(Incoming_Data[[#This Row],[Completed Day]]),MONTH(Incoming_Data[[#This Row],[Completed Day]]),1),"")</f>
        <v/>
      </c>
      <c r="T3310" s="6" t="str">
        <f>IFERROR(DATE(YEAR(Incoming_Data[[#This Row],[Confirmed Day]]),MONTH(Incoming_Data[[#This Row],[Confirmed Day]]),1),"")</f>
        <v/>
      </c>
      <c r="U3310" s="12">
        <f>IF(ISNUMBER(Incoming_Data[[#This Row],[Completed Day]]),1,0)</f>
        <v>0</v>
      </c>
      <c r="V3310" s="12">
        <f>IF(ISNUMBER(Incoming_Data[[#This Row],[Confirmed Day]]),1,0)</f>
        <v>0</v>
      </c>
    </row>
    <row r="3311" spans="2:22" x14ac:dyDescent="0.25">
      <c r="B3311" s="37" t="s">
        <v>12726</v>
      </c>
      <c r="C3311" s="37" t="s">
        <v>12727</v>
      </c>
      <c r="D3311" s="37" t="s">
        <v>12727</v>
      </c>
      <c r="E3311" s="37" t="s">
        <v>13408</v>
      </c>
      <c r="F3311" s="37" t="s">
        <v>12891</v>
      </c>
      <c r="G3311" s="36">
        <v>41355</v>
      </c>
      <c r="H3311" s="36">
        <v>41355</v>
      </c>
      <c r="I3311" s="12">
        <v>3</v>
      </c>
      <c r="J3311" s="12">
        <v>3</v>
      </c>
      <c r="K3311" s="12">
        <v>3</v>
      </c>
      <c r="L3311" s="37" t="s">
        <v>10596</v>
      </c>
      <c r="M3311" s="37" t="str">
        <f>VLOOKUP(LEFT(Incoming_Data[[#This Row],[Object ID]],1),Lookup[#All],2,FALSE)</f>
        <v>Incident</v>
      </c>
      <c r="N3311" s="36" t="str">
        <f>IFERROR(VLOOKUP(Incoming_Data[[#This Row],[Object ID]],SP_Data[#All],2,FALSE),"")</f>
        <v/>
      </c>
      <c r="O3311" s="36" t="str">
        <f>IFERROR(VLOOKUP(Incoming_Data[[#This Row],[Object ID]],Finalized_Data[#All],2,FALSE),"")</f>
        <v/>
      </c>
      <c r="P33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1" s="6">
        <f>IFERROR(DATE(YEAR(Incoming_Data[[#This Row],[Incoming Day]]),MONTH(Incoming_Data[[#This Row],[Incoming Day]]),1),"")</f>
        <v>41334</v>
      </c>
      <c r="R3311" s="3">
        <f>DATE(YEAR(Incoming_Data[[#This Row],[Incoming Day]]),1,1)</f>
        <v>41275</v>
      </c>
      <c r="S3311" s="6" t="str">
        <f>IFERROR(DATE(YEAR(Incoming_Data[[#This Row],[Completed Day]]),MONTH(Incoming_Data[[#This Row],[Completed Day]]),1),"")</f>
        <v/>
      </c>
      <c r="T3311" s="6" t="str">
        <f>IFERROR(DATE(YEAR(Incoming_Data[[#This Row],[Confirmed Day]]),MONTH(Incoming_Data[[#This Row],[Confirmed Day]]),1),"")</f>
        <v/>
      </c>
      <c r="U3311" s="12">
        <f>IF(ISNUMBER(Incoming_Data[[#This Row],[Completed Day]]),1,0)</f>
        <v>0</v>
      </c>
      <c r="V3311" s="12">
        <f>IF(ISNUMBER(Incoming_Data[[#This Row],[Confirmed Day]]),1,0)</f>
        <v>0</v>
      </c>
    </row>
    <row r="3312" spans="2:22" x14ac:dyDescent="0.25">
      <c r="B3312" s="37" t="s">
        <v>12726</v>
      </c>
      <c r="C3312" s="37" t="s">
        <v>12727</v>
      </c>
      <c r="D3312" s="37" t="s">
        <v>12727</v>
      </c>
      <c r="E3312" s="37" t="s">
        <v>13409</v>
      </c>
      <c r="F3312" s="37" t="s">
        <v>12892</v>
      </c>
      <c r="G3312" s="36">
        <v>41355</v>
      </c>
      <c r="H3312" s="36">
        <v>41355</v>
      </c>
      <c r="I3312" s="12">
        <v>3</v>
      </c>
      <c r="J3312" s="12">
        <v>3</v>
      </c>
      <c r="K3312" s="12">
        <v>3</v>
      </c>
      <c r="L3312" s="37" t="s">
        <v>10596</v>
      </c>
      <c r="M3312" s="37" t="str">
        <f>VLOOKUP(LEFT(Incoming_Data[[#This Row],[Object ID]],1),Lookup[#All],2,FALSE)</f>
        <v>Incident</v>
      </c>
      <c r="N3312" s="36" t="str">
        <f>IFERROR(VLOOKUP(Incoming_Data[[#This Row],[Object ID]],SP_Data[#All],2,FALSE),"")</f>
        <v/>
      </c>
      <c r="O3312" s="36" t="str">
        <f>IFERROR(VLOOKUP(Incoming_Data[[#This Row],[Object ID]],Finalized_Data[#All],2,FALSE),"")</f>
        <v/>
      </c>
      <c r="P33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2" s="6">
        <f>IFERROR(DATE(YEAR(Incoming_Data[[#This Row],[Incoming Day]]),MONTH(Incoming_Data[[#This Row],[Incoming Day]]),1),"")</f>
        <v>41334</v>
      </c>
      <c r="R3312" s="3">
        <f>DATE(YEAR(Incoming_Data[[#This Row],[Incoming Day]]),1,1)</f>
        <v>41275</v>
      </c>
      <c r="S3312" s="6" t="str">
        <f>IFERROR(DATE(YEAR(Incoming_Data[[#This Row],[Completed Day]]),MONTH(Incoming_Data[[#This Row],[Completed Day]]),1),"")</f>
        <v/>
      </c>
      <c r="T3312" s="6" t="str">
        <f>IFERROR(DATE(YEAR(Incoming_Data[[#This Row],[Confirmed Day]]),MONTH(Incoming_Data[[#This Row],[Confirmed Day]]),1),"")</f>
        <v/>
      </c>
      <c r="U3312" s="12">
        <f>IF(ISNUMBER(Incoming_Data[[#This Row],[Completed Day]]),1,0)</f>
        <v>0</v>
      </c>
      <c r="V3312" s="12">
        <f>IF(ISNUMBER(Incoming_Data[[#This Row],[Confirmed Day]]),1,0)</f>
        <v>0</v>
      </c>
    </row>
    <row r="3313" spans="2:22" x14ac:dyDescent="0.25">
      <c r="B3313" s="37" t="s">
        <v>12726</v>
      </c>
      <c r="C3313" s="37" t="s">
        <v>12727</v>
      </c>
      <c r="D3313" s="37" t="s">
        <v>12727</v>
      </c>
      <c r="E3313" s="37" t="s">
        <v>13410</v>
      </c>
      <c r="F3313" s="37" t="s">
        <v>12893</v>
      </c>
      <c r="G3313" s="36">
        <v>41327</v>
      </c>
      <c r="H3313" s="36">
        <v>41327</v>
      </c>
      <c r="I3313" s="12">
        <v>2</v>
      </c>
      <c r="J3313" s="12">
        <v>2</v>
      </c>
      <c r="K3313" s="12">
        <v>2</v>
      </c>
      <c r="L3313" s="37" t="s">
        <v>10596</v>
      </c>
      <c r="M3313" s="37" t="str">
        <f>VLOOKUP(LEFT(Incoming_Data[[#This Row],[Object ID]],1),Lookup[#All],2,FALSE)</f>
        <v>Incident</v>
      </c>
      <c r="N3313" s="36" t="str">
        <f>IFERROR(VLOOKUP(Incoming_Data[[#This Row],[Object ID]],SP_Data[#All],2,FALSE),"")</f>
        <v/>
      </c>
      <c r="O3313" s="36" t="str">
        <f>IFERROR(VLOOKUP(Incoming_Data[[#This Row],[Object ID]],Finalized_Data[#All],2,FALSE),"")</f>
        <v/>
      </c>
      <c r="P33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3" s="6">
        <f>IFERROR(DATE(YEAR(Incoming_Data[[#This Row],[Incoming Day]]),MONTH(Incoming_Data[[#This Row],[Incoming Day]]),1),"")</f>
        <v>41306</v>
      </c>
      <c r="R3313" s="3">
        <f>DATE(YEAR(Incoming_Data[[#This Row],[Incoming Day]]),1,1)</f>
        <v>41275</v>
      </c>
      <c r="S3313" s="6" t="str">
        <f>IFERROR(DATE(YEAR(Incoming_Data[[#This Row],[Completed Day]]),MONTH(Incoming_Data[[#This Row],[Completed Day]]),1),"")</f>
        <v/>
      </c>
      <c r="T3313" s="6" t="str">
        <f>IFERROR(DATE(YEAR(Incoming_Data[[#This Row],[Confirmed Day]]),MONTH(Incoming_Data[[#This Row],[Confirmed Day]]),1),"")</f>
        <v/>
      </c>
      <c r="U3313" s="12">
        <f>IF(ISNUMBER(Incoming_Data[[#This Row],[Completed Day]]),1,0)</f>
        <v>0</v>
      </c>
      <c r="V3313" s="12">
        <f>IF(ISNUMBER(Incoming_Data[[#This Row],[Confirmed Day]]),1,0)</f>
        <v>0</v>
      </c>
    </row>
    <row r="3314" spans="2:22" x14ac:dyDescent="0.25">
      <c r="B3314" s="37" t="s">
        <v>12726</v>
      </c>
      <c r="C3314" s="37" t="s">
        <v>12727</v>
      </c>
      <c r="D3314" s="37" t="s">
        <v>12727</v>
      </c>
      <c r="E3314" s="37" t="s">
        <v>13411</v>
      </c>
      <c r="F3314" s="37" t="s">
        <v>12894</v>
      </c>
      <c r="G3314" s="36">
        <v>41333</v>
      </c>
      <c r="H3314" s="36">
        <v>41333</v>
      </c>
      <c r="I3314" s="12">
        <v>2</v>
      </c>
      <c r="J3314" s="12">
        <v>2</v>
      </c>
      <c r="K3314" s="12">
        <v>2</v>
      </c>
      <c r="L3314" s="37" t="s">
        <v>10596</v>
      </c>
      <c r="M3314" s="37" t="str">
        <f>VLOOKUP(LEFT(Incoming_Data[[#This Row],[Object ID]],1),Lookup[#All],2,FALSE)</f>
        <v>Incident</v>
      </c>
      <c r="N3314" s="36" t="str">
        <f>IFERROR(VLOOKUP(Incoming_Data[[#This Row],[Object ID]],SP_Data[#All],2,FALSE),"")</f>
        <v/>
      </c>
      <c r="O3314" s="36" t="str">
        <f>IFERROR(VLOOKUP(Incoming_Data[[#This Row],[Object ID]],Finalized_Data[#All],2,FALSE),"")</f>
        <v/>
      </c>
      <c r="P33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4" s="6">
        <f>IFERROR(DATE(YEAR(Incoming_Data[[#This Row],[Incoming Day]]),MONTH(Incoming_Data[[#This Row],[Incoming Day]]),1),"")</f>
        <v>41306</v>
      </c>
      <c r="R3314" s="3">
        <f>DATE(YEAR(Incoming_Data[[#This Row],[Incoming Day]]),1,1)</f>
        <v>41275</v>
      </c>
      <c r="S3314" s="6" t="str">
        <f>IFERROR(DATE(YEAR(Incoming_Data[[#This Row],[Completed Day]]),MONTH(Incoming_Data[[#This Row],[Completed Day]]),1),"")</f>
        <v/>
      </c>
      <c r="T3314" s="6" t="str">
        <f>IFERROR(DATE(YEAR(Incoming_Data[[#This Row],[Confirmed Day]]),MONTH(Incoming_Data[[#This Row],[Confirmed Day]]),1),"")</f>
        <v/>
      </c>
      <c r="U3314" s="12">
        <f>IF(ISNUMBER(Incoming_Data[[#This Row],[Completed Day]]),1,0)</f>
        <v>0</v>
      </c>
      <c r="V3314" s="12">
        <f>IF(ISNUMBER(Incoming_Data[[#This Row],[Confirmed Day]]),1,0)</f>
        <v>0</v>
      </c>
    </row>
    <row r="3315" spans="2:22" x14ac:dyDescent="0.25">
      <c r="B3315" s="37" t="s">
        <v>12726</v>
      </c>
      <c r="C3315" s="37" t="s">
        <v>12727</v>
      </c>
      <c r="D3315" s="37" t="s">
        <v>12727</v>
      </c>
      <c r="E3315" s="37" t="s">
        <v>13412</v>
      </c>
      <c r="F3315" s="37" t="s">
        <v>12895</v>
      </c>
      <c r="G3315" s="36">
        <v>41355</v>
      </c>
      <c r="H3315" s="36">
        <v>41355</v>
      </c>
      <c r="I3315" s="12">
        <v>3</v>
      </c>
      <c r="J3315" s="12">
        <v>3</v>
      </c>
      <c r="K3315" s="12">
        <v>3</v>
      </c>
      <c r="L3315" s="37" t="s">
        <v>10596</v>
      </c>
      <c r="M3315" s="37" t="str">
        <f>VLOOKUP(LEFT(Incoming_Data[[#This Row],[Object ID]],1),Lookup[#All],2,FALSE)</f>
        <v>Incident</v>
      </c>
      <c r="N3315" s="36" t="str">
        <f>IFERROR(VLOOKUP(Incoming_Data[[#This Row],[Object ID]],SP_Data[#All],2,FALSE),"")</f>
        <v/>
      </c>
      <c r="O3315" s="36" t="str">
        <f>IFERROR(VLOOKUP(Incoming_Data[[#This Row],[Object ID]],Finalized_Data[#All],2,FALSE),"")</f>
        <v/>
      </c>
      <c r="P33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5" s="6">
        <f>IFERROR(DATE(YEAR(Incoming_Data[[#This Row],[Incoming Day]]),MONTH(Incoming_Data[[#This Row],[Incoming Day]]),1),"")</f>
        <v>41334</v>
      </c>
      <c r="R3315" s="3">
        <f>DATE(YEAR(Incoming_Data[[#This Row],[Incoming Day]]),1,1)</f>
        <v>41275</v>
      </c>
      <c r="S3315" s="6" t="str">
        <f>IFERROR(DATE(YEAR(Incoming_Data[[#This Row],[Completed Day]]),MONTH(Incoming_Data[[#This Row],[Completed Day]]),1),"")</f>
        <v/>
      </c>
      <c r="T3315" s="6" t="str">
        <f>IFERROR(DATE(YEAR(Incoming_Data[[#This Row],[Confirmed Day]]),MONTH(Incoming_Data[[#This Row],[Confirmed Day]]),1),"")</f>
        <v/>
      </c>
      <c r="U3315" s="12">
        <f>IF(ISNUMBER(Incoming_Data[[#This Row],[Completed Day]]),1,0)</f>
        <v>0</v>
      </c>
      <c r="V3315" s="12">
        <f>IF(ISNUMBER(Incoming_Data[[#This Row],[Confirmed Day]]),1,0)</f>
        <v>0</v>
      </c>
    </row>
    <row r="3316" spans="2:22" x14ac:dyDescent="0.25">
      <c r="B3316" s="37" t="s">
        <v>12726</v>
      </c>
      <c r="C3316" s="37" t="s">
        <v>12727</v>
      </c>
      <c r="D3316" s="37" t="s">
        <v>12727</v>
      </c>
      <c r="E3316" s="37" t="s">
        <v>13413</v>
      </c>
      <c r="F3316" s="37" t="s">
        <v>12896</v>
      </c>
      <c r="G3316" s="36">
        <v>41346</v>
      </c>
      <c r="H3316" s="36">
        <v>41346</v>
      </c>
      <c r="I3316" s="12">
        <v>2</v>
      </c>
      <c r="J3316" s="12">
        <v>3</v>
      </c>
      <c r="K3316" s="12">
        <v>3</v>
      </c>
      <c r="L3316" s="37" t="s">
        <v>10596</v>
      </c>
      <c r="M3316" s="37" t="str">
        <f>VLOOKUP(LEFT(Incoming_Data[[#This Row],[Object ID]],1),Lookup[#All],2,FALSE)</f>
        <v>Incident</v>
      </c>
      <c r="N3316" s="36" t="str">
        <f>IFERROR(VLOOKUP(Incoming_Data[[#This Row],[Object ID]],SP_Data[#All],2,FALSE),"")</f>
        <v/>
      </c>
      <c r="O3316" s="36" t="str">
        <f>IFERROR(VLOOKUP(Incoming_Data[[#This Row],[Object ID]],Finalized_Data[#All],2,FALSE),"")</f>
        <v/>
      </c>
      <c r="P33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6" s="6">
        <f>IFERROR(DATE(YEAR(Incoming_Data[[#This Row],[Incoming Day]]),MONTH(Incoming_Data[[#This Row],[Incoming Day]]),1),"")</f>
        <v>41334</v>
      </c>
      <c r="R3316" s="3">
        <f>DATE(YEAR(Incoming_Data[[#This Row],[Incoming Day]]),1,1)</f>
        <v>41275</v>
      </c>
      <c r="S3316" s="6" t="str">
        <f>IFERROR(DATE(YEAR(Incoming_Data[[#This Row],[Completed Day]]),MONTH(Incoming_Data[[#This Row],[Completed Day]]),1),"")</f>
        <v/>
      </c>
      <c r="T3316" s="6" t="str">
        <f>IFERROR(DATE(YEAR(Incoming_Data[[#This Row],[Confirmed Day]]),MONTH(Incoming_Data[[#This Row],[Confirmed Day]]),1),"")</f>
        <v/>
      </c>
      <c r="U3316" s="12">
        <f>IF(ISNUMBER(Incoming_Data[[#This Row],[Completed Day]]),1,0)</f>
        <v>0</v>
      </c>
      <c r="V3316" s="12">
        <f>IF(ISNUMBER(Incoming_Data[[#This Row],[Confirmed Day]]),1,0)</f>
        <v>0</v>
      </c>
    </row>
    <row r="3317" spans="2:22" x14ac:dyDescent="0.25">
      <c r="B3317" s="37" t="s">
        <v>12726</v>
      </c>
      <c r="C3317" s="37" t="s">
        <v>12727</v>
      </c>
      <c r="D3317" s="37" t="s">
        <v>12727</v>
      </c>
      <c r="E3317" s="37" t="s">
        <v>13414</v>
      </c>
      <c r="F3317" s="37" t="s">
        <v>12897</v>
      </c>
      <c r="G3317" s="36">
        <v>41337</v>
      </c>
      <c r="H3317" s="36">
        <v>41337</v>
      </c>
      <c r="I3317" s="12">
        <v>3</v>
      </c>
      <c r="J3317" s="12">
        <v>3</v>
      </c>
      <c r="K3317" s="12">
        <v>3</v>
      </c>
      <c r="L3317" s="37" t="s">
        <v>10596</v>
      </c>
      <c r="M3317" s="37" t="str">
        <f>VLOOKUP(LEFT(Incoming_Data[[#This Row],[Object ID]],1),Lookup[#All],2,FALSE)</f>
        <v>Incident</v>
      </c>
      <c r="N3317" s="36" t="str">
        <f>IFERROR(VLOOKUP(Incoming_Data[[#This Row],[Object ID]],SP_Data[#All],2,FALSE),"")</f>
        <v/>
      </c>
      <c r="O3317" s="36" t="str">
        <f>IFERROR(VLOOKUP(Incoming_Data[[#This Row],[Object ID]],Finalized_Data[#All],2,FALSE),"")</f>
        <v/>
      </c>
      <c r="P33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7" s="6">
        <f>IFERROR(DATE(YEAR(Incoming_Data[[#This Row],[Incoming Day]]),MONTH(Incoming_Data[[#This Row],[Incoming Day]]),1),"")</f>
        <v>41334</v>
      </c>
      <c r="R3317" s="3">
        <f>DATE(YEAR(Incoming_Data[[#This Row],[Incoming Day]]),1,1)</f>
        <v>41275</v>
      </c>
      <c r="S3317" s="6" t="str">
        <f>IFERROR(DATE(YEAR(Incoming_Data[[#This Row],[Completed Day]]),MONTH(Incoming_Data[[#This Row],[Completed Day]]),1),"")</f>
        <v/>
      </c>
      <c r="T3317" s="6" t="str">
        <f>IFERROR(DATE(YEAR(Incoming_Data[[#This Row],[Confirmed Day]]),MONTH(Incoming_Data[[#This Row],[Confirmed Day]]),1),"")</f>
        <v/>
      </c>
      <c r="U3317" s="12">
        <f>IF(ISNUMBER(Incoming_Data[[#This Row],[Completed Day]]),1,0)</f>
        <v>0</v>
      </c>
      <c r="V3317" s="12">
        <f>IF(ISNUMBER(Incoming_Data[[#This Row],[Confirmed Day]]),1,0)</f>
        <v>0</v>
      </c>
    </row>
    <row r="3318" spans="2:22" x14ac:dyDescent="0.25">
      <c r="B3318" s="37" t="s">
        <v>12726</v>
      </c>
      <c r="C3318" s="37" t="s">
        <v>12727</v>
      </c>
      <c r="D3318" s="37" t="s">
        <v>12727</v>
      </c>
      <c r="E3318" s="37" t="s">
        <v>13415</v>
      </c>
      <c r="F3318" s="37" t="s">
        <v>12898</v>
      </c>
      <c r="G3318" s="36">
        <v>41358</v>
      </c>
      <c r="H3318" s="36">
        <v>41358</v>
      </c>
      <c r="I3318" s="12">
        <v>3</v>
      </c>
      <c r="J3318" s="12">
        <v>3</v>
      </c>
      <c r="K3318" s="12">
        <v>4</v>
      </c>
      <c r="L3318" s="37" t="s">
        <v>10596</v>
      </c>
      <c r="M3318" s="37" t="str">
        <f>VLOOKUP(LEFT(Incoming_Data[[#This Row],[Object ID]],1),Lookup[#All],2,FALSE)</f>
        <v>Incident</v>
      </c>
      <c r="N3318" s="36" t="str">
        <f>IFERROR(VLOOKUP(Incoming_Data[[#This Row],[Object ID]],SP_Data[#All],2,FALSE),"")</f>
        <v/>
      </c>
      <c r="O3318" s="36" t="str">
        <f>IFERROR(VLOOKUP(Incoming_Data[[#This Row],[Object ID]],Finalized_Data[#All],2,FALSE),"")</f>
        <v/>
      </c>
      <c r="P33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8" s="6">
        <f>IFERROR(DATE(YEAR(Incoming_Data[[#This Row],[Incoming Day]]),MONTH(Incoming_Data[[#This Row],[Incoming Day]]),1),"")</f>
        <v>41334</v>
      </c>
      <c r="R3318" s="3">
        <f>DATE(YEAR(Incoming_Data[[#This Row],[Incoming Day]]),1,1)</f>
        <v>41275</v>
      </c>
      <c r="S3318" s="6" t="str">
        <f>IFERROR(DATE(YEAR(Incoming_Data[[#This Row],[Completed Day]]),MONTH(Incoming_Data[[#This Row],[Completed Day]]),1),"")</f>
        <v/>
      </c>
      <c r="T3318" s="6" t="str">
        <f>IFERROR(DATE(YEAR(Incoming_Data[[#This Row],[Confirmed Day]]),MONTH(Incoming_Data[[#This Row],[Confirmed Day]]),1),"")</f>
        <v/>
      </c>
      <c r="U3318" s="12">
        <f>IF(ISNUMBER(Incoming_Data[[#This Row],[Completed Day]]),1,0)</f>
        <v>0</v>
      </c>
      <c r="V3318" s="12">
        <f>IF(ISNUMBER(Incoming_Data[[#This Row],[Confirmed Day]]),1,0)</f>
        <v>0</v>
      </c>
    </row>
    <row r="3319" spans="2:22" x14ac:dyDescent="0.25">
      <c r="B3319" s="37" t="s">
        <v>12726</v>
      </c>
      <c r="C3319" s="37" t="s">
        <v>12727</v>
      </c>
      <c r="D3319" s="37" t="s">
        <v>12727</v>
      </c>
      <c r="E3319" s="37" t="s">
        <v>13416</v>
      </c>
      <c r="F3319" s="37" t="s">
        <v>12899</v>
      </c>
      <c r="G3319" s="36">
        <v>41358</v>
      </c>
      <c r="H3319" s="36">
        <v>41358</v>
      </c>
      <c r="I3319" s="12">
        <v>3</v>
      </c>
      <c r="J3319" s="12">
        <v>3</v>
      </c>
      <c r="K3319" s="12">
        <v>3</v>
      </c>
      <c r="L3319" s="37" t="s">
        <v>10596</v>
      </c>
      <c r="M3319" s="37" t="str">
        <f>VLOOKUP(LEFT(Incoming_Data[[#This Row],[Object ID]],1),Lookup[#All],2,FALSE)</f>
        <v>Incident</v>
      </c>
      <c r="N3319" s="36" t="str">
        <f>IFERROR(VLOOKUP(Incoming_Data[[#This Row],[Object ID]],SP_Data[#All],2,FALSE),"")</f>
        <v/>
      </c>
      <c r="O3319" s="36" t="str">
        <f>IFERROR(VLOOKUP(Incoming_Data[[#This Row],[Object ID]],Finalized_Data[#All],2,FALSE),"")</f>
        <v/>
      </c>
      <c r="P33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19" s="6">
        <f>IFERROR(DATE(YEAR(Incoming_Data[[#This Row],[Incoming Day]]),MONTH(Incoming_Data[[#This Row],[Incoming Day]]),1),"")</f>
        <v>41334</v>
      </c>
      <c r="R3319" s="3">
        <f>DATE(YEAR(Incoming_Data[[#This Row],[Incoming Day]]),1,1)</f>
        <v>41275</v>
      </c>
      <c r="S3319" s="6" t="str">
        <f>IFERROR(DATE(YEAR(Incoming_Data[[#This Row],[Completed Day]]),MONTH(Incoming_Data[[#This Row],[Completed Day]]),1),"")</f>
        <v/>
      </c>
      <c r="T3319" s="6" t="str">
        <f>IFERROR(DATE(YEAR(Incoming_Data[[#This Row],[Confirmed Day]]),MONTH(Incoming_Data[[#This Row],[Confirmed Day]]),1),"")</f>
        <v/>
      </c>
      <c r="U3319" s="12">
        <f>IF(ISNUMBER(Incoming_Data[[#This Row],[Completed Day]]),1,0)</f>
        <v>0</v>
      </c>
      <c r="V3319" s="12">
        <f>IF(ISNUMBER(Incoming_Data[[#This Row],[Confirmed Day]]),1,0)</f>
        <v>0</v>
      </c>
    </row>
    <row r="3320" spans="2:22" x14ac:dyDescent="0.25">
      <c r="B3320" s="37" t="s">
        <v>12726</v>
      </c>
      <c r="C3320" s="37" t="s">
        <v>12727</v>
      </c>
      <c r="D3320" s="37" t="s">
        <v>12727</v>
      </c>
      <c r="E3320" s="37" t="s">
        <v>13417</v>
      </c>
      <c r="F3320" s="37" t="s">
        <v>12900</v>
      </c>
      <c r="G3320" s="36">
        <v>41358</v>
      </c>
      <c r="H3320" s="36">
        <v>41358</v>
      </c>
      <c r="I3320" s="12">
        <v>3</v>
      </c>
      <c r="J3320" s="12">
        <v>3</v>
      </c>
      <c r="K3320" s="12">
        <v>3</v>
      </c>
      <c r="L3320" s="37" t="s">
        <v>10596</v>
      </c>
      <c r="M3320" s="37" t="str">
        <f>VLOOKUP(LEFT(Incoming_Data[[#This Row],[Object ID]],1),Lookup[#All],2,FALSE)</f>
        <v>Incident</v>
      </c>
      <c r="N3320" s="36" t="str">
        <f>IFERROR(VLOOKUP(Incoming_Data[[#This Row],[Object ID]],SP_Data[#All],2,FALSE),"")</f>
        <v/>
      </c>
      <c r="O3320" s="36" t="str">
        <f>IFERROR(VLOOKUP(Incoming_Data[[#This Row],[Object ID]],Finalized_Data[#All],2,FALSE),"")</f>
        <v/>
      </c>
      <c r="P33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0" s="6">
        <f>IFERROR(DATE(YEAR(Incoming_Data[[#This Row],[Incoming Day]]),MONTH(Incoming_Data[[#This Row],[Incoming Day]]),1),"")</f>
        <v>41334</v>
      </c>
      <c r="R3320" s="3">
        <f>DATE(YEAR(Incoming_Data[[#This Row],[Incoming Day]]),1,1)</f>
        <v>41275</v>
      </c>
      <c r="S3320" s="6" t="str">
        <f>IFERROR(DATE(YEAR(Incoming_Data[[#This Row],[Completed Day]]),MONTH(Incoming_Data[[#This Row],[Completed Day]]),1),"")</f>
        <v/>
      </c>
      <c r="T3320" s="6" t="str">
        <f>IFERROR(DATE(YEAR(Incoming_Data[[#This Row],[Confirmed Day]]),MONTH(Incoming_Data[[#This Row],[Confirmed Day]]),1),"")</f>
        <v/>
      </c>
      <c r="U3320" s="12">
        <f>IF(ISNUMBER(Incoming_Data[[#This Row],[Completed Day]]),1,0)</f>
        <v>0</v>
      </c>
      <c r="V3320" s="12">
        <f>IF(ISNUMBER(Incoming_Data[[#This Row],[Confirmed Day]]),1,0)</f>
        <v>0</v>
      </c>
    </row>
    <row r="3321" spans="2:22" x14ac:dyDescent="0.25">
      <c r="B3321" s="37" t="s">
        <v>12726</v>
      </c>
      <c r="C3321" s="37" t="s">
        <v>12727</v>
      </c>
      <c r="D3321" s="37" t="s">
        <v>12727</v>
      </c>
      <c r="E3321" s="37" t="s">
        <v>13418</v>
      </c>
      <c r="F3321" s="37" t="s">
        <v>12901</v>
      </c>
      <c r="G3321" s="36">
        <v>41359</v>
      </c>
      <c r="H3321" s="36">
        <v>41358</v>
      </c>
      <c r="I3321" s="12">
        <v>3</v>
      </c>
      <c r="J3321" s="12">
        <v>3</v>
      </c>
      <c r="K3321" s="12">
        <v>3</v>
      </c>
      <c r="L3321" s="37" t="s">
        <v>10596</v>
      </c>
      <c r="M3321" s="37" t="str">
        <f>VLOOKUP(LEFT(Incoming_Data[[#This Row],[Object ID]],1),Lookup[#All],2,FALSE)</f>
        <v>Incident</v>
      </c>
      <c r="N3321" s="36" t="str">
        <f>IFERROR(VLOOKUP(Incoming_Data[[#This Row],[Object ID]],SP_Data[#All],2,FALSE),"")</f>
        <v/>
      </c>
      <c r="O3321" s="36" t="str">
        <f>IFERROR(VLOOKUP(Incoming_Data[[#This Row],[Object ID]],Finalized_Data[#All],2,FALSE),"")</f>
        <v/>
      </c>
      <c r="P33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1" s="6">
        <f>IFERROR(DATE(YEAR(Incoming_Data[[#This Row],[Incoming Day]]),MONTH(Incoming_Data[[#This Row],[Incoming Day]]),1),"")</f>
        <v>41334</v>
      </c>
      <c r="R3321" s="3">
        <f>DATE(YEAR(Incoming_Data[[#This Row],[Incoming Day]]),1,1)</f>
        <v>41275</v>
      </c>
      <c r="S3321" s="6" t="str">
        <f>IFERROR(DATE(YEAR(Incoming_Data[[#This Row],[Completed Day]]),MONTH(Incoming_Data[[#This Row],[Completed Day]]),1),"")</f>
        <v/>
      </c>
      <c r="T3321" s="6" t="str">
        <f>IFERROR(DATE(YEAR(Incoming_Data[[#This Row],[Confirmed Day]]),MONTH(Incoming_Data[[#This Row],[Confirmed Day]]),1),"")</f>
        <v/>
      </c>
      <c r="U3321" s="12">
        <f>IF(ISNUMBER(Incoming_Data[[#This Row],[Completed Day]]),1,0)</f>
        <v>0</v>
      </c>
      <c r="V3321" s="12">
        <f>IF(ISNUMBER(Incoming_Data[[#This Row],[Confirmed Day]]),1,0)</f>
        <v>0</v>
      </c>
    </row>
    <row r="3322" spans="2:22" x14ac:dyDescent="0.25">
      <c r="B3322" s="37" t="s">
        <v>12726</v>
      </c>
      <c r="C3322" s="37" t="s">
        <v>12727</v>
      </c>
      <c r="D3322" s="37" t="s">
        <v>12727</v>
      </c>
      <c r="E3322" s="37" t="s">
        <v>13419</v>
      </c>
      <c r="F3322" s="37" t="s">
        <v>12902</v>
      </c>
      <c r="G3322" s="36">
        <v>41359</v>
      </c>
      <c r="H3322" s="36">
        <v>41359</v>
      </c>
      <c r="I3322" s="12">
        <v>3</v>
      </c>
      <c r="J3322" s="12">
        <v>3</v>
      </c>
      <c r="K3322" s="12">
        <v>3</v>
      </c>
      <c r="L3322" s="37" t="s">
        <v>10596</v>
      </c>
      <c r="M3322" s="37" t="str">
        <f>VLOOKUP(LEFT(Incoming_Data[[#This Row],[Object ID]],1),Lookup[#All],2,FALSE)</f>
        <v>Incident</v>
      </c>
      <c r="N3322" s="36" t="str">
        <f>IFERROR(VLOOKUP(Incoming_Data[[#This Row],[Object ID]],SP_Data[#All],2,FALSE),"")</f>
        <v/>
      </c>
      <c r="O3322" s="36" t="str">
        <f>IFERROR(VLOOKUP(Incoming_Data[[#This Row],[Object ID]],Finalized_Data[#All],2,FALSE),"")</f>
        <v/>
      </c>
      <c r="P33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2" s="6">
        <f>IFERROR(DATE(YEAR(Incoming_Data[[#This Row],[Incoming Day]]),MONTH(Incoming_Data[[#This Row],[Incoming Day]]),1),"")</f>
        <v>41334</v>
      </c>
      <c r="R3322" s="3">
        <f>DATE(YEAR(Incoming_Data[[#This Row],[Incoming Day]]),1,1)</f>
        <v>41275</v>
      </c>
      <c r="S3322" s="6" t="str">
        <f>IFERROR(DATE(YEAR(Incoming_Data[[#This Row],[Completed Day]]),MONTH(Incoming_Data[[#This Row],[Completed Day]]),1),"")</f>
        <v/>
      </c>
      <c r="T3322" s="6" t="str">
        <f>IFERROR(DATE(YEAR(Incoming_Data[[#This Row],[Confirmed Day]]),MONTH(Incoming_Data[[#This Row],[Confirmed Day]]),1),"")</f>
        <v/>
      </c>
      <c r="U3322" s="12">
        <f>IF(ISNUMBER(Incoming_Data[[#This Row],[Completed Day]]),1,0)</f>
        <v>0</v>
      </c>
      <c r="V3322" s="12">
        <f>IF(ISNUMBER(Incoming_Data[[#This Row],[Confirmed Day]]),1,0)</f>
        <v>0</v>
      </c>
    </row>
    <row r="3323" spans="2:22" x14ac:dyDescent="0.25">
      <c r="B3323" s="37" t="s">
        <v>12726</v>
      </c>
      <c r="C3323" s="37" t="s">
        <v>12727</v>
      </c>
      <c r="D3323" s="37" t="s">
        <v>12727</v>
      </c>
      <c r="E3323" s="37" t="s">
        <v>13420</v>
      </c>
      <c r="F3323" s="37" t="s">
        <v>12903</v>
      </c>
      <c r="G3323" s="36">
        <v>41359</v>
      </c>
      <c r="H3323" s="36">
        <v>41359</v>
      </c>
      <c r="I3323" s="12">
        <v>2</v>
      </c>
      <c r="J3323" s="12">
        <v>3</v>
      </c>
      <c r="K3323" s="12">
        <v>3</v>
      </c>
      <c r="L3323" s="37" t="s">
        <v>10596</v>
      </c>
      <c r="M3323" s="37" t="str">
        <f>VLOOKUP(LEFT(Incoming_Data[[#This Row],[Object ID]],1),Lookup[#All],2,FALSE)</f>
        <v>Incident</v>
      </c>
      <c r="N3323" s="36" t="str">
        <f>IFERROR(VLOOKUP(Incoming_Data[[#This Row],[Object ID]],SP_Data[#All],2,FALSE),"")</f>
        <v/>
      </c>
      <c r="O3323" s="36" t="str">
        <f>IFERROR(VLOOKUP(Incoming_Data[[#This Row],[Object ID]],Finalized_Data[#All],2,FALSE),"")</f>
        <v/>
      </c>
      <c r="P33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3" s="6">
        <f>IFERROR(DATE(YEAR(Incoming_Data[[#This Row],[Incoming Day]]),MONTH(Incoming_Data[[#This Row],[Incoming Day]]),1),"")</f>
        <v>41334</v>
      </c>
      <c r="R3323" s="3">
        <f>DATE(YEAR(Incoming_Data[[#This Row],[Incoming Day]]),1,1)</f>
        <v>41275</v>
      </c>
      <c r="S3323" s="6" t="str">
        <f>IFERROR(DATE(YEAR(Incoming_Data[[#This Row],[Completed Day]]),MONTH(Incoming_Data[[#This Row],[Completed Day]]),1),"")</f>
        <v/>
      </c>
      <c r="T3323" s="6" t="str">
        <f>IFERROR(DATE(YEAR(Incoming_Data[[#This Row],[Confirmed Day]]),MONTH(Incoming_Data[[#This Row],[Confirmed Day]]),1),"")</f>
        <v/>
      </c>
      <c r="U3323" s="12">
        <f>IF(ISNUMBER(Incoming_Data[[#This Row],[Completed Day]]),1,0)</f>
        <v>0</v>
      </c>
      <c r="V3323" s="12">
        <f>IF(ISNUMBER(Incoming_Data[[#This Row],[Confirmed Day]]),1,0)</f>
        <v>0</v>
      </c>
    </row>
    <row r="3324" spans="2:22" x14ac:dyDescent="0.25">
      <c r="B3324" s="37" t="s">
        <v>12726</v>
      </c>
      <c r="C3324" s="37" t="s">
        <v>12727</v>
      </c>
      <c r="D3324" s="37" t="s">
        <v>12727</v>
      </c>
      <c r="E3324" s="37" t="s">
        <v>13421</v>
      </c>
      <c r="F3324" s="37" t="s">
        <v>12904</v>
      </c>
      <c r="G3324" s="36">
        <v>41359</v>
      </c>
      <c r="H3324" s="36">
        <v>41359</v>
      </c>
      <c r="I3324" s="12">
        <v>2</v>
      </c>
      <c r="J3324" s="12">
        <v>3</v>
      </c>
      <c r="K3324" s="12">
        <v>3</v>
      </c>
      <c r="L3324" s="37" t="s">
        <v>10596</v>
      </c>
      <c r="M3324" s="37" t="str">
        <f>VLOOKUP(LEFT(Incoming_Data[[#This Row],[Object ID]],1),Lookup[#All],2,FALSE)</f>
        <v>Incident</v>
      </c>
      <c r="N3324" s="36" t="str">
        <f>IFERROR(VLOOKUP(Incoming_Data[[#This Row],[Object ID]],SP_Data[#All],2,FALSE),"")</f>
        <v/>
      </c>
      <c r="O3324" s="36" t="str">
        <f>IFERROR(VLOOKUP(Incoming_Data[[#This Row],[Object ID]],Finalized_Data[#All],2,FALSE),"")</f>
        <v/>
      </c>
      <c r="P33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4" s="6">
        <f>IFERROR(DATE(YEAR(Incoming_Data[[#This Row],[Incoming Day]]),MONTH(Incoming_Data[[#This Row],[Incoming Day]]),1),"")</f>
        <v>41334</v>
      </c>
      <c r="R3324" s="3">
        <f>DATE(YEAR(Incoming_Data[[#This Row],[Incoming Day]]),1,1)</f>
        <v>41275</v>
      </c>
      <c r="S3324" s="6" t="str">
        <f>IFERROR(DATE(YEAR(Incoming_Data[[#This Row],[Completed Day]]),MONTH(Incoming_Data[[#This Row],[Completed Day]]),1),"")</f>
        <v/>
      </c>
      <c r="T3324" s="6" t="str">
        <f>IFERROR(DATE(YEAR(Incoming_Data[[#This Row],[Confirmed Day]]),MONTH(Incoming_Data[[#This Row],[Confirmed Day]]),1),"")</f>
        <v/>
      </c>
      <c r="U3324" s="12">
        <f>IF(ISNUMBER(Incoming_Data[[#This Row],[Completed Day]]),1,0)</f>
        <v>0</v>
      </c>
      <c r="V3324" s="12">
        <f>IF(ISNUMBER(Incoming_Data[[#This Row],[Confirmed Day]]),1,0)</f>
        <v>0</v>
      </c>
    </row>
    <row r="3325" spans="2:22" x14ac:dyDescent="0.25">
      <c r="B3325" s="37" t="s">
        <v>12726</v>
      </c>
      <c r="C3325" s="37" t="s">
        <v>12727</v>
      </c>
      <c r="D3325" s="37" t="s">
        <v>12727</v>
      </c>
      <c r="E3325" s="37" t="s">
        <v>13422</v>
      </c>
      <c r="F3325" s="37" t="s">
        <v>12905</v>
      </c>
      <c r="G3325" s="36">
        <v>41359</v>
      </c>
      <c r="H3325" s="36">
        <v>41359</v>
      </c>
      <c r="I3325" s="12">
        <v>3</v>
      </c>
      <c r="J3325" s="12">
        <v>3</v>
      </c>
      <c r="K3325" s="12">
        <v>3</v>
      </c>
      <c r="L3325" s="37" t="s">
        <v>10596</v>
      </c>
      <c r="M3325" s="37" t="str">
        <f>VLOOKUP(LEFT(Incoming_Data[[#This Row],[Object ID]],1),Lookup[#All],2,FALSE)</f>
        <v>Incident</v>
      </c>
      <c r="N3325" s="36" t="str">
        <f>IFERROR(VLOOKUP(Incoming_Data[[#This Row],[Object ID]],SP_Data[#All],2,FALSE),"")</f>
        <v/>
      </c>
      <c r="O3325" s="36" t="str">
        <f>IFERROR(VLOOKUP(Incoming_Data[[#This Row],[Object ID]],Finalized_Data[#All],2,FALSE),"")</f>
        <v/>
      </c>
      <c r="P33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5" s="6">
        <f>IFERROR(DATE(YEAR(Incoming_Data[[#This Row],[Incoming Day]]),MONTH(Incoming_Data[[#This Row],[Incoming Day]]),1),"")</f>
        <v>41334</v>
      </c>
      <c r="R3325" s="3">
        <f>DATE(YEAR(Incoming_Data[[#This Row],[Incoming Day]]),1,1)</f>
        <v>41275</v>
      </c>
      <c r="S3325" s="6" t="str">
        <f>IFERROR(DATE(YEAR(Incoming_Data[[#This Row],[Completed Day]]),MONTH(Incoming_Data[[#This Row],[Completed Day]]),1),"")</f>
        <v/>
      </c>
      <c r="T3325" s="6" t="str">
        <f>IFERROR(DATE(YEAR(Incoming_Data[[#This Row],[Confirmed Day]]),MONTH(Incoming_Data[[#This Row],[Confirmed Day]]),1),"")</f>
        <v/>
      </c>
      <c r="U3325" s="12">
        <f>IF(ISNUMBER(Incoming_Data[[#This Row],[Completed Day]]),1,0)</f>
        <v>0</v>
      </c>
      <c r="V3325" s="12">
        <f>IF(ISNUMBER(Incoming_Data[[#This Row],[Confirmed Day]]),1,0)</f>
        <v>0</v>
      </c>
    </row>
    <row r="3326" spans="2:22" x14ac:dyDescent="0.25">
      <c r="B3326" s="37" t="s">
        <v>12726</v>
      </c>
      <c r="C3326" s="37" t="s">
        <v>12727</v>
      </c>
      <c r="D3326" s="37" t="s">
        <v>12727</v>
      </c>
      <c r="E3326" s="37" t="s">
        <v>13423</v>
      </c>
      <c r="F3326" s="37" t="s">
        <v>1460</v>
      </c>
      <c r="G3326" s="36">
        <v>41359</v>
      </c>
      <c r="H3326" s="36">
        <v>41359</v>
      </c>
      <c r="I3326" s="12">
        <v>3</v>
      </c>
      <c r="J3326" s="12">
        <v>3</v>
      </c>
      <c r="K3326" s="12">
        <v>3</v>
      </c>
      <c r="L3326" s="37" t="s">
        <v>10596</v>
      </c>
      <c r="M3326" s="37" t="str">
        <f>VLOOKUP(LEFT(Incoming_Data[[#This Row],[Object ID]],1),Lookup[#All],2,FALSE)</f>
        <v>Incident</v>
      </c>
      <c r="N3326" s="36" t="str">
        <f>IFERROR(VLOOKUP(Incoming_Data[[#This Row],[Object ID]],SP_Data[#All],2,FALSE),"")</f>
        <v/>
      </c>
      <c r="O3326" s="36" t="str">
        <f>IFERROR(VLOOKUP(Incoming_Data[[#This Row],[Object ID]],Finalized_Data[#All],2,FALSE),"")</f>
        <v/>
      </c>
      <c r="P33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6" s="6">
        <f>IFERROR(DATE(YEAR(Incoming_Data[[#This Row],[Incoming Day]]),MONTH(Incoming_Data[[#This Row],[Incoming Day]]),1),"")</f>
        <v>41334</v>
      </c>
      <c r="R3326" s="3">
        <f>DATE(YEAR(Incoming_Data[[#This Row],[Incoming Day]]),1,1)</f>
        <v>41275</v>
      </c>
      <c r="S3326" s="6" t="str">
        <f>IFERROR(DATE(YEAR(Incoming_Data[[#This Row],[Completed Day]]),MONTH(Incoming_Data[[#This Row],[Completed Day]]),1),"")</f>
        <v/>
      </c>
      <c r="T3326" s="6" t="str">
        <f>IFERROR(DATE(YEAR(Incoming_Data[[#This Row],[Confirmed Day]]),MONTH(Incoming_Data[[#This Row],[Confirmed Day]]),1),"")</f>
        <v/>
      </c>
      <c r="U3326" s="12">
        <f>IF(ISNUMBER(Incoming_Data[[#This Row],[Completed Day]]),1,0)</f>
        <v>0</v>
      </c>
      <c r="V3326" s="12">
        <f>IF(ISNUMBER(Incoming_Data[[#This Row],[Confirmed Day]]),1,0)</f>
        <v>0</v>
      </c>
    </row>
    <row r="3327" spans="2:22" x14ac:dyDescent="0.25">
      <c r="B3327" s="37" t="s">
        <v>12726</v>
      </c>
      <c r="C3327" s="37" t="s">
        <v>12727</v>
      </c>
      <c r="D3327" s="37" t="s">
        <v>12727</v>
      </c>
      <c r="E3327" s="37" t="s">
        <v>13424</v>
      </c>
      <c r="F3327" s="37" t="s">
        <v>12906</v>
      </c>
      <c r="G3327" s="36">
        <v>41359</v>
      </c>
      <c r="H3327" s="36">
        <v>41359</v>
      </c>
      <c r="I3327" s="12">
        <v>1</v>
      </c>
      <c r="J3327" s="12">
        <v>3</v>
      </c>
      <c r="K3327" s="12">
        <v>2</v>
      </c>
      <c r="L3327" s="37" t="s">
        <v>10596</v>
      </c>
      <c r="M3327" s="37" t="str">
        <f>VLOOKUP(LEFT(Incoming_Data[[#This Row],[Object ID]],1),Lookup[#All],2,FALSE)</f>
        <v>Incident</v>
      </c>
      <c r="N3327" s="36" t="str">
        <f>IFERROR(VLOOKUP(Incoming_Data[[#This Row],[Object ID]],SP_Data[#All],2,FALSE),"")</f>
        <v/>
      </c>
      <c r="O3327" s="36" t="str">
        <f>IFERROR(VLOOKUP(Incoming_Data[[#This Row],[Object ID]],Finalized_Data[#All],2,FALSE),"")</f>
        <v/>
      </c>
      <c r="P33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7" s="6">
        <f>IFERROR(DATE(YEAR(Incoming_Data[[#This Row],[Incoming Day]]),MONTH(Incoming_Data[[#This Row],[Incoming Day]]),1),"")</f>
        <v>41334</v>
      </c>
      <c r="R3327" s="3">
        <f>DATE(YEAR(Incoming_Data[[#This Row],[Incoming Day]]),1,1)</f>
        <v>41275</v>
      </c>
      <c r="S3327" s="6" t="str">
        <f>IFERROR(DATE(YEAR(Incoming_Data[[#This Row],[Completed Day]]),MONTH(Incoming_Data[[#This Row],[Completed Day]]),1),"")</f>
        <v/>
      </c>
      <c r="T3327" s="6" t="str">
        <f>IFERROR(DATE(YEAR(Incoming_Data[[#This Row],[Confirmed Day]]),MONTH(Incoming_Data[[#This Row],[Confirmed Day]]),1),"")</f>
        <v/>
      </c>
      <c r="U3327" s="12">
        <f>IF(ISNUMBER(Incoming_Data[[#This Row],[Completed Day]]),1,0)</f>
        <v>0</v>
      </c>
      <c r="V3327" s="12">
        <f>IF(ISNUMBER(Incoming_Data[[#This Row],[Confirmed Day]]),1,0)</f>
        <v>0</v>
      </c>
    </row>
    <row r="3328" spans="2:22" x14ac:dyDescent="0.25">
      <c r="B3328" s="37" t="s">
        <v>12726</v>
      </c>
      <c r="C3328" s="37" t="s">
        <v>12727</v>
      </c>
      <c r="D3328" s="37" t="s">
        <v>12727</v>
      </c>
      <c r="E3328" s="37" t="s">
        <v>13425</v>
      </c>
      <c r="F3328" s="37" t="s">
        <v>12907</v>
      </c>
      <c r="G3328" s="36">
        <v>41359</v>
      </c>
      <c r="H3328" s="36">
        <v>41359</v>
      </c>
      <c r="I3328" s="12">
        <v>1</v>
      </c>
      <c r="J3328" s="12">
        <v>3</v>
      </c>
      <c r="K3328" s="12">
        <v>2</v>
      </c>
      <c r="L3328" s="37" t="s">
        <v>10596</v>
      </c>
      <c r="M3328" s="37" t="str">
        <f>VLOOKUP(LEFT(Incoming_Data[[#This Row],[Object ID]],1),Lookup[#All],2,FALSE)</f>
        <v>Incident</v>
      </c>
      <c r="N3328" s="36" t="str">
        <f>IFERROR(VLOOKUP(Incoming_Data[[#This Row],[Object ID]],SP_Data[#All],2,FALSE),"")</f>
        <v/>
      </c>
      <c r="O3328" s="36" t="str">
        <f>IFERROR(VLOOKUP(Incoming_Data[[#This Row],[Object ID]],Finalized_Data[#All],2,FALSE),"")</f>
        <v/>
      </c>
      <c r="P33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8" s="6">
        <f>IFERROR(DATE(YEAR(Incoming_Data[[#This Row],[Incoming Day]]),MONTH(Incoming_Data[[#This Row],[Incoming Day]]),1),"")</f>
        <v>41334</v>
      </c>
      <c r="R3328" s="3">
        <f>DATE(YEAR(Incoming_Data[[#This Row],[Incoming Day]]),1,1)</f>
        <v>41275</v>
      </c>
      <c r="S3328" s="6" t="str">
        <f>IFERROR(DATE(YEAR(Incoming_Data[[#This Row],[Completed Day]]),MONTH(Incoming_Data[[#This Row],[Completed Day]]),1),"")</f>
        <v/>
      </c>
      <c r="T3328" s="6" t="str">
        <f>IFERROR(DATE(YEAR(Incoming_Data[[#This Row],[Confirmed Day]]),MONTH(Incoming_Data[[#This Row],[Confirmed Day]]),1),"")</f>
        <v/>
      </c>
      <c r="U3328" s="12">
        <f>IF(ISNUMBER(Incoming_Data[[#This Row],[Completed Day]]),1,0)</f>
        <v>0</v>
      </c>
      <c r="V3328" s="12">
        <f>IF(ISNUMBER(Incoming_Data[[#This Row],[Confirmed Day]]),1,0)</f>
        <v>0</v>
      </c>
    </row>
    <row r="3329" spans="2:22" x14ac:dyDescent="0.25">
      <c r="B3329" s="37" t="s">
        <v>12726</v>
      </c>
      <c r="C3329" s="37" t="s">
        <v>12727</v>
      </c>
      <c r="D3329" s="37" t="s">
        <v>12727</v>
      </c>
      <c r="E3329" s="37" t="s">
        <v>13426</v>
      </c>
      <c r="F3329" s="37" t="s">
        <v>12908</v>
      </c>
      <c r="G3329" s="36">
        <v>41359</v>
      </c>
      <c r="H3329" s="36">
        <v>41359</v>
      </c>
      <c r="I3329" s="12">
        <v>3</v>
      </c>
      <c r="J3329" s="12">
        <v>4</v>
      </c>
      <c r="K3329" s="12">
        <v>4</v>
      </c>
      <c r="L3329" s="37" t="s">
        <v>10596</v>
      </c>
      <c r="M3329" s="37" t="str">
        <f>VLOOKUP(LEFT(Incoming_Data[[#This Row],[Object ID]],1),Lookup[#All],2,FALSE)</f>
        <v>Incident</v>
      </c>
      <c r="N3329" s="36" t="str">
        <f>IFERROR(VLOOKUP(Incoming_Data[[#This Row],[Object ID]],SP_Data[#All],2,FALSE),"")</f>
        <v/>
      </c>
      <c r="O3329" s="36" t="str">
        <f>IFERROR(VLOOKUP(Incoming_Data[[#This Row],[Object ID]],Finalized_Data[#All],2,FALSE),"")</f>
        <v/>
      </c>
      <c r="P33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29" s="6">
        <f>IFERROR(DATE(YEAR(Incoming_Data[[#This Row],[Incoming Day]]),MONTH(Incoming_Data[[#This Row],[Incoming Day]]),1),"")</f>
        <v>41334</v>
      </c>
      <c r="R3329" s="3">
        <f>DATE(YEAR(Incoming_Data[[#This Row],[Incoming Day]]),1,1)</f>
        <v>41275</v>
      </c>
      <c r="S3329" s="6" t="str">
        <f>IFERROR(DATE(YEAR(Incoming_Data[[#This Row],[Completed Day]]),MONTH(Incoming_Data[[#This Row],[Completed Day]]),1),"")</f>
        <v/>
      </c>
      <c r="T3329" s="6" t="str">
        <f>IFERROR(DATE(YEAR(Incoming_Data[[#This Row],[Confirmed Day]]),MONTH(Incoming_Data[[#This Row],[Confirmed Day]]),1),"")</f>
        <v/>
      </c>
      <c r="U3329" s="12">
        <f>IF(ISNUMBER(Incoming_Data[[#This Row],[Completed Day]]),1,0)</f>
        <v>0</v>
      </c>
      <c r="V3329" s="12">
        <f>IF(ISNUMBER(Incoming_Data[[#This Row],[Confirmed Day]]),1,0)</f>
        <v>0</v>
      </c>
    </row>
    <row r="3330" spans="2:22" x14ac:dyDescent="0.25">
      <c r="B3330" s="37" t="s">
        <v>12726</v>
      </c>
      <c r="C3330" s="37" t="s">
        <v>12727</v>
      </c>
      <c r="D3330" s="37" t="s">
        <v>12727</v>
      </c>
      <c r="E3330" s="37" t="s">
        <v>13427</v>
      </c>
      <c r="F3330" s="37" t="s">
        <v>12909</v>
      </c>
      <c r="G3330" s="36">
        <v>41360</v>
      </c>
      <c r="H3330" s="36">
        <v>41360</v>
      </c>
      <c r="I3330" s="12">
        <v>3</v>
      </c>
      <c r="J3330" s="12">
        <v>3</v>
      </c>
      <c r="K3330" s="12">
        <v>3</v>
      </c>
      <c r="L3330" s="37" t="s">
        <v>10596</v>
      </c>
      <c r="M3330" s="37" t="str">
        <f>VLOOKUP(LEFT(Incoming_Data[[#This Row],[Object ID]],1),Lookup[#All],2,FALSE)</f>
        <v>Incident</v>
      </c>
      <c r="N3330" s="36" t="str">
        <f>IFERROR(VLOOKUP(Incoming_Data[[#This Row],[Object ID]],SP_Data[#All],2,FALSE),"")</f>
        <v/>
      </c>
      <c r="O3330" s="36" t="str">
        <f>IFERROR(VLOOKUP(Incoming_Data[[#This Row],[Object ID]],Finalized_Data[#All],2,FALSE),"")</f>
        <v/>
      </c>
      <c r="P33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0" s="6">
        <f>IFERROR(DATE(YEAR(Incoming_Data[[#This Row],[Incoming Day]]),MONTH(Incoming_Data[[#This Row],[Incoming Day]]),1),"")</f>
        <v>41334</v>
      </c>
      <c r="R3330" s="3">
        <f>DATE(YEAR(Incoming_Data[[#This Row],[Incoming Day]]),1,1)</f>
        <v>41275</v>
      </c>
      <c r="S3330" s="6" t="str">
        <f>IFERROR(DATE(YEAR(Incoming_Data[[#This Row],[Completed Day]]),MONTH(Incoming_Data[[#This Row],[Completed Day]]),1),"")</f>
        <v/>
      </c>
      <c r="T3330" s="6" t="str">
        <f>IFERROR(DATE(YEAR(Incoming_Data[[#This Row],[Confirmed Day]]),MONTH(Incoming_Data[[#This Row],[Confirmed Day]]),1),"")</f>
        <v/>
      </c>
      <c r="U3330" s="12">
        <f>IF(ISNUMBER(Incoming_Data[[#This Row],[Completed Day]]),1,0)</f>
        <v>0</v>
      </c>
      <c r="V3330" s="12">
        <f>IF(ISNUMBER(Incoming_Data[[#This Row],[Confirmed Day]]),1,0)</f>
        <v>0</v>
      </c>
    </row>
    <row r="3331" spans="2:22" x14ac:dyDescent="0.25">
      <c r="B3331" s="37" t="s">
        <v>12726</v>
      </c>
      <c r="C3331" s="37" t="s">
        <v>12727</v>
      </c>
      <c r="D3331" s="37" t="s">
        <v>12727</v>
      </c>
      <c r="E3331" s="37" t="s">
        <v>13428</v>
      </c>
      <c r="F3331" s="37" t="s">
        <v>12910</v>
      </c>
      <c r="G3331" s="36">
        <v>41360</v>
      </c>
      <c r="H3331" s="36">
        <v>41360</v>
      </c>
      <c r="I3331" s="12">
        <v>3</v>
      </c>
      <c r="J3331" s="12">
        <v>3</v>
      </c>
      <c r="K3331" s="12">
        <v>3</v>
      </c>
      <c r="L3331" s="37" t="s">
        <v>10596</v>
      </c>
      <c r="M3331" s="37" t="str">
        <f>VLOOKUP(LEFT(Incoming_Data[[#This Row],[Object ID]],1),Lookup[#All],2,FALSE)</f>
        <v>Incident</v>
      </c>
      <c r="N3331" s="36" t="str">
        <f>IFERROR(VLOOKUP(Incoming_Data[[#This Row],[Object ID]],SP_Data[#All],2,FALSE),"")</f>
        <v/>
      </c>
      <c r="O3331" s="36" t="str">
        <f>IFERROR(VLOOKUP(Incoming_Data[[#This Row],[Object ID]],Finalized_Data[#All],2,FALSE),"")</f>
        <v/>
      </c>
      <c r="P33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1" s="6">
        <f>IFERROR(DATE(YEAR(Incoming_Data[[#This Row],[Incoming Day]]),MONTH(Incoming_Data[[#This Row],[Incoming Day]]),1),"")</f>
        <v>41334</v>
      </c>
      <c r="R3331" s="3">
        <f>DATE(YEAR(Incoming_Data[[#This Row],[Incoming Day]]),1,1)</f>
        <v>41275</v>
      </c>
      <c r="S3331" s="6" t="str">
        <f>IFERROR(DATE(YEAR(Incoming_Data[[#This Row],[Completed Day]]),MONTH(Incoming_Data[[#This Row],[Completed Day]]),1),"")</f>
        <v/>
      </c>
      <c r="T3331" s="6" t="str">
        <f>IFERROR(DATE(YEAR(Incoming_Data[[#This Row],[Confirmed Day]]),MONTH(Incoming_Data[[#This Row],[Confirmed Day]]),1),"")</f>
        <v/>
      </c>
      <c r="U3331" s="12">
        <f>IF(ISNUMBER(Incoming_Data[[#This Row],[Completed Day]]),1,0)</f>
        <v>0</v>
      </c>
      <c r="V3331" s="12">
        <f>IF(ISNUMBER(Incoming_Data[[#This Row],[Confirmed Day]]),1,0)</f>
        <v>0</v>
      </c>
    </row>
    <row r="3332" spans="2:22" x14ac:dyDescent="0.25">
      <c r="B3332" s="37" t="s">
        <v>12726</v>
      </c>
      <c r="C3332" s="37" t="s">
        <v>12727</v>
      </c>
      <c r="D3332" s="37" t="s">
        <v>12727</v>
      </c>
      <c r="E3332" s="37" t="s">
        <v>13429</v>
      </c>
      <c r="F3332" s="37" t="s">
        <v>12911</v>
      </c>
      <c r="G3332" s="36">
        <v>41360</v>
      </c>
      <c r="H3332" s="36">
        <v>41360</v>
      </c>
      <c r="I3332" s="12">
        <v>3</v>
      </c>
      <c r="J3332" s="12">
        <v>3</v>
      </c>
      <c r="K3332" s="12">
        <v>3</v>
      </c>
      <c r="L3332" s="37" t="s">
        <v>10596</v>
      </c>
      <c r="M3332" s="37" t="str">
        <f>VLOOKUP(LEFT(Incoming_Data[[#This Row],[Object ID]],1),Lookup[#All],2,FALSE)</f>
        <v>Incident</v>
      </c>
      <c r="N3332" s="36" t="str">
        <f>IFERROR(VLOOKUP(Incoming_Data[[#This Row],[Object ID]],SP_Data[#All],2,FALSE),"")</f>
        <v/>
      </c>
      <c r="O3332" s="36" t="str">
        <f>IFERROR(VLOOKUP(Incoming_Data[[#This Row],[Object ID]],Finalized_Data[#All],2,FALSE),"")</f>
        <v/>
      </c>
      <c r="P33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2" s="6">
        <f>IFERROR(DATE(YEAR(Incoming_Data[[#This Row],[Incoming Day]]),MONTH(Incoming_Data[[#This Row],[Incoming Day]]),1),"")</f>
        <v>41334</v>
      </c>
      <c r="R3332" s="3">
        <f>DATE(YEAR(Incoming_Data[[#This Row],[Incoming Day]]),1,1)</f>
        <v>41275</v>
      </c>
      <c r="S3332" s="6" t="str">
        <f>IFERROR(DATE(YEAR(Incoming_Data[[#This Row],[Completed Day]]),MONTH(Incoming_Data[[#This Row],[Completed Day]]),1),"")</f>
        <v/>
      </c>
      <c r="T3332" s="6" t="str">
        <f>IFERROR(DATE(YEAR(Incoming_Data[[#This Row],[Confirmed Day]]),MONTH(Incoming_Data[[#This Row],[Confirmed Day]]),1),"")</f>
        <v/>
      </c>
      <c r="U3332" s="12">
        <f>IF(ISNUMBER(Incoming_Data[[#This Row],[Completed Day]]),1,0)</f>
        <v>0</v>
      </c>
      <c r="V3332" s="12">
        <f>IF(ISNUMBER(Incoming_Data[[#This Row],[Confirmed Day]]),1,0)</f>
        <v>0</v>
      </c>
    </row>
    <row r="3333" spans="2:22" x14ac:dyDescent="0.25">
      <c r="B3333" s="37" t="s">
        <v>12726</v>
      </c>
      <c r="C3333" s="37" t="s">
        <v>12727</v>
      </c>
      <c r="D3333" s="37" t="s">
        <v>12727</v>
      </c>
      <c r="E3333" s="37" t="s">
        <v>13430</v>
      </c>
      <c r="F3333" s="37" t="s">
        <v>12912</v>
      </c>
      <c r="G3333" s="36">
        <v>41360</v>
      </c>
      <c r="H3333" s="36">
        <v>41360</v>
      </c>
      <c r="I3333" s="12">
        <v>3</v>
      </c>
      <c r="J3333" s="12">
        <v>3</v>
      </c>
      <c r="K3333" s="12">
        <v>3</v>
      </c>
      <c r="L3333" s="37" t="s">
        <v>10596</v>
      </c>
      <c r="M3333" s="37" t="str">
        <f>VLOOKUP(LEFT(Incoming_Data[[#This Row],[Object ID]],1),Lookup[#All],2,FALSE)</f>
        <v>Incident</v>
      </c>
      <c r="N3333" s="36" t="str">
        <f>IFERROR(VLOOKUP(Incoming_Data[[#This Row],[Object ID]],SP_Data[#All],2,FALSE),"")</f>
        <v/>
      </c>
      <c r="O3333" s="36" t="str">
        <f>IFERROR(VLOOKUP(Incoming_Data[[#This Row],[Object ID]],Finalized_Data[#All],2,FALSE),"")</f>
        <v/>
      </c>
      <c r="P33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3" s="6">
        <f>IFERROR(DATE(YEAR(Incoming_Data[[#This Row],[Incoming Day]]),MONTH(Incoming_Data[[#This Row],[Incoming Day]]),1),"")</f>
        <v>41334</v>
      </c>
      <c r="R3333" s="3">
        <f>DATE(YEAR(Incoming_Data[[#This Row],[Incoming Day]]),1,1)</f>
        <v>41275</v>
      </c>
      <c r="S3333" s="6" t="str">
        <f>IFERROR(DATE(YEAR(Incoming_Data[[#This Row],[Completed Day]]),MONTH(Incoming_Data[[#This Row],[Completed Day]]),1),"")</f>
        <v/>
      </c>
      <c r="T3333" s="6" t="str">
        <f>IFERROR(DATE(YEAR(Incoming_Data[[#This Row],[Confirmed Day]]),MONTH(Incoming_Data[[#This Row],[Confirmed Day]]),1),"")</f>
        <v/>
      </c>
      <c r="U3333" s="12">
        <f>IF(ISNUMBER(Incoming_Data[[#This Row],[Completed Day]]),1,0)</f>
        <v>0</v>
      </c>
      <c r="V3333" s="12">
        <f>IF(ISNUMBER(Incoming_Data[[#This Row],[Confirmed Day]]),1,0)</f>
        <v>0</v>
      </c>
    </row>
    <row r="3334" spans="2:22" x14ac:dyDescent="0.25">
      <c r="B3334" s="37" t="s">
        <v>12726</v>
      </c>
      <c r="C3334" s="37" t="s">
        <v>12727</v>
      </c>
      <c r="D3334" s="37" t="s">
        <v>12727</v>
      </c>
      <c r="E3334" s="37" t="s">
        <v>13431</v>
      </c>
      <c r="F3334" s="37" t="s">
        <v>12913</v>
      </c>
      <c r="G3334" s="36">
        <v>41360</v>
      </c>
      <c r="H3334" s="36">
        <v>41360</v>
      </c>
      <c r="I3334" s="12">
        <v>3</v>
      </c>
      <c r="J3334" s="12">
        <v>3</v>
      </c>
      <c r="K3334" s="12">
        <v>3</v>
      </c>
      <c r="L3334" s="37" t="s">
        <v>10596</v>
      </c>
      <c r="M3334" s="37" t="str">
        <f>VLOOKUP(LEFT(Incoming_Data[[#This Row],[Object ID]],1),Lookup[#All],2,FALSE)</f>
        <v>Incident</v>
      </c>
      <c r="N3334" s="36" t="str">
        <f>IFERROR(VLOOKUP(Incoming_Data[[#This Row],[Object ID]],SP_Data[#All],2,FALSE),"")</f>
        <v/>
      </c>
      <c r="O3334" s="36" t="str">
        <f>IFERROR(VLOOKUP(Incoming_Data[[#This Row],[Object ID]],Finalized_Data[#All],2,FALSE),"")</f>
        <v/>
      </c>
      <c r="P33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4" s="6">
        <f>IFERROR(DATE(YEAR(Incoming_Data[[#This Row],[Incoming Day]]),MONTH(Incoming_Data[[#This Row],[Incoming Day]]),1),"")</f>
        <v>41334</v>
      </c>
      <c r="R3334" s="3">
        <f>DATE(YEAR(Incoming_Data[[#This Row],[Incoming Day]]),1,1)</f>
        <v>41275</v>
      </c>
      <c r="S3334" s="6" t="str">
        <f>IFERROR(DATE(YEAR(Incoming_Data[[#This Row],[Completed Day]]),MONTH(Incoming_Data[[#This Row],[Completed Day]]),1),"")</f>
        <v/>
      </c>
      <c r="T3334" s="6" t="str">
        <f>IFERROR(DATE(YEAR(Incoming_Data[[#This Row],[Confirmed Day]]),MONTH(Incoming_Data[[#This Row],[Confirmed Day]]),1),"")</f>
        <v/>
      </c>
      <c r="U3334" s="12">
        <f>IF(ISNUMBER(Incoming_Data[[#This Row],[Completed Day]]),1,0)</f>
        <v>0</v>
      </c>
      <c r="V3334" s="12">
        <f>IF(ISNUMBER(Incoming_Data[[#This Row],[Confirmed Day]]),1,0)</f>
        <v>0</v>
      </c>
    </row>
    <row r="3335" spans="2:22" x14ac:dyDescent="0.25">
      <c r="B3335" s="37" t="s">
        <v>12726</v>
      </c>
      <c r="C3335" s="37" t="s">
        <v>12727</v>
      </c>
      <c r="D3335" s="37" t="s">
        <v>12727</v>
      </c>
      <c r="E3335" s="37" t="s">
        <v>13432</v>
      </c>
      <c r="F3335" s="37" t="s">
        <v>12914</v>
      </c>
      <c r="G3335" s="36">
        <v>41360</v>
      </c>
      <c r="H3335" s="36">
        <v>41360</v>
      </c>
      <c r="I3335" s="12">
        <v>4</v>
      </c>
      <c r="J3335" s="12" t="s">
        <v>10596</v>
      </c>
      <c r="K3335" s="12" t="s">
        <v>10596</v>
      </c>
      <c r="L3335" s="37" t="s">
        <v>10596</v>
      </c>
      <c r="M3335" s="37" t="str">
        <f>VLOOKUP(LEFT(Incoming_Data[[#This Row],[Object ID]],1),Lookup[#All],2,FALSE)</f>
        <v>Incident</v>
      </c>
      <c r="N3335" s="36" t="str">
        <f>IFERROR(VLOOKUP(Incoming_Data[[#This Row],[Object ID]],SP_Data[#All],2,FALSE),"")</f>
        <v/>
      </c>
      <c r="O3335" s="36" t="str">
        <f>IFERROR(VLOOKUP(Incoming_Data[[#This Row],[Object ID]],Finalized_Data[#All],2,FALSE),"")</f>
        <v/>
      </c>
      <c r="P33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5" s="6">
        <f>IFERROR(DATE(YEAR(Incoming_Data[[#This Row],[Incoming Day]]),MONTH(Incoming_Data[[#This Row],[Incoming Day]]),1),"")</f>
        <v>41334</v>
      </c>
      <c r="R3335" s="3">
        <f>DATE(YEAR(Incoming_Data[[#This Row],[Incoming Day]]),1,1)</f>
        <v>41275</v>
      </c>
      <c r="S3335" s="6" t="str">
        <f>IFERROR(DATE(YEAR(Incoming_Data[[#This Row],[Completed Day]]),MONTH(Incoming_Data[[#This Row],[Completed Day]]),1),"")</f>
        <v/>
      </c>
      <c r="T3335" s="6" t="str">
        <f>IFERROR(DATE(YEAR(Incoming_Data[[#This Row],[Confirmed Day]]),MONTH(Incoming_Data[[#This Row],[Confirmed Day]]),1),"")</f>
        <v/>
      </c>
      <c r="U3335" s="12">
        <f>IF(ISNUMBER(Incoming_Data[[#This Row],[Completed Day]]),1,0)</f>
        <v>0</v>
      </c>
      <c r="V3335" s="12">
        <f>IF(ISNUMBER(Incoming_Data[[#This Row],[Confirmed Day]]),1,0)</f>
        <v>0</v>
      </c>
    </row>
    <row r="3336" spans="2:22" x14ac:dyDescent="0.25">
      <c r="B3336" s="37" t="s">
        <v>12726</v>
      </c>
      <c r="C3336" s="37" t="s">
        <v>12727</v>
      </c>
      <c r="D3336" s="37" t="s">
        <v>12727</v>
      </c>
      <c r="E3336" s="37" t="s">
        <v>13433</v>
      </c>
      <c r="F3336" s="37" t="s">
        <v>12915</v>
      </c>
      <c r="G3336" s="36">
        <v>41360</v>
      </c>
      <c r="H3336" s="36">
        <v>41360</v>
      </c>
      <c r="I3336" s="12">
        <v>2</v>
      </c>
      <c r="J3336" s="12" t="s">
        <v>10596</v>
      </c>
      <c r="K3336" s="12" t="s">
        <v>10596</v>
      </c>
      <c r="L3336" s="37" t="s">
        <v>10596</v>
      </c>
      <c r="M3336" s="37" t="str">
        <f>VLOOKUP(LEFT(Incoming_Data[[#This Row],[Object ID]],1),Lookup[#All],2,FALSE)</f>
        <v>Incident</v>
      </c>
      <c r="N3336" s="36" t="str">
        <f>IFERROR(VLOOKUP(Incoming_Data[[#This Row],[Object ID]],SP_Data[#All],2,FALSE),"")</f>
        <v/>
      </c>
      <c r="O3336" s="36" t="str">
        <f>IFERROR(VLOOKUP(Incoming_Data[[#This Row],[Object ID]],Finalized_Data[#All],2,FALSE),"")</f>
        <v/>
      </c>
      <c r="P33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6" s="6">
        <f>IFERROR(DATE(YEAR(Incoming_Data[[#This Row],[Incoming Day]]),MONTH(Incoming_Data[[#This Row],[Incoming Day]]),1),"")</f>
        <v>41334</v>
      </c>
      <c r="R3336" s="3">
        <f>DATE(YEAR(Incoming_Data[[#This Row],[Incoming Day]]),1,1)</f>
        <v>41275</v>
      </c>
      <c r="S3336" s="6" t="str">
        <f>IFERROR(DATE(YEAR(Incoming_Data[[#This Row],[Completed Day]]),MONTH(Incoming_Data[[#This Row],[Completed Day]]),1),"")</f>
        <v/>
      </c>
      <c r="T3336" s="6" t="str">
        <f>IFERROR(DATE(YEAR(Incoming_Data[[#This Row],[Confirmed Day]]),MONTH(Incoming_Data[[#This Row],[Confirmed Day]]),1),"")</f>
        <v/>
      </c>
      <c r="U3336" s="12">
        <f>IF(ISNUMBER(Incoming_Data[[#This Row],[Completed Day]]),1,0)</f>
        <v>0</v>
      </c>
      <c r="V3336" s="12">
        <f>IF(ISNUMBER(Incoming_Data[[#This Row],[Confirmed Day]]),1,0)</f>
        <v>0</v>
      </c>
    </row>
    <row r="3337" spans="2:22" x14ac:dyDescent="0.25">
      <c r="B3337" s="37" t="s">
        <v>12726</v>
      </c>
      <c r="C3337" s="37" t="s">
        <v>12727</v>
      </c>
      <c r="D3337" s="37" t="s">
        <v>12727</v>
      </c>
      <c r="E3337" s="37" t="s">
        <v>13434</v>
      </c>
      <c r="F3337" s="37" t="s">
        <v>12916</v>
      </c>
      <c r="G3337" s="36">
        <v>41360</v>
      </c>
      <c r="H3337" s="36">
        <v>41360</v>
      </c>
      <c r="I3337" s="12">
        <v>3</v>
      </c>
      <c r="J3337" s="12">
        <v>3</v>
      </c>
      <c r="K3337" s="12">
        <v>3</v>
      </c>
      <c r="L3337" s="37" t="s">
        <v>10596</v>
      </c>
      <c r="M3337" s="37" t="str">
        <f>VLOOKUP(LEFT(Incoming_Data[[#This Row],[Object ID]],1),Lookup[#All],2,FALSE)</f>
        <v>Incident</v>
      </c>
      <c r="N3337" s="36" t="str">
        <f>IFERROR(VLOOKUP(Incoming_Data[[#This Row],[Object ID]],SP_Data[#All],2,FALSE),"")</f>
        <v/>
      </c>
      <c r="O3337" s="36" t="str">
        <f>IFERROR(VLOOKUP(Incoming_Data[[#This Row],[Object ID]],Finalized_Data[#All],2,FALSE),"")</f>
        <v/>
      </c>
      <c r="P33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7" s="6">
        <f>IFERROR(DATE(YEAR(Incoming_Data[[#This Row],[Incoming Day]]),MONTH(Incoming_Data[[#This Row],[Incoming Day]]),1),"")</f>
        <v>41334</v>
      </c>
      <c r="R3337" s="3">
        <f>DATE(YEAR(Incoming_Data[[#This Row],[Incoming Day]]),1,1)</f>
        <v>41275</v>
      </c>
      <c r="S3337" s="6" t="str">
        <f>IFERROR(DATE(YEAR(Incoming_Data[[#This Row],[Completed Day]]),MONTH(Incoming_Data[[#This Row],[Completed Day]]),1),"")</f>
        <v/>
      </c>
      <c r="T3337" s="6" t="str">
        <f>IFERROR(DATE(YEAR(Incoming_Data[[#This Row],[Confirmed Day]]),MONTH(Incoming_Data[[#This Row],[Confirmed Day]]),1),"")</f>
        <v/>
      </c>
      <c r="U3337" s="12">
        <f>IF(ISNUMBER(Incoming_Data[[#This Row],[Completed Day]]),1,0)</f>
        <v>0</v>
      </c>
      <c r="V3337" s="12">
        <f>IF(ISNUMBER(Incoming_Data[[#This Row],[Confirmed Day]]),1,0)</f>
        <v>0</v>
      </c>
    </row>
    <row r="3338" spans="2:22" x14ac:dyDescent="0.25">
      <c r="B3338" s="37" t="s">
        <v>12726</v>
      </c>
      <c r="C3338" s="37" t="s">
        <v>12727</v>
      </c>
      <c r="D3338" s="37" t="s">
        <v>12727</v>
      </c>
      <c r="E3338" s="37" t="s">
        <v>13435</v>
      </c>
      <c r="F3338" s="37" t="s">
        <v>12917</v>
      </c>
      <c r="G3338" s="36">
        <v>41361</v>
      </c>
      <c r="H3338" s="36">
        <v>41360</v>
      </c>
      <c r="I3338" s="12">
        <v>3</v>
      </c>
      <c r="J3338" s="12">
        <v>3</v>
      </c>
      <c r="K3338" s="12">
        <v>3</v>
      </c>
      <c r="L3338" s="37" t="s">
        <v>10596</v>
      </c>
      <c r="M3338" s="37" t="str">
        <f>VLOOKUP(LEFT(Incoming_Data[[#This Row],[Object ID]],1),Lookup[#All],2,FALSE)</f>
        <v>Incident</v>
      </c>
      <c r="N3338" s="36" t="str">
        <f>IFERROR(VLOOKUP(Incoming_Data[[#This Row],[Object ID]],SP_Data[#All],2,FALSE),"")</f>
        <v/>
      </c>
      <c r="O3338" s="36" t="str">
        <f>IFERROR(VLOOKUP(Incoming_Data[[#This Row],[Object ID]],Finalized_Data[#All],2,FALSE),"")</f>
        <v/>
      </c>
      <c r="P33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8" s="6">
        <f>IFERROR(DATE(YEAR(Incoming_Data[[#This Row],[Incoming Day]]),MONTH(Incoming_Data[[#This Row],[Incoming Day]]),1),"")</f>
        <v>41334</v>
      </c>
      <c r="R3338" s="3">
        <f>DATE(YEAR(Incoming_Data[[#This Row],[Incoming Day]]),1,1)</f>
        <v>41275</v>
      </c>
      <c r="S3338" s="6" t="str">
        <f>IFERROR(DATE(YEAR(Incoming_Data[[#This Row],[Completed Day]]),MONTH(Incoming_Data[[#This Row],[Completed Day]]),1),"")</f>
        <v/>
      </c>
      <c r="T3338" s="6" t="str">
        <f>IFERROR(DATE(YEAR(Incoming_Data[[#This Row],[Confirmed Day]]),MONTH(Incoming_Data[[#This Row],[Confirmed Day]]),1),"")</f>
        <v/>
      </c>
      <c r="U3338" s="12">
        <f>IF(ISNUMBER(Incoming_Data[[#This Row],[Completed Day]]),1,0)</f>
        <v>0</v>
      </c>
      <c r="V3338" s="12">
        <f>IF(ISNUMBER(Incoming_Data[[#This Row],[Confirmed Day]]),1,0)</f>
        <v>0</v>
      </c>
    </row>
    <row r="3339" spans="2:22" x14ac:dyDescent="0.25">
      <c r="B3339" s="37" t="s">
        <v>12726</v>
      </c>
      <c r="C3339" s="37" t="s">
        <v>12727</v>
      </c>
      <c r="D3339" s="37" t="s">
        <v>12727</v>
      </c>
      <c r="E3339" s="37" t="s">
        <v>13436</v>
      </c>
      <c r="F3339" s="37" t="s">
        <v>12918</v>
      </c>
      <c r="G3339" s="36">
        <v>41361</v>
      </c>
      <c r="H3339" s="36">
        <v>41361</v>
      </c>
      <c r="I3339" s="12">
        <v>1</v>
      </c>
      <c r="J3339" s="12">
        <v>3</v>
      </c>
      <c r="K3339" s="12">
        <v>3</v>
      </c>
      <c r="L3339" s="37" t="s">
        <v>10596</v>
      </c>
      <c r="M3339" s="37" t="str">
        <f>VLOOKUP(LEFT(Incoming_Data[[#This Row],[Object ID]],1),Lookup[#All],2,FALSE)</f>
        <v>Incident</v>
      </c>
      <c r="N3339" s="36" t="str">
        <f>IFERROR(VLOOKUP(Incoming_Data[[#This Row],[Object ID]],SP_Data[#All],2,FALSE),"")</f>
        <v/>
      </c>
      <c r="O3339" s="36" t="str">
        <f>IFERROR(VLOOKUP(Incoming_Data[[#This Row],[Object ID]],Finalized_Data[#All],2,FALSE),"")</f>
        <v/>
      </c>
      <c r="P33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39" s="6">
        <f>IFERROR(DATE(YEAR(Incoming_Data[[#This Row],[Incoming Day]]),MONTH(Incoming_Data[[#This Row],[Incoming Day]]),1),"")</f>
        <v>41334</v>
      </c>
      <c r="R3339" s="3">
        <f>DATE(YEAR(Incoming_Data[[#This Row],[Incoming Day]]),1,1)</f>
        <v>41275</v>
      </c>
      <c r="S3339" s="6" t="str">
        <f>IFERROR(DATE(YEAR(Incoming_Data[[#This Row],[Completed Day]]),MONTH(Incoming_Data[[#This Row],[Completed Day]]),1),"")</f>
        <v/>
      </c>
      <c r="T3339" s="6" t="str">
        <f>IFERROR(DATE(YEAR(Incoming_Data[[#This Row],[Confirmed Day]]),MONTH(Incoming_Data[[#This Row],[Confirmed Day]]),1),"")</f>
        <v/>
      </c>
      <c r="U3339" s="12">
        <f>IF(ISNUMBER(Incoming_Data[[#This Row],[Completed Day]]),1,0)</f>
        <v>0</v>
      </c>
      <c r="V3339" s="12">
        <f>IF(ISNUMBER(Incoming_Data[[#This Row],[Confirmed Day]]),1,0)</f>
        <v>0</v>
      </c>
    </row>
    <row r="3340" spans="2:22" x14ac:dyDescent="0.25">
      <c r="B3340" s="37" t="s">
        <v>12726</v>
      </c>
      <c r="C3340" s="37" t="s">
        <v>12727</v>
      </c>
      <c r="D3340" s="37" t="s">
        <v>12727</v>
      </c>
      <c r="E3340" s="37" t="s">
        <v>13437</v>
      </c>
      <c r="F3340" s="37" t="s">
        <v>12919</v>
      </c>
      <c r="G3340" s="36">
        <v>41361</v>
      </c>
      <c r="H3340" s="36">
        <v>41361</v>
      </c>
      <c r="I3340" s="12">
        <v>2</v>
      </c>
      <c r="J3340" s="12" t="s">
        <v>10596</v>
      </c>
      <c r="K3340" s="12" t="s">
        <v>10596</v>
      </c>
      <c r="L3340" s="37" t="s">
        <v>10596</v>
      </c>
      <c r="M3340" s="37" t="str">
        <f>VLOOKUP(LEFT(Incoming_Data[[#This Row],[Object ID]],1),Lookup[#All],2,FALSE)</f>
        <v>Incident</v>
      </c>
      <c r="N3340" s="36" t="str">
        <f>IFERROR(VLOOKUP(Incoming_Data[[#This Row],[Object ID]],SP_Data[#All],2,FALSE),"")</f>
        <v/>
      </c>
      <c r="O3340" s="36" t="str">
        <f>IFERROR(VLOOKUP(Incoming_Data[[#This Row],[Object ID]],Finalized_Data[#All],2,FALSE),"")</f>
        <v/>
      </c>
      <c r="P33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0" s="6">
        <f>IFERROR(DATE(YEAR(Incoming_Data[[#This Row],[Incoming Day]]),MONTH(Incoming_Data[[#This Row],[Incoming Day]]),1),"")</f>
        <v>41334</v>
      </c>
      <c r="R3340" s="3">
        <f>DATE(YEAR(Incoming_Data[[#This Row],[Incoming Day]]),1,1)</f>
        <v>41275</v>
      </c>
      <c r="S3340" s="6" t="str">
        <f>IFERROR(DATE(YEAR(Incoming_Data[[#This Row],[Completed Day]]),MONTH(Incoming_Data[[#This Row],[Completed Day]]),1),"")</f>
        <v/>
      </c>
      <c r="T3340" s="6" t="str">
        <f>IFERROR(DATE(YEAR(Incoming_Data[[#This Row],[Confirmed Day]]),MONTH(Incoming_Data[[#This Row],[Confirmed Day]]),1),"")</f>
        <v/>
      </c>
      <c r="U3340" s="12">
        <f>IF(ISNUMBER(Incoming_Data[[#This Row],[Completed Day]]),1,0)</f>
        <v>0</v>
      </c>
      <c r="V3340" s="12">
        <f>IF(ISNUMBER(Incoming_Data[[#This Row],[Confirmed Day]]),1,0)</f>
        <v>0</v>
      </c>
    </row>
    <row r="3341" spans="2:22" x14ac:dyDescent="0.25">
      <c r="B3341" s="37" t="s">
        <v>12726</v>
      </c>
      <c r="C3341" s="37" t="s">
        <v>12727</v>
      </c>
      <c r="D3341" s="37" t="s">
        <v>12727</v>
      </c>
      <c r="E3341" s="37" t="s">
        <v>13438</v>
      </c>
      <c r="F3341" s="37" t="s">
        <v>12920</v>
      </c>
      <c r="G3341" s="36">
        <v>41361</v>
      </c>
      <c r="H3341" s="36">
        <v>41361</v>
      </c>
      <c r="I3341" s="12">
        <v>3</v>
      </c>
      <c r="J3341" s="12">
        <v>3</v>
      </c>
      <c r="K3341" s="12">
        <v>3</v>
      </c>
      <c r="L3341" s="37" t="s">
        <v>10596</v>
      </c>
      <c r="M3341" s="37" t="str">
        <f>VLOOKUP(LEFT(Incoming_Data[[#This Row],[Object ID]],1),Lookup[#All],2,FALSE)</f>
        <v>Incident</v>
      </c>
      <c r="N3341" s="36" t="str">
        <f>IFERROR(VLOOKUP(Incoming_Data[[#This Row],[Object ID]],SP_Data[#All],2,FALSE),"")</f>
        <v/>
      </c>
      <c r="O3341" s="36" t="str">
        <f>IFERROR(VLOOKUP(Incoming_Data[[#This Row],[Object ID]],Finalized_Data[#All],2,FALSE),"")</f>
        <v/>
      </c>
      <c r="P33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1" s="6">
        <f>IFERROR(DATE(YEAR(Incoming_Data[[#This Row],[Incoming Day]]),MONTH(Incoming_Data[[#This Row],[Incoming Day]]),1),"")</f>
        <v>41334</v>
      </c>
      <c r="R3341" s="3">
        <f>DATE(YEAR(Incoming_Data[[#This Row],[Incoming Day]]),1,1)</f>
        <v>41275</v>
      </c>
      <c r="S3341" s="6" t="str">
        <f>IFERROR(DATE(YEAR(Incoming_Data[[#This Row],[Completed Day]]),MONTH(Incoming_Data[[#This Row],[Completed Day]]),1),"")</f>
        <v/>
      </c>
      <c r="T3341" s="6" t="str">
        <f>IFERROR(DATE(YEAR(Incoming_Data[[#This Row],[Confirmed Day]]),MONTH(Incoming_Data[[#This Row],[Confirmed Day]]),1),"")</f>
        <v/>
      </c>
      <c r="U3341" s="12">
        <f>IF(ISNUMBER(Incoming_Data[[#This Row],[Completed Day]]),1,0)</f>
        <v>0</v>
      </c>
      <c r="V3341" s="12">
        <f>IF(ISNUMBER(Incoming_Data[[#This Row],[Confirmed Day]]),1,0)</f>
        <v>0</v>
      </c>
    </row>
    <row r="3342" spans="2:22" x14ac:dyDescent="0.25">
      <c r="B3342" s="37" t="s">
        <v>12726</v>
      </c>
      <c r="C3342" s="37" t="s">
        <v>12727</v>
      </c>
      <c r="D3342" s="37" t="s">
        <v>12727</v>
      </c>
      <c r="E3342" s="37" t="s">
        <v>13439</v>
      </c>
      <c r="F3342" s="37" t="s">
        <v>12921</v>
      </c>
      <c r="G3342" s="36">
        <v>41361</v>
      </c>
      <c r="H3342" s="36">
        <v>41361</v>
      </c>
      <c r="I3342" s="12">
        <v>3</v>
      </c>
      <c r="J3342" s="12">
        <v>3</v>
      </c>
      <c r="K3342" s="12">
        <v>3</v>
      </c>
      <c r="L3342" s="37" t="s">
        <v>10596</v>
      </c>
      <c r="M3342" s="37" t="str">
        <f>VLOOKUP(LEFT(Incoming_Data[[#This Row],[Object ID]],1),Lookup[#All],2,FALSE)</f>
        <v>Incident</v>
      </c>
      <c r="N3342" s="36" t="str">
        <f>IFERROR(VLOOKUP(Incoming_Data[[#This Row],[Object ID]],SP_Data[#All],2,FALSE),"")</f>
        <v/>
      </c>
      <c r="O3342" s="36" t="str">
        <f>IFERROR(VLOOKUP(Incoming_Data[[#This Row],[Object ID]],Finalized_Data[#All],2,FALSE),"")</f>
        <v/>
      </c>
      <c r="P33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2" s="6">
        <f>IFERROR(DATE(YEAR(Incoming_Data[[#This Row],[Incoming Day]]),MONTH(Incoming_Data[[#This Row],[Incoming Day]]),1),"")</f>
        <v>41334</v>
      </c>
      <c r="R3342" s="3">
        <f>DATE(YEAR(Incoming_Data[[#This Row],[Incoming Day]]),1,1)</f>
        <v>41275</v>
      </c>
      <c r="S3342" s="6" t="str">
        <f>IFERROR(DATE(YEAR(Incoming_Data[[#This Row],[Completed Day]]),MONTH(Incoming_Data[[#This Row],[Completed Day]]),1),"")</f>
        <v/>
      </c>
      <c r="T3342" s="6" t="str">
        <f>IFERROR(DATE(YEAR(Incoming_Data[[#This Row],[Confirmed Day]]),MONTH(Incoming_Data[[#This Row],[Confirmed Day]]),1),"")</f>
        <v/>
      </c>
      <c r="U3342" s="12">
        <f>IF(ISNUMBER(Incoming_Data[[#This Row],[Completed Day]]),1,0)</f>
        <v>0</v>
      </c>
      <c r="V3342" s="12">
        <f>IF(ISNUMBER(Incoming_Data[[#This Row],[Confirmed Day]]),1,0)</f>
        <v>0</v>
      </c>
    </row>
    <row r="3343" spans="2:22" x14ac:dyDescent="0.25">
      <c r="B3343" s="37" t="s">
        <v>12726</v>
      </c>
      <c r="C3343" s="37" t="s">
        <v>12727</v>
      </c>
      <c r="D3343" s="37" t="s">
        <v>12727</v>
      </c>
      <c r="E3343" s="37" t="s">
        <v>13440</v>
      </c>
      <c r="F3343" s="37" t="s">
        <v>12922</v>
      </c>
      <c r="G3343" s="36">
        <v>41361</v>
      </c>
      <c r="H3343" s="36">
        <v>41361</v>
      </c>
      <c r="I3343" s="12">
        <v>1</v>
      </c>
      <c r="J3343" s="12">
        <v>3</v>
      </c>
      <c r="K3343" s="12">
        <v>4</v>
      </c>
      <c r="L3343" s="37" t="s">
        <v>10596</v>
      </c>
      <c r="M3343" s="37" t="str">
        <f>VLOOKUP(LEFT(Incoming_Data[[#This Row],[Object ID]],1),Lookup[#All],2,FALSE)</f>
        <v>Incident</v>
      </c>
      <c r="N3343" s="36" t="str">
        <f>IFERROR(VLOOKUP(Incoming_Data[[#This Row],[Object ID]],SP_Data[#All],2,FALSE),"")</f>
        <v/>
      </c>
      <c r="O3343" s="36" t="str">
        <f>IFERROR(VLOOKUP(Incoming_Data[[#This Row],[Object ID]],Finalized_Data[#All],2,FALSE),"")</f>
        <v/>
      </c>
      <c r="P33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3" s="6">
        <f>IFERROR(DATE(YEAR(Incoming_Data[[#This Row],[Incoming Day]]),MONTH(Incoming_Data[[#This Row],[Incoming Day]]),1),"")</f>
        <v>41334</v>
      </c>
      <c r="R3343" s="3">
        <f>DATE(YEAR(Incoming_Data[[#This Row],[Incoming Day]]),1,1)</f>
        <v>41275</v>
      </c>
      <c r="S3343" s="6" t="str">
        <f>IFERROR(DATE(YEAR(Incoming_Data[[#This Row],[Completed Day]]),MONTH(Incoming_Data[[#This Row],[Completed Day]]),1),"")</f>
        <v/>
      </c>
      <c r="T3343" s="6" t="str">
        <f>IFERROR(DATE(YEAR(Incoming_Data[[#This Row],[Confirmed Day]]),MONTH(Incoming_Data[[#This Row],[Confirmed Day]]),1),"")</f>
        <v/>
      </c>
      <c r="U3343" s="12">
        <f>IF(ISNUMBER(Incoming_Data[[#This Row],[Completed Day]]),1,0)</f>
        <v>0</v>
      </c>
      <c r="V3343" s="12">
        <f>IF(ISNUMBER(Incoming_Data[[#This Row],[Confirmed Day]]),1,0)</f>
        <v>0</v>
      </c>
    </row>
    <row r="3344" spans="2:22" x14ac:dyDescent="0.25">
      <c r="B3344" s="37" t="s">
        <v>12726</v>
      </c>
      <c r="C3344" s="37" t="s">
        <v>12727</v>
      </c>
      <c r="D3344" s="37" t="s">
        <v>12727</v>
      </c>
      <c r="E3344" s="37" t="s">
        <v>13441</v>
      </c>
      <c r="F3344" s="37" t="s">
        <v>12923</v>
      </c>
      <c r="G3344" s="36">
        <v>41362</v>
      </c>
      <c r="H3344" s="36">
        <v>41362</v>
      </c>
      <c r="I3344" s="12">
        <v>3</v>
      </c>
      <c r="J3344" s="12">
        <v>3</v>
      </c>
      <c r="K3344" s="12">
        <v>3</v>
      </c>
      <c r="L3344" s="37" t="s">
        <v>10596</v>
      </c>
      <c r="M3344" s="37" t="str">
        <f>VLOOKUP(LEFT(Incoming_Data[[#This Row],[Object ID]],1),Lookup[#All],2,FALSE)</f>
        <v>Incident</v>
      </c>
      <c r="N3344" s="36" t="str">
        <f>IFERROR(VLOOKUP(Incoming_Data[[#This Row],[Object ID]],SP_Data[#All],2,FALSE),"")</f>
        <v/>
      </c>
      <c r="O3344" s="36" t="str">
        <f>IFERROR(VLOOKUP(Incoming_Data[[#This Row],[Object ID]],Finalized_Data[#All],2,FALSE),"")</f>
        <v/>
      </c>
      <c r="P33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4" s="6">
        <f>IFERROR(DATE(YEAR(Incoming_Data[[#This Row],[Incoming Day]]),MONTH(Incoming_Data[[#This Row],[Incoming Day]]),1),"")</f>
        <v>41334</v>
      </c>
      <c r="R3344" s="3">
        <f>DATE(YEAR(Incoming_Data[[#This Row],[Incoming Day]]),1,1)</f>
        <v>41275</v>
      </c>
      <c r="S3344" s="6" t="str">
        <f>IFERROR(DATE(YEAR(Incoming_Data[[#This Row],[Completed Day]]),MONTH(Incoming_Data[[#This Row],[Completed Day]]),1),"")</f>
        <v/>
      </c>
      <c r="T3344" s="6" t="str">
        <f>IFERROR(DATE(YEAR(Incoming_Data[[#This Row],[Confirmed Day]]),MONTH(Incoming_Data[[#This Row],[Confirmed Day]]),1),"")</f>
        <v/>
      </c>
      <c r="U3344" s="12">
        <f>IF(ISNUMBER(Incoming_Data[[#This Row],[Completed Day]]),1,0)</f>
        <v>0</v>
      </c>
      <c r="V3344" s="12">
        <f>IF(ISNUMBER(Incoming_Data[[#This Row],[Confirmed Day]]),1,0)</f>
        <v>0</v>
      </c>
    </row>
    <row r="3345" spans="2:22" x14ac:dyDescent="0.25">
      <c r="B3345" s="37" t="s">
        <v>12726</v>
      </c>
      <c r="C3345" s="37" t="s">
        <v>12727</v>
      </c>
      <c r="D3345" s="37" t="s">
        <v>12727</v>
      </c>
      <c r="E3345" s="37" t="s">
        <v>13442</v>
      </c>
      <c r="F3345" s="37" t="s">
        <v>12924</v>
      </c>
      <c r="G3345" s="36">
        <v>41362</v>
      </c>
      <c r="H3345" s="36">
        <v>41362</v>
      </c>
      <c r="I3345" s="12">
        <v>2</v>
      </c>
      <c r="J3345" s="12">
        <v>3</v>
      </c>
      <c r="K3345" s="12">
        <v>3</v>
      </c>
      <c r="L3345" s="37" t="s">
        <v>10596</v>
      </c>
      <c r="M3345" s="37" t="str">
        <f>VLOOKUP(LEFT(Incoming_Data[[#This Row],[Object ID]],1),Lookup[#All],2,FALSE)</f>
        <v>Incident</v>
      </c>
      <c r="N3345" s="36" t="str">
        <f>IFERROR(VLOOKUP(Incoming_Data[[#This Row],[Object ID]],SP_Data[#All],2,FALSE),"")</f>
        <v/>
      </c>
      <c r="O3345" s="36" t="str">
        <f>IFERROR(VLOOKUP(Incoming_Data[[#This Row],[Object ID]],Finalized_Data[#All],2,FALSE),"")</f>
        <v/>
      </c>
      <c r="P33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5" s="6">
        <f>IFERROR(DATE(YEAR(Incoming_Data[[#This Row],[Incoming Day]]),MONTH(Incoming_Data[[#This Row],[Incoming Day]]),1),"")</f>
        <v>41334</v>
      </c>
      <c r="R3345" s="3">
        <f>DATE(YEAR(Incoming_Data[[#This Row],[Incoming Day]]),1,1)</f>
        <v>41275</v>
      </c>
      <c r="S3345" s="6" t="str">
        <f>IFERROR(DATE(YEAR(Incoming_Data[[#This Row],[Completed Day]]),MONTH(Incoming_Data[[#This Row],[Completed Day]]),1),"")</f>
        <v/>
      </c>
      <c r="T3345" s="6" t="str">
        <f>IFERROR(DATE(YEAR(Incoming_Data[[#This Row],[Confirmed Day]]),MONTH(Incoming_Data[[#This Row],[Confirmed Day]]),1),"")</f>
        <v/>
      </c>
      <c r="U3345" s="12">
        <f>IF(ISNUMBER(Incoming_Data[[#This Row],[Completed Day]]),1,0)</f>
        <v>0</v>
      </c>
      <c r="V3345" s="12">
        <f>IF(ISNUMBER(Incoming_Data[[#This Row],[Confirmed Day]]),1,0)</f>
        <v>0</v>
      </c>
    </row>
    <row r="3346" spans="2:22" x14ac:dyDescent="0.25">
      <c r="B3346" s="37" t="s">
        <v>12726</v>
      </c>
      <c r="C3346" s="37" t="s">
        <v>12727</v>
      </c>
      <c r="D3346" s="37" t="s">
        <v>12727</v>
      </c>
      <c r="E3346" s="37" t="s">
        <v>13443</v>
      </c>
      <c r="F3346" s="37" t="s">
        <v>12925</v>
      </c>
      <c r="G3346" s="36">
        <v>41365</v>
      </c>
      <c r="H3346" s="36">
        <v>41365</v>
      </c>
      <c r="I3346" s="12">
        <v>3</v>
      </c>
      <c r="J3346" s="12">
        <v>3</v>
      </c>
      <c r="K3346" s="12">
        <v>3</v>
      </c>
      <c r="L3346" s="37" t="s">
        <v>10596</v>
      </c>
      <c r="M3346" s="37" t="str">
        <f>VLOOKUP(LEFT(Incoming_Data[[#This Row],[Object ID]],1),Lookup[#All],2,FALSE)</f>
        <v>Incident</v>
      </c>
      <c r="N3346" s="36" t="str">
        <f>IFERROR(VLOOKUP(Incoming_Data[[#This Row],[Object ID]],SP_Data[#All],2,FALSE),"")</f>
        <v/>
      </c>
      <c r="O3346" s="36" t="str">
        <f>IFERROR(VLOOKUP(Incoming_Data[[#This Row],[Object ID]],Finalized_Data[#All],2,FALSE),"")</f>
        <v/>
      </c>
      <c r="P33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6" s="6">
        <f>IFERROR(DATE(YEAR(Incoming_Data[[#This Row],[Incoming Day]]),MONTH(Incoming_Data[[#This Row],[Incoming Day]]),1),"")</f>
        <v>41365</v>
      </c>
      <c r="R3346" s="3">
        <f>DATE(YEAR(Incoming_Data[[#This Row],[Incoming Day]]),1,1)</f>
        <v>41275</v>
      </c>
      <c r="S3346" s="6" t="str">
        <f>IFERROR(DATE(YEAR(Incoming_Data[[#This Row],[Completed Day]]),MONTH(Incoming_Data[[#This Row],[Completed Day]]),1),"")</f>
        <v/>
      </c>
      <c r="T3346" s="6" t="str">
        <f>IFERROR(DATE(YEAR(Incoming_Data[[#This Row],[Confirmed Day]]),MONTH(Incoming_Data[[#This Row],[Confirmed Day]]),1),"")</f>
        <v/>
      </c>
      <c r="U3346" s="12">
        <f>IF(ISNUMBER(Incoming_Data[[#This Row],[Completed Day]]),1,0)</f>
        <v>0</v>
      </c>
      <c r="V3346" s="12">
        <f>IF(ISNUMBER(Incoming_Data[[#This Row],[Confirmed Day]]),1,0)</f>
        <v>0</v>
      </c>
    </row>
    <row r="3347" spans="2:22" x14ac:dyDescent="0.25">
      <c r="B3347" s="37" t="s">
        <v>12726</v>
      </c>
      <c r="C3347" s="37" t="s">
        <v>12727</v>
      </c>
      <c r="D3347" s="37" t="s">
        <v>12727</v>
      </c>
      <c r="E3347" s="37" t="s">
        <v>13444</v>
      </c>
      <c r="F3347" s="37" t="s">
        <v>1881</v>
      </c>
      <c r="G3347" s="36">
        <v>41365</v>
      </c>
      <c r="H3347" s="36">
        <v>41365</v>
      </c>
      <c r="I3347" s="12">
        <v>3</v>
      </c>
      <c r="J3347" s="12">
        <v>4</v>
      </c>
      <c r="K3347" s="12">
        <v>4</v>
      </c>
      <c r="L3347" s="37" t="s">
        <v>10596</v>
      </c>
      <c r="M3347" s="37" t="str">
        <f>VLOOKUP(LEFT(Incoming_Data[[#This Row],[Object ID]],1),Lookup[#All],2,FALSE)</f>
        <v>Incident</v>
      </c>
      <c r="N3347" s="36" t="str">
        <f>IFERROR(VLOOKUP(Incoming_Data[[#This Row],[Object ID]],SP_Data[#All],2,FALSE),"")</f>
        <v/>
      </c>
      <c r="O3347" s="36" t="str">
        <f>IFERROR(VLOOKUP(Incoming_Data[[#This Row],[Object ID]],Finalized_Data[#All],2,FALSE),"")</f>
        <v/>
      </c>
      <c r="P33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7" s="6">
        <f>IFERROR(DATE(YEAR(Incoming_Data[[#This Row],[Incoming Day]]),MONTH(Incoming_Data[[#This Row],[Incoming Day]]),1),"")</f>
        <v>41365</v>
      </c>
      <c r="R3347" s="3">
        <f>DATE(YEAR(Incoming_Data[[#This Row],[Incoming Day]]),1,1)</f>
        <v>41275</v>
      </c>
      <c r="S3347" s="6" t="str">
        <f>IFERROR(DATE(YEAR(Incoming_Data[[#This Row],[Completed Day]]),MONTH(Incoming_Data[[#This Row],[Completed Day]]),1),"")</f>
        <v/>
      </c>
      <c r="T3347" s="6" t="str">
        <f>IFERROR(DATE(YEAR(Incoming_Data[[#This Row],[Confirmed Day]]),MONTH(Incoming_Data[[#This Row],[Confirmed Day]]),1),"")</f>
        <v/>
      </c>
      <c r="U3347" s="12">
        <f>IF(ISNUMBER(Incoming_Data[[#This Row],[Completed Day]]),1,0)</f>
        <v>0</v>
      </c>
      <c r="V3347" s="12">
        <f>IF(ISNUMBER(Incoming_Data[[#This Row],[Confirmed Day]]),1,0)</f>
        <v>0</v>
      </c>
    </row>
    <row r="3348" spans="2:22" x14ac:dyDescent="0.25">
      <c r="B3348" s="37" t="s">
        <v>12726</v>
      </c>
      <c r="C3348" s="37" t="s">
        <v>12727</v>
      </c>
      <c r="D3348" s="37" t="s">
        <v>12727</v>
      </c>
      <c r="E3348" s="37" t="s">
        <v>13445</v>
      </c>
      <c r="F3348" s="37" t="s">
        <v>12926</v>
      </c>
      <c r="G3348" s="36">
        <v>41365</v>
      </c>
      <c r="H3348" s="36">
        <v>41365</v>
      </c>
      <c r="I3348" s="12">
        <v>4</v>
      </c>
      <c r="J3348" s="12">
        <v>4</v>
      </c>
      <c r="K3348" s="12">
        <v>4</v>
      </c>
      <c r="L3348" s="37" t="s">
        <v>10596</v>
      </c>
      <c r="M3348" s="37" t="str">
        <f>VLOOKUP(LEFT(Incoming_Data[[#This Row],[Object ID]],1),Lookup[#All],2,FALSE)</f>
        <v>Incident</v>
      </c>
      <c r="N3348" s="36" t="str">
        <f>IFERROR(VLOOKUP(Incoming_Data[[#This Row],[Object ID]],SP_Data[#All],2,FALSE),"")</f>
        <v/>
      </c>
      <c r="O3348" s="36" t="str">
        <f>IFERROR(VLOOKUP(Incoming_Data[[#This Row],[Object ID]],Finalized_Data[#All],2,FALSE),"")</f>
        <v/>
      </c>
      <c r="P33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8" s="6">
        <f>IFERROR(DATE(YEAR(Incoming_Data[[#This Row],[Incoming Day]]),MONTH(Incoming_Data[[#This Row],[Incoming Day]]),1),"")</f>
        <v>41365</v>
      </c>
      <c r="R3348" s="3">
        <f>DATE(YEAR(Incoming_Data[[#This Row],[Incoming Day]]),1,1)</f>
        <v>41275</v>
      </c>
      <c r="S3348" s="6" t="str">
        <f>IFERROR(DATE(YEAR(Incoming_Data[[#This Row],[Completed Day]]),MONTH(Incoming_Data[[#This Row],[Completed Day]]),1),"")</f>
        <v/>
      </c>
      <c r="T3348" s="6" t="str">
        <f>IFERROR(DATE(YEAR(Incoming_Data[[#This Row],[Confirmed Day]]),MONTH(Incoming_Data[[#This Row],[Confirmed Day]]),1),"")</f>
        <v/>
      </c>
      <c r="U3348" s="12">
        <f>IF(ISNUMBER(Incoming_Data[[#This Row],[Completed Day]]),1,0)</f>
        <v>0</v>
      </c>
      <c r="V3348" s="12">
        <f>IF(ISNUMBER(Incoming_Data[[#This Row],[Confirmed Day]]),1,0)</f>
        <v>0</v>
      </c>
    </row>
    <row r="3349" spans="2:22" x14ac:dyDescent="0.25">
      <c r="B3349" s="37" t="s">
        <v>12726</v>
      </c>
      <c r="C3349" s="37" t="s">
        <v>12727</v>
      </c>
      <c r="D3349" s="37" t="s">
        <v>12727</v>
      </c>
      <c r="E3349" s="37" t="s">
        <v>13446</v>
      </c>
      <c r="F3349" s="37" t="s">
        <v>12927</v>
      </c>
      <c r="G3349" s="36">
        <v>41365</v>
      </c>
      <c r="H3349" s="36">
        <v>41365</v>
      </c>
      <c r="I3349" s="12">
        <v>3</v>
      </c>
      <c r="J3349" s="12">
        <v>3</v>
      </c>
      <c r="K3349" s="12">
        <v>3</v>
      </c>
      <c r="L3349" s="37" t="s">
        <v>10596</v>
      </c>
      <c r="M3349" s="37" t="str">
        <f>VLOOKUP(LEFT(Incoming_Data[[#This Row],[Object ID]],1),Lookup[#All],2,FALSE)</f>
        <v>Incident</v>
      </c>
      <c r="N3349" s="36" t="str">
        <f>IFERROR(VLOOKUP(Incoming_Data[[#This Row],[Object ID]],SP_Data[#All],2,FALSE),"")</f>
        <v/>
      </c>
      <c r="O3349" s="36" t="str">
        <f>IFERROR(VLOOKUP(Incoming_Data[[#This Row],[Object ID]],Finalized_Data[#All],2,FALSE),"")</f>
        <v/>
      </c>
      <c r="P33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49" s="6">
        <f>IFERROR(DATE(YEAR(Incoming_Data[[#This Row],[Incoming Day]]),MONTH(Incoming_Data[[#This Row],[Incoming Day]]),1),"")</f>
        <v>41365</v>
      </c>
      <c r="R3349" s="3">
        <f>DATE(YEAR(Incoming_Data[[#This Row],[Incoming Day]]),1,1)</f>
        <v>41275</v>
      </c>
      <c r="S3349" s="6" t="str">
        <f>IFERROR(DATE(YEAR(Incoming_Data[[#This Row],[Completed Day]]),MONTH(Incoming_Data[[#This Row],[Completed Day]]),1),"")</f>
        <v/>
      </c>
      <c r="T3349" s="6" t="str">
        <f>IFERROR(DATE(YEAR(Incoming_Data[[#This Row],[Confirmed Day]]),MONTH(Incoming_Data[[#This Row],[Confirmed Day]]),1),"")</f>
        <v/>
      </c>
      <c r="U3349" s="12">
        <f>IF(ISNUMBER(Incoming_Data[[#This Row],[Completed Day]]),1,0)</f>
        <v>0</v>
      </c>
      <c r="V3349" s="12">
        <f>IF(ISNUMBER(Incoming_Data[[#This Row],[Confirmed Day]]),1,0)</f>
        <v>0</v>
      </c>
    </row>
    <row r="3350" spans="2:22" x14ac:dyDescent="0.25">
      <c r="B3350" s="37" t="s">
        <v>12726</v>
      </c>
      <c r="C3350" s="37" t="s">
        <v>12727</v>
      </c>
      <c r="D3350" s="37" t="s">
        <v>12727</v>
      </c>
      <c r="E3350" s="37" t="s">
        <v>13447</v>
      </c>
      <c r="F3350" s="37" t="s">
        <v>12928</v>
      </c>
      <c r="G3350" s="36">
        <v>41365</v>
      </c>
      <c r="H3350" s="36">
        <v>41365</v>
      </c>
      <c r="I3350" s="12">
        <v>2</v>
      </c>
      <c r="J3350" s="12">
        <v>3</v>
      </c>
      <c r="K3350" s="12">
        <v>3</v>
      </c>
      <c r="L3350" s="37" t="s">
        <v>10596</v>
      </c>
      <c r="M3350" s="37" t="str">
        <f>VLOOKUP(LEFT(Incoming_Data[[#This Row],[Object ID]],1),Lookup[#All],2,FALSE)</f>
        <v>Incident</v>
      </c>
      <c r="N3350" s="36" t="str">
        <f>IFERROR(VLOOKUP(Incoming_Data[[#This Row],[Object ID]],SP_Data[#All],2,FALSE),"")</f>
        <v/>
      </c>
      <c r="O3350" s="36" t="str">
        <f>IFERROR(VLOOKUP(Incoming_Data[[#This Row],[Object ID]],Finalized_Data[#All],2,FALSE),"")</f>
        <v/>
      </c>
      <c r="P33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0" s="6">
        <f>IFERROR(DATE(YEAR(Incoming_Data[[#This Row],[Incoming Day]]),MONTH(Incoming_Data[[#This Row],[Incoming Day]]),1),"")</f>
        <v>41365</v>
      </c>
      <c r="R3350" s="3">
        <f>DATE(YEAR(Incoming_Data[[#This Row],[Incoming Day]]),1,1)</f>
        <v>41275</v>
      </c>
      <c r="S3350" s="6" t="str">
        <f>IFERROR(DATE(YEAR(Incoming_Data[[#This Row],[Completed Day]]),MONTH(Incoming_Data[[#This Row],[Completed Day]]),1),"")</f>
        <v/>
      </c>
      <c r="T3350" s="6" t="str">
        <f>IFERROR(DATE(YEAR(Incoming_Data[[#This Row],[Confirmed Day]]),MONTH(Incoming_Data[[#This Row],[Confirmed Day]]),1),"")</f>
        <v/>
      </c>
      <c r="U3350" s="12">
        <f>IF(ISNUMBER(Incoming_Data[[#This Row],[Completed Day]]),1,0)</f>
        <v>0</v>
      </c>
      <c r="V3350" s="12">
        <f>IF(ISNUMBER(Incoming_Data[[#This Row],[Confirmed Day]]),1,0)</f>
        <v>0</v>
      </c>
    </row>
    <row r="3351" spans="2:22" x14ac:dyDescent="0.25">
      <c r="B3351" s="37" t="s">
        <v>12726</v>
      </c>
      <c r="C3351" s="37" t="s">
        <v>12727</v>
      </c>
      <c r="D3351" s="37" t="s">
        <v>12727</v>
      </c>
      <c r="E3351" s="37" t="s">
        <v>13448</v>
      </c>
      <c r="F3351" s="37" t="s">
        <v>12929</v>
      </c>
      <c r="G3351" s="36">
        <v>41365</v>
      </c>
      <c r="H3351" s="36">
        <v>41365</v>
      </c>
      <c r="I3351" s="12">
        <v>2</v>
      </c>
      <c r="J3351" s="12">
        <v>3</v>
      </c>
      <c r="K3351" s="12">
        <v>3</v>
      </c>
      <c r="L3351" s="37" t="s">
        <v>10596</v>
      </c>
      <c r="M3351" s="37" t="str">
        <f>VLOOKUP(LEFT(Incoming_Data[[#This Row],[Object ID]],1),Lookup[#All],2,FALSE)</f>
        <v>Incident</v>
      </c>
      <c r="N3351" s="36" t="str">
        <f>IFERROR(VLOOKUP(Incoming_Data[[#This Row],[Object ID]],SP_Data[#All],2,FALSE),"")</f>
        <v/>
      </c>
      <c r="O3351" s="36" t="str">
        <f>IFERROR(VLOOKUP(Incoming_Data[[#This Row],[Object ID]],Finalized_Data[#All],2,FALSE),"")</f>
        <v/>
      </c>
      <c r="P33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1" s="6">
        <f>IFERROR(DATE(YEAR(Incoming_Data[[#This Row],[Incoming Day]]),MONTH(Incoming_Data[[#This Row],[Incoming Day]]),1),"")</f>
        <v>41365</v>
      </c>
      <c r="R3351" s="3">
        <f>DATE(YEAR(Incoming_Data[[#This Row],[Incoming Day]]),1,1)</f>
        <v>41275</v>
      </c>
      <c r="S3351" s="6" t="str">
        <f>IFERROR(DATE(YEAR(Incoming_Data[[#This Row],[Completed Day]]),MONTH(Incoming_Data[[#This Row],[Completed Day]]),1),"")</f>
        <v/>
      </c>
      <c r="T3351" s="6" t="str">
        <f>IFERROR(DATE(YEAR(Incoming_Data[[#This Row],[Confirmed Day]]),MONTH(Incoming_Data[[#This Row],[Confirmed Day]]),1),"")</f>
        <v/>
      </c>
      <c r="U3351" s="12">
        <f>IF(ISNUMBER(Incoming_Data[[#This Row],[Completed Day]]),1,0)</f>
        <v>0</v>
      </c>
      <c r="V3351" s="12">
        <f>IF(ISNUMBER(Incoming_Data[[#This Row],[Confirmed Day]]),1,0)</f>
        <v>0</v>
      </c>
    </row>
    <row r="3352" spans="2:22" x14ac:dyDescent="0.25">
      <c r="B3352" s="37" t="s">
        <v>12726</v>
      </c>
      <c r="C3352" s="37" t="s">
        <v>12727</v>
      </c>
      <c r="D3352" s="37" t="s">
        <v>12727</v>
      </c>
      <c r="E3352" s="37" t="s">
        <v>13449</v>
      </c>
      <c r="F3352" s="37" t="s">
        <v>12930</v>
      </c>
      <c r="G3352" s="36">
        <v>41365</v>
      </c>
      <c r="H3352" s="36">
        <v>41365</v>
      </c>
      <c r="I3352" s="12">
        <v>4</v>
      </c>
      <c r="J3352" s="12" t="s">
        <v>10596</v>
      </c>
      <c r="K3352" s="12" t="s">
        <v>10596</v>
      </c>
      <c r="L3352" s="37" t="s">
        <v>10596</v>
      </c>
      <c r="M3352" s="37" t="str">
        <f>VLOOKUP(LEFT(Incoming_Data[[#This Row],[Object ID]],1),Lookup[#All],2,FALSE)</f>
        <v>Incident</v>
      </c>
      <c r="N3352" s="36" t="str">
        <f>IFERROR(VLOOKUP(Incoming_Data[[#This Row],[Object ID]],SP_Data[#All],2,FALSE),"")</f>
        <v/>
      </c>
      <c r="O3352" s="36" t="str">
        <f>IFERROR(VLOOKUP(Incoming_Data[[#This Row],[Object ID]],Finalized_Data[#All],2,FALSE),"")</f>
        <v/>
      </c>
      <c r="P33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2" s="6">
        <f>IFERROR(DATE(YEAR(Incoming_Data[[#This Row],[Incoming Day]]),MONTH(Incoming_Data[[#This Row],[Incoming Day]]),1),"")</f>
        <v>41365</v>
      </c>
      <c r="R3352" s="3">
        <f>DATE(YEAR(Incoming_Data[[#This Row],[Incoming Day]]),1,1)</f>
        <v>41275</v>
      </c>
      <c r="S3352" s="6" t="str">
        <f>IFERROR(DATE(YEAR(Incoming_Data[[#This Row],[Completed Day]]),MONTH(Incoming_Data[[#This Row],[Completed Day]]),1),"")</f>
        <v/>
      </c>
      <c r="T3352" s="6" t="str">
        <f>IFERROR(DATE(YEAR(Incoming_Data[[#This Row],[Confirmed Day]]),MONTH(Incoming_Data[[#This Row],[Confirmed Day]]),1),"")</f>
        <v/>
      </c>
      <c r="U3352" s="12">
        <f>IF(ISNUMBER(Incoming_Data[[#This Row],[Completed Day]]),1,0)</f>
        <v>0</v>
      </c>
      <c r="V3352" s="12">
        <f>IF(ISNUMBER(Incoming_Data[[#This Row],[Confirmed Day]]),1,0)</f>
        <v>0</v>
      </c>
    </row>
    <row r="3353" spans="2:22" x14ac:dyDescent="0.25">
      <c r="B3353" s="37" t="s">
        <v>12726</v>
      </c>
      <c r="C3353" s="37" t="s">
        <v>12727</v>
      </c>
      <c r="D3353" s="37" t="s">
        <v>12727</v>
      </c>
      <c r="E3353" s="37" t="s">
        <v>13450</v>
      </c>
      <c r="F3353" s="37" t="s">
        <v>12931</v>
      </c>
      <c r="G3353" s="36">
        <v>41365</v>
      </c>
      <c r="H3353" s="36">
        <v>41365</v>
      </c>
      <c r="I3353" s="12">
        <v>3</v>
      </c>
      <c r="J3353" s="12">
        <v>3</v>
      </c>
      <c r="K3353" s="12">
        <v>3</v>
      </c>
      <c r="L3353" s="37" t="s">
        <v>10596</v>
      </c>
      <c r="M3353" s="37" t="str">
        <f>VLOOKUP(LEFT(Incoming_Data[[#This Row],[Object ID]],1),Lookup[#All],2,FALSE)</f>
        <v>Incident</v>
      </c>
      <c r="N3353" s="36" t="str">
        <f>IFERROR(VLOOKUP(Incoming_Data[[#This Row],[Object ID]],SP_Data[#All],2,FALSE),"")</f>
        <v/>
      </c>
      <c r="O3353" s="36" t="str">
        <f>IFERROR(VLOOKUP(Incoming_Data[[#This Row],[Object ID]],Finalized_Data[#All],2,FALSE),"")</f>
        <v/>
      </c>
      <c r="P33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3" s="6">
        <f>IFERROR(DATE(YEAR(Incoming_Data[[#This Row],[Incoming Day]]),MONTH(Incoming_Data[[#This Row],[Incoming Day]]),1),"")</f>
        <v>41365</v>
      </c>
      <c r="R3353" s="3">
        <f>DATE(YEAR(Incoming_Data[[#This Row],[Incoming Day]]),1,1)</f>
        <v>41275</v>
      </c>
      <c r="S3353" s="6" t="str">
        <f>IFERROR(DATE(YEAR(Incoming_Data[[#This Row],[Completed Day]]),MONTH(Incoming_Data[[#This Row],[Completed Day]]),1),"")</f>
        <v/>
      </c>
      <c r="T3353" s="6" t="str">
        <f>IFERROR(DATE(YEAR(Incoming_Data[[#This Row],[Confirmed Day]]),MONTH(Incoming_Data[[#This Row],[Confirmed Day]]),1),"")</f>
        <v/>
      </c>
      <c r="U3353" s="12">
        <f>IF(ISNUMBER(Incoming_Data[[#This Row],[Completed Day]]),1,0)</f>
        <v>0</v>
      </c>
      <c r="V3353" s="12">
        <f>IF(ISNUMBER(Incoming_Data[[#This Row],[Confirmed Day]]),1,0)</f>
        <v>0</v>
      </c>
    </row>
    <row r="3354" spans="2:22" x14ac:dyDescent="0.25">
      <c r="B3354" s="37" t="s">
        <v>12726</v>
      </c>
      <c r="C3354" s="37" t="s">
        <v>12727</v>
      </c>
      <c r="D3354" s="37" t="s">
        <v>12727</v>
      </c>
      <c r="E3354" s="37" t="s">
        <v>13451</v>
      </c>
      <c r="F3354" s="37" t="s">
        <v>12932</v>
      </c>
      <c r="G3354" s="36">
        <v>41366</v>
      </c>
      <c r="H3354" s="36">
        <v>41366</v>
      </c>
      <c r="I3354" s="12">
        <v>2</v>
      </c>
      <c r="J3354" s="12">
        <v>3</v>
      </c>
      <c r="K3354" s="12">
        <v>2</v>
      </c>
      <c r="L3354" s="37" t="s">
        <v>10596</v>
      </c>
      <c r="M3354" s="37" t="str">
        <f>VLOOKUP(LEFT(Incoming_Data[[#This Row],[Object ID]],1),Lookup[#All],2,FALSE)</f>
        <v>Incident</v>
      </c>
      <c r="N3354" s="36" t="str">
        <f>IFERROR(VLOOKUP(Incoming_Data[[#This Row],[Object ID]],SP_Data[#All],2,FALSE),"")</f>
        <v/>
      </c>
      <c r="O3354" s="36" t="str">
        <f>IFERROR(VLOOKUP(Incoming_Data[[#This Row],[Object ID]],Finalized_Data[#All],2,FALSE),"")</f>
        <v/>
      </c>
      <c r="P33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4" s="6">
        <f>IFERROR(DATE(YEAR(Incoming_Data[[#This Row],[Incoming Day]]),MONTH(Incoming_Data[[#This Row],[Incoming Day]]),1),"")</f>
        <v>41365</v>
      </c>
      <c r="R3354" s="3">
        <f>DATE(YEAR(Incoming_Data[[#This Row],[Incoming Day]]),1,1)</f>
        <v>41275</v>
      </c>
      <c r="S3354" s="6" t="str">
        <f>IFERROR(DATE(YEAR(Incoming_Data[[#This Row],[Completed Day]]),MONTH(Incoming_Data[[#This Row],[Completed Day]]),1),"")</f>
        <v/>
      </c>
      <c r="T3354" s="6" t="str">
        <f>IFERROR(DATE(YEAR(Incoming_Data[[#This Row],[Confirmed Day]]),MONTH(Incoming_Data[[#This Row],[Confirmed Day]]),1),"")</f>
        <v/>
      </c>
      <c r="U3354" s="12">
        <f>IF(ISNUMBER(Incoming_Data[[#This Row],[Completed Day]]),1,0)</f>
        <v>0</v>
      </c>
      <c r="V3354" s="12">
        <f>IF(ISNUMBER(Incoming_Data[[#This Row],[Confirmed Day]]),1,0)</f>
        <v>0</v>
      </c>
    </row>
    <row r="3355" spans="2:22" x14ac:dyDescent="0.25">
      <c r="B3355" s="37" t="s">
        <v>12726</v>
      </c>
      <c r="C3355" s="37" t="s">
        <v>12727</v>
      </c>
      <c r="D3355" s="37" t="s">
        <v>12727</v>
      </c>
      <c r="E3355" s="37" t="s">
        <v>13452</v>
      </c>
      <c r="F3355" s="37" t="s">
        <v>12933</v>
      </c>
      <c r="G3355" s="36">
        <v>41366</v>
      </c>
      <c r="H3355" s="36">
        <v>41366</v>
      </c>
      <c r="I3355" s="12">
        <v>3</v>
      </c>
      <c r="J3355" s="12" t="s">
        <v>10596</v>
      </c>
      <c r="K3355" s="12" t="s">
        <v>10596</v>
      </c>
      <c r="L3355" s="37" t="s">
        <v>10596</v>
      </c>
      <c r="M3355" s="37" t="str">
        <f>VLOOKUP(LEFT(Incoming_Data[[#This Row],[Object ID]],1),Lookup[#All],2,FALSE)</f>
        <v>Incident</v>
      </c>
      <c r="N3355" s="36" t="str">
        <f>IFERROR(VLOOKUP(Incoming_Data[[#This Row],[Object ID]],SP_Data[#All],2,FALSE),"")</f>
        <v/>
      </c>
      <c r="O3355" s="36" t="str">
        <f>IFERROR(VLOOKUP(Incoming_Data[[#This Row],[Object ID]],Finalized_Data[#All],2,FALSE),"")</f>
        <v/>
      </c>
      <c r="P33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5" s="6">
        <f>IFERROR(DATE(YEAR(Incoming_Data[[#This Row],[Incoming Day]]),MONTH(Incoming_Data[[#This Row],[Incoming Day]]),1),"")</f>
        <v>41365</v>
      </c>
      <c r="R3355" s="3">
        <f>DATE(YEAR(Incoming_Data[[#This Row],[Incoming Day]]),1,1)</f>
        <v>41275</v>
      </c>
      <c r="S3355" s="6" t="str">
        <f>IFERROR(DATE(YEAR(Incoming_Data[[#This Row],[Completed Day]]),MONTH(Incoming_Data[[#This Row],[Completed Day]]),1),"")</f>
        <v/>
      </c>
      <c r="T3355" s="6" t="str">
        <f>IFERROR(DATE(YEAR(Incoming_Data[[#This Row],[Confirmed Day]]),MONTH(Incoming_Data[[#This Row],[Confirmed Day]]),1),"")</f>
        <v/>
      </c>
      <c r="U3355" s="12">
        <f>IF(ISNUMBER(Incoming_Data[[#This Row],[Completed Day]]),1,0)</f>
        <v>0</v>
      </c>
      <c r="V3355" s="12">
        <f>IF(ISNUMBER(Incoming_Data[[#This Row],[Confirmed Day]]),1,0)</f>
        <v>0</v>
      </c>
    </row>
    <row r="3356" spans="2:22" x14ac:dyDescent="0.25">
      <c r="B3356" s="37" t="s">
        <v>12726</v>
      </c>
      <c r="C3356" s="37" t="s">
        <v>12727</v>
      </c>
      <c r="D3356" s="37" t="s">
        <v>12727</v>
      </c>
      <c r="E3356" s="37" t="s">
        <v>13453</v>
      </c>
      <c r="F3356" s="37" t="s">
        <v>12934</v>
      </c>
      <c r="G3356" s="36">
        <v>41366</v>
      </c>
      <c r="H3356" s="36">
        <v>41366</v>
      </c>
      <c r="I3356" s="12">
        <v>3</v>
      </c>
      <c r="J3356" s="12">
        <v>3</v>
      </c>
      <c r="K3356" s="12">
        <v>3</v>
      </c>
      <c r="L3356" s="37" t="s">
        <v>10596</v>
      </c>
      <c r="M3356" s="37" t="str">
        <f>VLOOKUP(LEFT(Incoming_Data[[#This Row],[Object ID]],1),Lookup[#All],2,FALSE)</f>
        <v>Incident</v>
      </c>
      <c r="N3356" s="36" t="str">
        <f>IFERROR(VLOOKUP(Incoming_Data[[#This Row],[Object ID]],SP_Data[#All],2,FALSE),"")</f>
        <v/>
      </c>
      <c r="O3356" s="36" t="str">
        <f>IFERROR(VLOOKUP(Incoming_Data[[#This Row],[Object ID]],Finalized_Data[#All],2,FALSE),"")</f>
        <v/>
      </c>
      <c r="P33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6" s="6">
        <f>IFERROR(DATE(YEAR(Incoming_Data[[#This Row],[Incoming Day]]),MONTH(Incoming_Data[[#This Row],[Incoming Day]]),1),"")</f>
        <v>41365</v>
      </c>
      <c r="R3356" s="3">
        <f>DATE(YEAR(Incoming_Data[[#This Row],[Incoming Day]]),1,1)</f>
        <v>41275</v>
      </c>
      <c r="S3356" s="6" t="str">
        <f>IFERROR(DATE(YEAR(Incoming_Data[[#This Row],[Completed Day]]),MONTH(Incoming_Data[[#This Row],[Completed Day]]),1),"")</f>
        <v/>
      </c>
      <c r="T3356" s="6" t="str">
        <f>IFERROR(DATE(YEAR(Incoming_Data[[#This Row],[Confirmed Day]]),MONTH(Incoming_Data[[#This Row],[Confirmed Day]]),1),"")</f>
        <v/>
      </c>
      <c r="U3356" s="12">
        <f>IF(ISNUMBER(Incoming_Data[[#This Row],[Completed Day]]),1,0)</f>
        <v>0</v>
      </c>
      <c r="V3356" s="12">
        <f>IF(ISNUMBER(Incoming_Data[[#This Row],[Confirmed Day]]),1,0)</f>
        <v>0</v>
      </c>
    </row>
    <row r="3357" spans="2:22" x14ac:dyDescent="0.25">
      <c r="B3357" s="37" t="s">
        <v>12726</v>
      </c>
      <c r="C3357" s="37" t="s">
        <v>12727</v>
      </c>
      <c r="D3357" s="37" t="s">
        <v>12727</v>
      </c>
      <c r="E3357" s="37" t="s">
        <v>13454</v>
      </c>
      <c r="F3357" s="37" t="s">
        <v>12935</v>
      </c>
      <c r="G3357" s="36">
        <v>41366</v>
      </c>
      <c r="H3357" s="36">
        <v>41366</v>
      </c>
      <c r="I3357" s="12">
        <v>2</v>
      </c>
      <c r="J3357" s="12" t="s">
        <v>10596</v>
      </c>
      <c r="K3357" s="12" t="s">
        <v>10596</v>
      </c>
      <c r="L3357" s="37" t="s">
        <v>10596</v>
      </c>
      <c r="M3357" s="37" t="str">
        <f>VLOOKUP(LEFT(Incoming_Data[[#This Row],[Object ID]],1),Lookup[#All],2,FALSE)</f>
        <v>Incident</v>
      </c>
      <c r="N3357" s="36" t="str">
        <f>IFERROR(VLOOKUP(Incoming_Data[[#This Row],[Object ID]],SP_Data[#All],2,FALSE),"")</f>
        <v/>
      </c>
      <c r="O3357" s="36" t="str">
        <f>IFERROR(VLOOKUP(Incoming_Data[[#This Row],[Object ID]],Finalized_Data[#All],2,FALSE),"")</f>
        <v/>
      </c>
      <c r="P33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7" s="6">
        <f>IFERROR(DATE(YEAR(Incoming_Data[[#This Row],[Incoming Day]]),MONTH(Incoming_Data[[#This Row],[Incoming Day]]),1),"")</f>
        <v>41365</v>
      </c>
      <c r="R3357" s="3">
        <f>DATE(YEAR(Incoming_Data[[#This Row],[Incoming Day]]),1,1)</f>
        <v>41275</v>
      </c>
      <c r="S3357" s="6" t="str">
        <f>IFERROR(DATE(YEAR(Incoming_Data[[#This Row],[Completed Day]]),MONTH(Incoming_Data[[#This Row],[Completed Day]]),1),"")</f>
        <v/>
      </c>
      <c r="T3357" s="6" t="str">
        <f>IFERROR(DATE(YEAR(Incoming_Data[[#This Row],[Confirmed Day]]),MONTH(Incoming_Data[[#This Row],[Confirmed Day]]),1),"")</f>
        <v/>
      </c>
      <c r="U3357" s="12">
        <f>IF(ISNUMBER(Incoming_Data[[#This Row],[Completed Day]]),1,0)</f>
        <v>0</v>
      </c>
      <c r="V3357" s="12">
        <f>IF(ISNUMBER(Incoming_Data[[#This Row],[Confirmed Day]]),1,0)</f>
        <v>0</v>
      </c>
    </row>
    <row r="3358" spans="2:22" x14ac:dyDescent="0.25">
      <c r="B3358" s="37" t="s">
        <v>12726</v>
      </c>
      <c r="C3358" s="37" t="s">
        <v>12727</v>
      </c>
      <c r="D3358" s="37" t="s">
        <v>12727</v>
      </c>
      <c r="E3358" s="37" t="s">
        <v>13455</v>
      </c>
      <c r="F3358" s="37" t="s">
        <v>12936</v>
      </c>
      <c r="G3358" s="36">
        <v>41366</v>
      </c>
      <c r="H3358" s="36">
        <v>41366</v>
      </c>
      <c r="I3358" s="12">
        <v>3</v>
      </c>
      <c r="J3358" s="12">
        <v>3</v>
      </c>
      <c r="K3358" s="12">
        <v>3</v>
      </c>
      <c r="L3358" s="37" t="s">
        <v>10596</v>
      </c>
      <c r="M3358" s="37" t="str">
        <f>VLOOKUP(LEFT(Incoming_Data[[#This Row],[Object ID]],1),Lookup[#All],2,FALSE)</f>
        <v>Incident</v>
      </c>
      <c r="N3358" s="36" t="str">
        <f>IFERROR(VLOOKUP(Incoming_Data[[#This Row],[Object ID]],SP_Data[#All],2,FALSE),"")</f>
        <v/>
      </c>
      <c r="O3358" s="36" t="str">
        <f>IFERROR(VLOOKUP(Incoming_Data[[#This Row],[Object ID]],Finalized_Data[#All],2,FALSE),"")</f>
        <v/>
      </c>
      <c r="P33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8" s="6">
        <f>IFERROR(DATE(YEAR(Incoming_Data[[#This Row],[Incoming Day]]),MONTH(Incoming_Data[[#This Row],[Incoming Day]]),1),"")</f>
        <v>41365</v>
      </c>
      <c r="R3358" s="3">
        <f>DATE(YEAR(Incoming_Data[[#This Row],[Incoming Day]]),1,1)</f>
        <v>41275</v>
      </c>
      <c r="S3358" s="6" t="str">
        <f>IFERROR(DATE(YEAR(Incoming_Data[[#This Row],[Completed Day]]),MONTH(Incoming_Data[[#This Row],[Completed Day]]),1),"")</f>
        <v/>
      </c>
      <c r="T3358" s="6" t="str">
        <f>IFERROR(DATE(YEAR(Incoming_Data[[#This Row],[Confirmed Day]]),MONTH(Incoming_Data[[#This Row],[Confirmed Day]]),1),"")</f>
        <v/>
      </c>
      <c r="U3358" s="12">
        <f>IF(ISNUMBER(Incoming_Data[[#This Row],[Completed Day]]),1,0)</f>
        <v>0</v>
      </c>
      <c r="V3358" s="12">
        <f>IF(ISNUMBER(Incoming_Data[[#This Row],[Confirmed Day]]),1,0)</f>
        <v>0</v>
      </c>
    </row>
    <row r="3359" spans="2:22" x14ac:dyDescent="0.25">
      <c r="B3359" s="37" t="s">
        <v>12726</v>
      </c>
      <c r="C3359" s="37" t="s">
        <v>12727</v>
      </c>
      <c r="D3359" s="37" t="s">
        <v>12727</v>
      </c>
      <c r="E3359" s="37" t="s">
        <v>13456</v>
      </c>
      <c r="F3359" s="37" t="s">
        <v>12937</v>
      </c>
      <c r="G3359" s="36">
        <v>41366</v>
      </c>
      <c r="H3359" s="36">
        <v>41366</v>
      </c>
      <c r="I3359" s="12">
        <v>1</v>
      </c>
      <c r="J3359" s="12">
        <v>3</v>
      </c>
      <c r="K3359" s="12">
        <v>2</v>
      </c>
      <c r="L3359" s="37" t="s">
        <v>10596</v>
      </c>
      <c r="M3359" s="37" t="str">
        <f>VLOOKUP(LEFT(Incoming_Data[[#This Row],[Object ID]],1),Lookup[#All],2,FALSE)</f>
        <v>Incident</v>
      </c>
      <c r="N3359" s="36" t="str">
        <f>IFERROR(VLOOKUP(Incoming_Data[[#This Row],[Object ID]],SP_Data[#All],2,FALSE),"")</f>
        <v/>
      </c>
      <c r="O3359" s="36" t="str">
        <f>IFERROR(VLOOKUP(Incoming_Data[[#This Row],[Object ID]],Finalized_Data[#All],2,FALSE),"")</f>
        <v/>
      </c>
      <c r="P33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59" s="6">
        <f>IFERROR(DATE(YEAR(Incoming_Data[[#This Row],[Incoming Day]]),MONTH(Incoming_Data[[#This Row],[Incoming Day]]),1),"")</f>
        <v>41365</v>
      </c>
      <c r="R3359" s="3">
        <f>DATE(YEAR(Incoming_Data[[#This Row],[Incoming Day]]),1,1)</f>
        <v>41275</v>
      </c>
      <c r="S3359" s="6" t="str">
        <f>IFERROR(DATE(YEAR(Incoming_Data[[#This Row],[Completed Day]]),MONTH(Incoming_Data[[#This Row],[Completed Day]]),1),"")</f>
        <v/>
      </c>
      <c r="T3359" s="6" t="str">
        <f>IFERROR(DATE(YEAR(Incoming_Data[[#This Row],[Confirmed Day]]),MONTH(Incoming_Data[[#This Row],[Confirmed Day]]),1),"")</f>
        <v/>
      </c>
      <c r="U3359" s="12">
        <f>IF(ISNUMBER(Incoming_Data[[#This Row],[Completed Day]]),1,0)</f>
        <v>0</v>
      </c>
      <c r="V3359" s="12">
        <f>IF(ISNUMBER(Incoming_Data[[#This Row],[Confirmed Day]]),1,0)</f>
        <v>0</v>
      </c>
    </row>
    <row r="3360" spans="2:22" x14ac:dyDescent="0.25">
      <c r="B3360" s="37" t="s">
        <v>12726</v>
      </c>
      <c r="C3360" s="37" t="s">
        <v>12727</v>
      </c>
      <c r="D3360" s="37" t="s">
        <v>12727</v>
      </c>
      <c r="E3360" s="37" t="s">
        <v>13457</v>
      </c>
      <c r="F3360" s="37" t="s">
        <v>12938</v>
      </c>
      <c r="G3360" s="36">
        <v>41366</v>
      </c>
      <c r="H3360" s="36">
        <v>41366</v>
      </c>
      <c r="I3360" s="12">
        <v>3</v>
      </c>
      <c r="J3360" s="12">
        <v>3</v>
      </c>
      <c r="K3360" s="12">
        <v>3</v>
      </c>
      <c r="L3360" s="37" t="s">
        <v>10596</v>
      </c>
      <c r="M3360" s="37" t="str">
        <f>VLOOKUP(LEFT(Incoming_Data[[#This Row],[Object ID]],1),Lookup[#All],2,FALSE)</f>
        <v>Incident</v>
      </c>
      <c r="N3360" s="36" t="str">
        <f>IFERROR(VLOOKUP(Incoming_Data[[#This Row],[Object ID]],SP_Data[#All],2,FALSE),"")</f>
        <v/>
      </c>
      <c r="O3360" s="36" t="str">
        <f>IFERROR(VLOOKUP(Incoming_Data[[#This Row],[Object ID]],Finalized_Data[#All],2,FALSE),"")</f>
        <v/>
      </c>
      <c r="P33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0" s="6">
        <f>IFERROR(DATE(YEAR(Incoming_Data[[#This Row],[Incoming Day]]),MONTH(Incoming_Data[[#This Row],[Incoming Day]]),1),"")</f>
        <v>41365</v>
      </c>
      <c r="R3360" s="3">
        <f>DATE(YEAR(Incoming_Data[[#This Row],[Incoming Day]]),1,1)</f>
        <v>41275</v>
      </c>
      <c r="S3360" s="6" t="str">
        <f>IFERROR(DATE(YEAR(Incoming_Data[[#This Row],[Completed Day]]),MONTH(Incoming_Data[[#This Row],[Completed Day]]),1),"")</f>
        <v/>
      </c>
      <c r="T3360" s="6" t="str">
        <f>IFERROR(DATE(YEAR(Incoming_Data[[#This Row],[Confirmed Day]]),MONTH(Incoming_Data[[#This Row],[Confirmed Day]]),1),"")</f>
        <v/>
      </c>
      <c r="U3360" s="12">
        <f>IF(ISNUMBER(Incoming_Data[[#This Row],[Completed Day]]),1,0)</f>
        <v>0</v>
      </c>
      <c r="V3360" s="12">
        <f>IF(ISNUMBER(Incoming_Data[[#This Row],[Confirmed Day]]),1,0)</f>
        <v>0</v>
      </c>
    </row>
    <row r="3361" spans="2:22" x14ac:dyDescent="0.25">
      <c r="B3361" s="37" t="s">
        <v>12726</v>
      </c>
      <c r="C3361" s="37" t="s">
        <v>12727</v>
      </c>
      <c r="D3361" s="37" t="s">
        <v>12727</v>
      </c>
      <c r="E3361" s="37" t="s">
        <v>13458</v>
      </c>
      <c r="F3361" s="37" t="s">
        <v>12939</v>
      </c>
      <c r="G3361" s="36">
        <v>41366</v>
      </c>
      <c r="H3361" s="36">
        <v>41366</v>
      </c>
      <c r="I3361" s="12">
        <v>2</v>
      </c>
      <c r="J3361" s="12" t="s">
        <v>10596</v>
      </c>
      <c r="K3361" s="12" t="s">
        <v>10596</v>
      </c>
      <c r="L3361" s="37" t="s">
        <v>10596</v>
      </c>
      <c r="M3361" s="37" t="str">
        <f>VLOOKUP(LEFT(Incoming_Data[[#This Row],[Object ID]],1),Lookup[#All],2,FALSE)</f>
        <v>Incident</v>
      </c>
      <c r="N3361" s="36" t="str">
        <f>IFERROR(VLOOKUP(Incoming_Data[[#This Row],[Object ID]],SP_Data[#All],2,FALSE),"")</f>
        <v/>
      </c>
      <c r="O3361" s="36" t="str">
        <f>IFERROR(VLOOKUP(Incoming_Data[[#This Row],[Object ID]],Finalized_Data[#All],2,FALSE),"")</f>
        <v/>
      </c>
      <c r="P33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1" s="6">
        <f>IFERROR(DATE(YEAR(Incoming_Data[[#This Row],[Incoming Day]]),MONTH(Incoming_Data[[#This Row],[Incoming Day]]),1),"")</f>
        <v>41365</v>
      </c>
      <c r="R3361" s="3">
        <f>DATE(YEAR(Incoming_Data[[#This Row],[Incoming Day]]),1,1)</f>
        <v>41275</v>
      </c>
      <c r="S3361" s="6" t="str">
        <f>IFERROR(DATE(YEAR(Incoming_Data[[#This Row],[Completed Day]]),MONTH(Incoming_Data[[#This Row],[Completed Day]]),1),"")</f>
        <v/>
      </c>
      <c r="T3361" s="6" t="str">
        <f>IFERROR(DATE(YEAR(Incoming_Data[[#This Row],[Confirmed Day]]),MONTH(Incoming_Data[[#This Row],[Confirmed Day]]),1),"")</f>
        <v/>
      </c>
      <c r="U3361" s="12">
        <f>IF(ISNUMBER(Incoming_Data[[#This Row],[Completed Day]]),1,0)</f>
        <v>0</v>
      </c>
      <c r="V3361" s="12">
        <f>IF(ISNUMBER(Incoming_Data[[#This Row],[Confirmed Day]]),1,0)</f>
        <v>0</v>
      </c>
    </row>
    <row r="3362" spans="2:22" x14ac:dyDescent="0.25">
      <c r="B3362" s="37" t="s">
        <v>12726</v>
      </c>
      <c r="C3362" s="37" t="s">
        <v>12727</v>
      </c>
      <c r="D3362" s="37" t="s">
        <v>12727</v>
      </c>
      <c r="E3362" s="37" t="s">
        <v>13459</v>
      </c>
      <c r="F3362" s="37" t="s">
        <v>12940</v>
      </c>
      <c r="G3362" s="36">
        <v>41367</v>
      </c>
      <c r="H3362" s="36">
        <v>41366</v>
      </c>
      <c r="I3362" s="12">
        <v>1</v>
      </c>
      <c r="J3362" s="12" t="s">
        <v>10596</v>
      </c>
      <c r="K3362" s="12" t="s">
        <v>10596</v>
      </c>
      <c r="L3362" s="37" t="s">
        <v>10596</v>
      </c>
      <c r="M3362" s="37" t="str">
        <f>VLOOKUP(LEFT(Incoming_Data[[#This Row],[Object ID]],1),Lookup[#All],2,FALSE)</f>
        <v>Incident</v>
      </c>
      <c r="N3362" s="36" t="str">
        <f>IFERROR(VLOOKUP(Incoming_Data[[#This Row],[Object ID]],SP_Data[#All],2,FALSE),"")</f>
        <v/>
      </c>
      <c r="O3362" s="36" t="str">
        <f>IFERROR(VLOOKUP(Incoming_Data[[#This Row],[Object ID]],Finalized_Data[#All],2,FALSE),"")</f>
        <v/>
      </c>
      <c r="P33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2" s="6">
        <f>IFERROR(DATE(YEAR(Incoming_Data[[#This Row],[Incoming Day]]),MONTH(Incoming_Data[[#This Row],[Incoming Day]]),1),"")</f>
        <v>41365</v>
      </c>
      <c r="R3362" s="3">
        <f>DATE(YEAR(Incoming_Data[[#This Row],[Incoming Day]]),1,1)</f>
        <v>41275</v>
      </c>
      <c r="S3362" s="6" t="str">
        <f>IFERROR(DATE(YEAR(Incoming_Data[[#This Row],[Completed Day]]),MONTH(Incoming_Data[[#This Row],[Completed Day]]),1),"")</f>
        <v/>
      </c>
      <c r="T3362" s="6" t="str">
        <f>IFERROR(DATE(YEAR(Incoming_Data[[#This Row],[Confirmed Day]]),MONTH(Incoming_Data[[#This Row],[Confirmed Day]]),1),"")</f>
        <v/>
      </c>
      <c r="U3362" s="12">
        <f>IF(ISNUMBER(Incoming_Data[[#This Row],[Completed Day]]),1,0)</f>
        <v>0</v>
      </c>
      <c r="V3362" s="12">
        <f>IF(ISNUMBER(Incoming_Data[[#This Row],[Confirmed Day]]),1,0)</f>
        <v>0</v>
      </c>
    </row>
    <row r="3363" spans="2:22" x14ac:dyDescent="0.25">
      <c r="B3363" s="37" t="s">
        <v>12726</v>
      </c>
      <c r="C3363" s="37" t="s">
        <v>12727</v>
      </c>
      <c r="D3363" s="37" t="s">
        <v>12727</v>
      </c>
      <c r="E3363" s="37" t="s">
        <v>13460</v>
      </c>
      <c r="F3363" s="37" t="s">
        <v>12941</v>
      </c>
      <c r="G3363" s="36">
        <v>41367</v>
      </c>
      <c r="H3363" s="36">
        <v>41367</v>
      </c>
      <c r="I3363" s="12">
        <v>3</v>
      </c>
      <c r="J3363" s="12">
        <v>3</v>
      </c>
      <c r="K3363" s="12">
        <v>3</v>
      </c>
      <c r="L3363" s="37" t="s">
        <v>10596</v>
      </c>
      <c r="M3363" s="37" t="str">
        <f>VLOOKUP(LEFT(Incoming_Data[[#This Row],[Object ID]],1),Lookup[#All],2,FALSE)</f>
        <v>Incident</v>
      </c>
      <c r="N3363" s="36" t="str">
        <f>IFERROR(VLOOKUP(Incoming_Data[[#This Row],[Object ID]],SP_Data[#All],2,FALSE),"")</f>
        <v/>
      </c>
      <c r="O3363" s="36" t="str">
        <f>IFERROR(VLOOKUP(Incoming_Data[[#This Row],[Object ID]],Finalized_Data[#All],2,FALSE),"")</f>
        <v/>
      </c>
      <c r="P33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3" s="6">
        <f>IFERROR(DATE(YEAR(Incoming_Data[[#This Row],[Incoming Day]]),MONTH(Incoming_Data[[#This Row],[Incoming Day]]),1),"")</f>
        <v>41365</v>
      </c>
      <c r="R3363" s="3">
        <f>DATE(YEAR(Incoming_Data[[#This Row],[Incoming Day]]),1,1)</f>
        <v>41275</v>
      </c>
      <c r="S3363" s="6" t="str">
        <f>IFERROR(DATE(YEAR(Incoming_Data[[#This Row],[Completed Day]]),MONTH(Incoming_Data[[#This Row],[Completed Day]]),1),"")</f>
        <v/>
      </c>
      <c r="T3363" s="6" t="str">
        <f>IFERROR(DATE(YEAR(Incoming_Data[[#This Row],[Confirmed Day]]),MONTH(Incoming_Data[[#This Row],[Confirmed Day]]),1),"")</f>
        <v/>
      </c>
      <c r="U3363" s="12">
        <f>IF(ISNUMBER(Incoming_Data[[#This Row],[Completed Day]]),1,0)</f>
        <v>0</v>
      </c>
      <c r="V3363" s="12">
        <f>IF(ISNUMBER(Incoming_Data[[#This Row],[Confirmed Day]]),1,0)</f>
        <v>0</v>
      </c>
    </row>
    <row r="3364" spans="2:22" x14ac:dyDescent="0.25">
      <c r="B3364" s="37" t="s">
        <v>12726</v>
      </c>
      <c r="C3364" s="37" t="s">
        <v>12727</v>
      </c>
      <c r="D3364" s="37" t="s">
        <v>12727</v>
      </c>
      <c r="E3364" s="37" t="s">
        <v>13461</v>
      </c>
      <c r="F3364" s="37" t="s">
        <v>12942</v>
      </c>
      <c r="G3364" s="36">
        <v>41367</v>
      </c>
      <c r="H3364" s="36">
        <v>41367</v>
      </c>
      <c r="I3364" s="12">
        <v>3</v>
      </c>
      <c r="J3364" s="12">
        <v>3</v>
      </c>
      <c r="K3364" s="12">
        <v>3</v>
      </c>
      <c r="L3364" s="37" t="s">
        <v>10596</v>
      </c>
      <c r="M3364" s="37" t="str">
        <f>VLOOKUP(LEFT(Incoming_Data[[#This Row],[Object ID]],1),Lookup[#All],2,FALSE)</f>
        <v>Incident</v>
      </c>
      <c r="N3364" s="36" t="str">
        <f>IFERROR(VLOOKUP(Incoming_Data[[#This Row],[Object ID]],SP_Data[#All],2,FALSE),"")</f>
        <v/>
      </c>
      <c r="O3364" s="36" t="str">
        <f>IFERROR(VLOOKUP(Incoming_Data[[#This Row],[Object ID]],Finalized_Data[#All],2,FALSE),"")</f>
        <v/>
      </c>
      <c r="P33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4" s="6">
        <f>IFERROR(DATE(YEAR(Incoming_Data[[#This Row],[Incoming Day]]),MONTH(Incoming_Data[[#This Row],[Incoming Day]]),1),"")</f>
        <v>41365</v>
      </c>
      <c r="R3364" s="3">
        <f>DATE(YEAR(Incoming_Data[[#This Row],[Incoming Day]]),1,1)</f>
        <v>41275</v>
      </c>
      <c r="S3364" s="6" t="str">
        <f>IFERROR(DATE(YEAR(Incoming_Data[[#This Row],[Completed Day]]),MONTH(Incoming_Data[[#This Row],[Completed Day]]),1),"")</f>
        <v/>
      </c>
      <c r="T3364" s="6" t="str">
        <f>IFERROR(DATE(YEAR(Incoming_Data[[#This Row],[Confirmed Day]]),MONTH(Incoming_Data[[#This Row],[Confirmed Day]]),1),"")</f>
        <v/>
      </c>
      <c r="U3364" s="12">
        <f>IF(ISNUMBER(Incoming_Data[[#This Row],[Completed Day]]),1,0)</f>
        <v>0</v>
      </c>
      <c r="V3364" s="12">
        <f>IF(ISNUMBER(Incoming_Data[[#This Row],[Confirmed Day]]),1,0)</f>
        <v>0</v>
      </c>
    </row>
    <row r="3365" spans="2:22" x14ac:dyDescent="0.25">
      <c r="B3365" s="37" t="s">
        <v>12726</v>
      </c>
      <c r="C3365" s="37" t="s">
        <v>12727</v>
      </c>
      <c r="D3365" s="37" t="s">
        <v>12727</v>
      </c>
      <c r="E3365" s="37" t="s">
        <v>13462</v>
      </c>
      <c r="F3365" s="37" t="s">
        <v>12943</v>
      </c>
      <c r="G3365" s="36">
        <v>41367</v>
      </c>
      <c r="H3365" s="36">
        <v>41367</v>
      </c>
      <c r="I3365" s="12">
        <v>3</v>
      </c>
      <c r="J3365" s="12" t="s">
        <v>10596</v>
      </c>
      <c r="K3365" s="12" t="s">
        <v>10596</v>
      </c>
      <c r="L3365" s="37" t="s">
        <v>10596</v>
      </c>
      <c r="M3365" s="37" t="str">
        <f>VLOOKUP(LEFT(Incoming_Data[[#This Row],[Object ID]],1),Lookup[#All],2,FALSE)</f>
        <v>Incident</v>
      </c>
      <c r="N3365" s="36" t="str">
        <f>IFERROR(VLOOKUP(Incoming_Data[[#This Row],[Object ID]],SP_Data[#All],2,FALSE),"")</f>
        <v/>
      </c>
      <c r="O3365" s="36" t="str">
        <f>IFERROR(VLOOKUP(Incoming_Data[[#This Row],[Object ID]],Finalized_Data[#All],2,FALSE),"")</f>
        <v/>
      </c>
      <c r="P33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5" s="6">
        <f>IFERROR(DATE(YEAR(Incoming_Data[[#This Row],[Incoming Day]]),MONTH(Incoming_Data[[#This Row],[Incoming Day]]),1),"")</f>
        <v>41365</v>
      </c>
      <c r="R3365" s="3">
        <f>DATE(YEAR(Incoming_Data[[#This Row],[Incoming Day]]),1,1)</f>
        <v>41275</v>
      </c>
      <c r="S3365" s="6" t="str">
        <f>IFERROR(DATE(YEAR(Incoming_Data[[#This Row],[Completed Day]]),MONTH(Incoming_Data[[#This Row],[Completed Day]]),1),"")</f>
        <v/>
      </c>
      <c r="T3365" s="6" t="str">
        <f>IFERROR(DATE(YEAR(Incoming_Data[[#This Row],[Confirmed Day]]),MONTH(Incoming_Data[[#This Row],[Confirmed Day]]),1),"")</f>
        <v/>
      </c>
      <c r="U3365" s="12">
        <f>IF(ISNUMBER(Incoming_Data[[#This Row],[Completed Day]]),1,0)</f>
        <v>0</v>
      </c>
      <c r="V3365" s="12">
        <f>IF(ISNUMBER(Incoming_Data[[#This Row],[Confirmed Day]]),1,0)</f>
        <v>0</v>
      </c>
    </row>
    <row r="3366" spans="2:22" x14ac:dyDescent="0.25">
      <c r="B3366" s="37" t="s">
        <v>12726</v>
      </c>
      <c r="C3366" s="37" t="s">
        <v>12727</v>
      </c>
      <c r="D3366" s="37" t="s">
        <v>12727</v>
      </c>
      <c r="E3366" s="37" t="s">
        <v>13463</v>
      </c>
      <c r="F3366" s="37" t="s">
        <v>12944</v>
      </c>
      <c r="G3366" s="36">
        <v>41367</v>
      </c>
      <c r="H3366" s="36">
        <v>41367</v>
      </c>
      <c r="I3366" s="12">
        <v>2</v>
      </c>
      <c r="J3366" s="12" t="s">
        <v>10596</v>
      </c>
      <c r="K3366" s="12" t="s">
        <v>10596</v>
      </c>
      <c r="L3366" s="37" t="s">
        <v>10596</v>
      </c>
      <c r="M3366" s="37" t="str">
        <f>VLOOKUP(LEFT(Incoming_Data[[#This Row],[Object ID]],1),Lookup[#All],2,FALSE)</f>
        <v>Incident</v>
      </c>
      <c r="N3366" s="36" t="str">
        <f>IFERROR(VLOOKUP(Incoming_Data[[#This Row],[Object ID]],SP_Data[#All],2,FALSE),"")</f>
        <v/>
      </c>
      <c r="O3366" s="36" t="str">
        <f>IFERROR(VLOOKUP(Incoming_Data[[#This Row],[Object ID]],Finalized_Data[#All],2,FALSE),"")</f>
        <v/>
      </c>
      <c r="P33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6" s="6">
        <f>IFERROR(DATE(YEAR(Incoming_Data[[#This Row],[Incoming Day]]),MONTH(Incoming_Data[[#This Row],[Incoming Day]]),1),"")</f>
        <v>41365</v>
      </c>
      <c r="R3366" s="3">
        <f>DATE(YEAR(Incoming_Data[[#This Row],[Incoming Day]]),1,1)</f>
        <v>41275</v>
      </c>
      <c r="S3366" s="6" t="str">
        <f>IFERROR(DATE(YEAR(Incoming_Data[[#This Row],[Completed Day]]),MONTH(Incoming_Data[[#This Row],[Completed Day]]),1),"")</f>
        <v/>
      </c>
      <c r="T3366" s="6" t="str">
        <f>IFERROR(DATE(YEAR(Incoming_Data[[#This Row],[Confirmed Day]]),MONTH(Incoming_Data[[#This Row],[Confirmed Day]]),1),"")</f>
        <v/>
      </c>
      <c r="U3366" s="12">
        <f>IF(ISNUMBER(Incoming_Data[[#This Row],[Completed Day]]),1,0)</f>
        <v>0</v>
      </c>
      <c r="V3366" s="12">
        <f>IF(ISNUMBER(Incoming_Data[[#This Row],[Confirmed Day]]),1,0)</f>
        <v>0</v>
      </c>
    </row>
    <row r="3367" spans="2:22" x14ac:dyDescent="0.25">
      <c r="B3367" s="37" t="s">
        <v>12726</v>
      </c>
      <c r="C3367" s="37" t="s">
        <v>12727</v>
      </c>
      <c r="D3367" s="37" t="s">
        <v>12727</v>
      </c>
      <c r="E3367" s="37" t="s">
        <v>13464</v>
      </c>
      <c r="F3367" s="37" t="s">
        <v>12945</v>
      </c>
      <c r="G3367" s="36">
        <v>41367</v>
      </c>
      <c r="H3367" s="36">
        <v>41367</v>
      </c>
      <c r="I3367" s="12">
        <v>3</v>
      </c>
      <c r="J3367" s="12">
        <v>3</v>
      </c>
      <c r="K3367" s="12">
        <v>3</v>
      </c>
      <c r="L3367" s="37" t="s">
        <v>10596</v>
      </c>
      <c r="M3367" s="37" t="str">
        <f>VLOOKUP(LEFT(Incoming_Data[[#This Row],[Object ID]],1),Lookup[#All],2,FALSE)</f>
        <v>Incident</v>
      </c>
      <c r="N3367" s="36" t="str">
        <f>IFERROR(VLOOKUP(Incoming_Data[[#This Row],[Object ID]],SP_Data[#All],2,FALSE),"")</f>
        <v/>
      </c>
      <c r="O3367" s="36" t="str">
        <f>IFERROR(VLOOKUP(Incoming_Data[[#This Row],[Object ID]],Finalized_Data[#All],2,FALSE),"")</f>
        <v/>
      </c>
      <c r="P33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7" s="6">
        <f>IFERROR(DATE(YEAR(Incoming_Data[[#This Row],[Incoming Day]]),MONTH(Incoming_Data[[#This Row],[Incoming Day]]),1),"")</f>
        <v>41365</v>
      </c>
      <c r="R3367" s="3">
        <f>DATE(YEAR(Incoming_Data[[#This Row],[Incoming Day]]),1,1)</f>
        <v>41275</v>
      </c>
      <c r="S3367" s="6" t="str">
        <f>IFERROR(DATE(YEAR(Incoming_Data[[#This Row],[Completed Day]]),MONTH(Incoming_Data[[#This Row],[Completed Day]]),1),"")</f>
        <v/>
      </c>
      <c r="T3367" s="6" t="str">
        <f>IFERROR(DATE(YEAR(Incoming_Data[[#This Row],[Confirmed Day]]),MONTH(Incoming_Data[[#This Row],[Confirmed Day]]),1),"")</f>
        <v/>
      </c>
      <c r="U3367" s="12">
        <f>IF(ISNUMBER(Incoming_Data[[#This Row],[Completed Day]]),1,0)</f>
        <v>0</v>
      </c>
      <c r="V3367" s="12">
        <f>IF(ISNUMBER(Incoming_Data[[#This Row],[Confirmed Day]]),1,0)</f>
        <v>0</v>
      </c>
    </row>
    <row r="3368" spans="2:22" x14ac:dyDescent="0.25">
      <c r="B3368" s="37" t="s">
        <v>12726</v>
      </c>
      <c r="C3368" s="37" t="s">
        <v>12727</v>
      </c>
      <c r="D3368" s="37" t="s">
        <v>12727</v>
      </c>
      <c r="E3368" s="37" t="s">
        <v>13465</v>
      </c>
      <c r="F3368" s="37" t="s">
        <v>12946</v>
      </c>
      <c r="G3368" s="36">
        <v>41368</v>
      </c>
      <c r="H3368" s="36">
        <v>41368</v>
      </c>
      <c r="I3368" s="12">
        <v>1</v>
      </c>
      <c r="J3368" s="12" t="s">
        <v>10596</v>
      </c>
      <c r="K3368" s="12" t="s">
        <v>10596</v>
      </c>
      <c r="L3368" s="37" t="s">
        <v>10596</v>
      </c>
      <c r="M3368" s="37" t="str">
        <f>VLOOKUP(LEFT(Incoming_Data[[#This Row],[Object ID]],1),Lookup[#All],2,FALSE)</f>
        <v>Incident</v>
      </c>
      <c r="N3368" s="36" t="str">
        <f>IFERROR(VLOOKUP(Incoming_Data[[#This Row],[Object ID]],SP_Data[#All],2,FALSE),"")</f>
        <v/>
      </c>
      <c r="O3368" s="36" t="str">
        <f>IFERROR(VLOOKUP(Incoming_Data[[#This Row],[Object ID]],Finalized_Data[#All],2,FALSE),"")</f>
        <v/>
      </c>
      <c r="P33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8" s="6">
        <f>IFERROR(DATE(YEAR(Incoming_Data[[#This Row],[Incoming Day]]),MONTH(Incoming_Data[[#This Row],[Incoming Day]]),1),"")</f>
        <v>41365</v>
      </c>
      <c r="R3368" s="3">
        <f>DATE(YEAR(Incoming_Data[[#This Row],[Incoming Day]]),1,1)</f>
        <v>41275</v>
      </c>
      <c r="S3368" s="6" t="str">
        <f>IFERROR(DATE(YEAR(Incoming_Data[[#This Row],[Completed Day]]),MONTH(Incoming_Data[[#This Row],[Completed Day]]),1),"")</f>
        <v/>
      </c>
      <c r="T3368" s="6" t="str">
        <f>IFERROR(DATE(YEAR(Incoming_Data[[#This Row],[Confirmed Day]]),MONTH(Incoming_Data[[#This Row],[Confirmed Day]]),1),"")</f>
        <v/>
      </c>
      <c r="U3368" s="12">
        <f>IF(ISNUMBER(Incoming_Data[[#This Row],[Completed Day]]),1,0)</f>
        <v>0</v>
      </c>
      <c r="V3368" s="12">
        <f>IF(ISNUMBER(Incoming_Data[[#This Row],[Confirmed Day]]),1,0)</f>
        <v>0</v>
      </c>
    </row>
    <row r="3369" spans="2:22" x14ac:dyDescent="0.25">
      <c r="B3369" s="37" t="s">
        <v>12726</v>
      </c>
      <c r="C3369" s="37" t="s">
        <v>12727</v>
      </c>
      <c r="D3369" s="37" t="s">
        <v>12727</v>
      </c>
      <c r="E3369" s="37" t="s">
        <v>13466</v>
      </c>
      <c r="F3369" s="37" t="s">
        <v>12947</v>
      </c>
      <c r="G3369" s="36">
        <v>41369</v>
      </c>
      <c r="H3369" s="36">
        <v>41369</v>
      </c>
      <c r="I3369" s="12">
        <v>2</v>
      </c>
      <c r="J3369" s="12">
        <v>3</v>
      </c>
      <c r="K3369" s="12">
        <v>3</v>
      </c>
      <c r="L3369" s="37" t="s">
        <v>10596</v>
      </c>
      <c r="M3369" s="37" t="str">
        <f>VLOOKUP(LEFT(Incoming_Data[[#This Row],[Object ID]],1),Lookup[#All],2,FALSE)</f>
        <v>Incident</v>
      </c>
      <c r="N3369" s="36" t="str">
        <f>IFERROR(VLOOKUP(Incoming_Data[[#This Row],[Object ID]],SP_Data[#All],2,FALSE),"")</f>
        <v/>
      </c>
      <c r="O3369" s="36" t="str">
        <f>IFERROR(VLOOKUP(Incoming_Data[[#This Row],[Object ID]],Finalized_Data[#All],2,FALSE),"")</f>
        <v/>
      </c>
      <c r="P33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69" s="6">
        <f>IFERROR(DATE(YEAR(Incoming_Data[[#This Row],[Incoming Day]]),MONTH(Incoming_Data[[#This Row],[Incoming Day]]),1),"")</f>
        <v>41365</v>
      </c>
      <c r="R3369" s="3">
        <f>DATE(YEAR(Incoming_Data[[#This Row],[Incoming Day]]),1,1)</f>
        <v>41275</v>
      </c>
      <c r="S3369" s="6" t="str">
        <f>IFERROR(DATE(YEAR(Incoming_Data[[#This Row],[Completed Day]]),MONTH(Incoming_Data[[#This Row],[Completed Day]]),1),"")</f>
        <v/>
      </c>
      <c r="T3369" s="6" t="str">
        <f>IFERROR(DATE(YEAR(Incoming_Data[[#This Row],[Confirmed Day]]),MONTH(Incoming_Data[[#This Row],[Confirmed Day]]),1),"")</f>
        <v/>
      </c>
      <c r="U3369" s="12">
        <f>IF(ISNUMBER(Incoming_Data[[#This Row],[Completed Day]]),1,0)</f>
        <v>0</v>
      </c>
      <c r="V3369" s="12">
        <f>IF(ISNUMBER(Incoming_Data[[#This Row],[Confirmed Day]]),1,0)</f>
        <v>0</v>
      </c>
    </row>
    <row r="3370" spans="2:22" x14ac:dyDescent="0.25">
      <c r="B3370" s="37" t="s">
        <v>12726</v>
      </c>
      <c r="C3370" s="37" t="s">
        <v>12727</v>
      </c>
      <c r="D3370" s="37" t="s">
        <v>12727</v>
      </c>
      <c r="E3370" s="37" t="s">
        <v>13467</v>
      </c>
      <c r="F3370" s="37" t="s">
        <v>12948</v>
      </c>
      <c r="G3370" s="36">
        <v>41369</v>
      </c>
      <c r="H3370" s="36">
        <v>41369</v>
      </c>
      <c r="I3370" s="12">
        <v>2</v>
      </c>
      <c r="J3370" s="12">
        <v>2</v>
      </c>
      <c r="K3370" s="12">
        <v>2</v>
      </c>
      <c r="L3370" s="37" t="s">
        <v>10596</v>
      </c>
      <c r="M3370" s="37" t="str">
        <f>VLOOKUP(LEFT(Incoming_Data[[#This Row],[Object ID]],1),Lookup[#All],2,FALSE)</f>
        <v>Incident</v>
      </c>
      <c r="N3370" s="36" t="str">
        <f>IFERROR(VLOOKUP(Incoming_Data[[#This Row],[Object ID]],SP_Data[#All],2,FALSE),"")</f>
        <v/>
      </c>
      <c r="O3370" s="36" t="str">
        <f>IFERROR(VLOOKUP(Incoming_Data[[#This Row],[Object ID]],Finalized_Data[#All],2,FALSE),"")</f>
        <v/>
      </c>
      <c r="P33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0" s="6">
        <f>IFERROR(DATE(YEAR(Incoming_Data[[#This Row],[Incoming Day]]),MONTH(Incoming_Data[[#This Row],[Incoming Day]]),1),"")</f>
        <v>41365</v>
      </c>
      <c r="R3370" s="3">
        <f>DATE(YEAR(Incoming_Data[[#This Row],[Incoming Day]]),1,1)</f>
        <v>41275</v>
      </c>
      <c r="S3370" s="6" t="str">
        <f>IFERROR(DATE(YEAR(Incoming_Data[[#This Row],[Completed Day]]),MONTH(Incoming_Data[[#This Row],[Completed Day]]),1),"")</f>
        <v/>
      </c>
      <c r="T3370" s="6" t="str">
        <f>IFERROR(DATE(YEAR(Incoming_Data[[#This Row],[Confirmed Day]]),MONTH(Incoming_Data[[#This Row],[Confirmed Day]]),1),"")</f>
        <v/>
      </c>
      <c r="U3370" s="12">
        <f>IF(ISNUMBER(Incoming_Data[[#This Row],[Completed Day]]),1,0)</f>
        <v>0</v>
      </c>
      <c r="V3370" s="12">
        <f>IF(ISNUMBER(Incoming_Data[[#This Row],[Confirmed Day]]),1,0)</f>
        <v>0</v>
      </c>
    </row>
    <row r="3371" spans="2:22" x14ac:dyDescent="0.25">
      <c r="B3371" s="37" t="s">
        <v>12726</v>
      </c>
      <c r="C3371" s="37" t="s">
        <v>12727</v>
      </c>
      <c r="D3371" s="37" t="s">
        <v>12727</v>
      </c>
      <c r="E3371" s="37" t="s">
        <v>13468</v>
      </c>
      <c r="F3371" s="37" t="s">
        <v>12949</v>
      </c>
      <c r="G3371" s="36">
        <v>41369</v>
      </c>
      <c r="H3371" s="36">
        <v>41369</v>
      </c>
      <c r="I3371" s="12">
        <v>3</v>
      </c>
      <c r="J3371" s="12">
        <v>3</v>
      </c>
      <c r="K3371" s="12">
        <v>2</v>
      </c>
      <c r="L3371" s="37" t="s">
        <v>10596</v>
      </c>
      <c r="M3371" s="37" t="str">
        <f>VLOOKUP(LEFT(Incoming_Data[[#This Row],[Object ID]],1),Lookup[#All],2,FALSE)</f>
        <v>Incident</v>
      </c>
      <c r="N3371" s="36" t="str">
        <f>IFERROR(VLOOKUP(Incoming_Data[[#This Row],[Object ID]],SP_Data[#All],2,FALSE),"")</f>
        <v/>
      </c>
      <c r="O3371" s="36" t="str">
        <f>IFERROR(VLOOKUP(Incoming_Data[[#This Row],[Object ID]],Finalized_Data[#All],2,FALSE),"")</f>
        <v/>
      </c>
      <c r="P33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1" s="6">
        <f>IFERROR(DATE(YEAR(Incoming_Data[[#This Row],[Incoming Day]]),MONTH(Incoming_Data[[#This Row],[Incoming Day]]),1),"")</f>
        <v>41365</v>
      </c>
      <c r="R3371" s="3">
        <f>DATE(YEAR(Incoming_Data[[#This Row],[Incoming Day]]),1,1)</f>
        <v>41275</v>
      </c>
      <c r="S3371" s="6" t="str">
        <f>IFERROR(DATE(YEAR(Incoming_Data[[#This Row],[Completed Day]]),MONTH(Incoming_Data[[#This Row],[Completed Day]]),1),"")</f>
        <v/>
      </c>
      <c r="T3371" s="6" t="str">
        <f>IFERROR(DATE(YEAR(Incoming_Data[[#This Row],[Confirmed Day]]),MONTH(Incoming_Data[[#This Row],[Confirmed Day]]),1),"")</f>
        <v/>
      </c>
      <c r="U3371" s="12">
        <f>IF(ISNUMBER(Incoming_Data[[#This Row],[Completed Day]]),1,0)</f>
        <v>0</v>
      </c>
      <c r="V3371" s="12">
        <f>IF(ISNUMBER(Incoming_Data[[#This Row],[Confirmed Day]]),1,0)</f>
        <v>0</v>
      </c>
    </row>
    <row r="3372" spans="2:22" x14ac:dyDescent="0.25">
      <c r="B3372" s="37" t="s">
        <v>12726</v>
      </c>
      <c r="C3372" s="37" t="s">
        <v>12727</v>
      </c>
      <c r="D3372" s="37" t="s">
        <v>12727</v>
      </c>
      <c r="E3372" s="37" t="s">
        <v>13469</v>
      </c>
      <c r="F3372" s="37" t="s">
        <v>12950</v>
      </c>
      <c r="G3372" s="36">
        <v>41372</v>
      </c>
      <c r="H3372" s="36">
        <v>41372</v>
      </c>
      <c r="I3372" s="12">
        <v>2</v>
      </c>
      <c r="J3372" s="12">
        <v>3</v>
      </c>
      <c r="K3372" s="12">
        <v>4</v>
      </c>
      <c r="L3372" s="37" t="s">
        <v>10596</v>
      </c>
      <c r="M3372" s="37" t="str">
        <f>VLOOKUP(LEFT(Incoming_Data[[#This Row],[Object ID]],1),Lookup[#All],2,FALSE)</f>
        <v>Incident</v>
      </c>
      <c r="N3372" s="36" t="str">
        <f>IFERROR(VLOOKUP(Incoming_Data[[#This Row],[Object ID]],SP_Data[#All],2,FALSE),"")</f>
        <v/>
      </c>
      <c r="O3372" s="36" t="str">
        <f>IFERROR(VLOOKUP(Incoming_Data[[#This Row],[Object ID]],Finalized_Data[#All],2,FALSE),"")</f>
        <v/>
      </c>
      <c r="P33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2" s="6">
        <f>IFERROR(DATE(YEAR(Incoming_Data[[#This Row],[Incoming Day]]),MONTH(Incoming_Data[[#This Row],[Incoming Day]]),1),"")</f>
        <v>41365</v>
      </c>
      <c r="R3372" s="3">
        <f>DATE(YEAR(Incoming_Data[[#This Row],[Incoming Day]]),1,1)</f>
        <v>41275</v>
      </c>
      <c r="S3372" s="6" t="str">
        <f>IFERROR(DATE(YEAR(Incoming_Data[[#This Row],[Completed Day]]),MONTH(Incoming_Data[[#This Row],[Completed Day]]),1),"")</f>
        <v/>
      </c>
      <c r="T3372" s="6" t="str">
        <f>IFERROR(DATE(YEAR(Incoming_Data[[#This Row],[Confirmed Day]]),MONTH(Incoming_Data[[#This Row],[Confirmed Day]]),1),"")</f>
        <v/>
      </c>
      <c r="U3372" s="12">
        <f>IF(ISNUMBER(Incoming_Data[[#This Row],[Completed Day]]),1,0)</f>
        <v>0</v>
      </c>
      <c r="V3372" s="12">
        <f>IF(ISNUMBER(Incoming_Data[[#This Row],[Confirmed Day]]),1,0)</f>
        <v>0</v>
      </c>
    </row>
    <row r="3373" spans="2:22" x14ac:dyDescent="0.25">
      <c r="B3373" s="37" t="s">
        <v>12726</v>
      </c>
      <c r="C3373" s="37" t="s">
        <v>12727</v>
      </c>
      <c r="D3373" s="37" t="s">
        <v>12727</v>
      </c>
      <c r="E3373" s="37" t="s">
        <v>13470</v>
      </c>
      <c r="F3373" s="37" t="s">
        <v>12951</v>
      </c>
      <c r="G3373" s="36">
        <v>41372</v>
      </c>
      <c r="H3373" s="36">
        <v>41372</v>
      </c>
      <c r="I3373" s="12">
        <v>3</v>
      </c>
      <c r="J3373" s="12">
        <v>3</v>
      </c>
      <c r="K3373" s="12">
        <v>3</v>
      </c>
      <c r="L3373" s="37" t="s">
        <v>10596</v>
      </c>
      <c r="M3373" s="37" t="str">
        <f>VLOOKUP(LEFT(Incoming_Data[[#This Row],[Object ID]],1),Lookup[#All],2,FALSE)</f>
        <v>Incident</v>
      </c>
      <c r="N3373" s="36" t="str">
        <f>IFERROR(VLOOKUP(Incoming_Data[[#This Row],[Object ID]],SP_Data[#All],2,FALSE),"")</f>
        <v/>
      </c>
      <c r="O3373" s="36" t="str">
        <f>IFERROR(VLOOKUP(Incoming_Data[[#This Row],[Object ID]],Finalized_Data[#All],2,FALSE),"")</f>
        <v/>
      </c>
      <c r="P33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3" s="6">
        <f>IFERROR(DATE(YEAR(Incoming_Data[[#This Row],[Incoming Day]]),MONTH(Incoming_Data[[#This Row],[Incoming Day]]),1),"")</f>
        <v>41365</v>
      </c>
      <c r="R3373" s="3">
        <f>DATE(YEAR(Incoming_Data[[#This Row],[Incoming Day]]),1,1)</f>
        <v>41275</v>
      </c>
      <c r="S3373" s="6" t="str">
        <f>IFERROR(DATE(YEAR(Incoming_Data[[#This Row],[Completed Day]]),MONTH(Incoming_Data[[#This Row],[Completed Day]]),1),"")</f>
        <v/>
      </c>
      <c r="T3373" s="6" t="str">
        <f>IFERROR(DATE(YEAR(Incoming_Data[[#This Row],[Confirmed Day]]),MONTH(Incoming_Data[[#This Row],[Confirmed Day]]),1),"")</f>
        <v/>
      </c>
      <c r="U3373" s="12">
        <f>IF(ISNUMBER(Incoming_Data[[#This Row],[Completed Day]]),1,0)</f>
        <v>0</v>
      </c>
      <c r="V3373" s="12">
        <f>IF(ISNUMBER(Incoming_Data[[#This Row],[Confirmed Day]]),1,0)</f>
        <v>0</v>
      </c>
    </row>
    <row r="3374" spans="2:22" x14ac:dyDescent="0.25">
      <c r="B3374" s="37" t="s">
        <v>12726</v>
      </c>
      <c r="C3374" s="37" t="s">
        <v>12727</v>
      </c>
      <c r="D3374" s="37" t="s">
        <v>12727</v>
      </c>
      <c r="E3374" s="37" t="s">
        <v>13471</v>
      </c>
      <c r="F3374" s="37" t="s">
        <v>12952</v>
      </c>
      <c r="G3374" s="36">
        <v>41372</v>
      </c>
      <c r="H3374" s="36">
        <v>41372</v>
      </c>
      <c r="I3374" s="12">
        <v>3</v>
      </c>
      <c r="J3374" s="12">
        <v>4</v>
      </c>
      <c r="K3374" s="12">
        <v>4</v>
      </c>
      <c r="L3374" s="37" t="s">
        <v>10596</v>
      </c>
      <c r="M3374" s="37" t="str">
        <f>VLOOKUP(LEFT(Incoming_Data[[#This Row],[Object ID]],1),Lookup[#All],2,FALSE)</f>
        <v>Incident</v>
      </c>
      <c r="N3374" s="36" t="str">
        <f>IFERROR(VLOOKUP(Incoming_Data[[#This Row],[Object ID]],SP_Data[#All],2,FALSE),"")</f>
        <v/>
      </c>
      <c r="O3374" s="36" t="str">
        <f>IFERROR(VLOOKUP(Incoming_Data[[#This Row],[Object ID]],Finalized_Data[#All],2,FALSE),"")</f>
        <v/>
      </c>
      <c r="P33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4" s="6">
        <f>IFERROR(DATE(YEAR(Incoming_Data[[#This Row],[Incoming Day]]),MONTH(Incoming_Data[[#This Row],[Incoming Day]]),1),"")</f>
        <v>41365</v>
      </c>
      <c r="R3374" s="3">
        <f>DATE(YEAR(Incoming_Data[[#This Row],[Incoming Day]]),1,1)</f>
        <v>41275</v>
      </c>
      <c r="S3374" s="6" t="str">
        <f>IFERROR(DATE(YEAR(Incoming_Data[[#This Row],[Completed Day]]),MONTH(Incoming_Data[[#This Row],[Completed Day]]),1),"")</f>
        <v/>
      </c>
      <c r="T3374" s="6" t="str">
        <f>IFERROR(DATE(YEAR(Incoming_Data[[#This Row],[Confirmed Day]]),MONTH(Incoming_Data[[#This Row],[Confirmed Day]]),1),"")</f>
        <v/>
      </c>
      <c r="U3374" s="12">
        <f>IF(ISNUMBER(Incoming_Data[[#This Row],[Completed Day]]),1,0)</f>
        <v>0</v>
      </c>
      <c r="V3374" s="12">
        <f>IF(ISNUMBER(Incoming_Data[[#This Row],[Confirmed Day]]),1,0)</f>
        <v>0</v>
      </c>
    </row>
    <row r="3375" spans="2:22" x14ac:dyDescent="0.25">
      <c r="B3375" s="37" t="s">
        <v>12726</v>
      </c>
      <c r="C3375" s="37" t="s">
        <v>12727</v>
      </c>
      <c r="D3375" s="37" t="s">
        <v>12727</v>
      </c>
      <c r="E3375" s="37" t="s">
        <v>13472</v>
      </c>
      <c r="F3375" s="37" t="s">
        <v>12953</v>
      </c>
      <c r="G3375" s="36">
        <v>41373</v>
      </c>
      <c r="H3375" s="36">
        <v>41373</v>
      </c>
      <c r="I3375" s="12">
        <v>1</v>
      </c>
      <c r="J3375" s="12">
        <v>3</v>
      </c>
      <c r="K3375" s="12">
        <v>3</v>
      </c>
      <c r="L3375" s="37" t="s">
        <v>10596</v>
      </c>
      <c r="M3375" s="37" t="str">
        <f>VLOOKUP(LEFT(Incoming_Data[[#This Row],[Object ID]],1),Lookup[#All],2,FALSE)</f>
        <v>Incident</v>
      </c>
      <c r="N3375" s="36" t="str">
        <f>IFERROR(VLOOKUP(Incoming_Data[[#This Row],[Object ID]],SP_Data[#All],2,FALSE),"")</f>
        <v/>
      </c>
      <c r="O3375" s="36" t="str">
        <f>IFERROR(VLOOKUP(Incoming_Data[[#This Row],[Object ID]],Finalized_Data[#All],2,FALSE),"")</f>
        <v/>
      </c>
      <c r="P33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5" s="6">
        <f>IFERROR(DATE(YEAR(Incoming_Data[[#This Row],[Incoming Day]]),MONTH(Incoming_Data[[#This Row],[Incoming Day]]),1),"")</f>
        <v>41365</v>
      </c>
      <c r="R3375" s="3">
        <f>DATE(YEAR(Incoming_Data[[#This Row],[Incoming Day]]),1,1)</f>
        <v>41275</v>
      </c>
      <c r="S3375" s="6" t="str">
        <f>IFERROR(DATE(YEAR(Incoming_Data[[#This Row],[Completed Day]]),MONTH(Incoming_Data[[#This Row],[Completed Day]]),1),"")</f>
        <v/>
      </c>
      <c r="T3375" s="6" t="str">
        <f>IFERROR(DATE(YEAR(Incoming_Data[[#This Row],[Confirmed Day]]),MONTH(Incoming_Data[[#This Row],[Confirmed Day]]),1),"")</f>
        <v/>
      </c>
      <c r="U3375" s="12">
        <f>IF(ISNUMBER(Incoming_Data[[#This Row],[Completed Day]]),1,0)</f>
        <v>0</v>
      </c>
      <c r="V3375" s="12">
        <f>IF(ISNUMBER(Incoming_Data[[#This Row],[Confirmed Day]]),1,0)</f>
        <v>0</v>
      </c>
    </row>
    <row r="3376" spans="2:22" x14ac:dyDescent="0.25">
      <c r="B3376" s="37" t="s">
        <v>12726</v>
      </c>
      <c r="C3376" s="37" t="s">
        <v>12727</v>
      </c>
      <c r="D3376" s="37" t="s">
        <v>12727</v>
      </c>
      <c r="E3376" s="37" t="s">
        <v>13473</v>
      </c>
      <c r="F3376" s="37" t="s">
        <v>12954</v>
      </c>
      <c r="G3376" s="36">
        <v>41373</v>
      </c>
      <c r="H3376" s="36">
        <v>41373</v>
      </c>
      <c r="I3376" s="12">
        <v>3</v>
      </c>
      <c r="J3376" s="12">
        <v>3</v>
      </c>
      <c r="K3376" s="12">
        <v>3</v>
      </c>
      <c r="L3376" s="37" t="s">
        <v>10596</v>
      </c>
      <c r="M3376" s="37" t="str">
        <f>VLOOKUP(LEFT(Incoming_Data[[#This Row],[Object ID]],1),Lookup[#All],2,FALSE)</f>
        <v>Incident</v>
      </c>
      <c r="N3376" s="36" t="str">
        <f>IFERROR(VLOOKUP(Incoming_Data[[#This Row],[Object ID]],SP_Data[#All],2,FALSE),"")</f>
        <v/>
      </c>
      <c r="O3376" s="36" t="str">
        <f>IFERROR(VLOOKUP(Incoming_Data[[#This Row],[Object ID]],Finalized_Data[#All],2,FALSE),"")</f>
        <v/>
      </c>
      <c r="P33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6" s="6">
        <f>IFERROR(DATE(YEAR(Incoming_Data[[#This Row],[Incoming Day]]),MONTH(Incoming_Data[[#This Row],[Incoming Day]]),1),"")</f>
        <v>41365</v>
      </c>
      <c r="R3376" s="3">
        <f>DATE(YEAR(Incoming_Data[[#This Row],[Incoming Day]]),1,1)</f>
        <v>41275</v>
      </c>
      <c r="S3376" s="6" t="str">
        <f>IFERROR(DATE(YEAR(Incoming_Data[[#This Row],[Completed Day]]),MONTH(Incoming_Data[[#This Row],[Completed Day]]),1),"")</f>
        <v/>
      </c>
      <c r="T3376" s="6" t="str">
        <f>IFERROR(DATE(YEAR(Incoming_Data[[#This Row],[Confirmed Day]]),MONTH(Incoming_Data[[#This Row],[Confirmed Day]]),1),"")</f>
        <v/>
      </c>
      <c r="U3376" s="12">
        <f>IF(ISNUMBER(Incoming_Data[[#This Row],[Completed Day]]),1,0)</f>
        <v>0</v>
      </c>
      <c r="V3376" s="12">
        <f>IF(ISNUMBER(Incoming_Data[[#This Row],[Confirmed Day]]),1,0)</f>
        <v>0</v>
      </c>
    </row>
    <row r="3377" spans="2:22" x14ac:dyDescent="0.25">
      <c r="B3377" s="37" t="s">
        <v>12726</v>
      </c>
      <c r="C3377" s="37" t="s">
        <v>12727</v>
      </c>
      <c r="D3377" s="37" t="s">
        <v>12727</v>
      </c>
      <c r="E3377" s="37" t="s">
        <v>13474</v>
      </c>
      <c r="F3377" s="37" t="s">
        <v>12955</v>
      </c>
      <c r="G3377" s="36">
        <v>41373</v>
      </c>
      <c r="H3377" s="36">
        <v>41373</v>
      </c>
      <c r="I3377" s="12">
        <v>3</v>
      </c>
      <c r="J3377" s="12">
        <v>3</v>
      </c>
      <c r="K3377" s="12">
        <v>3</v>
      </c>
      <c r="L3377" s="37" t="s">
        <v>10596</v>
      </c>
      <c r="M3377" s="37" t="str">
        <f>VLOOKUP(LEFT(Incoming_Data[[#This Row],[Object ID]],1),Lookup[#All],2,FALSE)</f>
        <v>Incident</v>
      </c>
      <c r="N3377" s="36" t="str">
        <f>IFERROR(VLOOKUP(Incoming_Data[[#This Row],[Object ID]],SP_Data[#All],2,FALSE),"")</f>
        <v/>
      </c>
      <c r="O3377" s="36" t="str">
        <f>IFERROR(VLOOKUP(Incoming_Data[[#This Row],[Object ID]],Finalized_Data[#All],2,FALSE),"")</f>
        <v/>
      </c>
      <c r="P33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7" s="6">
        <f>IFERROR(DATE(YEAR(Incoming_Data[[#This Row],[Incoming Day]]),MONTH(Incoming_Data[[#This Row],[Incoming Day]]),1),"")</f>
        <v>41365</v>
      </c>
      <c r="R3377" s="3">
        <f>DATE(YEAR(Incoming_Data[[#This Row],[Incoming Day]]),1,1)</f>
        <v>41275</v>
      </c>
      <c r="S3377" s="6" t="str">
        <f>IFERROR(DATE(YEAR(Incoming_Data[[#This Row],[Completed Day]]),MONTH(Incoming_Data[[#This Row],[Completed Day]]),1),"")</f>
        <v/>
      </c>
      <c r="T3377" s="6" t="str">
        <f>IFERROR(DATE(YEAR(Incoming_Data[[#This Row],[Confirmed Day]]),MONTH(Incoming_Data[[#This Row],[Confirmed Day]]),1),"")</f>
        <v/>
      </c>
      <c r="U3377" s="12">
        <f>IF(ISNUMBER(Incoming_Data[[#This Row],[Completed Day]]),1,0)</f>
        <v>0</v>
      </c>
      <c r="V3377" s="12">
        <f>IF(ISNUMBER(Incoming_Data[[#This Row],[Confirmed Day]]),1,0)</f>
        <v>0</v>
      </c>
    </row>
    <row r="3378" spans="2:22" x14ac:dyDescent="0.25">
      <c r="B3378" s="37" t="s">
        <v>12726</v>
      </c>
      <c r="C3378" s="37" t="s">
        <v>12727</v>
      </c>
      <c r="D3378" s="37" t="s">
        <v>12727</v>
      </c>
      <c r="E3378" s="37" t="s">
        <v>13475</v>
      </c>
      <c r="F3378" s="37" t="s">
        <v>12956</v>
      </c>
      <c r="G3378" s="36">
        <v>41373</v>
      </c>
      <c r="H3378" s="36">
        <v>41373</v>
      </c>
      <c r="I3378" s="12">
        <v>3</v>
      </c>
      <c r="J3378" s="12">
        <v>3</v>
      </c>
      <c r="K3378" s="12">
        <v>3</v>
      </c>
      <c r="L3378" s="37" t="s">
        <v>10596</v>
      </c>
      <c r="M3378" s="37" t="str">
        <f>VLOOKUP(LEFT(Incoming_Data[[#This Row],[Object ID]],1),Lookup[#All],2,FALSE)</f>
        <v>Incident</v>
      </c>
      <c r="N3378" s="36" t="str">
        <f>IFERROR(VLOOKUP(Incoming_Data[[#This Row],[Object ID]],SP_Data[#All],2,FALSE),"")</f>
        <v/>
      </c>
      <c r="O3378" s="36" t="str">
        <f>IFERROR(VLOOKUP(Incoming_Data[[#This Row],[Object ID]],Finalized_Data[#All],2,FALSE),"")</f>
        <v/>
      </c>
      <c r="P33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8" s="6">
        <f>IFERROR(DATE(YEAR(Incoming_Data[[#This Row],[Incoming Day]]),MONTH(Incoming_Data[[#This Row],[Incoming Day]]),1),"")</f>
        <v>41365</v>
      </c>
      <c r="R3378" s="3">
        <f>DATE(YEAR(Incoming_Data[[#This Row],[Incoming Day]]),1,1)</f>
        <v>41275</v>
      </c>
      <c r="S3378" s="6" t="str">
        <f>IFERROR(DATE(YEAR(Incoming_Data[[#This Row],[Completed Day]]),MONTH(Incoming_Data[[#This Row],[Completed Day]]),1),"")</f>
        <v/>
      </c>
      <c r="T3378" s="6" t="str">
        <f>IFERROR(DATE(YEAR(Incoming_Data[[#This Row],[Confirmed Day]]),MONTH(Incoming_Data[[#This Row],[Confirmed Day]]),1),"")</f>
        <v/>
      </c>
      <c r="U3378" s="12">
        <f>IF(ISNUMBER(Incoming_Data[[#This Row],[Completed Day]]),1,0)</f>
        <v>0</v>
      </c>
      <c r="V3378" s="12">
        <f>IF(ISNUMBER(Incoming_Data[[#This Row],[Confirmed Day]]),1,0)</f>
        <v>0</v>
      </c>
    </row>
    <row r="3379" spans="2:22" x14ac:dyDescent="0.25">
      <c r="B3379" s="37" t="s">
        <v>12726</v>
      </c>
      <c r="C3379" s="37" t="s">
        <v>12727</v>
      </c>
      <c r="D3379" s="37" t="s">
        <v>12727</v>
      </c>
      <c r="E3379" s="37" t="s">
        <v>13476</v>
      </c>
      <c r="F3379" s="37" t="s">
        <v>12957</v>
      </c>
      <c r="G3379" s="36">
        <v>41373</v>
      </c>
      <c r="H3379" s="36">
        <v>41373</v>
      </c>
      <c r="I3379" s="12">
        <v>3</v>
      </c>
      <c r="J3379" s="12">
        <v>4</v>
      </c>
      <c r="K3379" s="12">
        <v>4</v>
      </c>
      <c r="L3379" s="37" t="s">
        <v>10596</v>
      </c>
      <c r="M3379" s="37" t="str">
        <f>VLOOKUP(LEFT(Incoming_Data[[#This Row],[Object ID]],1),Lookup[#All],2,FALSE)</f>
        <v>Incident</v>
      </c>
      <c r="N3379" s="36" t="str">
        <f>IFERROR(VLOOKUP(Incoming_Data[[#This Row],[Object ID]],SP_Data[#All],2,FALSE),"")</f>
        <v/>
      </c>
      <c r="O3379" s="36" t="str">
        <f>IFERROR(VLOOKUP(Incoming_Data[[#This Row],[Object ID]],Finalized_Data[#All],2,FALSE),"")</f>
        <v/>
      </c>
      <c r="P33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79" s="6">
        <f>IFERROR(DATE(YEAR(Incoming_Data[[#This Row],[Incoming Day]]),MONTH(Incoming_Data[[#This Row],[Incoming Day]]),1),"")</f>
        <v>41365</v>
      </c>
      <c r="R3379" s="3">
        <f>DATE(YEAR(Incoming_Data[[#This Row],[Incoming Day]]),1,1)</f>
        <v>41275</v>
      </c>
      <c r="S3379" s="6" t="str">
        <f>IFERROR(DATE(YEAR(Incoming_Data[[#This Row],[Completed Day]]),MONTH(Incoming_Data[[#This Row],[Completed Day]]),1),"")</f>
        <v/>
      </c>
      <c r="T3379" s="6" t="str">
        <f>IFERROR(DATE(YEAR(Incoming_Data[[#This Row],[Confirmed Day]]),MONTH(Incoming_Data[[#This Row],[Confirmed Day]]),1),"")</f>
        <v/>
      </c>
      <c r="U3379" s="12">
        <f>IF(ISNUMBER(Incoming_Data[[#This Row],[Completed Day]]),1,0)</f>
        <v>0</v>
      </c>
      <c r="V3379" s="12">
        <f>IF(ISNUMBER(Incoming_Data[[#This Row],[Confirmed Day]]),1,0)</f>
        <v>0</v>
      </c>
    </row>
    <row r="3380" spans="2:22" x14ac:dyDescent="0.25">
      <c r="B3380" s="37" t="s">
        <v>12726</v>
      </c>
      <c r="C3380" s="37" t="s">
        <v>12727</v>
      </c>
      <c r="D3380" s="37" t="s">
        <v>12727</v>
      </c>
      <c r="E3380" s="37" t="s">
        <v>13477</v>
      </c>
      <c r="F3380" s="37" t="s">
        <v>12958</v>
      </c>
      <c r="G3380" s="36">
        <v>41373</v>
      </c>
      <c r="H3380" s="36">
        <v>41373</v>
      </c>
      <c r="I3380" s="12">
        <v>3</v>
      </c>
      <c r="J3380" s="12">
        <v>3</v>
      </c>
      <c r="K3380" s="12">
        <v>3</v>
      </c>
      <c r="L3380" s="37" t="s">
        <v>10596</v>
      </c>
      <c r="M3380" s="37" t="str">
        <f>VLOOKUP(LEFT(Incoming_Data[[#This Row],[Object ID]],1),Lookup[#All],2,FALSE)</f>
        <v>Incident</v>
      </c>
      <c r="N3380" s="36" t="str">
        <f>IFERROR(VLOOKUP(Incoming_Data[[#This Row],[Object ID]],SP_Data[#All],2,FALSE),"")</f>
        <v/>
      </c>
      <c r="O3380" s="36" t="str">
        <f>IFERROR(VLOOKUP(Incoming_Data[[#This Row],[Object ID]],Finalized_Data[#All],2,FALSE),"")</f>
        <v/>
      </c>
      <c r="P33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0" s="6">
        <f>IFERROR(DATE(YEAR(Incoming_Data[[#This Row],[Incoming Day]]),MONTH(Incoming_Data[[#This Row],[Incoming Day]]),1),"")</f>
        <v>41365</v>
      </c>
      <c r="R3380" s="3">
        <f>DATE(YEAR(Incoming_Data[[#This Row],[Incoming Day]]),1,1)</f>
        <v>41275</v>
      </c>
      <c r="S3380" s="6" t="str">
        <f>IFERROR(DATE(YEAR(Incoming_Data[[#This Row],[Completed Day]]),MONTH(Incoming_Data[[#This Row],[Completed Day]]),1),"")</f>
        <v/>
      </c>
      <c r="T3380" s="6" t="str">
        <f>IFERROR(DATE(YEAR(Incoming_Data[[#This Row],[Confirmed Day]]),MONTH(Incoming_Data[[#This Row],[Confirmed Day]]),1),"")</f>
        <v/>
      </c>
      <c r="U3380" s="12">
        <f>IF(ISNUMBER(Incoming_Data[[#This Row],[Completed Day]]),1,0)</f>
        <v>0</v>
      </c>
      <c r="V3380" s="12">
        <f>IF(ISNUMBER(Incoming_Data[[#This Row],[Confirmed Day]]),1,0)</f>
        <v>0</v>
      </c>
    </row>
    <row r="3381" spans="2:22" x14ac:dyDescent="0.25">
      <c r="B3381" s="37" t="s">
        <v>12726</v>
      </c>
      <c r="C3381" s="37" t="s">
        <v>12727</v>
      </c>
      <c r="D3381" s="37" t="s">
        <v>12727</v>
      </c>
      <c r="E3381" s="37" t="s">
        <v>13478</v>
      </c>
      <c r="F3381" s="37" t="s">
        <v>1714</v>
      </c>
      <c r="G3381" s="36">
        <v>41374</v>
      </c>
      <c r="H3381" s="36">
        <v>41374</v>
      </c>
      <c r="I3381" s="12">
        <v>2</v>
      </c>
      <c r="J3381" s="12">
        <v>3</v>
      </c>
      <c r="K3381" s="12">
        <v>2</v>
      </c>
      <c r="L3381" s="37" t="s">
        <v>10596</v>
      </c>
      <c r="M3381" s="37" t="str">
        <f>VLOOKUP(LEFT(Incoming_Data[[#This Row],[Object ID]],1),Lookup[#All],2,FALSE)</f>
        <v>Incident</v>
      </c>
      <c r="N3381" s="36" t="str">
        <f>IFERROR(VLOOKUP(Incoming_Data[[#This Row],[Object ID]],SP_Data[#All],2,FALSE),"")</f>
        <v/>
      </c>
      <c r="O3381" s="36" t="str">
        <f>IFERROR(VLOOKUP(Incoming_Data[[#This Row],[Object ID]],Finalized_Data[#All],2,FALSE),"")</f>
        <v/>
      </c>
      <c r="P33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1" s="6">
        <f>IFERROR(DATE(YEAR(Incoming_Data[[#This Row],[Incoming Day]]),MONTH(Incoming_Data[[#This Row],[Incoming Day]]),1),"")</f>
        <v>41365</v>
      </c>
      <c r="R3381" s="3">
        <f>DATE(YEAR(Incoming_Data[[#This Row],[Incoming Day]]),1,1)</f>
        <v>41275</v>
      </c>
      <c r="S3381" s="6" t="str">
        <f>IFERROR(DATE(YEAR(Incoming_Data[[#This Row],[Completed Day]]),MONTH(Incoming_Data[[#This Row],[Completed Day]]),1),"")</f>
        <v/>
      </c>
      <c r="T3381" s="6" t="str">
        <f>IFERROR(DATE(YEAR(Incoming_Data[[#This Row],[Confirmed Day]]),MONTH(Incoming_Data[[#This Row],[Confirmed Day]]),1),"")</f>
        <v/>
      </c>
      <c r="U3381" s="12">
        <f>IF(ISNUMBER(Incoming_Data[[#This Row],[Completed Day]]),1,0)</f>
        <v>0</v>
      </c>
      <c r="V3381" s="12">
        <f>IF(ISNUMBER(Incoming_Data[[#This Row],[Confirmed Day]]),1,0)</f>
        <v>0</v>
      </c>
    </row>
    <row r="3382" spans="2:22" x14ac:dyDescent="0.25">
      <c r="B3382" s="37" t="s">
        <v>12726</v>
      </c>
      <c r="C3382" s="37" t="s">
        <v>12727</v>
      </c>
      <c r="D3382" s="37" t="s">
        <v>12727</v>
      </c>
      <c r="E3382" s="37" t="s">
        <v>13479</v>
      </c>
      <c r="F3382" s="37" t="s">
        <v>12959</v>
      </c>
      <c r="G3382" s="36">
        <v>41374</v>
      </c>
      <c r="H3382" s="36">
        <v>41374</v>
      </c>
      <c r="I3382" s="12">
        <v>1</v>
      </c>
      <c r="J3382" s="12">
        <v>3</v>
      </c>
      <c r="K3382" s="12">
        <v>2</v>
      </c>
      <c r="L3382" s="37" t="s">
        <v>10596</v>
      </c>
      <c r="M3382" s="37" t="str">
        <f>VLOOKUP(LEFT(Incoming_Data[[#This Row],[Object ID]],1),Lookup[#All],2,FALSE)</f>
        <v>Incident</v>
      </c>
      <c r="N3382" s="36" t="str">
        <f>IFERROR(VLOOKUP(Incoming_Data[[#This Row],[Object ID]],SP_Data[#All],2,FALSE),"")</f>
        <v/>
      </c>
      <c r="O3382" s="36" t="str">
        <f>IFERROR(VLOOKUP(Incoming_Data[[#This Row],[Object ID]],Finalized_Data[#All],2,FALSE),"")</f>
        <v/>
      </c>
      <c r="P33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2" s="6">
        <f>IFERROR(DATE(YEAR(Incoming_Data[[#This Row],[Incoming Day]]),MONTH(Incoming_Data[[#This Row],[Incoming Day]]),1),"")</f>
        <v>41365</v>
      </c>
      <c r="R3382" s="3">
        <f>DATE(YEAR(Incoming_Data[[#This Row],[Incoming Day]]),1,1)</f>
        <v>41275</v>
      </c>
      <c r="S3382" s="6" t="str">
        <f>IFERROR(DATE(YEAR(Incoming_Data[[#This Row],[Completed Day]]),MONTH(Incoming_Data[[#This Row],[Completed Day]]),1),"")</f>
        <v/>
      </c>
      <c r="T3382" s="6" t="str">
        <f>IFERROR(DATE(YEAR(Incoming_Data[[#This Row],[Confirmed Day]]),MONTH(Incoming_Data[[#This Row],[Confirmed Day]]),1),"")</f>
        <v/>
      </c>
      <c r="U3382" s="12">
        <f>IF(ISNUMBER(Incoming_Data[[#This Row],[Completed Day]]),1,0)</f>
        <v>0</v>
      </c>
      <c r="V3382" s="12">
        <f>IF(ISNUMBER(Incoming_Data[[#This Row],[Confirmed Day]]),1,0)</f>
        <v>0</v>
      </c>
    </row>
    <row r="3383" spans="2:22" x14ac:dyDescent="0.25">
      <c r="B3383" s="37" t="s">
        <v>12726</v>
      </c>
      <c r="C3383" s="37" t="s">
        <v>12727</v>
      </c>
      <c r="D3383" s="37" t="s">
        <v>12727</v>
      </c>
      <c r="E3383" s="37" t="s">
        <v>13480</v>
      </c>
      <c r="F3383" s="37" t="s">
        <v>12960</v>
      </c>
      <c r="G3383" s="36">
        <v>41374</v>
      </c>
      <c r="H3383" s="36">
        <v>41374</v>
      </c>
      <c r="I3383" s="12">
        <v>2</v>
      </c>
      <c r="J3383" s="12">
        <v>2</v>
      </c>
      <c r="K3383" s="12">
        <v>2</v>
      </c>
      <c r="L3383" s="37" t="s">
        <v>10596</v>
      </c>
      <c r="M3383" s="37" t="str">
        <f>VLOOKUP(LEFT(Incoming_Data[[#This Row],[Object ID]],1),Lookup[#All],2,FALSE)</f>
        <v>Incident</v>
      </c>
      <c r="N3383" s="36" t="str">
        <f>IFERROR(VLOOKUP(Incoming_Data[[#This Row],[Object ID]],SP_Data[#All],2,FALSE),"")</f>
        <v/>
      </c>
      <c r="O3383" s="36" t="str">
        <f>IFERROR(VLOOKUP(Incoming_Data[[#This Row],[Object ID]],Finalized_Data[#All],2,FALSE),"")</f>
        <v/>
      </c>
      <c r="P33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3" s="6">
        <f>IFERROR(DATE(YEAR(Incoming_Data[[#This Row],[Incoming Day]]),MONTH(Incoming_Data[[#This Row],[Incoming Day]]),1),"")</f>
        <v>41365</v>
      </c>
      <c r="R3383" s="3">
        <f>DATE(YEAR(Incoming_Data[[#This Row],[Incoming Day]]),1,1)</f>
        <v>41275</v>
      </c>
      <c r="S3383" s="6" t="str">
        <f>IFERROR(DATE(YEAR(Incoming_Data[[#This Row],[Completed Day]]),MONTH(Incoming_Data[[#This Row],[Completed Day]]),1),"")</f>
        <v/>
      </c>
      <c r="T3383" s="6" t="str">
        <f>IFERROR(DATE(YEAR(Incoming_Data[[#This Row],[Confirmed Day]]),MONTH(Incoming_Data[[#This Row],[Confirmed Day]]),1),"")</f>
        <v/>
      </c>
      <c r="U3383" s="12">
        <f>IF(ISNUMBER(Incoming_Data[[#This Row],[Completed Day]]),1,0)</f>
        <v>0</v>
      </c>
      <c r="V3383" s="12">
        <f>IF(ISNUMBER(Incoming_Data[[#This Row],[Confirmed Day]]),1,0)</f>
        <v>0</v>
      </c>
    </row>
    <row r="3384" spans="2:22" x14ac:dyDescent="0.25">
      <c r="B3384" s="37" t="s">
        <v>12726</v>
      </c>
      <c r="C3384" s="37" t="s">
        <v>12727</v>
      </c>
      <c r="D3384" s="37" t="s">
        <v>12727</v>
      </c>
      <c r="E3384" s="37" t="s">
        <v>13481</v>
      </c>
      <c r="F3384" s="37" t="s">
        <v>12961</v>
      </c>
      <c r="G3384" s="36">
        <v>41374</v>
      </c>
      <c r="H3384" s="36">
        <v>41374</v>
      </c>
      <c r="I3384" s="12">
        <v>1</v>
      </c>
      <c r="J3384" s="12" t="s">
        <v>10596</v>
      </c>
      <c r="K3384" s="12" t="s">
        <v>10596</v>
      </c>
      <c r="L3384" s="37" t="s">
        <v>10596</v>
      </c>
      <c r="M3384" s="37" t="str">
        <f>VLOOKUP(LEFT(Incoming_Data[[#This Row],[Object ID]],1),Lookup[#All],2,FALSE)</f>
        <v>Incident</v>
      </c>
      <c r="N3384" s="36" t="str">
        <f>IFERROR(VLOOKUP(Incoming_Data[[#This Row],[Object ID]],SP_Data[#All],2,FALSE),"")</f>
        <v/>
      </c>
      <c r="O3384" s="36" t="str">
        <f>IFERROR(VLOOKUP(Incoming_Data[[#This Row],[Object ID]],Finalized_Data[#All],2,FALSE),"")</f>
        <v/>
      </c>
      <c r="P33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4" s="6">
        <f>IFERROR(DATE(YEAR(Incoming_Data[[#This Row],[Incoming Day]]),MONTH(Incoming_Data[[#This Row],[Incoming Day]]),1),"")</f>
        <v>41365</v>
      </c>
      <c r="R3384" s="3">
        <f>DATE(YEAR(Incoming_Data[[#This Row],[Incoming Day]]),1,1)</f>
        <v>41275</v>
      </c>
      <c r="S3384" s="6" t="str">
        <f>IFERROR(DATE(YEAR(Incoming_Data[[#This Row],[Completed Day]]),MONTH(Incoming_Data[[#This Row],[Completed Day]]),1),"")</f>
        <v/>
      </c>
      <c r="T3384" s="6" t="str">
        <f>IFERROR(DATE(YEAR(Incoming_Data[[#This Row],[Confirmed Day]]),MONTH(Incoming_Data[[#This Row],[Confirmed Day]]),1),"")</f>
        <v/>
      </c>
      <c r="U3384" s="12">
        <f>IF(ISNUMBER(Incoming_Data[[#This Row],[Completed Day]]),1,0)</f>
        <v>0</v>
      </c>
      <c r="V3384" s="12">
        <f>IF(ISNUMBER(Incoming_Data[[#This Row],[Confirmed Day]]),1,0)</f>
        <v>0</v>
      </c>
    </row>
    <row r="3385" spans="2:22" x14ac:dyDescent="0.25">
      <c r="B3385" s="37" t="s">
        <v>12726</v>
      </c>
      <c r="C3385" s="37" t="s">
        <v>12727</v>
      </c>
      <c r="D3385" s="37" t="s">
        <v>12727</v>
      </c>
      <c r="E3385" s="37" t="s">
        <v>13482</v>
      </c>
      <c r="F3385" s="37" t="s">
        <v>12962</v>
      </c>
      <c r="G3385" s="36">
        <v>41374</v>
      </c>
      <c r="H3385" s="36">
        <v>41374</v>
      </c>
      <c r="I3385" s="12">
        <v>2</v>
      </c>
      <c r="J3385" s="12">
        <v>3</v>
      </c>
      <c r="K3385" s="12">
        <v>2</v>
      </c>
      <c r="L3385" s="37" t="s">
        <v>10596</v>
      </c>
      <c r="M3385" s="37" t="str">
        <f>VLOOKUP(LEFT(Incoming_Data[[#This Row],[Object ID]],1),Lookup[#All],2,FALSE)</f>
        <v>Incident</v>
      </c>
      <c r="N3385" s="36" t="str">
        <f>IFERROR(VLOOKUP(Incoming_Data[[#This Row],[Object ID]],SP_Data[#All],2,FALSE),"")</f>
        <v/>
      </c>
      <c r="O3385" s="36" t="str">
        <f>IFERROR(VLOOKUP(Incoming_Data[[#This Row],[Object ID]],Finalized_Data[#All],2,FALSE),"")</f>
        <v/>
      </c>
      <c r="P33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5" s="6">
        <f>IFERROR(DATE(YEAR(Incoming_Data[[#This Row],[Incoming Day]]),MONTH(Incoming_Data[[#This Row],[Incoming Day]]),1),"")</f>
        <v>41365</v>
      </c>
      <c r="R3385" s="3">
        <f>DATE(YEAR(Incoming_Data[[#This Row],[Incoming Day]]),1,1)</f>
        <v>41275</v>
      </c>
      <c r="S3385" s="6" t="str">
        <f>IFERROR(DATE(YEAR(Incoming_Data[[#This Row],[Completed Day]]),MONTH(Incoming_Data[[#This Row],[Completed Day]]),1),"")</f>
        <v/>
      </c>
      <c r="T3385" s="6" t="str">
        <f>IFERROR(DATE(YEAR(Incoming_Data[[#This Row],[Confirmed Day]]),MONTH(Incoming_Data[[#This Row],[Confirmed Day]]),1),"")</f>
        <v/>
      </c>
      <c r="U3385" s="12">
        <f>IF(ISNUMBER(Incoming_Data[[#This Row],[Completed Day]]),1,0)</f>
        <v>0</v>
      </c>
      <c r="V3385" s="12">
        <f>IF(ISNUMBER(Incoming_Data[[#This Row],[Confirmed Day]]),1,0)</f>
        <v>0</v>
      </c>
    </row>
    <row r="3386" spans="2:22" x14ac:dyDescent="0.25">
      <c r="B3386" s="37" t="s">
        <v>12726</v>
      </c>
      <c r="C3386" s="37" t="s">
        <v>12727</v>
      </c>
      <c r="D3386" s="37" t="s">
        <v>12727</v>
      </c>
      <c r="E3386" s="37" t="s">
        <v>13483</v>
      </c>
      <c r="F3386" s="37" t="s">
        <v>12963</v>
      </c>
      <c r="G3386" s="36">
        <v>41374</v>
      </c>
      <c r="H3386" s="36">
        <v>41374</v>
      </c>
      <c r="I3386" s="12">
        <v>2</v>
      </c>
      <c r="J3386" s="12">
        <v>3</v>
      </c>
      <c r="K3386" s="12">
        <v>3</v>
      </c>
      <c r="L3386" s="37" t="s">
        <v>10596</v>
      </c>
      <c r="M3386" s="37" t="str">
        <f>VLOOKUP(LEFT(Incoming_Data[[#This Row],[Object ID]],1),Lookup[#All],2,FALSE)</f>
        <v>Incident</v>
      </c>
      <c r="N3386" s="36" t="str">
        <f>IFERROR(VLOOKUP(Incoming_Data[[#This Row],[Object ID]],SP_Data[#All],2,FALSE),"")</f>
        <v/>
      </c>
      <c r="O3386" s="36" t="str">
        <f>IFERROR(VLOOKUP(Incoming_Data[[#This Row],[Object ID]],Finalized_Data[#All],2,FALSE),"")</f>
        <v/>
      </c>
      <c r="P33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6" s="6">
        <f>IFERROR(DATE(YEAR(Incoming_Data[[#This Row],[Incoming Day]]),MONTH(Incoming_Data[[#This Row],[Incoming Day]]),1),"")</f>
        <v>41365</v>
      </c>
      <c r="R3386" s="3">
        <f>DATE(YEAR(Incoming_Data[[#This Row],[Incoming Day]]),1,1)</f>
        <v>41275</v>
      </c>
      <c r="S3386" s="6" t="str">
        <f>IFERROR(DATE(YEAR(Incoming_Data[[#This Row],[Completed Day]]),MONTH(Incoming_Data[[#This Row],[Completed Day]]),1),"")</f>
        <v/>
      </c>
      <c r="T3386" s="6" t="str">
        <f>IFERROR(DATE(YEAR(Incoming_Data[[#This Row],[Confirmed Day]]),MONTH(Incoming_Data[[#This Row],[Confirmed Day]]),1),"")</f>
        <v/>
      </c>
      <c r="U3386" s="12">
        <f>IF(ISNUMBER(Incoming_Data[[#This Row],[Completed Day]]),1,0)</f>
        <v>0</v>
      </c>
      <c r="V3386" s="12">
        <f>IF(ISNUMBER(Incoming_Data[[#This Row],[Confirmed Day]]),1,0)</f>
        <v>0</v>
      </c>
    </row>
    <row r="3387" spans="2:22" x14ac:dyDescent="0.25">
      <c r="B3387" s="37" t="s">
        <v>12726</v>
      </c>
      <c r="C3387" s="37" t="s">
        <v>12727</v>
      </c>
      <c r="D3387" s="37" t="s">
        <v>12727</v>
      </c>
      <c r="E3387" s="37" t="s">
        <v>13484</v>
      </c>
      <c r="F3387" s="37" t="s">
        <v>12964</v>
      </c>
      <c r="G3387" s="36">
        <v>41375</v>
      </c>
      <c r="H3387" s="36">
        <v>41375</v>
      </c>
      <c r="I3387" s="12">
        <v>3</v>
      </c>
      <c r="J3387" s="12">
        <v>3</v>
      </c>
      <c r="K3387" s="12">
        <v>3</v>
      </c>
      <c r="L3387" s="37" t="s">
        <v>10596</v>
      </c>
      <c r="M3387" s="37" t="str">
        <f>VLOOKUP(LEFT(Incoming_Data[[#This Row],[Object ID]],1),Lookup[#All],2,FALSE)</f>
        <v>Incident</v>
      </c>
      <c r="N3387" s="36" t="str">
        <f>IFERROR(VLOOKUP(Incoming_Data[[#This Row],[Object ID]],SP_Data[#All],2,FALSE),"")</f>
        <v/>
      </c>
      <c r="O3387" s="36" t="str">
        <f>IFERROR(VLOOKUP(Incoming_Data[[#This Row],[Object ID]],Finalized_Data[#All],2,FALSE),"")</f>
        <v/>
      </c>
      <c r="P33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7" s="6">
        <f>IFERROR(DATE(YEAR(Incoming_Data[[#This Row],[Incoming Day]]),MONTH(Incoming_Data[[#This Row],[Incoming Day]]),1),"")</f>
        <v>41365</v>
      </c>
      <c r="R3387" s="3">
        <f>DATE(YEAR(Incoming_Data[[#This Row],[Incoming Day]]),1,1)</f>
        <v>41275</v>
      </c>
      <c r="S3387" s="6" t="str">
        <f>IFERROR(DATE(YEAR(Incoming_Data[[#This Row],[Completed Day]]),MONTH(Incoming_Data[[#This Row],[Completed Day]]),1),"")</f>
        <v/>
      </c>
      <c r="T3387" s="6" t="str">
        <f>IFERROR(DATE(YEAR(Incoming_Data[[#This Row],[Confirmed Day]]),MONTH(Incoming_Data[[#This Row],[Confirmed Day]]),1),"")</f>
        <v/>
      </c>
      <c r="U3387" s="12">
        <f>IF(ISNUMBER(Incoming_Data[[#This Row],[Completed Day]]),1,0)</f>
        <v>0</v>
      </c>
      <c r="V3387" s="12">
        <f>IF(ISNUMBER(Incoming_Data[[#This Row],[Confirmed Day]]),1,0)</f>
        <v>0</v>
      </c>
    </row>
    <row r="3388" spans="2:22" x14ac:dyDescent="0.25">
      <c r="B3388" s="37" t="s">
        <v>12726</v>
      </c>
      <c r="C3388" s="37" t="s">
        <v>12727</v>
      </c>
      <c r="D3388" s="37" t="s">
        <v>12727</v>
      </c>
      <c r="E3388" s="37" t="s">
        <v>13485</v>
      </c>
      <c r="F3388" s="37" t="s">
        <v>12965</v>
      </c>
      <c r="G3388" s="36">
        <v>41375</v>
      </c>
      <c r="H3388" s="36">
        <v>41375</v>
      </c>
      <c r="I3388" s="12">
        <v>2</v>
      </c>
      <c r="J3388" s="12">
        <v>3</v>
      </c>
      <c r="K3388" s="12">
        <v>3</v>
      </c>
      <c r="L3388" s="37" t="s">
        <v>10596</v>
      </c>
      <c r="M3388" s="37" t="str">
        <f>VLOOKUP(LEFT(Incoming_Data[[#This Row],[Object ID]],1),Lookup[#All],2,FALSE)</f>
        <v>Incident</v>
      </c>
      <c r="N3388" s="36" t="str">
        <f>IFERROR(VLOOKUP(Incoming_Data[[#This Row],[Object ID]],SP_Data[#All],2,FALSE),"")</f>
        <v/>
      </c>
      <c r="O3388" s="36" t="str">
        <f>IFERROR(VLOOKUP(Incoming_Data[[#This Row],[Object ID]],Finalized_Data[#All],2,FALSE),"")</f>
        <v/>
      </c>
      <c r="P33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8" s="6">
        <f>IFERROR(DATE(YEAR(Incoming_Data[[#This Row],[Incoming Day]]),MONTH(Incoming_Data[[#This Row],[Incoming Day]]),1),"")</f>
        <v>41365</v>
      </c>
      <c r="R3388" s="3">
        <f>DATE(YEAR(Incoming_Data[[#This Row],[Incoming Day]]),1,1)</f>
        <v>41275</v>
      </c>
      <c r="S3388" s="6" t="str">
        <f>IFERROR(DATE(YEAR(Incoming_Data[[#This Row],[Completed Day]]),MONTH(Incoming_Data[[#This Row],[Completed Day]]),1),"")</f>
        <v/>
      </c>
      <c r="T3388" s="6" t="str">
        <f>IFERROR(DATE(YEAR(Incoming_Data[[#This Row],[Confirmed Day]]),MONTH(Incoming_Data[[#This Row],[Confirmed Day]]),1),"")</f>
        <v/>
      </c>
      <c r="U3388" s="12">
        <f>IF(ISNUMBER(Incoming_Data[[#This Row],[Completed Day]]),1,0)</f>
        <v>0</v>
      </c>
      <c r="V3388" s="12">
        <f>IF(ISNUMBER(Incoming_Data[[#This Row],[Confirmed Day]]),1,0)</f>
        <v>0</v>
      </c>
    </row>
    <row r="3389" spans="2:22" x14ac:dyDescent="0.25">
      <c r="B3389" s="37" t="s">
        <v>12726</v>
      </c>
      <c r="C3389" s="37" t="s">
        <v>12727</v>
      </c>
      <c r="D3389" s="37" t="s">
        <v>12727</v>
      </c>
      <c r="E3389" s="37" t="s">
        <v>13486</v>
      </c>
      <c r="F3389" s="37" t="s">
        <v>12966</v>
      </c>
      <c r="G3389" s="36">
        <v>41375</v>
      </c>
      <c r="H3389" s="36">
        <v>41375</v>
      </c>
      <c r="I3389" s="12">
        <v>2</v>
      </c>
      <c r="J3389" s="12">
        <v>3</v>
      </c>
      <c r="K3389" s="12">
        <v>3</v>
      </c>
      <c r="L3389" s="37" t="s">
        <v>10596</v>
      </c>
      <c r="M3389" s="37" t="str">
        <f>VLOOKUP(LEFT(Incoming_Data[[#This Row],[Object ID]],1),Lookup[#All],2,FALSE)</f>
        <v>Incident</v>
      </c>
      <c r="N3389" s="36" t="str">
        <f>IFERROR(VLOOKUP(Incoming_Data[[#This Row],[Object ID]],SP_Data[#All],2,FALSE),"")</f>
        <v/>
      </c>
      <c r="O3389" s="36" t="str">
        <f>IFERROR(VLOOKUP(Incoming_Data[[#This Row],[Object ID]],Finalized_Data[#All],2,FALSE),"")</f>
        <v/>
      </c>
      <c r="P33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89" s="6">
        <f>IFERROR(DATE(YEAR(Incoming_Data[[#This Row],[Incoming Day]]),MONTH(Incoming_Data[[#This Row],[Incoming Day]]),1),"")</f>
        <v>41365</v>
      </c>
      <c r="R3389" s="3">
        <f>DATE(YEAR(Incoming_Data[[#This Row],[Incoming Day]]),1,1)</f>
        <v>41275</v>
      </c>
      <c r="S3389" s="6" t="str">
        <f>IFERROR(DATE(YEAR(Incoming_Data[[#This Row],[Completed Day]]),MONTH(Incoming_Data[[#This Row],[Completed Day]]),1),"")</f>
        <v/>
      </c>
      <c r="T3389" s="6" t="str">
        <f>IFERROR(DATE(YEAR(Incoming_Data[[#This Row],[Confirmed Day]]),MONTH(Incoming_Data[[#This Row],[Confirmed Day]]),1),"")</f>
        <v/>
      </c>
      <c r="U3389" s="12">
        <f>IF(ISNUMBER(Incoming_Data[[#This Row],[Completed Day]]),1,0)</f>
        <v>0</v>
      </c>
      <c r="V3389" s="12">
        <f>IF(ISNUMBER(Incoming_Data[[#This Row],[Confirmed Day]]),1,0)</f>
        <v>0</v>
      </c>
    </row>
    <row r="3390" spans="2:22" x14ac:dyDescent="0.25">
      <c r="B3390" s="37" t="s">
        <v>12726</v>
      </c>
      <c r="C3390" s="37" t="s">
        <v>12727</v>
      </c>
      <c r="D3390" s="37" t="s">
        <v>12727</v>
      </c>
      <c r="E3390" s="37" t="s">
        <v>13487</v>
      </c>
      <c r="F3390" s="37" t="s">
        <v>12967</v>
      </c>
      <c r="G3390" s="36">
        <v>41375</v>
      </c>
      <c r="H3390" s="36">
        <v>41375</v>
      </c>
      <c r="I3390" s="12">
        <v>3</v>
      </c>
      <c r="J3390" s="12">
        <v>3</v>
      </c>
      <c r="K3390" s="12">
        <v>3</v>
      </c>
      <c r="L3390" s="37" t="s">
        <v>10596</v>
      </c>
      <c r="M3390" s="37" t="str">
        <f>VLOOKUP(LEFT(Incoming_Data[[#This Row],[Object ID]],1),Lookup[#All],2,FALSE)</f>
        <v>Incident</v>
      </c>
      <c r="N3390" s="36" t="str">
        <f>IFERROR(VLOOKUP(Incoming_Data[[#This Row],[Object ID]],SP_Data[#All],2,FALSE),"")</f>
        <v/>
      </c>
      <c r="O3390" s="36" t="str">
        <f>IFERROR(VLOOKUP(Incoming_Data[[#This Row],[Object ID]],Finalized_Data[#All],2,FALSE),"")</f>
        <v/>
      </c>
      <c r="P33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0" s="6">
        <f>IFERROR(DATE(YEAR(Incoming_Data[[#This Row],[Incoming Day]]),MONTH(Incoming_Data[[#This Row],[Incoming Day]]),1),"")</f>
        <v>41365</v>
      </c>
      <c r="R3390" s="3">
        <f>DATE(YEAR(Incoming_Data[[#This Row],[Incoming Day]]),1,1)</f>
        <v>41275</v>
      </c>
      <c r="S3390" s="6" t="str">
        <f>IFERROR(DATE(YEAR(Incoming_Data[[#This Row],[Completed Day]]),MONTH(Incoming_Data[[#This Row],[Completed Day]]),1),"")</f>
        <v/>
      </c>
      <c r="T3390" s="6" t="str">
        <f>IFERROR(DATE(YEAR(Incoming_Data[[#This Row],[Confirmed Day]]),MONTH(Incoming_Data[[#This Row],[Confirmed Day]]),1),"")</f>
        <v/>
      </c>
      <c r="U3390" s="12">
        <f>IF(ISNUMBER(Incoming_Data[[#This Row],[Completed Day]]),1,0)</f>
        <v>0</v>
      </c>
      <c r="V3390" s="12">
        <f>IF(ISNUMBER(Incoming_Data[[#This Row],[Confirmed Day]]),1,0)</f>
        <v>0</v>
      </c>
    </row>
    <row r="3391" spans="2:22" x14ac:dyDescent="0.25">
      <c r="B3391" s="37" t="s">
        <v>12726</v>
      </c>
      <c r="C3391" s="37" t="s">
        <v>12727</v>
      </c>
      <c r="D3391" s="37" t="s">
        <v>12727</v>
      </c>
      <c r="E3391" s="37" t="s">
        <v>13488</v>
      </c>
      <c r="F3391" s="37" t="s">
        <v>12968</v>
      </c>
      <c r="G3391" s="36">
        <v>41375</v>
      </c>
      <c r="H3391" s="36">
        <v>41375</v>
      </c>
      <c r="I3391" s="12">
        <v>3</v>
      </c>
      <c r="J3391" s="12">
        <v>3</v>
      </c>
      <c r="K3391" s="12">
        <v>3</v>
      </c>
      <c r="L3391" s="37" t="s">
        <v>10596</v>
      </c>
      <c r="M3391" s="37" t="str">
        <f>VLOOKUP(LEFT(Incoming_Data[[#This Row],[Object ID]],1),Lookup[#All],2,FALSE)</f>
        <v>Incident</v>
      </c>
      <c r="N3391" s="36" t="str">
        <f>IFERROR(VLOOKUP(Incoming_Data[[#This Row],[Object ID]],SP_Data[#All],2,FALSE),"")</f>
        <v/>
      </c>
      <c r="O3391" s="36" t="str">
        <f>IFERROR(VLOOKUP(Incoming_Data[[#This Row],[Object ID]],Finalized_Data[#All],2,FALSE),"")</f>
        <v/>
      </c>
      <c r="P33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1" s="6">
        <f>IFERROR(DATE(YEAR(Incoming_Data[[#This Row],[Incoming Day]]),MONTH(Incoming_Data[[#This Row],[Incoming Day]]),1),"")</f>
        <v>41365</v>
      </c>
      <c r="R3391" s="3">
        <f>DATE(YEAR(Incoming_Data[[#This Row],[Incoming Day]]),1,1)</f>
        <v>41275</v>
      </c>
      <c r="S3391" s="6" t="str">
        <f>IFERROR(DATE(YEAR(Incoming_Data[[#This Row],[Completed Day]]),MONTH(Incoming_Data[[#This Row],[Completed Day]]),1),"")</f>
        <v/>
      </c>
      <c r="T3391" s="6" t="str">
        <f>IFERROR(DATE(YEAR(Incoming_Data[[#This Row],[Confirmed Day]]),MONTH(Incoming_Data[[#This Row],[Confirmed Day]]),1),"")</f>
        <v/>
      </c>
      <c r="U3391" s="12">
        <f>IF(ISNUMBER(Incoming_Data[[#This Row],[Completed Day]]),1,0)</f>
        <v>0</v>
      </c>
      <c r="V3391" s="12">
        <f>IF(ISNUMBER(Incoming_Data[[#This Row],[Confirmed Day]]),1,0)</f>
        <v>0</v>
      </c>
    </row>
    <row r="3392" spans="2:22" x14ac:dyDescent="0.25">
      <c r="B3392" s="37" t="s">
        <v>12726</v>
      </c>
      <c r="C3392" s="37" t="s">
        <v>12727</v>
      </c>
      <c r="D3392" s="37" t="s">
        <v>12727</v>
      </c>
      <c r="E3392" s="37" t="s">
        <v>13489</v>
      </c>
      <c r="F3392" s="37" t="s">
        <v>12969</v>
      </c>
      <c r="G3392" s="36">
        <v>41376</v>
      </c>
      <c r="H3392" s="36">
        <v>41376</v>
      </c>
      <c r="I3392" s="12">
        <v>2</v>
      </c>
      <c r="J3392" s="12">
        <v>3</v>
      </c>
      <c r="K3392" s="12">
        <v>3</v>
      </c>
      <c r="L3392" s="37" t="s">
        <v>10596</v>
      </c>
      <c r="M3392" s="37" t="str">
        <f>VLOOKUP(LEFT(Incoming_Data[[#This Row],[Object ID]],1),Lookup[#All],2,FALSE)</f>
        <v>Incident</v>
      </c>
      <c r="N3392" s="36" t="str">
        <f>IFERROR(VLOOKUP(Incoming_Data[[#This Row],[Object ID]],SP_Data[#All],2,FALSE),"")</f>
        <v/>
      </c>
      <c r="O3392" s="36" t="str">
        <f>IFERROR(VLOOKUP(Incoming_Data[[#This Row],[Object ID]],Finalized_Data[#All],2,FALSE),"")</f>
        <v/>
      </c>
      <c r="P33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2" s="6">
        <f>IFERROR(DATE(YEAR(Incoming_Data[[#This Row],[Incoming Day]]),MONTH(Incoming_Data[[#This Row],[Incoming Day]]),1),"")</f>
        <v>41365</v>
      </c>
      <c r="R3392" s="3">
        <f>DATE(YEAR(Incoming_Data[[#This Row],[Incoming Day]]),1,1)</f>
        <v>41275</v>
      </c>
      <c r="S3392" s="6" t="str">
        <f>IFERROR(DATE(YEAR(Incoming_Data[[#This Row],[Completed Day]]),MONTH(Incoming_Data[[#This Row],[Completed Day]]),1),"")</f>
        <v/>
      </c>
      <c r="T3392" s="6" t="str">
        <f>IFERROR(DATE(YEAR(Incoming_Data[[#This Row],[Confirmed Day]]),MONTH(Incoming_Data[[#This Row],[Confirmed Day]]),1),"")</f>
        <v/>
      </c>
      <c r="U3392" s="12">
        <f>IF(ISNUMBER(Incoming_Data[[#This Row],[Completed Day]]),1,0)</f>
        <v>0</v>
      </c>
      <c r="V3392" s="12">
        <f>IF(ISNUMBER(Incoming_Data[[#This Row],[Confirmed Day]]),1,0)</f>
        <v>0</v>
      </c>
    </row>
    <row r="3393" spans="2:22" x14ac:dyDescent="0.25">
      <c r="B3393" s="37" t="s">
        <v>12726</v>
      </c>
      <c r="C3393" s="37" t="s">
        <v>12727</v>
      </c>
      <c r="D3393" s="37" t="s">
        <v>12727</v>
      </c>
      <c r="E3393" s="37" t="s">
        <v>13490</v>
      </c>
      <c r="F3393" s="37" t="s">
        <v>12970</v>
      </c>
      <c r="G3393" s="36">
        <v>41376</v>
      </c>
      <c r="H3393" s="36">
        <v>41376</v>
      </c>
      <c r="I3393" s="12">
        <v>3</v>
      </c>
      <c r="J3393" s="12">
        <v>3</v>
      </c>
      <c r="K3393" s="12">
        <v>3</v>
      </c>
      <c r="L3393" s="37" t="s">
        <v>10596</v>
      </c>
      <c r="M3393" s="37" t="str">
        <f>VLOOKUP(LEFT(Incoming_Data[[#This Row],[Object ID]],1),Lookup[#All],2,FALSE)</f>
        <v>Incident</v>
      </c>
      <c r="N3393" s="36" t="str">
        <f>IFERROR(VLOOKUP(Incoming_Data[[#This Row],[Object ID]],SP_Data[#All],2,FALSE),"")</f>
        <v/>
      </c>
      <c r="O3393" s="36" t="str">
        <f>IFERROR(VLOOKUP(Incoming_Data[[#This Row],[Object ID]],Finalized_Data[#All],2,FALSE),"")</f>
        <v/>
      </c>
      <c r="P33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3" s="6">
        <f>IFERROR(DATE(YEAR(Incoming_Data[[#This Row],[Incoming Day]]),MONTH(Incoming_Data[[#This Row],[Incoming Day]]),1),"")</f>
        <v>41365</v>
      </c>
      <c r="R3393" s="3">
        <f>DATE(YEAR(Incoming_Data[[#This Row],[Incoming Day]]),1,1)</f>
        <v>41275</v>
      </c>
      <c r="S3393" s="6" t="str">
        <f>IFERROR(DATE(YEAR(Incoming_Data[[#This Row],[Completed Day]]),MONTH(Incoming_Data[[#This Row],[Completed Day]]),1),"")</f>
        <v/>
      </c>
      <c r="T3393" s="6" t="str">
        <f>IFERROR(DATE(YEAR(Incoming_Data[[#This Row],[Confirmed Day]]),MONTH(Incoming_Data[[#This Row],[Confirmed Day]]),1),"")</f>
        <v/>
      </c>
      <c r="U3393" s="12">
        <f>IF(ISNUMBER(Incoming_Data[[#This Row],[Completed Day]]),1,0)</f>
        <v>0</v>
      </c>
      <c r="V3393" s="12">
        <f>IF(ISNUMBER(Incoming_Data[[#This Row],[Confirmed Day]]),1,0)</f>
        <v>0</v>
      </c>
    </row>
    <row r="3394" spans="2:22" x14ac:dyDescent="0.25">
      <c r="B3394" s="37" t="s">
        <v>12726</v>
      </c>
      <c r="C3394" s="37" t="s">
        <v>12727</v>
      </c>
      <c r="D3394" s="37" t="s">
        <v>12727</v>
      </c>
      <c r="E3394" s="37" t="s">
        <v>13491</v>
      </c>
      <c r="F3394" s="37" t="s">
        <v>12971</v>
      </c>
      <c r="G3394" s="36">
        <v>41376</v>
      </c>
      <c r="H3394" s="36">
        <v>41376</v>
      </c>
      <c r="I3394" s="12">
        <v>2</v>
      </c>
      <c r="J3394" s="12">
        <v>3</v>
      </c>
      <c r="K3394" s="12">
        <v>3</v>
      </c>
      <c r="L3394" s="37" t="s">
        <v>10596</v>
      </c>
      <c r="M3394" s="37" t="str">
        <f>VLOOKUP(LEFT(Incoming_Data[[#This Row],[Object ID]],1),Lookup[#All],2,FALSE)</f>
        <v>Incident</v>
      </c>
      <c r="N3394" s="36" t="str">
        <f>IFERROR(VLOOKUP(Incoming_Data[[#This Row],[Object ID]],SP_Data[#All],2,FALSE),"")</f>
        <v/>
      </c>
      <c r="O3394" s="36" t="str">
        <f>IFERROR(VLOOKUP(Incoming_Data[[#This Row],[Object ID]],Finalized_Data[#All],2,FALSE),"")</f>
        <v/>
      </c>
      <c r="P33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4" s="6">
        <f>IFERROR(DATE(YEAR(Incoming_Data[[#This Row],[Incoming Day]]),MONTH(Incoming_Data[[#This Row],[Incoming Day]]),1),"")</f>
        <v>41365</v>
      </c>
      <c r="R3394" s="3">
        <f>DATE(YEAR(Incoming_Data[[#This Row],[Incoming Day]]),1,1)</f>
        <v>41275</v>
      </c>
      <c r="S3394" s="6" t="str">
        <f>IFERROR(DATE(YEAR(Incoming_Data[[#This Row],[Completed Day]]),MONTH(Incoming_Data[[#This Row],[Completed Day]]),1),"")</f>
        <v/>
      </c>
      <c r="T3394" s="6" t="str">
        <f>IFERROR(DATE(YEAR(Incoming_Data[[#This Row],[Confirmed Day]]),MONTH(Incoming_Data[[#This Row],[Confirmed Day]]),1),"")</f>
        <v/>
      </c>
      <c r="U3394" s="12">
        <f>IF(ISNUMBER(Incoming_Data[[#This Row],[Completed Day]]),1,0)</f>
        <v>0</v>
      </c>
      <c r="V3394" s="12">
        <f>IF(ISNUMBER(Incoming_Data[[#This Row],[Confirmed Day]]),1,0)</f>
        <v>0</v>
      </c>
    </row>
    <row r="3395" spans="2:22" x14ac:dyDescent="0.25">
      <c r="B3395" s="37" t="s">
        <v>12726</v>
      </c>
      <c r="C3395" s="37" t="s">
        <v>12727</v>
      </c>
      <c r="D3395" s="37" t="s">
        <v>12727</v>
      </c>
      <c r="E3395" s="37" t="s">
        <v>13492</v>
      </c>
      <c r="F3395" s="37" t="s">
        <v>12972</v>
      </c>
      <c r="G3395" s="36">
        <v>41376</v>
      </c>
      <c r="H3395" s="36">
        <v>41376</v>
      </c>
      <c r="I3395" s="12">
        <v>3</v>
      </c>
      <c r="J3395" s="12">
        <v>3</v>
      </c>
      <c r="K3395" s="12">
        <v>3</v>
      </c>
      <c r="L3395" s="37" t="s">
        <v>10596</v>
      </c>
      <c r="M3395" s="37" t="str">
        <f>VLOOKUP(LEFT(Incoming_Data[[#This Row],[Object ID]],1),Lookup[#All],2,FALSE)</f>
        <v>Incident</v>
      </c>
      <c r="N3395" s="36" t="str">
        <f>IFERROR(VLOOKUP(Incoming_Data[[#This Row],[Object ID]],SP_Data[#All],2,FALSE),"")</f>
        <v/>
      </c>
      <c r="O3395" s="36" t="str">
        <f>IFERROR(VLOOKUP(Incoming_Data[[#This Row],[Object ID]],Finalized_Data[#All],2,FALSE),"")</f>
        <v/>
      </c>
      <c r="P33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5" s="6">
        <f>IFERROR(DATE(YEAR(Incoming_Data[[#This Row],[Incoming Day]]),MONTH(Incoming_Data[[#This Row],[Incoming Day]]),1),"")</f>
        <v>41365</v>
      </c>
      <c r="R3395" s="3">
        <f>DATE(YEAR(Incoming_Data[[#This Row],[Incoming Day]]),1,1)</f>
        <v>41275</v>
      </c>
      <c r="S3395" s="6" t="str">
        <f>IFERROR(DATE(YEAR(Incoming_Data[[#This Row],[Completed Day]]),MONTH(Incoming_Data[[#This Row],[Completed Day]]),1),"")</f>
        <v/>
      </c>
      <c r="T3395" s="6" t="str">
        <f>IFERROR(DATE(YEAR(Incoming_Data[[#This Row],[Confirmed Day]]),MONTH(Incoming_Data[[#This Row],[Confirmed Day]]),1),"")</f>
        <v/>
      </c>
      <c r="U3395" s="12">
        <f>IF(ISNUMBER(Incoming_Data[[#This Row],[Completed Day]]),1,0)</f>
        <v>0</v>
      </c>
      <c r="V3395" s="12">
        <f>IF(ISNUMBER(Incoming_Data[[#This Row],[Confirmed Day]]),1,0)</f>
        <v>0</v>
      </c>
    </row>
    <row r="3396" spans="2:22" x14ac:dyDescent="0.25">
      <c r="B3396" s="37" t="s">
        <v>12726</v>
      </c>
      <c r="C3396" s="37" t="s">
        <v>12727</v>
      </c>
      <c r="D3396" s="37" t="s">
        <v>12727</v>
      </c>
      <c r="E3396" s="37" t="s">
        <v>13493</v>
      </c>
      <c r="F3396" s="37" t="s">
        <v>12973</v>
      </c>
      <c r="G3396" s="36">
        <v>41376</v>
      </c>
      <c r="H3396" s="36">
        <v>41376</v>
      </c>
      <c r="I3396" s="12">
        <v>2</v>
      </c>
      <c r="J3396" s="12">
        <v>2</v>
      </c>
      <c r="K3396" s="12">
        <v>2</v>
      </c>
      <c r="L3396" s="37" t="s">
        <v>10596</v>
      </c>
      <c r="M3396" s="37" t="str">
        <f>VLOOKUP(LEFT(Incoming_Data[[#This Row],[Object ID]],1),Lookup[#All],2,FALSE)</f>
        <v>Incident</v>
      </c>
      <c r="N3396" s="36" t="str">
        <f>IFERROR(VLOOKUP(Incoming_Data[[#This Row],[Object ID]],SP_Data[#All],2,FALSE),"")</f>
        <v/>
      </c>
      <c r="O3396" s="36" t="str">
        <f>IFERROR(VLOOKUP(Incoming_Data[[#This Row],[Object ID]],Finalized_Data[#All],2,FALSE),"")</f>
        <v/>
      </c>
      <c r="P33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6" s="6">
        <f>IFERROR(DATE(YEAR(Incoming_Data[[#This Row],[Incoming Day]]),MONTH(Incoming_Data[[#This Row],[Incoming Day]]),1),"")</f>
        <v>41365</v>
      </c>
      <c r="R3396" s="3">
        <f>DATE(YEAR(Incoming_Data[[#This Row],[Incoming Day]]),1,1)</f>
        <v>41275</v>
      </c>
      <c r="S3396" s="6" t="str">
        <f>IFERROR(DATE(YEAR(Incoming_Data[[#This Row],[Completed Day]]),MONTH(Incoming_Data[[#This Row],[Completed Day]]),1),"")</f>
        <v/>
      </c>
      <c r="T3396" s="6" t="str">
        <f>IFERROR(DATE(YEAR(Incoming_Data[[#This Row],[Confirmed Day]]),MONTH(Incoming_Data[[#This Row],[Confirmed Day]]),1),"")</f>
        <v/>
      </c>
      <c r="U3396" s="12">
        <f>IF(ISNUMBER(Incoming_Data[[#This Row],[Completed Day]]),1,0)</f>
        <v>0</v>
      </c>
      <c r="V3396" s="12">
        <f>IF(ISNUMBER(Incoming_Data[[#This Row],[Confirmed Day]]),1,0)</f>
        <v>0</v>
      </c>
    </row>
    <row r="3397" spans="2:22" x14ac:dyDescent="0.25">
      <c r="B3397" s="37" t="s">
        <v>12726</v>
      </c>
      <c r="C3397" s="37" t="s">
        <v>12727</v>
      </c>
      <c r="D3397" s="37" t="s">
        <v>12727</v>
      </c>
      <c r="E3397" s="37" t="s">
        <v>13494</v>
      </c>
      <c r="F3397" s="37" t="s">
        <v>12974</v>
      </c>
      <c r="G3397" s="36">
        <v>41376</v>
      </c>
      <c r="H3397" s="36">
        <v>41376</v>
      </c>
      <c r="I3397" s="12">
        <v>2</v>
      </c>
      <c r="J3397" s="12">
        <v>2</v>
      </c>
      <c r="K3397" s="12">
        <v>3</v>
      </c>
      <c r="L3397" s="37" t="s">
        <v>10596</v>
      </c>
      <c r="M3397" s="37" t="str">
        <f>VLOOKUP(LEFT(Incoming_Data[[#This Row],[Object ID]],1),Lookup[#All],2,FALSE)</f>
        <v>Incident</v>
      </c>
      <c r="N3397" s="36" t="str">
        <f>IFERROR(VLOOKUP(Incoming_Data[[#This Row],[Object ID]],SP_Data[#All],2,FALSE),"")</f>
        <v/>
      </c>
      <c r="O3397" s="36" t="str">
        <f>IFERROR(VLOOKUP(Incoming_Data[[#This Row],[Object ID]],Finalized_Data[#All],2,FALSE),"")</f>
        <v/>
      </c>
      <c r="P33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7" s="6">
        <f>IFERROR(DATE(YEAR(Incoming_Data[[#This Row],[Incoming Day]]),MONTH(Incoming_Data[[#This Row],[Incoming Day]]),1),"")</f>
        <v>41365</v>
      </c>
      <c r="R3397" s="3">
        <f>DATE(YEAR(Incoming_Data[[#This Row],[Incoming Day]]),1,1)</f>
        <v>41275</v>
      </c>
      <c r="S3397" s="6" t="str">
        <f>IFERROR(DATE(YEAR(Incoming_Data[[#This Row],[Completed Day]]),MONTH(Incoming_Data[[#This Row],[Completed Day]]),1),"")</f>
        <v/>
      </c>
      <c r="T3397" s="6" t="str">
        <f>IFERROR(DATE(YEAR(Incoming_Data[[#This Row],[Confirmed Day]]),MONTH(Incoming_Data[[#This Row],[Confirmed Day]]),1),"")</f>
        <v/>
      </c>
      <c r="U3397" s="12">
        <f>IF(ISNUMBER(Incoming_Data[[#This Row],[Completed Day]]),1,0)</f>
        <v>0</v>
      </c>
      <c r="V3397" s="12">
        <f>IF(ISNUMBER(Incoming_Data[[#This Row],[Confirmed Day]]),1,0)</f>
        <v>0</v>
      </c>
    </row>
    <row r="3398" spans="2:22" x14ac:dyDescent="0.25">
      <c r="B3398" s="37" t="s">
        <v>12726</v>
      </c>
      <c r="C3398" s="37" t="s">
        <v>12727</v>
      </c>
      <c r="D3398" s="37" t="s">
        <v>12727</v>
      </c>
      <c r="E3398" s="37" t="s">
        <v>13495</v>
      </c>
      <c r="F3398" s="37" t="s">
        <v>12975</v>
      </c>
      <c r="G3398" s="36">
        <v>41379</v>
      </c>
      <c r="H3398" s="36">
        <v>41379</v>
      </c>
      <c r="I3398" s="12">
        <v>2</v>
      </c>
      <c r="J3398" s="12">
        <v>3</v>
      </c>
      <c r="K3398" s="12">
        <v>3</v>
      </c>
      <c r="L3398" s="37" t="s">
        <v>10596</v>
      </c>
      <c r="M3398" s="37" t="str">
        <f>VLOOKUP(LEFT(Incoming_Data[[#This Row],[Object ID]],1),Lookup[#All],2,FALSE)</f>
        <v>Incident</v>
      </c>
      <c r="N3398" s="36" t="str">
        <f>IFERROR(VLOOKUP(Incoming_Data[[#This Row],[Object ID]],SP_Data[#All],2,FALSE),"")</f>
        <v/>
      </c>
      <c r="O3398" s="36" t="str">
        <f>IFERROR(VLOOKUP(Incoming_Data[[#This Row],[Object ID]],Finalized_Data[#All],2,FALSE),"")</f>
        <v/>
      </c>
      <c r="P33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8" s="6">
        <f>IFERROR(DATE(YEAR(Incoming_Data[[#This Row],[Incoming Day]]),MONTH(Incoming_Data[[#This Row],[Incoming Day]]),1),"")</f>
        <v>41365</v>
      </c>
      <c r="R3398" s="3">
        <f>DATE(YEAR(Incoming_Data[[#This Row],[Incoming Day]]),1,1)</f>
        <v>41275</v>
      </c>
      <c r="S3398" s="6" t="str">
        <f>IFERROR(DATE(YEAR(Incoming_Data[[#This Row],[Completed Day]]),MONTH(Incoming_Data[[#This Row],[Completed Day]]),1),"")</f>
        <v/>
      </c>
      <c r="T3398" s="6" t="str">
        <f>IFERROR(DATE(YEAR(Incoming_Data[[#This Row],[Confirmed Day]]),MONTH(Incoming_Data[[#This Row],[Confirmed Day]]),1),"")</f>
        <v/>
      </c>
      <c r="U3398" s="12">
        <f>IF(ISNUMBER(Incoming_Data[[#This Row],[Completed Day]]),1,0)</f>
        <v>0</v>
      </c>
      <c r="V3398" s="12">
        <f>IF(ISNUMBER(Incoming_Data[[#This Row],[Confirmed Day]]),1,0)</f>
        <v>0</v>
      </c>
    </row>
    <row r="3399" spans="2:22" x14ac:dyDescent="0.25">
      <c r="B3399" s="37" t="s">
        <v>12726</v>
      </c>
      <c r="C3399" s="37" t="s">
        <v>12727</v>
      </c>
      <c r="D3399" s="37" t="s">
        <v>12727</v>
      </c>
      <c r="E3399" s="37" t="s">
        <v>13496</v>
      </c>
      <c r="F3399" s="37" t="s">
        <v>12976</v>
      </c>
      <c r="G3399" s="36">
        <v>41379</v>
      </c>
      <c r="H3399" s="36">
        <v>41379</v>
      </c>
      <c r="I3399" s="12">
        <v>3</v>
      </c>
      <c r="J3399" s="12">
        <v>3</v>
      </c>
      <c r="K3399" s="12">
        <v>3</v>
      </c>
      <c r="L3399" s="37" t="s">
        <v>10596</v>
      </c>
      <c r="M3399" s="37" t="str">
        <f>VLOOKUP(LEFT(Incoming_Data[[#This Row],[Object ID]],1),Lookup[#All],2,FALSE)</f>
        <v>Incident</v>
      </c>
      <c r="N3399" s="36" t="str">
        <f>IFERROR(VLOOKUP(Incoming_Data[[#This Row],[Object ID]],SP_Data[#All],2,FALSE),"")</f>
        <v/>
      </c>
      <c r="O3399" s="36" t="str">
        <f>IFERROR(VLOOKUP(Incoming_Data[[#This Row],[Object ID]],Finalized_Data[#All],2,FALSE),"")</f>
        <v/>
      </c>
      <c r="P33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399" s="6">
        <f>IFERROR(DATE(YEAR(Incoming_Data[[#This Row],[Incoming Day]]),MONTH(Incoming_Data[[#This Row],[Incoming Day]]),1),"")</f>
        <v>41365</v>
      </c>
      <c r="R3399" s="3">
        <f>DATE(YEAR(Incoming_Data[[#This Row],[Incoming Day]]),1,1)</f>
        <v>41275</v>
      </c>
      <c r="S3399" s="6" t="str">
        <f>IFERROR(DATE(YEAR(Incoming_Data[[#This Row],[Completed Day]]),MONTH(Incoming_Data[[#This Row],[Completed Day]]),1),"")</f>
        <v/>
      </c>
      <c r="T3399" s="6" t="str">
        <f>IFERROR(DATE(YEAR(Incoming_Data[[#This Row],[Confirmed Day]]),MONTH(Incoming_Data[[#This Row],[Confirmed Day]]),1),"")</f>
        <v/>
      </c>
      <c r="U3399" s="12">
        <f>IF(ISNUMBER(Incoming_Data[[#This Row],[Completed Day]]),1,0)</f>
        <v>0</v>
      </c>
      <c r="V3399" s="12">
        <f>IF(ISNUMBER(Incoming_Data[[#This Row],[Confirmed Day]]),1,0)</f>
        <v>0</v>
      </c>
    </row>
    <row r="3400" spans="2:22" x14ac:dyDescent="0.25">
      <c r="B3400" s="37" t="s">
        <v>12726</v>
      </c>
      <c r="C3400" s="37" t="s">
        <v>12727</v>
      </c>
      <c r="D3400" s="37" t="s">
        <v>12727</v>
      </c>
      <c r="E3400" s="37" t="s">
        <v>13497</v>
      </c>
      <c r="F3400" s="37" t="s">
        <v>12977</v>
      </c>
      <c r="G3400" s="36">
        <v>41379</v>
      </c>
      <c r="H3400" s="36">
        <v>41379</v>
      </c>
      <c r="I3400" s="12">
        <v>4</v>
      </c>
      <c r="J3400" s="12">
        <v>4</v>
      </c>
      <c r="K3400" s="12">
        <v>4</v>
      </c>
      <c r="L3400" s="37" t="s">
        <v>10596</v>
      </c>
      <c r="M3400" s="37" t="str">
        <f>VLOOKUP(LEFT(Incoming_Data[[#This Row],[Object ID]],1),Lookup[#All],2,FALSE)</f>
        <v>Incident</v>
      </c>
      <c r="N3400" s="36" t="str">
        <f>IFERROR(VLOOKUP(Incoming_Data[[#This Row],[Object ID]],SP_Data[#All],2,FALSE),"")</f>
        <v/>
      </c>
      <c r="O3400" s="36" t="str">
        <f>IFERROR(VLOOKUP(Incoming_Data[[#This Row],[Object ID]],Finalized_Data[#All],2,FALSE),"")</f>
        <v/>
      </c>
      <c r="P34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0" s="6">
        <f>IFERROR(DATE(YEAR(Incoming_Data[[#This Row],[Incoming Day]]),MONTH(Incoming_Data[[#This Row],[Incoming Day]]),1),"")</f>
        <v>41365</v>
      </c>
      <c r="R3400" s="3">
        <f>DATE(YEAR(Incoming_Data[[#This Row],[Incoming Day]]),1,1)</f>
        <v>41275</v>
      </c>
      <c r="S3400" s="6" t="str">
        <f>IFERROR(DATE(YEAR(Incoming_Data[[#This Row],[Completed Day]]),MONTH(Incoming_Data[[#This Row],[Completed Day]]),1),"")</f>
        <v/>
      </c>
      <c r="T3400" s="6" t="str">
        <f>IFERROR(DATE(YEAR(Incoming_Data[[#This Row],[Confirmed Day]]),MONTH(Incoming_Data[[#This Row],[Confirmed Day]]),1),"")</f>
        <v/>
      </c>
      <c r="U3400" s="12">
        <f>IF(ISNUMBER(Incoming_Data[[#This Row],[Completed Day]]),1,0)</f>
        <v>0</v>
      </c>
      <c r="V3400" s="12">
        <f>IF(ISNUMBER(Incoming_Data[[#This Row],[Confirmed Day]]),1,0)</f>
        <v>0</v>
      </c>
    </row>
    <row r="3401" spans="2:22" x14ac:dyDescent="0.25">
      <c r="B3401" s="37" t="s">
        <v>12726</v>
      </c>
      <c r="C3401" s="37" t="s">
        <v>12727</v>
      </c>
      <c r="D3401" s="37" t="s">
        <v>12727</v>
      </c>
      <c r="E3401" s="37" t="s">
        <v>13498</v>
      </c>
      <c r="F3401" s="37" t="s">
        <v>12978</v>
      </c>
      <c r="G3401" s="36">
        <v>41380</v>
      </c>
      <c r="H3401" s="36">
        <v>41380</v>
      </c>
      <c r="I3401" s="12">
        <v>2</v>
      </c>
      <c r="J3401" s="12">
        <v>2</v>
      </c>
      <c r="K3401" s="12">
        <v>2</v>
      </c>
      <c r="L3401" s="37" t="s">
        <v>10596</v>
      </c>
      <c r="M3401" s="37" t="str">
        <f>VLOOKUP(LEFT(Incoming_Data[[#This Row],[Object ID]],1),Lookup[#All],2,FALSE)</f>
        <v>Incident</v>
      </c>
      <c r="N3401" s="36" t="str">
        <f>IFERROR(VLOOKUP(Incoming_Data[[#This Row],[Object ID]],SP_Data[#All],2,FALSE),"")</f>
        <v/>
      </c>
      <c r="O3401" s="36" t="str">
        <f>IFERROR(VLOOKUP(Incoming_Data[[#This Row],[Object ID]],Finalized_Data[#All],2,FALSE),"")</f>
        <v/>
      </c>
      <c r="P34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1" s="6">
        <f>IFERROR(DATE(YEAR(Incoming_Data[[#This Row],[Incoming Day]]),MONTH(Incoming_Data[[#This Row],[Incoming Day]]),1),"")</f>
        <v>41365</v>
      </c>
      <c r="R3401" s="3">
        <f>DATE(YEAR(Incoming_Data[[#This Row],[Incoming Day]]),1,1)</f>
        <v>41275</v>
      </c>
      <c r="S3401" s="6" t="str">
        <f>IFERROR(DATE(YEAR(Incoming_Data[[#This Row],[Completed Day]]),MONTH(Incoming_Data[[#This Row],[Completed Day]]),1),"")</f>
        <v/>
      </c>
      <c r="T3401" s="6" t="str">
        <f>IFERROR(DATE(YEAR(Incoming_Data[[#This Row],[Confirmed Day]]),MONTH(Incoming_Data[[#This Row],[Confirmed Day]]),1),"")</f>
        <v/>
      </c>
      <c r="U3401" s="12">
        <f>IF(ISNUMBER(Incoming_Data[[#This Row],[Completed Day]]),1,0)</f>
        <v>0</v>
      </c>
      <c r="V3401" s="12">
        <f>IF(ISNUMBER(Incoming_Data[[#This Row],[Confirmed Day]]),1,0)</f>
        <v>0</v>
      </c>
    </row>
    <row r="3402" spans="2:22" x14ac:dyDescent="0.25">
      <c r="B3402" s="37" t="s">
        <v>12726</v>
      </c>
      <c r="C3402" s="37" t="s">
        <v>12727</v>
      </c>
      <c r="D3402" s="37" t="s">
        <v>12727</v>
      </c>
      <c r="E3402" s="37" t="s">
        <v>13499</v>
      </c>
      <c r="F3402" s="37" t="s">
        <v>12979</v>
      </c>
      <c r="G3402" s="36">
        <v>41380</v>
      </c>
      <c r="H3402" s="36">
        <v>41380</v>
      </c>
      <c r="I3402" s="12">
        <v>2</v>
      </c>
      <c r="J3402" s="12">
        <v>3</v>
      </c>
      <c r="K3402" s="12">
        <v>3</v>
      </c>
      <c r="L3402" s="37" t="s">
        <v>10596</v>
      </c>
      <c r="M3402" s="37" t="str">
        <f>VLOOKUP(LEFT(Incoming_Data[[#This Row],[Object ID]],1),Lookup[#All],2,FALSE)</f>
        <v>Incident</v>
      </c>
      <c r="N3402" s="36" t="str">
        <f>IFERROR(VLOOKUP(Incoming_Data[[#This Row],[Object ID]],SP_Data[#All],2,FALSE),"")</f>
        <v/>
      </c>
      <c r="O3402" s="36" t="str">
        <f>IFERROR(VLOOKUP(Incoming_Data[[#This Row],[Object ID]],Finalized_Data[#All],2,FALSE),"")</f>
        <v/>
      </c>
      <c r="P34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2" s="6">
        <f>IFERROR(DATE(YEAR(Incoming_Data[[#This Row],[Incoming Day]]),MONTH(Incoming_Data[[#This Row],[Incoming Day]]),1),"")</f>
        <v>41365</v>
      </c>
      <c r="R3402" s="3">
        <f>DATE(YEAR(Incoming_Data[[#This Row],[Incoming Day]]),1,1)</f>
        <v>41275</v>
      </c>
      <c r="S3402" s="6" t="str">
        <f>IFERROR(DATE(YEAR(Incoming_Data[[#This Row],[Completed Day]]),MONTH(Incoming_Data[[#This Row],[Completed Day]]),1),"")</f>
        <v/>
      </c>
      <c r="T3402" s="6" t="str">
        <f>IFERROR(DATE(YEAR(Incoming_Data[[#This Row],[Confirmed Day]]),MONTH(Incoming_Data[[#This Row],[Confirmed Day]]),1),"")</f>
        <v/>
      </c>
      <c r="U3402" s="12">
        <f>IF(ISNUMBER(Incoming_Data[[#This Row],[Completed Day]]),1,0)</f>
        <v>0</v>
      </c>
      <c r="V3402" s="12">
        <f>IF(ISNUMBER(Incoming_Data[[#This Row],[Confirmed Day]]),1,0)</f>
        <v>0</v>
      </c>
    </row>
    <row r="3403" spans="2:22" x14ac:dyDescent="0.25">
      <c r="B3403" s="37" t="s">
        <v>12726</v>
      </c>
      <c r="C3403" s="37" t="s">
        <v>12727</v>
      </c>
      <c r="D3403" s="37" t="s">
        <v>12727</v>
      </c>
      <c r="E3403" s="37" t="s">
        <v>13500</v>
      </c>
      <c r="F3403" s="37" t="s">
        <v>12974</v>
      </c>
      <c r="G3403" s="36">
        <v>41380</v>
      </c>
      <c r="H3403" s="36">
        <v>41380</v>
      </c>
      <c r="I3403" s="12">
        <v>1</v>
      </c>
      <c r="J3403" s="12">
        <v>3</v>
      </c>
      <c r="K3403" s="12">
        <v>3</v>
      </c>
      <c r="L3403" s="37" t="s">
        <v>10596</v>
      </c>
      <c r="M3403" s="37" t="str">
        <f>VLOOKUP(LEFT(Incoming_Data[[#This Row],[Object ID]],1),Lookup[#All],2,FALSE)</f>
        <v>Incident</v>
      </c>
      <c r="N3403" s="36" t="str">
        <f>IFERROR(VLOOKUP(Incoming_Data[[#This Row],[Object ID]],SP_Data[#All],2,FALSE),"")</f>
        <v/>
      </c>
      <c r="O3403" s="36" t="str">
        <f>IFERROR(VLOOKUP(Incoming_Data[[#This Row],[Object ID]],Finalized_Data[#All],2,FALSE),"")</f>
        <v/>
      </c>
      <c r="P34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3" s="6">
        <f>IFERROR(DATE(YEAR(Incoming_Data[[#This Row],[Incoming Day]]),MONTH(Incoming_Data[[#This Row],[Incoming Day]]),1),"")</f>
        <v>41365</v>
      </c>
      <c r="R3403" s="3">
        <f>DATE(YEAR(Incoming_Data[[#This Row],[Incoming Day]]),1,1)</f>
        <v>41275</v>
      </c>
      <c r="S3403" s="6" t="str">
        <f>IFERROR(DATE(YEAR(Incoming_Data[[#This Row],[Completed Day]]),MONTH(Incoming_Data[[#This Row],[Completed Day]]),1),"")</f>
        <v/>
      </c>
      <c r="T3403" s="6" t="str">
        <f>IFERROR(DATE(YEAR(Incoming_Data[[#This Row],[Confirmed Day]]),MONTH(Incoming_Data[[#This Row],[Confirmed Day]]),1),"")</f>
        <v/>
      </c>
      <c r="U3403" s="12">
        <f>IF(ISNUMBER(Incoming_Data[[#This Row],[Completed Day]]),1,0)</f>
        <v>0</v>
      </c>
      <c r="V3403" s="12">
        <f>IF(ISNUMBER(Incoming_Data[[#This Row],[Confirmed Day]]),1,0)</f>
        <v>0</v>
      </c>
    </row>
    <row r="3404" spans="2:22" x14ac:dyDescent="0.25">
      <c r="B3404" s="37" t="s">
        <v>12726</v>
      </c>
      <c r="C3404" s="37" t="s">
        <v>12727</v>
      </c>
      <c r="D3404" s="37" t="s">
        <v>12727</v>
      </c>
      <c r="E3404" s="37" t="s">
        <v>13501</v>
      </c>
      <c r="F3404" s="37" t="s">
        <v>12980</v>
      </c>
      <c r="G3404" s="36">
        <v>41380</v>
      </c>
      <c r="H3404" s="36">
        <v>41380</v>
      </c>
      <c r="I3404" s="12">
        <v>2</v>
      </c>
      <c r="J3404" s="12">
        <v>3</v>
      </c>
      <c r="K3404" s="12">
        <v>2</v>
      </c>
      <c r="L3404" s="37" t="s">
        <v>10596</v>
      </c>
      <c r="M3404" s="37" t="str">
        <f>VLOOKUP(LEFT(Incoming_Data[[#This Row],[Object ID]],1),Lookup[#All],2,FALSE)</f>
        <v>Incident</v>
      </c>
      <c r="N3404" s="36" t="str">
        <f>IFERROR(VLOOKUP(Incoming_Data[[#This Row],[Object ID]],SP_Data[#All],2,FALSE),"")</f>
        <v/>
      </c>
      <c r="O3404" s="36" t="str">
        <f>IFERROR(VLOOKUP(Incoming_Data[[#This Row],[Object ID]],Finalized_Data[#All],2,FALSE),"")</f>
        <v/>
      </c>
      <c r="P34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4" s="6">
        <f>IFERROR(DATE(YEAR(Incoming_Data[[#This Row],[Incoming Day]]),MONTH(Incoming_Data[[#This Row],[Incoming Day]]),1),"")</f>
        <v>41365</v>
      </c>
      <c r="R3404" s="3">
        <f>DATE(YEAR(Incoming_Data[[#This Row],[Incoming Day]]),1,1)</f>
        <v>41275</v>
      </c>
      <c r="S3404" s="6" t="str">
        <f>IFERROR(DATE(YEAR(Incoming_Data[[#This Row],[Completed Day]]),MONTH(Incoming_Data[[#This Row],[Completed Day]]),1),"")</f>
        <v/>
      </c>
      <c r="T3404" s="6" t="str">
        <f>IFERROR(DATE(YEAR(Incoming_Data[[#This Row],[Confirmed Day]]),MONTH(Incoming_Data[[#This Row],[Confirmed Day]]),1),"")</f>
        <v/>
      </c>
      <c r="U3404" s="12">
        <f>IF(ISNUMBER(Incoming_Data[[#This Row],[Completed Day]]),1,0)</f>
        <v>0</v>
      </c>
      <c r="V3404" s="12">
        <f>IF(ISNUMBER(Incoming_Data[[#This Row],[Confirmed Day]]),1,0)</f>
        <v>0</v>
      </c>
    </row>
    <row r="3405" spans="2:22" x14ac:dyDescent="0.25">
      <c r="B3405" s="37" t="s">
        <v>12726</v>
      </c>
      <c r="C3405" s="37" t="s">
        <v>12727</v>
      </c>
      <c r="D3405" s="37" t="s">
        <v>12727</v>
      </c>
      <c r="E3405" s="37" t="s">
        <v>13502</v>
      </c>
      <c r="F3405" s="37" t="s">
        <v>12981</v>
      </c>
      <c r="G3405" s="36">
        <v>41381</v>
      </c>
      <c r="H3405" s="36">
        <v>41380</v>
      </c>
      <c r="I3405" s="12">
        <v>3</v>
      </c>
      <c r="J3405" s="12">
        <v>3</v>
      </c>
      <c r="K3405" s="12">
        <v>3</v>
      </c>
      <c r="L3405" s="37" t="s">
        <v>10596</v>
      </c>
      <c r="M3405" s="37" t="str">
        <f>VLOOKUP(LEFT(Incoming_Data[[#This Row],[Object ID]],1),Lookup[#All],2,FALSE)</f>
        <v>Incident</v>
      </c>
      <c r="N3405" s="36" t="str">
        <f>IFERROR(VLOOKUP(Incoming_Data[[#This Row],[Object ID]],SP_Data[#All],2,FALSE),"")</f>
        <v/>
      </c>
      <c r="O3405" s="36" t="str">
        <f>IFERROR(VLOOKUP(Incoming_Data[[#This Row],[Object ID]],Finalized_Data[#All],2,FALSE),"")</f>
        <v/>
      </c>
      <c r="P34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5" s="6">
        <f>IFERROR(DATE(YEAR(Incoming_Data[[#This Row],[Incoming Day]]),MONTH(Incoming_Data[[#This Row],[Incoming Day]]),1),"")</f>
        <v>41365</v>
      </c>
      <c r="R3405" s="3">
        <f>DATE(YEAR(Incoming_Data[[#This Row],[Incoming Day]]),1,1)</f>
        <v>41275</v>
      </c>
      <c r="S3405" s="6" t="str">
        <f>IFERROR(DATE(YEAR(Incoming_Data[[#This Row],[Completed Day]]),MONTH(Incoming_Data[[#This Row],[Completed Day]]),1),"")</f>
        <v/>
      </c>
      <c r="T3405" s="6" t="str">
        <f>IFERROR(DATE(YEAR(Incoming_Data[[#This Row],[Confirmed Day]]),MONTH(Incoming_Data[[#This Row],[Confirmed Day]]),1),"")</f>
        <v/>
      </c>
      <c r="U3405" s="12">
        <f>IF(ISNUMBER(Incoming_Data[[#This Row],[Completed Day]]),1,0)</f>
        <v>0</v>
      </c>
      <c r="V3405" s="12">
        <f>IF(ISNUMBER(Incoming_Data[[#This Row],[Confirmed Day]]),1,0)</f>
        <v>0</v>
      </c>
    </row>
    <row r="3406" spans="2:22" x14ac:dyDescent="0.25">
      <c r="B3406" s="37" t="s">
        <v>12726</v>
      </c>
      <c r="C3406" s="37" t="s">
        <v>12727</v>
      </c>
      <c r="D3406" s="37" t="s">
        <v>12727</v>
      </c>
      <c r="E3406" s="37" t="s">
        <v>13503</v>
      </c>
      <c r="F3406" s="37" t="s">
        <v>12982</v>
      </c>
      <c r="G3406" s="36">
        <v>41381</v>
      </c>
      <c r="H3406" s="36">
        <v>41381</v>
      </c>
      <c r="I3406" s="12">
        <v>3</v>
      </c>
      <c r="J3406" s="12">
        <v>3</v>
      </c>
      <c r="K3406" s="12">
        <v>3</v>
      </c>
      <c r="L3406" s="37" t="s">
        <v>10596</v>
      </c>
      <c r="M3406" s="37" t="str">
        <f>VLOOKUP(LEFT(Incoming_Data[[#This Row],[Object ID]],1),Lookup[#All],2,FALSE)</f>
        <v>Incident</v>
      </c>
      <c r="N3406" s="36" t="str">
        <f>IFERROR(VLOOKUP(Incoming_Data[[#This Row],[Object ID]],SP_Data[#All],2,FALSE),"")</f>
        <v/>
      </c>
      <c r="O3406" s="36" t="str">
        <f>IFERROR(VLOOKUP(Incoming_Data[[#This Row],[Object ID]],Finalized_Data[#All],2,FALSE),"")</f>
        <v/>
      </c>
      <c r="P34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6" s="6">
        <f>IFERROR(DATE(YEAR(Incoming_Data[[#This Row],[Incoming Day]]),MONTH(Incoming_Data[[#This Row],[Incoming Day]]),1),"")</f>
        <v>41365</v>
      </c>
      <c r="R3406" s="3">
        <f>DATE(YEAR(Incoming_Data[[#This Row],[Incoming Day]]),1,1)</f>
        <v>41275</v>
      </c>
      <c r="S3406" s="6" t="str">
        <f>IFERROR(DATE(YEAR(Incoming_Data[[#This Row],[Completed Day]]),MONTH(Incoming_Data[[#This Row],[Completed Day]]),1),"")</f>
        <v/>
      </c>
      <c r="T3406" s="6" t="str">
        <f>IFERROR(DATE(YEAR(Incoming_Data[[#This Row],[Confirmed Day]]),MONTH(Incoming_Data[[#This Row],[Confirmed Day]]),1),"")</f>
        <v/>
      </c>
      <c r="U3406" s="12">
        <f>IF(ISNUMBER(Incoming_Data[[#This Row],[Completed Day]]),1,0)</f>
        <v>0</v>
      </c>
      <c r="V3406" s="12">
        <f>IF(ISNUMBER(Incoming_Data[[#This Row],[Confirmed Day]]),1,0)</f>
        <v>0</v>
      </c>
    </row>
    <row r="3407" spans="2:22" x14ac:dyDescent="0.25">
      <c r="B3407" s="37" t="s">
        <v>12726</v>
      </c>
      <c r="C3407" s="37" t="s">
        <v>12727</v>
      </c>
      <c r="D3407" s="37" t="s">
        <v>12727</v>
      </c>
      <c r="E3407" s="37" t="s">
        <v>13504</v>
      </c>
      <c r="F3407" s="37" t="s">
        <v>12983</v>
      </c>
      <c r="G3407" s="36">
        <v>41381</v>
      </c>
      <c r="H3407" s="36">
        <v>41381</v>
      </c>
      <c r="I3407" s="12">
        <v>4</v>
      </c>
      <c r="J3407" s="12" t="s">
        <v>10596</v>
      </c>
      <c r="K3407" s="12" t="s">
        <v>10596</v>
      </c>
      <c r="L3407" s="37" t="s">
        <v>10596</v>
      </c>
      <c r="M3407" s="37" t="str">
        <f>VLOOKUP(LEFT(Incoming_Data[[#This Row],[Object ID]],1),Lookup[#All],2,FALSE)</f>
        <v>Incident</v>
      </c>
      <c r="N3407" s="36" t="str">
        <f>IFERROR(VLOOKUP(Incoming_Data[[#This Row],[Object ID]],SP_Data[#All],2,FALSE),"")</f>
        <v/>
      </c>
      <c r="O3407" s="36" t="str">
        <f>IFERROR(VLOOKUP(Incoming_Data[[#This Row],[Object ID]],Finalized_Data[#All],2,FALSE),"")</f>
        <v/>
      </c>
      <c r="P34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7" s="6">
        <f>IFERROR(DATE(YEAR(Incoming_Data[[#This Row],[Incoming Day]]),MONTH(Incoming_Data[[#This Row],[Incoming Day]]),1),"")</f>
        <v>41365</v>
      </c>
      <c r="R3407" s="3">
        <f>DATE(YEAR(Incoming_Data[[#This Row],[Incoming Day]]),1,1)</f>
        <v>41275</v>
      </c>
      <c r="S3407" s="6" t="str">
        <f>IFERROR(DATE(YEAR(Incoming_Data[[#This Row],[Completed Day]]),MONTH(Incoming_Data[[#This Row],[Completed Day]]),1),"")</f>
        <v/>
      </c>
      <c r="T3407" s="6" t="str">
        <f>IFERROR(DATE(YEAR(Incoming_Data[[#This Row],[Confirmed Day]]),MONTH(Incoming_Data[[#This Row],[Confirmed Day]]),1),"")</f>
        <v/>
      </c>
      <c r="U3407" s="12">
        <f>IF(ISNUMBER(Incoming_Data[[#This Row],[Completed Day]]),1,0)</f>
        <v>0</v>
      </c>
      <c r="V3407" s="12">
        <f>IF(ISNUMBER(Incoming_Data[[#This Row],[Confirmed Day]]),1,0)</f>
        <v>0</v>
      </c>
    </row>
    <row r="3408" spans="2:22" x14ac:dyDescent="0.25">
      <c r="B3408" s="37" t="s">
        <v>12726</v>
      </c>
      <c r="C3408" s="37" t="s">
        <v>12727</v>
      </c>
      <c r="D3408" s="37" t="s">
        <v>12727</v>
      </c>
      <c r="E3408" s="37" t="s">
        <v>13505</v>
      </c>
      <c r="F3408" s="37" t="s">
        <v>12984</v>
      </c>
      <c r="G3408" s="36">
        <v>41381</v>
      </c>
      <c r="H3408" s="36">
        <v>41381</v>
      </c>
      <c r="I3408" s="12">
        <v>1</v>
      </c>
      <c r="J3408" s="12">
        <v>3</v>
      </c>
      <c r="K3408" s="12">
        <v>3</v>
      </c>
      <c r="L3408" s="37" t="s">
        <v>10596</v>
      </c>
      <c r="M3408" s="37" t="str">
        <f>VLOOKUP(LEFT(Incoming_Data[[#This Row],[Object ID]],1),Lookup[#All],2,FALSE)</f>
        <v>Incident</v>
      </c>
      <c r="N3408" s="36" t="str">
        <f>IFERROR(VLOOKUP(Incoming_Data[[#This Row],[Object ID]],SP_Data[#All],2,FALSE),"")</f>
        <v/>
      </c>
      <c r="O3408" s="36" t="str">
        <f>IFERROR(VLOOKUP(Incoming_Data[[#This Row],[Object ID]],Finalized_Data[#All],2,FALSE),"")</f>
        <v/>
      </c>
      <c r="P34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8" s="6">
        <f>IFERROR(DATE(YEAR(Incoming_Data[[#This Row],[Incoming Day]]),MONTH(Incoming_Data[[#This Row],[Incoming Day]]),1),"")</f>
        <v>41365</v>
      </c>
      <c r="R3408" s="3">
        <f>DATE(YEAR(Incoming_Data[[#This Row],[Incoming Day]]),1,1)</f>
        <v>41275</v>
      </c>
      <c r="S3408" s="6" t="str">
        <f>IFERROR(DATE(YEAR(Incoming_Data[[#This Row],[Completed Day]]),MONTH(Incoming_Data[[#This Row],[Completed Day]]),1),"")</f>
        <v/>
      </c>
      <c r="T3408" s="6" t="str">
        <f>IFERROR(DATE(YEAR(Incoming_Data[[#This Row],[Confirmed Day]]),MONTH(Incoming_Data[[#This Row],[Confirmed Day]]),1),"")</f>
        <v/>
      </c>
      <c r="U3408" s="12">
        <f>IF(ISNUMBER(Incoming_Data[[#This Row],[Completed Day]]),1,0)</f>
        <v>0</v>
      </c>
      <c r="V3408" s="12">
        <f>IF(ISNUMBER(Incoming_Data[[#This Row],[Confirmed Day]]),1,0)</f>
        <v>0</v>
      </c>
    </row>
    <row r="3409" spans="2:22" x14ac:dyDescent="0.25">
      <c r="B3409" s="37" t="s">
        <v>12726</v>
      </c>
      <c r="C3409" s="37" t="s">
        <v>12727</v>
      </c>
      <c r="D3409" s="37" t="s">
        <v>12727</v>
      </c>
      <c r="E3409" s="37" t="s">
        <v>13506</v>
      </c>
      <c r="F3409" s="37" t="s">
        <v>12985</v>
      </c>
      <c r="G3409" s="36">
        <v>41381</v>
      </c>
      <c r="H3409" s="36">
        <v>41381</v>
      </c>
      <c r="I3409" s="12">
        <v>2</v>
      </c>
      <c r="J3409" s="12">
        <v>3</v>
      </c>
      <c r="K3409" s="12">
        <v>3</v>
      </c>
      <c r="L3409" s="37" t="s">
        <v>10596</v>
      </c>
      <c r="M3409" s="37" t="str">
        <f>VLOOKUP(LEFT(Incoming_Data[[#This Row],[Object ID]],1),Lookup[#All],2,FALSE)</f>
        <v>Incident</v>
      </c>
      <c r="N3409" s="36" t="str">
        <f>IFERROR(VLOOKUP(Incoming_Data[[#This Row],[Object ID]],SP_Data[#All],2,FALSE),"")</f>
        <v/>
      </c>
      <c r="O3409" s="36" t="str">
        <f>IFERROR(VLOOKUP(Incoming_Data[[#This Row],[Object ID]],Finalized_Data[#All],2,FALSE),"")</f>
        <v/>
      </c>
      <c r="P34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09" s="6">
        <f>IFERROR(DATE(YEAR(Incoming_Data[[#This Row],[Incoming Day]]),MONTH(Incoming_Data[[#This Row],[Incoming Day]]),1),"")</f>
        <v>41365</v>
      </c>
      <c r="R3409" s="3">
        <f>DATE(YEAR(Incoming_Data[[#This Row],[Incoming Day]]),1,1)</f>
        <v>41275</v>
      </c>
      <c r="S3409" s="6" t="str">
        <f>IFERROR(DATE(YEAR(Incoming_Data[[#This Row],[Completed Day]]),MONTH(Incoming_Data[[#This Row],[Completed Day]]),1),"")</f>
        <v/>
      </c>
      <c r="T3409" s="6" t="str">
        <f>IFERROR(DATE(YEAR(Incoming_Data[[#This Row],[Confirmed Day]]),MONTH(Incoming_Data[[#This Row],[Confirmed Day]]),1),"")</f>
        <v/>
      </c>
      <c r="U3409" s="12">
        <f>IF(ISNUMBER(Incoming_Data[[#This Row],[Completed Day]]),1,0)</f>
        <v>0</v>
      </c>
      <c r="V3409" s="12">
        <f>IF(ISNUMBER(Incoming_Data[[#This Row],[Confirmed Day]]),1,0)</f>
        <v>0</v>
      </c>
    </row>
    <row r="3410" spans="2:22" x14ac:dyDescent="0.25">
      <c r="B3410" s="37" t="s">
        <v>12726</v>
      </c>
      <c r="C3410" s="37" t="s">
        <v>12727</v>
      </c>
      <c r="D3410" s="37" t="s">
        <v>12727</v>
      </c>
      <c r="E3410" s="37" t="s">
        <v>13507</v>
      </c>
      <c r="F3410" s="37" t="s">
        <v>12986</v>
      </c>
      <c r="G3410" s="36">
        <v>41381</v>
      </c>
      <c r="H3410" s="36">
        <v>41381</v>
      </c>
      <c r="I3410" s="12">
        <v>2</v>
      </c>
      <c r="J3410" s="12">
        <v>3</v>
      </c>
      <c r="K3410" s="12">
        <v>2</v>
      </c>
      <c r="L3410" s="37" t="s">
        <v>10596</v>
      </c>
      <c r="M3410" s="37" t="str">
        <f>VLOOKUP(LEFT(Incoming_Data[[#This Row],[Object ID]],1),Lookup[#All],2,FALSE)</f>
        <v>Incident</v>
      </c>
      <c r="N3410" s="36" t="str">
        <f>IFERROR(VLOOKUP(Incoming_Data[[#This Row],[Object ID]],SP_Data[#All],2,FALSE),"")</f>
        <v/>
      </c>
      <c r="O3410" s="36" t="str">
        <f>IFERROR(VLOOKUP(Incoming_Data[[#This Row],[Object ID]],Finalized_Data[#All],2,FALSE),"")</f>
        <v/>
      </c>
      <c r="P34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0" s="6">
        <f>IFERROR(DATE(YEAR(Incoming_Data[[#This Row],[Incoming Day]]),MONTH(Incoming_Data[[#This Row],[Incoming Day]]),1),"")</f>
        <v>41365</v>
      </c>
      <c r="R3410" s="3">
        <f>DATE(YEAR(Incoming_Data[[#This Row],[Incoming Day]]),1,1)</f>
        <v>41275</v>
      </c>
      <c r="S3410" s="6" t="str">
        <f>IFERROR(DATE(YEAR(Incoming_Data[[#This Row],[Completed Day]]),MONTH(Incoming_Data[[#This Row],[Completed Day]]),1),"")</f>
        <v/>
      </c>
      <c r="T3410" s="6" t="str">
        <f>IFERROR(DATE(YEAR(Incoming_Data[[#This Row],[Confirmed Day]]),MONTH(Incoming_Data[[#This Row],[Confirmed Day]]),1),"")</f>
        <v/>
      </c>
      <c r="U3410" s="12">
        <f>IF(ISNUMBER(Incoming_Data[[#This Row],[Completed Day]]),1,0)</f>
        <v>0</v>
      </c>
      <c r="V3410" s="12">
        <f>IF(ISNUMBER(Incoming_Data[[#This Row],[Confirmed Day]]),1,0)</f>
        <v>0</v>
      </c>
    </row>
    <row r="3411" spans="2:22" x14ac:dyDescent="0.25">
      <c r="B3411" s="37" t="s">
        <v>12726</v>
      </c>
      <c r="C3411" s="37" t="s">
        <v>12727</v>
      </c>
      <c r="D3411" s="37" t="s">
        <v>12727</v>
      </c>
      <c r="E3411" s="37" t="s">
        <v>13508</v>
      </c>
      <c r="F3411" s="37" t="s">
        <v>12987</v>
      </c>
      <c r="G3411" s="36">
        <v>41381</v>
      </c>
      <c r="H3411" s="36">
        <v>41381</v>
      </c>
      <c r="I3411" s="12">
        <v>4</v>
      </c>
      <c r="J3411" s="12">
        <v>4</v>
      </c>
      <c r="K3411" s="12">
        <v>4</v>
      </c>
      <c r="L3411" s="37" t="s">
        <v>10596</v>
      </c>
      <c r="M3411" s="37" t="str">
        <f>VLOOKUP(LEFT(Incoming_Data[[#This Row],[Object ID]],1),Lookup[#All],2,FALSE)</f>
        <v>Incident</v>
      </c>
      <c r="N3411" s="36" t="str">
        <f>IFERROR(VLOOKUP(Incoming_Data[[#This Row],[Object ID]],SP_Data[#All],2,FALSE),"")</f>
        <v/>
      </c>
      <c r="O3411" s="36" t="str">
        <f>IFERROR(VLOOKUP(Incoming_Data[[#This Row],[Object ID]],Finalized_Data[#All],2,FALSE),"")</f>
        <v/>
      </c>
      <c r="P34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1" s="6">
        <f>IFERROR(DATE(YEAR(Incoming_Data[[#This Row],[Incoming Day]]),MONTH(Incoming_Data[[#This Row],[Incoming Day]]),1),"")</f>
        <v>41365</v>
      </c>
      <c r="R3411" s="3">
        <f>DATE(YEAR(Incoming_Data[[#This Row],[Incoming Day]]),1,1)</f>
        <v>41275</v>
      </c>
      <c r="S3411" s="6" t="str">
        <f>IFERROR(DATE(YEAR(Incoming_Data[[#This Row],[Completed Day]]),MONTH(Incoming_Data[[#This Row],[Completed Day]]),1),"")</f>
        <v/>
      </c>
      <c r="T3411" s="6" t="str">
        <f>IFERROR(DATE(YEAR(Incoming_Data[[#This Row],[Confirmed Day]]),MONTH(Incoming_Data[[#This Row],[Confirmed Day]]),1),"")</f>
        <v/>
      </c>
      <c r="U3411" s="12">
        <f>IF(ISNUMBER(Incoming_Data[[#This Row],[Completed Day]]),1,0)</f>
        <v>0</v>
      </c>
      <c r="V3411" s="12">
        <f>IF(ISNUMBER(Incoming_Data[[#This Row],[Confirmed Day]]),1,0)</f>
        <v>0</v>
      </c>
    </row>
    <row r="3412" spans="2:22" x14ac:dyDescent="0.25">
      <c r="B3412" s="37" t="s">
        <v>12726</v>
      </c>
      <c r="C3412" s="37" t="s">
        <v>12727</v>
      </c>
      <c r="D3412" s="37" t="s">
        <v>12727</v>
      </c>
      <c r="E3412" s="37" t="s">
        <v>13509</v>
      </c>
      <c r="F3412" s="37" t="s">
        <v>12988</v>
      </c>
      <c r="G3412" s="36">
        <v>41381</v>
      </c>
      <c r="H3412" s="36">
        <v>41381</v>
      </c>
      <c r="I3412" s="12">
        <v>3</v>
      </c>
      <c r="J3412" s="12">
        <v>3</v>
      </c>
      <c r="K3412" s="12">
        <v>3</v>
      </c>
      <c r="L3412" s="37" t="s">
        <v>10596</v>
      </c>
      <c r="M3412" s="37" t="str">
        <f>VLOOKUP(LEFT(Incoming_Data[[#This Row],[Object ID]],1),Lookup[#All],2,FALSE)</f>
        <v>Incident</v>
      </c>
      <c r="N3412" s="36" t="str">
        <f>IFERROR(VLOOKUP(Incoming_Data[[#This Row],[Object ID]],SP_Data[#All],2,FALSE),"")</f>
        <v/>
      </c>
      <c r="O3412" s="36" t="str">
        <f>IFERROR(VLOOKUP(Incoming_Data[[#This Row],[Object ID]],Finalized_Data[#All],2,FALSE),"")</f>
        <v/>
      </c>
      <c r="P34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2" s="6">
        <f>IFERROR(DATE(YEAR(Incoming_Data[[#This Row],[Incoming Day]]),MONTH(Incoming_Data[[#This Row],[Incoming Day]]),1),"")</f>
        <v>41365</v>
      </c>
      <c r="R3412" s="3">
        <f>DATE(YEAR(Incoming_Data[[#This Row],[Incoming Day]]),1,1)</f>
        <v>41275</v>
      </c>
      <c r="S3412" s="6" t="str">
        <f>IFERROR(DATE(YEAR(Incoming_Data[[#This Row],[Completed Day]]),MONTH(Incoming_Data[[#This Row],[Completed Day]]),1),"")</f>
        <v/>
      </c>
      <c r="T3412" s="6" t="str">
        <f>IFERROR(DATE(YEAR(Incoming_Data[[#This Row],[Confirmed Day]]),MONTH(Incoming_Data[[#This Row],[Confirmed Day]]),1),"")</f>
        <v/>
      </c>
      <c r="U3412" s="12">
        <f>IF(ISNUMBER(Incoming_Data[[#This Row],[Completed Day]]),1,0)</f>
        <v>0</v>
      </c>
      <c r="V3412" s="12">
        <f>IF(ISNUMBER(Incoming_Data[[#This Row],[Confirmed Day]]),1,0)</f>
        <v>0</v>
      </c>
    </row>
    <row r="3413" spans="2:22" x14ac:dyDescent="0.25">
      <c r="B3413" s="37" t="s">
        <v>12726</v>
      </c>
      <c r="C3413" s="37" t="s">
        <v>12727</v>
      </c>
      <c r="D3413" s="37" t="s">
        <v>12727</v>
      </c>
      <c r="E3413" s="37" t="s">
        <v>13510</v>
      </c>
      <c r="F3413" s="37" t="s">
        <v>12989</v>
      </c>
      <c r="G3413" s="36">
        <v>41381</v>
      </c>
      <c r="H3413" s="36">
        <v>41381</v>
      </c>
      <c r="I3413" s="12">
        <v>3</v>
      </c>
      <c r="J3413" s="12">
        <v>3</v>
      </c>
      <c r="K3413" s="12">
        <v>3</v>
      </c>
      <c r="L3413" s="37" t="s">
        <v>10596</v>
      </c>
      <c r="M3413" s="37" t="str">
        <f>VLOOKUP(LEFT(Incoming_Data[[#This Row],[Object ID]],1),Lookup[#All],2,FALSE)</f>
        <v>Incident</v>
      </c>
      <c r="N3413" s="36" t="str">
        <f>IFERROR(VLOOKUP(Incoming_Data[[#This Row],[Object ID]],SP_Data[#All],2,FALSE),"")</f>
        <v/>
      </c>
      <c r="O3413" s="36" t="str">
        <f>IFERROR(VLOOKUP(Incoming_Data[[#This Row],[Object ID]],Finalized_Data[#All],2,FALSE),"")</f>
        <v/>
      </c>
      <c r="P34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3" s="6">
        <f>IFERROR(DATE(YEAR(Incoming_Data[[#This Row],[Incoming Day]]),MONTH(Incoming_Data[[#This Row],[Incoming Day]]),1),"")</f>
        <v>41365</v>
      </c>
      <c r="R3413" s="3">
        <f>DATE(YEAR(Incoming_Data[[#This Row],[Incoming Day]]),1,1)</f>
        <v>41275</v>
      </c>
      <c r="S3413" s="6" t="str">
        <f>IFERROR(DATE(YEAR(Incoming_Data[[#This Row],[Completed Day]]),MONTH(Incoming_Data[[#This Row],[Completed Day]]),1),"")</f>
        <v/>
      </c>
      <c r="T3413" s="6" t="str">
        <f>IFERROR(DATE(YEAR(Incoming_Data[[#This Row],[Confirmed Day]]),MONTH(Incoming_Data[[#This Row],[Confirmed Day]]),1),"")</f>
        <v/>
      </c>
      <c r="U3413" s="12">
        <f>IF(ISNUMBER(Incoming_Data[[#This Row],[Completed Day]]),1,0)</f>
        <v>0</v>
      </c>
      <c r="V3413" s="12">
        <f>IF(ISNUMBER(Incoming_Data[[#This Row],[Confirmed Day]]),1,0)</f>
        <v>0</v>
      </c>
    </row>
    <row r="3414" spans="2:22" x14ac:dyDescent="0.25">
      <c r="B3414" s="37" t="s">
        <v>12726</v>
      </c>
      <c r="C3414" s="37" t="s">
        <v>12727</v>
      </c>
      <c r="D3414" s="37" t="s">
        <v>12727</v>
      </c>
      <c r="E3414" s="37" t="s">
        <v>13511</v>
      </c>
      <c r="F3414" s="37" t="s">
        <v>12990</v>
      </c>
      <c r="G3414" s="36">
        <v>41381</v>
      </c>
      <c r="H3414" s="36">
        <v>41381</v>
      </c>
      <c r="I3414" s="12">
        <v>3</v>
      </c>
      <c r="J3414" s="12">
        <v>3</v>
      </c>
      <c r="K3414" s="12">
        <v>3</v>
      </c>
      <c r="L3414" s="37" t="s">
        <v>10596</v>
      </c>
      <c r="M3414" s="37" t="str">
        <f>VLOOKUP(LEFT(Incoming_Data[[#This Row],[Object ID]],1),Lookup[#All],2,FALSE)</f>
        <v>Incident</v>
      </c>
      <c r="N3414" s="36" t="str">
        <f>IFERROR(VLOOKUP(Incoming_Data[[#This Row],[Object ID]],SP_Data[#All],2,FALSE),"")</f>
        <v/>
      </c>
      <c r="O3414" s="36" t="str">
        <f>IFERROR(VLOOKUP(Incoming_Data[[#This Row],[Object ID]],Finalized_Data[#All],2,FALSE),"")</f>
        <v/>
      </c>
      <c r="P34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4" s="6">
        <f>IFERROR(DATE(YEAR(Incoming_Data[[#This Row],[Incoming Day]]),MONTH(Incoming_Data[[#This Row],[Incoming Day]]),1),"")</f>
        <v>41365</v>
      </c>
      <c r="R3414" s="3">
        <f>DATE(YEAR(Incoming_Data[[#This Row],[Incoming Day]]),1,1)</f>
        <v>41275</v>
      </c>
      <c r="S3414" s="6" t="str">
        <f>IFERROR(DATE(YEAR(Incoming_Data[[#This Row],[Completed Day]]),MONTH(Incoming_Data[[#This Row],[Completed Day]]),1),"")</f>
        <v/>
      </c>
      <c r="T3414" s="6" t="str">
        <f>IFERROR(DATE(YEAR(Incoming_Data[[#This Row],[Confirmed Day]]),MONTH(Incoming_Data[[#This Row],[Confirmed Day]]),1),"")</f>
        <v/>
      </c>
      <c r="U3414" s="12">
        <f>IF(ISNUMBER(Incoming_Data[[#This Row],[Completed Day]]),1,0)</f>
        <v>0</v>
      </c>
      <c r="V3414" s="12">
        <f>IF(ISNUMBER(Incoming_Data[[#This Row],[Confirmed Day]]),1,0)</f>
        <v>0</v>
      </c>
    </row>
    <row r="3415" spans="2:22" x14ac:dyDescent="0.25">
      <c r="B3415" s="37" t="s">
        <v>12726</v>
      </c>
      <c r="C3415" s="37" t="s">
        <v>12727</v>
      </c>
      <c r="D3415" s="37" t="s">
        <v>12727</v>
      </c>
      <c r="E3415" s="37" t="s">
        <v>13512</v>
      </c>
      <c r="F3415" s="37" t="s">
        <v>12991</v>
      </c>
      <c r="G3415" s="36">
        <v>41381</v>
      </c>
      <c r="H3415" s="36">
        <v>41381</v>
      </c>
      <c r="I3415" s="12">
        <v>3</v>
      </c>
      <c r="J3415" s="12">
        <v>3</v>
      </c>
      <c r="K3415" s="12">
        <v>3</v>
      </c>
      <c r="L3415" s="37" t="s">
        <v>10596</v>
      </c>
      <c r="M3415" s="37" t="str">
        <f>VLOOKUP(LEFT(Incoming_Data[[#This Row],[Object ID]],1),Lookup[#All],2,FALSE)</f>
        <v>Incident</v>
      </c>
      <c r="N3415" s="36" t="str">
        <f>IFERROR(VLOOKUP(Incoming_Data[[#This Row],[Object ID]],SP_Data[#All],2,FALSE),"")</f>
        <v/>
      </c>
      <c r="O3415" s="36" t="str">
        <f>IFERROR(VLOOKUP(Incoming_Data[[#This Row],[Object ID]],Finalized_Data[#All],2,FALSE),"")</f>
        <v/>
      </c>
      <c r="P34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5" s="6">
        <f>IFERROR(DATE(YEAR(Incoming_Data[[#This Row],[Incoming Day]]),MONTH(Incoming_Data[[#This Row],[Incoming Day]]),1),"")</f>
        <v>41365</v>
      </c>
      <c r="R3415" s="3">
        <f>DATE(YEAR(Incoming_Data[[#This Row],[Incoming Day]]),1,1)</f>
        <v>41275</v>
      </c>
      <c r="S3415" s="6" t="str">
        <f>IFERROR(DATE(YEAR(Incoming_Data[[#This Row],[Completed Day]]),MONTH(Incoming_Data[[#This Row],[Completed Day]]),1),"")</f>
        <v/>
      </c>
      <c r="T3415" s="6" t="str">
        <f>IFERROR(DATE(YEAR(Incoming_Data[[#This Row],[Confirmed Day]]),MONTH(Incoming_Data[[#This Row],[Confirmed Day]]),1),"")</f>
        <v/>
      </c>
      <c r="U3415" s="12">
        <f>IF(ISNUMBER(Incoming_Data[[#This Row],[Completed Day]]),1,0)</f>
        <v>0</v>
      </c>
      <c r="V3415" s="12">
        <f>IF(ISNUMBER(Incoming_Data[[#This Row],[Confirmed Day]]),1,0)</f>
        <v>0</v>
      </c>
    </row>
    <row r="3416" spans="2:22" x14ac:dyDescent="0.25">
      <c r="B3416" s="37" t="s">
        <v>12726</v>
      </c>
      <c r="C3416" s="37" t="s">
        <v>12727</v>
      </c>
      <c r="D3416" s="37" t="s">
        <v>12727</v>
      </c>
      <c r="E3416" s="37" t="s">
        <v>13513</v>
      </c>
      <c r="F3416" s="37" t="s">
        <v>12992</v>
      </c>
      <c r="G3416" s="36">
        <v>41382</v>
      </c>
      <c r="H3416" s="36">
        <v>41382</v>
      </c>
      <c r="I3416" s="12">
        <v>3</v>
      </c>
      <c r="J3416" s="12">
        <v>3</v>
      </c>
      <c r="K3416" s="12">
        <v>2</v>
      </c>
      <c r="L3416" s="37" t="s">
        <v>10596</v>
      </c>
      <c r="M3416" s="37" t="str">
        <f>VLOOKUP(LEFT(Incoming_Data[[#This Row],[Object ID]],1),Lookup[#All],2,FALSE)</f>
        <v>Incident</v>
      </c>
      <c r="N3416" s="36" t="str">
        <f>IFERROR(VLOOKUP(Incoming_Data[[#This Row],[Object ID]],SP_Data[#All],2,FALSE),"")</f>
        <v/>
      </c>
      <c r="O3416" s="36" t="str">
        <f>IFERROR(VLOOKUP(Incoming_Data[[#This Row],[Object ID]],Finalized_Data[#All],2,FALSE),"")</f>
        <v/>
      </c>
      <c r="P34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6" s="6">
        <f>IFERROR(DATE(YEAR(Incoming_Data[[#This Row],[Incoming Day]]),MONTH(Incoming_Data[[#This Row],[Incoming Day]]),1),"")</f>
        <v>41365</v>
      </c>
      <c r="R3416" s="3">
        <f>DATE(YEAR(Incoming_Data[[#This Row],[Incoming Day]]),1,1)</f>
        <v>41275</v>
      </c>
      <c r="S3416" s="6" t="str">
        <f>IFERROR(DATE(YEAR(Incoming_Data[[#This Row],[Completed Day]]),MONTH(Incoming_Data[[#This Row],[Completed Day]]),1),"")</f>
        <v/>
      </c>
      <c r="T3416" s="6" t="str">
        <f>IFERROR(DATE(YEAR(Incoming_Data[[#This Row],[Confirmed Day]]),MONTH(Incoming_Data[[#This Row],[Confirmed Day]]),1),"")</f>
        <v/>
      </c>
      <c r="U3416" s="12">
        <f>IF(ISNUMBER(Incoming_Data[[#This Row],[Completed Day]]),1,0)</f>
        <v>0</v>
      </c>
      <c r="V3416" s="12">
        <f>IF(ISNUMBER(Incoming_Data[[#This Row],[Confirmed Day]]),1,0)</f>
        <v>0</v>
      </c>
    </row>
    <row r="3417" spans="2:22" x14ac:dyDescent="0.25">
      <c r="B3417" s="37" t="s">
        <v>12726</v>
      </c>
      <c r="C3417" s="37" t="s">
        <v>12727</v>
      </c>
      <c r="D3417" s="37" t="s">
        <v>12727</v>
      </c>
      <c r="E3417" s="37" t="s">
        <v>13514</v>
      </c>
      <c r="F3417" s="37" t="s">
        <v>12993</v>
      </c>
      <c r="G3417" s="36">
        <v>41382</v>
      </c>
      <c r="H3417" s="36">
        <v>41382</v>
      </c>
      <c r="I3417" s="12">
        <v>3</v>
      </c>
      <c r="J3417" s="12">
        <v>3</v>
      </c>
      <c r="K3417" s="12">
        <v>3</v>
      </c>
      <c r="L3417" s="37" t="s">
        <v>10596</v>
      </c>
      <c r="M3417" s="37" t="str">
        <f>VLOOKUP(LEFT(Incoming_Data[[#This Row],[Object ID]],1),Lookup[#All],2,FALSE)</f>
        <v>Incident</v>
      </c>
      <c r="N3417" s="36" t="str">
        <f>IFERROR(VLOOKUP(Incoming_Data[[#This Row],[Object ID]],SP_Data[#All],2,FALSE),"")</f>
        <v/>
      </c>
      <c r="O3417" s="36" t="str">
        <f>IFERROR(VLOOKUP(Incoming_Data[[#This Row],[Object ID]],Finalized_Data[#All],2,FALSE),"")</f>
        <v/>
      </c>
      <c r="P34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7" s="6">
        <f>IFERROR(DATE(YEAR(Incoming_Data[[#This Row],[Incoming Day]]),MONTH(Incoming_Data[[#This Row],[Incoming Day]]),1),"")</f>
        <v>41365</v>
      </c>
      <c r="R3417" s="3">
        <f>DATE(YEAR(Incoming_Data[[#This Row],[Incoming Day]]),1,1)</f>
        <v>41275</v>
      </c>
      <c r="S3417" s="6" t="str">
        <f>IFERROR(DATE(YEAR(Incoming_Data[[#This Row],[Completed Day]]),MONTH(Incoming_Data[[#This Row],[Completed Day]]),1),"")</f>
        <v/>
      </c>
      <c r="T3417" s="6" t="str">
        <f>IFERROR(DATE(YEAR(Incoming_Data[[#This Row],[Confirmed Day]]),MONTH(Incoming_Data[[#This Row],[Confirmed Day]]),1),"")</f>
        <v/>
      </c>
      <c r="U3417" s="12">
        <f>IF(ISNUMBER(Incoming_Data[[#This Row],[Completed Day]]),1,0)</f>
        <v>0</v>
      </c>
      <c r="V3417" s="12">
        <f>IF(ISNUMBER(Incoming_Data[[#This Row],[Confirmed Day]]),1,0)</f>
        <v>0</v>
      </c>
    </row>
    <row r="3418" spans="2:22" x14ac:dyDescent="0.25">
      <c r="B3418" s="37" t="s">
        <v>12726</v>
      </c>
      <c r="C3418" s="37" t="s">
        <v>12727</v>
      </c>
      <c r="D3418" s="37" t="s">
        <v>12727</v>
      </c>
      <c r="E3418" s="37" t="s">
        <v>13515</v>
      </c>
      <c r="F3418" s="37" t="s">
        <v>12994</v>
      </c>
      <c r="G3418" s="36">
        <v>41382</v>
      </c>
      <c r="H3418" s="36">
        <v>41382</v>
      </c>
      <c r="I3418" s="12">
        <v>3</v>
      </c>
      <c r="J3418" s="12">
        <v>4</v>
      </c>
      <c r="K3418" s="12">
        <v>4</v>
      </c>
      <c r="L3418" s="37" t="s">
        <v>10596</v>
      </c>
      <c r="M3418" s="37" t="str">
        <f>VLOOKUP(LEFT(Incoming_Data[[#This Row],[Object ID]],1),Lookup[#All],2,FALSE)</f>
        <v>Incident</v>
      </c>
      <c r="N3418" s="36" t="str">
        <f>IFERROR(VLOOKUP(Incoming_Data[[#This Row],[Object ID]],SP_Data[#All],2,FALSE),"")</f>
        <v/>
      </c>
      <c r="O3418" s="36" t="str">
        <f>IFERROR(VLOOKUP(Incoming_Data[[#This Row],[Object ID]],Finalized_Data[#All],2,FALSE),"")</f>
        <v/>
      </c>
      <c r="P34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8" s="6">
        <f>IFERROR(DATE(YEAR(Incoming_Data[[#This Row],[Incoming Day]]),MONTH(Incoming_Data[[#This Row],[Incoming Day]]),1),"")</f>
        <v>41365</v>
      </c>
      <c r="R3418" s="3">
        <f>DATE(YEAR(Incoming_Data[[#This Row],[Incoming Day]]),1,1)</f>
        <v>41275</v>
      </c>
      <c r="S3418" s="6" t="str">
        <f>IFERROR(DATE(YEAR(Incoming_Data[[#This Row],[Completed Day]]),MONTH(Incoming_Data[[#This Row],[Completed Day]]),1),"")</f>
        <v/>
      </c>
      <c r="T3418" s="6" t="str">
        <f>IFERROR(DATE(YEAR(Incoming_Data[[#This Row],[Confirmed Day]]),MONTH(Incoming_Data[[#This Row],[Confirmed Day]]),1),"")</f>
        <v/>
      </c>
      <c r="U3418" s="12">
        <f>IF(ISNUMBER(Incoming_Data[[#This Row],[Completed Day]]),1,0)</f>
        <v>0</v>
      </c>
      <c r="V3418" s="12">
        <f>IF(ISNUMBER(Incoming_Data[[#This Row],[Confirmed Day]]),1,0)</f>
        <v>0</v>
      </c>
    </row>
    <row r="3419" spans="2:22" x14ac:dyDescent="0.25">
      <c r="B3419" s="37" t="s">
        <v>12726</v>
      </c>
      <c r="C3419" s="37" t="s">
        <v>12727</v>
      </c>
      <c r="D3419" s="37" t="s">
        <v>12727</v>
      </c>
      <c r="E3419" s="37" t="s">
        <v>13516</v>
      </c>
      <c r="F3419" s="37" t="s">
        <v>12995</v>
      </c>
      <c r="G3419" s="36">
        <v>41382</v>
      </c>
      <c r="H3419" s="36">
        <v>41382</v>
      </c>
      <c r="I3419" s="12">
        <v>1</v>
      </c>
      <c r="J3419" s="12">
        <v>3</v>
      </c>
      <c r="K3419" s="12">
        <v>3</v>
      </c>
      <c r="L3419" s="37" t="s">
        <v>10596</v>
      </c>
      <c r="M3419" s="37" t="str">
        <f>VLOOKUP(LEFT(Incoming_Data[[#This Row],[Object ID]],1),Lookup[#All],2,FALSE)</f>
        <v>Incident</v>
      </c>
      <c r="N3419" s="36" t="str">
        <f>IFERROR(VLOOKUP(Incoming_Data[[#This Row],[Object ID]],SP_Data[#All],2,FALSE),"")</f>
        <v/>
      </c>
      <c r="O3419" s="36" t="str">
        <f>IFERROR(VLOOKUP(Incoming_Data[[#This Row],[Object ID]],Finalized_Data[#All],2,FALSE),"")</f>
        <v/>
      </c>
      <c r="P34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19" s="6">
        <f>IFERROR(DATE(YEAR(Incoming_Data[[#This Row],[Incoming Day]]),MONTH(Incoming_Data[[#This Row],[Incoming Day]]),1),"")</f>
        <v>41365</v>
      </c>
      <c r="R3419" s="3">
        <f>DATE(YEAR(Incoming_Data[[#This Row],[Incoming Day]]),1,1)</f>
        <v>41275</v>
      </c>
      <c r="S3419" s="6" t="str">
        <f>IFERROR(DATE(YEAR(Incoming_Data[[#This Row],[Completed Day]]),MONTH(Incoming_Data[[#This Row],[Completed Day]]),1),"")</f>
        <v/>
      </c>
      <c r="T3419" s="6" t="str">
        <f>IFERROR(DATE(YEAR(Incoming_Data[[#This Row],[Confirmed Day]]),MONTH(Incoming_Data[[#This Row],[Confirmed Day]]),1),"")</f>
        <v/>
      </c>
      <c r="U3419" s="12">
        <f>IF(ISNUMBER(Incoming_Data[[#This Row],[Completed Day]]),1,0)</f>
        <v>0</v>
      </c>
      <c r="V3419" s="12">
        <f>IF(ISNUMBER(Incoming_Data[[#This Row],[Confirmed Day]]),1,0)</f>
        <v>0</v>
      </c>
    </row>
    <row r="3420" spans="2:22" x14ac:dyDescent="0.25">
      <c r="B3420" s="37" t="s">
        <v>12726</v>
      </c>
      <c r="C3420" s="37" t="s">
        <v>12727</v>
      </c>
      <c r="D3420" s="37" t="s">
        <v>12727</v>
      </c>
      <c r="E3420" s="37" t="s">
        <v>13517</v>
      </c>
      <c r="F3420" s="37" t="s">
        <v>10963</v>
      </c>
      <c r="G3420" s="36">
        <v>41382</v>
      </c>
      <c r="H3420" s="36">
        <v>41382</v>
      </c>
      <c r="I3420" s="12">
        <v>2</v>
      </c>
      <c r="J3420" s="12">
        <v>3</v>
      </c>
      <c r="K3420" s="12">
        <v>2</v>
      </c>
      <c r="L3420" s="37" t="s">
        <v>10596</v>
      </c>
      <c r="M3420" s="37" t="str">
        <f>VLOOKUP(LEFT(Incoming_Data[[#This Row],[Object ID]],1),Lookup[#All],2,FALSE)</f>
        <v>Incident</v>
      </c>
      <c r="N3420" s="36" t="str">
        <f>IFERROR(VLOOKUP(Incoming_Data[[#This Row],[Object ID]],SP_Data[#All],2,FALSE),"")</f>
        <v/>
      </c>
      <c r="O3420" s="36" t="str">
        <f>IFERROR(VLOOKUP(Incoming_Data[[#This Row],[Object ID]],Finalized_Data[#All],2,FALSE),"")</f>
        <v/>
      </c>
      <c r="P34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0" s="6">
        <f>IFERROR(DATE(YEAR(Incoming_Data[[#This Row],[Incoming Day]]),MONTH(Incoming_Data[[#This Row],[Incoming Day]]),1),"")</f>
        <v>41365</v>
      </c>
      <c r="R3420" s="3">
        <f>DATE(YEAR(Incoming_Data[[#This Row],[Incoming Day]]),1,1)</f>
        <v>41275</v>
      </c>
      <c r="S3420" s="6" t="str">
        <f>IFERROR(DATE(YEAR(Incoming_Data[[#This Row],[Completed Day]]),MONTH(Incoming_Data[[#This Row],[Completed Day]]),1),"")</f>
        <v/>
      </c>
      <c r="T3420" s="6" t="str">
        <f>IFERROR(DATE(YEAR(Incoming_Data[[#This Row],[Confirmed Day]]),MONTH(Incoming_Data[[#This Row],[Confirmed Day]]),1),"")</f>
        <v/>
      </c>
      <c r="U3420" s="12">
        <f>IF(ISNUMBER(Incoming_Data[[#This Row],[Completed Day]]),1,0)</f>
        <v>0</v>
      </c>
      <c r="V3420" s="12">
        <f>IF(ISNUMBER(Incoming_Data[[#This Row],[Confirmed Day]]),1,0)</f>
        <v>0</v>
      </c>
    </row>
    <row r="3421" spans="2:22" x14ac:dyDescent="0.25">
      <c r="B3421" s="37" t="s">
        <v>12726</v>
      </c>
      <c r="C3421" s="37" t="s">
        <v>12727</v>
      </c>
      <c r="D3421" s="37" t="s">
        <v>12727</v>
      </c>
      <c r="E3421" s="37" t="s">
        <v>13518</v>
      </c>
      <c r="F3421" s="37" t="s">
        <v>12996</v>
      </c>
      <c r="G3421" s="36">
        <v>41383</v>
      </c>
      <c r="H3421" s="36">
        <v>41382</v>
      </c>
      <c r="I3421" s="12">
        <v>2</v>
      </c>
      <c r="J3421" s="12">
        <v>3</v>
      </c>
      <c r="K3421" s="12">
        <v>3</v>
      </c>
      <c r="L3421" s="37" t="s">
        <v>10596</v>
      </c>
      <c r="M3421" s="37" t="str">
        <f>VLOOKUP(LEFT(Incoming_Data[[#This Row],[Object ID]],1),Lookup[#All],2,FALSE)</f>
        <v>Incident</v>
      </c>
      <c r="N3421" s="36" t="str">
        <f>IFERROR(VLOOKUP(Incoming_Data[[#This Row],[Object ID]],SP_Data[#All],2,FALSE),"")</f>
        <v/>
      </c>
      <c r="O3421" s="36" t="str">
        <f>IFERROR(VLOOKUP(Incoming_Data[[#This Row],[Object ID]],Finalized_Data[#All],2,FALSE),"")</f>
        <v/>
      </c>
      <c r="P34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1" s="6">
        <f>IFERROR(DATE(YEAR(Incoming_Data[[#This Row],[Incoming Day]]),MONTH(Incoming_Data[[#This Row],[Incoming Day]]),1),"")</f>
        <v>41365</v>
      </c>
      <c r="R3421" s="3">
        <f>DATE(YEAR(Incoming_Data[[#This Row],[Incoming Day]]),1,1)</f>
        <v>41275</v>
      </c>
      <c r="S3421" s="6" t="str">
        <f>IFERROR(DATE(YEAR(Incoming_Data[[#This Row],[Completed Day]]),MONTH(Incoming_Data[[#This Row],[Completed Day]]),1),"")</f>
        <v/>
      </c>
      <c r="T3421" s="6" t="str">
        <f>IFERROR(DATE(YEAR(Incoming_Data[[#This Row],[Confirmed Day]]),MONTH(Incoming_Data[[#This Row],[Confirmed Day]]),1),"")</f>
        <v/>
      </c>
      <c r="U3421" s="12">
        <f>IF(ISNUMBER(Incoming_Data[[#This Row],[Completed Day]]),1,0)</f>
        <v>0</v>
      </c>
      <c r="V3421" s="12">
        <f>IF(ISNUMBER(Incoming_Data[[#This Row],[Confirmed Day]]),1,0)</f>
        <v>0</v>
      </c>
    </row>
    <row r="3422" spans="2:22" x14ac:dyDescent="0.25">
      <c r="B3422" s="37" t="s">
        <v>12726</v>
      </c>
      <c r="C3422" s="37" t="s">
        <v>12727</v>
      </c>
      <c r="D3422" s="37" t="s">
        <v>12727</v>
      </c>
      <c r="E3422" s="37" t="s">
        <v>13519</v>
      </c>
      <c r="F3422" s="37" t="s">
        <v>12997</v>
      </c>
      <c r="G3422" s="36">
        <v>41383</v>
      </c>
      <c r="H3422" s="36">
        <v>41383</v>
      </c>
      <c r="I3422" s="12">
        <v>2</v>
      </c>
      <c r="J3422" s="12">
        <v>2</v>
      </c>
      <c r="K3422" s="12">
        <v>2</v>
      </c>
      <c r="L3422" s="37" t="s">
        <v>10596</v>
      </c>
      <c r="M3422" s="37" t="str">
        <f>VLOOKUP(LEFT(Incoming_Data[[#This Row],[Object ID]],1),Lookup[#All],2,FALSE)</f>
        <v>Incident</v>
      </c>
      <c r="N3422" s="36" t="str">
        <f>IFERROR(VLOOKUP(Incoming_Data[[#This Row],[Object ID]],SP_Data[#All],2,FALSE),"")</f>
        <v/>
      </c>
      <c r="O3422" s="36" t="str">
        <f>IFERROR(VLOOKUP(Incoming_Data[[#This Row],[Object ID]],Finalized_Data[#All],2,FALSE),"")</f>
        <v/>
      </c>
      <c r="P34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2" s="6">
        <f>IFERROR(DATE(YEAR(Incoming_Data[[#This Row],[Incoming Day]]),MONTH(Incoming_Data[[#This Row],[Incoming Day]]),1),"")</f>
        <v>41365</v>
      </c>
      <c r="R3422" s="3">
        <f>DATE(YEAR(Incoming_Data[[#This Row],[Incoming Day]]),1,1)</f>
        <v>41275</v>
      </c>
      <c r="S3422" s="6" t="str">
        <f>IFERROR(DATE(YEAR(Incoming_Data[[#This Row],[Completed Day]]),MONTH(Incoming_Data[[#This Row],[Completed Day]]),1),"")</f>
        <v/>
      </c>
      <c r="T3422" s="6" t="str">
        <f>IFERROR(DATE(YEAR(Incoming_Data[[#This Row],[Confirmed Day]]),MONTH(Incoming_Data[[#This Row],[Confirmed Day]]),1),"")</f>
        <v/>
      </c>
      <c r="U3422" s="12">
        <f>IF(ISNUMBER(Incoming_Data[[#This Row],[Completed Day]]),1,0)</f>
        <v>0</v>
      </c>
      <c r="V3422" s="12">
        <f>IF(ISNUMBER(Incoming_Data[[#This Row],[Confirmed Day]]),1,0)</f>
        <v>0</v>
      </c>
    </row>
    <row r="3423" spans="2:22" x14ac:dyDescent="0.25">
      <c r="B3423" s="37" t="s">
        <v>12726</v>
      </c>
      <c r="C3423" s="37" t="s">
        <v>12727</v>
      </c>
      <c r="D3423" s="37" t="s">
        <v>12727</v>
      </c>
      <c r="E3423" s="37" t="s">
        <v>13520</v>
      </c>
      <c r="F3423" s="37" t="s">
        <v>12998</v>
      </c>
      <c r="G3423" s="36">
        <v>41383</v>
      </c>
      <c r="H3423" s="36">
        <v>41383</v>
      </c>
      <c r="I3423" s="12">
        <v>2</v>
      </c>
      <c r="J3423" s="12">
        <v>3</v>
      </c>
      <c r="K3423" s="12">
        <v>3</v>
      </c>
      <c r="L3423" s="37" t="s">
        <v>10596</v>
      </c>
      <c r="M3423" s="37" t="str">
        <f>VLOOKUP(LEFT(Incoming_Data[[#This Row],[Object ID]],1),Lookup[#All],2,FALSE)</f>
        <v>Incident</v>
      </c>
      <c r="N3423" s="36" t="str">
        <f>IFERROR(VLOOKUP(Incoming_Data[[#This Row],[Object ID]],SP_Data[#All],2,FALSE),"")</f>
        <v/>
      </c>
      <c r="O3423" s="36" t="str">
        <f>IFERROR(VLOOKUP(Incoming_Data[[#This Row],[Object ID]],Finalized_Data[#All],2,FALSE),"")</f>
        <v/>
      </c>
      <c r="P34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3" s="6">
        <f>IFERROR(DATE(YEAR(Incoming_Data[[#This Row],[Incoming Day]]),MONTH(Incoming_Data[[#This Row],[Incoming Day]]),1),"")</f>
        <v>41365</v>
      </c>
      <c r="R3423" s="3">
        <f>DATE(YEAR(Incoming_Data[[#This Row],[Incoming Day]]),1,1)</f>
        <v>41275</v>
      </c>
      <c r="S3423" s="6" t="str">
        <f>IFERROR(DATE(YEAR(Incoming_Data[[#This Row],[Completed Day]]),MONTH(Incoming_Data[[#This Row],[Completed Day]]),1),"")</f>
        <v/>
      </c>
      <c r="T3423" s="6" t="str">
        <f>IFERROR(DATE(YEAR(Incoming_Data[[#This Row],[Confirmed Day]]),MONTH(Incoming_Data[[#This Row],[Confirmed Day]]),1),"")</f>
        <v/>
      </c>
      <c r="U3423" s="12">
        <f>IF(ISNUMBER(Incoming_Data[[#This Row],[Completed Day]]),1,0)</f>
        <v>0</v>
      </c>
      <c r="V3423" s="12">
        <f>IF(ISNUMBER(Incoming_Data[[#This Row],[Confirmed Day]]),1,0)</f>
        <v>0</v>
      </c>
    </row>
    <row r="3424" spans="2:22" x14ac:dyDescent="0.25">
      <c r="B3424" s="37" t="s">
        <v>12726</v>
      </c>
      <c r="C3424" s="37" t="s">
        <v>12727</v>
      </c>
      <c r="D3424" s="37" t="s">
        <v>12727</v>
      </c>
      <c r="E3424" s="37" t="s">
        <v>13521</v>
      </c>
      <c r="F3424" s="37" t="s">
        <v>12999</v>
      </c>
      <c r="G3424" s="36">
        <v>41383</v>
      </c>
      <c r="H3424" s="36">
        <v>41383</v>
      </c>
      <c r="I3424" s="12">
        <v>3</v>
      </c>
      <c r="J3424" s="12">
        <v>3</v>
      </c>
      <c r="K3424" s="12">
        <v>3</v>
      </c>
      <c r="L3424" s="37" t="s">
        <v>10596</v>
      </c>
      <c r="M3424" s="37" t="str">
        <f>VLOOKUP(LEFT(Incoming_Data[[#This Row],[Object ID]],1),Lookup[#All],2,FALSE)</f>
        <v>Incident</v>
      </c>
      <c r="N3424" s="36" t="str">
        <f>IFERROR(VLOOKUP(Incoming_Data[[#This Row],[Object ID]],SP_Data[#All],2,FALSE),"")</f>
        <v/>
      </c>
      <c r="O3424" s="36" t="str">
        <f>IFERROR(VLOOKUP(Incoming_Data[[#This Row],[Object ID]],Finalized_Data[#All],2,FALSE),"")</f>
        <v/>
      </c>
      <c r="P34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4" s="6">
        <f>IFERROR(DATE(YEAR(Incoming_Data[[#This Row],[Incoming Day]]),MONTH(Incoming_Data[[#This Row],[Incoming Day]]),1),"")</f>
        <v>41365</v>
      </c>
      <c r="R3424" s="3">
        <f>DATE(YEAR(Incoming_Data[[#This Row],[Incoming Day]]),1,1)</f>
        <v>41275</v>
      </c>
      <c r="S3424" s="6" t="str">
        <f>IFERROR(DATE(YEAR(Incoming_Data[[#This Row],[Completed Day]]),MONTH(Incoming_Data[[#This Row],[Completed Day]]),1),"")</f>
        <v/>
      </c>
      <c r="T3424" s="6" t="str">
        <f>IFERROR(DATE(YEAR(Incoming_Data[[#This Row],[Confirmed Day]]),MONTH(Incoming_Data[[#This Row],[Confirmed Day]]),1),"")</f>
        <v/>
      </c>
      <c r="U3424" s="12">
        <f>IF(ISNUMBER(Incoming_Data[[#This Row],[Completed Day]]),1,0)</f>
        <v>0</v>
      </c>
      <c r="V3424" s="12">
        <f>IF(ISNUMBER(Incoming_Data[[#This Row],[Confirmed Day]]),1,0)</f>
        <v>0</v>
      </c>
    </row>
    <row r="3425" spans="2:22" x14ac:dyDescent="0.25">
      <c r="B3425" s="37" t="s">
        <v>12726</v>
      </c>
      <c r="C3425" s="37" t="s">
        <v>12727</v>
      </c>
      <c r="D3425" s="37" t="s">
        <v>12727</v>
      </c>
      <c r="E3425" s="37" t="s">
        <v>13522</v>
      </c>
      <c r="F3425" s="37" t="s">
        <v>13000</v>
      </c>
      <c r="G3425" s="36">
        <v>41383</v>
      </c>
      <c r="H3425" s="36">
        <v>41383</v>
      </c>
      <c r="I3425" s="12">
        <v>1</v>
      </c>
      <c r="J3425" s="12">
        <v>3</v>
      </c>
      <c r="K3425" s="12">
        <v>3</v>
      </c>
      <c r="L3425" s="37" t="s">
        <v>10596</v>
      </c>
      <c r="M3425" s="37" t="str">
        <f>VLOOKUP(LEFT(Incoming_Data[[#This Row],[Object ID]],1),Lookup[#All],2,FALSE)</f>
        <v>Incident</v>
      </c>
      <c r="N3425" s="36" t="str">
        <f>IFERROR(VLOOKUP(Incoming_Data[[#This Row],[Object ID]],SP_Data[#All],2,FALSE),"")</f>
        <v/>
      </c>
      <c r="O3425" s="36" t="str">
        <f>IFERROR(VLOOKUP(Incoming_Data[[#This Row],[Object ID]],Finalized_Data[#All],2,FALSE),"")</f>
        <v/>
      </c>
      <c r="P34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5" s="6">
        <f>IFERROR(DATE(YEAR(Incoming_Data[[#This Row],[Incoming Day]]),MONTH(Incoming_Data[[#This Row],[Incoming Day]]),1),"")</f>
        <v>41365</v>
      </c>
      <c r="R3425" s="3">
        <f>DATE(YEAR(Incoming_Data[[#This Row],[Incoming Day]]),1,1)</f>
        <v>41275</v>
      </c>
      <c r="S3425" s="6" t="str">
        <f>IFERROR(DATE(YEAR(Incoming_Data[[#This Row],[Completed Day]]),MONTH(Incoming_Data[[#This Row],[Completed Day]]),1),"")</f>
        <v/>
      </c>
      <c r="T3425" s="6" t="str">
        <f>IFERROR(DATE(YEAR(Incoming_Data[[#This Row],[Confirmed Day]]),MONTH(Incoming_Data[[#This Row],[Confirmed Day]]),1),"")</f>
        <v/>
      </c>
      <c r="U3425" s="12">
        <f>IF(ISNUMBER(Incoming_Data[[#This Row],[Completed Day]]),1,0)</f>
        <v>0</v>
      </c>
      <c r="V3425" s="12">
        <f>IF(ISNUMBER(Incoming_Data[[#This Row],[Confirmed Day]]),1,0)</f>
        <v>0</v>
      </c>
    </row>
    <row r="3426" spans="2:22" x14ac:dyDescent="0.25">
      <c r="B3426" s="37" t="s">
        <v>12726</v>
      </c>
      <c r="C3426" s="37" t="s">
        <v>12727</v>
      </c>
      <c r="D3426" s="37" t="s">
        <v>12727</v>
      </c>
      <c r="E3426" s="37" t="s">
        <v>13523</v>
      </c>
      <c r="F3426" s="37" t="s">
        <v>13001</v>
      </c>
      <c r="G3426" s="36">
        <v>41383</v>
      </c>
      <c r="H3426" s="36">
        <v>41383</v>
      </c>
      <c r="I3426" s="12">
        <v>3</v>
      </c>
      <c r="J3426" s="12">
        <v>3</v>
      </c>
      <c r="K3426" s="12">
        <v>3</v>
      </c>
      <c r="L3426" s="37" t="s">
        <v>10596</v>
      </c>
      <c r="M3426" s="37" t="str">
        <f>VLOOKUP(LEFT(Incoming_Data[[#This Row],[Object ID]],1),Lookup[#All],2,FALSE)</f>
        <v>Incident</v>
      </c>
      <c r="N3426" s="36" t="str">
        <f>IFERROR(VLOOKUP(Incoming_Data[[#This Row],[Object ID]],SP_Data[#All],2,FALSE),"")</f>
        <v/>
      </c>
      <c r="O3426" s="36" t="str">
        <f>IFERROR(VLOOKUP(Incoming_Data[[#This Row],[Object ID]],Finalized_Data[#All],2,FALSE),"")</f>
        <v/>
      </c>
      <c r="P34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6" s="6">
        <f>IFERROR(DATE(YEAR(Incoming_Data[[#This Row],[Incoming Day]]),MONTH(Incoming_Data[[#This Row],[Incoming Day]]),1),"")</f>
        <v>41365</v>
      </c>
      <c r="R3426" s="3">
        <f>DATE(YEAR(Incoming_Data[[#This Row],[Incoming Day]]),1,1)</f>
        <v>41275</v>
      </c>
      <c r="S3426" s="6" t="str">
        <f>IFERROR(DATE(YEAR(Incoming_Data[[#This Row],[Completed Day]]),MONTH(Incoming_Data[[#This Row],[Completed Day]]),1),"")</f>
        <v/>
      </c>
      <c r="T3426" s="6" t="str">
        <f>IFERROR(DATE(YEAR(Incoming_Data[[#This Row],[Confirmed Day]]),MONTH(Incoming_Data[[#This Row],[Confirmed Day]]),1),"")</f>
        <v/>
      </c>
      <c r="U3426" s="12">
        <f>IF(ISNUMBER(Incoming_Data[[#This Row],[Completed Day]]),1,0)</f>
        <v>0</v>
      </c>
      <c r="V3426" s="12">
        <f>IF(ISNUMBER(Incoming_Data[[#This Row],[Confirmed Day]]),1,0)</f>
        <v>0</v>
      </c>
    </row>
    <row r="3427" spans="2:22" x14ac:dyDescent="0.25">
      <c r="B3427" s="37" t="s">
        <v>12726</v>
      </c>
      <c r="C3427" s="37" t="s">
        <v>12727</v>
      </c>
      <c r="D3427" s="37" t="s">
        <v>12727</v>
      </c>
      <c r="E3427" s="37" t="s">
        <v>13524</v>
      </c>
      <c r="F3427" s="37" t="s">
        <v>13002</v>
      </c>
      <c r="G3427" s="36">
        <v>41386</v>
      </c>
      <c r="H3427" s="36">
        <v>41386</v>
      </c>
      <c r="I3427" s="12">
        <v>3</v>
      </c>
      <c r="J3427" s="12">
        <v>3</v>
      </c>
      <c r="K3427" s="12">
        <v>3</v>
      </c>
      <c r="L3427" s="37" t="s">
        <v>10596</v>
      </c>
      <c r="M3427" s="37" t="str">
        <f>VLOOKUP(LEFT(Incoming_Data[[#This Row],[Object ID]],1),Lookup[#All],2,FALSE)</f>
        <v>Incident</v>
      </c>
      <c r="N3427" s="36" t="str">
        <f>IFERROR(VLOOKUP(Incoming_Data[[#This Row],[Object ID]],SP_Data[#All],2,FALSE),"")</f>
        <v/>
      </c>
      <c r="O3427" s="36" t="str">
        <f>IFERROR(VLOOKUP(Incoming_Data[[#This Row],[Object ID]],Finalized_Data[#All],2,FALSE),"")</f>
        <v/>
      </c>
      <c r="P34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7" s="6">
        <f>IFERROR(DATE(YEAR(Incoming_Data[[#This Row],[Incoming Day]]),MONTH(Incoming_Data[[#This Row],[Incoming Day]]),1),"")</f>
        <v>41365</v>
      </c>
      <c r="R3427" s="3">
        <f>DATE(YEAR(Incoming_Data[[#This Row],[Incoming Day]]),1,1)</f>
        <v>41275</v>
      </c>
      <c r="S3427" s="6" t="str">
        <f>IFERROR(DATE(YEAR(Incoming_Data[[#This Row],[Completed Day]]),MONTH(Incoming_Data[[#This Row],[Completed Day]]),1),"")</f>
        <v/>
      </c>
      <c r="T3427" s="6" t="str">
        <f>IFERROR(DATE(YEAR(Incoming_Data[[#This Row],[Confirmed Day]]),MONTH(Incoming_Data[[#This Row],[Confirmed Day]]),1),"")</f>
        <v/>
      </c>
      <c r="U3427" s="12">
        <f>IF(ISNUMBER(Incoming_Data[[#This Row],[Completed Day]]),1,0)</f>
        <v>0</v>
      </c>
      <c r="V3427" s="12">
        <f>IF(ISNUMBER(Incoming_Data[[#This Row],[Confirmed Day]]),1,0)</f>
        <v>0</v>
      </c>
    </row>
    <row r="3428" spans="2:22" x14ac:dyDescent="0.25">
      <c r="B3428" s="37" t="s">
        <v>12726</v>
      </c>
      <c r="C3428" s="37" t="s">
        <v>12727</v>
      </c>
      <c r="D3428" s="37" t="s">
        <v>12727</v>
      </c>
      <c r="E3428" s="37" t="s">
        <v>13525</v>
      </c>
      <c r="F3428" s="37" t="s">
        <v>13003</v>
      </c>
      <c r="G3428" s="36">
        <v>41386</v>
      </c>
      <c r="H3428" s="36">
        <v>41386</v>
      </c>
      <c r="I3428" s="12">
        <v>2</v>
      </c>
      <c r="J3428" s="12">
        <v>3</v>
      </c>
      <c r="K3428" s="12">
        <v>3</v>
      </c>
      <c r="L3428" s="37" t="s">
        <v>10596</v>
      </c>
      <c r="M3428" s="37" t="str">
        <f>VLOOKUP(LEFT(Incoming_Data[[#This Row],[Object ID]],1),Lookup[#All],2,FALSE)</f>
        <v>Incident</v>
      </c>
      <c r="N3428" s="36" t="str">
        <f>IFERROR(VLOOKUP(Incoming_Data[[#This Row],[Object ID]],SP_Data[#All],2,FALSE),"")</f>
        <v/>
      </c>
      <c r="O3428" s="36" t="str">
        <f>IFERROR(VLOOKUP(Incoming_Data[[#This Row],[Object ID]],Finalized_Data[#All],2,FALSE),"")</f>
        <v/>
      </c>
      <c r="P34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8" s="6">
        <f>IFERROR(DATE(YEAR(Incoming_Data[[#This Row],[Incoming Day]]),MONTH(Incoming_Data[[#This Row],[Incoming Day]]),1),"")</f>
        <v>41365</v>
      </c>
      <c r="R3428" s="3">
        <f>DATE(YEAR(Incoming_Data[[#This Row],[Incoming Day]]),1,1)</f>
        <v>41275</v>
      </c>
      <c r="S3428" s="6" t="str">
        <f>IFERROR(DATE(YEAR(Incoming_Data[[#This Row],[Completed Day]]),MONTH(Incoming_Data[[#This Row],[Completed Day]]),1),"")</f>
        <v/>
      </c>
      <c r="T3428" s="6" t="str">
        <f>IFERROR(DATE(YEAR(Incoming_Data[[#This Row],[Confirmed Day]]),MONTH(Incoming_Data[[#This Row],[Confirmed Day]]),1),"")</f>
        <v/>
      </c>
      <c r="U3428" s="12">
        <f>IF(ISNUMBER(Incoming_Data[[#This Row],[Completed Day]]),1,0)</f>
        <v>0</v>
      </c>
      <c r="V3428" s="12">
        <f>IF(ISNUMBER(Incoming_Data[[#This Row],[Confirmed Day]]),1,0)</f>
        <v>0</v>
      </c>
    </row>
    <row r="3429" spans="2:22" x14ac:dyDescent="0.25">
      <c r="B3429" s="37" t="s">
        <v>12726</v>
      </c>
      <c r="C3429" s="37" t="s">
        <v>12727</v>
      </c>
      <c r="D3429" s="37" t="s">
        <v>12727</v>
      </c>
      <c r="E3429" s="37" t="s">
        <v>13526</v>
      </c>
      <c r="F3429" s="37" t="s">
        <v>13004</v>
      </c>
      <c r="G3429" s="36">
        <v>41386</v>
      </c>
      <c r="H3429" s="36">
        <v>41386</v>
      </c>
      <c r="I3429" s="12">
        <v>2</v>
      </c>
      <c r="J3429" s="12">
        <v>3</v>
      </c>
      <c r="K3429" s="12">
        <v>3</v>
      </c>
      <c r="L3429" s="37" t="s">
        <v>10596</v>
      </c>
      <c r="M3429" s="37" t="str">
        <f>VLOOKUP(LEFT(Incoming_Data[[#This Row],[Object ID]],1),Lookup[#All],2,FALSE)</f>
        <v>Incident</v>
      </c>
      <c r="N3429" s="36" t="str">
        <f>IFERROR(VLOOKUP(Incoming_Data[[#This Row],[Object ID]],SP_Data[#All],2,FALSE),"")</f>
        <v/>
      </c>
      <c r="O3429" s="36" t="str">
        <f>IFERROR(VLOOKUP(Incoming_Data[[#This Row],[Object ID]],Finalized_Data[#All],2,FALSE),"")</f>
        <v/>
      </c>
      <c r="P34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29" s="6">
        <f>IFERROR(DATE(YEAR(Incoming_Data[[#This Row],[Incoming Day]]),MONTH(Incoming_Data[[#This Row],[Incoming Day]]),1),"")</f>
        <v>41365</v>
      </c>
      <c r="R3429" s="3">
        <f>DATE(YEAR(Incoming_Data[[#This Row],[Incoming Day]]),1,1)</f>
        <v>41275</v>
      </c>
      <c r="S3429" s="6" t="str">
        <f>IFERROR(DATE(YEAR(Incoming_Data[[#This Row],[Completed Day]]),MONTH(Incoming_Data[[#This Row],[Completed Day]]),1),"")</f>
        <v/>
      </c>
      <c r="T3429" s="6" t="str">
        <f>IFERROR(DATE(YEAR(Incoming_Data[[#This Row],[Confirmed Day]]),MONTH(Incoming_Data[[#This Row],[Confirmed Day]]),1),"")</f>
        <v/>
      </c>
      <c r="U3429" s="12">
        <f>IF(ISNUMBER(Incoming_Data[[#This Row],[Completed Day]]),1,0)</f>
        <v>0</v>
      </c>
      <c r="V3429" s="12">
        <f>IF(ISNUMBER(Incoming_Data[[#This Row],[Confirmed Day]]),1,0)</f>
        <v>0</v>
      </c>
    </row>
    <row r="3430" spans="2:22" x14ac:dyDescent="0.25">
      <c r="B3430" s="37" t="s">
        <v>12726</v>
      </c>
      <c r="C3430" s="37" t="s">
        <v>12727</v>
      </c>
      <c r="D3430" s="37" t="s">
        <v>12727</v>
      </c>
      <c r="E3430" s="37" t="s">
        <v>13527</v>
      </c>
      <c r="F3430" s="37" t="s">
        <v>13005</v>
      </c>
      <c r="G3430" s="36">
        <v>41386</v>
      </c>
      <c r="H3430" s="36">
        <v>41386</v>
      </c>
      <c r="I3430" s="12">
        <v>2</v>
      </c>
      <c r="J3430" s="12">
        <v>3</v>
      </c>
      <c r="K3430" s="12">
        <v>3</v>
      </c>
      <c r="L3430" s="37" t="s">
        <v>10596</v>
      </c>
      <c r="M3430" s="37" t="str">
        <f>VLOOKUP(LEFT(Incoming_Data[[#This Row],[Object ID]],1),Lookup[#All],2,FALSE)</f>
        <v>Incident</v>
      </c>
      <c r="N3430" s="36" t="str">
        <f>IFERROR(VLOOKUP(Incoming_Data[[#This Row],[Object ID]],SP_Data[#All],2,FALSE),"")</f>
        <v/>
      </c>
      <c r="O3430" s="36" t="str">
        <f>IFERROR(VLOOKUP(Incoming_Data[[#This Row],[Object ID]],Finalized_Data[#All],2,FALSE),"")</f>
        <v/>
      </c>
      <c r="P34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0" s="6">
        <f>IFERROR(DATE(YEAR(Incoming_Data[[#This Row],[Incoming Day]]),MONTH(Incoming_Data[[#This Row],[Incoming Day]]),1),"")</f>
        <v>41365</v>
      </c>
      <c r="R3430" s="3">
        <f>DATE(YEAR(Incoming_Data[[#This Row],[Incoming Day]]),1,1)</f>
        <v>41275</v>
      </c>
      <c r="S3430" s="6" t="str">
        <f>IFERROR(DATE(YEAR(Incoming_Data[[#This Row],[Completed Day]]),MONTH(Incoming_Data[[#This Row],[Completed Day]]),1),"")</f>
        <v/>
      </c>
      <c r="T3430" s="6" t="str">
        <f>IFERROR(DATE(YEAR(Incoming_Data[[#This Row],[Confirmed Day]]),MONTH(Incoming_Data[[#This Row],[Confirmed Day]]),1),"")</f>
        <v/>
      </c>
      <c r="U3430" s="12">
        <f>IF(ISNUMBER(Incoming_Data[[#This Row],[Completed Day]]),1,0)</f>
        <v>0</v>
      </c>
      <c r="V3430" s="12">
        <f>IF(ISNUMBER(Incoming_Data[[#This Row],[Confirmed Day]]),1,0)</f>
        <v>0</v>
      </c>
    </row>
    <row r="3431" spans="2:22" x14ac:dyDescent="0.25">
      <c r="B3431" s="37" t="s">
        <v>12726</v>
      </c>
      <c r="C3431" s="37" t="s">
        <v>12727</v>
      </c>
      <c r="D3431" s="37" t="s">
        <v>12727</v>
      </c>
      <c r="E3431" s="37" t="s">
        <v>13528</v>
      </c>
      <c r="F3431" s="37" t="s">
        <v>13006</v>
      </c>
      <c r="G3431" s="36">
        <v>41386</v>
      </c>
      <c r="H3431" s="36">
        <v>41386</v>
      </c>
      <c r="I3431" s="12">
        <v>3</v>
      </c>
      <c r="J3431" s="12">
        <v>3</v>
      </c>
      <c r="K3431" s="12">
        <v>3</v>
      </c>
      <c r="L3431" s="37" t="s">
        <v>10596</v>
      </c>
      <c r="M3431" s="37" t="str">
        <f>VLOOKUP(LEFT(Incoming_Data[[#This Row],[Object ID]],1),Lookup[#All],2,FALSE)</f>
        <v>Incident</v>
      </c>
      <c r="N3431" s="36" t="str">
        <f>IFERROR(VLOOKUP(Incoming_Data[[#This Row],[Object ID]],SP_Data[#All],2,FALSE),"")</f>
        <v/>
      </c>
      <c r="O3431" s="36" t="str">
        <f>IFERROR(VLOOKUP(Incoming_Data[[#This Row],[Object ID]],Finalized_Data[#All],2,FALSE),"")</f>
        <v/>
      </c>
      <c r="P34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1" s="6">
        <f>IFERROR(DATE(YEAR(Incoming_Data[[#This Row],[Incoming Day]]),MONTH(Incoming_Data[[#This Row],[Incoming Day]]),1),"")</f>
        <v>41365</v>
      </c>
      <c r="R3431" s="3">
        <f>DATE(YEAR(Incoming_Data[[#This Row],[Incoming Day]]),1,1)</f>
        <v>41275</v>
      </c>
      <c r="S3431" s="6" t="str">
        <f>IFERROR(DATE(YEAR(Incoming_Data[[#This Row],[Completed Day]]),MONTH(Incoming_Data[[#This Row],[Completed Day]]),1),"")</f>
        <v/>
      </c>
      <c r="T3431" s="6" t="str">
        <f>IFERROR(DATE(YEAR(Incoming_Data[[#This Row],[Confirmed Day]]),MONTH(Incoming_Data[[#This Row],[Confirmed Day]]),1),"")</f>
        <v/>
      </c>
      <c r="U3431" s="12">
        <f>IF(ISNUMBER(Incoming_Data[[#This Row],[Completed Day]]),1,0)</f>
        <v>0</v>
      </c>
      <c r="V3431" s="12">
        <f>IF(ISNUMBER(Incoming_Data[[#This Row],[Confirmed Day]]),1,0)</f>
        <v>0</v>
      </c>
    </row>
    <row r="3432" spans="2:22" x14ac:dyDescent="0.25">
      <c r="B3432" s="37" t="s">
        <v>12726</v>
      </c>
      <c r="C3432" s="37" t="s">
        <v>12727</v>
      </c>
      <c r="D3432" s="37" t="s">
        <v>12727</v>
      </c>
      <c r="E3432" s="37" t="s">
        <v>13529</v>
      </c>
      <c r="F3432" s="37" t="s">
        <v>13007</v>
      </c>
      <c r="G3432" s="36">
        <v>41386</v>
      </c>
      <c r="H3432" s="36">
        <v>41386</v>
      </c>
      <c r="I3432" s="12">
        <v>2</v>
      </c>
      <c r="J3432" s="12">
        <v>2</v>
      </c>
      <c r="K3432" s="12">
        <v>2</v>
      </c>
      <c r="L3432" s="37" t="s">
        <v>10596</v>
      </c>
      <c r="M3432" s="37" t="str">
        <f>VLOOKUP(LEFT(Incoming_Data[[#This Row],[Object ID]],1),Lookup[#All],2,FALSE)</f>
        <v>Incident</v>
      </c>
      <c r="N3432" s="36" t="str">
        <f>IFERROR(VLOOKUP(Incoming_Data[[#This Row],[Object ID]],SP_Data[#All],2,FALSE),"")</f>
        <v/>
      </c>
      <c r="O3432" s="36" t="str">
        <f>IFERROR(VLOOKUP(Incoming_Data[[#This Row],[Object ID]],Finalized_Data[#All],2,FALSE),"")</f>
        <v/>
      </c>
      <c r="P34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2" s="6">
        <f>IFERROR(DATE(YEAR(Incoming_Data[[#This Row],[Incoming Day]]),MONTH(Incoming_Data[[#This Row],[Incoming Day]]),1),"")</f>
        <v>41365</v>
      </c>
      <c r="R3432" s="3">
        <f>DATE(YEAR(Incoming_Data[[#This Row],[Incoming Day]]),1,1)</f>
        <v>41275</v>
      </c>
      <c r="S3432" s="6" t="str">
        <f>IFERROR(DATE(YEAR(Incoming_Data[[#This Row],[Completed Day]]),MONTH(Incoming_Data[[#This Row],[Completed Day]]),1),"")</f>
        <v/>
      </c>
      <c r="T3432" s="6" t="str">
        <f>IFERROR(DATE(YEAR(Incoming_Data[[#This Row],[Confirmed Day]]),MONTH(Incoming_Data[[#This Row],[Confirmed Day]]),1),"")</f>
        <v/>
      </c>
      <c r="U3432" s="12">
        <f>IF(ISNUMBER(Incoming_Data[[#This Row],[Completed Day]]),1,0)</f>
        <v>0</v>
      </c>
      <c r="V3432" s="12">
        <f>IF(ISNUMBER(Incoming_Data[[#This Row],[Confirmed Day]]),1,0)</f>
        <v>0</v>
      </c>
    </row>
    <row r="3433" spans="2:22" x14ac:dyDescent="0.25">
      <c r="B3433" s="37" t="s">
        <v>12726</v>
      </c>
      <c r="C3433" s="37" t="s">
        <v>12727</v>
      </c>
      <c r="D3433" s="37" t="s">
        <v>12727</v>
      </c>
      <c r="E3433" s="37" t="s">
        <v>13530</v>
      </c>
      <c r="F3433" s="37" t="s">
        <v>13008</v>
      </c>
      <c r="G3433" s="36">
        <v>41386</v>
      </c>
      <c r="H3433" s="36">
        <v>41386</v>
      </c>
      <c r="I3433" s="12">
        <v>3</v>
      </c>
      <c r="J3433" s="12">
        <v>3</v>
      </c>
      <c r="K3433" s="12">
        <v>3</v>
      </c>
      <c r="L3433" s="37" t="s">
        <v>10596</v>
      </c>
      <c r="M3433" s="37" t="str">
        <f>VLOOKUP(LEFT(Incoming_Data[[#This Row],[Object ID]],1),Lookup[#All],2,FALSE)</f>
        <v>Incident</v>
      </c>
      <c r="N3433" s="36" t="str">
        <f>IFERROR(VLOOKUP(Incoming_Data[[#This Row],[Object ID]],SP_Data[#All],2,FALSE),"")</f>
        <v/>
      </c>
      <c r="O3433" s="36" t="str">
        <f>IFERROR(VLOOKUP(Incoming_Data[[#This Row],[Object ID]],Finalized_Data[#All],2,FALSE),"")</f>
        <v/>
      </c>
      <c r="P34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3" s="6">
        <f>IFERROR(DATE(YEAR(Incoming_Data[[#This Row],[Incoming Day]]),MONTH(Incoming_Data[[#This Row],[Incoming Day]]),1),"")</f>
        <v>41365</v>
      </c>
      <c r="R3433" s="3">
        <f>DATE(YEAR(Incoming_Data[[#This Row],[Incoming Day]]),1,1)</f>
        <v>41275</v>
      </c>
      <c r="S3433" s="6" t="str">
        <f>IFERROR(DATE(YEAR(Incoming_Data[[#This Row],[Completed Day]]),MONTH(Incoming_Data[[#This Row],[Completed Day]]),1),"")</f>
        <v/>
      </c>
      <c r="T3433" s="6" t="str">
        <f>IFERROR(DATE(YEAR(Incoming_Data[[#This Row],[Confirmed Day]]),MONTH(Incoming_Data[[#This Row],[Confirmed Day]]),1),"")</f>
        <v/>
      </c>
      <c r="U3433" s="12">
        <f>IF(ISNUMBER(Incoming_Data[[#This Row],[Completed Day]]),1,0)</f>
        <v>0</v>
      </c>
      <c r="V3433" s="12">
        <f>IF(ISNUMBER(Incoming_Data[[#This Row],[Confirmed Day]]),1,0)</f>
        <v>0</v>
      </c>
    </row>
    <row r="3434" spans="2:22" x14ac:dyDescent="0.25">
      <c r="B3434" s="37" t="s">
        <v>12726</v>
      </c>
      <c r="C3434" s="37" t="s">
        <v>12727</v>
      </c>
      <c r="D3434" s="37" t="s">
        <v>12727</v>
      </c>
      <c r="E3434" s="37" t="s">
        <v>13531</v>
      </c>
      <c r="F3434" s="37" t="s">
        <v>13009</v>
      </c>
      <c r="G3434" s="36">
        <v>41386</v>
      </c>
      <c r="H3434" s="36">
        <v>41386</v>
      </c>
      <c r="I3434" s="12">
        <v>3</v>
      </c>
      <c r="J3434" s="12">
        <v>3</v>
      </c>
      <c r="K3434" s="12">
        <v>3</v>
      </c>
      <c r="L3434" s="37" t="s">
        <v>10596</v>
      </c>
      <c r="M3434" s="37" t="str">
        <f>VLOOKUP(LEFT(Incoming_Data[[#This Row],[Object ID]],1),Lookup[#All],2,FALSE)</f>
        <v>Incident</v>
      </c>
      <c r="N3434" s="36" t="str">
        <f>IFERROR(VLOOKUP(Incoming_Data[[#This Row],[Object ID]],SP_Data[#All],2,FALSE),"")</f>
        <v/>
      </c>
      <c r="O3434" s="36" t="str">
        <f>IFERROR(VLOOKUP(Incoming_Data[[#This Row],[Object ID]],Finalized_Data[#All],2,FALSE),"")</f>
        <v/>
      </c>
      <c r="P34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4" s="6">
        <f>IFERROR(DATE(YEAR(Incoming_Data[[#This Row],[Incoming Day]]),MONTH(Incoming_Data[[#This Row],[Incoming Day]]),1),"")</f>
        <v>41365</v>
      </c>
      <c r="R3434" s="3">
        <f>DATE(YEAR(Incoming_Data[[#This Row],[Incoming Day]]),1,1)</f>
        <v>41275</v>
      </c>
      <c r="S3434" s="6" t="str">
        <f>IFERROR(DATE(YEAR(Incoming_Data[[#This Row],[Completed Day]]),MONTH(Incoming_Data[[#This Row],[Completed Day]]),1),"")</f>
        <v/>
      </c>
      <c r="T3434" s="6" t="str">
        <f>IFERROR(DATE(YEAR(Incoming_Data[[#This Row],[Confirmed Day]]),MONTH(Incoming_Data[[#This Row],[Confirmed Day]]),1),"")</f>
        <v/>
      </c>
      <c r="U3434" s="12">
        <f>IF(ISNUMBER(Incoming_Data[[#This Row],[Completed Day]]),1,0)</f>
        <v>0</v>
      </c>
      <c r="V3434" s="12">
        <f>IF(ISNUMBER(Incoming_Data[[#This Row],[Confirmed Day]]),1,0)</f>
        <v>0</v>
      </c>
    </row>
    <row r="3435" spans="2:22" x14ac:dyDescent="0.25">
      <c r="B3435" s="37" t="s">
        <v>12726</v>
      </c>
      <c r="C3435" s="37" t="s">
        <v>12727</v>
      </c>
      <c r="D3435" s="37" t="s">
        <v>12727</v>
      </c>
      <c r="E3435" s="37" t="s">
        <v>13532</v>
      </c>
      <c r="F3435" s="37" t="s">
        <v>13010</v>
      </c>
      <c r="G3435" s="36">
        <v>41386</v>
      </c>
      <c r="H3435" s="36">
        <v>41386</v>
      </c>
      <c r="I3435" s="12">
        <v>1</v>
      </c>
      <c r="J3435" s="12">
        <v>3</v>
      </c>
      <c r="K3435" s="12">
        <v>3</v>
      </c>
      <c r="L3435" s="37" t="s">
        <v>10596</v>
      </c>
      <c r="M3435" s="37" t="str">
        <f>VLOOKUP(LEFT(Incoming_Data[[#This Row],[Object ID]],1),Lookup[#All],2,FALSE)</f>
        <v>Incident</v>
      </c>
      <c r="N3435" s="36" t="str">
        <f>IFERROR(VLOOKUP(Incoming_Data[[#This Row],[Object ID]],SP_Data[#All],2,FALSE),"")</f>
        <v/>
      </c>
      <c r="O3435" s="36" t="str">
        <f>IFERROR(VLOOKUP(Incoming_Data[[#This Row],[Object ID]],Finalized_Data[#All],2,FALSE),"")</f>
        <v/>
      </c>
      <c r="P34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5" s="6">
        <f>IFERROR(DATE(YEAR(Incoming_Data[[#This Row],[Incoming Day]]),MONTH(Incoming_Data[[#This Row],[Incoming Day]]),1),"")</f>
        <v>41365</v>
      </c>
      <c r="R3435" s="3">
        <f>DATE(YEAR(Incoming_Data[[#This Row],[Incoming Day]]),1,1)</f>
        <v>41275</v>
      </c>
      <c r="S3435" s="6" t="str">
        <f>IFERROR(DATE(YEAR(Incoming_Data[[#This Row],[Completed Day]]),MONTH(Incoming_Data[[#This Row],[Completed Day]]),1),"")</f>
        <v/>
      </c>
      <c r="T3435" s="6" t="str">
        <f>IFERROR(DATE(YEAR(Incoming_Data[[#This Row],[Confirmed Day]]),MONTH(Incoming_Data[[#This Row],[Confirmed Day]]),1),"")</f>
        <v/>
      </c>
      <c r="U3435" s="12">
        <f>IF(ISNUMBER(Incoming_Data[[#This Row],[Completed Day]]),1,0)</f>
        <v>0</v>
      </c>
      <c r="V3435" s="12">
        <f>IF(ISNUMBER(Incoming_Data[[#This Row],[Confirmed Day]]),1,0)</f>
        <v>0</v>
      </c>
    </row>
    <row r="3436" spans="2:22" x14ac:dyDescent="0.25">
      <c r="B3436" s="37" t="s">
        <v>12726</v>
      </c>
      <c r="C3436" s="37" t="s">
        <v>12727</v>
      </c>
      <c r="D3436" s="37" t="s">
        <v>12727</v>
      </c>
      <c r="E3436" s="37" t="s">
        <v>13533</v>
      </c>
      <c r="F3436" s="37" t="s">
        <v>13011</v>
      </c>
      <c r="G3436" s="36">
        <v>41386</v>
      </c>
      <c r="H3436" s="36">
        <v>41386</v>
      </c>
      <c r="I3436" s="12">
        <v>1</v>
      </c>
      <c r="J3436" s="12">
        <v>3</v>
      </c>
      <c r="K3436" s="12">
        <v>2</v>
      </c>
      <c r="L3436" s="37" t="s">
        <v>10596</v>
      </c>
      <c r="M3436" s="37" t="str">
        <f>VLOOKUP(LEFT(Incoming_Data[[#This Row],[Object ID]],1),Lookup[#All],2,FALSE)</f>
        <v>Incident</v>
      </c>
      <c r="N3436" s="36" t="str">
        <f>IFERROR(VLOOKUP(Incoming_Data[[#This Row],[Object ID]],SP_Data[#All],2,FALSE),"")</f>
        <v/>
      </c>
      <c r="O3436" s="36" t="str">
        <f>IFERROR(VLOOKUP(Incoming_Data[[#This Row],[Object ID]],Finalized_Data[#All],2,FALSE),"")</f>
        <v/>
      </c>
      <c r="P34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6" s="6">
        <f>IFERROR(DATE(YEAR(Incoming_Data[[#This Row],[Incoming Day]]),MONTH(Incoming_Data[[#This Row],[Incoming Day]]),1),"")</f>
        <v>41365</v>
      </c>
      <c r="R3436" s="3">
        <f>DATE(YEAR(Incoming_Data[[#This Row],[Incoming Day]]),1,1)</f>
        <v>41275</v>
      </c>
      <c r="S3436" s="6" t="str">
        <f>IFERROR(DATE(YEAR(Incoming_Data[[#This Row],[Completed Day]]),MONTH(Incoming_Data[[#This Row],[Completed Day]]),1),"")</f>
        <v/>
      </c>
      <c r="T3436" s="6" t="str">
        <f>IFERROR(DATE(YEAR(Incoming_Data[[#This Row],[Confirmed Day]]),MONTH(Incoming_Data[[#This Row],[Confirmed Day]]),1),"")</f>
        <v/>
      </c>
      <c r="U3436" s="12">
        <f>IF(ISNUMBER(Incoming_Data[[#This Row],[Completed Day]]),1,0)</f>
        <v>0</v>
      </c>
      <c r="V3436" s="12">
        <f>IF(ISNUMBER(Incoming_Data[[#This Row],[Confirmed Day]]),1,0)</f>
        <v>0</v>
      </c>
    </row>
    <row r="3437" spans="2:22" x14ac:dyDescent="0.25">
      <c r="B3437" s="37" t="s">
        <v>12726</v>
      </c>
      <c r="C3437" s="37" t="s">
        <v>12727</v>
      </c>
      <c r="D3437" s="37" t="s">
        <v>12727</v>
      </c>
      <c r="E3437" s="37" t="s">
        <v>13534</v>
      </c>
      <c r="F3437" s="37" t="s">
        <v>13012</v>
      </c>
      <c r="G3437" s="36">
        <v>41387</v>
      </c>
      <c r="H3437" s="36">
        <v>41387</v>
      </c>
      <c r="I3437" s="12">
        <v>2</v>
      </c>
      <c r="J3437" s="12">
        <v>3</v>
      </c>
      <c r="K3437" s="12">
        <v>3</v>
      </c>
      <c r="L3437" s="37" t="s">
        <v>10596</v>
      </c>
      <c r="M3437" s="37" t="str">
        <f>VLOOKUP(LEFT(Incoming_Data[[#This Row],[Object ID]],1),Lookup[#All],2,FALSE)</f>
        <v>Incident</v>
      </c>
      <c r="N3437" s="36" t="str">
        <f>IFERROR(VLOOKUP(Incoming_Data[[#This Row],[Object ID]],SP_Data[#All],2,FALSE),"")</f>
        <v/>
      </c>
      <c r="O3437" s="36" t="str">
        <f>IFERROR(VLOOKUP(Incoming_Data[[#This Row],[Object ID]],Finalized_Data[#All],2,FALSE),"")</f>
        <v/>
      </c>
      <c r="P34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7" s="6">
        <f>IFERROR(DATE(YEAR(Incoming_Data[[#This Row],[Incoming Day]]),MONTH(Incoming_Data[[#This Row],[Incoming Day]]),1),"")</f>
        <v>41365</v>
      </c>
      <c r="R3437" s="3">
        <f>DATE(YEAR(Incoming_Data[[#This Row],[Incoming Day]]),1,1)</f>
        <v>41275</v>
      </c>
      <c r="S3437" s="6" t="str">
        <f>IFERROR(DATE(YEAR(Incoming_Data[[#This Row],[Completed Day]]),MONTH(Incoming_Data[[#This Row],[Completed Day]]),1),"")</f>
        <v/>
      </c>
      <c r="T3437" s="6" t="str">
        <f>IFERROR(DATE(YEAR(Incoming_Data[[#This Row],[Confirmed Day]]),MONTH(Incoming_Data[[#This Row],[Confirmed Day]]),1),"")</f>
        <v/>
      </c>
      <c r="U3437" s="12">
        <f>IF(ISNUMBER(Incoming_Data[[#This Row],[Completed Day]]),1,0)</f>
        <v>0</v>
      </c>
      <c r="V3437" s="12">
        <f>IF(ISNUMBER(Incoming_Data[[#This Row],[Confirmed Day]]),1,0)</f>
        <v>0</v>
      </c>
    </row>
    <row r="3438" spans="2:22" x14ac:dyDescent="0.25">
      <c r="B3438" s="37" t="s">
        <v>12726</v>
      </c>
      <c r="C3438" s="37" t="s">
        <v>12727</v>
      </c>
      <c r="D3438" s="37" t="s">
        <v>12727</v>
      </c>
      <c r="E3438" s="37" t="s">
        <v>13535</v>
      </c>
      <c r="F3438" s="37" t="s">
        <v>13013</v>
      </c>
      <c r="G3438" s="36">
        <v>41387</v>
      </c>
      <c r="H3438" s="36">
        <v>41387</v>
      </c>
      <c r="I3438" s="12">
        <v>3</v>
      </c>
      <c r="J3438" s="12">
        <v>3</v>
      </c>
      <c r="K3438" s="12">
        <v>3</v>
      </c>
      <c r="L3438" s="37" t="s">
        <v>10596</v>
      </c>
      <c r="M3438" s="37" t="str">
        <f>VLOOKUP(LEFT(Incoming_Data[[#This Row],[Object ID]],1),Lookup[#All],2,FALSE)</f>
        <v>Incident</v>
      </c>
      <c r="N3438" s="36" t="str">
        <f>IFERROR(VLOOKUP(Incoming_Data[[#This Row],[Object ID]],SP_Data[#All],2,FALSE),"")</f>
        <v/>
      </c>
      <c r="O3438" s="36" t="str">
        <f>IFERROR(VLOOKUP(Incoming_Data[[#This Row],[Object ID]],Finalized_Data[#All],2,FALSE),"")</f>
        <v/>
      </c>
      <c r="P34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8" s="6">
        <f>IFERROR(DATE(YEAR(Incoming_Data[[#This Row],[Incoming Day]]),MONTH(Incoming_Data[[#This Row],[Incoming Day]]),1),"")</f>
        <v>41365</v>
      </c>
      <c r="R3438" s="3">
        <f>DATE(YEAR(Incoming_Data[[#This Row],[Incoming Day]]),1,1)</f>
        <v>41275</v>
      </c>
      <c r="S3438" s="6" t="str">
        <f>IFERROR(DATE(YEAR(Incoming_Data[[#This Row],[Completed Day]]),MONTH(Incoming_Data[[#This Row],[Completed Day]]),1),"")</f>
        <v/>
      </c>
      <c r="T3438" s="6" t="str">
        <f>IFERROR(DATE(YEAR(Incoming_Data[[#This Row],[Confirmed Day]]),MONTH(Incoming_Data[[#This Row],[Confirmed Day]]),1),"")</f>
        <v/>
      </c>
      <c r="U3438" s="12">
        <f>IF(ISNUMBER(Incoming_Data[[#This Row],[Completed Day]]),1,0)</f>
        <v>0</v>
      </c>
      <c r="V3438" s="12">
        <f>IF(ISNUMBER(Incoming_Data[[#This Row],[Confirmed Day]]),1,0)</f>
        <v>0</v>
      </c>
    </row>
    <row r="3439" spans="2:22" x14ac:dyDescent="0.25">
      <c r="B3439" s="37" t="s">
        <v>12726</v>
      </c>
      <c r="C3439" s="37" t="s">
        <v>12727</v>
      </c>
      <c r="D3439" s="37" t="s">
        <v>12727</v>
      </c>
      <c r="E3439" s="37" t="s">
        <v>13536</v>
      </c>
      <c r="F3439" s="37" t="s">
        <v>13014</v>
      </c>
      <c r="G3439" s="36">
        <v>41387</v>
      </c>
      <c r="H3439" s="36">
        <v>41387</v>
      </c>
      <c r="I3439" s="12">
        <v>3</v>
      </c>
      <c r="J3439" s="12">
        <v>3</v>
      </c>
      <c r="K3439" s="12">
        <v>3</v>
      </c>
      <c r="L3439" s="37" t="s">
        <v>10596</v>
      </c>
      <c r="M3439" s="37" t="str">
        <f>VLOOKUP(LEFT(Incoming_Data[[#This Row],[Object ID]],1),Lookup[#All],2,FALSE)</f>
        <v>Incident</v>
      </c>
      <c r="N3439" s="36" t="str">
        <f>IFERROR(VLOOKUP(Incoming_Data[[#This Row],[Object ID]],SP_Data[#All],2,FALSE),"")</f>
        <v/>
      </c>
      <c r="O3439" s="36" t="str">
        <f>IFERROR(VLOOKUP(Incoming_Data[[#This Row],[Object ID]],Finalized_Data[#All],2,FALSE),"")</f>
        <v/>
      </c>
      <c r="P34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39" s="6">
        <f>IFERROR(DATE(YEAR(Incoming_Data[[#This Row],[Incoming Day]]),MONTH(Incoming_Data[[#This Row],[Incoming Day]]),1),"")</f>
        <v>41365</v>
      </c>
      <c r="R3439" s="3">
        <f>DATE(YEAR(Incoming_Data[[#This Row],[Incoming Day]]),1,1)</f>
        <v>41275</v>
      </c>
      <c r="S3439" s="6" t="str">
        <f>IFERROR(DATE(YEAR(Incoming_Data[[#This Row],[Completed Day]]),MONTH(Incoming_Data[[#This Row],[Completed Day]]),1),"")</f>
        <v/>
      </c>
      <c r="T3439" s="6" t="str">
        <f>IFERROR(DATE(YEAR(Incoming_Data[[#This Row],[Confirmed Day]]),MONTH(Incoming_Data[[#This Row],[Confirmed Day]]),1),"")</f>
        <v/>
      </c>
      <c r="U3439" s="12">
        <f>IF(ISNUMBER(Incoming_Data[[#This Row],[Completed Day]]),1,0)</f>
        <v>0</v>
      </c>
      <c r="V3439" s="12">
        <f>IF(ISNUMBER(Incoming_Data[[#This Row],[Confirmed Day]]),1,0)</f>
        <v>0</v>
      </c>
    </row>
    <row r="3440" spans="2:22" x14ac:dyDescent="0.25">
      <c r="B3440" s="37" t="s">
        <v>12726</v>
      </c>
      <c r="C3440" s="37" t="s">
        <v>12727</v>
      </c>
      <c r="D3440" s="37" t="s">
        <v>12727</v>
      </c>
      <c r="E3440" s="37" t="s">
        <v>13537</v>
      </c>
      <c r="F3440" s="37" t="s">
        <v>13015</v>
      </c>
      <c r="G3440" s="36">
        <v>41387</v>
      </c>
      <c r="H3440" s="36">
        <v>41387</v>
      </c>
      <c r="I3440" s="12">
        <v>2</v>
      </c>
      <c r="J3440" s="12">
        <v>2</v>
      </c>
      <c r="K3440" s="12">
        <v>2</v>
      </c>
      <c r="L3440" s="37" t="s">
        <v>10596</v>
      </c>
      <c r="M3440" s="37" t="str">
        <f>VLOOKUP(LEFT(Incoming_Data[[#This Row],[Object ID]],1),Lookup[#All],2,FALSE)</f>
        <v>Incident</v>
      </c>
      <c r="N3440" s="36" t="str">
        <f>IFERROR(VLOOKUP(Incoming_Data[[#This Row],[Object ID]],SP_Data[#All],2,FALSE),"")</f>
        <v/>
      </c>
      <c r="O3440" s="36" t="str">
        <f>IFERROR(VLOOKUP(Incoming_Data[[#This Row],[Object ID]],Finalized_Data[#All],2,FALSE),"")</f>
        <v/>
      </c>
      <c r="P34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0" s="6">
        <f>IFERROR(DATE(YEAR(Incoming_Data[[#This Row],[Incoming Day]]),MONTH(Incoming_Data[[#This Row],[Incoming Day]]),1),"")</f>
        <v>41365</v>
      </c>
      <c r="R3440" s="3">
        <f>DATE(YEAR(Incoming_Data[[#This Row],[Incoming Day]]),1,1)</f>
        <v>41275</v>
      </c>
      <c r="S3440" s="6" t="str">
        <f>IFERROR(DATE(YEAR(Incoming_Data[[#This Row],[Completed Day]]),MONTH(Incoming_Data[[#This Row],[Completed Day]]),1),"")</f>
        <v/>
      </c>
      <c r="T3440" s="6" t="str">
        <f>IFERROR(DATE(YEAR(Incoming_Data[[#This Row],[Confirmed Day]]),MONTH(Incoming_Data[[#This Row],[Confirmed Day]]),1),"")</f>
        <v/>
      </c>
      <c r="U3440" s="12">
        <f>IF(ISNUMBER(Incoming_Data[[#This Row],[Completed Day]]),1,0)</f>
        <v>0</v>
      </c>
      <c r="V3440" s="12">
        <f>IF(ISNUMBER(Incoming_Data[[#This Row],[Confirmed Day]]),1,0)</f>
        <v>0</v>
      </c>
    </row>
    <row r="3441" spans="2:22" x14ac:dyDescent="0.25">
      <c r="B3441" s="37" t="s">
        <v>12726</v>
      </c>
      <c r="C3441" s="37" t="s">
        <v>12727</v>
      </c>
      <c r="D3441" s="37" t="s">
        <v>12727</v>
      </c>
      <c r="E3441" s="37" t="s">
        <v>13538</v>
      </c>
      <c r="F3441" s="37" t="s">
        <v>13016</v>
      </c>
      <c r="G3441" s="36">
        <v>41387</v>
      </c>
      <c r="H3441" s="36">
        <v>41387</v>
      </c>
      <c r="I3441" s="12">
        <v>1</v>
      </c>
      <c r="J3441" s="12">
        <v>3</v>
      </c>
      <c r="K3441" s="12">
        <v>2</v>
      </c>
      <c r="L3441" s="37" t="s">
        <v>10596</v>
      </c>
      <c r="M3441" s="37" t="str">
        <f>VLOOKUP(LEFT(Incoming_Data[[#This Row],[Object ID]],1),Lookup[#All],2,FALSE)</f>
        <v>Incident</v>
      </c>
      <c r="N3441" s="36" t="str">
        <f>IFERROR(VLOOKUP(Incoming_Data[[#This Row],[Object ID]],SP_Data[#All],2,FALSE),"")</f>
        <v/>
      </c>
      <c r="O3441" s="36" t="str">
        <f>IFERROR(VLOOKUP(Incoming_Data[[#This Row],[Object ID]],Finalized_Data[#All],2,FALSE),"")</f>
        <v/>
      </c>
      <c r="P34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1" s="6">
        <f>IFERROR(DATE(YEAR(Incoming_Data[[#This Row],[Incoming Day]]),MONTH(Incoming_Data[[#This Row],[Incoming Day]]),1),"")</f>
        <v>41365</v>
      </c>
      <c r="R3441" s="3">
        <f>DATE(YEAR(Incoming_Data[[#This Row],[Incoming Day]]),1,1)</f>
        <v>41275</v>
      </c>
      <c r="S3441" s="6" t="str">
        <f>IFERROR(DATE(YEAR(Incoming_Data[[#This Row],[Completed Day]]),MONTH(Incoming_Data[[#This Row],[Completed Day]]),1),"")</f>
        <v/>
      </c>
      <c r="T3441" s="6" t="str">
        <f>IFERROR(DATE(YEAR(Incoming_Data[[#This Row],[Confirmed Day]]),MONTH(Incoming_Data[[#This Row],[Confirmed Day]]),1),"")</f>
        <v/>
      </c>
      <c r="U3441" s="12">
        <f>IF(ISNUMBER(Incoming_Data[[#This Row],[Completed Day]]),1,0)</f>
        <v>0</v>
      </c>
      <c r="V3441" s="12">
        <f>IF(ISNUMBER(Incoming_Data[[#This Row],[Confirmed Day]]),1,0)</f>
        <v>0</v>
      </c>
    </row>
    <row r="3442" spans="2:22" x14ac:dyDescent="0.25">
      <c r="B3442" s="37" t="s">
        <v>12726</v>
      </c>
      <c r="C3442" s="37" t="s">
        <v>12727</v>
      </c>
      <c r="D3442" s="37" t="s">
        <v>12727</v>
      </c>
      <c r="E3442" s="37" t="s">
        <v>13539</v>
      </c>
      <c r="F3442" s="37" t="s">
        <v>13017</v>
      </c>
      <c r="G3442" s="36">
        <v>41360</v>
      </c>
      <c r="H3442" s="36">
        <v>41387</v>
      </c>
      <c r="I3442" s="12">
        <v>2</v>
      </c>
      <c r="J3442" s="12">
        <v>3</v>
      </c>
      <c r="K3442" s="12">
        <v>3</v>
      </c>
      <c r="L3442" s="37" t="s">
        <v>10596</v>
      </c>
      <c r="M3442" s="37" t="str">
        <f>VLOOKUP(LEFT(Incoming_Data[[#This Row],[Object ID]],1),Lookup[#All],2,FALSE)</f>
        <v>Incident</v>
      </c>
      <c r="N3442" s="36" t="str">
        <f>IFERROR(VLOOKUP(Incoming_Data[[#This Row],[Object ID]],SP_Data[#All],2,FALSE),"")</f>
        <v/>
      </c>
      <c r="O3442" s="36" t="str">
        <f>IFERROR(VLOOKUP(Incoming_Data[[#This Row],[Object ID]],Finalized_Data[#All],2,FALSE),"")</f>
        <v/>
      </c>
      <c r="P34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2" s="6">
        <f>IFERROR(DATE(YEAR(Incoming_Data[[#This Row],[Incoming Day]]),MONTH(Incoming_Data[[#This Row],[Incoming Day]]),1),"")</f>
        <v>41334</v>
      </c>
      <c r="R3442" s="3">
        <f>DATE(YEAR(Incoming_Data[[#This Row],[Incoming Day]]),1,1)</f>
        <v>41275</v>
      </c>
      <c r="S3442" s="6" t="str">
        <f>IFERROR(DATE(YEAR(Incoming_Data[[#This Row],[Completed Day]]),MONTH(Incoming_Data[[#This Row],[Completed Day]]),1),"")</f>
        <v/>
      </c>
      <c r="T3442" s="6" t="str">
        <f>IFERROR(DATE(YEAR(Incoming_Data[[#This Row],[Confirmed Day]]),MONTH(Incoming_Data[[#This Row],[Confirmed Day]]),1),"")</f>
        <v/>
      </c>
      <c r="U3442" s="12">
        <f>IF(ISNUMBER(Incoming_Data[[#This Row],[Completed Day]]),1,0)</f>
        <v>0</v>
      </c>
      <c r="V3442" s="12">
        <f>IF(ISNUMBER(Incoming_Data[[#This Row],[Confirmed Day]]),1,0)</f>
        <v>0</v>
      </c>
    </row>
    <row r="3443" spans="2:22" x14ac:dyDescent="0.25">
      <c r="B3443" s="37" t="s">
        <v>12726</v>
      </c>
      <c r="C3443" s="37" t="s">
        <v>12727</v>
      </c>
      <c r="D3443" s="37" t="s">
        <v>12727</v>
      </c>
      <c r="E3443" s="37" t="s">
        <v>13540</v>
      </c>
      <c r="F3443" s="37" t="s">
        <v>12922</v>
      </c>
      <c r="G3443" s="36">
        <v>41387</v>
      </c>
      <c r="H3443" s="36">
        <v>41387</v>
      </c>
      <c r="I3443" s="12">
        <v>3</v>
      </c>
      <c r="J3443" s="12" t="s">
        <v>10596</v>
      </c>
      <c r="K3443" s="12" t="s">
        <v>10596</v>
      </c>
      <c r="L3443" s="37" t="s">
        <v>10596</v>
      </c>
      <c r="M3443" s="37" t="str">
        <f>VLOOKUP(LEFT(Incoming_Data[[#This Row],[Object ID]],1),Lookup[#All],2,FALSE)</f>
        <v>Incident</v>
      </c>
      <c r="N3443" s="36" t="str">
        <f>IFERROR(VLOOKUP(Incoming_Data[[#This Row],[Object ID]],SP_Data[#All],2,FALSE),"")</f>
        <v/>
      </c>
      <c r="O3443" s="36" t="str">
        <f>IFERROR(VLOOKUP(Incoming_Data[[#This Row],[Object ID]],Finalized_Data[#All],2,FALSE),"")</f>
        <v/>
      </c>
      <c r="P34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3" s="6">
        <f>IFERROR(DATE(YEAR(Incoming_Data[[#This Row],[Incoming Day]]),MONTH(Incoming_Data[[#This Row],[Incoming Day]]),1),"")</f>
        <v>41365</v>
      </c>
      <c r="R3443" s="3">
        <f>DATE(YEAR(Incoming_Data[[#This Row],[Incoming Day]]),1,1)</f>
        <v>41275</v>
      </c>
      <c r="S3443" s="6" t="str">
        <f>IFERROR(DATE(YEAR(Incoming_Data[[#This Row],[Completed Day]]),MONTH(Incoming_Data[[#This Row],[Completed Day]]),1),"")</f>
        <v/>
      </c>
      <c r="T3443" s="6" t="str">
        <f>IFERROR(DATE(YEAR(Incoming_Data[[#This Row],[Confirmed Day]]),MONTH(Incoming_Data[[#This Row],[Confirmed Day]]),1),"")</f>
        <v/>
      </c>
      <c r="U3443" s="12">
        <f>IF(ISNUMBER(Incoming_Data[[#This Row],[Completed Day]]),1,0)</f>
        <v>0</v>
      </c>
      <c r="V3443" s="12">
        <f>IF(ISNUMBER(Incoming_Data[[#This Row],[Confirmed Day]]),1,0)</f>
        <v>0</v>
      </c>
    </row>
    <row r="3444" spans="2:22" x14ac:dyDescent="0.25">
      <c r="B3444" s="37" t="s">
        <v>12726</v>
      </c>
      <c r="C3444" s="37" t="s">
        <v>12727</v>
      </c>
      <c r="D3444" s="37" t="s">
        <v>12727</v>
      </c>
      <c r="E3444" s="37" t="s">
        <v>13541</v>
      </c>
      <c r="F3444" s="37" t="s">
        <v>13018</v>
      </c>
      <c r="G3444" s="36">
        <v>41387</v>
      </c>
      <c r="H3444" s="36">
        <v>41387</v>
      </c>
      <c r="I3444" s="12">
        <v>3</v>
      </c>
      <c r="J3444" s="12">
        <v>3</v>
      </c>
      <c r="K3444" s="12">
        <v>3</v>
      </c>
      <c r="L3444" s="37" t="s">
        <v>10596</v>
      </c>
      <c r="M3444" s="37" t="str">
        <f>VLOOKUP(LEFT(Incoming_Data[[#This Row],[Object ID]],1),Lookup[#All],2,FALSE)</f>
        <v>Incident</v>
      </c>
      <c r="N3444" s="36" t="str">
        <f>IFERROR(VLOOKUP(Incoming_Data[[#This Row],[Object ID]],SP_Data[#All],2,FALSE),"")</f>
        <v/>
      </c>
      <c r="O3444" s="36" t="str">
        <f>IFERROR(VLOOKUP(Incoming_Data[[#This Row],[Object ID]],Finalized_Data[#All],2,FALSE),"")</f>
        <v/>
      </c>
      <c r="P34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4" s="6">
        <f>IFERROR(DATE(YEAR(Incoming_Data[[#This Row],[Incoming Day]]),MONTH(Incoming_Data[[#This Row],[Incoming Day]]),1),"")</f>
        <v>41365</v>
      </c>
      <c r="R3444" s="3">
        <f>DATE(YEAR(Incoming_Data[[#This Row],[Incoming Day]]),1,1)</f>
        <v>41275</v>
      </c>
      <c r="S3444" s="6" t="str">
        <f>IFERROR(DATE(YEAR(Incoming_Data[[#This Row],[Completed Day]]),MONTH(Incoming_Data[[#This Row],[Completed Day]]),1),"")</f>
        <v/>
      </c>
      <c r="T3444" s="6" t="str">
        <f>IFERROR(DATE(YEAR(Incoming_Data[[#This Row],[Confirmed Day]]),MONTH(Incoming_Data[[#This Row],[Confirmed Day]]),1),"")</f>
        <v/>
      </c>
      <c r="U3444" s="12">
        <f>IF(ISNUMBER(Incoming_Data[[#This Row],[Completed Day]]),1,0)</f>
        <v>0</v>
      </c>
      <c r="V3444" s="12">
        <f>IF(ISNUMBER(Incoming_Data[[#This Row],[Confirmed Day]]),1,0)</f>
        <v>0</v>
      </c>
    </row>
    <row r="3445" spans="2:22" x14ac:dyDescent="0.25">
      <c r="B3445" s="37" t="s">
        <v>12726</v>
      </c>
      <c r="C3445" s="37" t="s">
        <v>12727</v>
      </c>
      <c r="D3445" s="37" t="s">
        <v>12727</v>
      </c>
      <c r="E3445" s="37" t="s">
        <v>13542</v>
      </c>
      <c r="F3445" s="37" t="s">
        <v>13019</v>
      </c>
      <c r="G3445" s="36">
        <v>41387</v>
      </c>
      <c r="H3445" s="36">
        <v>41387</v>
      </c>
      <c r="I3445" s="12">
        <v>3</v>
      </c>
      <c r="J3445" s="12">
        <v>3</v>
      </c>
      <c r="K3445" s="12">
        <v>3</v>
      </c>
      <c r="L3445" s="37" t="s">
        <v>10596</v>
      </c>
      <c r="M3445" s="37" t="str">
        <f>VLOOKUP(LEFT(Incoming_Data[[#This Row],[Object ID]],1),Lookup[#All],2,FALSE)</f>
        <v>Incident</v>
      </c>
      <c r="N3445" s="36" t="str">
        <f>IFERROR(VLOOKUP(Incoming_Data[[#This Row],[Object ID]],SP_Data[#All],2,FALSE),"")</f>
        <v/>
      </c>
      <c r="O3445" s="36" t="str">
        <f>IFERROR(VLOOKUP(Incoming_Data[[#This Row],[Object ID]],Finalized_Data[#All],2,FALSE),"")</f>
        <v/>
      </c>
      <c r="P34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5" s="6">
        <f>IFERROR(DATE(YEAR(Incoming_Data[[#This Row],[Incoming Day]]),MONTH(Incoming_Data[[#This Row],[Incoming Day]]),1),"")</f>
        <v>41365</v>
      </c>
      <c r="R3445" s="3">
        <f>DATE(YEAR(Incoming_Data[[#This Row],[Incoming Day]]),1,1)</f>
        <v>41275</v>
      </c>
      <c r="S3445" s="6" t="str">
        <f>IFERROR(DATE(YEAR(Incoming_Data[[#This Row],[Completed Day]]),MONTH(Incoming_Data[[#This Row],[Completed Day]]),1),"")</f>
        <v/>
      </c>
      <c r="T3445" s="6" t="str">
        <f>IFERROR(DATE(YEAR(Incoming_Data[[#This Row],[Confirmed Day]]),MONTH(Incoming_Data[[#This Row],[Confirmed Day]]),1),"")</f>
        <v/>
      </c>
      <c r="U3445" s="12">
        <f>IF(ISNUMBER(Incoming_Data[[#This Row],[Completed Day]]),1,0)</f>
        <v>0</v>
      </c>
      <c r="V3445" s="12">
        <f>IF(ISNUMBER(Incoming_Data[[#This Row],[Confirmed Day]]),1,0)</f>
        <v>0</v>
      </c>
    </row>
    <row r="3446" spans="2:22" x14ac:dyDescent="0.25">
      <c r="B3446" s="37" t="s">
        <v>12726</v>
      </c>
      <c r="C3446" s="37" t="s">
        <v>12727</v>
      </c>
      <c r="D3446" s="37" t="s">
        <v>12727</v>
      </c>
      <c r="E3446" s="37" t="s">
        <v>13543</v>
      </c>
      <c r="F3446" s="37" t="s">
        <v>13020</v>
      </c>
      <c r="G3446" s="36">
        <v>41388</v>
      </c>
      <c r="H3446" s="36">
        <v>41388</v>
      </c>
      <c r="I3446" s="12">
        <v>2</v>
      </c>
      <c r="J3446" s="12">
        <v>3</v>
      </c>
      <c r="K3446" s="12">
        <v>3</v>
      </c>
      <c r="L3446" s="37" t="s">
        <v>10596</v>
      </c>
      <c r="M3446" s="37" t="str">
        <f>VLOOKUP(LEFT(Incoming_Data[[#This Row],[Object ID]],1),Lookup[#All],2,FALSE)</f>
        <v>Incident</v>
      </c>
      <c r="N3446" s="36" t="str">
        <f>IFERROR(VLOOKUP(Incoming_Data[[#This Row],[Object ID]],SP_Data[#All],2,FALSE),"")</f>
        <v/>
      </c>
      <c r="O3446" s="36" t="str">
        <f>IFERROR(VLOOKUP(Incoming_Data[[#This Row],[Object ID]],Finalized_Data[#All],2,FALSE),"")</f>
        <v/>
      </c>
      <c r="P34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6" s="6">
        <f>IFERROR(DATE(YEAR(Incoming_Data[[#This Row],[Incoming Day]]),MONTH(Incoming_Data[[#This Row],[Incoming Day]]),1),"")</f>
        <v>41365</v>
      </c>
      <c r="R3446" s="3">
        <f>DATE(YEAR(Incoming_Data[[#This Row],[Incoming Day]]),1,1)</f>
        <v>41275</v>
      </c>
      <c r="S3446" s="6" t="str">
        <f>IFERROR(DATE(YEAR(Incoming_Data[[#This Row],[Completed Day]]),MONTH(Incoming_Data[[#This Row],[Completed Day]]),1),"")</f>
        <v/>
      </c>
      <c r="T3446" s="6" t="str">
        <f>IFERROR(DATE(YEAR(Incoming_Data[[#This Row],[Confirmed Day]]),MONTH(Incoming_Data[[#This Row],[Confirmed Day]]),1),"")</f>
        <v/>
      </c>
      <c r="U3446" s="12">
        <f>IF(ISNUMBER(Incoming_Data[[#This Row],[Completed Day]]),1,0)</f>
        <v>0</v>
      </c>
      <c r="V3446" s="12">
        <f>IF(ISNUMBER(Incoming_Data[[#This Row],[Confirmed Day]]),1,0)</f>
        <v>0</v>
      </c>
    </row>
    <row r="3447" spans="2:22" x14ac:dyDescent="0.25">
      <c r="B3447" s="37" t="s">
        <v>12726</v>
      </c>
      <c r="C3447" s="37" t="s">
        <v>12727</v>
      </c>
      <c r="D3447" s="37" t="s">
        <v>12727</v>
      </c>
      <c r="E3447" s="37" t="s">
        <v>13544</v>
      </c>
      <c r="F3447" s="37" t="s">
        <v>13021</v>
      </c>
      <c r="G3447" s="36">
        <v>41388</v>
      </c>
      <c r="H3447" s="36">
        <v>41388</v>
      </c>
      <c r="I3447" s="12">
        <v>3</v>
      </c>
      <c r="J3447" s="12">
        <v>3</v>
      </c>
      <c r="K3447" s="12">
        <v>3</v>
      </c>
      <c r="L3447" s="37" t="s">
        <v>10596</v>
      </c>
      <c r="M3447" s="37" t="str">
        <f>VLOOKUP(LEFT(Incoming_Data[[#This Row],[Object ID]],1),Lookup[#All],2,FALSE)</f>
        <v>Incident</v>
      </c>
      <c r="N3447" s="36" t="str">
        <f>IFERROR(VLOOKUP(Incoming_Data[[#This Row],[Object ID]],SP_Data[#All],2,FALSE),"")</f>
        <v/>
      </c>
      <c r="O3447" s="36" t="str">
        <f>IFERROR(VLOOKUP(Incoming_Data[[#This Row],[Object ID]],Finalized_Data[#All],2,FALSE),"")</f>
        <v/>
      </c>
      <c r="P34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7" s="6">
        <f>IFERROR(DATE(YEAR(Incoming_Data[[#This Row],[Incoming Day]]),MONTH(Incoming_Data[[#This Row],[Incoming Day]]),1),"")</f>
        <v>41365</v>
      </c>
      <c r="R3447" s="3">
        <f>DATE(YEAR(Incoming_Data[[#This Row],[Incoming Day]]),1,1)</f>
        <v>41275</v>
      </c>
      <c r="S3447" s="6" t="str">
        <f>IFERROR(DATE(YEAR(Incoming_Data[[#This Row],[Completed Day]]),MONTH(Incoming_Data[[#This Row],[Completed Day]]),1),"")</f>
        <v/>
      </c>
      <c r="T3447" s="6" t="str">
        <f>IFERROR(DATE(YEAR(Incoming_Data[[#This Row],[Confirmed Day]]),MONTH(Incoming_Data[[#This Row],[Confirmed Day]]),1),"")</f>
        <v/>
      </c>
      <c r="U3447" s="12">
        <f>IF(ISNUMBER(Incoming_Data[[#This Row],[Completed Day]]),1,0)</f>
        <v>0</v>
      </c>
      <c r="V3447" s="12">
        <f>IF(ISNUMBER(Incoming_Data[[#This Row],[Confirmed Day]]),1,0)</f>
        <v>0</v>
      </c>
    </row>
    <row r="3448" spans="2:22" x14ac:dyDescent="0.25">
      <c r="B3448" s="37" t="s">
        <v>12726</v>
      </c>
      <c r="C3448" s="37" t="s">
        <v>12727</v>
      </c>
      <c r="D3448" s="37" t="s">
        <v>12727</v>
      </c>
      <c r="E3448" s="37" t="s">
        <v>13545</v>
      </c>
      <c r="F3448" s="37" t="s">
        <v>13022</v>
      </c>
      <c r="G3448" s="36">
        <v>41388</v>
      </c>
      <c r="H3448" s="36">
        <v>41388</v>
      </c>
      <c r="I3448" s="12">
        <v>1</v>
      </c>
      <c r="J3448" s="12">
        <v>3</v>
      </c>
      <c r="K3448" s="12">
        <v>2</v>
      </c>
      <c r="L3448" s="37" t="s">
        <v>10596</v>
      </c>
      <c r="M3448" s="37" t="str">
        <f>VLOOKUP(LEFT(Incoming_Data[[#This Row],[Object ID]],1),Lookup[#All],2,FALSE)</f>
        <v>Incident</v>
      </c>
      <c r="N3448" s="36" t="str">
        <f>IFERROR(VLOOKUP(Incoming_Data[[#This Row],[Object ID]],SP_Data[#All],2,FALSE),"")</f>
        <v/>
      </c>
      <c r="O3448" s="36" t="str">
        <f>IFERROR(VLOOKUP(Incoming_Data[[#This Row],[Object ID]],Finalized_Data[#All],2,FALSE),"")</f>
        <v/>
      </c>
      <c r="P34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8" s="6">
        <f>IFERROR(DATE(YEAR(Incoming_Data[[#This Row],[Incoming Day]]),MONTH(Incoming_Data[[#This Row],[Incoming Day]]),1),"")</f>
        <v>41365</v>
      </c>
      <c r="R3448" s="3">
        <f>DATE(YEAR(Incoming_Data[[#This Row],[Incoming Day]]),1,1)</f>
        <v>41275</v>
      </c>
      <c r="S3448" s="6" t="str">
        <f>IFERROR(DATE(YEAR(Incoming_Data[[#This Row],[Completed Day]]),MONTH(Incoming_Data[[#This Row],[Completed Day]]),1),"")</f>
        <v/>
      </c>
      <c r="T3448" s="6" t="str">
        <f>IFERROR(DATE(YEAR(Incoming_Data[[#This Row],[Confirmed Day]]),MONTH(Incoming_Data[[#This Row],[Confirmed Day]]),1),"")</f>
        <v/>
      </c>
      <c r="U3448" s="12">
        <f>IF(ISNUMBER(Incoming_Data[[#This Row],[Completed Day]]),1,0)</f>
        <v>0</v>
      </c>
      <c r="V3448" s="12">
        <f>IF(ISNUMBER(Incoming_Data[[#This Row],[Confirmed Day]]),1,0)</f>
        <v>0</v>
      </c>
    </row>
    <row r="3449" spans="2:22" x14ac:dyDescent="0.25">
      <c r="B3449" s="37" t="s">
        <v>12726</v>
      </c>
      <c r="C3449" s="37" t="s">
        <v>12727</v>
      </c>
      <c r="D3449" s="37" t="s">
        <v>12727</v>
      </c>
      <c r="E3449" s="37" t="s">
        <v>13546</v>
      </c>
      <c r="F3449" s="37" t="s">
        <v>13023</v>
      </c>
      <c r="G3449" s="36">
        <v>41388</v>
      </c>
      <c r="H3449" s="36">
        <v>41388</v>
      </c>
      <c r="I3449" s="12">
        <v>2</v>
      </c>
      <c r="J3449" s="12">
        <v>3</v>
      </c>
      <c r="K3449" s="12">
        <v>3</v>
      </c>
      <c r="L3449" s="37" t="s">
        <v>10596</v>
      </c>
      <c r="M3449" s="37" t="str">
        <f>VLOOKUP(LEFT(Incoming_Data[[#This Row],[Object ID]],1),Lookup[#All],2,FALSE)</f>
        <v>Incident</v>
      </c>
      <c r="N3449" s="36" t="str">
        <f>IFERROR(VLOOKUP(Incoming_Data[[#This Row],[Object ID]],SP_Data[#All],2,FALSE),"")</f>
        <v/>
      </c>
      <c r="O3449" s="36" t="str">
        <f>IFERROR(VLOOKUP(Incoming_Data[[#This Row],[Object ID]],Finalized_Data[#All],2,FALSE),"")</f>
        <v/>
      </c>
      <c r="P34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49" s="6">
        <f>IFERROR(DATE(YEAR(Incoming_Data[[#This Row],[Incoming Day]]),MONTH(Incoming_Data[[#This Row],[Incoming Day]]),1),"")</f>
        <v>41365</v>
      </c>
      <c r="R3449" s="3">
        <f>DATE(YEAR(Incoming_Data[[#This Row],[Incoming Day]]),1,1)</f>
        <v>41275</v>
      </c>
      <c r="S3449" s="6" t="str">
        <f>IFERROR(DATE(YEAR(Incoming_Data[[#This Row],[Completed Day]]),MONTH(Incoming_Data[[#This Row],[Completed Day]]),1),"")</f>
        <v/>
      </c>
      <c r="T3449" s="6" t="str">
        <f>IFERROR(DATE(YEAR(Incoming_Data[[#This Row],[Confirmed Day]]),MONTH(Incoming_Data[[#This Row],[Confirmed Day]]),1),"")</f>
        <v/>
      </c>
      <c r="U3449" s="12">
        <f>IF(ISNUMBER(Incoming_Data[[#This Row],[Completed Day]]),1,0)</f>
        <v>0</v>
      </c>
      <c r="V3449" s="12">
        <f>IF(ISNUMBER(Incoming_Data[[#This Row],[Confirmed Day]]),1,0)</f>
        <v>0</v>
      </c>
    </row>
    <row r="3450" spans="2:22" x14ac:dyDescent="0.25">
      <c r="B3450" s="37" t="s">
        <v>12726</v>
      </c>
      <c r="C3450" s="37" t="s">
        <v>12727</v>
      </c>
      <c r="D3450" s="37" t="s">
        <v>12727</v>
      </c>
      <c r="E3450" s="37" t="s">
        <v>13547</v>
      </c>
      <c r="F3450" s="37" t="s">
        <v>13024</v>
      </c>
      <c r="G3450" s="36">
        <v>41388</v>
      </c>
      <c r="H3450" s="36">
        <v>41388</v>
      </c>
      <c r="I3450" s="12">
        <v>2</v>
      </c>
      <c r="J3450" s="12">
        <v>3</v>
      </c>
      <c r="K3450" s="12">
        <v>3</v>
      </c>
      <c r="L3450" s="37" t="s">
        <v>10596</v>
      </c>
      <c r="M3450" s="37" t="str">
        <f>VLOOKUP(LEFT(Incoming_Data[[#This Row],[Object ID]],1),Lookup[#All],2,FALSE)</f>
        <v>Incident</v>
      </c>
      <c r="N3450" s="36" t="str">
        <f>IFERROR(VLOOKUP(Incoming_Data[[#This Row],[Object ID]],SP_Data[#All],2,FALSE),"")</f>
        <v/>
      </c>
      <c r="O3450" s="36" t="str">
        <f>IFERROR(VLOOKUP(Incoming_Data[[#This Row],[Object ID]],Finalized_Data[#All],2,FALSE),"")</f>
        <v/>
      </c>
      <c r="P34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0" s="6">
        <f>IFERROR(DATE(YEAR(Incoming_Data[[#This Row],[Incoming Day]]),MONTH(Incoming_Data[[#This Row],[Incoming Day]]),1),"")</f>
        <v>41365</v>
      </c>
      <c r="R3450" s="3">
        <f>DATE(YEAR(Incoming_Data[[#This Row],[Incoming Day]]),1,1)</f>
        <v>41275</v>
      </c>
      <c r="S3450" s="6" t="str">
        <f>IFERROR(DATE(YEAR(Incoming_Data[[#This Row],[Completed Day]]),MONTH(Incoming_Data[[#This Row],[Completed Day]]),1),"")</f>
        <v/>
      </c>
      <c r="T3450" s="6" t="str">
        <f>IFERROR(DATE(YEAR(Incoming_Data[[#This Row],[Confirmed Day]]),MONTH(Incoming_Data[[#This Row],[Confirmed Day]]),1),"")</f>
        <v/>
      </c>
      <c r="U3450" s="12">
        <f>IF(ISNUMBER(Incoming_Data[[#This Row],[Completed Day]]),1,0)</f>
        <v>0</v>
      </c>
      <c r="V3450" s="12">
        <f>IF(ISNUMBER(Incoming_Data[[#This Row],[Confirmed Day]]),1,0)</f>
        <v>0</v>
      </c>
    </row>
    <row r="3451" spans="2:22" x14ac:dyDescent="0.25">
      <c r="B3451" s="37" t="s">
        <v>12726</v>
      </c>
      <c r="C3451" s="37" t="s">
        <v>12727</v>
      </c>
      <c r="D3451" s="37" t="s">
        <v>12727</v>
      </c>
      <c r="E3451" s="37" t="s">
        <v>13548</v>
      </c>
      <c r="F3451" s="37" t="s">
        <v>13025</v>
      </c>
      <c r="G3451" s="36">
        <v>41388</v>
      </c>
      <c r="H3451" s="36">
        <v>41388</v>
      </c>
      <c r="I3451" s="12">
        <v>3</v>
      </c>
      <c r="J3451" s="12" t="s">
        <v>10596</v>
      </c>
      <c r="K3451" s="12" t="s">
        <v>10596</v>
      </c>
      <c r="L3451" s="37" t="s">
        <v>10596</v>
      </c>
      <c r="M3451" s="37" t="str">
        <f>VLOOKUP(LEFT(Incoming_Data[[#This Row],[Object ID]],1),Lookup[#All],2,FALSE)</f>
        <v>Incident</v>
      </c>
      <c r="N3451" s="36" t="str">
        <f>IFERROR(VLOOKUP(Incoming_Data[[#This Row],[Object ID]],SP_Data[#All],2,FALSE),"")</f>
        <v/>
      </c>
      <c r="O3451" s="36" t="str">
        <f>IFERROR(VLOOKUP(Incoming_Data[[#This Row],[Object ID]],Finalized_Data[#All],2,FALSE),"")</f>
        <v/>
      </c>
      <c r="P34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1" s="6">
        <f>IFERROR(DATE(YEAR(Incoming_Data[[#This Row],[Incoming Day]]),MONTH(Incoming_Data[[#This Row],[Incoming Day]]),1),"")</f>
        <v>41365</v>
      </c>
      <c r="R3451" s="3">
        <f>DATE(YEAR(Incoming_Data[[#This Row],[Incoming Day]]),1,1)</f>
        <v>41275</v>
      </c>
      <c r="S3451" s="6" t="str">
        <f>IFERROR(DATE(YEAR(Incoming_Data[[#This Row],[Completed Day]]),MONTH(Incoming_Data[[#This Row],[Completed Day]]),1),"")</f>
        <v/>
      </c>
      <c r="T3451" s="6" t="str">
        <f>IFERROR(DATE(YEAR(Incoming_Data[[#This Row],[Confirmed Day]]),MONTH(Incoming_Data[[#This Row],[Confirmed Day]]),1),"")</f>
        <v/>
      </c>
      <c r="U3451" s="12">
        <f>IF(ISNUMBER(Incoming_Data[[#This Row],[Completed Day]]),1,0)</f>
        <v>0</v>
      </c>
      <c r="V3451" s="12">
        <f>IF(ISNUMBER(Incoming_Data[[#This Row],[Confirmed Day]]),1,0)</f>
        <v>0</v>
      </c>
    </row>
    <row r="3452" spans="2:22" x14ac:dyDescent="0.25">
      <c r="B3452" s="37" t="s">
        <v>12726</v>
      </c>
      <c r="C3452" s="37" t="s">
        <v>12727</v>
      </c>
      <c r="D3452" s="37" t="s">
        <v>12727</v>
      </c>
      <c r="E3452" s="37" t="s">
        <v>13549</v>
      </c>
      <c r="F3452" s="37" t="s">
        <v>13026</v>
      </c>
      <c r="G3452" s="36">
        <v>41388</v>
      </c>
      <c r="H3452" s="36">
        <v>41388</v>
      </c>
      <c r="I3452" s="12">
        <v>3</v>
      </c>
      <c r="J3452" s="12">
        <v>3</v>
      </c>
      <c r="K3452" s="12">
        <v>3</v>
      </c>
      <c r="L3452" s="37" t="s">
        <v>10596</v>
      </c>
      <c r="M3452" s="37" t="str">
        <f>VLOOKUP(LEFT(Incoming_Data[[#This Row],[Object ID]],1),Lookup[#All],2,FALSE)</f>
        <v>Incident</v>
      </c>
      <c r="N3452" s="36" t="str">
        <f>IFERROR(VLOOKUP(Incoming_Data[[#This Row],[Object ID]],SP_Data[#All],2,FALSE),"")</f>
        <v/>
      </c>
      <c r="O3452" s="36" t="str">
        <f>IFERROR(VLOOKUP(Incoming_Data[[#This Row],[Object ID]],Finalized_Data[#All],2,FALSE),"")</f>
        <v/>
      </c>
      <c r="P34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2" s="6">
        <f>IFERROR(DATE(YEAR(Incoming_Data[[#This Row],[Incoming Day]]),MONTH(Incoming_Data[[#This Row],[Incoming Day]]),1),"")</f>
        <v>41365</v>
      </c>
      <c r="R3452" s="3">
        <f>DATE(YEAR(Incoming_Data[[#This Row],[Incoming Day]]),1,1)</f>
        <v>41275</v>
      </c>
      <c r="S3452" s="6" t="str">
        <f>IFERROR(DATE(YEAR(Incoming_Data[[#This Row],[Completed Day]]),MONTH(Incoming_Data[[#This Row],[Completed Day]]),1),"")</f>
        <v/>
      </c>
      <c r="T3452" s="6" t="str">
        <f>IFERROR(DATE(YEAR(Incoming_Data[[#This Row],[Confirmed Day]]),MONTH(Incoming_Data[[#This Row],[Confirmed Day]]),1),"")</f>
        <v/>
      </c>
      <c r="U3452" s="12">
        <f>IF(ISNUMBER(Incoming_Data[[#This Row],[Completed Day]]),1,0)</f>
        <v>0</v>
      </c>
      <c r="V3452" s="12">
        <f>IF(ISNUMBER(Incoming_Data[[#This Row],[Confirmed Day]]),1,0)</f>
        <v>0</v>
      </c>
    </row>
    <row r="3453" spans="2:22" x14ac:dyDescent="0.25">
      <c r="B3453" s="37" t="s">
        <v>12726</v>
      </c>
      <c r="C3453" s="37" t="s">
        <v>12727</v>
      </c>
      <c r="D3453" s="37" t="s">
        <v>12727</v>
      </c>
      <c r="E3453" s="37" t="s">
        <v>13550</v>
      </c>
      <c r="F3453" s="37" t="s">
        <v>13027</v>
      </c>
      <c r="G3453" s="36">
        <v>41388</v>
      </c>
      <c r="H3453" s="36">
        <v>41388</v>
      </c>
      <c r="I3453" s="12">
        <v>3</v>
      </c>
      <c r="J3453" s="12">
        <v>3</v>
      </c>
      <c r="K3453" s="12">
        <v>3</v>
      </c>
      <c r="L3453" s="37" t="s">
        <v>10596</v>
      </c>
      <c r="M3453" s="37" t="str">
        <f>VLOOKUP(LEFT(Incoming_Data[[#This Row],[Object ID]],1),Lookup[#All],2,FALSE)</f>
        <v>Incident</v>
      </c>
      <c r="N3453" s="36" t="str">
        <f>IFERROR(VLOOKUP(Incoming_Data[[#This Row],[Object ID]],SP_Data[#All],2,FALSE),"")</f>
        <v/>
      </c>
      <c r="O3453" s="36" t="str">
        <f>IFERROR(VLOOKUP(Incoming_Data[[#This Row],[Object ID]],Finalized_Data[#All],2,FALSE),"")</f>
        <v/>
      </c>
      <c r="P34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3" s="6">
        <f>IFERROR(DATE(YEAR(Incoming_Data[[#This Row],[Incoming Day]]),MONTH(Incoming_Data[[#This Row],[Incoming Day]]),1),"")</f>
        <v>41365</v>
      </c>
      <c r="R3453" s="3">
        <f>DATE(YEAR(Incoming_Data[[#This Row],[Incoming Day]]),1,1)</f>
        <v>41275</v>
      </c>
      <c r="S3453" s="6" t="str">
        <f>IFERROR(DATE(YEAR(Incoming_Data[[#This Row],[Completed Day]]),MONTH(Incoming_Data[[#This Row],[Completed Day]]),1),"")</f>
        <v/>
      </c>
      <c r="T3453" s="6" t="str">
        <f>IFERROR(DATE(YEAR(Incoming_Data[[#This Row],[Confirmed Day]]),MONTH(Incoming_Data[[#This Row],[Confirmed Day]]),1),"")</f>
        <v/>
      </c>
      <c r="U3453" s="12">
        <f>IF(ISNUMBER(Incoming_Data[[#This Row],[Completed Day]]),1,0)</f>
        <v>0</v>
      </c>
      <c r="V3453" s="12">
        <f>IF(ISNUMBER(Incoming_Data[[#This Row],[Confirmed Day]]),1,0)</f>
        <v>0</v>
      </c>
    </row>
    <row r="3454" spans="2:22" x14ac:dyDescent="0.25">
      <c r="B3454" s="37" t="s">
        <v>12726</v>
      </c>
      <c r="C3454" s="37" t="s">
        <v>12727</v>
      </c>
      <c r="D3454" s="37" t="s">
        <v>12727</v>
      </c>
      <c r="E3454" s="37" t="s">
        <v>13551</v>
      </c>
      <c r="F3454" s="37" t="s">
        <v>13028</v>
      </c>
      <c r="G3454" s="36">
        <v>41389</v>
      </c>
      <c r="H3454" s="36">
        <v>41389</v>
      </c>
      <c r="I3454" s="12">
        <v>2</v>
      </c>
      <c r="J3454" s="12">
        <v>3</v>
      </c>
      <c r="K3454" s="12">
        <v>3</v>
      </c>
      <c r="L3454" s="37" t="s">
        <v>10596</v>
      </c>
      <c r="M3454" s="37" t="str">
        <f>VLOOKUP(LEFT(Incoming_Data[[#This Row],[Object ID]],1),Lookup[#All],2,FALSE)</f>
        <v>Incident</v>
      </c>
      <c r="N3454" s="36" t="str">
        <f>IFERROR(VLOOKUP(Incoming_Data[[#This Row],[Object ID]],SP_Data[#All],2,FALSE),"")</f>
        <v/>
      </c>
      <c r="O3454" s="36" t="str">
        <f>IFERROR(VLOOKUP(Incoming_Data[[#This Row],[Object ID]],Finalized_Data[#All],2,FALSE),"")</f>
        <v/>
      </c>
      <c r="P34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4" s="6">
        <f>IFERROR(DATE(YEAR(Incoming_Data[[#This Row],[Incoming Day]]),MONTH(Incoming_Data[[#This Row],[Incoming Day]]),1),"")</f>
        <v>41365</v>
      </c>
      <c r="R3454" s="3">
        <f>DATE(YEAR(Incoming_Data[[#This Row],[Incoming Day]]),1,1)</f>
        <v>41275</v>
      </c>
      <c r="S3454" s="6" t="str">
        <f>IFERROR(DATE(YEAR(Incoming_Data[[#This Row],[Completed Day]]),MONTH(Incoming_Data[[#This Row],[Completed Day]]),1),"")</f>
        <v/>
      </c>
      <c r="T3454" s="6" t="str">
        <f>IFERROR(DATE(YEAR(Incoming_Data[[#This Row],[Confirmed Day]]),MONTH(Incoming_Data[[#This Row],[Confirmed Day]]),1),"")</f>
        <v/>
      </c>
      <c r="U3454" s="12">
        <f>IF(ISNUMBER(Incoming_Data[[#This Row],[Completed Day]]),1,0)</f>
        <v>0</v>
      </c>
      <c r="V3454" s="12">
        <f>IF(ISNUMBER(Incoming_Data[[#This Row],[Confirmed Day]]),1,0)</f>
        <v>0</v>
      </c>
    </row>
    <row r="3455" spans="2:22" x14ac:dyDescent="0.25">
      <c r="B3455" s="37" t="s">
        <v>12726</v>
      </c>
      <c r="C3455" s="37" t="s">
        <v>12727</v>
      </c>
      <c r="D3455" s="37" t="s">
        <v>12727</v>
      </c>
      <c r="E3455" s="37" t="s">
        <v>13552</v>
      </c>
      <c r="F3455" s="37" t="s">
        <v>13029</v>
      </c>
      <c r="G3455" s="36">
        <v>41389</v>
      </c>
      <c r="H3455" s="36">
        <v>41389</v>
      </c>
      <c r="I3455" s="12">
        <v>2</v>
      </c>
      <c r="J3455" s="12">
        <v>2</v>
      </c>
      <c r="K3455" s="12">
        <v>2</v>
      </c>
      <c r="L3455" s="37" t="s">
        <v>10596</v>
      </c>
      <c r="M3455" s="37" t="str">
        <f>VLOOKUP(LEFT(Incoming_Data[[#This Row],[Object ID]],1),Lookup[#All],2,FALSE)</f>
        <v>Incident</v>
      </c>
      <c r="N3455" s="36" t="str">
        <f>IFERROR(VLOOKUP(Incoming_Data[[#This Row],[Object ID]],SP_Data[#All],2,FALSE),"")</f>
        <v/>
      </c>
      <c r="O3455" s="36" t="str">
        <f>IFERROR(VLOOKUP(Incoming_Data[[#This Row],[Object ID]],Finalized_Data[#All],2,FALSE),"")</f>
        <v/>
      </c>
      <c r="P34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5" s="6">
        <f>IFERROR(DATE(YEAR(Incoming_Data[[#This Row],[Incoming Day]]),MONTH(Incoming_Data[[#This Row],[Incoming Day]]),1),"")</f>
        <v>41365</v>
      </c>
      <c r="R3455" s="3">
        <f>DATE(YEAR(Incoming_Data[[#This Row],[Incoming Day]]),1,1)</f>
        <v>41275</v>
      </c>
      <c r="S3455" s="6" t="str">
        <f>IFERROR(DATE(YEAR(Incoming_Data[[#This Row],[Completed Day]]),MONTH(Incoming_Data[[#This Row],[Completed Day]]),1),"")</f>
        <v/>
      </c>
      <c r="T3455" s="6" t="str">
        <f>IFERROR(DATE(YEAR(Incoming_Data[[#This Row],[Confirmed Day]]),MONTH(Incoming_Data[[#This Row],[Confirmed Day]]),1),"")</f>
        <v/>
      </c>
      <c r="U3455" s="12">
        <f>IF(ISNUMBER(Incoming_Data[[#This Row],[Completed Day]]),1,0)</f>
        <v>0</v>
      </c>
      <c r="V3455" s="12">
        <f>IF(ISNUMBER(Incoming_Data[[#This Row],[Confirmed Day]]),1,0)</f>
        <v>0</v>
      </c>
    </row>
    <row r="3456" spans="2:22" x14ac:dyDescent="0.25">
      <c r="B3456" s="37" t="s">
        <v>12726</v>
      </c>
      <c r="C3456" s="37" t="s">
        <v>12727</v>
      </c>
      <c r="D3456" s="37" t="s">
        <v>12727</v>
      </c>
      <c r="E3456" s="37" t="s">
        <v>13553</v>
      </c>
      <c r="F3456" s="37" t="s">
        <v>1480</v>
      </c>
      <c r="G3456" s="36">
        <v>41389</v>
      </c>
      <c r="H3456" s="36">
        <v>41389</v>
      </c>
      <c r="I3456" s="12">
        <v>1</v>
      </c>
      <c r="J3456" s="12">
        <v>3</v>
      </c>
      <c r="K3456" s="12">
        <v>3</v>
      </c>
      <c r="L3456" s="37" t="s">
        <v>10596</v>
      </c>
      <c r="M3456" s="37" t="str">
        <f>VLOOKUP(LEFT(Incoming_Data[[#This Row],[Object ID]],1),Lookup[#All],2,FALSE)</f>
        <v>Incident</v>
      </c>
      <c r="N3456" s="36" t="str">
        <f>IFERROR(VLOOKUP(Incoming_Data[[#This Row],[Object ID]],SP_Data[#All],2,FALSE),"")</f>
        <v/>
      </c>
      <c r="O3456" s="36" t="str">
        <f>IFERROR(VLOOKUP(Incoming_Data[[#This Row],[Object ID]],Finalized_Data[#All],2,FALSE),"")</f>
        <v/>
      </c>
      <c r="P34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6" s="6">
        <f>IFERROR(DATE(YEAR(Incoming_Data[[#This Row],[Incoming Day]]),MONTH(Incoming_Data[[#This Row],[Incoming Day]]),1),"")</f>
        <v>41365</v>
      </c>
      <c r="R3456" s="3">
        <f>DATE(YEAR(Incoming_Data[[#This Row],[Incoming Day]]),1,1)</f>
        <v>41275</v>
      </c>
      <c r="S3456" s="6" t="str">
        <f>IFERROR(DATE(YEAR(Incoming_Data[[#This Row],[Completed Day]]),MONTH(Incoming_Data[[#This Row],[Completed Day]]),1),"")</f>
        <v/>
      </c>
      <c r="T3456" s="6" t="str">
        <f>IFERROR(DATE(YEAR(Incoming_Data[[#This Row],[Confirmed Day]]),MONTH(Incoming_Data[[#This Row],[Confirmed Day]]),1),"")</f>
        <v/>
      </c>
      <c r="U3456" s="12">
        <f>IF(ISNUMBER(Incoming_Data[[#This Row],[Completed Day]]),1,0)</f>
        <v>0</v>
      </c>
      <c r="V3456" s="12">
        <f>IF(ISNUMBER(Incoming_Data[[#This Row],[Confirmed Day]]),1,0)</f>
        <v>0</v>
      </c>
    </row>
    <row r="3457" spans="2:22" x14ac:dyDescent="0.25">
      <c r="B3457" s="37" t="s">
        <v>12726</v>
      </c>
      <c r="C3457" s="37" t="s">
        <v>12727</v>
      </c>
      <c r="D3457" s="37" t="s">
        <v>12727</v>
      </c>
      <c r="E3457" s="37" t="s">
        <v>13554</v>
      </c>
      <c r="F3457" s="37" t="s">
        <v>13030</v>
      </c>
      <c r="G3457" s="36">
        <v>41389</v>
      </c>
      <c r="H3457" s="36">
        <v>41389</v>
      </c>
      <c r="I3457" s="12">
        <v>3</v>
      </c>
      <c r="J3457" s="12">
        <v>3</v>
      </c>
      <c r="K3457" s="12">
        <v>3</v>
      </c>
      <c r="L3457" s="37" t="s">
        <v>10596</v>
      </c>
      <c r="M3457" s="37" t="str">
        <f>VLOOKUP(LEFT(Incoming_Data[[#This Row],[Object ID]],1),Lookup[#All],2,FALSE)</f>
        <v>Incident</v>
      </c>
      <c r="N3457" s="36" t="str">
        <f>IFERROR(VLOOKUP(Incoming_Data[[#This Row],[Object ID]],SP_Data[#All],2,FALSE),"")</f>
        <v/>
      </c>
      <c r="O3457" s="36" t="str">
        <f>IFERROR(VLOOKUP(Incoming_Data[[#This Row],[Object ID]],Finalized_Data[#All],2,FALSE),"")</f>
        <v/>
      </c>
      <c r="P34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7" s="6">
        <f>IFERROR(DATE(YEAR(Incoming_Data[[#This Row],[Incoming Day]]),MONTH(Incoming_Data[[#This Row],[Incoming Day]]),1),"")</f>
        <v>41365</v>
      </c>
      <c r="R3457" s="3">
        <f>DATE(YEAR(Incoming_Data[[#This Row],[Incoming Day]]),1,1)</f>
        <v>41275</v>
      </c>
      <c r="S3457" s="6" t="str">
        <f>IFERROR(DATE(YEAR(Incoming_Data[[#This Row],[Completed Day]]),MONTH(Incoming_Data[[#This Row],[Completed Day]]),1),"")</f>
        <v/>
      </c>
      <c r="T3457" s="6" t="str">
        <f>IFERROR(DATE(YEAR(Incoming_Data[[#This Row],[Confirmed Day]]),MONTH(Incoming_Data[[#This Row],[Confirmed Day]]),1),"")</f>
        <v/>
      </c>
      <c r="U3457" s="12">
        <f>IF(ISNUMBER(Incoming_Data[[#This Row],[Completed Day]]),1,0)</f>
        <v>0</v>
      </c>
      <c r="V3457" s="12">
        <f>IF(ISNUMBER(Incoming_Data[[#This Row],[Confirmed Day]]),1,0)</f>
        <v>0</v>
      </c>
    </row>
    <row r="3458" spans="2:22" x14ac:dyDescent="0.25">
      <c r="B3458" s="37" t="s">
        <v>12726</v>
      </c>
      <c r="C3458" s="37" t="s">
        <v>12727</v>
      </c>
      <c r="D3458" s="37" t="s">
        <v>12727</v>
      </c>
      <c r="E3458" s="37" t="s">
        <v>13555</v>
      </c>
      <c r="F3458" s="37" t="s">
        <v>13031</v>
      </c>
      <c r="G3458" s="36">
        <v>41389</v>
      </c>
      <c r="H3458" s="36">
        <v>41389</v>
      </c>
      <c r="I3458" s="12">
        <v>3</v>
      </c>
      <c r="J3458" s="12">
        <v>4</v>
      </c>
      <c r="K3458" s="12">
        <v>4</v>
      </c>
      <c r="L3458" s="37" t="s">
        <v>10596</v>
      </c>
      <c r="M3458" s="37" t="str">
        <f>VLOOKUP(LEFT(Incoming_Data[[#This Row],[Object ID]],1),Lookup[#All],2,FALSE)</f>
        <v>Incident</v>
      </c>
      <c r="N3458" s="36" t="str">
        <f>IFERROR(VLOOKUP(Incoming_Data[[#This Row],[Object ID]],SP_Data[#All],2,FALSE),"")</f>
        <v/>
      </c>
      <c r="O3458" s="36" t="str">
        <f>IFERROR(VLOOKUP(Incoming_Data[[#This Row],[Object ID]],Finalized_Data[#All],2,FALSE),"")</f>
        <v/>
      </c>
      <c r="P34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8" s="6">
        <f>IFERROR(DATE(YEAR(Incoming_Data[[#This Row],[Incoming Day]]),MONTH(Incoming_Data[[#This Row],[Incoming Day]]),1),"")</f>
        <v>41365</v>
      </c>
      <c r="R3458" s="3">
        <f>DATE(YEAR(Incoming_Data[[#This Row],[Incoming Day]]),1,1)</f>
        <v>41275</v>
      </c>
      <c r="S3458" s="6" t="str">
        <f>IFERROR(DATE(YEAR(Incoming_Data[[#This Row],[Completed Day]]),MONTH(Incoming_Data[[#This Row],[Completed Day]]),1),"")</f>
        <v/>
      </c>
      <c r="T3458" s="6" t="str">
        <f>IFERROR(DATE(YEAR(Incoming_Data[[#This Row],[Confirmed Day]]),MONTH(Incoming_Data[[#This Row],[Confirmed Day]]),1),"")</f>
        <v/>
      </c>
      <c r="U3458" s="12">
        <f>IF(ISNUMBER(Incoming_Data[[#This Row],[Completed Day]]),1,0)</f>
        <v>0</v>
      </c>
      <c r="V3458" s="12">
        <f>IF(ISNUMBER(Incoming_Data[[#This Row],[Confirmed Day]]),1,0)</f>
        <v>0</v>
      </c>
    </row>
    <row r="3459" spans="2:22" x14ac:dyDescent="0.25">
      <c r="B3459" s="37" t="s">
        <v>12726</v>
      </c>
      <c r="C3459" s="37" t="s">
        <v>12727</v>
      </c>
      <c r="D3459" s="37" t="s">
        <v>12727</v>
      </c>
      <c r="E3459" s="37" t="s">
        <v>13556</v>
      </c>
      <c r="F3459" s="37" t="s">
        <v>13032</v>
      </c>
      <c r="G3459" s="36">
        <v>41389</v>
      </c>
      <c r="H3459" s="36">
        <v>41389</v>
      </c>
      <c r="I3459" s="12">
        <v>2</v>
      </c>
      <c r="J3459" s="12">
        <v>3</v>
      </c>
      <c r="K3459" s="12">
        <v>3</v>
      </c>
      <c r="L3459" s="37" t="s">
        <v>10596</v>
      </c>
      <c r="M3459" s="37" t="str">
        <f>VLOOKUP(LEFT(Incoming_Data[[#This Row],[Object ID]],1),Lookup[#All],2,FALSE)</f>
        <v>Incident</v>
      </c>
      <c r="N3459" s="36" t="str">
        <f>IFERROR(VLOOKUP(Incoming_Data[[#This Row],[Object ID]],SP_Data[#All],2,FALSE),"")</f>
        <v/>
      </c>
      <c r="O3459" s="36" t="str">
        <f>IFERROR(VLOOKUP(Incoming_Data[[#This Row],[Object ID]],Finalized_Data[#All],2,FALSE),"")</f>
        <v/>
      </c>
      <c r="P34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59" s="6">
        <f>IFERROR(DATE(YEAR(Incoming_Data[[#This Row],[Incoming Day]]),MONTH(Incoming_Data[[#This Row],[Incoming Day]]),1),"")</f>
        <v>41365</v>
      </c>
      <c r="R3459" s="3">
        <f>DATE(YEAR(Incoming_Data[[#This Row],[Incoming Day]]),1,1)</f>
        <v>41275</v>
      </c>
      <c r="S3459" s="6" t="str">
        <f>IFERROR(DATE(YEAR(Incoming_Data[[#This Row],[Completed Day]]),MONTH(Incoming_Data[[#This Row],[Completed Day]]),1),"")</f>
        <v/>
      </c>
      <c r="T3459" s="6" t="str">
        <f>IFERROR(DATE(YEAR(Incoming_Data[[#This Row],[Confirmed Day]]),MONTH(Incoming_Data[[#This Row],[Confirmed Day]]),1),"")</f>
        <v/>
      </c>
      <c r="U3459" s="12">
        <f>IF(ISNUMBER(Incoming_Data[[#This Row],[Completed Day]]),1,0)</f>
        <v>0</v>
      </c>
      <c r="V3459" s="12">
        <f>IF(ISNUMBER(Incoming_Data[[#This Row],[Confirmed Day]]),1,0)</f>
        <v>0</v>
      </c>
    </row>
    <row r="3460" spans="2:22" x14ac:dyDescent="0.25">
      <c r="B3460" s="37" t="s">
        <v>12726</v>
      </c>
      <c r="C3460" s="37" t="s">
        <v>12727</v>
      </c>
      <c r="D3460" s="37" t="s">
        <v>12727</v>
      </c>
      <c r="E3460" s="37" t="s">
        <v>13557</v>
      </c>
      <c r="F3460" s="37" t="s">
        <v>13033</v>
      </c>
      <c r="G3460" s="36">
        <v>41389</v>
      </c>
      <c r="H3460" s="36">
        <v>41389</v>
      </c>
      <c r="I3460" s="12">
        <v>3</v>
      </c>
      <c r="J3460" s="12">
        <v>3</v>
      </c>
      <c r="K3460" s="12">
        <v>3</v>
      </c>
      <c r="L3460" s="37" t="s">
        <v>10596</v>
      </c>
      <c r="M3460" s="37" t="str">
        <f>VLOOKUP(LEFT(Incoming_Data[[#This Row],[Object ID]],1),Lookup[#All],2,FALSE)</f>
        <v>Incident</v>
      </c>
      <c r="N3460" s="36" t="str">
        <f>IFERROR(VLOOKUP(Incoming_Data[[#This Row],[Object ID]],SP_Data[#All],2,FALSE),"")</f>
        <v/>
      </c>
      <c r="O3460" s="36" t="str">
        <f>IFERROR(VLOOKUP(Incoming_Data[[#This Row],[Object ID]],Finalized_Data[#All],2,FALSE),"")</f>
        <v/>
      </c>
      <c r="P34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0" s="6">
        <f>IFERROR(DATE(YEAR(Incoming_Data[[#This Row],[Incoming Day]]),MONTH(Incoming_Data[[#This Row],[Incoming Day]]),1),"")</f>
        <v>41365</v>
      </c>
      <c r="R3460" s="3">
        <f>DATE(YEAR(Incoming_Data[[#This Row],[Incoming Day]]),1,1)</f>
        <v>41275</v>
      </c>
      <c r="S3460" s="6" t="str">
        <f>IFERROR(DATE(YEAR(Incoming_Data[[#This Row],[Completed Day]]),MONTH(Incoming_Data[[#This Row],[Completed Day]]),1),"")</f>
        <v/>
      </c>
      <c r="T3460" s="6" t="str">
        <f>IFERROR(DATE(YEAR(Incoming_Data[[#This Row],[Confirmed Day]]),MONTH(Incoming_Data[[#This Row],[Confirmed Day]]),1),"")</f>
        <v/>
      </c>
      <c r="U3460" s="12">
        <f>IF(ISNUMBER(Incoming_Data[[#This Row],[Completed Day]]),1,0)</f>
        <v>0</v>
      </c>
      <c r="V3460" s="12">
        <f>IF(ISNUMBER(Incoming_Data[[#This Row],[Confirmed Day]]),1,0)</f>
        <v>0</v>
      </c>
    </row>
    <row r="3461" spans="2:22" x14ac:dyDescent="0.25">
      <c r="B3461" s="37" t="s">
        <v>12726</v>
      </c>
      <c r="C3461" s="37" t="s">
        <v>12727</v>
      </c>
      <c r="D3461" s="37" t="s">
        <v>12727</v>
      </c>
      <c r="E3461" s="37" t="s">
        <v>13558</v>
      </c>
      <c r="F3461" s="37" t="s">
        <v>13034</v>
      </c>
      <c r="G3461" s="36">
        <v>41389</v>
      </c>
      <c r="H3461" s="36">
        <v>41389</v>
      </c>
      <c r="I3461" s="12">
        <v>3</v>
      </c>
      <c r="J3461" s="12">
        <v>3</v>
      </c>
      <c r="K3461" s="12">
        <v>3</v>
      </c>
      <c r="L3461" s="37" t="s">
        <v>10596</v>
      </c>
      <c r="M3461" s="37" t="str">
        <f>VLOOKUP(LEFT(Incoming_Data[[#This Row],[Object ID]],1),Lookup[#All],2,FALSE)</f>
        <v>Incident</v>
      </c>
      <c r="N3461" s="36" t="str">
        <f>IFERROR(VLOOKUP(Incoming_Data[[#This Row],[Object ID]],SP_Data[#All],2,FALSE),"")</f>
        <v/>
      </c>
      <c r="O3461" s="36" t="str">
        <f>IFERROR(VLOOKUP(Incoming_Data[[#This Row],[Object ID]],Finalized_Data[#All],2,FALSE),"")</f>
        <v/>
      </c>
      <c r="P34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1" s="6">
        <f>IFERROR(DATE(YEAR(Incoming_Data[[#This Row],[Incoming Day]]),MONTH(Incoming_Data[[#This Row],[Incoming Day]]),1),"")</f>
        <v>41365</v>
      </c>
      <c r="R3461" s="3">
        <f>DATE(YEAR(Incoming_Data[[#This Row],[Incoming Day]]),1,1)</f>
        <v>41275</v>
      </c>
      <c r="S3461" s="6" t="str">
        <f>IFERROR(DATE(YEAR(Incoming_Data[[#This Row],[Completed Day]]),MONTH(Incoming_Data[[#This Row],[Completed Day]]),1),"")</f>
        <v/>
      </c>
      <c r="T3461" s="6" t="str">
        <f>IFERROR(DATE(YEAR(Incoming_Data[[#This Row],[Confirmed Day]]),MONTH(Incoming_Data[[#This Row],[Confirmed Day]]),1),"")</f>
        <v/>
      </c>
      <c r="U3461" s="12">
        <f>IF(ISNUMBER(Incoming_Data[[#This Row],[Completed Day]]),1,0)</f>
        <v>0</v>
      </c>
      <c r="V3461" s="12">
        <f>IF(ISNUMBER(Incoming_Data[[#This Row],[Confirmed Day]]),1,0)</f>
        <v>0</v>
      </c>
    </row>
    <row r="3462" spans="2:22" x14ac:dyDescent="0.25">
      <c r="B3462" s="37" t="s">
        <v>12726</v>
      </c>
      <c r="C3462" s="37" t="s">
        <v>12727</v>
      </c>
      <c r="D3462" s="37" t="s">
        <v>12727</v>
      </c>
      <c r="E3462" s="37" t="s">
        <v>13559</v>
      </c>
      <c r="F3462" s="37" t="s">
        <v>13035</v>
      </c>
      <c r="G3462" s="36">
        <v>41390</v>
      </c>
      <c r="H3462" s="36">
        <v>41390</v>
      </c>
      <c r="I3462" s="12">
        <v>3</v>
      </c>
      <c r="J3462" s="12">
        <v>3</v>
      </c>
      <c r="K3462" s="12">
        <v>3</v>
      </c>
      <c r="L3462" s="37" t="s">
        <v>10596</v>
      </c>
      <c r="M3462" s="37" t="str">
        <f>VLOOKUP(LEFT(Incoming_Data[[#This Row],[Object ID]],1),Lookup[#All],2,FALSE)</f>
        <v>Incident</v>
      </c>
      <c r="N3462" s="36" t="str">
        <f>IFERROR(VLOOKUP(Incoming_Data[[#This Row],[Object ID]],SP_Data[#All],2,FALSE),"")</f>
        <v/>
      </c>
      <c r="O3462" s="36" t="str">
        <f>IFERROR(VLOOKUP(Incoming_Data[[#This Row],[Object ID]],Finalized_Data[#All],2,FALSE),"")</f>
        <v/>
      </c>
      <c r="P34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2" s="6">
        <f>IFERROR(DATE(YEAR(Incoming_Data[[#This Row],[Incoming Day]]),MONTH(Incoming_Data[[#This Row],[Incoming Day]]),1),"")</f>
        <v>41365</v>
      </c>
      <c r="R3462" s="3">
        <f>DATE(YEAR(Incoming_Data[[#This Row],[Incoming Day]]),1,1)</f>
        <v>41275</v>
      </c>
      <c r="S3462" s="6" t="str">
        <f>IFERROR(DATE(YEAR(Incoming_Data[[#This Row],[Completed Day]]),MONTH(Incoming_Data[[#This Row],[Completed Day]]),1),"")</f>
        <v/>
      </c>
      <c r="T3462" s="6" t="str">
        <f>IFERROR(DATE(YEAR(Incoming_Data[[#This Row],[Confirmed Day]]),MONTH(Incoming_Data[[#This Row],[Confirmed Day]]),1),"")</f>
        <v/>
      </c>
      <c r="U3462" s="12">
        <f>IF(ISNUMBER(Incoming_Data[[#This Row],[Completed Day]]),1,0)</f>
        <v>0</v>
      </c>
      <c r="V3462" s="12">
        <f>IF(ISNUMBER(Incoming_Data[[#This Row],[Confirmed Day]]),1,0)</f>
        <v>0</v>
      </c>
    </row>
    <row r="3463" spans="2:22" x14ac:dyDescent="0.25">
      <c r="B3463" s="37" t="s">
        <v>12726</v>
      </c>
      <c r="C3463" s="37" t="s">
        <v>12727</v>
      </c>
      <c r="D3463" s="37" t="s">
        <v>12727</v>
      </c>
      <c r="E3463" s="37" t="s">
        <v>13560</v>
      </c>
      <c r="F3463" s="37" t="s">
        <v>13036</v>
      </c>
      <c r="G3463" s="36">
        <v>41390</v>
      </c>
      <c r="H3463" s="36">
        <v>41390</v>
      </c>
      <c r="I3463" s="12">
        <v>3</v>
      </c>
      <c r="J3463" s="12">
        <v>3</v>
      </c>
      <c r="K3463" s="12">
        <v>3</v>
      </c>
      <c r="L3463" s="37" t="s">
        <v>10596</v>
      </c>
      <c r="M3463" s="37" t="str">
        <f>VLOOKUP(LEFT(Incoming_Data[[#This Row],[Object ID]],1),Lookup[#All],2,FALSE)</f>
        <v>Incident</v>
      </c>
      <c r="N3463" s="36" t="str">
        <f>IFERROR(VLOOKUP(Incoming_Data[[#This Row],[Object ID]],SP_Data[#All],2,FALSE),"")</f>
        <v/>
      </c>
      <c r="O3463" s="36" t="str">
        <f>IFERROR(VLOOKUP(Incoming_Data[[#This Row],[Object ID]],Finalized_Data[#All],2,FALSE),"")</f>
        <v/>
      </c>
      <c r="P34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3" s="6">
        <f>IFERROR(DATE(YEAR(Incoming_Data[[#This Row],[Incoming Day]]),MONTH(Incoming_Data[[#This Row],[Incoming Day]]),1),"")</f>
        <v>41365</v>
      </c>
      <c r="R3463" s="3">
        <f>DATE(YEAR(Incoming_Data[[#This Row],[Incoming Day]]),1,1)</f>
        <v>41275</v>
      </c>
      <c r="S3463" s="6" t="str">
        <f>IFERROR(DATE(YEAR(Incoming_Data[[#This Row],[Completed Day]]),MONTH(Incoming_Data[[#This Row],[Completed Day]]),1),"")</f>
        <v/>
      </c>
      <c r="T3463" s="6" t="str">
        <f>IFERROR(DATE(YEAR(Incoming_Data[[#This Row],[Confirmed Day]]),MONTH(Incoming_Data[[#This Row],[Confirmed Day]]),1),"")</f>
        <v/>
      </c>
      <c r="U3463" s="12">
        <f>IF(ISNUMBER(Incoming_Data[[#This Row],[Completed Day]]),1,0)</f>
        <v>0</v>
      </c>
      <c r="V3463" s="12">
        <f>IF(ISNUMBER(Incoming_Data[[#This Row],[Confirmed Day]]),1,0)</f>
        <v>0</v>
      </c>
    </row>
    <row r="3464" spans="2:22" x14ac:dyDescent="0.25">
      <c r="B3464" s="37" t="s">
        <v>12726</v>
      </c>
      <c r="C3464" s="37" t="s">
        <v>12727</v>
      </c>
      <c r="D3464" s="37" t="s">
        <v>12727</v>
      </c>
      <c r="E3464" s="37" t="s">
        <v>13561</v>
      </c>
      <c r="F3464" s="37" t="s">
        <v>13037</v>
      </c>
      <c r="G3464" s="36">
        <v>41390</v>
      </c>
      <c r="H3464" s="36">
        <v>41390</v>
      </c>
      <c r="I3464" s="12">
        <v>2</v>
      </c>
      <c r="J3464" s="12">
        <v>3</v>
      </c>
      <c r="K3464" s="12">
        <v>3</v>
      </c>
      <c r="L3464" s="37" t="s">
        <v>10596</v>
      </c>
      <c r="M3464" s="37" t="str">
        <f>VLOOKUP(LEFT(Incoming_Data[[#This Row],[Object ID]],1),Lookup[#All],2,FALSE)</f>
        <v>Incident</v>
      </c>
      <c r="N3464" s="36" t="str">
        <f>IFERROR(VLOOKUP(Incoming_Data[[#This Row],[Object ID]],SP_Data[#All],2,FALSE),"")</f>
        <v/>
      </c>
      <c r="O3464" s="36" t="str">
        <f>IFERROR(VLOOKUP(Incoming_Data[[#This Row],[Object ID]],Finalized_Data[#All],2,FALSE),"")</f>
        <v/>
      </c>
      <c r="P34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4" s="6">
        <f>IFERROR(DATE(YEAR(Incoming_Data[[#This Row],[Incoming Day]]),MONTH(Incoming_Data[[#This Row],[Incoming Day]]),1),"")</f>
        <v>41365</v>
      </c>
      <c r="R3464" s="3">
        <f>DATE(YEAR(Incoming_Data[[#This Row],[Incoming Day]]),1,1)</f>
        <v>41275</v>
      </c>
      <c r="S3464" s="6" t="str">
        <f>IFERROR(DATE(YEAR(Incoming_Data[[#This Row],[Completed Day]]),MONTH(Incoming_Data[[#This Row],[Completed Day]]),1),"")</f>
        <v/>
      </c>
      <c r="T3464" s="6" t="str">
        <f>IFERROR(DATE(YEAR(Incoming_Data[[#This Row],[Confirmed Day]]),MONTH(Incoming_Data[[#This Row],[Confirmed Day]]),1),"")</f>
        <v/>
      </c>
      <c r="U3464" s="12">
        <f>IF(ISNUMBER(Incoming_Data[[#This Row],[Completed Day]]),1,0)</f>
        <v>0</v>
      </c>
      <c r="V3464" s="12">
        <f>IF(ISNUMBER(Incoming_Data[[#This Row],[Confirmed Day]]),1,0)</f>
        <v>0</v>
      </c>
    </row>
    <row r="3465" spans="2:22" x14ac:dyDescent="0.25">
      <c r="B3465" s="37" t="s">
        <v>12726</v>
      </c>
      <c r="C3465" s="37" t="s">
        <v>12727</v>
      </c>
      <c r="D3465" s="37" t="s">
        <v>12727</v>
      </c>
      <c r="E3465" s="37" t="s">
        <v>13562</v>
      </c>
      <c r="F3465" s="37" t="s">
        <v>13038</v>
      </c>
      <c r="G3465" s="36">
        <v>41390</v>
      </c>
      <c r="H3465" s="36">
        <v>41390</v>
      </c>
      <c r="I3465" s="12">
        <v>3</v>
      </c>
      <c r="J3465" s="12" t="s">
        <v>10596</v>
      </c>
      <c r="K3465" s="12" t="s">
        <v>10596</v>
      </c>
      <c r="L3465" s="37" t="s">
        <v>10596</v>
      </c>
      <c r="M3465" s="37" t="str">
        <f>VLOOKUP(LEFT(Incoming_Data[[#This Row],[Object ID]],1),Lookup[#All],2,FALSE)</f>
        <v>Incident</v>
      </c>
      <c r="N3465" s="36" t="str">
        <f>IFERROR(VLOOKUP(Incoming_Data[[#This Row],[Object ID]],SP_Data[#All],2,FALSE),"")</f>
        <v/>
      </c>
      <c r="O3465" s="36" t="str">
        <f>IFERROR(VLOOKUP(Incoming_Data[[#This Row],[Object ID]],Finalized_Data[#All],2,FALSE),"")</f>
        <v/>
      </c>
      <c r="P34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5" s="6">
        <f>IFERROR(DATE(YEAR(Incoming_Data[[#This Row],[Incoming Day]]),MONTH(Incoming_Data[[#This Row],[Incoming Day]]),1),"")</f>
        <v>41365</v>
      </c>
      <c r="R3465" s="3">
        <f>DATE(YEAR(Incoming_Data[[#This Row],[Incoming Day]]),1,1)</f>
        <v>41275</v>
      </c>
      <c r="S3465" s="6" t="str">
        <f>IFERROR(DATE(YEAR(Incoming_Data[[#This Row],[Completed Day]]),MONTH(Incoming_Data[[#This Row],[Completed Day]]),1),"")</f>
        <v/>
      </c>
      <c r="T3465" s="6" t="str">
        <f>IFERROR(DATE(YEAR(Incoming_Data[[#This Row],[Confirmed Day]]),MONTH(Incoming_Data[[#This Row],[Confirmed Day]]),1),"")</f>
        <v/>
      </c>
      <c r="U3465" s="12">
        <f>IF(ISNUMBER(Incoming_Data[[#This Row],[Completed Day]]),1,0)</f>
        <v>0</v>
      </c>
      <c r="V3465" s="12">
        <f>IF(ISNUMBER(Incoming_Data[[#This Row],[Confirmed Day]]),1,0)</f>
        <v>0</v>
      </c>
    </row>
    <row r="3466" spans="2:22" x14ac:dyDescent="0.25">
      <c r="B3466" s="37" t="s">
        <v>12726</v>
      </c>
      <c r="C3466" s="37" t="s">
        <v>12727</v>
      </c>
      <c r="D3466" s="37" t="s">
        <v>12727</v>
      </c>
      <c r="E3466" s="37" t="s">
        <v>13563</v>
      </c>
      <c r="F3466" s="37" t="s">
        <v>13039</v>
      </c>
      <c r="G3466" s="36">
        <v>41390</v>
      </c>
      <c r="H3466" s="36">
        <v>41390</v>
      </c>
      <c r="I3466" s="12">
        <v>1</v>
      </c>
      <c r="J3466" s="12" t="s">
        <v>10596</v>
      </c>
      <c r="K3466" s="12" t="s">
        <v>10596</v>
      </c>
      <c r="L3466" s="37" t="s">
        <v>10596</v>
      </c>
      <c r="M3466" s="37" t="str">
        <f>VLOOKUP(LEFT(Incoming_Data[[#This Row],[Object ID]],1),Lookup[#All],2,FALSE)</f>
        <v>Incident</v>
      </c>
      <c r="N3466" s="36" t="str">
        <f>IFERROR(VLOOKUP(Incoming_Data[[#This Row],[Object ID]],SP_Data[#All],2,FALSE),"")</f>
        <v/>
      </c>
      <c r="O3466" s="36" t="str">
        <f>IFERROR(VLOOKUP(Incoming_Data[[#This Row],[Object ID]],Finalized_Data[#All],2,FALSE),"")</f>
        <v/>
      </c>
      <c r="P34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6" s="6">
        <f>IFERROR(DATE(YEAR(Incoming_Data[[#This Row],[Incoming Day]]),MONTH(Incoming_Data[[#This Row],[Incoming Day]]),1),"")</f>
        <v>41365</v>
      </c>
      <c r="R3466" s="3">
        <f>DATE(YEAR(Incoming_Data[[#This Row],[Incoming Day]]),1,1)</f>
        <v>41275</v>
      </c>
      <c r="S3466" s="6" t="str">
        <f>IFERROR(DATE(YEAR(Incoming_Data[[#This Row],[Completed Day]]),MONTH(Incoming_Data[[#This Row],[Completed Day]]),1),"")</f>
        <v/>
      </c>
      <c r="T3466" s="6" t="str">
        <f>IFERROR(DATE(YEAR(Incoming_Data[[#This Row],[Confirmed Day]]),MONTH(Incoming_Data[[#This Row],[Confirmed Day]]),1),"")</f>
        <v/>
      </c>
      <c r="U3466" s="12">
        <f>IF(ISNUMBER(Incoming_Data[[#This Row],[Completed Day]]),1,0)</f>
        <v>0</v>
      </c>
      <c r="V3466" s="12">
        <f>IF(ISNUMBER(Incoming_Data[[#This Row],[Confirmed Day]]),1,0)</f>
        <v>0</v>
      </c>
    </row>
    <row r="3467" spans="2:22" x14ac:dyDescent="0.25">
      <c r="B3467" s="37" t="s">
        <v>12726</v>
      </c>
      <c r="C3467" s="37" t="s">
        <v>12727</v>
      </c>
      <c r="D3467" s="37" t="s">
        <v>12727</v>
      </c>
      <c r="E3467" s="37" t="s">
        <v>13564</v>
      </c>
      <c r="F3467" s="37" t="s">
        <v>13040</v>
      </c>
      <c r="G3467" s="36">
        <v>41390</v>
      </c>
      <c r="H3467" s="36">
        <v>41390</v>
      </c>
      <c r="I3467" s="12">
        <v>3</v>
      </c>
      <c r="J3467" s="12">
        <v>3</v>
      </c>
      <c r="K3467" s="12">
        <v>3</v>
      </c>
      <c r="L3467" s="37" t="s">
        <v>10596</v>
      </c>
      <c r="M3467" s="37" t="str">
        <f>VLOOKUP(LEFT(Incoming_Data[[#This Row],[Object ID]],1),Lookup[#All],2,FALSE)</f>
        <v>Incident</v>
      </c>
      <c r="N3467" s="36" t="str">
        <f>IFERROR(VLOOKUP(Incoming_Data[[#This Row],[Object ID]],SP_Data[#All],2,FALSE),"")</f>
        <v/>
      </c>
      <c r="O3467" s="36" t="str">
        <f>IFERROR(VLOOKUP(Incoming_Data[[#This Row],[Object ID]],Finalized_Data[#All],2,FALSE),"")</f>
        <v/>
      </c>
      <c r="P34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7" s="6">
        <f>IFERROR(DATE(YEAR(Incoming_Data[[#This Row],[Incoming Day]]),MONTH(Incoming_Data[[#This Row],[Incoming Day]]),1),"")</f>
        <v>41365</v>
      </c>
      <c r="R3467" s="3">
        <f>DATE(YEAR(Incoming_Data[[#This Row],[Incoming Day]]),1,1)</f>
        <v>41275</v>
      </c>
      <c r="S3467" s="6" t="str">
        <f>IFERROR(DATE(YEAR(Incoming_Data[[#This Row],[Completed Day]]),MONTH(Incoming_Data[[#This Row],[Completed Day]]),1),"")</f>
        <v/>
      </c>
      <c r="T3467" s="6" t="str">
        <f>IFERROR(DATE(YEAR(Incoming_Data[[#This Row],[Confirmed Day]]),MONTH(Incoming_Data[[#This Row],[Confirmed Day]]),1),"")</f>
        <v/>
      </c>
      <c r="U3467" s="12">
        <f>IF(ISNUMBER(Incoming_Data[[#This Row],[Completed Day]]),1,0)</f>
        <v>0</v>
      </c>
      <c r="V3467" s="12">
        <f>IF(ISNUMBER(Incoming_Data[[#This Row],[Confirmed Day]]),1,0)</f>
        <v>0</v>
      </c>
    </row>
    <row r="3468" spans="2:22" x14ac:dyDescent="0.25">
      <c r="B3468" s="37" t="s">
        <v>12726</v>
      </c>
      <c r="C3468" s="37" t="s">
        <v>12727</v>
      </c>
      <c r="D3468" s="37" t="s">
        <v>12727</v>
      </c>
      <c r="E3468" s="37" t="s">
        <v>13565</v>
      </c>
      <c r="F3468" s="37" t="s">
        <v>13041</v>
      </c>
      <c r="G3468" s="36">
        <v>41390</v>
      </c>
      <c r="H3468" s="36">
        <v>41390</v>
      </c>
      <c r="I3468" s="12">
        <v>3</v>
      </c>
      <c r="J3468" s="12" t="s">
        <v>10596</v>
      </c>
      <c r="K3468" s="12" t="s">
        <v>10596</v>
      </c>
      <c r="L3468" s="37" t="s">
        <v>10596</v>
      </c>
      <c r="M3468" s="37" t="str">
        <f>VLOOKUP(LEFT(Incoming_Data[[#This Row],[Object ID]],1),Lookup[#All],2,FALSE)</f>
        <v>Incident</v>
      </c>
      <c r="N3468" s="36" t="str">
        <f>IFERROR(VLOOKUP(Incoming_Data[[#This Row],[Object ID]],SP_Data[#All],2,FALSE),"")</f>
        <v/>
      </c>
      <c r="O3468" s="36" t="str">
        <f>IFERROR(VLOOKUP(Incoming_Data[[#This Row],[Object ID]],Finalized_Data[#All],2,FALSE),"")</f>
        <v/>
      </c>
      <c r="P34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8" s="6">
        <f>IFERROR(DATE(YEAR(Incoming_Data[[#This Row],[Incoming Day]]),MONTH(Incoming_Data[[#This Row],[Incoming Day]]),1),"")</f>
        <v>41365</v>
      </c>
      <c r="R3468" s="3">
        <f>DATE(YEAR(Incoming_Data[[#This Row],[Incoming Day]]),1,1)</f>
        <v>41275</v>
      </c>
      <c r="S3468" s="6" t="str">
        <f>IFERROR(DATE(YEAR(Incoming_Data[[#This Row],[Completed Day]]),MONTH(Incoming_Data[[#This Row],[Completed Day]]),1),"")</f>
        <v/>
      </c>
      <c r="T3468" s="6" t="str">
        <f>IFERROR(DATE(YEAR(Incoming_Data[[#This Row],[Confirmed Day]]),MONTH(Incoming_Data[[#This Row],[Confirmed Day]]),1),"")</f>
        <v/>
      </c>
      <c r="U3468" s="12">
        <f>IF(ISNUMBER(Incoming_Data[[#This Row],[Completed Day]]),1,0)</f>
        <v>0</v>
      </c>
      <c r="V3468" s="12">
        <f>IF(ISNUMBER(Incoming_Data[[#This Row],[Confirmed Day]]),1,0)</f>
        <v>0</v>
      </c>
    </row>
    <row r="3469" spans="2:22" x14ac:dyDescent="0.25">
      <c r="B3469" s="37" t="s">
        <v>12726</v>
      </c>
      <c r="C3469" s="37" t="s">
        <v>12727</v>
      </c>
      <c r="D3469" s="37" t="s">
        <v>12727</v>
      </c>
      <c r="E3469" s="37" t="s">
        <v>13566</v>
      </c>
      <c r="F3469" s="37" t="s">
        <v>13042</v>
      </c>
      <c r="G3469" s="36">
        <v>41390</v>
      </c>
      <c r="H3469" s="36">
        <v>41390</v>
      </c>
      <c r="I3469" s="12">
        <v>2</v>
      </c>
      <c r="J3469" s="12">
        <v>3</v>
      </c>
      <c r="K3469" s="12">
        <v>3</v>
      </c>
      <c r="L3469" s="37" t="s">
        <v>10596</v>
      </c>
      <c r="M3469" s="37" t="str">
        <f>VLOOKUP(LEFT(Incoming_Data[[#This Row],[Object ID]],1),Lookup[#All],2,FALSE)</f>
        <v>Incident</v>
      </c>
      <c r="N3469" s="36" t="str">
        <f>IFERROR(VLOOKUP(Incoming_Data[[#This Row],[Object ID]],SP_Data[#All],2,FALSE),"")</f>
        <v/>
      </c>
      <c r="O3469" s="36" t="str">
        <f>IFERROR(VLOOKUP(Incoming_Data[[#This Row],[Object ID]],Finalized_Data[#All],2,FALSE),"")</f>
        <v/>
      </c>
      <c r="P34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69" s="6">
        <f>IFERROR(DATE(YEAR(Incoming_Data[[#This Row],[Incoming Day]]),MONTH(Incoming_Data[[#This Row],[Incoming Day]]),1),"")</f>
        <v>41365</v>
      </c>
      <c r="R3469" s="3">
        <f>DATE(YEAR(Incoming_Data[[#This Row],[Incoming Day]]),1,1)</f>
        <v>41275</v>
      </c>
      <c r="S3469" s="6" t="str">
        <f>IFERROR(DATE(YEAR(Incoming_Data[[#This Row],[Completed Day]]),MONTH(Incoming_Data[[#This Row],[Completed Day]]),1),"")</f>
        <v/>
      </c>
      <c r="T3469" s="6" t="str">
        <f>IFERROR(DATE(YEAR(Incoming_Data[[#This Row],[Confirmed Day]]),MONTH(Incoming_Data[[#This Row],[Confirmed Day]]),1),"")</f>
        <v/>
      </c>
      <c r="U3469" s="12">
        <f>IF(ISNUMBER(Incoming_Data[[#This Row],[Completed Day]]),1,0)</f>
        <v>0</v>
      </c>
      <c r="V3469" s="12">
        <f>IF(ISNUMBER(Incoming_Data[[#This Row],[Confirmed Day]]),1,0)</f>
        <v>0</v>
      </c>
    </row>
    <row r="3470" spans="2:22" x14ac:dyDescent="0.25">
      <c r="B3470" s="37" t="s">
        <v>12726</v>
      </c>
      <c r="C3470" s="37" t="s">
        <v>12727</v>
      </c>
      <c r="D3470" s="37" t="s">
        <v>12727</v>
      </c>
      <c r="E3470" s="37" t="s">
        <v>13567</v>
      </c>
      <c r="F3470" s="37" t="s">
        <v>13043</v>
      </c>
      <c r="G3470" s="36">
        <v>41390</v>
      </c>
      <c r="H3470" s="36">
        <v>41390</v>
      </c>
      <c r="I3470" s="12">
        <v>2</v>
      </c>
      <c r="J3470" s="12">
        <v>2</v>
      </c>
      <c r="K3470" s="12">
        <v>2</v>
      </c>
      <c r="L3470" s="37" t="s">
        <v>10596</v>
      </c>
      <c r="M3470" s="37" t="str">
        <f>VLOOKUP(LEFT(Incoming_Data[[#This Row],[Object ID]],1),Lookup[#All],2,FALSE)</f>
        <v>Incident</v>
      </c>
      <c r="N3470" s="36" t="str">
        <f>IFERROR(VLOOKUP(Incoming_Data[[#This Row],[Object ID]],SP_Data[#All],2,FALSE),"")</f>
        <v/>
      </c>
      <c r="O3470" s="36" t="str">
        <f>IFERROR(VLOOKUP(Incoming_Data[[#This Row],[Object ID]],Finalized_Data[#All],2,FALSE),"")</f>
        <v/>
      </c>
      <c r="P34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0" s="6">
        <f>IFERROR(DATE(YEAR(Incoming_Data[[#This Row],[Incoming Day]]),MONTH(Incoming_Data[[#This Row],[Incoming Day]]),1),"")</f>
        <v>41365</v>
      </c>
      <c r="R3470" s="3">
        <f>DATE(YEAR(Incoming_Data[[#This Row],[Incoming Day]]),1,1)</f>
        <v>41275</v>
      </c>
      <c r="S3470" s="6" t="str">
        <f>IFERROR(DATE(YEAR(Incoming_Data[[#This Row],[Completed Day]]),MONTH(Incoming_Data[[#This Row],[Completed Day]]),1),"")</f>
        <v/>
      </c>
      <c r="T3470" s="6" t="str">
        <f>IFERROR(DATE(YEAR(Incoming_Data[[#This Row],[Confirmed Day]]),MONTH(Incoming_Data[[#This Row],[Confirmed Day]]),1),"")</f>
        <v/>
      </c>
      <c r="U3470" s="12">
        <f>IF(ISNUMBER(Incoming_Data[[#This Row],[Completed Day]]),1,0)</f>
        <v>0</v>
      </c>
      <c r="V3470" s="12">
        <f>IF(ISNUMBER(Incoming_Data[[#This Row],[Confirmed Day]]),1,0)</f>
        <v>0</v>
      </c>
    </row>
    <row r="3471" spans="2:22" x14ac:dyDescent="0.25">
      <c r="B3471" s="37" t="s">
        <v>12726</v>
      </c>
      <c r="C3471" s="37" t="s">
        <v>12727</v>
      </c>
      <c r="D3471" s="37" t="s">
        <v>12727</v>
      </c>
      <c r="E3471" s="37" t="s">
        <v>13568</v>
      </c>
      <c r="F3471" s="37" t="s">
        <v>13044</v>
      </c>
      <c r="G3471" s="36">
        <v>41390</v>
      </c>
      <c r="H3471" s="36">
        <v>41390</v>
      </c>
      <c r="I3471" s="12">
        <v>3</v>
      </c>
      <c r="J3471" s="12" t="s">
        <v>10596</v>
      </c>
      <c r="K3471" s="12" t="s">
        <v>10596</v>
      </c>
      <c r="L3471" s="37" t="s">
        <v>10596</v>
      </c>
      <c r="M3471" s="37" t="str">
        <f>VLOOKUP(LEFT(Incoming_Data[[#This Row],[Object ID]],1),Lookup[#All],2,FALSE)</f>
        <v>Incident</v>
      </c>
      <c r="N3471" s="36" t="str">
        <f>IFERROR(VLOOKUP(Incoming_Data[[#This Row],[Object ID]],SP_Data[#All],2,FALSE),"")</f>
        <v/>
      </c>
      <c r="O3471" s="36" t="str">
        <f>IFERROR(VLOOKUP(Incoming_Data[[#This Row],[Object ID]],Finalized_Data[#All],2,FALSE),"")</f>
        <v/>
      </c>
      <c r="P34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1" s="6">
        <f>IFERROR(DATE(YEAR(Incoming_Data[[#This Row],[Incoming Day]]),MONTH(Incoming_Data[[#This Row],[Incoming Day]]),1),"")</f>
        <v>41365</v>
      </c>
      <c r="R3471" s="3">
        <f>DATE(YEAR(Incoming_Data[[#This Row],[Incoming Day]]),1,1)</f>
        <v>41275</v>
      </c>
      <c r="S3471" s="6" t="str">
        <f>IFERROR(DATE(YEAR(Incoming_Data[[#This Row],[Completed Day]]),MONTH(Incoming_Data[[#This Row],[Completed Day]]),1),"")</f>
        <v/>
      </c>
      <c r="T3471" s="6" t="str">
        <f>IFERROR(DATE(YEAR(Incoming_Data[[#This Row],[Confirmed Day]]),MONTH(Incoming_Data[[#This Row],[Confirmed Day]]),1),"")</f>
        <v/>
      </c>
      <c r="U3471" s="12">
        <f>IF(ISNUMBER(Incoming_Data[[#This Row],[Completed Day]]),1,0)</f>
        <v>0</v>
      </c>
      <c r="V3471" s="12">
        <f>IF(ISNUMBER(Incoming_Data[[#This Row],[Confirmed Day]]),1,0)</f>
        <v>0</v>
      </c>
    </row>
    <row r="3472" spans="2:22" x14ac:dyDescent="0.25">
      <c r="B3472" s="37" t="s">
        <v>12726</v>
      </c>
      <c r="C3472" s="37" t="s">
        <v>12727</v>
      </c>
      <c r="D3472" s="37" t="s">
        <v>12727</v>
      </c>
      <c r="E3472" s="37" t="s">
        <v>13569</v>
      </c>
      <c r="F3472" s="37" t="s">
        <v>13045</v>
      </c>
      <c r="G3472" s="36">
        <v>41390</v>
      </c>
      <c r="H3472" s="36">
        <v>41390</v>
      </c>
      <c r="I3472" s="12">
        <v>3</v>
      </c>
      <c r="J3472" s="12">
        <v>3</v>
      </c>
      <c r="K3472" s="12">
        <v>3</v>
      </c>
      <c r="L3472" s="37" t="s">
        <v>10596</v>
      </c>
      <c r="M3472" s="37" t="str">
        <f>VLOOKUP(LEFT(Incoming_Data[[#This Row],[Object ID]],1),Lookup[#All],2,FALSE)</f>
        <v>Incident</v>
      </c>
      <c r="N3472" s="36" t="str">
        <f>IFERROR(VLOOKUP(Incoming_Data[[#This Row],[Object ID]],SP_Data[#All],2,FALSE),"")</f>
        <v/>
      </c>
      <c r="O3472" s="36" t="str">
        <f>IFERROR(VLOOKUP(Incoming_Data[[#This Row],[Object ID]],Finalized_Data[#All],2,FALSE),"")</f>
        <v/>
      </c>
      <c r="P34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2" s="6">
        <f>IFERROR(DATE(YEAR(Incoming_Data[[#This Row],[Incoming Day]]),MONTH(Incoming_Data[[#This Row],[Incoming Day]]),1),"")</f>
        <v>41365</v>
      </c>
      <c r="R3472" s="3">
        <f>DATE(YEAR(Incoming_Data[[#This Row],[Incoming Day]]),1,1)</f>
        <v>41275</v>
      </c>
      <c r="S3472" s="6" t="str">
        <f>IFERROR(DATE(YEAR(Incoming_Data[[#This Row],[Completed Day]]),MONTH(Incoming_Data[[#This Row],[Completed Day]]),1),"")</f>
        <v/>
      </c>
      <c r="T3472" s="6" t="str">
        <f>IFERROR(DATE(YEAR(Incoming_Data[[#This Row],[Confirmed Day]]),MONTH(Incoming_Data[[#This Row],[Confirmed Day]]),1),"")</f>
        <v/>
      </c>
      <c r="U3472" s="12">
        <f>IF(ISNUMBER(Incoming_Data[[#This Row],[Completed Day]]),1,0)</f>
        <v>0</v>
      </c>
      <c r="V3472" s="12">
        <f>IF(ISNUMBER(Incoming_Data[[#This Row],[Confirmed Day]]),1,0)</f>
        <v>0</v>
      </c>
    </row>
    <row r="3473" spans="2:22" x14ac:dyDescent="0.25">
      <c r="B3473" s="37" t="s">
        <v>12726</v>
      </c>
      <c r="C3473" s="37" t="s">
        <v>12727</v>
      </c>
      <c r="D3473" s="37" t="s">
        <v>12727</v>
      </c>
      <c r="E3473" s="37" t="s">
        <v>13570</v>
      </c>
      <c r="F3473" s="37" t="s">
        <v>13046</v>
      </c>
      <c r="G3473" s="36">
        <v>41392</v>
      </c>
      <c r="H3473" s="36">
        <v>41392</v>
      </c>
      <c r="I3473" s="12">
        <v>3</v>
      </c>
      <c r="J3473" s="12" t="s">
        <v>10596</v>
      </c>
      <c r="K3473" s="12" t="s">
        <v>10596</v>
      </c>
      <c r="L3473" s="37" t="s">
        <v>10596</v>
      </c>
      <c r="M3473" s="37" t="str">
        <f>VLOOKUP(LEFT(Incoming_Data[[#This Row],[Object ID]],1),Lookup[#All],2,FALSE)</f>
        <v>Incident</v>
      </c>
      <c r="N3473" s="36" t="str">
        <f>IFERROR(VLOOKUP(Incoming_Data[[#This Row],[Object ID]],SP_Data[#All],2,FALSE),"")</f>
        <v/>
      </c>
      <c r="O3473" s="36" t="str">
        <f>IFERROR(VLOOKUP(Incoming_Data[[#This Row],[Object ID]],Finalized_Data[#All],2,FALSE),"")</f>
        <v/>
      </c>
      <c r="P34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3" s="6">
        <f>IFERROR(DATE(YEAR(Incoming_Data[[#This Row],[Incoming Day]]),MONTH(Incoming_Data[[#This Row],[Incoming Day]]),1),"")</f>
        <v>41365</v>
      </c>
      <c r="R3473" s="3">
        <f>DATE(YEAR(Incoming_Data[[#This Row],[Incoming Day]]),1,1)</f>
        <v>41275</v>
      </c>
      <c r="S3473" s="6" t="str">
        <f>IFERROR(DATE(YEAR(Incoming_Data[[#This Row],[Completed Day]]),MONTH(Incoming_Data[[#This Row],[Completed Day]]),1),"")</f>
        <v/>
      </c>
      <c r="T3473" s="6" t="str">
        <f>IFERROR(DATE(YEAR(Incoming_Data[[#This Row],[Confirmed Day]]),MONTH(Incoming_Data[[#This Row],[Confirmed Day]]),1),"")</f>
        <v/>
      </c>
      <c r="U3473" s="12">
        <f>IF(ISNUMBER(Incoming_Data[[#This Row],[Completed Day]]),1,0)</f>
        <v>0</v>
      </c>
      <c r="V3473" s="12">
        <f>IF(ISNUMBER(Incoming_Data[[#This Row],[Confirmed Day]]),1,0)</f>
        <v>0</v>
      </c>
    </row>
    <row r="3474" spans="2:22" x14ac:dyDescent="0.25">
      <c r="B3474" s="37" t="s">
        <v>12726</v>
      </c>
      <c r="C3474" s="37" t="s">
        <v>12727</v>
      </c>
      <c r="D3474" s="37" t="s">
        <v>12727</v>
      </c>
      <c r="E3474" s="37" t="s">
        <v>13571</v>
      </c>
      <c r="F3474" s="37" t="s">
        <v>13047</v>
      </c>
      <c r="G3474" s="36">
        <v>41393</v>
      </c>
      <c r="H3474" s="36">
        <v>41393</v>
      </c>
      <c r="I3474" s="12">
        <v>1</v>
      </c>
      <c r="J3474" s="12" t="s">
        <v>10596</v>
      </c>
      <c r="K3474" s="12" t="s">
        <v>10596</v>
      </c>
      <c r="L3474" s="37" t="s">
        <v>10596</v>
      </c>
      <c r="M3474" s="37" t="str">
        <f>VLOOKUP(LEFT(Incoming_Data[[#This Row],[Object ID]],1),Lookup[#All],2,FALSE)</f>
        <v>Incident</v>
      </c>
      <c r="N3474" s="36" t="str">
        <f>IFERROR(VLOOKUP(Incoming_Data[[#This Row],[Object ID]],SP_Data[#All],2,FALSE),"")</f>
        <v/>
      </c>
      <c r="O3474" s="36" t="str">
        <f>IFERROR(VLOOKUP(Incoming_Data[[#This Row],[Object ID]],Finalized_Data[#All],2,FALSE),"")</f>
        <v/>
      </c>
      <c r="P34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4" s="6">
        <f>IFERROR(DATE(YEAR(Incoming_Data[[#This Row],[Incoming Day]]),MONTH(Incoming_Data[[#This Row],[Incoming Day]]),1),"")</f>
        <v>41365</v>
      </c>
      <c r="R3474" s="3">
        <f>DATE(YEAR(Incoming_Data[[#This Row],[Incoming Day]]),1,1)</f>
        <v>41275</v>
      </c>
      <c r="S3474" s="6" t="str">
        <f>IFERROR(DATE(YEAR(Incoming_Data[[#This Row],[Completed Day]]),MONTH(Incoming_Data[[#This Row],[Completed Day]]),1),"")</f>
        <v/>
      </c>
      <c r="T3474" s="6" t="str">
        <f>IFERROR(DATE(YEAR(Incoming_Data[[#This Row],[Confirmed Day]]),MONTH(Incoming_Data[[#This Row],[Confirmed Day]]),1),"")</f>
        <v/>
      </c>
      <c r="U3474" s="12">
        <f>IF(ISNUMBER(Incoming_Data[[#This Row],[Completed Day]]),1,0)</f>
        <v>0</v>
      </c>
      <c r="V3474" s="12">
        <f>IF(ISNUMBER(Incoming_Data[[#This Row],[Confirmed Day]]),1,0)</f>
        <v>0</v>
      </c>
    </row>
    <row r="3475" spans="2:22" x14ac:dyDescent="0.25">
      <c r="B3475" s="37" t="s">
        <v>12726</v>
      </c>
      <c r="C3475" s="37" t="s">
        <v>12727</v>
      </c>
      <c r="D3475" s="37" t="s">
        <v>12727</v>
      </c>
      <c r="E3475" s="37" t="s">
        <v>13572</v>
      </c>
      <c r="F3475" s="37" t="s">
        <v>13048</v>
      </c>
      <c r="G3475" s="36">
        <v>41393</v>
      </c>
      <c r="H3475" s="36">
        <v>41393</v>
      </c>
      <c r="I3475" s="12">
        <v>3</v>
      </c>
      <c r="J3475" s="12">
        <v>3</v>
      </c>
      <c r="K3475" s="12">
        <v>3</v>
      </c>
      <c r="L3475" s="37" t="s">
        <v>10596</v>
      </c>
      <c r="M3475" s="37" t="str">
        <f>VLOOKUP(LEFT(Incoming_Data[[#This Row],[Object ID]],1),Lookup[#All],2,FALSE)</f>
        <v>Incident</v>
      </c>
      <c r="N3475" s="36" t="str">
        <f>IFERROR(VLOOKUP(Incoming_Data[[#This Row],[Object ID]],SP_Data[#All],2,FALSE),"")</f>
        <v/>
      </c>
      <c r="O3475" s="36" t="str">
        <f>IFERROR(VLOOKUP(Incoming_Data[[#This Row],[Object ID]],Finalized_Data[#All],2,FALSE),"")</f>
        <v/>
      </c>
      <c r="P34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5" s="6">
        <f>IFERROR(DATE(YEAR(Incoming_Data[[#This Row],[Incoming Day]]),MONTH(Incoming_Data[[#This Row],[Incoming Day]]),1),"")</f>
        <v>41365</v>
      </c>
      <c r="R3475" s="3">
        <f>DATE(YEAR(Incoming_Data[[#This Row],[Incoming Day]]),1,1)</f>
        <v>41275</v>
      </c>
      <c r="S3475" s="6" t="str">
        <f>IFERROR(DATE(YEAR(Incoming_Data[[#This Row],[Completed Day]]),MONTH(Incoming_Data[[#This Row],[Completed Day]]),1),"")</f>
        <v/>
      </c>
      <c r="T3475" s="6" t="str">
        <f>IFERROR(DATE(YEAR(Incoming_Data[[#This Row],[Confirmed Day]]),MONTH(Incoming_Data[[#This Row],[Confirmed Day]]),1),"")</f>
        <v/>
      </c>
      <c r="U3475" s="12">
        <f>IF(ISNUMBER(Incoming_Data[[#This Row],[Completed Day]]),1,0)</f>
        <v>0</v>
      </c>
      <c r="V3475" s="12">
        <f>IF(ISNUMBER(Incoming_Data[[#This Row],[Confirmed Day]]),1,0)</f>
        <v>0</v>
      </c>
    </row>
    <row r="3476" spans="2:22" x14ac:dyDescent="0.25">
      <c r="B3476" s="37" t="s">
        <v>12726</v>
      </c>
      <c r="C3476" s="37" t="s">
        <v>12727</v>
      </c>
      <c r="D3476" s="37" t="s">
        <v>12727</v>
      </c>
      <c r="E3476" s="37" t="s">
        <v>13573</v>
      </c>
      <c r="F3476" s="37" t="s">
        <v>13049</v>
      </c>
      <c r="G3476" s="36">
        <v>41393</v>
      </c>
      <c r="H3476" s="36">
        <v>41393</v>
      </c>
      <c r="I3476" s="12">
        <v>3</v>
      </c>
      <c r="J3476" s="12">
        <v>3</v>
      </c>
      <c r="K3476" s="12">
        <v>3</v>
      </c>
      <c r="L3476" s="37" t="s">
        <v>10596</v>
      </c>
      <c r="M3476" s="37" t="str">
        <f>VLOOKUP(LEFT(Incoming_Data[[#This Row],[Object ID]],1),Lookup[#All],2,FALSE)</f>
        <v>Incident</v>
      </c>
      <c r="N3476" s="36" t="str">
        <f>IFERROR(VLOOKUP(Incoming_Data[[#This Row],[Object ID]],SP_Data[#All],2,FALSE),"")</f>
        <v/>
      </c>
      <c r="O3476" s="36" t="str">
        <f>IFERROR(VLOOKUP(Incoming_Data[[#This Row],[Object ID]],Finalized_Data[#All],2,FALSE),"")</f>
        <v/>
      </c>
      <c r="P34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6" s="6">
        <f>IFERROR(DATE(YEAR(Incoming_Data[[#This Row],[Incoming Day]]),MONTH(Incoming_Data[[#This Row],[Incoming Day]]),1),"")</f>
        <v>41365</v>
      </c>
      <c r="R3476" s="3">
        <f>DATE(YEAR(Incoming_Data[[#This Row],[Incoming Day]]),1,1)</f>
        <v>41275</v>
      </c>
      <c r="S3476" s="6" t="str">
        <f>IFERROR(DATE(YEAR(Incoming_Data[[#This Row],[Completed Day]]),MONTH(Incoming_Data[[#This Row],[Completed Day]]),1),"")</f>
        <v/>
      </c>
      <c r="T3476" s="6" t="str">
        <f>IFERROR(DATE(YEAR(Incoming_Data[[#This Row],[Confirmed Day]]),MONTH(Incoming_Data[[#This Row],[Confirmed Day]]),1),"")</f>
        <v/>
      </c>
      <c r="U3476" s="12">
        <f>IF(ISNUMBER(Incoming_Data[[#This Row],[Completed Day]]),1,0)</f>
        <v>0</v>
      </c>
      <c r="V3476" s="12">
        <f>IF(ISNUMBER(Incoming_Data[[#This Row],[Confirmed Day]]),1,0)</f>
        <v>0</v>
      </c>
    </row>
    <row r="3477" spans="2:22" x14ac:dyDescent="0.25">
      <c r="B3477" s="37" t="s">
        <v>12726</v>
      </c>
      <c r="C3477" s="37" t="s">
        <v>12727</v>
      </c>
      <c r="D3477" s="37" t="s">
        <v>12727</v>
      </c>
      <c r="E3477" s="37" t="s">
        <v>13574</v>
      </c>
      <c r="F3477" s="37" t="s">
        <v>13050</v>
      </c>
      <c r="G3477" s="36">
        <v>41393</v>
      </c>
      <c r="H3477" s="36">
        <v>41393</v>
      </c>
      <c r="I3477" s="12">
        <v>3</v>
      </c>
      <c r="J3477" s="12">
        <v>3</v>
      </c>
      <c r="K3477" s="12">
        <v>3</v>
      </c>
      <c r="L3477" s="37" t="s">
        <v>10596</v>
      </c>
      <c r="M3477" s="37" t="str">
        <f>VLOOKUP(LEFT(Incoming_Data[[#This Row],[Object ID]],1),Lookup[#All],2,FALSE)</f>
        <v>Incident</v>
      </c>
      <c r="N3477" s="36" t="str">
        <f>IFERROR(VLOOKUP(Incoming_Data[[#This Row],[Object ID]],SP_Data[#All],2,FALSE),"")</f>
        <v/>
      </c>
      <c r="O3477" s="36" t="str">
        <f>IFERROR(VLOOKUP(Incoming_Data[[#This Row],[Object ID]],Finalized_Data[#All],2,FALSE),"")</f>
        <v/>
      </c>
      <c r="P34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7" s="6">
        <f>IFERROR(DATE(YEAR(Incoming_Data[[#This Row],[Incoming Day]]),MONTH(Incoming_Data[[#This Row],[Incoming Day]]),1),"")</f>
        <v>41365</v>
      </c>
      <c r="R3477" s="3">
        <f>DATE(YEAR(Incoming_Data[[#This Row],[Incoming Day]]),1,1)</f>
        <v>41275</v>
      </c>
      <c r="S3477" s="6" t="str">
        <f>IFERROR(DATE(YEAR(Incoming_Data[[#This Row],[Completed Day]]),MONTH(Incoming_Data[[#This Row],[Completed Day]]),1),"")</f>
        <v/>
      </c>
      <c r="T3477" s="6" t="str">
        <f>IFERROR(DATE(YEAR(Incoming_Data[[#This Row],[Confirmed Day]]),MONTH(Incoming_Data[[#This Row],[Confirmed Day]]),1),"")</f>
        <v/>
      </c>
      <c r="U3477" s="12">
        <f>IF(ISNUMBER(Incoming_Data[[#This Row],[Completed Day]]),1,0)</f>
        <v>0</v>
      </c>
      <c r="V3477" s="12">
        <f>IF(ISNUMBER(Incoming_Data[[#This Row],[Confirmed Day]]),1,0)</f>
        <v>0</v>
      </c>
    </row>
    <row r="3478" spans="2:22" x14ac:dyDescent="0.25">
      <c r="B3478" s="37" t="s">
        <v>12726</v>
      </c>
      <c r="C3478" s="37" t="s">
        <v>12727</v>
      </c>
      <c r="D3478" s="37" t="s">
        <v>12727</v>
      </c>
      <c r="E3478" s="37" t="s">
        <v>13575</v>
      </c>
      <c r="F3478" s="37" t="s">
        <v>13051</v>
      </c>
      <c r="G3478" s="36">
        <v>41393</v>
      </c>
      <c r="H3478" s="36">
        <v>41393</v>
      </c>
      <c r="I3478" s="12">
        <v>3</v>
      </c>
      <c r="J3478" s="12">
        <v>3</v>
      </c>
      <c r="K3478" s="12">
        <v>3</v>
      </c>
      <c r="L3478" s="37" t="s">
        <v>10596</v>
      </c>
      <c r="M3478" s="37" t="str">
        <f>VLOOKUP(LEFT(Incoming_Data[[#This Row],[Object ID]],1),Lookup[#All],2,FALSE)</f>
        <v>Incident</v>
      </c>
      <c r="N3478" s="36" t="str">
        <f>IFERROR(VLOOKUP(Incoming_Data[[#This Row],[Object ID]],SP_Data[#All],2,FALSE),"")</f>
        <v/>
      </c>
      <c r="O3478" s="36" t="str">
        <f>IFERROR(VLOOKUP(Incoming_Data[[#This Row],[Object ID]],Finalized_Data[#All],2,FALSE),"")</f>
        <v/>
      </c>
      <c r="P34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8" s="6">
        <f>IFERROR(DATE(YEAR(Incoming_Data[[#This Row],[Incoming Day]]),MONTH(Incoming_Data[[#This Row],[Incoming Day]]),1),"")</f>
        <v>41365</v>
      </c>
      <c r="R3478" s="3">
        <f>DATE(YEAR(Incoming_Data[[#This Row],[Incoming Day]]),1,1)</f>
        <v>41275</v>
      </c>
      <c r="S3478" s="6" t="str">
        <f>IFERROR(DATE(YEAR(Incoming_Data[[#This Row],[Completed Day]]),MONTH(Incoming_Data[[#This Row],[Completed Day]]),1),"")</f>
        <v/>
      </c>
      <c r="T3478" s="6" t="str">
        <f>IFERROR(DATE(YEAR(Incoming_Data[[#This Row],[Confirmed Day]]),MONTH(Incoming_Data[[#This Row],[Confirmed Day]]),1),"")</f>
        <v/>
      </c>
      <c r="U3478" s="12">
        <f>IF(ISNUMBER(Incoming_Data[[#This Row],[Completed Day]]),1,0)</f>
        <v>0</v>
      </c>
      <c r="V3478" s="12">
        <f>IF(ISNUMBER(Incoming_Data[[#This Row],[Confirmed Day]]),1,0)</f>
        <v>0</v>
      </c>
    </row>
    <row r="3479" spans="2:22" x14ac:dyDescent="0.25">
      <c r="B3479" s="37" t="s">
        <v>12726</v>
      </c>
      <c r="C3479" s="37" t="s">
        <v>12727</v>
      </c>
      <c r="D3479" s="37" t="s">
        <v>12727</v>
      </c>
      <c r="E3479" s="37" t="s">
        <v>13576</v>
      </c>
      <c r="F3479" s="37" t="s">
        <v>13052</v>
      </c>
      <c r="G3479" s="36">
        <v>41393</v>
      </c>
      <c r="H3479" s="36">
        <v>41393</v>
      </c>
      <c r="I3479" s="12">
        <v>2</v>
      </c>
      <c r="J3479" s="12">
        <v>3</v>
      </c>
      <c r="K3479" s="12">
        <v>3</v>
      </c>
      <c r="L3479" s="37" t="s">
        <v>10596</v>
      </c>
      <c r="M3479" s="37" t="str">
        <f>VLOOKUP(LEFT(Incoming_Data[[#This Row],[Object ID]],1),Lookup[#All],2,FALSE)</f>
        <v>Incident</v>
      </c>
      <c r="N3479" s="36" t="str">
        <f>IFERROR(VLOOKUP(Incoming_Data[[#This Row],[Object ID]],SP_Data[#All],2,FALSE),"")</f>
        <v/>
      </c>
      <c r="O3479" s="36" t="str">
        <f>IFERROR(VLOOKUP(Incoming_Data[[#This Row],[Object ID]],Finalized_Data[#All],2,FALSE),"")</f>
        <v/>
      </c>
      <c r="P34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79" s="6">
        <f>IFERROR(DATE(YEAR(Incoming_Data[[#This Row],[Incoming Day]]),MONTH(Incoming_Data[[#This Row],[Incoming Day]]),1),"")</f>
        <v>41365</v>
      </c>
      <c r="R3479" s="3">
        <f>DATE(YEAR(Incoming_Data[[#This Row],[Incoming Day]]),1,1)</f>
        <v>41275</v>
      </c>
      <c r="S3479" s="6" t="str">
        <f>IFERROR(DATE(YEAR(Incoming_Data[[#This Row],[Completed Day]]),MONTH(Incoming_Data[[#This Row],[Completed Day]]),1),"")</f>
        <v/>
      </c>
      <c r="T3479" s="6" t="str">
        <f>IFERROR(DATE(YEAR(Incoming_Data[[#This Row],[Confirmed Day]]),MONTH(Incoming_Data[[#This Row],[Confirmed Day]]),1),"")</f>
        <v/>
      </c>
      <c r="U3479" s="12">
        <f>IF(ISNUMBER(Incoming_Data[[#This Row],[Completed Day]]),1,0)</f>
        <v>0</v>
      </c>
      <c r="V3479" s="12">
        <f>IF(ISNUMBER(Incoming_Data[[#This Row],[Confirmed Day]]),1,0)</f>
        <v>0</v>
      </c>
    </row>
    <row r="3480" spans="2:22" x14ac:dyDescent="0.25">
      <c r="B3480" s="37" t="s">
        <v>12726</v>
      </c>
      <c r="C3480" s="37" t="s">
        <v>12727</v>
      </c>
      <c r="D3480" s="37" t="s">
        <v>12727</v>
      </c>
      <c r="E3480" s="37" t="s">
        <v>13577</v>
      </c>
      <c r="F3480" s="37" t="s">
        <v>13053</v>
      </c>
      <c r="G3480" s="36">
        <v>41393</v>
      </c>
      <c r="H3480" s="36">
        <v>41393</v>
      </c>
      <c r="I3480" s="12">
        <v>2</v>
      </c>
      <c r="J3480" s="12">
        <v>3</v>
      </c>
      <c r="K3480" s="12">
        <v>3</v>
      </c>
      <c r="L3480" s="37" t="s">
        <v>10596</v>
      </c>
      <c r="M3480" s="37" t="str">
        <f>VLOOKUP(LEFT(Incoming_Data[[#This Row],[Object ID]],1),Lookup[#All],2,FALSE)</f>
        <v>Incident</v>
      </c>
      <c r="N3480" s="36" t="str">
        <f>IFERROR(VLOOKUP(Incoming_Data[[#This Row],[Object ID]],SP_Data[#All],2,FALSE),"")</f>
        <v/>
      </c>
      <c r="O3480" s="36" t="str">
        <f>IFERROR(VLOOKUP(Incoming_Data[[#This Row],[Object ID]],Finalized_Data[#All],2,FALSE),"")</f>
        <v/>
      </c>
      <c r="P34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0" s="6">
        <f>IFERROR(DATE(YEAR(Incoming_Data[[#This Row],[Incoming Day]]),MONTH(Incoming_Data[[#This Row],[Incoming Day]]),1),"")</f>
        <v>41365</v>
      </c>
      <c r="R3480" s="3">
        <f>DATE(YEAR(Incoming_Data[[#This Row],[Incoming Day]]),1,1)</f>
        <v>41275</v>
      </c>
      <c r="S3480" s="6" t="str">
        <f>IFERROR(DATE(YEAR(Incoming_Data[[#This Row],[Completed Day]]),MONTH(Incoming_Data[[#This Row],[Completed Day]]),1),"")</f>
        <v/>
      </c>
      <c r="T3480" s="6" t="str">
        <f>IFERROR(DATE(YEAR(Incoming_Data[[#This Row],[Confirmed Day]]),MONTH(Incoming_Data[[#This Row],[Confirmed Day]]),1),"")</f>
        <v/>
      </c>
      <c r="U3480" s="12">
        <f>IF(ISNUMBER(Incoming_Data[[#This Row],[Completed Day]]),1,0)</f>
        <v>0</v>
      </c>
      <c r="V3480" s="12">
        <f>IF(ISNUMBER(Incoming_Data[[#This Row],[Confirmed Day]]),1,0)</f>
        <v>0</v>
      </c>
    </row>
    <row r="3481" spans="2:22" x14ac:dyDescent="0.25">
      <c r="B3481" s="37" t="s">
        <v>12726</v>
      </c>
      <c r="C3481" s="37" t="s">
        <v>12727</v>
      </c>
      <c r="D3481" s="37" t="s">
        <v>12727</v>
      </c>
      <c r="E3481" s="37" t="s">
        <v>13578</v>
      </c>
      <c r="F3481" s="37" t="s">
        <v>13054</v>
      </c>
      <c r="G3481" s="36">
        <v>41393</v>
      </c>
      <c r="H3481" s="36">
        <v>41393</v>
      </c>
      <c r="I3481" s="12">
        <v>2</v>
      </c>
      <c r="J3481" s="12">
        <v>3</v>
      </c>
      <c r="K3481" s="12">
        <v>3</v>
      </c>
      <c r="L3481" s="37" t="s">
        <v>10596</v>
      </c>
      <c r="M3481" s="37" t="str">
        <f>VLOOKUP(LEFT(Incoming_Data[[#This Row],[Object ID]],1),Lookup[#All],2,FALSE)</f>
        <v>Incident</v>
      </c>
      <c r="N3481" s="36" t="str">
        <f>IFERROR(VLOOKUP(Incoming_Data[[#This Row],[Object ID]],SP_Data[#All],2,FALSE),"")</f>
        <v/>
      </c>
      <c r="O3481" s="36" t="str">
        <f>IFERROR(VLOOKUP(Incoming_Data[[#This Row],[Object ID]],Finalized_Data[#All],2,FALSE),"")</f>
        <v/>
      </c>
      <c r="P34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1" s="6">
        <f>IFERROR(DATE(YEAR(Incoming_Data[[#This Row],[Incoming Day]]),MONTH(Incoming_Data[[#This Row],[Incoming Day]]),1),"")</f>
        <v>41365</v>
      </c>
      <c r="R3481" s="3">
        <f>DATE(YEAR(Incoming_Data[[#This Row],[Incoming Day]]),1,1)</f>
        <v>41275</v>
      </c>
      <c r="S3481" s="6" t="str">
        <f>IFERROR(DATE(YEAR(Incoming_Data[[#This Row],[Completed Day]]),MONTH(Incoming_Data[[#This Row],[Completed Day]]),1),"")</f>
        <v/>
      </c>
      <c r="T3481" s="6" t="str">
        <f>IFERROR(DATE(YEAR(Incoming_Data[[#This Row],[Confirmed Day]]),MONTH(Incoming_Data[[#This Row],[Confirmed Day]]),1),"")</f>
        <v/>
      </c>
      <c r="U3481" s="12">
        <f>IF(ISNUMBER(Incoming_Data[[#This Row],[Completed Day]]),1,0)</f>
        <v>0</v>
      </c>
      <c r="V3481" s="12">
        <f>IF(ISNUMBER(Incoming_Data[[#This Row],[Confirmed Day]]),1,0)</f>
        <v>0</v>
      </c>
    </row>
    <row r="3482" spans="2:22" x14ac:dyDescent="0.25">
      <c r="B3482" s="37" t="s">
        <v>12726</v>
      </c>
      <c r="C3482" s="37" t="s">
        <v>12727</v>
      </c>
      <c r="D3482" s="37" t="s">
        <v>12727</v>
      </c>
      <c r="E3482" s="37" t="s">
        <v>13579</v>
      </c>
      <c r="F3482" s="37" t="s">
        <v>13055</v>
      </c>
      <c r="G3482" s="36">
        <v>41393</v>
      </c>
      <c r="H3482" s="36">
        <v>41393</v>
      </c>
      <c r="I3482" s="12">
        <v>3</v>
      </c>
      <c r="J3482" s="12">
        <v>3</v>
      </c>
      <c r="K3482" s="12">
        <v>3</v>
      </c>
      <c r="L3482" s="37" t="s">
        <v>10596</v>
      </c>
      <c r="M3482" s="37" t="str">
        <f>VLOOKUP(LEFT(Incoming_Data[[#This Row],[Object ID]],1),Lookup[#All],2,FALSE)</f>
        <v>Incident</v>
      </c>
      <c r="N3482" s="36" t="str">
        <f>IFERROR(VLOOKUP(Incoming_Data[[#This Row],[Object ID]],SP_Data[#All],2,FALSE),"")</f>
        <v/>
      </c>
      <c r="O3482" s="36" t="str">
        <f>IFERROR(VLOOKUP(Incoming_Data[[#This Row],[Object ID]],Finalized_Data[#All],2,FALSE),"")</f>
        <v/>
      </c>
      <c r="P34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2" s="6">
        <f>IFERROR(DATE(YEAR(Incoming_Data[[#This Row],[Incoming Day]]),MONTH(Incoming_Data[[#This Row],[Incoming Day]]),1),"")</f>
        <v>41365</v>
      </c>
      <c r="R3482" s="3">
        <f>DATE(YEAR(Incoming_Data[[#This Row],[Incoming Day]]),1,1)</f>
        <v>41275</v>
      </c>
      <c r="S3482" s="6" t="str">
        <f>IFERROR(DATE(YEAR(Incoming_Data[[#This Row],[Completed Day]]),MONTH(Incoming_Data[[#This Row],[Completed Day]]),1),"")</f>
        <v/>
      </c>
      <c r="T3482" s="6" t="str">
        <f>IFERROR(DATE(YEAR(Incoming_Data[[#This Row],[Confirmed Day]]),MONTH(Incoming_Data[[#This Row],[Confirmed Day]]),1),"")</f>
        <v/>
      </c>
      <c r="U3482" s="12">
        <f>IF(ISNUMBER(Incoming_Data[[#This Row],[Completed Day]]),1,0)</f>
        <v>0</v>
      </c>
      <c r="V3482" s="12">
        <f>IF(ISNUMBER(Incoming_Data[[#This Row],[Confirmed Day]]),1,0)</f>
        <v>0</v>
      </c>
    </row>
    <row r="3483" spans="2:22" x14ac:dyDescent="0.25">
      <c r="B3483" s="37" t="s">
        <v>12726</v>
      </c>
      <c r="C3483" s="37" t="s">
        <v>12727</v>
      </c>
      <c r="D3483" s="37" t="s">
        <v>12727</v>
      </c>
      <c r="E3483" s="37" t="s">
        <v>13580</v>
      </c>
      <c r="F3483" s="37" t="s">
        <v>13056</v>
      </c>
      <c r="G3483" s="36">
        <v>41393</v>
      </c>
      <c r="H3483" s="36">
        <v>41393</v>
      </c>
      <c r="I3483" s="12">
        <v>1</v>
      </c>
      <c r="J3483" s="12">
        <v>3</v>
      </c>
      <c r="K3483" s="12">
        <v>3</v>
      </c>
      <c r="L3483" s="37" t="s">
        <v>10596</v>
      </c>
      <c r="M3483" s="37" t="str">
        <f>VLOOKUP(LEFT(Incoming_Data[[#This Row],[Object ID]],1),Lookup[#All],2,FALSE)</f>
        <v>Incident</v>
      </c>
      <c r="N3483" s="36" t="str">
        <f>IFERROR(VLOOKUP(Incoming_Data[[#This Row],[Object ID]],SP_Data[#All],2,FALSE),"")</f>
        <v/>
      </c>
      <c r="O3483" s="36" t="str">
        <f>IFERROR(VLOOKUP(Incoming_Data[[#This Row],[Object ID]],Finalized_Data[#All],2,FALSE),"")</f>
        <v/>
      </c>
      <c r="P34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3" s="6">
        <f>IFERROR(DATE(YEAR(Incoming_Data[[#This Row],[Incoming Day]]),MONTH(Incoming_Data[[#This Row],[Incoming Day]]),1),"")</f>
        <v>41365</v>
      </c>
      <c r="R3483" s="3">
        <f>DATE(YEAR(Incoming_Data[[#This Row],[Incoming Day]]),1,1)</f>
        <v>41275</v>
      </c>
      <c r="S3483" s="6" t="str">
        <f>IFERROR(DATE(YEAR(Incoming_Data[[#This Row],[Completed Day]]),MONTH(Incoming_Data[[#This Row],[Completed Day]]),1),"")</f>
        <v/>
      </c>
      <c r="T3483" s="6" t="str">
        <f>IFERROR(DATE(YEAR(Incoming_Data[[#This Row],[Confirmed Day]]),MONTH(Incoming_Data[[#This Row],[Confirmed Day]]),1),"")</f>
        <v/>
      </c>
      <c r="U3483" s="12">
        <f>IF(ISNUMBER(Incoming_Data[[#This Row],[Completed Day]]),1,0)</f>
        <v>0</v>
      </c>
      <c r="V3483" s="12">
        <f>IF(ISNUMBER(Incoming_Data[[#This Row],[Confirmed Day]]),1,0)</f>
        <v>0</v>
      </c>
    </row>
    <row r="3484" spans="2:22" x14ac:dyDescent="0.25">
      <c r="B3484" s="37" t="s">
        <v>12726</v>
      </c>
      <c r="C3484" s="37" t="s">
        <v>12727</v>
      </c>
      <c r="D3484" s="37" t="s">
        <v>12727</v>
      </c>
      <c r="E3484" s="37" t="s">
        <v>13581</v>
      </c>
      <c r="F3484" s="37" t="s">
        <v>13057</v>
      </c>
      <c r="G3484" s="36">
        <v>41393</v>
      </c>
      <c r="H3484" s="36">
        <v>41393</v>
      </c>
      <c r="I3484" s="12">
        <v>3</v>
      </c>
      <c r="J3484" s="12">
        <v>3</v>
      </c>
      <c r="K3484" s="12">
        <v>3</v>
      </c>
      <c r="L3484" s="37" t="s">
        <v>10596</v>
      </c>
      <c r="M3484" s="37" t="str">
        <f>VLOOKUP(LEFT(Incoming_Data[[#This Row],[Object ID]],1),Lookup[#All],2,FALSE)</f>
        <v>Incident</v>
      </c>
      <c r="N3484" s="36" t="str">
        <f>IFERROR(VLOOKUP(Incoming_Data[[#This Row],[Object ID]],SP_Data[#All],2,FALSE),"")</f>
        <v/>
      </c>
      <c r="O3484" s="36" t="str">
        <f>IFERROR(VLOOKUP(Incoming_Data[[#This Row],[Object ID]],Finalized_Data[#All],2,FALSE),"")</f>
        <v/>
      </c>
      <c r="P34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4" s="6">
        <f>IFERROR(DATE(YEAR(Incoming_Data[[#This Row],[Incoming Day]]),MONTH(Incoming_Data[[#This Row],[Incoming Day]]),1),"")</f>
        <v>41365</v>
      </c>
      <c r="R3484" s="3">
        <f>DATE(YEAR(Incoming_Data[[#This Row],[Incoming Day]]),1,1)</f>
        <v>41275</v>
      </c>
      <c r="S3484" s="6" t="str">
        <f>IFERROR(DATE(YEAR(Incoming_Data[[#This Row],[Completed Day]]),MONTH(Incoming_Data[[#This Row],[Completed Day]]),1),"")</f>
        <v/>
      </c>
      <c r="T3484" s="6" t="str">
        <f>IFERROR(DATE(YEAR(Incoming_Data[[#This Row],[Confirmed Day]]),MONTH(Incoming_Data[[#This Row],[Confirmed Day]]),1),"")</f>
        <v/>
      </c>
      <c r="U3484" s="12">
        <f>IF(ISNUMBER(Incoming_Data[[#This Row],[Completed Day]]),1,0)</f>
        <v>0</v>
      </c>
      <c r="V3484" s="12">
        <f>IF(ISNUMBER(Incoming_Data[[#This Row],[Confirmed Day]]),1,0)</f>
        <v>0</v>
      </c>
    </row>
    <row r="3485" spans="2:22" x14ac:dyDescent="0.25">
      <c r="B3485" s="37" t="s">
        <v>12726</v>
      </c>
      <c r="C3485" s="37" t="s">
        <v>12727</v>
      </c>
      <c r="D3485" s="37" t="s">
        <v>12727</v>
      </c>
      <c r="E3485" s="37" t="s">
        <v>13582</v>
      </c>
      <c r="F3485" s="37" t="s">
        <v>13058</v>
      </c>
      <c r="G3485" s="36">
        <v>41394</v>
      </c>
      <c r="H3485" s="36">
        <v>41394</v>
      </c>
      <c r="I3485" s="12">
        <v>1</v>
      </c>
      <c r="J3485" s="12">
        <v>3</v>
      </c>
      <c r="K3485" s="12">
        <v>3</v>
      </c>
      <c r="L3485" s="37" t="s">
        <v>10596</v>
      </c>
      <c r="M3485" s="37" t="str">
        <f>VLOOKUP(LEFT(Incoming_Data[[#This Row],[Object ID]],1),Lookup[#All],2,FALSE)</f>
        <v>Incident</v>
      </c>
      <c r="N3485" s="36" t="str">
        <f>IFERROR(VLOOKUP(Incoming_Data[[#This Row],[Object ID]],SP_Data[#All],2,FALSE),"")</f>
        <v/>
      </c>
      <c r="O3485" s="36" t="str">
        <f>IFERROR(VLOOKUP(Incoming_Data[[#This Row],[Object ID]],Finalized_Data[#All],2,FALSE),"")</f>
        <v/>
      </c>
      <c r="P34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5" s="6">
        <f>IFERROR(DATE(YEAR(Incoming_Data[[#This Row],[Incoming Day]]),MONTH(Incoming_Data[[#This Row],[Incoming Day]]),1),"")</f>
        <v>41365</v>
      </c>
      <c r="R3485" s="3">
        <f>DATE(YEAR(Incoming_Data[[#This Row],[Incoming Day]]),1,1)</f>
        <v>41275</v>
      </c>
      <c r="S3485" s="6" t="str">
        <f>IFERROR(DATE(YEAR(Incoming_Data[[#This Row],[Completed Day]]),MONTH(Incoming_Data[[#This Row],[Completed Day]]),1),"")</f>
        <v/>
      </c>
      <c r="T3485" s="6" t="str">
        <f>IFERROR(DATE(YEAR(Incoming_Data[[#This Row],[Confirmed Day]]),MONTH(Incoming_Data[[#This Row],[Confirmed Day]]),1),"")</f>
        <v/>
      </c>
      <c r="U3485" s="12">
        <f>IF(ISNUMBER(Incoming_Data[[#This Row],[Completed Day]]),1,0)</f>
        <v>0</v>
      </c>
      <c r="V3485" s="12">
        <f>IF(ISNUMBER(Incoming_Data[[#This Row],[Confirmed Day]]),1,0)</f>
        <v>0</v>
      </c>
    </row>
    <row r="3486" spans="2:22" x14ac:dyDescent="0.25">
      <c r="B3486" s="37" t="s">
        <v>12726</v>
      </c>
      <c r="C3486" s="37" t="s">
        <v>12727</v>
      </c>
      <c r="D3486" s="37" t="s">
        <v>12727</v>
      </c>
      <c r="E3486" s="37" t="s">
        <v>13583</v>
      </c>
      <c r="F3486" s="37" t="s">
        <v>13059</v>
      </c>
      <c r="G3486" s="36">
        <v>41394</v>
      </c>
      <c r="H3486" s="36">
        <v>41394</v>
      </c>
      <c r="I3486" s="12">
        <v>3</v>
      </c>
      <c r="J3486" s="12">
        <v>3</v>
      </c>
      <c r="K3486" s="12">
        <v>3</v>
      </c>
      <c r="L3486" s="37" t="s">
        <v>10596</v>
      </c>
      <c r="M3486" s="37" t="str">
        <f>VLOOKUP(LEFT(Incoming_Data[[#This Row],[Object ID]],1),Lookup[#All],2,FALSE)</f>
        <v>Incident</v>
      </c>
      <c r="N3486" s="36" t="str">
        <f>IFERROR(VLOOKUP(Incoming_Data[[#This Row],[Object ID]],SP_Data[#All],2,FALSE),"")</f>
        <v/>
      </c>
      <c r="O3486" s="36" t="str">
        <f>IFERROR(VLOOKUP(Incoming_Data[[#This Row],[Object ID]],Finalized_Data[#All],2,FALSE),"")</f>
        <v/>
      </c>
      <c r="P34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6" s="6">
        <f>IFERROR(DATE(YEAR(Incoming_Data[[#This Row],[Incoming Day]]),MONTH(Incoming_Data[[#This Row],[Incoming Day]]),1),"")</f>
        <v>41365</v>
      </c>
      <c r="R3486" s="3">
        <f>DATE(YEAR(Incoming_Data[[#This Row],[Incoming Day]]),1,1)</f>
        <v>41275</v>
      </c>
      <c r="S3486" s="6" t="str">
        <f>IFERROR(DATE(YEAR(Incoming_Data[[#This Row],[Completed Day]]),MONTH(Incoming_Data[[#This Row],[Completed Day]]),1),"")</f>
        <v/>
      </c>
      <c r="T3486" s="6" t="str">
        <f>IFERROR(DATE(YEAR(Incoming_Data[[#This Row],[Confirmed Day]]),MONTH(Incoming_Data[[#This Row],[Confirmed Day]]),1),"")</f>
        <v/>
      </c>
      <c r="U3486" s="12">
        <f>IF(ISNUMBER(Incoming_Data[[#This Row],[Completed Day]]),1,0)</f>
        <v>0</v>
      </c>
      <c r="V3486" s="12">
        <f>IF(ISNUMBER(Incoming_Data[[#This Row],[Confirmed Day]]),1,0)</f>
        <v>0</v>
      </c>
    </row>
    <row r="3487" spans="2:22" x14ac:dyDescent="0.25">
      <c r="B3487" s="37" t="s">
        <v>12726</v>
      </c>
      <c r="C3487" s="37" t="s">
        <v>12727</v>
      </c>
      <c r="D3487" s="37" t="s">
        <v>12727</v>
      </c>
      <c r="E3487" s="37" t="s">
        <v>13584</v>
      </c>
      <c r="F3487" s="37" t="s">
        <v>13060</v>
      </c>
      <c r="G3487" s="36">
        <v>41394</v>
      </c>
      <c r="H3487" s="36">
        <v>41394</v>
      </c>
      <c r="I3487" s="12">
        <v>2</v>
      </c>
      <c r="J3487" s="12">
        <v>3</v>
      </c>
      <c r="K3487" s="12">
        <v>3</v>
      </c>
      <c r="L3487" s="37" t="s">
        <v>10596</v>
      </c>
      <c r="M3487" s="37" t="str">
        <f>VLOOKUP(LEFT(Incoming_Data[[#This Row],[Object ID]],1),Lookup[#All],2,FALSE)</f>
        <v>Incident</v>
      </c>
      <c r="N3487" s="36" t="str">
        <f>IFERROR(VLOOKUP(Incoming_Data[[#This Row],[Object ID]],SP_Data[#All],2,FALSE),"")</f>
        <v/>
      </c>
      <c r="O3487" s="36" t="str">
        <f>IFERROR(VLOOKUP(Incoming_Data[[#This Row],[Object ID]],Finalized_Data[#All],2,FALSE),"")</f>
        <v/>
      </c>
      <c r="P34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7" s="6">
        <f>IFERROR(DATE(YEAR(Incoming_Data[[#This Row],[Incoming Day]]),MONTH(Incoming_Data[[#This Row],[Incoming Day]]),1),"")</f>
        <v>41365</v>
      </c>
      <c r="R3487" s="3">
        <f>DATE(YEAR(Incoming_Data[[#This Row],[Incoming Day]]),1,1)</f>
        <v>41275</v>
      </c>
      <c r="S3487" s="6" t="str">
        <f>IFERROR(DATE(YEAR(Incoming_Data[[#This Row],[Completed Day]]),MONTH(Incoming_Data[[#This Row],[Completed Day]]),1),"")</f>
        <v/>
      </c>
      <c r="T3487" s="6" t="str">
        <f>IFERROR(DATE(YEAR(Incoming_Data[[#This Row],[Confirmed Day]]),MONTH(Incoming_Data[[#This Row],[Confirmed Day]]),1),"")</f>
        <v/>
      </c>
      <c r="U3487" s="12">
        <f>IF(ISNUMBER(Incoming_Data[[#This Row],[Completed Day]]),1,0)</f>
        <v>0</v>
      </c>
      <c r="V3487" s="12">
        <f>IF(ISNUMBER(Incoming_Data[[#This Row],[Confirmed Day]]),1,0)</f>
        <v>0</v>
      </c>
    </row>
    <row r="3488" spans="2:22" x14ac:dyDescent="0.25">
      <c r="B3488" s="37" t="s">
        <v>12726</v>
      </c>
      <c r="C3488" s="37" t="s">
        <v>12727</v>
      </c>
      <c r="D3488" s="37" t="s">
        <v>12727</v>
      </c>
      <c r="E3488" s="37" t="s">
        <v>13585</v>
      </c>
      <c r="F3488" s="37" t="s">
        <v>13061</v>
      </c>
      <c r="G3488" s="36">
        <v>41394</v>
      </c>
      <c r="H3488" s="36">
        <v>41394</v>
      </c>
      <c r="I3488" s="12">
        <v>2</v>
      </c>
      <c r="J3488" s="12">
        <v>3</v>
      </c>
      <c r="K3488" s="12">
        <v>3</v>
      </c>
      <c r="L3488" s="37" t="s">
        <v>10596</v>
      </c>
      <c r="M3488" s="37" t="str">
        <f>VLOOKUP(LEFT(Incoming_Data[[#This Row],[Object ID]],1),Lookup[#All],2,FALSE)</f>
        <v>Incident</v>
      </c>
      <c r="N3488" s="36" t="str">
        <f>IFERROR(VLOOKUP(Incoming_Data[[#This Row],[Object ID]],SP_Data[#All],2,FALSE),"")</f>
        <v/>
      </c>
      <c r="O3488" s="36" t="str">
        <f>IFERROR(VLOOKUP(Incoming_Data[[#This Row],[Object ID]],Finalized_Data[#All],2,FALSE),"")</f>
        <v/>
      </c>
      <c r="P34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8" s="6">
        <f>IFERROR(DATE(YEAR(Incoming_Data[[#This Row],[Incoming Day]]),MONTH(Incoming_Data[[#This Row],[Incoming Day]]),1),"")</f>
        <v>41365</v>
      </c>
      <c r="R3488" s="3">
        <f>DATE(YEAR(Incoming_Data[[#This Row],[Incoming Day]]),1,1)</f>
        <v>41275</v>
      </c>
      <c r="S3488" s="6" t="str">
        <f>IFERROR(DATE(YEAR(Incoming_Data[[#This Row],[Completed Day]]),MONTH(Incoming_Data[[#This Row],[Completed Day]]),1),"")</f>
        <v/>
      </c>
      <c r="T3488" s="6" t="str">
        <f>IFERROR(DATE(YEAR(Incoming_Data[[#This Row],[Confirmed Day]]),MONTH(Incoming_Data[[#This Row],[Confirmed Day]]),1),"")</f>
        <v/>
      </c>
      <c r="U3488" s="12">
        <f>IF(ISNUMBER(Incoming_Data[[#This Row],[Completed Day]]),1,0)</f>
        <v>0</v>
      </c>
      <c r="V3488" s="12">
        <f>IF(ISNUMBER(Incoming_Data[[#This Row],[Confirmed Day]]),1,0)</f>
        <v>0</v>
      </c>
    </row>
    <row r="3489" spans="2:22" x14ac:dyDescent="0.25">
      <c r="B3489" s="37" t="s">
        <v>12726</v>
      </c>
      <c r="C3489" s="37" t="s">
        <v>12727</v>
      </c>
      <c r="D3489" s="37" t="s">
        <v>12727</v>
      </c>
      <c r="E3489" s="37" t="s">
        <v>13586</v>
      </c>
      <c r="F3489" s="37" t="s">
        <v>13062</v>
      </c>
      <c r="G3489" s="36">
        <v>41394</v>
      </c>
      <c r="H3489" s="36">
        <v>41394</v>
      </c>
      <c r="I3489" s="12">
        <v>3</v>
      </c>
      <c r="J3489" s="12">
        <v>3</v>
      </c>
      <c r="K3489" s="12">
        <v>3</v>
      </c>
      <c r="L3489" s="37" t="s">
        <v>10596</v>
      </c>
      <c r="M3489" s="37" t="str">
        <f>VLOOKUP(LEFT(Incoming_Data[[#This Row],[Object ID]],1),Lookup[#All],2,FALSE)</f>
        <v>Incident</v>
      </c>
      <c r="N3489" s="36" t="str">
        <f>IFERROR(VLOOKUP(Incoming_Data[[#This Row],[Object ID]],SP_Data[#All],2,FALSE),"")</f>
        <v/>
      </c>
      <c r="O3489" s="36" t="str">
        <f>IFERROR(VLOOKUP(Incoming_Data[[#This Row],[Object ID]],Finalized_Data[#All],2,FALSE),"")</f>
        <v/>
      </c>
      <c r="P34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89" s="6">
        <f>IFERROR(DATE(YEAR(Incoming_Data[[#This Row],[Incoming Day]]),MONTH(Incoming_Data[[#This Row],[Incoming Day]]),1),"")</f>
        <v>41365</v>
      </c>
      <c r="R3489" s="3">
        <f>DATE(YEAR(Incoming_Data[[#This Row],[Incoming Day]]),1,1)</f>
        <v>41275</v>
      </c>
      <c r="S3489" s="6" t="str">
        <f>IFERROR(DATE(YEAR(Incoming_Data[[#This Row],[Completed Day]]),MONTH(Incoming_Data[[#This Row],[Completed Day]]),1),"")</f>
        <v/>
      </c>
      <c r="T3489" s="6" t="str">
        <f>IFERROR(DATE(YEAR(Incoming_Data[[#This Row],[Confirmed Day]]),MONTH(Incoming_Data[[#This Row],[Confirmed Day]]),1),"")</f>
        <v/>
      </c>
      <c r="U3489" s="12">
        <f>IF(ISNUMBER(Incoming_Data[[#This Row],[Completed Day]]),1,0)</f>
        <v>0</v>
      </c>
      <c r="V3489" s="12">
        <f>IF(ISNUMBER(Incoming_Data[[#This Row],[Confirmed Day]]),1,0)</f>
        <v>0</v>
      </c>
    </row>
    <row r="3490" spans="2:22" x14ac:dyDescent="0.25">
      <c r="B3490" s="37" t="s">
        <v>12726</v>
      </c>
      <c r="C3490" s="37" t="s">
        <v>12727</v>
      </c>
      <c r="D3490" s="37" t="s">
        <v>12727</v>
      </c>
      <c r="E3490" s="37" t="s">
        <v>13587</v>
      </c>
      <c r="F3490" s="37" t="s">
        <v>13063</v>
      </c>
      <c r="G3490" s="36">
        <v>41395</v>
      </c>
      <c r="H3490" s="36">
        <v>41395</v>
      </c>
      <c r="I3490" s="12">
        <v>2</v>
      </c>
      <c r="J3490" s="12">
        <v>3</v>
      </c>
      <c r="K3490" s="12">
        <v>3</v>
      </c>
      <c r="L3490" s="37" t="s">
        <v>10596</v>
      </c>
      <c r="M3490" s="37" t="str">
        <f>VLOOKUP(LEFT(Incoming_Data[[#This Row],[Object ID]],1),Lookup[#All],2,FALSE)</f>
        <v>Incident</v>
      </c>
      <c r="N3490" s="36" t="str">
        <f>IFERROR(VLOOKUP(Incoming_Data[[#This Row],[Object ID]],SP_Data[#All],2,FALSE),"")</f>
        <v/>
      </c>
      <c r="O3490" s="36" t="str">
        <f>IFERROR(VLOOKUP(Incoming_Data[[#This Row],[Object ID]],Finalized_Data[#All],2,FALSE),"")</f>
        <v/>
      </c>
      <c r="P34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0" s="6">
        <f>IFERROR(DATE(YEAR(Incoming_Data[[#This Row],[Incoming Day]]),MONTH(Incoming_Data[[#This Row],[Incoming Day]]),1),"")</f>
        <v>41395</v>
      </c>
      <c r="R3490" s="3">
        <f>DATE(YEAR(Incoming_Data[[#This Row],[Incoming Day]]),1,1)</f>
        <v>41275</v>
      </c>
      <c r="S3490" s="6" t="str">
        <f>IFERROR(DATE(YEAR(Incoming_Data[[#This Row],[Completed Day]]),MONTH(Incoming_Data[[#This Row],[Completed Day]]),1),"")</f>
        <v/>
      </c>
      <c r="T3490" s="6" t="str">
        <f>IFERROR(DATE(YEAR(Incoming_Data[[#This Row],[Confirmed Day]]),MONTH(Incoming_Data[[#This Row],[Confirmed Day]]),1),"")</f>
        <v/>
      </c>
      <c r="U3490" s="12">
        <f>IF(ISNUMBER(Incoming_Data[[#This Row],[Completed Day]]),1,0)</f>
        <v>0</v>
      </c>
      <c r="V3490" s="12">
        <f>IF(ISNUMBER(Incoming_Data[[#This Row],[Confirmed Day]]),1,0)</f>
        <v>0</v>
      </c>
    </row>
    <row r="3491" spans="2:22" x14ac:dyDescent="0.25">
      <c r="B3491" s="37" t="s">
        <v>12726</v>
      </c>
      <c r="C3491" s="37" t="s">
        <v>12727</v>
      </c>
      <c r="D3491" s="37" t="s">
        <v>12727</v>
      </c>
      <c r="E3491" s="37" t="s">
        <v>13588</v>
      </c>
      <c r="F3491" s="37" t="s">
        <v>13064</v>
      </c>
      <c r="G3491" s="36">
        <v>41395</v>
      </c>
      <c r="H3491" s="36">
        <v>41395</v>
      </c>
      <c r="I3491" s="12">
        <v>3</v>
      </c>
      <c r="J3491" s="12">
        <v>3</v>
      </c>
      <c r="K3491" s="12">
        <v>3</v>
      </c>
      <c r="L3491" s="37" t="s">
        <v>10596</v>
      </c>
      <c r="M3491" s="37" t="str">
        <f>VLOOKUP(LEFT(Incoming_Data[[#This Row],[Object ID]],1),Lookup[#All],2,FALSE)</f>
        <v>Incident</v>
      </c>
      <c r="N3491" s="36" t="str">
        <f>IFERROR(VLOOKUP(Incoming_Data[[#This Row],[Object ID]],SP_Data[#All],2,FALSE),"")</f>
        <v/>
      </c>
      <c r="O3491" s="36" t="str">
        <f>IFERROR(VLOOKUP(Incoming_Data[[#This Row],[Object ID]],Finalized_Data[#All],2,FALSE),"")</f>
        <v/>
      </c>
      <c r="P34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1" s="6">
        <f>IFERROR(DATE(YEAR(Incoming_Data[[#This Row],[Incoming Day]]),MONTH(Incoming_Data[[#This Row],[Incoming Day]]),1),"")</f>
        <v>41395</v>
      </c>
      <c r="R3491" s="3">
        <f>DATE(YEAR(Incoming_Data[[#This Row],[Incoming Day]]),1,1)</f>
        <v>41275</v>
      </c>
      <c r="S3491" s="6" t="str">
        <f>IFERROR(DATE(YEAR(Incoming_Data[[#This Row],[Completed Day]]),MONTH(Incoming_Data[[#This Row],[Completed Day]]),1),"")</f>
        <v/>
      </c>
      <c r="T3491" s="6" t="str">
        <f>IFERROR(DATE(YEAR(Incoming_Data[[#This Row],[Confirmed Day]]),MONTH(Incoming_Data[[#This Row],[Confirmed Day]]),1),"")</f>
        <v/>
      </c>
      <c r="U3491" s="12">
        <f>IF(ISNUMBER(Incoming_Data[[#This Row],[Completed Day]]),1,0)</f>
        <v>0</v>
      </c>
      <c r="V3491" s="12">
        <f>IF(ISNUMBER(Incoming_Data[[#This Row],[Confirmed Day]]),1,0)</f>
        <v>0</v>
      </c>
    </row>
    <row r="3492" spans="2:22" x14ac:dyDescent="0.25">
      <c r="B3492" s="37" t="s">
        <v>12726</v>
      </c>
      <c r="C3492" s="37" t="s">
        <v>12727</v>
      </c>
      <c r="D3492" s="37" t="s">
        <v>12727</v>
      </c>
      <c r="E3492" s="37" t="s">
        <v>13589</v>
      </c>
      <c r="F3492" s="37" t="s">
        <v>13065</v>
      </c>
      <c r="G3492" s="36">
        <v>41395</v>
      </c>
      <c r="H3492" s="36">
        <v>41395</v>
      </c>
      <c r="I3492" s="12">
        <v>1</v>
      </c>
      <c r="J3492" s="12">
        <v>3</v>
      </c>
      <c r="K3492" s="12">
        <v>3</v>
      </c>
      <c r="L3492" s="37" t="s">
        <v>10596</v>
      </c>
      <c r="M3492" s="37" t="str">
        <f>VLOOKUP(LEFT(Incoming_Data[[#This Row],[Object ID]],1),Lookup[#All],2,FALSE)</f>
        <v>Incident</v>
      </c>
      <c r="N3492" s="36" t="str">
        <f>IFERROR(VLOOKUP(Incoming_Data[[#This Row],[Object ID]],SP_Data[#All],2,FALSE),"")</f>
        <v/>
      </c>
      <c r="O3492" s="36" t="str">
        <f>IFERROR(VLOOKUP(Incoming_Data[[#This Row],[Object ID]],Finalized_Data[#All],2,FALSE),"")</f>
        <v/>
      </c>
      <c r="P34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2" s="6">
        <f>IFERROR(DATE(YEAR(Incoming_Data[[#This Row],[Incoming Day]]),MONTH(Incoming_Data[[#This Row],[Incoming Day]]),1),"")</f>
        <v>41395</v>
      </c>
      <c r="R3492" s="3">
        <f>DATE(YEAR(Incoming_Data[[#This Row],[Incoming Day]]),1,1)</f>
        <v>41275</v>
      </c>
      <c r="S3492" s="6" t="str">
        <f>IFERROR(DATE(YEAR(Incoming_Data[[#This Row],[Completed Day]]),MONTH(Incoming_Data[[#This Row],[Completed Day]]),1),"")</f>
        <v/>
      </c>
      <c r="T3492" s="6" t="str">
        <f>IFERROR(DATE(YEAR(Incoming_Data[[#This Row],[Confirmed Day]]),MONTH(Incoming_Data[[#This Row],[Confirmed Day]]),1),"")</f>
        <v/>
      </c>
      <c r="U3492" s="12">
        <f>IF(ISNUMBER(Incoming_Data[[#This Row],[Completed Day]]),1,0)</f>
        <v>0</v>
      </c>
      <c r="V3492" s="12">
        <f>IF(ISNUMBER(Incoming_Data[[#This Row],[Confirmed Day]]),1,0)</f>
        <v>0</v>
      </c>
    </row>
    <row r="3493" spans="2:22" x14ac:dyDescent="0.25">
      <c r="B3493" s="37" t="s">
        <v>12726</v>
      </c>
      <c r="C3493" s="37" t="s">
        <v>12727</v>
      </c>
      <c r="D3493" s="37" t="s">
        <v>12727</v>
      </c>
      <c r="E3493" s="37" t="s">
        <v>13590</v>
      </c>
      <c r="F3493" s="37" t="s">
        <v>13066</v>
      </c>
      <c r="G3493" s="36">
        <v>41396</v>
      </c>
      <c r="H3493" s="36">
        <v>41395</v>
      </c>
      <c r="I3493" s="12">
        <v>2</v>
      </c>
      <c r="J3493" s="12">
        <v>3</v>
      </c>
      <c r="K3493" s="12">
        <v>3</v>
      </c>
      <c r="L3493" s="37" t="s">
        <v>10596</v>
      </c>
      <c r="M3493" s="37" t="str">
        <f>VLOOKUP(LEFT(Incoming_Data[[#This Row],[Object ID]],1),Lookup[#All],2,FALSE)</f>
        <v>Incident</v>
      </c>
      <c r="N3493" s="36" t="str">
        <f>IFERROR(VLOOKUP(Incoming_Data[[#This Row],[Object ID]],SP_Data[#All],2,FALSE),"")</f>
        <v/>
      </c>
      <c r="O3493" s="36" t="str">
        <f>IFERROR(VLOOKUP(Incoming_Data[[#This Row],[Object ID]],Finalized_Data[#All],2,FALSE),"")</f>
        <v/>
      </c>
      <c r="P34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3" s="6">
        <f>IFERROR(DATE(YEAR(Incoming_Data[[#This Row],[Incoming Day]]),MONTH(Incoming_Data[[#This Row],[Incoming Day]]),1),"")</f>
        <v>41395</v>
      </c>
      <c r="R3493" s="3">
        <f>DATE(YEAR(Incoming_Data[[#This Row],[Incoming Day]]),1,1)</f>
        <v>41275</v>
      </c>
      <c r="S3493" s="6" t="str">
        <f>IFERROR(DATE(YEAR(Incoming_Data[[#This Row],[Completed Day]]),MONTH(Incoming_Data[[#This Row],[Completed Day]]),1),"")</f>
        <v/>
      </c>
      <c r="T3493" s="6" t="str">
        <f>IFERROR(DATE(YEAR(Incoming_Data[[#This Row],[Confirmed Day]]),MONTH(Incoming_Data[[#This Row],[Confirmed Day]]),1),"")</f>
        <v/>
      </c>
      <c r="U3493" s="12">
        <f>IF(ISNUMBER(Incoming_Data[[#This Row],[Completed Day]]),1,0)</f>
        <v>0</v>
      </c>
      <c r="V3493" s="12">
        <f>IF(ISNUMBER(Incoming_Data[[#This Row],[Confirmed Day]]),1,0)</f>
        <v>0</v>
      </c>
    </row>
    <row r="3494" spans="2:22" x14ac:dyDescent="0.25">
      <c r="B3494" s="37" t="s">
        <v>12726</v>
      </c>
      <c r="C3494" s="37" t="s">
        <v>12727</v>
      </c>
      <c r="D3494" s="37" t="s">
        <v>12727</v>
      </c>
      <c r="E3494" s="37" t="s">
        <v>13591</v>
      </c>
      <c r="F3494" s="37" t="s">
        <v>13067</v>
      </c>
      <c r="G3494" s="36">
        <v>41396</v>
      </c>
      <c r="H3494" s="36">
        <v>41396</v>
      </c>
      <c r="I3494" s="12">
        <v>3</v>
      </c>
      <c r="J3494" s="12">
        <v>3</v>
      </c>
      <c r="K3494" s="12">
        <v>3</v>
      </c>
      <c r="L3494" s="37" t="s">
        <v>10596</v>
      </c>
      <c r="M3494" s="37" t="str">
        <f>VLOOKUP(LEFT(Incoming_Data[[#This Row],[Object ID]],1),Lookup[#All],2,FALSE)</f>
        <v>Incident</v>
      </c>
      <c r="N3494" s="36" t="str">
        <f>IFERROR(VLOOKUP(Incoming_Data[[#This Row],[Object ID]],SP_Data[#All],2,FALSE),"")</f>
        <v/>
      </c>
      <c r="O3494" s="36" t="str">
        <f>IFERROR(VLOOKUP(Incoming_Data[[#This Row],[Object ID]],Finalized_Data[#All],2,FALSE),"")</f>
        <v/>
      </c>
      <c r="P34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4" s="6">
        <f>IFERROR(DATE(YEAR(Incoming_Data[[#This Row],[Incoming Day]]),MONTH(Incoming_Data[[#This Row],[Incoming Day]]),1),"")</f>
        <v>41395</v>
      </c>
      <c r="R3494" s="3">
        <f>DATE(YEAR(Incoming_Data[[#This Row],[Incoming Day]]),1,1)</f>
        <v>41275</v>
      </c>
      <c r="S3494" s="6" t="str">
        <f>IFERROR(DATE(YEAR(Incoming_Data[[#This Row],[Completed Day]]),MONTH(Incoming_Data[[#This Row],[Completed Day]]),1),"")</f>
        <v/>
      </c>
      <c r="T3494" s="6" t="str">
        <f>IFERROR(DATE(YEAR(Incoming_Data[[#This Row],[Confirmed Day]]),MONTH(Incoming_Data[[#This Row],[Confirmed Day]]),1),"")</f>
        <v/>
      </c>
      <c r="U3494" s="12">
        <f>IF(ISNUMBER(Incoming_Data[[#This Row],[Completed Day]]),1,0)</f>
        <v>0</v>
      </c>
      <c r="V3494" s="12">
        <f>IF(ISNUMBER(Incoming_Data[[#This Row],[Confirmed Day]]),1,0)</f>
        <v>0</v>
      </c>
    </row>
    <row r="3495" spans="2:22" x14ac:dyDescent="0.25">
      <c r="B3495" s="37" t="s">
        <v>12726</v>
      </c>
      <c r="C3495" s="37" t="s">
        <v>12727</v>
      </c>
      <c r="D3495" s="37" t="s">
        <v>12727</v>
      </c>
      <c r="E3495" s="37" t="s">
        <v>13592</v>
      </c>
      <c r="F3495" s="37" t="s">
        <v>13068</v>
      </c>
      <c r="G3495" s="36">
        <v>41396</v>
      </c>
      <c r="H3495" s="36">
        <v>41396</v>
      </c>
      <c r="I3495" s="12">
        <v>1</v>
      </c>
      <c r="J3495" s="12">
        <v>3</v>
      </c>
      <c r="K3495" s="12">
        <v>3</v>
      </c>
      <c r="L3495" s="37" t="s">
        <v>10596</v>
      </c>
      <c r="M3495" s="37" t="str">
        <f>VLOOKUP(LEFT(Incoming_Data[[#This Row],[Object ID]],1),Lookup[#All],2,FALSE)</f>
        <v>Incident</v>
      </c>
      <c r="N3495" s="36" t="str">
        <f>IFERROR(VLOOKUP(Incoming_Data[[#This Row],[Object ID]],SP_Data[#All],2,FALSE),"")</f>
        <v/>
      </c>
      <c r="O3495" s="36" t="str">
        <f>IFERROR(VLOOKUP(Incoming_Data[[#This Row],[Object ID]],Finalized_Data[#All],2,FALSE),"")</f>
        <v/>
      </c>
      <c r="P34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5" s="6">
        <f>IFERROR(DATE(YEAR(Incoming_Data[[#This Row],[Incoming Day]]),MONTH(Incoming_Data[[#This Row],[Incoming Day]]),1),"")</f>
        <v>41395</v>
      </c>
      <c r="R3495" s="3">
        <f>DATE(YEAR(Incoming_Data[[#This Row],[Incoming Day]]),1,1)</f>
        <v>41275</v>
      </c>
      <c r="S3495" s="6" t="str">
        <f>IFERROR(DATE(YEAR(Incoming_Data[[#This Row],[Completed Day]]),MONTH(Incoming_Data[[#This Row],[Completed Day]]),1),"")</f>
        <v/>
      </c>
      <c r="T3495" s="6" t="str">
        <f>IFERROR(DATE(YEAR(Incoming_Data[[#This Row],[Confirmed Day]]),MONTH(Incoming_Data[[#This Row],[Confirmed Day]]),1),"")</f>
        <v/>
      </c>
      <c r="U3495" s="12">
        <f>IF(ISNUMBER(Incoming_Data[[#This Row],[Completed Day]]),1,0)</f>
        <v>0</v>
      </c>
      <c r="V3495" s="12">
        <f>IF(ISNUMBER(Incoming_Data[[#This Row],[Confirmed Day]]),1,0)</f>
        <v>0</v>
      </c>
    </row>
    <row r="3496" spans="2:22" x14ac:dyDescent="0.25">
      <c r="B3496" s="37" t="s">
        <v>12726</v>
      </c>
      <c r="C3496" s="37" t="s">
        <v>12727</v>
      </c>
      <c r="D3496" s="37" t="s">
        <v>12727</v>
      </c>
      <c r="E3496" s="37" t="s">
        <v>13593</v>
      </c>
      <c r="F3496" s="37" t="s">
        <v>13069</v>
      </c>
      <c r="G3496" s="36">
        <v>41396</v>
      </c>
      <c r="H3496" s="36">
        <v>41396</v>
      </c>
      <c r="I3496" s="12">
        <v>2</v>
      </c>
      <c r="J3496" s="12">
        <v>3</v>
      </c>
      <c r="K3496" s="12">
        <v>3</v>
      </c>
      <c r="L3496" s="37" t="s">
        <v>10596</v>
      </c>
      <c r="M3496" s="37" t="str">
        <f>VLOOKUP(LEFT(Incoming_Data[[#This Row],[Object ID]],1),Lookup[#All],2,FALSE)</f>
        <v>Incident</v>
      </c>
      <c r="N3496" s="36" t="str">
        <f>IFERROR(VLOOKUP(Incoming_Data[[#This Row],[Object ID]],SP_Data[#All],2,FALSE),"")</f>
        <v/>
      </c>
      <c r="O3496" s="36" t="str">
        <f>IFERROR(VLOOKUP(Incoming_Data[[#This Row],[Object ID]],Finalized_Data[#All],2,FALSE),"")</f>
        <v/>
      </c>
      <c r="P34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6" s="6">
        <f>IFERROR(DATE(YEAR(Incoming_Data[[#This Row],[Incoming Day]]),MONTH(Incoming_Data[[#This Row],[Incoming Day]]),1),"")</f>
        <v>41395</v>
      </c>
      <c r="R3496" s="3">
        <f>DATE(YEAR(Incoming_Data[[#This Row],[Incoming Day]]),1,1)</f>
        <v>41275</v>
      </c>
      <c r="S3496" s="6" t="str">
        <f>IFERROR(DATE(YEAR(Incoming_Data[[#This Row],[Completed Day]]),MONTH(Incoming_Data[[#This Row],[Completed Day]]),1),"")</f>
        <v/>
      </c>
      <c r="T3496" s="6" t="str">
        <f>IFERROR(DATE(YEAR(Incoming_Data[[#This Row],[Confirmed Day]]),MONTH(Incoming_Data[[#This Row],[Confirmed Day]]),1),"")</f>
        <v/>
      </c>
      <c r="U3496" s="12">
        <f>IF(ISNUMBER(Incoming_Data[[#This Row],[Completed Day]]),1,0)</f>
        <v>0</v>
      </c>
      <c r="V3496" s="12">
        <f>IF(ISNUMBER(Incoming_Data[[#This Row],[Confirmed Day]]),1,0)</f>
        <v>0</v>
      </c>
    </row>
    <row r="3497" spans="2:22" x14ac:dyDescent="0.25">
      <c r="B3497" s="37" t="s">
        <v>12726</v>
      </c>
      <c r="C3497" s="37" t="s">
        <v>12727</v>
      </c>
      <c r="D3497" s="37" t="s">
        <v>12727</v>
      </c>
      <c r="E3497" s="37" t="s">
        <v>13594</v>
      </c>
      <c r="F3497" s="37" t="s">
        <v>13070</v>
      </c>
      <c r="G3497" s="36">
        <v>41396</v>
      </c>
      <c r="H3497" s="36">
        <v>41396</v>
      </c>
      <c r="I3497" s="12">
        <v>2</v>
      </c>
      <c r="J3497" s="12">
        <v>3</v>
      </c>
      <c r="K3497" s="12">
        <v>3</v>
      </c>
      <c r="L3497" s="37" t="s">
        <v>10596</v>
      </c>
      <c r="M3497" s="37" t="str">
        <f>VLOOKUP(LEFT(Incoming_Data[[#This Row],[Object ID]],1),Lookup[#All],2,FALSE)</f>
        <v>Incident</v>
      </c>
      <c r="N3497" s="36" t="str">
        <f>IFERROR(VLOOKUP(Incoming_Data[[#This Row],[Object ID]],SP_Data[#All],2,FALSE),"")</f>
        <v/>
      </c>
      <c r="O3497" s="36" t="str">
        <f>IFERROR(VLOOKUP(Incoming_Data[[#This Row],[Object ID]],Finalized_Data[#All],2,FALSE),"")</f>
        <v/>
      </c>
      <c r="P34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7" s="6">
        <f>IFERROR(DATE(YEAR(Incoming_Data[[#This Row],[Incoming Day]]),MONTH(Incoming_Data[[#This Row],[Incoming Day]]),1),"")</f>
        <v>41395</v>
      </c>
      <c r="R3497" s="3">
        <f>DATE(YEAR(Incoming_Data[[#This Row],[Incoming Day]]),1,1)</f>
        <v>41275</v>
      </c>
      <c r="S3497" s="6" t="str">
        <f>IFERROR(DATE(YEAR(Incoming_Data[[#This Row],[Completed Day]]),MONTH(Incoming_Data[[#This Row],[Completed Day]]),1),"")</f>
        <v/>
      </c>
      <c r="T3497" s="6" t="str">
        <f>IFERROR(DATE(YEAR(Incoming_Data[[#This Row],[Confirmed Day]]),MONTH(Incoming_Data[[#This Row],[Confirmed Day]]),1),"")</f>
        <v/>
      </c>
      <c r="U3497" s="12">
        <f>IF(ISNUMBER(Incoming_Data[[#This Row],[Completed Day]]),1,0)</f>
        <v>0</v>
      </c>
      <c r="V3497" s="12">
        <f>IF(ISNUMBER(Incoming_Data[[#This Row],[Confirmed Day]]),1,0)</f>
        <v>0</v>
      </c>
    </row>
    <row r="3498" spans="2:22" x14ac:dyDescent="0.25">
      <c r="B3498" s="37" t="s">
        <v>12726</v>
      </c>
      <c r="C3498" s="37" t="s">
        <v>12727</v>
      </c>
      <c r="D3498" s="37" t="s">
        <v>12727</v>
      </c>
      <c r="E3498" s="37" t="s">
        <v>13595</v>
      </c>
      <c r="F3498" s="37" t="s">
        <v>1480</v>
      </c>
      <c r="G3498" s="36">
        <v>41396</v>
      </c>
      <c r="H3498" s="36">
        <v>41396</v>
      </c>
      <c r="I3498" s="12">
        <v>3</v>
      </c>
      <c r="J3498" s="12">
        <v>3</v>
      </c>
      <c r="K3498" s="12">
        <v>3</v>
      </c>
      <c r="L3498" s="37" t="s">
        <v>10596</v>
      </c>
      <c r="M3498" s="37" t="str">
        <f>VLOOKUP(LEFT(Incoming_Data[[#This Row],[Object ID]],1),Lookup[#All],2,FALSE)</f>
        <v>Incident</v>
      </c>
      <c r="N3498" s="36" t="str">
        <f>IFERROR(VLOOKUP(Incoming_Data[[#This Row],[Object ID]],SP_Data[#All],2,FALSE),"")</f>
        <v/>
      </c>
      <c r="O3498" s="36" t="str">
        <f>IFERROR(VLOOKUP(Incoming_Data[[#This Row],[Object ID]],Finalized_Data[#All],2,FALSE),"")</f>
        <v/>
      </c>
      <c r="P34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8" s="6">
        <f>IFERROR(DATE(YEAR(Incoming_Data[[#This Row],[Incoming Day]]),MONTH(Incoming_Data[[#This Row],[Incoming Day]]),1),"")</f>
        <v>41395</v>
      </c>
      <c r="R3498" s="3">
        <f>DATE(YEAR(Incoming_Data[[#This Row],[Incoming Day]]),1,1)</f>
        <v>41275</v>
      </c>
      <c r="S3498" s="6" t="str">
        <f>IFERROR(DATE(YEAR(Incoming_Data[[#This Row],[Completed Day]]),MONTH(Incoming_Data[[#This Row],[Completed Day]]),1),"")</f>
        <v/>
      </c>
      <c r="T3498" s="6" t="str">
        <f>IFERROR(DATE(YEAR(Incoming_Data[[#This Row],[Confirmed Day]]),MONTH(Incoming_Data[[#This Row],[Confirmed Day]]),1),"")</f>
        <v/>
      </c>
      <c r="U3498" s="12">
        <f>IF(ISNUMBER(Incoming_Data[[#This Row],[Completed Day]]),1,0)</f>
        <v>0</v>
      </c>
      <c r="V3498" s="12">
        <f>IF(ISNUMBER(Incoming_Data[[#This Row],[Confirmed Day]]),1,0)</f>
        <v>0</v>
      </c>
    </row>
    <row r="3499" spans="2:22" x14ac:dyDescent="0.25">
      <c r="B3499" s="37" t="s">
        <v>12726</v>
      </c>
      <c r="C3499" s="37" t="s">
        <v>12727</v>
      </c>
      <c r="D3499" s="37" t="s">
        <v>12727</v>
      </c>
      <c r="E3499" s="37" t="s">
        <v>13596</v>
      </c>
      <c r="F3499" s="37" t="s">
        <v>13071</v>
      </c>
      <c r="G3499" s="36">
        <v>41396</v>
      </c>
      <c r="H3499" s="36">
        <v>41397</v>
      </c>
      <c r="I3499" s="12">
        <v>2</v>
      </c>
      <c r="J3499" s="12">
        <v>3</v>
      </c>
      <c r="K3499" s="12">
        <v>3</v>
      </c>
      <c r="L3499" s="37" t="s">
        <v>10596</v>
      </c>
      <c r="M3499" s="37" t="str">
        <f>VLOOKUP(LEFT(Incoming_Data[[#This Row],[Object ID]],1),Lookup[#All],2,FALSE)</f>
        <v>Incident</v>
      </c>
      <c r="N3499" s="36" t="str">
        <f>IFERROR(VLOOKUP(Incoming_Data[[#This Row],[Object ID]],SP_Data[#All],2,FALSE),"")</f>
        <v/>
      </c>
      <c r="O3499" s="36" t="str">
        <f>IFERROR(VLOOKUP(Incoming_Data[[#This Row],[Object ID]],Finalized_Data[#All],2,FALSE),"")</f>
        <v/>
      </c>
      <c r="P34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499" s="6">
        <f>IFERROR(DATE(YEAR(Incoming_Data[[#This Row],[Incoming Day]]),MONTH(Incoming_Data[[#This Row],[Incoming Day]]),1),"")</f>
        <v>41395</v>
      </c>
      <c r="R3499" s="3">
        <f>DATE(YEAR(Incoming_Data[[#This Row],[Incoming Day]]),1,1)</f>
        <v>41275</v>
      </c>
      <c r="S3499" s="6" t="str">
        <f>IFERROR(DATE(YEAR(Incoming_Data[[#This Row],[Completed Day]]),MONTH(Incoming_Data[[#This Row],[Completed Day]]),1),"")</f>
        <v/>
      </c>
      <c r="T3499" s="6" t="str">
        <f>IFERROR(DATE(YEAR(Incoming_Data[[#This Row],[Confirmed Day]]),MONTH(Incoming_Data[[#This Row],[Confirmed Day]]),1),"")</f>
        <v/>
      </c>
      <c r="U3499" s="12">
        <f>IF(ISNUMBER(Incoming_Data[[#This Row],[Completed Day]]),1,0)</f>
        <v>0</v>
      </c>
      <c r="V3499" s="12">
        <f>IF(ISNUMBER(Incoming_Data[[#This Row],[Confirmed Day]]),1,0)</f>
        <v>0</v>
      </c>
    </row>
    <row r="3500" spans="2:22" x14ac:dyDescent="0.25">
      <c r="B3500" s="37" t="s">
        <v>12726</v>
      </c>
      <c r="C3500" s="37" t="s">
        <v>12727</v>
      </c>
      <c r="D3500" s="37" t="s">
        <v>12727</v>
      </c>
      <c r="E3500" s="37" t="s">
        <v>13597</v>
      </c>
      <c r="F3500" s="37" t="s">
        <v>13072</v>
      </c>
      <c r="G3500" s="36">
        <v>41397</v>
      </c>
      <c r="H3500" s="36">
        <v>41397</v>
      </c>
      <c r="I3500" s="12">
        <v>2</v>
      </c>
      <c r="J3500" s="12">
        <v>3</v>
      </c>
      <c r="K3500" s="12">
        <v>3</v>
      </c>
      <c r="L3500" s="37" t="s">
        <v>10596</v>
      </c>
      <c r="M3500" s="37" t="str">
        <f>VLOOKUP(LEFT(Incoming_Data[[#This Row],[Object ID]],1),Lookup[#All],2,FALSE)</f>
        <v>Incident</v>
      </c>
      <c r="N3500" s="36" t="str">
        <f>IFERROR(VLOOKUP(Incoming_Data[[#This Row],[Object ID]],SP_Data[#All],2,FALSE),"")</f>
        <v/>
      </c>
      <c r="O3500" s="36" t="str">
        <f>IFERROR(VLOOKUP(Incoming_Data[[#This Row],[Object ID]],Finalized_Data[#All],2,FALSE),"")</f>
        <v/>
      </c>
      <c r="P35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0" s="6">
        <f>IFERROR(DATE(YEAR(Incoming_Data[[#This Row],[Incoming Day]]),MONTH(Incoming_Data[[#This Row],[Incoming Day]]),1),"")</f>
        <v>41395</v>
      </c>
      <c r="R3500" s="3">
        <f>DATE(YEAR(Incoming_Data[[#This Row],[Incoming Day]]),1,1)</f>
        <v>41275</v>
      </c>
      <c r="S3500" s="6" t="str">
        <f>IFERROR(DATE(YEAR(Incoming_Data[[#This Row],[Completed Day]]),MONTH(Incoming_Data[[#This Row],[Completed Day]]),1),"")</f>
        <v/>
      </c>
      <c r="T3500" s="6" t="str">
        <f>IFERROR(DATE(YEAR(Incoming_Data[[#This Row],[Confirmed Day]]),MONTH(Incoming_Data[[#This Row],[Confirmed Day]]),1),"")</f>
        <v/>
      </c>
      <c r="U3500" s="12">
        <f>IF(ISNUMBER(Incoming_Data[[#This Row],[Completed Day]]),1,0)</f>
        <v>0</v>
      </c>
      <c r="V3500" s="12">
        <f>IF(ISNUMBER(Incoming_Data[[#This Row],[Confirmed Day]]),1,0)</f>
        <v>0</v>
      </c>
    </row>
    <row r="3501" spans="2:22" x14ac:dyDescent="0.25">
      <c r="B3501" s="37" t="s">
        <v>12726</v>
      </c>
      <c r="C3501" s="37" t="s">
        <v>12727</v>
      </c>
      <c r="D3501" s="37" t="s">
        <v>12727</v>
      </c>
      <c r="E3501" s="37" t="s">
        <v>13598</v>
      </c>
      <c r="F3501" s="37" t="s">
        <v>13073</v>
      </c>
      <c r="G3501" s="36">
        <v>41397</v>
      </c>
      <c r="H3501" s="36">
        <v>41397</v>
      </c>
      <c r="I3501" s="12">
        <v>3</v>
      </c>
      <c r="J3501" s="12">
        <v>3</v>
      </c>
      <c r="K3501" s="12">
        <v>3</v>
      </c>
      <c r="L3501" s="37" t="s">
        <v>10596</v>
      </c>
      <c r="M3501" s="37" t="str">
        <f>VLOOKUP(LEFT(Incoming_Data[[#This Row],[Object ID]],1),Lookup[#All],2,FALSE)</f>
        <v>Incident</v>
      </c>
      <c r="N3501" s="36" t="str">
        <f>IFERROR(VLOOKUP(Incoming_Data[[#This Row],[Object ID]],SP_Data[#All],2,FALSE),"")</f>
        <v/>
      </c>
      <c r="O3501" s="36" t="str">
        <f>IFERROR(VLOOKUP(Incoming_Data[[#This Row],[Object ID]],Finalized_Data[#All],2,FALSE),"")</f>
        <v/>
      </c>
      <c r="P35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1" s="6">
        <f>IFERROR(DATE(YEAR(Incoming_Data[[#This Row],[Incoming Day]]),MONTH(Incoming_Data[[#This Row],[Incoming Day]]),1),"")</f>
        <v>41395</v>
      </c>
      <c r="R3501" s="3">
        <f>DATE(YEAR(Incoming_Data[[#This Row],[Incoming Day]]),1,1)</f>
        <v>41275</v>
      </c>
      <c r="S3501" s="6" t="str">
        <f>IFERROR(DATE(YEAR(Incoming_Data[[#This Row],[Completed Day]]),MONTH(Incoming_Data[[#This Row],[Completed Day]]),1),"")</f>
        <v/>
      </c>
      <c r="T3501" s="6" t="str">
        <f>IFERROR(DATE(YEAR(Incoming_Data[[#This Row],[Confirmed Day]]),MONTH(Incoming_Data[[#This Row],[Confirmed Day]]),1),"")</f>
        <v/>
      </c>
      <c r="U3501" s="12">
        <f>IF(ISNUMBER(Incoming_Data[[#This Row],[Completed Day]]),1,0)</f>
        <v>0</v>
      </c>
      <c r="V3501" s="12">
        <f>IF(ISNUMBER(Incoming_Data[[#This Row],[Confirmed Day]]),1,0)</f>
        <v>0</v>
      </c>
    </row>
    <row r="3502" spans="2:22" x14ac:dyDescent="0.25">
      <c r="B3502" s="37" t="s">
        <v>12726</v>
      </c>
      <c r="C3502" s="37" t="s">
        <v>12727</v>
      </c>
      <c r="D3502" s="37" t="s">
        <v>12727</v>
      </c>
      <c r="E3502" s="37" t="s">
        <v>13599</v>
      </c>
      <c r="F3502" s="37" t="s">
        <v>13074</v>
      </c>
      <c r="G3502" s="36">
        <v>41400</v>
      </c>
      <c r="H3502" s="36">
        <v>41400</v>
      </c>
      <c r="I3502" s="12">
        <v>3</v>
      </c>
      <c r="J3502" s="12">
        <v>3</v>
      </c>
      <c r="K3502" s="12">
        <v>3</v>
      </c>
      <c r="L3502" s="37" t="s">
        <v>10596</v>
      </c>
      <c r="M3502" s="37" t="str">
        <f>VLOOKUP(LEFT(Incoming_Data[[#This Row],[Object ID]],1),Lookup[#All],2,FALSE)</f>
        <v>Incident</v>
      </c>
      <c r="N3502" s="36" t="str">
        <f>IFERROR(VLOOKUP(Incoming_Data[[#This Row],[Object ID]],SP_Data[#All],2,FALSE),"")</f>
        <v/>
      </c>
      <c r="O3502" s="36" t="str">
        <f>IFERROR(VLOOKUP(Incoming_Data[[#This Row],[Object ID]],Finalized_Data[#All],2,FALSE),"")</f>
        <v/>
      </c>
      <c r="P35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2" s="6">
        <f>IFERROR(DATE(YEAR(Incoming_Data[[#This Row],[Incoming Day]]),MONTH(Incoming_Data[[#This Row],[Incoming Day]]),1),"")</f>
        <v>41395</v>
      </c>
      <c r="R3502" s="3">
        <f>DATE(YEAR(Incoming_Data[[#This Row],[Incoming Day]]),1,1)</f>
        <v>41275</v>
      </c>
      <c r="S3502" s="6" t="str">
        <f>IFERROR(DATE(YEAR(Incoming_Data[[#This Row],[Completed Day]]),MONTH(Incoming_Data[[#This Row],[Completed Day]]),1),"")</f>
        <v/>
      </c>
      <c r="T3502" s="6" t="str">
        <f>IFERROR(DATE(YEAR(Incoming_Data[[#This Row],[Confirmed Day]]),MONTH(Incoming_Data[[#This Row],[Confirmed Day]]),1),"")</f>
        <v/>
      </c>
      <c r="U3502" s="12">
        <f>IF(ISNUMBER(Incoming_Data[[#This Row],[Completed Day]]),1,0)</f>
        <v>0</v>
      </c>
      <c r="V3502" s="12">
        <f>IF(ISNUMBER(Incoming_Data[[#This Row],[Confirmed Day]]),1,0)</f>
        <v>0</v>
      </c>
    </row>
    <row r="3503" spans="2:22" x14ac:dyDescent="0.25">
      <c r="B3503" s="37" t="s">
        <v>12726</v>
      </c>
      <c r="C3503" s="37" t="s">
        <v>12727</v>
      </c>
      <c r="D3503" s="37" t="s">
        <v>12727</v>
      </c>
      <c r="E3503" s="37" t="s">
        <v>13600</v>
      </c>
      <c r="F3503" s="37" t="s">
        <v>13075</v>
      </c>
      <c r="G3503" s="36">
        <v>41400</v>
      </c>
      <c r="H3503" s="36">
        <v>41400</v>
      </c>
      <c r="I3503" s="12">
        <v>3</v>
      </c>
      <c r="J3503" s="12">
        <v>3</v>
      </c>
      <c r="K3503" s="12">
        <v>3</v>
      </c>
      <c r="L3503" s="37" t="s">
        <v>10596</v>
      </c>
      <c r="M3503" s="37" t="str">
        <f>VLOOKUP(LEFT(Incoming_Data[[#This Row],[Object ID]],1),Lookup[#All],2,FALSE)</f>
        <v>Incident</v>
      </c>
      <c r="N3503" s="36" t="str">
        <f>IFERROR(VLOOKUP(Incoming_Data[[#This Row],[Object ID]],SP_Data[#All],2,FALSE),"")</f>
        <v/>
      </c>
      <c r="O3503" s="36" t="str">
        <f>IFERROR(VLOOKUP(Incoming_Data[[#This Row],[Object ID]],Finalized_Data[#All],2,FALSE),"")</f>
        <v/>
      </c>
      <c r="P35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3" s="6">
        <f>IFERROR(DATE(YEAR(Incoming_Data[[#This Row],[Incoming Day]]),MONTH(Incoming_Data[[#This Row],[Incoming Day]]),1),"")</f>
        <v>41395</v>
      </c>
      <c r="R3503" s="3">
        <f>DATE(YEAR(Incoming_Data[[#This Row],[Incoming Day]]),1,1)</f>
        <v>41275</v>
      </c>
      <c r="S3503" s="6" t="str">
        <f>IFERROR(DATE(YEAR(Incoming_Data[[#This Row],[Completed Day]]),MONTH(Incoming_Data[[#This Row],[Completed Day]]),1),"")</f>
        <v/>
      </c>
      <c r="T3503" s="6" t="str">
        <f>IFERROR(DATE(YEAR(Incoming_Data[[#This Row],[Confirmed Day]]),MONTH(Incoming_Data[[#This Row],[Confirmed Day]]),1),"")</f>
        <v/>
      </c>
      <c r="U3503" s="12">
        <f>IF(ISNUMBER(Incoming_Data[[#This Row],[Completed Day]]),1,0)</f>
        <v>0</v>
      </c>
      <c r="V3503" s="12">
        <f>IF(ISNUMBER(Incoming_Data[[#This Row],[Confirmed Day]]),1,0)</f>
        <v>0</v>
      </c>
    </row>
    <row r="3504" spans="2:22" x14ac:dyDescent="0.25">
      <c r="B3504" s="37" t="s">
        <v>12726</v>
      </c>
      <c r="C3504" s="37" t="s">
        <v>12727</v>
      </c>
      <c r="D3504" s="37" t="s">
        <v>12727</v>
      </c>
      <c r="E3504" s="37" t="s">
        <v>13601</v>
      </c>
      <c r="F3504" s="37" t="s">
        <v>13076</v>
      </c>
      <c r="G3504" s="36">
        <v>41400</v>
      </c>
      <c r="H3504" s="36">
        <v>41400</v>
      </c>
      <c r="I3504" s="12">
        <v>2</v>
      </c>
      <c r="J3504" s="12">
        <v>3</v>
      </c>
      <c r="K3504" s="12">
        <v>3</v>
      </c>
      <c r="L3504" s="37" t="s">
        <v>10596</v>
      </c>
      <c r="M3504" s="37" t="str">
        <f>VLOOKUP(LEFT(Incoming_Data[[#This Row],[Object ID]],1),Lookup[#All],2,FALSE)</f>
        <v>Incident</v>
      </c>
      <c r="N3504" s="36" t="str">
        <f>IFERROR(VLOOKUP(Incoming_Data[[#This Row],[Object ID]],SP_Data[#All],2,FALSE),"")</f>
        <v/>
      </c>
      <c r="O3504" s="36" t="str">
        <f>IFERROR(VLOOKUP(Incoming_Data[[#This Row],[Object ID]],Finalized_Data[#All],2,FALSE),"")</f>
        <v/>
      </c>
      <c r="P35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4" s="6">
        <f>IFERROR(DATE(YEAR(Incoming_Data[[#This Row],[Incoming Day]]),MONTH(Incoming_Data[[#This Row],[Incoming Day]]),1),"")</f>
        <v>41395</v>
      </c>
      <c r="R3504" s="3">
        <f>DATE(YEAR(Incoming_Data[[#This Row],[Incoming Day]]),1,1)</f>
        <v>41275</v>
      </c>
      <c r="S3504" s="6" t="str">
        <f>IFERROR(DATE(YEAR(Incoming_Data[[#This Row],[Completed Day]]),MONTH(Incoming_Data[[#This Row],[Completed Day]]),1),"")</f>
        <v/>
      </c>
      <c r="T3504" s="6" t="str">
        <f>IFERROR(DATE(YEAR(Incoming_Data[[#This Row],[Confirmed Day]]),MONTH(Incoming_Data[[#This Row],[Confirmed Day]]),1),"")</f>
        <v/>
      </c>
      <c r="U3504" s="12">
        <f>IF(ISNUMBER(Incoming_Data[[#This Row],[Completed Day]]),1,0)</f>
        <v>0</v>
      </c>
      <c r="V3504" s="12">
        <f>IF(ISNUMBER(Incoming_Data[[#This Row],[Confirmed Day]]),1,0)</f>
        <v>0</v>
      </c>
    </row>
    <row r="3505" spans="2:22" x14ac:dyDescent="0.25">
      <c r="B3505" s="37" t="s">
        <v>12726</v>
      </c>
      <c r="C3505" s="37" t="s">
        <v>12727</v>
      </c>
      <c r="D3505" s="37" t="s">
        <v>12727</v>
      </c>
      <c r="E3505" s="37" t="s">
        <v>13602</v>
      </c>
      <c r="F3505" s="37" t="s">
        <v>13077</v>
      </c>
      <c r="G3505" s="36">
        <v>41400</v>
      </c>
      <c r="H3505" s="36">
        <v>41400</v>
      </c>
      <c r="I3505" s="12">
        <v>3</v>
      </c>
      <c r="J3505" s="12">
        <v>3</v>
      </c>
      <c r="K3505" s="12">
        <v>3</v>
      </c>
      <c r="L3505" s="37" t="s">
        <v>10596</v>
      </c>
      <c r="M3505" s="37" t="str">
        <f>VLOOKUP(LEFT(Incoming_Data[[#This Row],[Object ID]],1),Lookup[#All],2,FALSE)</f>
        <v>Incident</v>
      </c>
      <c r="N3505" s="36" t="str">
        <f>IFERROR(VLOOKUP(Incoming_Data[[#This Row],[Object ID]],SP_Data[#All],2,FALSE),"")</f>
        <v/>
      </c>
      <c r="O3505" s="36" t="str">
        <f>IFERROR(VLOOKUP(Incoming_Data[[#This Row],[Object ID]],Finalized_Data[#All],2,FALSE),"")</f>
        <v/>
      </c>
      <c r="P35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5" s="6">
        <f>IFERROR(DATE(YEAR(Incoming_Data[[#This Row],[Incoming Day]]),MONTH(Incoming_Data[[#This Row],[Incoming Day]]),1),"")</f>
        <v>41395</v>
      </c>
      <c r="R3505" s="3">
        <f>DATE(YEAR(Incoming_Data[[#This Row],[Incoming Day]]),1,1)</f>
        <v>41275</v>
      </c>
      <c r="S3505" s="6" t="str">
        <f>IFERROR(DATE(YEAR(Incoming_Data[[#This Row],[Completed Day]]),MONTH(Incoming_Data[[#This Row],[Completed Day]]),1),"")</f>
        <v/>
      </c>
      <c r="T3505" s="6" t="str">
        <f>IFERROR(DATE(YEAR(Incoming_Data[[#This Row],[Confirmed Day]]),MONTH(Incoming_Data[[#This Row],[Confirmed Day]]),1),"")</f>
        <v/>
      </c>
      <c r="U3505" s="12">
        <f>IF(ISNUMBER(Incoming_Data[[#This Row],[Completed Day]]),1,0)</f>
        <v>0</v>
      </c>
      <c r="V3505" s="12">
        <f>IF(ISNUMBER(Incoming_Data[[#This Row],[Confirmed Day]]),1,0)</f>
        <v>0</v>
      </c>
    </row>
    <row r="3506" spans="2:22" x14ac:dyDescent="0.25">
      <c r="B3506" s="37" t="s">
        <v>12726</v>
      </c>
      <c r="C3506" s="37" t="s">
        <v>12727</v>
      </c>
      <c r="D3506" s="37" t="s">
        <v>12727</v>
      </c>
      <c r="E3506" s="37" t="s">
        <v>13603</v>
      </c>
      <c r="F3506" s="37" t="s">
        <v>13078</v>
      </c>
      <c r="G3506" s="36">
        <v>41400</v>
      </c>
      <c r="H3506" s="36">
        <v>41400</v>
      </c>
      <c r="I3506" s="12">
        <v>2</v>
      </c>
      <c r="J3506" s="12">
        <v>3</v>
      </c>
      <c r="K3506" s="12">
        <v>3</v>
      </c>
      <c r="L3506" s="37" t="s">
        <v>10596</v>
      </c>
      <c r="M3506" s="37" t="str">
        <f>VLOOKUP(LEFT(Incoming_Data[[#This Row],[Object ID]],1),Lookup[#All],2,FALSE)</f>
        <v>Incident</v>
      </c>
      <c r="N3506" s="36" t="str">
        <f>IFERROR(VLOOKUP(Incoming_Data[[#This Row],[Object ID]],SP_Data[#All],2,FALSE),"")</f>
        <v/>
      </c>
      <c r="O3506" s="36" t="str">
        <f>IFERROR(VLOOKUP(Incoming_Data[[#This Row],[Object ID]],Finalized_Data[#All],2,FALSE),"")</f>
        <v/>
      </c>
      <c r="P35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6" s="6">
        <f>IFERROR(DATE(YEAR(Incoming_Data[[#This Row],[Incoming Day]]),MONTH(Incoming_Data[[#This Row],[Incoming Day]]),1),"")</f>
        <v>41395</v>
      </c>
      <c r="R3506" s="3">
        <f>DATE(YEAR(Incoming_Data[[#This Row],[Incoming Day]]),1,1)</f>
        <v>41275</v>
      </c>
      <c r="S3506" s="6" t="str">
        <f>IFERROR(DATE(YEAR(Incoming_Data[[#This Row],[Completed Day]]),MONTH(Incoming_Data[[#This Row],[Completed Day]]),1),"")</f>
        <v/>
      </c>
      <c r="T3506" s="6" t="str">
        <f>IFERROR(DATE(YEAR(Incoming_Data[[#This Row],[Confirmed Day]]),MONTH(Incoming_Data[[#This Row],[Confirmed Day]]),1),"")</f>
        <v/>
      </c>
      <c r="U3506" s="12">
        <f>IF(ISNUMBER(Incoming_Data[[#This Row],[Completed Day]]),1,0)</f>
        <v>0</v>
      </c>
      <c r="V3506" s="12">
        <f>IF(ISNUMBER(Incoming_Data[[#This Row],[Confirmed Day]]),1,0)</f>
        <v>0</v>
      </c>
    </row>
    <row r="3507" spans="2:22" x14ac:dyDescent="0.25">
      <c r="B3507" s="37" t="s">
        <v>12726</v>
      </c>
      <c r="C3507" s="37" t="s">
        <v>12727</v>
      </c>
      <c r="D3507" s="37" t="s">
        <v>12727</v>
      </c>
      <c r="E3507" s="37" t="s">
        <v>13604</v>
      </c>
      <c r="F3507" s="37" t="s">
        <v>13079</v>
      </c>
      <c r="G3507" s="36">
        <v>41400</v>
      </c>
      <c r="H3507" s="36">
        <v>41400</v>
      </c>
      <c r="I3507" s="12">
        <v>3</v>
      </c>
      <c r="J3507" s="12">
        <v>3</v>
      </c>
      <c r="K3507" s="12">
        <v>3</v>
      </c>
      <c r="L3507" s="37" t="s">
        <v>10596</v>
      </c>
      <c r="M3507" s="37" t="str">
        <f>VLOOKUP(LEFT(Incoming_Data[[#This Row],[Object ID]],1),Lookup[#All],2,FALSE)</f>
        <v>Incident</v>
      </c>
      <c r="N3507" s="36" t="str">
        <f>IFERROR(VLOOKUP(Incoming_Data[[#This Row],[Object ID]],SP_Data[#All],2,FALSE),"")</f>
        <v/>
      </c>
      <c r="O3507" s="36" t="str">
        <f>IFERROR(VLOOKUP(Incoming_Data[[#This Row],[Object ID]],Finalized_Data[#All],2,FALSE),"")</f>
        <v/>
      </c>
      <c r="P35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7" s="6">
        <f>IFERROR(DATE(YEAR(Incoming_Data[[#This Row],[Incoming Day]]),MONTH(Incoming_Data[[#This Row],[Incoming Day]]),1),"")</f>
        <v>41395</v>
      </c>
      <c r="R3507" s="3">
        <f>DATE(YEAR(Incoming_Data[[#This Row],[Incoming Day]]),1,1)</f>
        <v>41275</v>
      </c>
      <c r="S3507" s="6" t="str">
        <f>IFERROR(DATE(YEAR(Incoming_Data[[#This Row],[Completed Day]]),MONTH(Incoming_Data[[#This Row],[Completed Day]]),1),"")</f>
        <v/>
      </c>
      <c r="T3507" s="6" t="str">
        <f>IFERROR(DATE(YEAR(Incoming_Data[[#This Row],[Confirmed Day]]),MONTH(Incoming_Data[[#This Row],[Confirmed Day]]),1),"")</f>
        <v/>
      </c>
      <c r="U3507" s="12">
        <f>IF(ISNUMBER(Incoming_Data[[#This Row],[Completed Day]]),1,0)</f>
        <v>0</v>
      </c>
      <c r="V3507" s="12">
        <f>IF(ISNUMBER(Incoming_Data[[#This Row],[Confirmed Day]]),1,0)</f>
        <v>0</v>
      </c>
    </row>
    <row r="3508" spans="2:22" x14ac:dyDescent="0.25">
      <c r="B3508" s="37" t="s">
        <v>12726</v>
      </c>
      <c r="C3508" s="37" t="s">
        <v>12727</v>
      </c>
      <c r="D3508" s="37" t="s">
        <v>12727</v>
      </c>
      <c r="E3508" s="37" t="s">
        <v>13605</v>
      </c>
      <c r="F3508" s="37" t="s">
        <v>13080</v>
      </c>
      <c r="G3508" s="36">
        <v>41401</v>
      </c>
      <c r="H3508" s="36">
        <v>41401</v>
      </c>
      <c r="I3508" s="12">
        <v>3</v>
      </c>
      <c r="J3508" s="12">
        <v>3</v>
      </c>
      <c r="K3508" s="12">
        <v>3</v>
      </c>
      <c r="L3508" s="37" t="s">
        <v>10596</v>
      </c>
      <c r="M3508" s="37" t="str">
        <f>VLOOKUP(LEFT(Incoming_Data[[#This Row],[Object ID]],1),Lookup[#All],2,FALSE)</f>
        <v>Incident</v>
      </c>
      <c r="N3508" s="36" t="str">
        <f>IFERROR(VLOOKUP(Incoming_Data[[#This Row],[Object ID]],SP_Data[#All],2,FALSE),"")</f>
        <v/>
      </c>
      <c r="O3508" s="36" t="str">
        <f>IFERROR(VLOOKUP(Incoming_Data[[#This Row],[Object ID]],Finalized_Data[#All],2,FALSE),"")</f>
        <v/>
      </c>
      <c r="P35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8" s="6">
        <f>IFERROR(DATE(YEAR(Incoming_Data[[#This Row],[Incoming Day]]),MONTH(Incoming_Data[[#This Row],[Incoming Day]]),1),"")</f>
        <v>41395</v>
      </c>
      <c r="R3508" s="3">
        <f>DATE(YEAR(Incoming_Data[[#This Row],[Incoming Day]]),1,1)</f>
        <v>41275</v>
      </c>
      <c r="S3508" s="6" t="str">
        <f>IFERROR(DATE(YEAR(Incoming_Data[[#This Row],[Completed Day]]),MONTH(Incoming_Data[[#This Row],[Completed Day]]),1),"")</f>
        <v/>
      </c>
      <c r="T3508" s="6" t="str">
        <f>IFERROR(DATE(YEAR(Incoming_Data[[#This Row],[Confirmed Day]]),MONTH(Incoming_Data[[#This Row],[Confirmed Day]]),1),"")</f>
        <v/>
      </c>
      <c r="U3508" s="12">
        <f>IF(ISNUMBER(Incoming_Data[[#This Row],[Completed Day]]),1,0)</f>
        <v>0</v>
      </c>
      <c r="V3508" s="12">
        <f>IF(ISNUMBER(Incoming_Data[[#This Row],[Confirmed Day]]),1,0)</f>
        <v>0</v>
      </c>
    </row>
    <row r="3509" spans="2:22" x14ac:dyDescent="0.25">
      <c r="B3509" s="37" t="s">
        <v>12726</v>
      </c>
      <c r="C3509" s="37" t="s">
        <v>12727</v>
      </c>
      <c r="D3509" s="37" t="s">
        <v>12727</v>
      </c>
      <c r="E3509" s="37" t="s">
        <v>13606</v>
      </c>
      <c r="F3509" s="37" t="s">
        <v>1569</v>
      </c>
      <c r="G3509" s="36">
        <v>41401</v>
      </c>
      <c r="H3509" s="36">
        <v>41401</v>
      </c>
      <c r="I3509" s="12">
        <v>2</v>
      </c>
      <c r="J3509" s="12">
        <v>3</v>
      </c>
      <c r="K3509" s="12">
        <v>3</v>
      </c>
      <c r="L3509" s="37" t="s">
        <v>10596</v>
      </c>
      <c r="M3509" s="37" t="str">
        <f>VLOOKUP(LEFT(Incoming_Data[[#This Row],[Object ID]],1),Lookup[#All],2,FALSE)</f>
        <v>Incident</v>
      </c>
      <c r="N3509" s="36" t="str">
        <f>IFERROR(VLOOKUP(Incoming_Data[[#This Row],[Object ID]],SP_Data[#All],2,FALSE),"")</f>
        <v/>
      </c>
      <c r="O3509" s="36" t="str">
        <f>IFERROR(VLOOKUP(Incoming_Data[[#This Row],[Object ID]],Finalized_Data[#All],2,FALSE),"")</f>
        <v/>
      </c>
      <c r="P35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09" s="6">
        <f>IFERROR(DATE(YEAR(Incoming_Data[[#This Row],[Incoming Day]]),MONTH(Incoming_Data[[#This Row],[Incoming Day]]),1),"")</f>
        <v>41395</v>
      </c>
      <c r="R3509" s="3">
        <f>DATE(YEAR(Incoming_Data[[#This Row],[Incoming Day]]),1,1)</f>
        <v>41275</v>
      </c>
      <c r="S3509" s="6" t="str">
        <f>IFERROR(DATE(YEAR(Incoming_Data[[#This Row],[Completed Day]]),MONTH(Incoming_Data[[#This Row],[Completed Day]]),1),"")</f>
        <v/>
      </c>
      <c r="T3509" s="6" t="str">
        <f>IFERROR(DATE(YEAR(Incoming_Data[[#This Row],[Confirmed Day]]),MONTH(Incoming_Data[[#This Row],[Confirmed Day]]),1),"")</f>
        <v/>
      </c>
      <c r="U3509" s="12">
        <f>IF(ISNUMBER(Incoming_Data[[#This Row],[Completed Day]]),1,0)</f>
        <v>0</v>
      </c>
      <c r="V3509" s="12">
        <f>IF(ISNUMBER(Incoming_Data[[#This Row],[Confirmed Day]]),1,0)</f>
        <v>0</v>
      </c>
    </row>
    <row r="3510" spans="2:22" x14ac:dyDescent="0.25">
      <c r="B3510" s="37" t="s">
        <v>12726</v>
      </c>
      <c r="C3510" s="37" t="s">
        <v>12727</v>
      </c>
      <c r="D3510" s="37" t="s">
        <v>12727</v>
      </c>
      <c r="E3510" s="37" t="s">
        <v>13607</v>
      </c>
      <c r="F3510" s="37" t="s">
        <v>13081</v>
      </c>
      <c r="G3510" s="36">
        <v>41401</v>
      </c>
      <c r="H3510" s="36">
        <v>41401</v>
      </c>
      <c r="I3510" s="12">
        <v>2</v>
      </c>
      <c r="J3510" s="12">
        <v>3</v>
      </c>
      <c r="K3510" s="12">
        <v>3</v>
      </c>
      <c r="L3510" s="37" t="s">
        <v>10596</v>
      </c>
      <c r="M3510" s="37" t="str">
        <f>VLOOKUP(LEFT(Incoming_Data[[#This Row],[Object ID]],1),Lookup[#All],2,FALSE)</f>
        <v>Incident</v>
      </c>
      <c r="N3510" s="36" t="str">
        <f>IFERROR(VLOOKUP(Incoming_Data[[#This Row],[Object ID]],SP_Data[#All],2,FALSE),"")</f>
        <v/>
      </c>
      <c r="O3510" s="36" t="str">
        <f>IFERROR(VLOOKUP(Incoming_Data[[#This Row],[Object ID]],Finalized_Data[#All],2,FALSE),"")</f>
        <v/>
      </c>
      <c r="P35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0" s="6">
        <f>IFERROR(DATE(YEAR(Incoming_Data[[#This Row],[Incoming Day]]),MONTH(Incoming_Data[[#This Row],[Incoming Day]]),1),"")</f>
        <v>41395</v>
      </c>
      <c r="R3510" s="3">
        <f>DATE(YEAR(Incoming_Data[[#This Row],[Incoming Day]]),1,1)</f>
        <v>41275</v>
      </c>
      <c r="S3510" s="6" t="str">
        <f>IFERROR(DATE(YEAR(Incoming_Data[[#This Row],[Completed Day]]),MONTH(Incoming_Data[[#This Row],[Completed Day]]),1),"")</f>
        <v/>
      </c>
      <c r="T3510" s="6" t="str">
        <f>IFERROR(DATE(YEAR(Incoming_Data[[#This Row],[Confirmed Day]]),MONTH(Incoming_Data[[#This Row],[Confirmed Day]]),1),"")</f>
        <v/>
      </c>
      <c r="U3510" s="12">
        <f>IF(ISNUMBER(Incoming_Data[[#This Row],[Completed Day]]),1,0)</f>
        <v>0</v>
      </c>
      <c r="V3510" s="12">
        <f>IF(ISNUMBER(Incoming_Data[[#This Row],[Confirmed Day]]),1,0)</f>
        <v>0</v>
      </c>
    </row>
    <row r="3511" spans="2:22" x14ac:dyDescent="0.25">
      <c r="B3511" s="37" t="s">
        <v>12726</v>
      </c>
      <c r="C3511" s="37" t="s">
        <v>12727</v>
      </c>
      <c r="D3511" s="37" t="s">
        <v>12727</v>
      </c>
      <c r="E3511" s="37" t="s">
        <v>13608</v>
      </c>
      <c r="F3511" s="37" t="s">
        <v>13082</v>
      </c>
      <c r="G3511" s="36">
        <v>41401</v>
      </c>
      <c r="H3511" s="36">
        <v>41401</v>
      </c>
      <c r="I3511" s="12">
        <v>3</v>
      </c>
      <c r="J3511" s="12">
        <v>3</v>
      </c>
      <c r="K3511" s="12">
        <v>3</v>
      </c>
      <c r="L3511" s="37" t="s">
        <v>10596</v>
      </c>
      <c r="M3511" s="37" t="str">
        <f>VLOOKUP(LEFT(Incoming_Data[[#This Row],[Object ID]],1),Lookup[#All],2,FALSE)</f>
        <v>Incident</v>
      </c>
      <c r="N3511" s="36" t="str">
        <f>IFERROR(VLOOKUP(Incoming_Data[[#This Row],[Object ID]],SP_Data[#All],2,FALSE),"")</f>
        <v/>
      </c>
      <c r="O3511" s="36" t="str">
        <f>IFERROR(VLOOKUP(Incoming_Data[[#This Row],[Object ID]],Finalized_Data[#All],2,FALSE),"")</f>
        <v/>
      </c>
      <c r="P35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1" s="6">
        <f>IFERROR(DATE(YEAR(Incoming_Data[[#This Row],[Incoming Day]]),MONTH(Incoming_Data[[#This Row],[Incoming Day]]),1),"")</f>
        <v>41395</v>
      </c>
      <c r="R3511" s="3">
        <f>DATE(YEAR(Incoming_Data[[#This Row],[Incoming Day]]),1,1)</f>
        <v>41275</v>
      </c>
      <c r="S3511" s="6" t="str">
        <f>IFERROR(DATE(YEAR(Incoming_Data[[#This Row],[Completed Day]]),MONTH(Incoming_Data[[#This Row],[Completed Day]]),1),"")</f>
        <v/>
      </c>
      <c r="T3511" s="6" t="str">
        <f>IFERROR(DATE(YEAR(Incoming_Data[[#This Row],[Confirmed Day]]),MONTH(Incoming_Data[[#This Row],[Confirmed Day]]),1),"")</f>
        <v/>
      </c>
      <c r="U3511" s="12">
        <f>IF(ISNUMBER(Incoming_Data[[#This Row],[Completed Day]]),1,0)</f>
        <v>0</v>
      </c>
      <c r="V3511" s="12">
        <f>IF(ISNUMBER(Incoming_Data[[#This Row],[Confirmed Day]]),1,0)</f>
        <v>0</v>
      </c>
    </row>
    <row r="3512" spans="2:22" x14ac:dyDescent="0.25">
      <c r="B3512" s="37" t="s">
        <v>12726</v>
      </c>
      <c r="C3512" s="37" t="s">
        <v>12727</v>
      </c>
      <c r="D3512" s="37" t="s">
        <v>12727</v>
      </c>
      <c r="E3512" s="37" t="s">
        <v>13609</v>
      </c>
      <c r="F3512" s="37" t="s">
        <v>13083</v>
      </c>
      <c r="G3512" s="36">
        <v>41401</v>
      </c>
      <c r="H3512" s="36">
        <v>41401</v>
      </c>
      <c r="I3512" s="12">
        <v>3</v>
      </c>
      <c r="J3512" s="12">
        <v>3</v>
      </c>
      <c r="K3512" s="12">
        <v>4</v>
      </c>
      <c r="L3512" s="37" t="s">
        <v>10596</v>
      </c>
      <c r="M3512" s="37" t="str">
        <f>VLOOKUP(LEFT(Incoming_Data[[#This Row],[Object ID]],1),Lookup[#All],2,FALSE)</f>
        <v>Incident</v>
      </c>
      <c r="N3512" s="36" t="str">
        <f>IFERROR(VLOOKUP(Incoming_Data[[#This Row],[Object ID]],SP_Data[#All],2,FALSE),"")</f>
        <v/>
      </c>
      <c r="O3512" s="36" t="str">
        <f>IFERROR(VLOOKUP(Incoming_Data[[#This Row],[Object ID]],Finalized_Data[#All],2,FALSE),"")</f>
        <v/>
      </c>
      <c r="P351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2" s="6">
        <f>IFERROR(DATE(YEAR(Incoming_Data[[#This Row],[Incoming Day]]),MONTH(Incoming_Data[[#This Row],[Incoming Day]]),1),"")</f>
        <v>41395</v>
      </c>
      <c r="R3512" s="3">
        <f>DATE(YEAR(Incoming_Data[[#This Row],[Incoming Day]]),1,1)</f>
        <v>41275</v>
      </c>
      <c r="S3512" s="6" t="str">
        <f>IFERROR(DATE(YEAR(Incoming_Data[[#This Row],[Completed Day]]),MONTH(Incoming_Data[[#This Row],[Completed Day]]),1),"")</f>
        <v/>
      </c>
      <c r="T3512" s="6" t="str">
        <f>IFERROR(DATE(YEAR(Incoming_Data[[#This Row],[Confirmed Day]]),MONTH(Incoming_Data[[#This Row],[Confirmed Day]]),1),"")</f>
        <v/>
      </c>
      <c r="U3512" s="12">
        <f>IF(ISNUMBER(Incoming_Data[[#This Row],[Completed Day]]),1,0)</f>
        <v>0</v>
      </c>
      <c r="V3512" s="12">
        <f>IF(ISNUMBER(Incoming_Data[[#This Row],[Confirmed Day]]),1,0)</f>
        <v>0</v>
      </c>
    </row>
    <row r="3513" spans="2:22" x14ac:dyDescent="0.25">
      <c r="B3513" s="37" t="s">
        <v>12726</v>
      </c>
      <c r="C3513" s="37" t="s">
        <v>12727</v>
      </c>
      <c r="D3513" s="37" t="s">
        <v>12727</v>
      </c>
      <c r="E3513" s="37" t="s">
        <v>13610</v>
      </c>
      <c r="F3513" s="37" t="s">
        <v>13084</v>
      </c>
      <c r="G3513" s="36">
        <v>41402</v>
      </c>
      <c r="H3513" s="36">
        <v>41401</v>
      </c>
      <c r="I3513" s="12">
        <v>2</v>
      </c>
      <c r="J3513" s="12">
        <v>3</v>
      </c>
      <c r="K3513" s="12">
        <v>3</v>
      </c>
      <c r="L3513" s="37" t="s">
        <v>10596</v>
      </c>
      <c r="M3513" s="37" t="str">
        <f>VLOOKUP(LEFT(Incoming_Data[[#This Row],[Object ID]],1),Lookup[#All],2,FALSE)</f>
        <v>Incident</v>
      </c>
      <c r="N3513" s="36" t="str">
        <f>IFERROR(VLOOKUP(Incoming_Data[[#This Row],[Object ID]],SP_Data[#All],2,FALSE),"")</f>
        <v/>
      </c>
      <c r="O3513" s="36" t="str">
        <f>IFERROR(VLOOKUP(Incoming_Data[[#This Row],[Object ID]],Finalized_Data[#All],2,FALSE),"")</f>
        <v/>
      </c>
      <c r="P351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3" s="6">
        <f>IFERROR(DATE(YEAR(Incoming_Data[[#This Row],[Incoming Day]]),MONTH(Incoming_Data[[#This Row],[Incoming Day]]),1),"")</f>
        <v>41395</v>
      </c>
      <c r="R3513" s="3">
        <f>DATE(YEAR(Incoming_Data[[#This Row],[Incoming Day]]),1,1)</f>
        <v>41275</v>
      </c>
      <c r="S3513" s="6" t="str">
        <f>IFERROR(DATE(YEAR(Incoming_Data[[#This Row],[Completed Day]]),MONTH(Incoming_Data[[#This Row],[Completed Day]]),1),"")</f>
        <v/>
      </c>
      <c r="T3513" s="6" t="str">
        <f>IFERROR(DATE(YEAR(Incoming_Data[[#This Row],[Confirmed Day]]),MONTH(Incoming_Data[[#This Row],[Confirmed Day]]),1),"")</f>
        <v/>
      </c>
      <c r="U3513" s="12">
        <f>IF(ISNUMBER(Incoming_Data[[#This Row],[Completed Day]]),1,0)</f>
        <v>0</v>
      </c>
      <c r="V3513" s="12">
        <f>IF(ISNUMBER(Incoming_Data[[#This Row],[Confirmed Day]]),1,0)</f>
        <v>0</v>
      </c>
    </row>
    <row r="3514" spans="2:22" x14ac:dyDescent="0.25">
      <c r="B3514" s="37" t="s">
        <v>12726</v>
      </c>
      <c r="C3514" s="37" t="s">
        <v>12727</v>
      </c>
      <c r="D3514" s="37" t="s">
        <v>12727</v>
      </c>
      <c r="E3514" s="37" t="s">
        <v>13611</v>
      </c>
      <c r="F3514" s="37" t="s">
        <v>13085</v>
      </c>
      <c r="G3514" s="36">
        <v>41402</v>
      </c>
      <c r="H3514" s="36">
        <v>41402</v>
      </c>
      <c r="I3514" s="12">
        <v>3</v>
      </c>
      <c r="J3514" s="12">
        <v>3</v>
      </c>
      <c r="K3514" s="12">
        <v>3</v>
      </c>
      <c r="L3514" s="37" t="s">
        <v>10596</v>
      </c>
      <c r="M3514" s="37" t="str">
        <f>VLOOKUP(LEFT(Incoming_Data[[#This Row],[Object ID]],1),Lookup[#All],2,FALSE)</f>
        <v>Incident</v>
      </c>
      <c r="N3514" s="36" t="str">
        <f>IFERROR(VLOOKUP(Incoming_Data[[#This Row],[Object ID]],SP_Data[#All],2,FALSE),"")</f>
        <v/>
      </c>
      <c r="O3514" s="36" t="str">
        <f>IFERROR(VLOOKUP(Incoming_Data[[#This Row],[Object ID]],Finalized_Data[#All],2,FALSE),"")</f>
        <v/>
      </c>
      <c r="P351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4" s="6">
        <f>IFERROR(DATE(YEAR(Incoming_Data[[#This Row],[Incoming Day]]),MONTH(Incoming_Data[[#This Row],[Incoming Day]]),1),"")</f>
        <v>41395</v>
      </c>
      <c r="R3514" s="3">
        <f>DATE(YEAR(Incoming_Data[[#This Row],[Incoming Day]]),1,1)</f>
        <v>41275</v>
      </c>
      <c r="S3514" s="6" t="str">
        <f>IFERROR(DATE(YEAR(Incoming_Data[[#This Row],[Completed Day]]),MONTH(Incoming_Data[[#This Row],[Completed Day]]),1),"")</f>
        <v/>
      </c>
      <c r="T3514" s="6" t="str">
        <f>IFERROR(DATE(YEAR(Incoming_Data[[#This Row],[Confirmed Day]]),MONTH(Incoming_Data[[#This Row],[Confirmed Day]]),1),"")</f>
        <v/>
      </c>
      <c r="U3514" s="12">
        <f>IF(ISNUMBER(Incoming_Data[[#This Row],[Completed Day]]),1,0)</f>
        <v>0</v>
      </c>
      <c r="V3514" s="12">
        <f>IF(ISNUMBER(Incoming_Data[[#This Row],[Confirmed Day]]),1,0)</f>
        <v>0</v>
      </c>
    </row>
    <row r="3515" spans="2:22" x14ac:dyDescent="0.25">
      <c r="B3515" s="37" t="s">
        <v>12726</v>
      </c>
      <c r="C3515" s="37" t="s">
        <v>12727</v>
      </c>
      <c r="D3515" s="37" t="s">
        <v>12727</v>
      </c>
      <c r="E3515" s="37" t="s">
        <v>13612</v>
      </c>
      <c r="F3515" s="37" t="s">
        <v>13086</v>
      </c>
      <c r="G3515" s="36">
        <v>41402</v>
      </c>
      <c r="H3515" s="36">
        <v>41402</v>
      </c>
      <c r="I3515" s="12">
        <v>2</v>
      </c>
      <c r="J3515" s="12">
        <v>3</v>
      </c>
      <c r="K3515" s="12">
        <v>3</v>
      </c>
      <c r="L3515" s="37" t="s">
        <v>10596</v>
      </c>
      <c r="M3515" s="37" t="str">
        <f>VLOOKUP(LEFT(Incoming_Data[[#This Row],[Object ID]],1),Lookup[#All],2,FALSE)</f>
        <v>Incident</v>
      </c>
      <c r="N3515" s="36" t="str">
        <f>IFERROR(VLOOKUP(Incoming_Data[[#This Row],[Object ID]],SP_Data[#All],2,FALSE),"")</f>
        <v/>
      </c>
      <c r="O3515" s="36" t="str">
        <f>IFERROR(VLOOKUP(Incoming_Data[[#This Row],[Object ID]],Finalized_Data[#All],2,FALSE),"")</f>
        <v/>
      </c>
      <c r="P351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5" s="6">
        <f>IFERROR(DATE(YEAR(Incoming_Data[[#This Row],[Incoming Day]]),MONTH(Incoming_Data[[#This Row],[Incoming Day]]),1),"")</f>
        <v>41395</v>
      </c>
      <c r="R3515" s="3">
        <f>DATE(YEAR(Incoming_Data[[#This Row],[Incoming Day]]),1,1)</f>
        <v>41275</v>
      </c>
      <c r="S3515" s="6" t="str">
        <f>IFERROR(DATE(YEAR(Incoming_Data[[#This Row],[Completed Day]]),MONTH(Incoming_Data[[#This Row],[Completed Day]]),1),"")</f>
        <v/>
      </c>
      <c r="T3515" s="6" t="str">
        <f>IFERROR(DATE(YEAR(Incoming_Data[[#This Row],[Confirmed Day]]),MONTH(Incoming_Data[[#This Row],[Confirmed Day]]),1),"")</f>
        <v/>
      </c>
      <c r="U3515" s="12">
        <f>IF(ISNUMBER(Incoming_Data[[#This Row],[Completed Day]]),1,0)</f>
        <v>0</v>
      </c>
      <c r="V3515" s="12">
        <f>IF(ISNUMBER(Incoming_Data[[#This Row],[Confirmed Day]]),1,0)</f>
        <v>0</v>
      </c>
    </row>
    <row r="3516" spans="2:22" x14ac:dyDescent="0.25">
      <c r="B3516" s="37" t="s">
        <v>12726</v>
      </c>
      <c r="C3516" s="37" t="s">
        <v>12727</v>
      </c>
      <c r="D3516" s="37" t="s">
        <v>12727</v>
      </c>
      <c r="E3516" s="37" t="s">
        <v>13613</v>
      </c>
      <c r="F3516" s="37" t="s">
        <v>13087</v>
      </c>
      <c r="G3516" s="36">
        <v>41402</v>
      </c>
      <c r="H3516" s="36">
        <v>41402</v>
      </c>
      <c r="I3516" s="12">
        <v>1</v>
      </c>
      <c r="J3516" s="12">
        <v>3</v>
      </c>
      <c r="K3516" s="12">
        <v>2</v>
      </c>
      <c r="L3516" s="37" t="s">
        <v>10596</v>
      </c>
      <c r="M3516" s="37" t="str">
        <f>VLOOKUP(LEFT(Incoming_Data[[#This Row],[Object ID]],1),Lookup[#All],2,FALSE)</f>
        <v>Incident</v>
      </c>
      <c r="N3516" s="36" t="str">
        <f>IFERROR(VLOOKUP(Incoming_Data[[#This Row],[Object ID]],SP_Data[#All],2,FALSE),"")</f>
        <v/>
      </c>
      <c r="O3516" s="36" t="str">
        <f>IFERROR(VLOOKUP(Incoming_Data[[#This Row],[Object ID]],Finalized_Data[#All],2,FALSE),"")</f>
        <v/>
      </c>
      <c r="P351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6" s="6">
        <f>IFERROR(DATE(YEAR(Incoming_Data[[#This Row],[Incoming Day]]),MONTH(Incoming_Data[[#This Row],[Incoming Day]]),1),"")</f>
        <v>41395</v>
      </c>
      <c r="R3516" s="3">
        <f>DATE(YEAR(Incoming_Data[[#This Row],[Incoming Day]]),1,1)</f>
        <v>41275</v>
      </c>
      <c r="S3516" s="6" t="str">
        <f>IFERROR(DATE(YEAR(Incoming_Data[[#This Row],[Completed Day]]),MONTH(Incoming_Data[[#This Row],[Completed Day]]),1),"")</f>
        <v/>
      </c>
      <c r="T3516" s="6" t="str">
        <f>IFERROR(DATE(YEAR(Incoming_Data[[#This Row],[Confirmed Day]]),MONTH(Incoming_Data[[#This Row],[Confirmed Day]]),1),"")</f>
        <v/>
      </c>
      <c r="U3516" s="12">
        <f>IF(ISNUMBER(Incoming_Data[[#This Row],[Completed Day]]),1,0)</f>
        <v>0</v>
      </c>
      <c r="V3516" s="12">
        <f>IF(ISNUMBER(Incoming_Data[[#This Row],[Confirmed Day]]),1,0)</f>
        <v>0</v>
      </c>
    </row>
    <row r="3517" spans="2:22" x14ac:dyDescent="0.25">
      <c r="B3517" s="37" t="s">
        <v>12726</v>
      </c>
      <c r="C3517" s="37" t="s">
        <v>12727</v>
      </c>
      <c r="D3517" s="37" t="s">
        <v>12727</v>
      </c>
      <c r="E3517" s="37" t="s">
        <v>13614</v>
      </c>
      <c r="F3517" s="37" t="s">
        <v>13088</v>
      </c>
      <c r="G3517" s="36">
        <v>41403</v>
      </c>
      <c r="H3517" s="36">
        <v>41403</v>
      </c>
      <c r="I3517" s="12">
        <v>3</v>
      </c>
      <c r="J3517" s="12">
        <v>3</v>
      </c>
      <c r="K3517" s="12">
        <v>3</v>
      </c>
      <c r="L3517" s="37" t="s">
        <v>10596</v>
      </c>
      <c r="M3517" s="37" t="str">
        <f>VLOOKUP(LEFT(Incoming_Data[[#This Row],[Object ID]],1),Lookup[#All],2,FALSE)</f>
        <v>Incident</v>
      </c>
      <c r="N3517" s="36" t="str">
        <f>IFERROR(VLOOKUP(Incoming_Data[[#This Row],[Object ID]],SP_Data[#All],2,FALSE),"")</f>
        <v/>
      </c>
      <c r="O3517" s="36" t="str">
        <f>IFERROR(VLOOKUP(Incoming_Data[[#This Row],[Object ID]],Finalized_Data[#All],2,FALSE),"")</f>
        <v/>
      </c>
      <c r="P351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7" s="6">
        <f>IFERROR(DATE(YEAR(Incoming_Data[[#This Row],[Incoming Day]]),MONTH(Incoming_Data[[#This Row],[Incoming Day]]),1),"")</f>
        <v>41395</v>
      </c>
      <c r="R3517" s="3">
        <f>DATE(YEAR(Incoming_Data[[#This Row],[Incoming Day]]),1,1)</f>
        <v>41275</v>
      </c>
      <c r="S3517" s="6" t="str">
        <f>IFERROR(DATE(YEAR(Incoming_Data[[#This Row],[Completed Day]]),MONTH(Incoming_Data[[#This Row],[Completed Day]]),1),"")</f>
        <v/>
      </c>
      <c r="T3517" s="6" t="str">
        <f>IFERROR(DATE(YEAR(Incoming_Data[[#This Row],[Confirmed Day]]),MONTH(Incoming_Data[[#This Row],[Confirmed Day]]),1),"")</f>
        <v/>
      </c>
      <c r="U3517" s="12">
        <f>IF(ISNUMBER(Incoming_Data[[#This Row],[Completed Day]]),1,0)</f>
        <v>0</v>
      </c>
      <c r="V3517" s="12">
        <f>IF(ISNUMBER(Incoming_Data[[#This Row],[Confirmed Day]]),1,0)</f>
        <v>0</v>
      </c>
    </row>
    <row r="3518" spans="2:22" x14ac:dyDescent="0.25">
      <c r="B3518" s="37" t="s">
        <v>12726</v>
      </c>
      <c r="C3518" s="37" t="s">
        <v>12727</v>
      </c>
      <c r="D3518" s="37" t="s">
        <v>12727</v>
      </c>
      <c r="E3518" s="37" t="s">
        <v>13615</v>
      </c>
      <c r="F3518" s="37" t="s">
        <v>11018</v>
      </c>
      <c r="G3518" s="36">
        <v>41403</v>
      </c>
      <c r="H3518" s="36">
        <v>41403</v>
      </c>
      <c r="I3518" s="12">
        <v>1</v>
      </c>
      <c r="J3518" s="12">
        <v>3</v>
      </c>
      <c r="K3518" s="12">
        <v>2</v>
      </c>
      <c r="L3518" s="37" t="s">
        <v>10596</v>
      </c>
      <c r="M3518" s="37" t="str">
        <f>VLOOKUP(LEFT(Incoming_Data[[#This Row],[Object ID]],1),Lookup[#All],2,FALSE)</f>
        <v>Incident</v>
      </c>
      <c r="N3518" s="36" t="str">
        <f>IFERROR(VLOOKUP(Incoming_Data[[#This Row],[Object ID]],SP_Data[#All],2,FALSE),"")</f>
        <v/>
      </c>
      <c r="O3518" s="36" t="str">
        <f>IFERROR(VLOOKUP(Incoming_Data[[#This Row],[Object ID]],Finalized_Data[#All],2,FALSE),"")</f>
        <v/>
      </c>
      <c r="P351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8" s="6">
        <f>IFERROR(DATE(YEAR(Incoming_Data[[#This Row],[Incoming Day]]),MONTH(Incoming_Data[[#This Row],[Incoming Day]]),1),"")</f>
        <v>41395</v>
      </c>
      <c r="R3518" s="3">
        <f>DATE(YEAR(Incoming_Data[[#This Row],[Incoming Day]]),1,1)</f>
        <v>41275</v>
      </c>
      <c r="S3518" s="6" t="str">
        <f>IFERROR(DATE(YEAR(Incoming_Data[[#This Row],[Completed Day]]),MONTH(Incoming_Data[[#This Row],[Completed Day]]),1),"")</f>
        <v/>
      </c>
      <c r="T3518" s="6" t="str">
        <f>IFERROR(DATE(YEAR(Incoming_Data[[#This Row],[Confirmed Day]]),MONTH(Incoming_Data[[#This Row],[Confirmed Day]]),1),"")</f>
        <v/>
      </c>
      <c r="U3518" s="12">
        <f>IF(ISNUMBER(Incoming_Data[[#This Row],[Completed Day]]),1,0)</f>
        <v>0</v>
      </c>
      <c r="V3518" s="12">
        <f>IF(ISNUMBER(Incoming_Data[[#This Row],[Confirmed Day]]),1,0)</f>
        <v>0</v>
      </c>
    </row>
    <row r="3519" spans="2:22" x14ac:dyDescent="0.25">
      <c r="B3519" s="37" t="s">
        <v>12726</v>
      </c>
      <c r="C3519" s="37" t="s">
        <v>12727</v>
      </c>
      <c r="D3519" s="37" t="s">
        <v>12727</v>
      </c>
      <c r="E3519" s="37" t="s">
        <v>13616</v>
      </c>
      <c r="F3519" s="37" t="s">
        <v>13089</v>
      </c>
      <c r="G3519" s="36">
        <v>41403</v>
      </c>
      <c r="H3519" s="36">
        <v>41403</v>
      </c>
      <c r="I3519" s="12">
        <v>2</v>
      </c>
      <c r="J3519" s="12">
        <v>3</v>
      </c>
      <c r="K3519" s="12">
        <v>3</v>
      </c>
      <c r="L3519" s="37" t="s">
        <v>10596</v>
      </c>
      <c r="M3519" s="37" t="str">
        <f>VLOOKUP(LEFT(Incoming_Data[[#This Row],[Object ID]],1),Lookup[#All],2,FALSE)</f>
        <v>Incident</v>
      </c>
      <c r="N3519" s="36" t="str">
        <f>IFERROR(VLOOKUP(Incoming_Data[[#This Row],[Object ID]],SP_Data[#All],2,FALSE),"")</f>
        <v/>
      </c>
      <c r="O3519" s="36" t="str">
        <f>IFERROR(VLOOKUP(Incoming_Data[[#This Row],[Object ID]],Finalized_Data[#All],2,FALSE),"")</f>
        <v/>
      </c>
      <c r="P351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19" s="6">
        <f>IFERROR(DATE(YEAR(Incoming_Data[[#This Row],[Incoming Day]]),MONTH(Incoming_Data[[#This Row],[Incoming Day]]),1),"")</f>
        <v>41395</v>
      </c>
      <c r="R3519" s="3">
        <f>DATE(YEAR(Incoming_Data[[#This Row],[Incoming Day]]),1,1)</f>
        <v>41275</v>
      </c>
      <c r="S3519" s="6" t="str">
        <f>IFERROR(DATE(YEAR(Incoming_Data[[#This Row],[Completed Day]]),MONTH(Incoming_Data[[#This Row],[Completed Day]]),1),"")</f>
        <v/>
      </c>
      <c r="T3519" s="6" t="str">
        <f>IFERROR(DATE(YEAR(Incoming_Data[[#This Row],[Confirmed Day]]),MONTH(Incoming_Data[[#This Row],[Confirmed Day]]),1),"")</f>
        <v/>
      </c>
      <c r="U3519" s="12">
        <f>IF(ISNUMBER(Incoming_Data[[#This Row],[Completed Day]]),1,0)</f>
        <v>0</v>
      </c>
      <c r="V3519" s="12">
        <f>IF(ISNUMBER(Incoming_Data[[#This Row],[Confirmed Day]]),1,0)</f>
        <v>0</v>
      </c>
    </row>
    <row r="3520" spans="2:22" x14ac:dyDescent="0.25">
      <c r="B3520" s="37" t="s">
        <v>12726</v>
      </c>
      <c r="C3520" s="37" t="s">
        <v>12727</v>
      </c>
      <c r="D3520" s="37" t="s">
        <v>12727</v>
      </c>
      <c r="E3520" s="37" t="s">
        <v>13617</v>
      </c>
      <c r="F3520" s="37" t="s">
        <v>13090</v>
      </c>
      <c r="G3520" s="36">
        <v>41403</v>
      </c>
      <c r="H3520" s="36">
        <v>41403</v>
      </c>
      <c r="I3520" s="12">
        <v>2</v>
      </c>
      <c r="J3520" s="12">
        <v>3</v>
      </c>
      <c r="K3520" s="12">
        <v>3</v>
      </c>
      <c r="L3520" s="37" t="s">
        <v>10596</v>
      </c>
      <c r="M3520" s="37" t="str">
        <f>VLOOKUP(LEFT(Incoming_Data[[#This Row],[Object ID]],1),Lookup[#All],2,FALSE)</f>
        <v>Incident</v>
      </c>
      <c r="N3520" s="36" t="str">
        <f>IFERROR(VLOOKUP(Incoming_Data[[#This Row],[Object ID]],SP_Data[#All],2,FALSE),"")</f>
        <v/>
      </c>
      <c r="O3520" s="36" t="str">
        <f>IFERROR(VLOOKUP(Incoming_Data[[#This Row],[Object ID]],Finalized_Data[#All],2,FALSE),"")</f>
        <v/>
      </c>
      <c r="P352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0" s="6">
        <f>IFERROR(DATE(YEAR(Incoming_Data[[#This Row],[Incoming Day]]),MONTH(Incoming_Data[[#This Row],[Incoming Day]]),1),"")</f>
        <v>41395</v>
      </c>
      <c r="R3520" s="3">
        <f>DATE(YEAR(Incoming_Data[[#This Row],[Incoming Day]]),1,1)</f>
        <v>41275</v>
      </c>
      <c r="S3520" s="6" t="str">
        <f>IFERROR(DATE(YEAR(Incoming_Data[[#This Row],[Completed Day]]),MONTH(Incoming_Data[[#This Row],[Completed Day]]),1),"")</f>
        <v/>
      </c>
      <c r="T3520" s="6" t="str">
        <f>IFERROR(DATE(YEAR(Incoming_Data[[#This Row],[Confirmed Day]]),MONTH(Incoming_Data[[#This Row],[Confirmed Day]]),1),"")</f>
        <v/>
      </c>
      <c r="U3520" s="12">
        <f>IF(ISNUMBER(Incoming_Data[[#This Row],[Completed Day]]),1,0)</f>
        <v>0</v>
      </c>
      <c r="V3520" s="12">
        <f>IF(ISNUMBER(Incoming_Data[[#This Row],[Confirmed Day]]),1,0)</f>
        <v>0</v>
      </c>
    </row>
    <row r="3521" spans="2:22" x14ac:dyDescent="0.25">
      <c r="B3521" s="37" t="s">
        <v>12726</v>
      </c>
      <c r="C3521" s="37" t="s">
        <v>12727</v>
      </c>
      <c r="D3521" s="37" t="s">
        <v>12727</v>
      </c>
      <c r="E3521" s="37" t="s">
        <v>13618</v>
      </c>
      <c r="F3521" s="37" t="s">
        <v>13091</v>
      </c>
      <c r="G3521" s="36">
        <v>41403</v>
      </c>
      <c r="H3521" s="36">
        <v>41403</v>
      </c>
      <c r="I3521" s="12">
        <v>3</v>
      </c>
      <c r="J3521" s="12">
        <v>2</v>
      </c>
      <c r="K3521" s="12">
        <v>2</v>
      </c>
      <c r="L3521" s="37" t="s">
        <v>10596</v>
      </c>
      <c r="M3521" s="37" t="str">
        <f>VLOOKUP(LEFT(Incoming_Data[[#This Row],[Object ID]],1),Lookup[#All],2,FALSE)</f>
        <v>Incident</v>
      </c>
      <c r="N3521" s="36" t="str">
        <f>IFERROR(VLOOKUP(Incoming_Data[[#This Row],[Object ID]],SP_Data[#All],2,FALSE),"")</f>
        <v/>
      </c>
      <c r="O3521" s="36" t="str">
        <f>IFERROR(VLOOKUP(Incoming_Data[[#This Row],[Object ID]],Finalized_Data[#All],2,FALSE),"")</f>
        <v/>
      </c>
      <c r="P352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1" s="6">
        <f>IFERROR(DATE(YEAR(Incoming_Data[[#This Row],[Incoming Day]]),MONTH(Incoming_Data[[#This Row],[Incoming Day]]),1),"")</f>
        <v>41395</v>
      </c>
      <c r="R3521" s="3">
        <f>DATE(YEAR(Incoming_Data[[#This Row],[Incoming Day]]),1,1)</f>
        <v>41275</v>
      </c>
      <c r="S3521" s="6" t="str">
        <f>IFERROR(DATE(YEAR(Incoming_Data[[#This Row],[Completed Day]]),MONTH(Incoming_Data[[#This Row],[Completed Day]]),1),"")</f>
        <v/>
      </c>
      <c r="T3521" s="6" t="str">
        <f>IFERROR(DATE(YEAR(Incoming_Data[[#This Row],[Confirmed Day]]),MONTH(Incoming_Data[[#This Row],[Confirmed Day]]),1),"")</f>
        <v/>
      </c>
      <c r="U3521" s="12">
        <f>IF(ISNUMBER(Incoming_Data[[#This Row],[Completed Day]]),1,0)</f>
        <v>0</v>
      </c>
      <c r="V3521" s="12">
        <f>IF(ISNUMBER(Incoming_Data[[#This Row],[Confirmed Day]]),1,0)</f>
        <v>0</v>
      </c>
    </row>
    <row r="3522" spans="2:22" x14ac:dyDescent="0.25">
      <c r="B3522" s="37" t="s">
        <v>12726</v>
      </c>
      <c r="C3522" s="37" t="s">
        <v>12727</v>
      </c>
      <c r="D3522" s="37" t="s">
        <v>12727</v>
      </c>
      <c r="E3522" s="37" t="s">
        <v>13619</v>
      </c>
      <c r="F3522" s="37" t="s">
        <v>11018</v>
      </c>
      <c r="G3522" s="36">
        <v>41404</v>
      </c>
      <c r="H3522" s="36">
        <v>41404</v>
      </c>
      <c r="I3522" s="12">
        <v>3</v>
      </c>
      <c r="J3522" s="12">
        <v>3</v>
      </c>
      <c r="K3522" s="12">
        <v>3</v>
      </c>
      <c r="L3522" s="37" t="s">
        <v>10596</v>
      </c>
      <c r="M3522" s="37" t="str">
        <f>VLOOKUP(LEFT(Incoming_Data[[#This Row],[Object ID]],1),Lookup[#All],2,FALSE)</f>
        <v>Incident</v>
      </c>
      <c r="N3522" s="36" t="str">
        <f>IFERROR(VLOOKUP(Incoming_Data[[#This Row],[Object ID]],SP_Data[#All],2,FALSE),"")</f>
        <v/>
      </c>
      <c r="O3522" s="36" t="str">
        <f>IFERROR(VLOOKUP(Incoming_Data[[#This Row],[Object ID]],Finalized_Data[#All],2,FALSE),"")</f>
        <v/>
      </c>
      <c r="P352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2" s="6">
        <f>IFERROR(DATE(YEAR(Incoming_Data[[#This Row],[Incoming Day]]),MONTH(Incoming_Data[[#This Row],[Incoming Day]]),1),"")</f>
        <v>41395</v>
      </c>
      <c r="R3522" s="3">
        <f>DATE(YEAR(Incoming_Data[[#This Row],[Incoming Day]]),1,1)</f>
        <v>41275</v>
      </c>
      <c r="S3522" s="6" t="str">
        <f>IFERROR(DATE(YEAR(Incoming_Data[[#This Row],[Completed Day]]),MONTH(Incoming_Data[[#This Row],[Completed Day]]),1),"")</f>
        <v/>
      </c>
      <c r="T3522" s="6" t="str">
        <f>IFERROR(DATE(YEAR(Incoming_Data[[#This Row],[Confirmed Day]]),MONTH(Incoming_Data[[#This Row],[Confirmed Day]]),1),"")</f>
        <v/>
      </c>
      <c r="U3522" s="12">
        <f>IF(ISNUMBER(Incoming_Data[[#This Row],[Completed Day]]),1,0)</f>
        <v>0</v>
      </c>
      <c r="V3522" s="12">
        <f>IF(ISNUMBER(Incoming_Data[[#This Row],[Confirmed Day]]),1,0)</f>
        <v>0</v>
      </c>
    </row>
    <row r="3523" spans="2:22" x14ac:dyDescent="0.25">
      <c r="B3523" s="37" t="s">
        <v>12726</v>
      </c>
      <c r="C3523" s="37" t="s">
        <v>12727</v>
      </c>
      <c r="D3523" s="37" t="s">
        <v>12727</v>
      </c>
      <c r="E3523" s="37" t="s">
        <v>13620</v>
      </c>
      <c r="F3523" s="37" t="s">
        <v>13092</v>
      </c>
      <c r="G3523" s="36">
        <v>41407</v>
      </c>
      <c r="H3523" s="36">
        <v>41407</v>
      </c>
      <c r="I3523" s="12">
        <v>2</v>
      </c>
      <c r="J3523" s="12">
        <v>3</v>
      </c>
      <c r="K3523" s="12">
        <v>3</v>
      </c>
      <c r="L3523" s="37" t="s">
        <v>10596</v>
      </c>
      <c r="M3523" s="37" t="str">
        <f>VLOOKUP(LEFT(Incoming_Data[[#This Row],[Object ID]],1),Lookup[#All],2,FALSE)</f>
        <v>Incident</v>
      </c>
      <c r="N3523" s="36" t="str">
        <f>IFERROR(VLOOKUP(Incoming_Data[[#This Row],[Object ID]],SP_Data[#All],2,FALSE),"")</f>
        <v/>
      </c>
      <c r="O3523" s="36" t="str">
        <f>IFERROR(VLOOKUP(Incoming_Data[[#This Row],[Object ID]],Finalized_Data[#All],2,FALSE),"")</f>
        <v/>
      </c>
      <c r="P352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3" s="6">
        <f>IFERROR(DATE(YEAR(Incoming_Data[[#This Row],[Incoming Day]]),MONTH(Incoming_Data[[#This Row],[Incoming Day]]),1),"")</f>
        <v>41395</v>
      </c>
      <c r="R3523" s="3">
        <f>DATE(YEAR(Incoming_Data[[#This Row],[Incoming Day]]),1,1)</f>
        <v>41275</v>
      </c>
      <c r="S3523" s="6" t="str">
        <f>IFERROR(DATE(YEAR(Incoming_Data[[#This Row],[Completed Day]]),MONTH(Incoming_Data[[#This Row],[Completed Day]]),1),"")</f>
        <v/>
      </c>
      <c r="T3523" s="6" t="str">
        <f>IFERROR(DATE(YEAR(Incoming_Data[[#This Row],[Confirmed Day]]),MONTH(Incoming_Data[[#This Row],[Confirmed Day]]),1),"")</f>
        <v/>
      </c>
      <c r="U3523" s="12">
        <f>IF(ISNUMBER(Incoming_Data[[#This Row],[Completed Day]]),1,0)</f>
        <v>0</v>
      </c>
      <c r="V3523" s="12">
        <f>IF(ISNUMBER(Incoming_Data[[#This Row],[Confirmed Day]]),1,0)</f>
        <v>0</v>
      </c>
    </row>
    <row r="3524" spans="2:22" x14ac:dyDescent="0.25">
      <c r="B3524" s="37" t="s">
        <v>12726</v>
      </c>
      <c r="C3524" s="37" t="s">
        <v>12727</v>
      </c>
      <c r="D3524" s="37" t="s">
        <v>12727</v>
      </c>
      <c r="E3524" s="37" t="s">
        <v>13621</v>
      </c>
      <c r="F3524" s="37" t="s">
        <v>13093</v>
      </c>
      <c r="G3524" s="36">
        <v>41407</v>
      </c>
      <c r="H3524" s="36">
        <v>41407</v>
      </c>
      <c r="I3524" s="12">
        <v>2</v>
      </c>
      <c r="J3524" s="12">
        <v>3</v>
      </c>
      <c r="K3524" s="12">
        <v>3</v>
      </c>
      <c r="L3524" s="37" t="s">
        <v>10596</v>
      </c>
      <c r="M3524" s="37" t="str">
        <f>VLOOKUP(LEFT(Incoming_Data[[#This Row],[Object ID]],1),Lookup[#All],2,FALSE)</f>
        <v>Incident</v>
      </c>
      <c r="N3524" s="36" t="str">
        <f>IFERROR(VLOOKUP(Incoming_Data[[#This Row],[Object ID]],SP_Data[#All],2,FALSE),"")</f>
        <v/>
      </c>
      <c r="O3524" s="36" t="str">
        <f>IFERROR(VLOOKUP(Incoming_Data[[#This Row],[Object ID]],Finalized_Data[#All],2,FALSE),"")</f>
        <v/>
      </c>
      <c r="P352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4" s="6">
        <f>IFERROR(DATE(YEAR(Incoming_Data[[#This Row],[Incoming Day]]),MONTH(Incoming_Data[[#This Row],[Incoming Day]]),1),"")</f>
        <v>41395</v>
      </c>
      <c r="R3524" s="3">
        <f>DATE(YEAR(Incoming_Data[[#This Row],[Incoming Day]]),1,1)</f>
        <v>41275</v>
      </c>
      <c r="S3524" s="6" t="str">
        <f>IFERROR(DATE(YEAR(Incoming_Data[[#This Row],[Completed Day]]),MONTH(Incoming_Data[[#This Row],[Completed Day]]),1),"")</f>
        <v/>
      </c>
      <c r="T3524" s="6" t="str">
        <f>IFERROR(DATE(YEAR(Incoming_Data[[#This Row],[Confirmed Day]]),MONTH(Incoming_Data[[#This Row],[Confirmed Day]]),1),"")</f>
        <v/>
      </c>
      <c r="U3524" s="12">
        <f>IF(ISNUMBER(Incoming_Data[[#This Row],[Completed Day]]),1,0)</f>
        <v>0</v>
      </c>
      <c r="V3524" s="12">
        <f>IF(ISNUMBER(Incoming_Data[[#This Row],[Confirmed Day]]),1,0)</f>
        <v>0</v>
      </c>
    </row>
    <row r="3525" spans="2:22" x14ac:dyDescent="0.25">
      <c r="B3525" s="37" t="s">
        <v>12726</v>
      </c>
      <c r="C3525" s="37" t="s">
        <v>12727</v>
      </c>
      <c r="D3525" s="37" t="s">
        <v>12727</v>
      </c>
      <c r="E3525" s="37" t="s">
        <v>13622</v>
      </c>
      <c r="F3525" s="37" t="s">
        <v>13094</v>
      </c>
      <c r="G3525" s="36">
        <v>41407</v>
      </c>
      <c r="H3525" s="36">
        <v>41407</v>
      </c>
      <c r="I3525" s="12">
        <v>2</v>
      </c>
      <c r="J3525" s="12">
        <v>3</v>
      </c>
      <c r="K3525" s="12">
        <v>3</v>
      </c>
      <c r="L3525" s="37" t="s">
        <v>10596</v>
      </c>
      <c r="M3525" s="37" t="str">
        <f>VLOOKUP(LEFT(Incoming_Data[[#This Row],[Object ID]],1),Lookup[#All],2,FALSE)</f>
        <v>Incident</v>
      </c>
      <c r="N3525" s="36" t="str">
        <f>IFERROR(VLOOKUP(Incoming_Data[[#This Row],[Object ID]],SP_Data[#All],2,FALSE),"")</f>
        <v/>
      </c>
      <c r="O3525" s="36" t="str">
        <f>IFERROR(VLOOKUP(Incoming_Data[[#This Row],[Object ID]],Finalized_Data[#All],2,FALSE),"")</f>
        <v/>
      </c>
      <c r="P352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5" s="6">
        <f>IFERROR(DATE(YEAR(Incoming_Data[[#This Row],[Incoming Day]]),MONTH(Incoming_Data[[#This Row],[Incoming Day]]),1),"")</f>
        <v>41395</v>
      </c>
      <c r="R3525" s="3">
        <f>DATE(YEAR(Incoming_Data[[#This Row],[Incoming Day]]),1,1)</f>
        <v>41275</v>
      </c>
      <c r="S3525" s="6" t="str">
        <f>IFERROR(DATE(YEAR(Incoming_Data[[#This Row],[Completed Day]]),MONTH(Incoming_Data[[#This Row],[Completed Day]]),1),"")</f>
        <v/>
      </c>
      <c r="T3525" s="6" t="str">
        <f>IFERROR(DATE(YEAR(Incoming_Data[[#This Row],[Confirmed Day]]),MONTH(Incoming_Data[[#This Row],[Confirmed Day]]),1),"")</f>
        <v/>
      </c>
      <c r="U3525" s="12">
        <f>IF(ISNUMBER(Incoming_Data[[#This Row],[Completed Day]]),1,0)</f>
        <v>0</v>
      </c>
      <c r="V3525" s="12">
        <f>IF(ISNUMBER(Incoming_Data[[#This Row],[Confirmed Day]]),1,0)</f>
        <v>0</v>
      </c>
    </row>
    <row r="3526" spans="2:22" x14ac:dyDescent="0.25">
      <c r="B3526" s="37" t="s">
        <v>12726</v>
      </c>
      <c r="C3526" s="37" t="s">
        <v>12727</v>
      </c>
      <c r="D3526" s="37" t="s">
        <v>12727</v>
      </c>
      <c r="E3526" s="37" t="s">
        <v>13623</v>
      </c>
      <c r="F3526" s="37" t="s">
        <v>13095</v>
      </c>
      <c r="G3526" s="36">
        <v>41407</v>
      </c>
      <c r="H3526" s="36">
        <v>41407</v>
      </c>
      <c r="I3526" s="12">
        <v>3</v>
      </c>
      <c r="J3526" s="12">
        <v>3</v>
      </c>
      <c r="K3526" s="12">
        <v>4</v>
      </c>
      <c r="L3526" s="37" t="s">
        <v>10596</v>
      </c>
      <c r="M3526" s="37" t="str">
        <f>VLOOKUP(LEFT(Incoming_Data[[#This Row],[Object ID]],1),Lookup[#All],2,FALSE)</f>
        <v>Incident</v>
      </c>
      <c r="N3526" s="36" t="str">
        <f>IFERROR(VLOOKUP(Incoming_Data[[#This Row],[Object ID]],SP_Data[#All],2,FALSE),"")</f>
        <v/>
      </c>
      <c r="O3526" s="36" t="str">
        <f>IFERROR(VLOOKUP(Incoming_Data[[#This Row],[Object ID]],Finalized_Data[#All],2,FALSE),"")</f>
        <v/>
      </c>
      <c r="P352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6" s="6">
        <f>IFERROR(DATE(YEAR(Incoming_Data[[#This Row],[Incoming Day]]),MONTH(Incoming_Data[[#This Row],[Incoming Day]]),1),"")</f>
        <v>41395</v>
      </c>
      <c r="R3526" s="3">
        <f>DATE(YEAR(Incoming_Data[[#This Row],[Incoming Day]]),1,1)</f>
        <v>41275</v>
      </c>
      <c r="S3526" s="6" t="str">
        <f>IFERROR(DATE(YEAR(Incoming_Data[[#This Row],[Completed Day]]),MONTH(Incoming_Data[[#This Row],[Completed Day]]),1),"")</f>
        <v/>
      </c>
      <c r="T3526" s="6" t="str">
        <f>IFERROR(DATE(YEAR(Incoming_Data[[#This Row],[Confirmed Day]]),MONTH(Incoming_Data[[#This Row],[Confirmed Day]]),1),"")</f>
        <v/>
      </c>
      <c r="U3526" s="12">
        <f>IF(ISNUMBER(Incoming_Data[[#This Row],[Completed Day]]),1,0)</f>
        <v>0</v>
      </c>
      <c r="V3526" s="12">
        <f>IF(ISNUMBER(Incoming_Data[[#This Row],[Confirmed Day]]),1,0)</f>
        <v>0</v>
      </c>
    </row>
    <row r="3527" spans="2:22" x14ac:dyDescent="0.25">
      <c r="B3527" s="37" t="s">
        <v>12726</v>
      </c>
      <c r="C3527" s="37" t="s">
        <v>12727</v>
      </c>
      <c r="D3527" s="37" t="s">
        <v>12727</v>
      </c>
      <c r="E3527" s="37" t="s">
        <v>13624</v>
      </c>
      <c r="F3527" s="37" t="s">
        <v>13096</v>
      </c>
      <c r="G3527" s="36">
        <v>41407</v>
      </c>
      <c r="H3527" s="36">
        <v>41407</v>
      </c>
      <c r="I3527" s="12">
        <v>2</v>
      </c>
      <c r="J3527" s="12">
        <v>2</v>
      </c>
      <c r="K3527" s="12">
        <v>2</v>
      </c>
      <c r="L3527" s="37" t="s">
        <v>10596</v>
      </c>
      <c r="M3527" s="37" t="str">
        <f>VLOOKUP(LEFT(Incoming_Data[[#This Row],[Object ID]],1),Lookup[#All],2,FALSE)</f>
        <v>Incident</v>
      </c>
      <c r="N3527" s="36" t="str">
        <f>IFERROR(VLOOKUP(Incoming_Data[[#This Row],[Object ID]],SP_Data[#All],2,FALSE),"")</f>
        <v/>
      </c>
      <c r="O3527" s="36" t="str">
        <f>IFERROR(VLOOKUP(Incoming_Data[[#This Row],[Object ID]],Finalized_Data[#All],2,FALSE),"")</f>
        <v/>
      </c>
      <c r="P352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7" s="6">
        <f>IFERROR(DATE(YEAR(Incoming_Data[[#This Row],[Incoming Day]]),MONTH(Incoming_Data[[#This Row],[Incoming Day]]),1),"")</f>
        <v>41395</v>
      </c>
      <c r="R3527" s="3">
        <f>DATE(YEAR(Incoming_Data[[#This Row],[Incoming Day]]),1,1)</f>
        <v>41275</v>
      </c>
      <c r="S3527" s="6" t="str">
        <f>IFERROR(DATE(YEAR(Incoming_Data[[#This Row],[Completed Day]]),MONTH(Incoming_Data[[#This Row],[Completed Day]]),1),"")</f>
        <v/>
      </c>
      <c r="T3527" s="6" t="str">
        <f>IFERROR(DATE(YEAR(Incoming_Data[[#This Row],[Confirmed Day]]),MONTH(Incoming_Data[[#This Row],[Confirmed Day]]),1),"")</f>
        <v/>
      </c>
      <c r="U3527" s="12">
        <f>IF(ISNUMBER(Incoming_Data[[#This Row],[Completed Day]]),1,0)</f>
        <v>0</v>
      </c>
      <c r="V3527" s="12">
        <f>IF(ISNUMBER(Incoming_Data[[#This Row],[Confirmed Day]]),1,0)</f>
        <v>0</v>
      </c>
    </row>
    <row r="3528" spans="2:22" x14ac:dyDescent="0.25">
      <c r="B3528" s="37" t="s">
        <v>12726</v>
      </c>
      <c r="C3528" s="37" t="s">
        <v>12727</v>
      </c>
      <c r="D3528" s="37" t="s">
        <v>12727</v>
      </c>
      <c r="E3528" s="37" t="s">
        <v>13625</v>
      </c>
      <c r="F3528" s="37" t="s">
        <v>13097</v>
      </c>
      <c r="G3528" s="36">
        <v>41407</v>
      </c>
      <c r="H3528" s="36">
        <v>41407</v>
      </c>
      <c r="I3528" s="12">
        <v>2</v>
      </c>
      <c r="J3528" s="12">
        <v>3</v>
      </c>
      <c r="K3528" s="12">
        <v>3</v>
      </c>
      <c r="L3528" s="37" t="s">
        <v>10596</v>
      </c>
      <c r="M3528" s="37" t="str">
        <f>VLOOKUP(LEFT(Incoming_Data[[#This Row],[Object ID]],1),Lookup[#All],2,FALSE)</f>
        <v>Incident</v>
      </c>
      <c r="N3528" s="36" t="str">
        <f>IFERROR(VLOOKUP(Incoming_Data[[#This Row],[Object ID]],SP_Data[#All],2,FALSE),"")</f>
        <v/>
      </c>
      <c r="O3528" s="36" t="str">
        <f>IFERROR(VLOOKUP(Incoming_Data[[#This Row],[Object ID]],Finalized_Data[#All],2,FALSE),"")</f>
        <v/>
      </c>
      <c r="P352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8" s="6">
        <f>IFERROR(DATE(YEAR(Incoming_Data[[#This Row],[Incoming Day]]),MONTH(Incoming_Data[[#This Row],[Incoming Day]]),1),"")</f>
        <v>41395</v>
      </c>
      <c r="R3528" s="3">
        <f>DATE(YEAR(Incoming_Data[[#This Row],[Incoming Day]]),1,1)</f>
        <v>41275</v>
      </c>
      <c r="S3528" s="6" t="str">
        <f>IFERROR(DATE(YEAR(Incoming_Data[[#This Row],[Completed Day]]),MONTH(Incoming_Data[[#This Row],[Completed Day]]),1),"")</f>
        <v/>
      </c>
      <c r="T3528" s="6" t="str">
        <f>IFERROR(DATE(YEAR(Incoming_Data[[#This Row],[Confirmed Day]]),MONTH(Incoming_Data[[#This Row],[Confirmed Day]]),1),"")</f>
        <v/>
      </c>
      <c r="U3528" s="12">
        <f>IF(ISNUMBER(Incoming_Data[[#This Row],[Completed Day]]),1,0)</f>
        <v>0</v>
      </c>
      <c r="V3528" s="12">
        <f>IF(ISNUMBER(Incoming_Data[[#This Row],[Confirmed Day]]),1,0)</f>
        <v>0</v>
      </c>
    </row>
    <row r="3529" spans="2:22" x14ac:dyDescent="0.25">
      <c r="B3529" s="37" t="s">
        <v>12726</v>
      </c>
      <c r="C3529" s="37" t="s">
        <v>12727</v>
      </c>
      <c r="D3529" s="37" t="s">
        <v>12727</v>
      </c>
      <c r="E3529" s="37" t="s">
        <v>13626</v>
      </c>
      <c r="F3529" s="37" t="s">
        <v>13098</v>
      </c>
      <c r="G3529" s="36">
        <v>41407</v>
      </c>
      <c r="H3529" s="36">
        <v>41407</v>
      </c>
      <c r="I3529" s="12">
        <v>3</v>
      </c>
      <c r="J3529" s="12">
        <v>3</v>
      </c>
      <c r="K3529" s="12">
        <v>3</v>
      </c>
      <c r="L3529" s="37" t="s">
        <v>10596</v>
      </c>
      <c r="M3529" s="37" t="str">
        <f>VLOOKUP(LEFT(Incoming_Data[[#This Row],[Object ID]],1),Lookup[#All],2,FALSE)</f>
        <v>Incident</v>
      </c>
      <c r="N3529" s="36" t="str">
        <f>IFERROR(VLOOKUP(Incoming_Data[[#This Row],[Object ID]],SP_Data[#All],2,FALSE),"")</f>
        <v/>
      </c>
      <c r="O3529" s="36" t="str">
        <f>IFERROR(VLOOKUP(Incoming_Data[[#This Row],[Object ID]],Finalized_Data[#All],2,FALSE),"")</f>
        <v/>
      </c>
      <c r="P352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29" s="6">
        <f>IFERROR(DATE(YEAR(Incoming_Data[[#This Row],[Incoming Day]]),MONTH(Incoming_Data[[#This Row],[Incoming Day]]),1),"")</f>
        <v>41395</v>
      </c>
      <c r="R3529" s="3">
        <f>DATE(YEAR(Incoming_Data[[#This Row],[Incoming Day]]),1,1)</f>
        <v>41275</v>
      </c>
      <c r="S3529" s="6" t="str">
        <f>IFERROR(DATE(YEAR(Incoming_Data[[#This Row],[Completed Day]]),MONTH(Incoming_Data[[#This Row],[Completed Day]]),1),"")</f>
        <v/>
      </c>
      <c r="T3529" s="6" t="str">
        <f>IFERROR(DATE(YEAR(Incoming_Data[[#This Row],[Confirmed Day]]),MONTH(Incoming_Data[[#This Row],[Confirmed Day]]),1),"")</f>
        <v/>
      </c>
      <c r="U3529" s="12">
        <f>IF(ISNUMBER(Incoming_Data[[#This Row],[Completed Day]]),1,0)</f>
        <v>0</v>
      </c>
      <c r="V3529" s="12">
        <f>IF(ISNUMBER(Incoming_Data[[#This Row],[Confirmed Day]]),1,0)</f>
        <v>0</v>
      </c>
    </row>
    <row r="3530" spans="2:22" x14ac:dyDescent="0.25">
      <c r="B3530" s="37" t="s">
        <v>12726</v>
      </c>
      <c r="C3530" s="37" t="s">
        <v>12727</v>
      </c>
      <c r="D3530" s="37" t="s">
        <v>12727</v>
      </c>
      <c r="E3530" s="37" t="s">
        <v>13627</v>
      </c>
      <c r="F3530" s="37" t="s">
        <v>13099</v>
      </c>
      <c r="G3530" s="36">
        <v>41407</v>
      </c>
      <c r="H3530" s="36">
        <v>41407</v>
      </c>
      <c r="I3530" s="12">
        <v>2</v>
      </c>
      <c r="J3530" s="12">
        <v>3</v>
      </c>
      <c r="K3530" s="12">
        <v>3</v>
      </c>
      <c r="L3530" s="37" t="s">
        <v>10596</v>
      </c>
      <c r="M3530" s="37" t="str">
        <f>VLOOKUP(LEFT(Incoming_Data[[#This Row],[Object ID]],1),Lookup[#All],2,FALSE)</f>
        <v>Incident</v>
      </c>
      <c r="N3530" s="36" t="str">
        <f>IFERROR(VLOOKUP(Incoming_Data[[#This Row],[Object ID]],SP_Data[#All],2,FALSE),"")</f>
        <v/>
      </c>
      <c r="O3530" s="36" t="str">
        <f>IFERROR(VLOOKUP(Incoming_Data[[#This Row],[Object ID]],Finalized_Data[#All],2,FALSE),"")</f>
        <v/>
      </c>
      <c r="P353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0" s="6">
        <f>IFERROR(DATE(YEAR(Incoming_Data[[#This Row],[Incoming Day]]),MONTH(Incoming_Data[[#This Row],[Incoming Day]]),1),"")</f>
        <v>41395</v>
      </c>
      <c r="R3530" s="3">
        <f>DATE(YEAR(Incoming_Data[[#This Row],[Incoming Day]]),1,1)</f>
        <v>41275</v>
      </c>
      <c r="S3530" s="6" t="str">
        <f>IFERROR(DATE(YEAR(Incoming_Data[[#This Row],[Completed Day]]),MONTH(Incoming_Data[[#This Row],[Completed Day]]),1),"")</f>
        <v/>
      </c>
      <c r="T3530" s="6" t="str">
        <f>IFERROR(DATE(YEAR(Incoming_Data[[#This Row],[Confirmed Day]]),MONTH(Incoming_Data[[#This Row],[Confirmed Day]]),1),"")</f>
        <v/>
      </c>
      <c r="U3530" s="12">
        <f>IF(ISNUMBER(Incoming_Data[[#This Row],[Completed Day]]),1,0)</f>
        <v>0</v>
      </c>
      <c r="V3530" s="12">
        <f>IF(ISNUMBER(Incoming_Data[[#This Row],[Confirmed Day]]),1,0)</f>
        <v>0</v>
      </c>
    </row>
    <row r="3531" spans="2:22" x14ac:dyDescent="0.25">
      <c r="B3531" s="37" t="s">
        <v>12726</v>
      </c>
      <c r="C3531" s="37" t="s">
        <v>12727</v>
      </c>
      <c r="D3531" s="37" t="s">
        <v>12727</v>
      </c>
      <c r="E3531" s="37" t="s">
        <v>13628</v>
      </c>
      <c r="F3531" s="37" t="s">
        <v>13100</v>
      </c>
      <c r="G3531" s="36">
        <v>41407</v>
      </c>
      <c r="H3531" s="36">
        <v>41407</v>
      </c>
      <c r="I3531" s="12">
        <v>2</v>
      </c>
      <c r="J3531" s="12">
        <v>3</v>
      </c>
      <c r="K3531" s="12">
        <v>3</v>
      </c>
      <c r="L3531" s="37" t="s">
        <v>10596</v>
      </c>
      <c r="M3531" s="37" t="str">
        <f>VLOOKUP(LEFT(Incoming_Data[[#This Row],[Object ID]],1),Lookup[#All],2,FALSE)</f>
        <v>Incident</v>
      </c>
      <c r="N3531" s="36" t="str">
        <f>IFERROR(VLOOKUP(Incoming_Data[[#This Row],[Object ID]],SP_Data[#All],2,FALSE),"")</f>
        <v/>
      </c>
      <c r="O3531" s="36" t="str">
        <f>IFERROR(VLOOKUP(Incoming_Data[[#This Row],[Object ID]],Finalized_Data[#All],2,FALSE),"")</f>
        <v/>
      </c>
      <c r="P353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1" s="6">
        <f>IFERROR(DATE(YEAR(Incoming_Data[[#This Row],[Incoming Day]]),MONTH(Incoming_Data[[#This Row],[Incoming Day]]),1),"")</f>
        <v>41395</v>
      </c>
      <c r="R3531" s="3">
        <f>DATE(YEAR(Incoming_Data[[#This Row],[Incoming Day]]),1,1)</f>
        <v>41275</v>
      </c>
      <c r="S3531" s="6" t="str">
        <f>IFERROR(DATE(YEAR(Incoming_Data[[#This Row],[Completed Day]]),MONTH(Incoming_Data[[#This Row],[Completed Day]]),1),"")</f>
        <v/>
      </c>
      <c r="T3531" s="6" t="str">
        <f>IFERROR(DATE(YEAR(Incoming_Data[[#This Row],[Confirmed Day]]),MONTH(Incoming_Data[[#This Row],[Confirmed Day]]),1),"")</f>
        <v/>
      </c>
      <c r="U3531" s="12">
        <f>IF(ISNUMBER(Incoming_Data[[#This Row],[Completed Day]]),1,0)</f>
        <v>0</v>
      </c>
      <c r="V3531" s="12">
        <f>IF(ISNUMBER(Incoming_Data[[#This Row],[Confirmed Day]]),1,0)</f>
        <v>0</v>
      </c>
    </row>
    <row r="3532" spans="2:22" x14ac:dyDescent="0.25">
      <c r="B3532" s="37" t="s">
        <v>12726</v>
      </c>
      <c r="C3532" s="37" t="s">
        <v>12727</v>
      </c>
      <c r="D3532" s="37" t="s">
        <v>12727</v>
      </c>
      <c r="E3532" s="37" t="s">
        <v>13629</v>
      </c>
      <c r="F3532" s="37" t="s">
        <v>13101</v>
      </c>
      <c r="G3532" s="36">
        <v>41408</v>
      </c>
      <c r="H3532" s="36">
        <v>41407</v>
      </c>
      <c r="I3532" s="12">
        <v>2</v>
      </c>
      <c r="J3532" s="12">
        <v>1</v>
      </c>
      <c r="K3532" s="12">
        <v>1</v>
      </c>
      <c r="L3532" s="37" t="s">
        <v>10596</v>
      </c>
      <c r="M3532" s="37" t="str">
        <f>VLOOKUP(LEFT(Incoming_Data[[#This Row],[Object ID]],1),Lookup[#All],2,FALSE)</f>
        <v>Incident</v>
      </c>
      <c r="N3532" s="36" t="str">
        <f>IFERROR(VLOOKUP(Incoming_Data[[#This Row],[Object ID]],SP_Data[#All],2,FALSE),"")</f>
        <v/>
      </c>
      <c r="O3532" s="36" t="str">
        <f>IFERROR(VLOOKUP(Incoming_Data[[#This Row],[Object ID]],Finalized_Data[#All],2,FALSE),"")</f>
        <v/>
      </c>
      <c r="P353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2" s="6">
        <f>IFERROR(DATE(YEAR(Incoming_Data[[#This Row],[Incoming Day]]),MONTH(Incoming_Data[[#This Row],[Incoming Day]]),1),"")</f>
        <v>41395</v>
      </c>
      <c r="R3532" s="3">
        <f>DATE(YEAR(Incoming_Data[[#This Row],[Incoming Day]]),1,1)</f>
        <v>41275</v>
      </c>
      <c r="S3532" s="6" t="str">
        <f>IFERROR(DATE(YEAR(Incoming_Data[[#This Row],[Completed Day]]),MONTH(Incoming_Data[[#This Row],[Completed Day]]),1),"")</f>
        <v/>
      </c>
      <c r="T3532" s="6" t="str">
        <f>IFERROR(DATE(YEAR(Incoming_Data[[#This Row],[Confirmed Day]]),MONTH(Incoming_Data[[#This Row],[Confirmed Day]]),1),"")</f>
        <v/>
      </c>
      <c r="U3532" s="12">
        <f>IF(ISNUMBER(Incoming_Data[[#This Row],[Completed Day]]),1,0)</f>
        <v>0</v>
      </c>
      <c r="V3532" s="12">
        <f>IF(ISNUMBER(Incoming_Data[[#This Row],[Confirmed Day]]),1,0)</f>
        <v>0</v>
      </c>
    </row>
    <row r="3533" spans="2:22" x14ac:dyDescent="0.25">
      <c r="B3533" s="37" t="s">
        <v>12726</v>
      </c>
      <c r="C3533" s="37" t="s">
        <v>12727</v>
      </c>
      <c r="D3533" s="37" t="s">
        <v>12727</v>
      </c>
      <c r="E3533" s="37" t="s">
        <v>13630</v>
      </c>
      <c r="F3533" s="37" t="s">
        <v>13102</v>
      </c>
      <c r="G3533" s="36">
        <v>41389</v>
      </c>
      <c r="H3533" s="36">
        <v>41408</v>
      </c>
      <c r="I3533" s="12">
        <v>2</v>
      </c>
      <c r="J3533" s="12">
        <v>3</v>
      </c>
      <c r="K3533" s="12">
        <v>3</v>
      </c>
      <c r="L3533" s="37" t="s">
        <v>10596</v>
      </c>
      <c r="M3533" s="37" t="str">
        <f>VLOOKUP(LEFT(Incoming_Data[[#This Row],[Object ID]],1),Lookup[#All],2,FALSE)</f>
        <v>Incident</v>
      </c>
      <c r="N3533" s="36" t="str">
        <f>IFERROR(VLOOKUP(Incoming_Data[[#This Row],[Object ID]],SP_Data[#All],2,FALSE),"")</f>
        <v/>
      </c>
      <c r="O3533" s="36" t="str">
        <f>IFERROR(VLOOKUP(Incoming_Data[[#This Row],[Object ID]],Finalized_Data[#All],2,FALSE),"")</f>
        <v/>
      </c>
      <c r="P353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3" s="6">
        <f>IFERROR(DATE(YEAR(Incoming_Data[[#This Row],[Incoming Day]]),MONTH(Incoming_Data[[#This Row],[Incoming Day]]),1),"")</f>
        <v>41365</v>
      </c>
      <c r="R3533" s="3">
        <f>DATE(YEAR(Incoming_Data[[#This Row],[Incoming Day]]),1,1)</f>
        <v>41275</v>
      </c>
      <c r="S3533" s="6" t="str">
        <f>IFERROR(DATE(YEAR(Incoming_Data[[#This Row],[Completed Day]]),MONTH(Incoming_Data[[#This Row],[Completed Day]]),1),"")</f>
        <v/>
      </c>
      <c r="T3533" s="6" t="str">
        <f>IFERROR(DATE(YEAR(Incoming_Data[[#This Row],[Confirmed Day]]),MONTH(Incoming_Data[[#This Row],[Confirmed Day]]),1),"")</f>
        <v/>
      </c>
      <c r="U3533" s="12">
        <f>IF(ISNUMBER(Incoming_Data[[#This Row],[Completed Day]]),1,0)</f>
        <v>0</v>
      </c>
      <c r="V3533" s="12">
        <f>IF(ISNUMBER(Incoming_Data[[#This Row],[Confirmed Day]]),1,0)</f>
        <v>0</v>
      </c>
    </row>
    <row r="3534" spans="2:22" x14ac:dyDescent="0.25">
      <c r="B3534" s="37" t="s">
        <v>12726</v>
      </c>
      <c r="C3534" s="37" t="s">
        <v>12727</v>
      </c>
      <c r="D3534" s="37" t="s">
        <v>12727</v>
      </c>
      <c r="E3534" s="37" t="s">
        <v>13631</v>
      </c>
      <c r="F3534" s="37" t="s">
        <v>13103</v>
      </c>
      <c r="G3534" s="36">
        <v>41408</v>
      </c>
      <c r="H3534" s="36">
        <v>41408</v>
      </c>
      <c r="I3534" s="12">
        <v>2</v>
      </c>
      <c r="J3534" s="12">
        <v>3</v>
      </c>
      <c r="K3534" s="12">
        <v>3</v>
      </c>
      <c r="L3534" s="37" t="s">
        <v>10596</v>
      </c>
      <c r="M3534" s="37" t="str">
        <f>VLOOKUP(LEFT(Incoming_Data[[#This Row],[Object ID]],1),Lookup[#All],2,FALSE)</f>
        <v>Incident</v>
      </c>
      <c r="N3534" s="36" t="str">
        <f>IFERROR(VLOOKUP(Incoming_Data[[#This Row],[Object ID]],SP_Data[#All],2,FALSE),"")</f>
        <v/>
      </c>
      <c r="O3534" s="36" t="str">
        <f>IFERROR(VLOOKUP(Incoming_Data[[#This Row],[Object ID]],Finalized_Data[#All],2,FALSE),"")</f>
        <v/>
      </c>
      <c r="P353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4" s="6">
        <f>IFERROR(DATE(YEAR(Incoming_Data[[#This Row],[Incoming Day]]),MONTH(Incoming_Data[[#This Row],[Incoming Day]]),1),"")</f>
        <v>41395</v>
      </c>
      <c r="R3534" s="3">
        <f>DATE(YEAR(Incoming_Data[[#This Row],[Incoming Day]]),1,1)</f>
        <v>41275</v>
      </c>
      <c r="S3534" s="6" t="str">
        <f>IFERROR(DATE(YEAR(Incoming_Data[[#This Row],[Completed Day]]),MONTH(Incoming_Data[[#This Row],[Completed Day]]),1),"")</f>
        <v/>
      </c>
      <c r="T3534" s="6" t="str">
        <f>IFERROR(DATE(YEAR(Incoming_Data[[#This Row],[Confirmed Day]]),MONTH(Incoming_Data[[#This Row],[Confirmed Day]]),1),"")</f>
        <v/>
      </c>
      <c r="U3534" s="12">
        <f>IF(ISNUMBER(Incoming_Data[[#This Row],[Completed Day]]),1,0)</f>
        <v>0</v>
      </c>
      <c r="V3534" s="12">
        <f>IF(ISNUMBER(Incoming_Data[[#This Row],[Confirmed Day]]),1,0)</f>
        <v>0</v>
      </c>
    </row>
    <row r="3535" spans="2:22" x14ac:dyDescent="0.25">
      <c r="B3535" s="37" t="s">
        <v>12726</v>
      </c>
      <c r="C3535" s="37" t="s">
        <v>12727</v>
      </c>
      <c r="D3535" s="37" t="s">
        <v>12727</v>
      </c>
      <c r="E3535" s="37" t="s">
        <v>13632</v>
      </c>
      <c r="F3535" s="37" t="s">
        <v>13104</v>
      </c>
      <c r="G3535" s="36">
        <v>41408</v>
      </c>
      <c r="H3535" s="36">
        <v>41408</v>
      </c>
      <c r="I3535" s="12">
        <v>2</v>
      </c>
      <c r="J3535" s="12">
        <v>3</v>
      </c>
      <c r="K3535" s="12">
        <v>3</v>
      </c>
      <c r="L3535" s="37" t="s">
        <v>10596</v>
      </c>
      <c r="M3535" s="37" t="str">
        <f>VLOOKUP(LEFT(Incoming_Data[[#This Row],[Object ID]],1),Lookup[#All],2,FALSE)</f>
        <v>Incident</v>
      </c>
      <c r="N3535" s="36" t="str">
        <f>IFERROR(VLOOKUP(Incoming_Data[[#This Row],[Object ID]],SP_Data[#All],2,FALSE),"")</f>
        <v/>
      </c>
      <c r="O3535" s="36" t="str">
        <f>IFERROR(VLOOKUP(Incoming_Data[[#This Row],[Object ID]],Finalized_Data[#All],2,FALSE),"")</f>
        <v/>
      </c>
      <c r="P353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5" s="6">
        <f>IFERROR(DATE(YEAR(Incoming_Data[[#This Row],[Incoming Day]]),MONTH(Incoming_Data[[#This Row],[Incoming Day]]),1),"")</f>
        <v>41395</v>
      </c>
      <c r="R3535" s="3">
        <f>DATE(YEAR(Incoming_Data[[#This Row],[Incoming Day]]),1,1)</f>
        <v>41275</v>
      </c>
      <c r="S3535" s="6" t="str">
        <f>IFERROR(DATE(YEAR(Incoming_Data[[#This Row],[Completed Day]]),MONTH(Incoming_Data[[#This Row],[Completed Day]]),1),"")</f>
        <v/>
      </c>
      <c r="T3535" s="6" t="str">
        <f>IFERROR(DATE(YEAR(Incoming_Data[[#This Row],[Confirmed Day]]),MONTH(Incoming_Data[[#This Row],[Confirmed Day]]),1),"")</f>
        <v/>
      </c>
      <c r="U3535" s="12">
        <f>IF(ISNUMBER(Incoming_Data[[#This Row],[Completed Day]]),1,0)</f>
        <v>0</v>
      </c>
      <c r="V3535" s="12">
        <f>IF(ISNUMBER(Incoming_Data[[#This Row],[Confirmed Day]]),1,0)</f>
        <v>0</v>
      </c>
    </row>
    <row r="3536" spans="2:22" x14ac:dyDescent="0.25">
      <c r="B3536" s="37" t="s">
        <v>12726</v>
      </c>
      <c r="C3536" s="37" t="s">
        <v>12727</v>
      </c>
      <c r="D3536" s="37" t="s">
        <v>12727</v>
      </c>
      <c r="E3536" s="37" t="s">
        <v>13633</v>
      </c>
      <c r="F3536" s="37" t="s">
        <v>13105</v>
      </c>
      <c r="G3536" s="36">
        <v>41408</v>
      </c>
      <c r="H3536" s="36">
        <v>41408</v>
      </c>
      <c r="I3536" s="12">
        <v>2</v>
      </c>
      <c r="J3536" s="12">
        <v>3</v>
      </c>
      <c r="K3536" s="12">
        <v>3</v>
      </c>
      <c r="L3536" s="37" t="s">
        <v>10596</v>
      </c>
      <c r="M3536" s="37" t="str">
        <f>VLOOKUP(LEFT(Incoming_Data[[#This Row],[Object ID]],1),Lookup[#All],2,FALSE)</f>
        <v>Incident</v>
      </c>
      <c r="N3536" s="36" t="str">
        <f>IFERROR(VLOOKUP(Incoming_Data[[#This Row],[Object ID]],SP_Data[#All],2,FALSE),"")</f>
        <v/>
      </c>
      <c r="O3536" s="36" t="str">
        <f>IFERROR(VLOOKUP(Incoming_Data[[#This Row],[Object ID]],Finalized_Data[#All],2,FALSE),"")</f>
        <v/>
      </c>
      <c r="P353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6" s="6">
        <f>IFERROR(DATE(YEAR(Incoming_Data[[#This Row],[Incoming Day]]),MONTH(Incoming_Data[[#This Row],[Incoming Day]]),1),"")</f>
        <v>41395</v>
      </c>
      <c r="R3536" s="3">
        <f>DATE(YEAR(Incoming_Data[[#This Row],[Incoming Day]]),1,1)</f>
        <v>41275</v>
      </c>
      <c r="S3536" s="6" t="str">
        <f>IFERROR(DATE(YEAR(Incoming_Data[[#This Row],[Completed Day]]),MONTH(Incoming_Data[[#This Row],[Completed Day]]),1),"")</f>
        <v/>
      </c>
      <c r="T3536" s="6" t="str">
        <f>IFERROR(DATE(YEAR(Incoming_Data[[#This Row],[Confirmed Day]]),MONTH(Incoming_Data[[#This Row],[Confirmed Day]]),1),"")</f>
        <v/>
      </c>
      <c r="U3536" s="12">
        <f>IF(ISNUMBER(Incoming_Data[[#This Row],[Completed Day]]),1,0)</f>
        <v>0</v>
      </c>
      <c r="V3536" s="12">
        <f>IF(ISNUMBER(Incoming_Data[[#This Row],[Confirmed Day]]),1,0)</f>
        <v>0</v>
      </c>
    </row>
    <row r="3537" spans="2:22" x14ac:dyDescent="0.25">
      <c r="B3537" s="37" t="s">
        <v>12726</v>
      </c>
      <c r="C3537" s="37" t="s">
        <v>12727</v>
      </c>
      <c r="D3537" s="37" t="s">
        <v>12727</v>
      </c>
      <c r="E3537" s="37" t="s">
        <v>13634</v>
      </c>
      <c r="F3537" s="37" t="s">
        <v>13106</v>
      </c>
      <c r="G3537" s="36">
        <v>41408</v>
      </c>
      <c r="H3537" s="36">
        <v>41408</v>
      </c>
      <c r="I3537" s="12">
        <v>2</v>
      </c>
      <c r="J3537" s="12">
        <v>3</v>
      </c>
      <c r="K3537" s="12">
        <v>3</v>
      </c>
      <c r="L3537" s="37" t="s">
        <v>10596</v>
      </c>
      <c r="M3537" s="37" t="str">
        <f>VLOOKUP(LEFT(Incoming_Data[[#This Row],[Object ID]],1),Lookup[#All],2,FALSE)</f>
        <v>Incident</v>
      </c>
      <c r="N3537" s="36" t="str">
        <f>IFERROR(VLOOKUP(Incoming_Data[[#This Row],[Object ID]],SP_Data[#All],2,FALSE),"")</f>
        <v/>
      </c>
      <c r="O3537" s="36" t="str">
        <f>IFERROR(VLOOKUP(Incoming_Data[[#This Row],[Object ID]],Finalized_Data[#All],2,FALSE),"")</f>
        <v/>
      </c>
      <c r="P353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7" s="6">
        <f>IFERROR(DATE(YEAR(Incoming_Data[[#This Row],[Incoming Day]]),MONTH(Incoming_Data[[#This Row],[Incoming Day]]),1),"")</f>
        <v>41395</v>
      </c>
      <c r="R3537" s="3">
        <f>DATE(YEAR(Incoming_Data[[#This Row],[Incoming Day]]),1,1)</f>
        <v>41275</v>
      </c>
      <c r="S3537" s="6" t="str">
        <f>IFERROR(DATE(YEAR(Incoming_Data[[#This Row],[Completed Day]]),MONTH(Incoming_Data[[#This Row],[Completed Day]]),1),"")</f>
        <v/>
      </c>
      <c r="T3537" s="6" t="str">
        <f>IFERROR(DATE(YEAR(Incoming_Data[[#This Row],[Confirmed Day]]),MONTH(Incoming_Data[[#This Row],[Confirmed Day]]),1),"")</f>
        <v/>
      </c>
      <c r="U3537" s="12">
        <f>IF(ISNUMBER(Incoming_Data[[#This Row],[Completed Day]]),1,0)</f>
        <v>0</v>
      </c>
      <c r="V3537" s="12">
        <f>IF(ISNUMBER(Incoming_Data[[#This Row],[Confirmed Day]]),1,0)</f>
        <v>0</v>
      </c>
    </row>
    <row r="3538" spans="2:22" x14ac:dyDescent="0.25">
      <c r="B3538" s="37" t="s">
        <v>12726</v>
      </c>
      <c r="C3538" s="37" t="s">
        <v>12727</v>
      </c>
      <c r="D3538" s="37" t="s">
        <v>12727</v>
      </c>
      <c r="E3538" s="37" t="s">
        <v>13635</v>
      </c>
      <c r="F3538" s="37" t="s">
        <v>13107</v>
      </c>
      <c r="G3538" s="36">
        <v>41408</v>
      </c>
      <c r="H3538" s="36">
        <v>41408</v>
      </c>
      <c r="I3538" s="12">
        <v>2</v>
      </c>
      <c r="J3538" s="12">
        <v>3</v>
      </c>
      <c r="K3538" s="12">
        <v>3</v>
      </c>
      <c r="L3538" s="37" t="s">
        <v>10596</v>
      </c>
      <c r="M3538" s="37" t="str">
        <f>VLOOKUP(LEFT(Incoming_Data[[#This Row],[Object ID]],1),Lookup[#All],2,FALSE)</f>
        <v>Incident</v>
      </c>
      <c r="N3538" s="36" t="str">
        <f>IFERROR(VLOOKUP(Incoming_Data[[#This Row],[Object ID]],SP_Data[#All],2,FALSE),"")</f>
        <v/>
      </c>
      <c r="O3538" s="36" t="str">
        <f>IFERROR(VLOOKUP(Incoming_Data[[#This Row],[Object ID]],Finalized_Data[#All],2,FALSE),"")</f>
        <v/>
      </c>
      <c r="P353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8" s="6">
        <f>IFERROR(DATE(YEAR(Incoming_Data[[#This Row],[Incoming Day]]),MONTH(Incoming_Data[[#This Row],[Incoming Day]]),1),"")</f>
        <v>41395</v>
      </c>
      <c r="R3538" s="3">
        <f>DATE(YEAR(Incoming_Data[[#This Row],[Incoming Day]]),1,1)</f>
        <v>41275</v>
      </c>
      <c r="S3538" s="6" t="str">
        <f>IFERROR(DATE(YEAR(Incoming_Data[[#This Row],[Completed Day]]),MONTH(Incoming_Data[[#This Row],[Completed Day]]),1),"")</f>
        <v/>
      </c>
      <c r="T3538" s="6" t="str">
        <f>IFERROR(DATE(YEAR(Incoming_Data[[#This Row],[Confirmed Day]]),MONTH(Incoming_Data[[#This Row],[Confirmed Day]]),1),"")</f>
        <v/>
      </c>
      <c r="U3538" s="12">
        <f>IF(ISNUMBER(Incoming_Data[[#This Row],[Completed Day]]),1,0)</f>
        <v>0</v>
      </c>
      <c r="V3538" s="12">
        <f>IF(ISNUMBER(Incoming_Data[[#This Row],[Confirmed Day]]),1,0)</f>
        <v>0</v>
      </c>
    </row>
    <row r="3539" spans="2:22" x14ac:dyDescent="0.25">
      <c r="B3539" s="37" t="s">
        <v>12726</v>
      </c>
      <c r="C3539" s="37" t="s">
        <v>12727</v>
      </c>
      <c r="D3539" s="37" t="s">
        <v>12727</v>
      </c>
      <c r="E3539" s="37" t="s">
        <v>13636</v>
      </c>
      <c r="F3539" s="37" t="s">
        <v>13108</v>
      </c>
      <c r="G3539" s="36">
        <v>41409</v>
      </c>
      <c r="H3539" s="36">
        <v>41409</v>
      </c>
      <c r="I3539" s="12">
        <v>3</v>
      </c>
      <c r="J3539" s="12">
        <v>2</v>
      </c>
      <c r="K3539" s="12">
        <v>2</v>
      </c>
      <c r="L3539" s="37" t="s">
        <v>10596</v>
      </c>
      <c r="M3539" s="37" t="str">
        <f>VLOOKUP(LEFT(Incoming_Data[[#This Row],[Object ID]],1),Lookup[#All],2,FALSE)</f>
        <v>Incident</v>
      </c>
      <c r="N3539" s="36" t="str">
        <f>IFERROR(VLOOKUP(Incoming_Data[[#This Row],[Object ID]],SP_Data[#All],2,FALSE),"")</f>
        <v/>
      </c>
      <c r="O3539" s="36" t="str">
        <f>IFERROR(VLOOKUP(Incoming_Data[[#This Row],[Object ID]],Finalized_Data[#All],2,FALSE),"")</f>
        <v/>
      </c>
      <c r="P353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39" s="6">
        <f>IFERROR(DATE(YEAR(Incoming_Data[[#This Row],[Incoming Day]]),MONTH(Incoming_Data[[#This Row],[Incoming Day]]),1),"")</f>
        <v>41395</v>
      </c>
      <c r="R3539" s="3">
        <f>DATE(YEAR(Incoming_Data[[#This Row],[Incoming Day]]),1,1)</f>
        <v>41275</v>
      </c>
      <c r="S3539" s="6" t="str">
        <f>IFERROR(DATE(YEAR(Incoming_Data[[#This Row],[Completed Day]]),MONTH(Incoming_Data[[#This Row],[Completed Day]]),1),"")</f>
        <v/>
      </c>
      <c r="T3539" s="6" t="str">
        <f>IFERROR(DATE(YEAR(Incoming_Data[[#This Row],[Confirmed Day]]),MONTH(Incoming_Data[[#This Row],[Confirmed Day]]),1),"")</f>
        <v/>
      </c>
      <c r="U3539" s="12">
        <f>IF(ISNUMBER(Incoming_Data[[#This Row],[Completed Day]]),1,0)</f>
        <v>0</v>
      </c>
      <c r="V3539" s="12">
        <f>IF(ISNUMBER(Incoming_Data[[#This Row],[Confirmed Day]]),1,0)</f>
        <v>0</v>
      </c>
    </row>
    <row r="3540" spans="2:22" x14ac:dyDescent="0.25">
      <c r="B3540" s="37" t="s">
        <v>12726</v>
      </c>
      <c r="C3540" s="37" t="s">
        <v>12727</v>
      </c>
      <c r="D3540" s="37" t="s">
        <v>12727</v>
      </c>
      <c r="E3540" s="37" t="s">
        <v>13637</v>
      </c>
      <c r="F3540" s="37" t="s">
        <v>13109</v>
      </c>
      <c r="G3540" s="36">
        <v>41409</v>
      </c>
      <c r="H3540" s="36">
        <v>41409</v>
      </c>
      <c r="I3540" s="12">
        <v>1</v>
      </c>
      <c r="J3540" s="12">
        <v>3</v>
      </c>
      <c r="K3540" s="12">
        <v>3</v>
      </c>
      <c r="L3540" s="37" t="s">
        <v>10596</v>
      </c>
      <c r="M3540" s="37" t="str">
        <f>VLOOKUP(LEFT(Incoming_Data[[#This Row],[Object ID]],1),Lookup[#All],2,FALSE)</f>
        <v>Incident</v>
      </c>
      <c r="N3540" s="36" t="str">
        <f>IFERROR(VLOOKUP(Incoming_Data[[#This Row],[Object ID]],SP_Data[#All],2,FALSE),"")</f>
        <v/>
      </c>
      <c r="O3540" s="36" t="str">
        <f>IFERROR(VLOOKUP(Incoming_Data[[#This Row],[Object ID]],Finalized_Data[#All],2,FALSE),"")</f>
        <v/>
      </c>
      <c r="P354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0" s="6">
        <f>IFERROR(DATE(YEAR(Incoming_Data[[#This Row],[Incoming Day]]),MONTH(Incoming_Data[[#This Row],[Incoming Day]]),1),"")</f>
        <v>41395</v>
      </c>
      <c r="R3540" s="3">
        <f>DATE(YEAR(Incoming_Data[[#This Row],[Incoming Day]]),1,1)</f>
        <v>41275</v>
      </c>
      <c r="S3540" s="6" t="str">
        <f>IFERROR(DATE(YEAR(Incoming_Data[[#This Row],[Completed Day]]),MONTH(Incoming_Data[[#This Row],[Completed Day]]),1),"")</f>
        <v/>
      </c>
      <c r="T3540" s="6" t="str">
        <f>IFERROR(DATE(YEAR(Incoming_Data[[#This Row],[Confirmed Day]]),MONTH(Incoming_Data[[#This Row],[Confirmed Day]]),1),"")</f>
        <v/>
      </c>
      <c r="U3540" s="12">
        <f>IF(ISNUMBER(Incoming_Data[[#This Row],[Completed Day]]),1,0)</f>
        <v>0</v>
      </c>
      <c r="V3540" s="12">
        <f>IF(ISNUMBER(Incoming_Data[[#This Row],[Confirmed Day]]),1,0)</f>
        <v>0</v>
      </c>
    </row>
    <row r="3541" spans="2:22" x14ac:dyDescent="0.25">
      <c r="B3541" s="37" t="s">
        <v>12726</v>
      </c>
      <c r="C3541" s="37" t="s">
        <v>12727</v>
      </c>
      <c r="D3541" s="37" t="s">
        <v>12727</v>
      </c>
      <c r="E3541" s="37" t="s">
        <v>13638</v>
      </c>
      <c r="F3541" s="37" t="s">
        <v>13110</v>
      </c>
      <c r="G3541" s="36">
        <v>41409</v>
      </c>
      <c r="H3541" s="36">
        <v>41409</v>
      </c>
      <c r="I3541" s="12">
        <v>3</v>
      </c>
      <c r="J3541" s="12">
        <v>3</v>
      </c>
      <c r="K3541" s="12">
        <v>3</v>
      </c>
      <c r="L3541" s="37" t="s">
        <v>10596</v>
      </c>
      <c r="M3541" s="37" t="str">
        <f>VLOOKUP(LEFT(Incoming_Data[[#This Row],[Object ID]],1),Lookup[#All],2,FALSE)</f>
        <v>Incident</v>
      </c>
      <c r="N3541" s="36" t="str">
        <f>IFERROR(VLOOKUP(Incoming_Data[[#This Row],[Object ID]],SP_Data[#All],2,FALSE),"")</f>
        <v/>
      </c>
      <c r="O3541" s="36" t="str">
        <f>IFERROR(VLOOKUP(Incoming_Data[[#This Row],[Object ID]],Finalized_Data[#All],2,FALSE),"")</f>
        <v/>
      </c>
      <c r="P354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1" s="6">
        <f>IFERROR(DATE(YEAR(Incoming_Data[[#This Row],[Incoming Day]]),MONTH(Incoming_Data[[#This Row],[Incoming Day]]),1),"")</f>
        <v>41395</v>
      </c>
      <c r="R3541" s="3">
        <f>DATE(YEAR(Incoming_Data[[#This Row],[Incoming Day]]),1,1)</f>
        <v>41275</v>
      </c>
      <c r="S3541" s="6" t="str">
        <f>IFERROR(DATE(YEAR(Incoming_Data[[#This Row],[Completed Day]]),MONTH(Incoming_Data[[#This Row],[Completed Day]]),1),"")</f>
        <v/>
      </c>
      <c r="T3541" s="6" t="str">
        <f>IFERROR(DATE(YEAR(Incoming_Data[[#This Row],[Confirmed Day]]),MONTH(Incoming_Data[[#This Row],[Confirmed Day]]),1),"")</f>
        <v/>
      </c>
      <c r="U3541" s="12">
        <f>IF(ISNUMBER(Incoming_Data[[#This Row],[Completed Day]]),1,0)</f>
        <v>0</v>
      </c>
      <c r="V3541" s="12">
        <f>IF(ISNUMBER(Incoming_Data[[#This Row],[Confirmed Day]]),1,0)</f>
        <v>0</v>
      </c>
    </row>
    <row r="3542" spans="2:22" x14ac:dyDescent="0.25">
      <c r="B3542" s="37" t="s">
        <v>12726</v>
      </c>
      <c r="C3542" s="37" t="s">
        <v>12727</v>
      </c>
      <c r="D3542" s="37" t="s">
        <v>12727</v>
      </c>
      <c r="E3542" s="37" t="s">
        <v>13639</v>
      </c>
      <c r="F3542" s="37" t="s">
        <v>13111</v>
      </c>
      <c r="G3542" s="36">
        <v>41409</v>
      </c>
      <c r="H3542" s="36">
        <v>41409</v>
      </c>
      <c r="I3542" s="12">
        <v>1</v>
      </c>
      <c r="J3542" s="12">
        <v>1</v>
      </c>
      <c r="K3542" s="12">
        <v>3</v>
      </c>
      <c r="L3542" s="37" t="s">
        <v>10596</v>
      </c>
      <c r="M3542" s="37" t="str">
        <f>VLOOKUP(LEFT(Incoming_Data[[#This Row],[Object ID]],1),Lookup[#All],2,FALSE)</f>
        <v>Incident</v>
      </c>
      <c r="N3542" s="36" t="str">
        <f>IFERROR(VLOOKUP(Incoming_Data[[#This Row],[Object ID]],SP_Data[#All],2,FALSE),"")</f>
        <v/>
      </c>
      <c r="O3542" s="36" t="str">
        <f>IFERROR(VLOOKUP(Incoming_Data[[#This Row],[Object ID]],Finalized_Data[#All],2,FALSE),"")</f>
        <v/>
      </c>
      <c r="P354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2" s="6">
        <f>IFERROR(DATE(YEAR(Incoming_Data[[#This Row],[Incoming Day]]),MONTH(Incoming_Data[[#This Row],[Incoming Day]]),1),"")</f>
        <v>41395</v>
      </c>
      <c r="R3542" s="3">
        <f>DATE(YEAR(Incoming_Data[[#This Row],[Incoming Day]]),1,1)</f>
        <v>41275</v>
      </c>
      <c r="S3542" s="6" t="str">
        <f>IFERROR(DATE(YEAR(Incoming_Data[[#This Row],[Completed Day]]),MONTH(Incoming_Data[[#This Row],[Completed Day]]),1),"")</f>
        <v/>
      </c>
      <c r="T3542" s="6" t="str">
        <f>IFERROR(DATE(YEAR(Incoming_Data[[#This Row],[Confirmed Day]]),MONTH(Incoming_Data[[#This Row],[Confirmed Day]]),1),"")</f>
        <v/>
      </c>
      <c r="U3542" s="12">
        <f>IF(ISNUMBER(Incoming_Data[[#This Row],[Completed Day]]),1,0)</f>
        <v>0</v>
      </c>
      <c r="V3542" s="12">
        <f>IF(ISNUMBER(Incoming_Data[[#This Row],[Confirmed Day]]),1,0)</f>
        <v>0</v>
      </c>
    </row>
    <row r="3543" spans="2:22" x14ac:dyDescent="0.25">
      <c r="B3543" s="37" t="s">
        <v>12726</v>
      </c>
      <c r="C3543" s="37" t="s">
        <v>12727</v>
      </c>
      <c r="D3543" s="37" t="s">
        <v>12727</v>
      </c>
      <c r="E3543" s="37" t="s">
        <v>13640</v>
      </c>
      <c r="F3543" s="37" t="s">
        <v>13112</v>
      </c>
      <c r="G3543" s="36">
        <v>41409</v>
      </c>
      <c r="H3543" s="36">
        <v>41409</v>
      </c>
      <c r="I3543" s="12">
        <v>1</v>
      </c>
      <c r="J3543" s="12">
        <v>3</v>
      </c>
      <c r="K3543" s="12">
        <v>3</v>
      </c>
      <c r="L3543" s="37" t="s">
        <v>10596</v>
      </c>
      <c r="M3543" s="37" t="str">
        <f>VLOOKUP(LEFT(Incoming_Data[[#This Row],[Object ID]],1),Lookup[#All],2,FALSE)</f>
        <v>Incident</v>
      </c>
      <c r="N3543" s="36" t="str">
        <f>IFERROR(VLOOKUP(Incoming_Data[[#This Row],[Object ID]],SP_Data[#All],2,FALSE),"")</f>
        <v/>
      </c>
      <c r="O3543" s="36" t="str">
        <f>IFERROR(VLOOKUP(Incoming_Data[[#This Row],[Object ID]],Finalized_Data[#All],2,FALSE),"")</f>
        <v/>
      </c>
      <c r="P354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3" s="6">
        <f>IFERROR(DATE(YEAR(Incoming_Data[[#This Row],[Incoming Day]]),MONTH(Incoming_Data[[#This Row],[Incoming Day]]),1),"")</f>
        <v>41395</v>
      </c>
      <c r="R3543" s="3">
        <f>DATE(YEAR(Incoming_Data[[#This Row],[Incoming Day]]),1,1)</f>
        <v>41275</v>
      </c>
      <c r="S3543" s="6" t="str">
        <f>IFERROR(DATE(YEAR(Incoming_Data[[#This Row],[Completed Day]]),MONTH(Incoming_Data[[#This Row],[Completed Day]]),1),"")</f>
        <v/>
      </c>
      <c r="T3543" s="6" t="str">
        <f>IFERROR(DATE(YEAR(Incoming_Data[[#This Row],[Confirmed Day]]),MONTH(Incoming_Data[[#This Row],[Confirmed Day]]),1),"")</f>
        <v/>
      </c>
      <c r="U3543" s="12">
        <f>IF(ISNUMBER(Incoming_Data[[#This Row],[Completed Day]]),1,0)</f>
        <v>0</v>
      </c>
      <c r="V3543" s="12">
        <f>IF(ISNUMBER(Incoming_Data[[#This Row],[Confirmed Day]]),1,0)</f>
        <v>0</v>
      </c>
    </row>
    <row r="3544" spans="2:22" x14ac:dyDescent="0.25">
      <c r="B3544" s="37" t="s">
        <v>12726</v>
      </c>
      <c r="C3544" s="37" t="s">
        <v>12727</v>
      </c>
      <c r="D3544" s="37" t="s">
        <v>12727</v>
      </c>
      <c r="E3544" s="37" t="s">
        <v>13641</v>
      </c>
      <c r="F3544" s="37" t="s">
        <v>13113</v>
      </c>
      <c r="G3544" s="36">
        <v>41410</v>
      </c>
      <c r="H3544" s="36">
        <v>41410</v>
      </c>
      <c r="I3544" s="12">
        <v>3</v>
      </c>
      <c r="J3544" s="12">
        <v>3</v>
      </c>
      <c r="K3544" s="12">
        <v>3</v>
      </c>
      <c r="L3544" s="37" t="s">
        <v>10596</v>
      </c>
      <c r="M3544" s="37" t="str">
        <f>VLOOKUP(LEFT(Incoming_Data[[#This Row],[Object ID]],1),Lookup[#All],2,FALSE)</f>
        <v>Incident</v>
      </c>
      <c r="N3544" s="36" t="str">
        <f>IFERROR(VLOOKUP(Incoming_Data[[#This Row],[Object ID]],SP_Data[#All],2,FALSE),"")</f>
        <v/>
      </c>
      <c r="O3544" s="36" t="str">
        <f>IFERROR(VLOOKUP(Incoming_Data[[#This Row],[Object ID]],Finalized_Data[#All],2,FALSE),"")</f>
        <v/>
      </c>
      <c r="P354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4" s="6">
        <f>IFERROR(DATE(YEAR(Incoming_Data[[#This Row],[Incoming Day]]),MONTH(Incoming_Data[[#This Row],[Incoming Day]]),1),"")</f>
        <v>41395</v>
      </c>
      <c r="R3544" s="3">
        <f>DATE(YEAR(Incoming_Data[[#This Row],[Incoming Day]]),1,1)</f>
        <v>41275</v>
      </c>
      <c r="S3544" s="6" t="str">
        <f>IFERROR(DATE(YEAR(Incoming_Data[[#This Row],[Completed Day]]),MONTH(Incoming_Data[[#This Row],[Completed Day]]),1),"")</f>
        <v/>
      </c>
      <c r="T3544" s="6" t="str">
        <f>IFERROR(DATE(YEAR(Incoming_Data[[#This Row],[Confirmed Day]]),MONTH(Incoming_Data[[#This Row],[Confirmed Day]]),1),"")</f>
        <v/>
      </c>
      <c r="U3544" s="12">
        <f>IF(ISNUMBER(Incoming_Data[[#This Row],[Completed Day]]),1,0)</f>
        <v>0</v>
      </c>
      <c r="V3544" s="12">
        <f>IF(ISNUMBER(Incoming_Data[[#This Row],[Confirmed Day]]),1,0)</f>
        <v>0</v>
      </c>
    </row>
    <row r="3545" spans="2:22" x14ac:dyDescent="0.25">
      <c r="B3545" s="37" t="s">
        <v>12726</v>
      </c>
      <c r="C3545" s="37" t="s">
        <v>12727</v>
      </c>
      <c r="D3545" s="37" t="s">
        <v>12727</v>
      </c>
      <c r="E3545" s="37" t="s">
        <v>13642</v>
      </c>
      <c r="F3545" s="37" t="s">
        <v>13114</v>
      </c>
      <c r="G3545" s="36">
        <v>41411</v>
      </c>
      <c r="H3545" s="36">
        <v>41411</v>
      </c>
      <c r="I3545" s="12">
        <v>3</v>
      </c>
      <c r="J3545" s="12">
        <v>3</v>
      </c>
      <c r="K3545" s="12">
        <v>3</v>
      </c>
      <c r="L3545" s="37" t="s">
        <v>10596</v>
      </c>
      <c r="M3545" s="37" t="str">
        <f>VLOOKUP(LEFT(Incoming_Data[[#This Row],[Object ID]],1),Lookup[#All],2,FALSE)</f>
        <v>Incident</v>
      </c>
      <c r="N3545" s="36" t="str">
        <f>IFERROR(VLOOKUP(Incoming_Data[[#This Row],[Object ID]],SP_Data[#All],2,FALSE),"")</f>
        <v/>
      </c>
      <c r="O3545" s="36" t="str">
        <f>IFERROR(VLOOKUP(Incoming_Data[[#This Row],[Object ID]],Finalized_Data[#All],2,FALSE),"")</f>
        <v/>
      </c>
      <c r="P354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5" s="6">
        <f>IFERROR(DATE(YEAR(Incoming_Data[[#This Row],[Incoming Day]]),MONTH(Incoming_Data[[#This Row],[Incoming Day]]),1),"")</f>
        <v>41395</v>
      </c>
      <c r="R3545" s="3">
        <f>DATE(YEAR(Incoming_Data[[#This Row],[Incoming Day]]),1,1)</f>
        <v>41275</v>
      </c>
      <c r="S3545" s="6" t="str">
        <f>IFERROR(DATE(YEAR(Incoming_Data[[#This Row],[Completed Day]]),MONTH(Incoming_Data[[#This Row],[Completed Day]]),1),"")</f>
        <v/>
      </c>
      <c r="T3545" s="6" t="str">
        <f>IFERROR(DATE(YEAR(Incoming_Data[[#This Row],[Confirmed Day]]),MONTH(Incoming_Data[[#This Row],[Confirmed Day]]),1),"")</f>
        <v/>
      </c>
      <c r="U3545" s="12">
        <f>IF(ISNUMBER(Incoming_Data[[#This Row],[Completed Day]]),1,0)</f>
        <v>0</v>
      </c>
      <c r="V3545" s="12">
        <f>IF(ISNUMBER(Incoming_Data[[#This Row],[Confirmed Day]]),1,0)</f>
        <v>0</v>
      </c>
    </row>
    <row r="3546" spans="2:22" x14ac:dyDescent="0.25">
      <c r="B3546" s="37" t="s">
        <v>12726</v>
      </c>
      <c r="C3546" s="37" t="s">
        <v>12727</v>
      </c>
      <c r="D3546" s="37" t="s">
        <v>12727</v>
      </c>
      <c r="E3546" s="37" t="s">
        <v>13643</v>
      </c>
      <c r="F3546" s="37" t="s">
        <v>13115</v>
      </c>
      <c r="G3546" s="36">
        <v>41411</v>
      </c>
      <c r="H3546" s="36">
        <v>41411</v>
      </c>
      <c r="I3546" s="12">
        <v>3</v>
      </c>
      <c r="J3546" s="12">
        <v>3</v>
      </c>
      <c r="K3546" s="12">
        <v>3</v>
      </c>
      <c r="L3546" s="37" t="s">
        <v>10596</v>
      </c>
      <c r="M3546" s="37" t="str">
        <f>VLOOKUP(LEFT(Incoming_Data[[#This Row],[Object ID]],1),Lookup[#All],2,FALSE)</f>
        <v>Incident</v>
      </c>
      <c r="N3546" s="36" t="str">
        <f>IFERROR(VLOOKUP(Incoming_Data[[#This Row],[Object ID]],SP_Data[#All],2,FALSE),"")</f>
        <v/>
      </c>
      <c r="O3546" s="36" t="str">
        <f>IFERROR(VLOOKUP(Incoming_Data[[#This Row],[Object ID]],Finalized_Data[#All],2,FALSE),"")</f>
        <v/>
      </c>
      <c r="P354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6" s="6">
        <f>IFERROR(DATE(YEAR(Incoming_Data[[#This Row],[Incoming Day]]),MONTH(Incoming_Data[[#This Row],[Incoming Day]]),1),"")</f>
        <v>41395</v>
      </c>
      <c r="R3546" s="3">
        <f>DATE(YEAR(Incoming_Data[[#This Row],[Incoming Day]]),1,1)</f>
        <v>41275</v>
      </c>
      <c r="S3546" s="6" t="str">
        <f>IFERROR(DATE(YEAR(Incoming_Data[[#This Row],[Completed Day]]),MONTH(Incoming_Data[[#This Row],[Completed Day]]),1),"")</f>
        <v/>
      </c>
      <c r="T3546" s="6" t="str">
        <f>IFERROR(DATE(YEAR(Incoming_Data[[#This Row],[Confirmed Day]]),MONTH(Incoming_Data[[#This Row],[Confirmed Day]]),1),"")</f>
        <v/>
      </c>
      <c r="U3546" s="12">
        <f>IF(ISNUMBER(Incoming_Data[[#This Row],[Completed Day]]),1,0)</f>
        <v>0</v>
      </c>
      <c r="V3546" s="12">
        <f>IF(ISNUMBER(Incoming_Data[[#This Row],[Confirmed Day]]),1,0)</f>
        <v>0</v>
      </c>
    </row>
    <row r="3547" spans="2:22" x14ac:dyDescent="0.25">
      <c r="B3547" s="37" t="s">
        <v>12726</v>
      </c>
      <c r="C3547" s="37" t="s">
        <v>12727</v>
      </c>
      <c r="D3547" s="37" t="s">
        <v>12727</v>
      </c>
      <c r="E3547" s="37" t="s">
        <v>13644</v>
      </c>
      <c r="F3547" s="37" t="s">
        <v>13116</v>
      </c>
      <c r="G3547" s="36">
        <v>41411</v>
      </c>
      <c r="H3547" s="36">
        <v>41411</v>
      </c>
      <c r="I3547" s="12">
        <v>3</v>
      </c>
      <c r="J3547" s="12">
        <v>3</v>
      </c>
      <c r="K3547" s="12">
        <v>4</v>
      </c>
      <c r="L3547" s="37" t="s">
        <v>10596</v>
      </c>
      <c r="M3547" s="37" t="str">
        <f>VLOOKUP(LEFT(Incoming_Data[[#This Row],[Object ID]],1),Lookup[#All],2,FALSE)</f>
        <v>Incident</v>
      </c>
      <c r="N3547" s="36" t="str">
        <f>IFERROR(VLOOKUP(Incoming_Data[[#This Row],[Object ID]],SP_Data[#All],2,FALSE),"")</f>
        <v/>
      </c>
      <c r="O3547" s="36" t="str">
        <f>IFERROR(VLOOKUP(Incoming_Data[[#This Row],[Object ID]],Finalized_Data[#All],2,FALSE),"")</f>
        <v/>
      </c>
      <c r="P354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7" s="6">
        <f>IFERROR(DATE(YEAR(Incoming_Data[[#This Row],[Incoming Day]]),MONTH(Incoming_Data[[#This Row],[Incoming Day]]),1),"")</f>
        <v>41395</v>
      </c>
      <c r="R3547" s="3">
        <f>DATE(YEAR(Incoming_Data[[#This Row],[Incoming Day]]),1,1)</f>
        <v>41275</v>
      </c>
      <c r="S3547" s="6" t="str">
        <f>IFERROR(DATE(YEAR(Incoming_Data[[#This Row],[Completed Day]]),MONTH(Incoming_Data[[#This Row],[Completed Day]]),1),"")</f>
        <v/>
      </c>
      <c r="T3547" s="6" t="str">
        <f>IFERROR(DATE(YEAR(Incoming_Data[[#This Row],[Confirmed Day]]),MONTH(Incoming_Data[[#This Row],[Confirmed Day]]),1),"")</f>
        <v/>
      </c>
      <c r="U3547" s="12">
        <f>IF(ISNUMBER(Incoming_Data[[#This Row],[Completed Day]]),1,0)</f>
        <v>0</v>
      </c>
      <c r="V3547" s="12">
        <f>IF(ISNUMBER(Incoming_Data[[#This Row],[Confirmed Day]]),1,0)</f>
        <v>0</v>
      </c>
    </row>
    <row r="3548" spans="2:22" x14ac:dyDescent="0.25">
      <c r="B3548" s="37" t="s">
        <v>12726</v>
      </c>
      <c r="C3548" s="37" t="s">
        <v>12727</v>
      </c>
      <c r="D3548" s="37" t="s">
        <v>12727</v>
      </c>
      <c r="E3548" s="37" t="s">
        <v>13645</v>
      </c>
      <c r="F3548" s="37" t="s">
        <v>13117</v>
      </c>
      <c r="G3548" s="36">
        <v>41411</v>
      </c>
      <c r="H3548" s="36">
        <v>41411</v>
      </c>
      <c r="I3548" s="12">
        <v>3</v>
      </c>
      <c r="J3548" s="12" t="s">
        <v>10596</v>
      </c>
      <c r="K3548" s="12" t="s">
        <v>10596</v>
      </c>
      <c r="L3548" s="37" t="s">
        <v>10596</v>
      </c>
      <c r="M3548" s="37" t="str">
        <f>VLOOKUP(LEFT(Incoming_Data[[#This Row],[Object ID]],1),Lookup[#All],2,FALSE)</f>
        <v>Incident</v>
      </c>
      <c r="N3548" s="36" t="str">
        <f>IFERROR(VLOOKUP(Incoming_Data[[#This Row],[Object ID]],SP_Data[#All],2,FALSE),"")</f>
        <v/>
      </c>
      <c r="O3548" s="36" t="str">
        <f>IFERROR(VLOOKUP(Incoming_Data[[#This Row],[Object ID]],Finalized_Data[#All],2,FALSE),"")</f>
        <v/>
      </c>
      <c r="P354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8" s="6">
        <f>IFERROR(DATE(YEAR(Incoming_Data[[#This Row],[Incoming Day]]),MONTH(Incoming_Data[[#This Row],[Incoming Day]]),1),"")</f>
        <v>41395</v>
      </c>
      <c r="R3548" s="3">
        <f>DATE(YEAR(Incoming_Data[[#This Row],[Incoming Day]]),1,1)</f>
        <v>41275</v>
      </c>
      <c r="S3548" s="6" t="str">
        <f>IFERROR(DATE(YEAR(Incoming_Data[[#This Row],[Completed Day]]),MONTH(Incoming_Data[[#This Row],[Completed Day]]),1),"")</f>
        <v/>
      </c>
      <c r="T3548" s="6" t="str">
        <f>IFERROR(DATE(YEAR(Incoming_Data[[#This Row],[Confirmed Day]]),MONTH(Incoming_Data[[#This Row],[Confirmed Day]]),1),"")</f>
        <v/>
      </c>
      <c r="U3548" s="12">
        <f>IF(ISNUMBER(Incoming_Data[[#This Row],[Completed Day]]),1,0)</f>
        <v>0</v>
      </c>
      <c r="V3548" s="12">
        <f>IF(ISNUMBER(Incoming_Data[[#This Row],[Confirmed Day]]),1,0)</f>
        <v>0</v>
      </c>
    </row>
    <row r="3549" spans="2:22" x14ac:dyDescent="0.25">
      <c r="B3549" s="37" t="s">
        <v>12726</v>
      </c>
      <c r="C3549" s="37" t="s">
        <v>12727</v>
      </c>
      <c r="D3549" s="37" t="s">
        <v>12727</v>
      </c>
      <c r="E3549" s="37" t="s">
        <v>13646</v>
      </c>
      <c r="F3549" s="37" t="s">
        <v>13118</v>
      </c>
      <c r="G3549" s="36">
        <v>41412</v>
      </c>
      <c r="H3549" s="36">
        <v>41411</v>
      </c>
      <c r="I3549" s="12">
        <v>2</v>
      </c>
      <c r="J3549" s="12">
        <v>2</v>
      </c>
      <c r="K3549" s="12">
        <v>2</v>
      </c>
      <c r="L3549" s="37" t="s">
        <v>10596</v>
      </c>
      <c r="M3549" s="37" t="str">
        <f>VLOOKUP(LEFT(Incoming_Data[[#This Row],[Object ID]],1),Lookup[#All],2,FALSE)</f>
        <v>Incident</v>
      </c>
      <c r="N3549" s="36" t="str">
        <f>IFERROR(VLOOKUP(Incoming_Data[[#This Row],[Object ID]],SP_Data[#All],2,FALSE),"")</f>
        <v/>
      </c>
      <c r="O3549" s="36" t="str">
        <f>IFERROR(VLOOKUP(Incoming_Data[[#This Row],[Object ID]],Finalized_Data[#All],2,FALSE),"")</f>
        <v/>
      </c>
      <c r="P354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49" s="6">
        <f>IFERROR(DATE(YEAR(Incoming_Data[[#This Row],[Incoming Day]]),MONTH(Incoming_Data[[#This Row],[Incoming Day]]),1),"")</f>
        <v>41395</v>
      </c>
      <c r="R3549" s="3">
        <f>DATE(YEAR(Incoming_Data[[#This Row],[Incoming Day]]),1,1)</f>
        <v>41275</v>
      </c>
      <c r="S3549" s="6" t="str">
        <f>IFERROR(DATE(YEAR(Incoming_Data[[#This Row],[Completed Day]]),MONTH(Incoming_Data[[#This Row],[Completed Day]]),1),"")</f>
        <v/>
      </c>
      <c r="T3549" s="6" t="str">
        <f>IFERROR(DATE(YEAR(Incoming_Data[[#This Row],[Confirmed Day]]),MONTH(Incoming_Data[[#This Row],[Confirmed Day]]),1),"")</f>
        <v/>
      </c>
      <c r="U3549" s="12">
        <f>IF(ISNUMBER(Incoming_Data[[#This Row],[Completed Day]]),1,0)</f>
        <v>0</v>
      </c>
      <c r="V3549" s="12">
        <f>IF(ISNUMBER(Incoming_Data[[#This Row],[Confirmed Day]]),1,0)</f>
        <v>0</v>
      </c>
    </row>
    <row r="3550" spans="2:22" x14ac:dyDescent="0.25">
      <c r="B3550" s="37" t="s">
        <v>12726</v>
      </c>
      <c r="C3550" s="37" t="s">
        <v>12727</v>
      </c>
      <c r="D3550" s="37" t="s">
        <v>12727</v>
      </c>
      <c r="E3550" s="37" t="s">
        <v>13647</v>
      </c>
      <c r="F3550" s="37" t="s">
        <v>13119</v>
      </c>
      <c r="G3550" s="36">
        <v>41412</v>
      </c>
      <c r="H3550" s="36">
        <v>41412</v>
      </c>
      <c r="I3550" s="12">
        <v>3</v>
      </c>
      <c r="J3550" s="12">
        <v>3</v>
      </c>
      <c r="K3550" s="12">
        <v>3</v>
      </c>
      <c r="L3550" s="37" t="s">
        <v>10596</v>
      </c>
      <c r="M3550" s="37" t="str">
        <f>VLOOKUP(LEFT(Incoming_Data[[#This Row],[Object ID]],1),Lookup[#All],2,FALSE)</f>
        <v>Incident</v>
      </c>
      <c r="N3550" s="36" t="str">
        <f>IFERROR(VLOOKUP(Incoming_Data[[#This Row],[Object ID]],SP_Data[#All],2,FALSE),"")</f>
        <v/>
      </c>
      <c r="O3550" s="36" t="str">
        <f>IFERROR(VLOOKUP(Incoming_Data[[#This Row],[Object ID]],Finalized_Data[#All],2,FALSE),"")</f>
        <v/>
      </c>
      <c r="P355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0" s="6">
        <f>IFERROR(DATE(YEAR(Incoming_Data[[#This Row],[Incoming Day]]),MONTH(Incoming_Data[[#This Row],[Incoming Day]]),1),"")</f>
        <v>41395</v>
      </c>
      <c r="R3550" s="3">
        <f>DATE(YEAR(Incoming_Data[[#This Row],[Incoming Day]]),1,1)</f>
        <v>41275</v>
      </c>
      <c r="S3550" s="6" t="str">
        <f>IFERROR(DATE(YEAR(Incoming_Data[[#This Row],[Completed Day]]),MONTH(Incoming_Data[[#This Row],[Completed Day]]),1),"")</f>
        <v/>
      </c>
      <c r="T3550" s="6" t="str">
        <f>IFERROR(DATE(YEAR(Incoming_Data[[#This Row],[Confirmed Day]]),MONTH(Incoming_Data[[#This Row],[Confirmed Day]]),1),"")</f>
        <v/>
      </c>
      <c r="U3550" s="12">
        <f>IF(ISNUMBER(Incoming_Data[[#This Row],[Completed Day]]),1,0)</f>
        <v>0</v>
      </c>
      <c r="V3550" s="12">
        <f>IF(ISNUMBER(Incoming_Data[[#This Row],[Confirmed Day]]),1,0)</f>
        <v>0</v>
      </c>
    </row>
    <row r="3551" spans="2:22" x14ac:dyDescent="0.25">
      <c r="B3551" s="37" t="s">
        <v>12726</v>
      </c>
      <c r="C3551" s="37" t="s">
        <v>12727</v>
      </c>
      <c r="D3551" s="37" t="s">
        <v>12727</v>
      </c>
      <c r="E3551" s="37" t="s">
        <v>13648</v>
      </c>
      <c r="F3551" s="37" t="s">
        <v>13120</v>
      </c>
      <c r="G3551" s="36">
        <v>41413</v>
      </c>
      <c r="H3551" s="36">
        <v>41413</v>
      </c>
      <c r="I3551" s="12">
        <v>1</v>
      </c>
      <c r="J3551" s="12">
        <v>3</v>
      </c>
      <c r="K3551" s="12">
        <v>3</v>
      </c>
      <c r="L3551" s="37" t="s">
        <v>10596</v>
      </c>
      <c r="M3551" s="37" t="str">
        <f>VLOOKUP(LEFT(Incoming_Data[[#This Row],[Object ID]],1),Lookup[#All],2,FALSE)</f>
        <v>Incident</v>
      </c>
      <c r="N3551" s="36" t="str">
        <f>IFERROR(VLOOKUP(Incoming_Data[[#This Row],[Object ID]],SP_Data[#All],2,FALSE),"")</f>
        <v/>
      </c>
      <c r="O3551" s="36" t="str">
        <f>IFERROR(VLOOKUP(Incoming_Data[[#This Row],[Object ID]],Finalized_Data[#All],2,FALSE),"")</f>
        <v/>
      </c>
      <c r="P355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1" s="6">
        <f>IFERROR(DATE(YEAR(Incoming_Data[[#This Row],[Incoming Day]]),MONTH(Incoming_Data[[#This Row],[Incoming Day]]),1),"")</f>
        <v>41395</v>
      </c>
      <c r="R3551" s="3">
        <f>DATE(YEAR(Incoming_Data[[#This Row],[Incoming Day]]),1,1)</f>
        <v>41275</v>
      </c>
      <c r="S3551" s="6" t="str">
        <f>IFERROR(DATE(YEAR(Incoming_Data[[#This Row],[Completed Day]]),MONTH(Incoming_Data[[#This Row],[Completed Day]]),1),"")</f>
        <v/>
      </c>
      <c r="T3551" s="6" t="str">
        <f>IFERROR(DATE(YEAR(Incoming_Data[[#This Row],[Confirmed Day]]),MONTH(Incoming_Data[[#This Row],[Confirmed Day]]),1),"")</f>
        <v/>
      </c>
      <c r="U3551" s="12">
        <f>IF(ISNUMBER(Incoming_Data[[#This Row],[Completed Day]]),1,0)</f>
        <v>0</v>
      </c>
      <c r="V3551" s="12">
        <f>IF(ISNUMBER(Incoming_Data[[#This Row],[Confirmed Day]]),1,0)</f>
        <v>0</v>
      </c>
    </row>
    <row r="3552" spans="2:22" x14ac:dyDescent="0.25">
      <c r="B3552" s="37" t="s">
        <v>12726</v>
      </c>
      <c r="C3552" s="37" t="s">
        <v>12727</v>
      </c>
      <c r="D3552" s="37" t="s">
        <v>12727</v>
      </c>
      <c r="E3552" s="37" t="s">
        <v>13649</v>
      </c>
      <c r="F3552" s="37" t="s">
        <v>13121</v>
      </c>
      <c r="G3552" s="36">
        <v>41414</v>
      </c>
      <c r="H3552" s="36">
        <v>41414</v>
      </c>
      <c r="I3552" s="12">
        <v>2</v>
      </c>
      <c r="J3552" s="12">
        <v>3</v>
      </c>
      <c r="K3552" s="12">
        <v>2</v>
      </c>
      <c r="L3552" s="37" t="s">
        <v>10596</v>
      </c>
      <c r="M3552" s="37" t="str">
        <f>VLOOKUP(LEFT(Incoming_Data[[#This Row],[Object ID]],1),Lookup[#All],2,FALSE)</f>
        <v>Incident</v>
      </c>
      <c r="N3552" s="36" t="str">
        <f>IFERROR(VLOOKUP(Incoming_Data[[#This Row],[Object ID]],SP_Data[#All],2,FALSE),"")</f>
        <v/>
      </c>
      <c r="O3552" s="36" t="str">
        <f>IFERROR(VLOOKUP(Incoming_Data[[#This Row],[Object ID]],Finalized_Data[#All],2,FALSE),"")</f>
        <v/>
      </c>
      <c r="P355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2" s="6">
        <f>IFERROR(DATE(YEAR(Incoming_Data[[#This Row],[Incoming Day]]),MONTH(Incoming_Data[[#This Row],[Incoming Day]]),1),"")</f>
        <v>41395</v>
      </c>
      <c r="R3552" s="3">
        <f>DATE(YEAR(Incoming_Data[[#This Row],[Incoming Day]]),1,1)</f>
        <v>41275</v>
      </c>
      <c r="S3552" s="6" t="str">
        <f>IFERROR(DATE(YEAR(Incoming_Data[[#This Row],[Completed Day]]),MONTH(Incoming_Data[[#This Row],[Completed Day]]),1),"")</f>
        <v/>
      </c>
      <c r="T3552" s="6" t="str">
        <f>IFERROR(DATE(YEAR(Incoming_Data[[#This Row],[Confirmed Day]]),MONTH(Incoming_Data[[#This Row],[Confirmed Day]]),1),"")</f>
        <v/>
      </c>
      <c r="U3552" s="12">
        <f>IF(ISNUMBER(Incoming_Data[[#This Row],[Completed Day]]),1,0)</f>
        <v>0</v>
      </c>
      <c r="V3552" s="12">
        <f>IF(ISNUMBER(Incoming_Data[[#This Row],[Confirmed Day]]),1,0)</f>
        <v>0</v>
      </c>
    </row>
    <row r="3553" spans="2:22" x14ac:dyDescent="0.25">
      <c r="B3553" s="37" t="s">
        <v>12726</v>
      </c>
      <c r="C3553" s="37" t="s">
        <v>12727</v>
      </c>
      <c r="D3553" s="37" t="s">
        <v>12727</v>
      </c>
      <c r="E3553" s="37" t="s">
        <v>13650</v>
      </c>
      <c r="F3553" s="37" t="s">
        <v>1867</v>
      </c>
      <c r="G3553" s="36">
        <v>41414</v>
      </c>
      <c r="H3553" s="36">
        <v>41414</v>
      </c>
      <c r="I3553" s="12">
        <v>3</v>
      </c>
      <c r="J3553" s="12">
        <v>3</v>
      </c>
      <c r="K3553" s="12">
        <v>3</v>
      </c>
      <c r="L3553" s="37" t="s">
        <v>10596</v>
      </c>
      <c r="M3553" s="37" t="str">
        <f>VLOOKUP(LEFT(Incoming_Data[[#This Row],[Object ID]],1),Lookup[#All],2,FALSE)</f>
        <v>Incident</v>
      </c>
      <c r="N3553" s="36" t="str">
        <f>IFERROR(VLOOKUP(Incoming_Data[[#This Row],[Object ID]],SP_Data[#All],2,FALSE),"")</f>
        <v/>
      </c>
      <c r="O3553" s="36" t="str">
        <f>IFERROR(VLOOKUP(Incoming_Data[[#This Row],[Object ID]],Finalized_Data[#All],2,FALSE),"")</f>
        <v/>
      </c>
      <c r="P355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3" s="6">
        <f>IFERROR(DATE(YEAR(Incoming_Data[[#This Row],[Incoming Day]]),MONTH(Incoming_Data[[#This Row],[Incoming Day]]),1),"")</f>
        <v>41395</v>
      </c>
      <c r="R3553" s="3">
        <f>DATE(YEAR(Incoming_Data[[#This Row],[Incoming Day]]),1,1)</f>
        <v>41275</v>
      </c>
      <c r="S3553" s="6" t="str">
        <f>IFERROR(DATE(YEAR(Incoming_Data[[#This Row],[Completed Day]]),MONTH(Incoming_Data[[#This Row],[Completed Day]]),1),"")</f>
        <v/>
      </c>
      <c r="T3553" s="6" t="str">
        <f>IFERROR(DATE(YEAR(Incoming_Data[[#This Row],[Confirmed Day]]),MONTH(Incoming_Data[[#This Row],[Confirmed Day]]),1),"")</f>
        <v/>
      </c>
      <c r="U3553" s="12">
        <f>IF(ISNUMBER(Incoming_Data[[#This Row],[Completed Day]]),1,0)</f>
        <v>0</v>
      </c>
      <c r="V3553" s="12">
        <f>IF(ISNUMBER(Incoming_Data[[#This Row],[Confirmed Day]]),1,0)</f>
        <v>0</v>
      </c>
    </row>
    <row r="3554" spans="2:22" x14ac:dyDescent="0.25">
      <c r="B3554" s="37" t="s">
        <v>12726</v>
      </c>
      <c r="C3554" s="37" t="s">
        <v>12727</v>
      </c>
      <c r="D3554" s="37" t="s">
        <v>12727</v>
      </c>
      <c r="E3554" s="37" t="s">
        <v>13651</v>
      </c>
      <c r="F3554" s="37" t="s">
        <v>13122</v>
      </c>
      <c r="G3554" s="36">
        <v>41414</v>
      </c>
      <c r="H3554" s="36">
        <v>41414</v>
      </c>
      <c r="I3554" s="12">
        <v>2</v>
      </c>
      <c r="J3554" s="12">
        <v>2</v>
      </c>
      <c r="K3554" s="12">
        <v>2</v>
      </c>
      <c r="L3554" s="37" t="s">
        <v>10596</v>
      </c>
      <c r="M3554" s="37" t="str">
        <f>VLOOKUP(LEFT(Incoming_Data[[#This Row],[Object ID]],1),Lookup[#All],2,FALSE)</f>
        <v>Incident</v>
      </c>
      <c r="N3554" s="36" t="str">
        <f>IFERROR(VLOOKUP(Incoming_Data[[#This Row],[Object ID]],SP_Data[#All],2,FALSE),"")</f>
        <v/>
      </c>
      <c r="O3554" s="36" t="str">
        <f>IFERROR(VLOOKUP(Incoming_Data[[#This Row],[Object ID]],Finalized_Data[#All],2,FALSE),"")</f>
        <v/>
      </c>
      <c r="P355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4" s="6">
        <f>IFERROR(DATE(YEAR(Incoming_Data[[#This Row],[Incoming Day]]),MONTH(Incoming_Data[[#This Row],[Incoming Day]]),1),"")</f>
        <v>41395</v>
      </c>
      <c r="R3554" s="3">
        <f>DATE(YEAR(Incoming_Data[[#This Row],[Incoming Day]]),1,1)</f>
        <v>41275</v>
      </c>
      <c r="S3554" s="6" t="str">
        <f>IFERROR(DATE(YEAR(Incoming_Data[[#This Row],[Completed Day]]),MONTH(Incoming_Data[[#This Row],[Completed Day]]),1),"")</f>
        <v/>
      </c>
      <c r="T3554" s="6" t="str">
        <f>IFERROR(DATE(YEAR(Incoming_Data[[#This Row],[Confirmed Day]]),MONTH(Incoming_Data[[#This Row],[Confirmed Day]]),1),"")</f>
        <v/>
      </c>
      <c r="U3554" s="12">
        <f>IF(ISNUMBER(Incoming_Data[[#This Row],[Completed Day]]),1,0)</f>
        <v>0</v>
      </c>
      <c r="V3554" s="12">
        <f>IF(ISNUMBER(Incoming_Data[[#This Row],[Confirmed Day]]),1,0)</f>
        <v>0</v>
      </c>
    </row>
    <row r="3555" spans="2:22" x14ac:dyDescent="0.25">
      <c r="B3555" s="37" t="s">
        <v>12726</v>
      </c>
      <c r="C3555" s="37" t="s">
        <v>12727</v>
      </c>
      <c r="D3555" s="37" t="s">
        <v>12727</v>
      </c>
      <c r="E3555" s="37" t="s">
        <v>13652</v>
      </c>
      <c r="F3555" s="37" t="s">
        <v>13123</v>
      </c>
      <c r="G3555" s="36">
        <v>41414</v>
      </c>
      <c r="H3555" s="36">
        <v>41414</v>
      </c>
      <c r="I3555" s="12">
        <v>2</v>
      </c>
      <c r="J3555" s="12">
        <v>3</v>
      </c>
      <c r="K3555" s="12">
        <v>2</v>
      </c>
      <c r="L3555" s="37" t="s">
        <v>10596</v>
      </c>
      <c r="M3555" s="37" t="str">
        <f>VLOOKUP(LEFT(Incoming_Data[[#This Row],[Object ID]],1),Lookup[#All],2,FALSE)</f>
        <v>Incident</v>
      </c>
      <c r="N3555" s="36" t="str">
        <f>IFERROR(VLOOKUP(Incoming_Data[[#This Row],[Object ID]],SP_Data[#All],2,FALSE),"")</f>
        <v/>
      </c>
      <c r="O3555" s="36" t="str">
        <f>IFERROR(VLOOKUP(Incoming_Data[[#This Row],[Object ID]],Finalized_Data[#All],2,FALSE),"")</f>
        <v/>
      </c>
      <c r="P355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5" s="6">
        <f>IFERROR(DATE(YEAR(Incoming_Data[[#This Row],[Incoming Day]]),MONTH(Incoming_Data[[#This Row],[Incoming Day]]),1),"")</f>
        <v>41395</v>
      </c>
      <c r="R3555" s="3">
        <f>DATE(YEAR(Incoming_Data[[#This Row],[Incoming Day]]),1,1)</f>
        <v>41275</v>
      </c>
      <c r="S3555" s="6" t="str">
        <f>IFERROR(DATE(YEAR(Incoming_Data[[#This Row],[Completed Day]]),MONTH(Incoming_Data[[#This Row],[Completed Day]]),1),"")</f>
        <v/>
      </c>
      <c r="T3555" s="6" t="str">
        <f>IFERROR(DATE(YEAR(Incoming_Data[[#This Row],[Confirmed Day]]),MONTH(Incoming_Data[[#This Row],[Confirmed Day]]),1),"")</f>
        <v/>
      </c>
      <c r="U3555" s="12">
        <f>IF(ISNUMBER(Incoming_Data[[#This Row],[Completed Day]]),1,0)</f>
        <v>0</v>
      </c>
      <c r="V3555" s="12">
        <f>IF(ISNUMBER(Incoming_Data[[#This Row],[Confirmed Day]]),1,0)</f>
        <v>0</v>
      </c>
    </row>
    <row r="3556" spans="2:22" x14ac:dyDescent="0.25">
      <c r="B3556" s="37" t="s">
        <v>12726</v>
      </c>
      <c r="C3556" s="37" t="s">
        <v>12727</v>
      </c>
      <c r="D3556" s="37" t="s">
        <v>12727</v>
      </c>
      <c r="E3556" s="37" t="s">
        <v>13653</v>
      </c>
      <c r="F3556" s="37" t="s">
        <v>13124</v>
      </c>
      <c r="G3556" s="36">
        <v>41414</v>
      </c>
      <c r="H3556" s="36">
        <v>41414</v>
      </c>
      <c r="I3556" s="12">
        <v>1</v>
      </c>
      <c r="J3556" s="12">
        <v>2</v>
      </c>
      <c r="K3556" s="12">
        <v>2</v>
      </c>
      <c r="L3556" s="37" t="s">
        <v>10596</v>
      </c>
      <c r="M3556" s="37" t="str">
        <f>VLOOKUP(LEFT(Incoming_Data[[#This Row],[Object ID]],1),Lookup[#All],2,FALSE)</f>
        <v>Incident</v>
      </c>
      <c r="N3556" s="36" t="str">
        <f>IFERROR(VLOOKUP(Incoming_Data[[#This Row],[Object ID]],SP_Data[#All],2,FALSE),"")</f>
        <v/>
      </c>
      <c r="O3556" s="36" t="str">
        <f>IFERROR(VLOOKUP(Incoming_Data[[#This Row],[Object ID]],Finalized_Data[#All],2,FALSE),"")</f>
        <v/>
      </c>
      <c r="P355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6" s="6">
        <f>IFERROR(DATE(YEAR(Incoming_Data[[#This Row],[Incoming Day]]),MONTH(Incoming_Data[[#This Row],[Incoming Day]]),1),"")</f>
        <v>41395</v>
      </c>
      <c r="R3556" s="3">
        <f>DATE(YEAR(Incoming_Data[[#This Row],[Incoming Day]]),1,1)</f>
        <v>41275</v>
      </c>
      <c r="S3556" s="6" t="str">
        <f>IFERROR(DATE(YEAR(Incoming_Data[[#This Row],[Completed Day]]),MONTH(Incoming_Data[[#This Row],[Completed Day]]),1),"")</f>
        <v/>
      </c>
      <c r="T3556" s="6" t="str">
        <f>IFERROR(DATE(YEAR(Incoming_Data[[#This Row],[Confirmed Day]]),MONTH(Incoming_Data[[#This Row],[Confirmed Day]]),1),"")</f>
        <v/>
      </c>
      <c r="U3556" s="12">
        <f>IF(ISNUMBER(Incoming_Data[[#This Row],[Completed Day]]),1,0)</f>
        <v>0</v>
      </c>
      <c r="V3556" s="12">
        <f>IF(ISNUMBER(Incoming_Data[[#This Row],[Confirmed Day]]),1,0)</f>
        <v>0</v>
      </c>
    </row>
    <row r="3557" spans="2:22" x14ac:dyDescent="0.25">
      <c r="B3557" s="37" t="s">
        <v>12726</v>
      </c>
      <c r="C3557" s="37" t="s">
        <v>12727</v>
      </c>
      <c r="D3557" s="37" t="s">
        <v>12727</v>
      </c>
      <c r="E3557" s="37" t="s">
        <v>13654</v>
      </c>
      <c r="F3557" s="37" t="s">
        <v>13125</v>
      </c>
      <c r="G3557" s="36">
        <v>41414</v>
      </c>
      <c r="H3557" s="36">
        <v>41414</v>
      </c>
      <c r="I3557" s="12">
        <v>3</v>
      </c>
      <c r="J3557" s="12">
        <v>3</v>
      </c>
      <c r="K3557" s="12">
        <v>3</v>
      </c>
      <c r="L3557" s="37" t="s">
        <v>10596</v>
      </c>
      <c r="M3557" s="37" t="str">
        <f>VLOOKUP(LEFT(Incoming_Data[[#This Row],[Object ID]],1),Lookup[#All],2,FALSE)</f>
        <v>Incident</v>
      </c>
      <c r="N3557" s="36" t="str">
        <f>IFERROR(VLOOKUP(Incoming_Data[[#This Row],[Object ID]],SP_Data[#All],2,FALSE),"")</f>
        <v/>
      </c>
      <c r="O3557" s="36" t="str">
        <f>IFERROR(VLOOKUP(Incoming_Data[[#This Row],[Object ID]],Finalized_Data[#All],2,FALSE),"")</f>
        <v/>
      </c>
      <c r="P355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7" s="6">
        <f>IFERROR(DATE(YEAR(Incoming_Data[[#This Row],[Incoming Day]]),MONTH(Incoming_Data[[#This Row],[Incoming Day]]),1),"")</f>
        <v>41395</v>
      </c>
      <c r="R3557" s="3">
        <f>DATE(YEAR(Incoming_Data[[#This Row],[Incoming Day]]),1,1)</f>
        <v>41275</v>
      </c>
      <c r="S3557" s="6" t="str">
        <f>IFERROR(DATE(YEAR(Incoming_Data[[#This Row],[Completed Day]]),MONTH(Incoming_Data[[#This Row],[Completed Day]]),1),"")</f>
        <v/>
      </c>
      <c r="T3557" s="6" t="str">
        <f>IFERROR(DATE(YEAR(Incoming_Data[[#This Row],[Confirmed Day]]),MONTH(Incoming_Data[[#This Row],[Confirmed Day]]),1),"")</f>
        <v/>
      </c>
      <c r="U3557" s="12">
        <f>IF(ISNUMBER(Incoming_Data[[#This Row],[Completed Day]]),1,0)</f>
        <v>0</v>
      </c>
      <c r="V3557" s="12">
        <f>IF(ISNUMBER(Incoming_Data[[#This Row],[Confirmed Day]]),1,0)</f>
        <v>0</v>
      </c>
    </row>
    <row r="3558" spans="2:22" x14ac:dyDescent="0.25">
      <c r="B3558" s="37" t="s">
        <v>12726</v>
      </c>
      <c r="C3558" s="37" t="s">
        <v>12727</v>
      </c>
      <c r="D3558" s="37" t="s">
        <v>12727</v>
      </c>
      <c r="E3558" s="37" t="s">
        <v>13655</v>
      </c>
      <c r="F3558" s="37" t="s">
        <v>13126</v>
      </c>
      <c r="G3558" s="36">
        <v>41414</v>
      </c>
      <c r="H3558" s="36">
        <v>41414</v>
      </c>
      <c r="I3558" s="12">
        <v>2</v>
      </c>
      <c r="J3558" s="12">
        <v>3</v>
      </c>
      <c r="K3558" s="12">
        <v>3</v>
      </c>
      <c r="L3558" s="37" t="s">
        <v>10596</v>
      </c>
      <c r="M3558" s="37" t="str">
        <f>VLOOKUP(LEFT(Incoming_Data[[#This Row],[Object ID]],1),Lookup[#All],2,FALSE)</f>
        <v>Incident</v>
      </c>
      <c r="N3558" s="36" t="str">
        <f>IFERROR(VLOOKUP(Incoming_Data[[#This Row],[Object ID]],SP_Data[#All],2,FALSE),"")</f>
        <v/>
      </c>
      <c r="O3558" s="36" t="str">
        <f>IFERROR(VLOOKUP(Incoming_Data[[#This Row],[Object ID]],Finalized_Data[#All],2,FALSE),"")</f>
        <v/>
      </c>
      <c r="P355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8" s="6">
        <f>IFERROR(DATE(YEAR(Incoming_Data[[#This Row],[Incoming Day]]),MONTH(Incoming_Data[[#This Row],[Incoming Day]]),1),"")</f>
        <v>41395</v>
      </c>
      <c r="R3558" s="3">
        <f>DATE(YEAR(Incoming_Data[[#This Row],[Incoming Day]]),1,1)</f>
        <v>41275</v>
      </c>
      <c r="S3558" s="6" t="str">
        <f>IFERROR(DATE(YEAR(Incoming_Data[[#This Row],[Completed Day]]),MONTH(Incoming_Data[[#This Row],[Completed Day]]),1),"")</f>
        <v/>
      </c>
      <c r="T3558" s="6" t="str">
        <f>IFERROR(DATE(YEAR(Incoming_Data[[#This Row],[Confirmed Day]]),MONTH(Incoming_Data[[#This Row],[Confirmed Day]]),1),"")</f>
        <v/>
      </c>
      <c r="U3558" s="12">
        <f>IF(ISNUMBER(Incoming_Data[[#This Row],[Completed Day]]),1,0)</f>
        <v>0</v>
      </c>
      <c r="V3558" s="12">
        <f>IF(ISNUMBER(Incoming_Data[[#This Row],[Confirmed Day]]),1,0)</f>
        <v>0</v>
      </c>
    </row>
    <row r="3559" spans="2:22" x14ac:dyDescent="0.25">
      <c r="B3559" s="37" t="s">
        <v>12726</v>
      </c>
      <c r="C3559" s="37" t="s">
        <v>12727</v>
      </c>
      <c r="D3559" s="37" t="s">
        <v>12727</v>
      </c>
      <c r="E3559" s="37" t="s">
        <v>13656</v>
      </c>
      <c r="F3559" s="37" t="s">
        <v>13127</v>
      </c>
      <c r="G3559" s="36">
        <v>41414</v>
      </c>
      <c r="H3559" s="36">
        <v>41414</v>
      </c>
      <c r="I3559" s="12">
        <v>2</v>
      </c>
      <c r="J3559" s="12">
        <v>2</v>
      </c>
      <c r="K3559" s="12">
        <v>2</v>
      </c>
      <c r="L3559" s="37" t="s">
        <v>10596</v>
      </c>
      <c r="M3559" s="37" t="str">
        <f>VLOOKUP(LEFT(Incoming_Data[[#This Row],[Object ID]],1),Lookup[#All],2,FALSE)</f>
        <v>Incident</v>
      </c>
      <c r="N3559" s="36" t="str">
        <f>IFERROR(VLOOKUP(Incoming_Data[[#This Row],[Object ID]],SP_Data[#All],2,FALSE),"")</f>
        <v/>
      </c>
      <c r="O3559" s="36" t="str">
        <f>IFERROR(VLOOKUP(Incoming_Data[[#This Row],[Object ID]],Finalized_Data[#All],2,FALSE),"")</f>
        <v/>
      </c>
      <c r="P355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59" s="6">
        <f>IFERROR(DATE(YEAR(Incoming_Data[[#This Row],[Incoming Day]]),MONTH(Incoming_Data[[#This Row],[Incoming Day]]),1),"")</f>
        <v>41395</v>
      </c>
      <c r="R3559" s="3">
        <f>DATE(YEAR(Incoming_Data[[#This Row],[Incoming Day]]),1,1)</f>
        <v>41275</v>
      </c>
      <c r="S3559" s="6" t="str">
        <f>IFERROR(DATE(YEAR(Incoming_Data[[#This Row],[Completed Day]]),MONTH(Incoming_Data[[#This Row],[Completed Day]]),1),"")</f>
        <v/>
      </c>
      <c r="T3559" s="6" t="str">
        <f>IFERROR(DATE(YEAR(Incoming_Data[[#This Row],[Confirmed Day]]),MONTH(Incoming_Data[[#This Row],[Confirmed Day]]),1),"")</f>
        <v/>
      </c>
      <c r="U3559" s="12">
        <f>IF(ISNUMBER(Incoming_Data[[#This Row],[Completed Day]]),1,0)</f>
        <v>0</v>
      </c>
      <c r="V3559" s="12">
        <f>IF(ISNUMBER(Incoming_Data[[#This Row],[Confirmed Day]]),1,0)</f>
        <v>0</v>
      </c>
    </row>
    <row r="3560" spans="2:22" x14ac:dyDescent="0.25">
      <c r="B3560" s="37" t="s">
        <v>12726</v>
      </c>
      <c r="C3560" s="37" t="s">
        <v>12727</v>
      </c>
      <c r="D3560" s="37" t="s">
        <v>12727</v>
      </c>
      <c r="E3560" s="37" t="s">
        <v>13657</v>
      </c>
      <c r="F3560" s="37" t="s">
        <v>13128</v>
      </c>
      <c r="G3560" s="36">
        <v>41415</v>
      </c>
      <c r="H3560" s="36">
        <v>41415</v>
      </c>
      <c r="I3560" s="12">
        <v>2</v>
      </c>
      <c r="J3560" s="12">
        <v>2</v>
      </c>
      <c r="K3560" s="12">
        <v>2</v>
      </c>
      <c r="L3560" s="37" t="s">
        <v>10596</v>
      </c>
      <c r="M3560" s="37" t="str">
        <f>VLOOKUP(LEFT(Incoming_Data[[#This Row],[Object ID]],1),Lookup[#All],2,FALSE)</f>
        <v>Incident</v>
      </c>
      <c r="N3560" s="36" t="str">
        <f>IFERROR(VLOOKUP(Incoming_Data[[#This Row],[Object ID]],SP_Data[#All],2,FALSE),"")</f>
        <v/>
      </c>
      <c r="O3560" s="36" t="str">
        <f>IFERROR(VLOOKUP(Incoming_Data[[#This Row],[Object ID]],Finalized_Data[#All],2,FALSE),"")</f>
        <v/>
      </c>
      <c r="P356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0" s="6">
        <f>IFERROR(DATE(YEAR(Incoming_Data[[#This Row],[Incoming Day]]),MONTH(Incoming_Data[[#This Row],[Incoming Day]]),1),"")</f>
        <v>41395</v>
      </c>
      <c r="R3560" s="3">
        <f>DATE(YEAR(Incoming_Data[[#This Row],[Incoming Day]]),1,1)</f>
        <v>41275</v>
      </c>
      <c r="S3560" s="6" t="str">
        <f>IFERROR(DATE(YEAR(Incoming_Data[[#This Row],[Completed Day]]),MONTH(Incoming_Data[[#This Row],[Completed Day]]),1),"")</f>
        <v/>
      </c>
      <c r="T3560" s="6" t="str">
        <f>IFERROR(DATE(YEAR(Incoming_Data[[#This Row],[Confirmed Day]]),MONTH(Incoming_Data[[#This Row],[Confirmed Day]]),1),"")</f>
        <v/>
      </c>
      <c r="U3560" s="12">
        <f>IF(ISNUMBER(Incoming_Data[[#This Row],[Completed Day]]),1,0)</f>
        <v>0</v>
      </c>
      <c r="V3560" s="12">
        <f>IF(ISNUMBER(Incoming_Data[[#This Row],[Confirmed Day]]),1,0)</f>
        <v>0</v>
      </c>
    </row>
    <row r="3561" spans="2:22" x14ac:dyDescent="0.25">
      <c r="B3561" s="37" t="s">
        <v>12726</v>
      </c>
      <c r="C3561" s="37" t="s">
        <v>12727</v>
      </c>
      <c r="D3561" s="37" t="s">
        <v>12727</v>
      </c>
      <c r="E3561" s="37" t="s">
        <v>13658</v>
      </c>
      <c r="F3561" s="37" t="s">
        <v>13129</v>
      </c>
      <c r="G3561" s="36">
        <v>41415</v>
      </c>
      <c r="H3561" s="36">
        <v>41415</v>
      </c>
      <c r="I3561" s="12">
        <v>3</v>
      </c>
      <c r="J3561" s="12">
        <v>3</v>
      </c>
      <c r="K3561" s="12">
        <v>3</v>
      </c>
      <c r="L3561" s="37" t="s">
        <v>10596</v>
      </c>
      <c r="M3561" s="37" t="str">
        <f>VLOOKUP(LEFT(Incoming_Data[[#This Row],[Object ID]],1),Lookup[#All],2,FALSE)</f>
        <v>Incident</v>
      </c>
      <c r="N3561" s="36" t="str">
        <f>IFERROR(VLOOKUP(Incoming_Data[[#This Row],[Object ID]],SP_Data[#All],2,FALSE),"")</f>
        <v/>
      </c>
      <c r="O3561" s="36" t="str">
        <f>IFERROR(VLOOKUP(Incoming_Data[[#This Row],[Object ID]],Finalized_Data[#All],2,FALSE),"")</f>
        <v/>
      </c>
      <c r="P356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1" s="6">
        <f>IFERROR(DATE(YEAR(Incoming_Data[[#This Row],[Incoming Day]]),MONTH(Incoming_Data[[#This Row],[Incoming Day]]),1),"")</f>
        <v>41395</v>
      </c>
      <c r="R3561" s="3">
        <f>DATE(YEAR(Incoming_Data[[#This Row],[Incoming Day]]),1,1)</f>
        <v>41275</v>
      </c>
      <c r="S3561" s="6" t="str">
        <f>IFERROR(DATE(YEAR(Incoming_Data[[#This Row],[Completed Day]]),MONTH(Incoming_Data[[#This Row],[Completed Day]]),1),"")</f>
        <v/>
      </c>
      <c r="T3561" s="6" t="str">
        <f>IFERROR(DATE(YEAR(Incoming_Data[[#This Row],[Confirmed Day]]),MONTH(Incoming_Data[[#This Row],[Confirmed Day]]),1),"")</f>
        <v/>
      </c>
      <c r="U3561" s="12">
        <f>IF(ISNUMBER(Incoming_Data[[#This Row],[Completed Day]]),1,0)</f>
        <v>0</v>
      </c>
      <c r="V3561" s="12">
        <f>IF(ISNUMBER(Incoming_Data[[#This Row],[Confirmed Day]]),1,0)</f>
        <v>0</v>
      </c>
    </row>
    <row r="3562" spans="2:22" x14ac:dyDescent="0.25">
      <c r="B3562" s="37" t="s">
        <v>12726</v>
      </c>
      <c r="C3562" s="37" t="s">
        <v>12727</v>
      </c>
      <c r="D3562" s="37" t="s">
        <v>12727</v>
      </c>
      <c r="E3562" s="37" t="s">
        <v>13659</v>
      </c>
      <c r="F3562" s="37" t="s">
        <v>13115</v>
      </c>
      <c r="G3562" s="36">
        <v>41415</v>
      </c>
      <c r="H3562" s="36">
        <v>41415</v>
      </c>
      <c r="I3562" s="12">
        <v>1</v>
      </c>
      <c r="J3562" s="12">
        <v>3</v>
      </c>
      <c r="K3562" s="12">
        <v>2</v>
      </c>
      <c r="L3562" s="37" t="s">
        <v>10596</v>
      </c>
      <c r="M3562" s="37" t="str">
        <f>VLOOKUP(LEFT(Incoming_Data[[#This Row],[Object ID]],1),Lookup[#All],2,FALSE)</f>
        <v>Incident</v>
      </c>
      <c r="N3562" s="36" t="str">
        <f>IFERROR(VLOOKUP(Incoming_Data[[#This Row],[Object ID]],SP_Data[#All],2,FALSE),"")</f>
        <v/>
      </c>
      <c r="O3562" s="36" t="str">
        <f>IFERROR(VLOOKUP(Incoming_Data[[#This Row],[Object ID]],Finalized_Data[#All],2,FALSE),"")</f>
        <v/>
      </c>
      <c r="P356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2" s="6">
        <f>IFERROR(DATE(YEAR(Incoming_Data[[#This Row],[Incoming Day]]),MONTH(Incoming_Data[[#This Row],[Incoming Day]]),1),"")</f>
        <v>41395</v>
      </c>
      <c r="R3562" s="3">
        <f>DATE(YEAR(Incoming_Data[[#This Row],[Incoming Day]]),1,1)</f>
        <v>41275</v>
      </c>
      <c r="S3562" s="6" t="str">
        <f>IFERROR(DATE(YEAR(Incoming_Data[[#This Row],[Completed Day]]),MONTH(Incoming_Data[[#This Row],[Completed Day]]),1),"")</f>
        <v/>
      </c>
      <c r="T3562" s="6" t="str">
        <f>IFERROR(DATE(YEAR(Incoming_Data[[#This Row],[Confirmed Day]]),MONTH(Incoming_Data[[#This Row],[Confirmed Day]]),1),"")</f>
        <v/>
      </c>
      <c r="U3562" s="12">
        <f>IF(ISNUMBER(Incoming_Data[[#This Row],[Completed Day]]),1,0)</f>
        <v>0</v>
      </c>
      <c r="V3562" s="12">
        <f>IF(ISNUMBER(Incoming_Data[[#This Row],[Confirmed Day]]),1,0)</f>
        <v>0</v>
      </c>
    </row>
    <row r="3563" spans="2:22" x14ac:dyDescent="0.25">
      <c r="B3563" s="37" t="s">
        <v>12726</v>
      </c>
      <c r="C3563" s="37" t="s">
        <v>12727</v>
      </c>
      <c r="D3563" s="37" t="s">
        <v>12727</v>
      </c>
      <c r="E3563" s="37" t="s">
        <v>13660</v>
      </c>
      <c r="F3563" s="37" t="s">
        <v>13130</v>
      </c>
      <c r="G3563" s="36">
        <v>41415</v>
      </c>
      <c r="H3563" s="36">
        <v>41415</v>
      </c>
      <c r="I3563" s="12">
        <v>3</v>
      </c>
      <c r="J3563" s="12">
        <v>3</v>
      </c>
      <c r="K3563" s="12">
        <v>3</v>
      </c>
      <c r="L3563" s="37" t="s">
        <v>10596</v>
      </c>
      <c r="M3563" s="37" t="str">
        <f>VLOOKUP(LEFT(Incoming_Data[[#This Row],[Object ID]],1),Lookup[#All],2,FALSE)</f>
        <v>Incident</v>
      </c>
      <c r="N3563" s="36" t="str">
        <f>IFERROR(VLOOKUP(Incoming_Data[[#This Row],[Object ID]],SP_Data[#All],2,FALSE),"")</f>
        <v/>
      </c>
      <c r="O3563" s="36" t="str">
        <f>IFERROR(VLOOKUP(Incoming_Data[[#This Row],[Object ID]],Finalized_Data[#All],2,FALSE),"")</f>
        <v/>
      </c>
      <c r="P356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3" s="6">
        <f>IFERROR(DATE(YEAR(Incoming_Data[[#This Row],[Incoming Day]]),MONTH(Incoming_Data[[#This Row],[Incoming Day]]),1),"")</f>
        <v>41395</v>
      </c>
      <c r="R3563" s="3">
        <f>DATE(YEAR(Incoming_Data[[#This Row],[Incoming Day]]),1,1)</f>
        <v>41275</v>
      </c>
      <c r="S3563" s="6" t="str">
        <f>IFERROR(DATE(YEAR(Incoming_Data[[#This Row],[Completed Day]]),MONTH(Incoming_Data[[#This Row],[Completed Day]]),1),"")</f>
        <v/>
      </c>
      <c r="T3563" s="6" t="str">
        <f>IFERROR(DATE(YEAR(Incoming_Data[[#This Row],[Confirmed Day]]),MONTH(Incoming_Data[[#This Row],[Confirmed Day]]),1),"")</f>
        <v/>
      </c>
      <c r="U3563" s="12">
        <f>IF(ISNUMBER(Incoming_Data[[#This Row],[Completed Day]]),1,0)</f>
        <v>0</v>
      </c>
      <c r="V3563" s="12">
        <f>IF(ISNUMBER(Incoming_Data[[#This Row],[Confirmed Day]]),1,0)</f>
        <v>0</v>
      </c>
    </row>
    <row r="3564" spans="2:22" x14ac:dyDescent="0.25">
      <c r="B3564" s="37" t="s">
        <v>12726</v>
      </c>
      <c r="C3564" s="37" t="s">
        <v>12727</v>
      </c>
      <c r="D3564" s="37" t="s">
        <v>12727</v>
      </c>
      <c r="E3564" s="37" t="s">
        <v>13661</v>
      </c>
      <c r="F3564" s="37" t="s">
        <v>13131</v>
      </c>
      <c r="G3564" s="36">
        <v>41415</v>
      </c>
      <c r="H3564" s="36">
        <v>41415</v>
      </c>
      <c r="I3564" s="12">
        <v>1</v>
      </c>
      <c r="J3564" s="12">
        <v>1</v>
      </c>
      <c r="K3564" s="12">
        <v>3</v>
      </c>
      <c r="L3564" s="37" t="s">
        <v>10596</v>
      </c>
      <c r="M3564" s="37" t="str">
        <f>VLOOKUP(LEFT(Incoming_Data[[#This Row],[Object ID]],1),Lookup[#All],2,FALSE)</f>
        <v>Incident</v>
      </c>
      <c r="N3564" s="36" t="str">
        <f>IFERROR(VLOOKUP(Incoming_Data[[#This Row],[Object ID]],SP_Data[#All],2,FALSE),"")</f>
        <v/>
      </c>
      <c r="O3564" s="36" t="str">
        <f>IFERROR(VLOOKUP(Incoming_Data[[#This Row],[Object ID]],Finalized_Data[#All],2,FALSE),"")</f>
        <v/>
      </c>
      <c r="P356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4" s="6">
        <f>IFERROR(DATE(YEAR(Incoming_Data[[#This Row],[Incoming Day]]),MONTH(Incoming_Data[[#This Row],[Incoming Day]]),1),"")</f>
        <v>41395</v>
      </c>
      <c r="R3564" s="3">
        <f>DATE(YEAR(Incoming_Data[[#This Row],[Incoming Day]]),1,1)</f>
        <v>41275</v>
      </c>
      <c r="S3564" s="6" t="str">
        <f>IFERROR(DATE(YEAR(Incoming_Data[[#This Row],[Completed Day]]),MONTH(Incoming_Data[[#This Row],[Completed Day]]),1),"")</f>
        <v/>
      </c>
      <c r="T3564" s="6" t="str">
        <f>IFERROR(DATE(YEAR(Incoming_Data[[#This Row],[Confirmed Day]]),MONTH(Incoming_Data[[#This Row],[Confirmed Day]]),1),"")</f>
        <v/>
      </c>
      <c r="U3564" s="12">
        <f>IF(ISNUMBER(Incoming_Data[[#This Row],[Completed Day]]),1,0)</f>
        <v>0</v>
      </c>
      <c r="V3564" s="12">
        <f>IF(ISNUMBER(Incoming_Data[[#This Row],[Confirmed Day]]),1,0)</f>
        <v>0</v>
      </c>
    </row>
    <row r="3565" spans="2:22" x14ac:dyDescent="0.25">
      <c r="B3565" s="37" t="s">
        <v>12726</v>
      </c>
      <c r="C3565" s="37" t="s">
        <v>12727</v>
      </c>
      <c r="D3565" s="37" t="s">
        <v>12727</v>
      </c>
      <c r="E3565" s="37" t="s">
        <v>13662</v>
      </c>
      <c r="F3565" s="37" t="s">
        <v>13132</v>
      </c>
      <c r="G3565" s="36">
        <v>41416</v>
      </c>
      <c r="H3565" s="36">
        <v>41416</v>
      </c>
      <c r="I3565" s="12">
        <v>2</v>
      </c>
      <c r="J3565" s="12">
        <v>3</v>
      </c>
      <c r="K3565" s="12">
        <v>3</v>
      </c>
      <c r="L3565" s="37" t="s">
        <v>10596</v>
      </c>
      <c r="M3565" s="37" t="str">
        <f>VLOOKUP(LEFT(Incoming_Data[[#This Row],[Object ID]],1),Lookup[#All],2,FALSE)</f>
        <v>Incident</v>
      </c>
      <c r="N3565" s="36" t="str">
        <f>IFERROR(VLOOKUP(Incoming_Data[[#This Row],[Object ID]],SP_Data[#All],2,FALSE),"")</f>
        <v/>
      </c>
      <c r="O3565" s="36" t="str">
        <f>IFERROR(VLOOKUP(Incoming_Data[[#This Row],[Object ID]],Finalized_Data[#All],2,FALSE),"")</f>
        <v/>
      </c>
      <c r="P356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5" s="6">
        <f>IFERROR(DATE(YEAR(Incoming_Data[[#This Row],[Incoming Day]]),MONTH(Incoming_Data[[#This Row],[Incoming Day]]),1),"")</f>
        <v>41395</v>
      </c>
      <c r="R3565" s="3">
        <f>DATE(YEAR(Incoming_Data[[#This Row],[Incoming Day]]),1,1)</f>
        <v>41275</v>
      </c>
      <c r="S3565" s="6" t="str">
        <f>IFERROR(DATE(YEAR(Incoming_Data[[#This Row],[Completed Day]]),MONTH(Incoming_Data[[#This Row],[Completed Day]]),1),"")</f>
        <v/>
      </c>
      <c r="T3565" s="6" t="str">
        <f>IFERROR(DATE(YEAR(Incoming_Data[[#This Row],[Confirmed Day]]),MONTH(Incoming_Data[[#This Row],[Confirmed Day]]),1),"")</f>
        <v/>
      </c>
      <c r="U3565" s="12">
        <f>IF(ISNUMBER(Incoming_Data[[#This Row],[Completed Day]]),1,0)</f>
        <v>0</v>
      </c>
      <c r="V3565" s="12">
        <f>IF(ISNUMBER(Incoming_Data[[#This Row],[Confirmed Day]]),1,0)</f>
        <v>0</v>
      </c>
    </row>
    <row r="3566" spans="2:22" x14ac:dyDescent="0.25">
      <c r="B3566" s="37" t="s">
        <v>12726</v>
      </c>
      <c r="C3566" s="37" t="s">
        <v>12727</v>
      </c>
      <c r="D3566" s="37" t="s">
        <v>12727</v>
      </c>
      <c r="E3566" s="37" t="s">
        <v>13663</v>
      </c>
      <c r="F3566" s="37" t="s">
        <v>13133</v>
      </c>
      <c r="G3566" s="36">
        <v>41416</v>
      </c>
      <c r="H3566" s="36">
        <v>41416</v>
      </c>
      <c r="I3566" s="12">
        <v>2</v>
      </c>
      <c r="J3566" s="12">
        <v>3</v>
      </c>
      <c r="K3566" s="12">
        <v>3</v>
      </c>
      <c r="L3566" s="37" t="s">
        <v>10596</v>
      </c>
      <c r="M3566" s="37" t="str">
        <f>VLOOKUP(LEFT(Incoming_Data[[#This Row],[Object ID]],1),Lookup[#All],2,FALSE)</f>
        <v>Incident</v>
      </c>
      <c r="N3566" s="36" t="str">
        <f>IFERROR(VLOOKUP(Incoming_Data[[#This Row],[Object ID]],SP_Data[#All],2,FALSE),"")</f>
        <v/>
      </c>
      <c r="O3566" s="36" t="str">
        <f>IFERROR(VLOOKUP(Incoming_Data[[#This Row],[Object ID]],Finalized_Data[#All],2,FALSE),"")</f>
        <v/>
      </c>
      <c r="P356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6" s="6">
        <f>IFERROR(DATE(YEAR(Incoming_Data[[#This Row],[Incoming Day]]),MONTH(Incoming_Data[[#This Row],[Incoming Day]]),1),"")</f>
        <v>41395</v>
      </c>
      <c r="R3566" s="3">
        <f>DATE(YEAR(Incoming_Data[[#This Row],[Incoming Day]]),1,1)</f>
        <v>41275</v>
      </c>
      <c r="S3566" s="6" t="str">
        <f>IFERROR(DATE(YEAR(Incoming_Data[[#This Row],[Completed Day]]),MONTH(Incoming_Data[[#This Row],[Completed Day]]),1),"")</f>
        <v/>
      </c>
      <c r="T3566" s="6" t="str">
        <f>IFERROR(DATE(YEAR(Incoming_Data[[#This Row],[Confirmed Day]]),MONTH(Incoming_Data[[#This Row],[Confirmed Day]]),1),"")</f>
        <v/>
      </c>
      <c r="U3566" s="12">
        <f>IF(ISNUMBER(Incoming_Data[[#This Row],[Completed Day]]),1,0)</f>
        <v>0</v>
      </c>
      <c r="V3566" s="12">
        <f>IF(ISNUMBER(Incoming_Data[[#This Row],[Confirmed Day]]),1,0)</f>
        <v>0</v>
      </c>
    </row>
    <row r="3567" spans="2:22" x14ac:dyDescent="0.25">
      <c r="B3567" s="37" t="s">
        <v>12726</v>
      </c>
      <c r="C3567" s="37" t="s">
        <v>12727</v>
      </c>
      <c r="D3567" s="37" t="s">
        <v>12727</v>
      </c>
      <c r="E3567" s="37" t="s">
        <v>13664</v>
      </c>
      <c r="F3567" s="37" t="s">
        <v>13134</v>
      </c>
      <c r="G3567" s="36">
        <v>41416</v>
      </c>
      <c r="H3567" s="36">
        <v>41416</v>
      </c>
      <c r="I3567" s="12">
        <v>3</v>
      </c>
      <c r="J3567" s="12">
        <v>3</v>
      </c>
      <c r="K3567" s="12">
        <v>3</v>
      </c>
      <c r="L3567" s="37" t="s">
        <v>10596</v>
      </c>
      <c r="M3567" s="37" t="str">
        <f>VLOOKUP(LEFT(Incoming_Data[[#This Row],[Object ID]],1),Lookup[#All],2,FALSE)</f>
        <v>Incident</v>
      </c>
      <c r="N3567" s="36" t="str">
        <f>IFERROR(VLOOKUP(Incoming_Data[[#This Row],[Object ID]],SP_Data[#All],2,FALSE),"")</f>
        <v/>
      </c>
      <c r="O3567" s="36" t="str">
        <f>IFERROR(VLOOKUP(Incoming_Data[[#This Row],[Object ID]],Finalized_Data[#All],2,FALSE),"")</f>
        <v/>
      </c>
      <c r="P356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7" s="6">
        <f>IFERROR(DATE(YEAR(Incoming_Data[[#This Row],[Incoming Day]]),MONTH(Incoming_Data[[#This Row],[Incoming Day]]),1),"")</f>
        <v>41395</v>
      </c>
      <c r="R3567" s="3">
        <f>DATE(YEAR(Incoming_Data[[#This Row],[Incoming Day]]),1,1)</f>
        <v>41275</v>
      </c>
      <c r="S3567" s="6" t="str">
        <f>IFERROR(DATE(YEAR(Incoming_Data[[#This Row],[Completed Day]]),MONTH(Incoming_Data[[#This Row],[Completed Day]]),1),"")</f>
        <v/>
      </c>
      <c r="T3567" s="6" t="str">
        <f>IFERROR(DATE(YEAR(Incoming_Data[[#This Row],[Confirmed Day]]),MONTH(Incoming_Data[[#This Row],[Confirmed Day]]),1),"")</f>
        <v/>
      </c>
      <c r="U3567" s="12">
        <f>IF(ISNUMBER(Incoming_Data[[#This Row],[Completed Day]]),1,0)</f>
        <v>0</v>
      </c>
      <c r="V3567" s="12">
        <f>IF(ISNUMBER(Incoming_Data[[#This Row],[Confirmed Day]]),1,0)</f>
        <v>0</v>
      </c>
    </row>
    <row r="3568" spans="2:22" x14ac:dyDescent="0.25">
      <c r="B3568" s="37" t="s">
        <v>12726</v>
      </c>
      <c r="C3568" s="37" t="s">
        <v>12727</v>
      </c>
      <c r="D3568" s="37" t="s">
        <v>12727</v>
      </c>
      <c r="E3568" s="37" t="s">
        <v>13665</v>
      </c>
      <c r="F3568" s="37" t="s">
        <v>13135</v>
      </c>
      <c r="G3568" s="36">
        <v>41416</v>
      </c>
      <c r="H3568" s="36">
        <v>41416</v>
      </c>
      <c r="I3568" s="12">
        <v>3</v>
      </c>
      <c r="J3568" s="12">
        <v>3</v>
      </c>
      <c r="K3568" s="12">
        <v>3</v>
      </c>
      <c r="L3568" s="37" t="s">
        <v>10596</v>
      </c>
      <c r="M3568" s="37" t="str">
        <f>VLOOKUP(LEFT(Incoming_Data[[#This Row],[Object ID]],1),Lookup[#All],2,FALSE)</f>
        <v>Incident</v>
      </c>
      <c r="N3568" s="36" t="str">
        <f>IFERROR(VLOOKUP(Incoming_Data[[#This Row],[Object ID]],SP_Data[#All],2,FALSE),"")</f>
        <v/>
      </c>
      <c r="O3568" s="36" t="str">
        <f>IFERROR(VLOOKUP(Incoming_Data[[#This Row],[Object ID]],Finalized_Data[#All],2,FALSE),"")</f>
        <v/>
      </c>
      <c r="P356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8" s="6">
        <f>IFERROR(DATE(YEAR(Incoming_Data[[#This Row],[Incoming Day]]),MONTH(Incoming_Data[[#This Row],[Incoming Day]]),1),"")</f>
        <v>41395</v>
      </c>
      <c r="R3568" s="3">
        <f>DATE(YEAR(Incoming_Data[[#This Row],[Incoming Day]]),1,1)</f>
        <v>41275</v>
      </c>
      <c r="S3568" s="6" t="str">
        <f>IFERROR(DATE(YEAR(Incoming_Data[[#This Row],[Completed Day]]),MONTH(Incoming_Data[[#This Row],[Completed Day]]),1),"")</f>
        <v/>
      </c>
      <c r="T3568" s="6" t="str">
        <f>IFERROR(DATE(YEAR(Incoming_Data[[#This Row],[Confirmed Day]]),MONTH(Incoming_Data[[#This Row],[Confirmed Day]]),1),"")</f>
        <v/>
      </c>
      <c r="U3568" s="12">
        <f>IF(ISNUMBER(Incoming_Data[[#This Row],[Completed Day]]),1,0)</f>
        <v>0</v>
      </c>
      <c r="V3568" s="12">
        <f>IF(ISNUMBER(Incoming_Data[[#This Row],[Confirmed Day]]),1,0)</f>
        <v>0</v>
      </c>
    </row>
    <row r="3569" spans="2:22" x14ac:dyDescent="0.25">
      <c r="B3569" s="37" t="s">
        <v>12726</v>
      </c>
      <c r="C3569" s="37" t="s">
        <v>12727</v>
      </c>
      <c r="D3569" s="37" t="s">
        <v>12727</v>
      </c>
      <c r="E3569" s="37" t="s">
        <v>13666</v>
      </c>
      <c r="F3569" s="37" t="s">
        <v>13136</v>
      </c>
      <c r="G3569" s="36">
        <v>41416</v>
      </c>
      <c r="H3569" s="36">
        <v>41416</v>
      </c>
      <c r="I3569" s="12">
        <v>3</v>
      </c>
      <c r="J3569" s="12">
        <v>3</v>
      </c>
      <c r="K3569" s="12">
        <v>3</v>
      </c>
      <c r="L3569" s="37" t="s">
        <v>10596</v>
      </c>
      <c r="M3569" s="37" t="str">
        <f>VLOOKUP(LEFT(Incoming_Data[[#This Row],[Object ID]],1),Lookup[#All],2,FALSE)</f>
        <v>Incident</v>
      </c>
      <c r="N3569" s="36" t="str">
        <f>IFERROR(VLOOKUP(Incoming_Data[[#This Row],[Object ID]],SP_Data[#All],2,FALSE),"")</f>
        <v/>
      </c>
      <c r="O3569" s="36" t="str">
        <f>IFERROR(VLOOKUP(Incoming_Data[[#This Row],[Object ID]],Finalized_Data[#All],2,FALSE),"")</f>
        <v/>
      </c>
      <c r="P356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69" s="6">
        <f>IFERROR(DATE(YEAR(Incoming_Data[[#This Row],[Incoming Day]]),MONTH(Incoming_Data[[#This Row],[Incoming Day]]),1),"")</f>
        <v>41395</v>
      </c>
      <c r="R3569" s="3">
        <f>DATE(YEAR(Incoming_Data[[#This Row],[Incoming Day]]),1,1)</f>
        <v>41275</v>
      </c>
      <c r="S3569" s="6" t="str">
        <f>IFERROR(DATE(YEAR(Incoming_Data[[#This Row],[Completed Day]]),MONTH(Incoming_Data[[#This Row],[Completed Day]]),1),"")</f>
        <v/>
      </c>
      <c r="T3569" s="6" t="str">
        <f>IFERROR(DATE(YEAR(Incoming_Data[[#This Row],[Confirmed Day]]),MONTH(Incoming_Data[[#This Row],[Confirmed Day]]),1),"")</f>
        <v/>
      </c>
      <c r="U3569" s="12">
        <f>IF(ISNUMBER(Incoming_Data[[#This Row],[Completed Day]]),1,0)</f>
        <v>0</v>
      </c>
      <c r="V3569" s="12">
        <f>IF(ISNUMBER(Incoming_Data[[#This Row],[Confirmed Day]]),1,0)</f>
        <v>0</v>
      </c>
    </row>
    <row r="3570" spans="2:22" x14ac:dyDescent="0.25">
      <c r="B3570" s="37" t="s">
        <v>12726</v>
      </c>
      <c r="C3570" s="37" t="s">
        <v>12727</v>
      </c>
      <c r="D3570" s="37" t="s">
        <v>12727</v>
      </c>
      <c r="E3570" s="37" t="s">
        <v>13667</v>
      </c>
      <c r="F3570" s="37" t="s">
        <v>11018</v>
      </c>
      <c r="G3570" s="36">
        <v>41417</v>
      </c>
      <c r="H3570" s="36">
        <v>41417</v>
      </c>
      <c r="I3570" s="12">
        <v>1</v>
      </c>
      <c r="J3570" s="12">
        <v>3</v>
      </c>
      <c r="K3570" s="12">
        <v>3</v>
      </c>
      <c r="L3570" s="37" t="s">
        <v>10596</v>
      </c>
      <c r="M3570" s="37" t="str">
        <f>VLOOKUP(LEFT(Incoming_Data[[#This Row],[Object ID]],1),Lookup[#All],2,FALSE)</f>
        <v>Incident</v>
      </c>
      <c r="N3570" s="36" t="str">
        <f>IFERROR(VLOOKUP(Incoming_Data[[#This Row],[Object ID]],SP_Data[#All],2,FALSE),"")</f>
        <v/>
      </c>
      <c r="O3570" s="36" t="str">
        <f>IFERROR(VLOOKUP(Incoming_Data[[#This Row],[Object ID]],Finalized_Data[#All],2,FALSE),"")</f>
        <v/>
      </c>
      <c r="P357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0" s="6">
        <f>IFERROR(DATE(YEAR(Incoming_Data[[#This Row],[Incoming Day]]),MONTH(Incoming_Data[[#This Row],[Incoming Day]]),1),"")</f>
        <v>41395</v>
      </c>
      <c r="R3570" s="3">
        <f>DATE(YEAR(Incoming_Data[[#This Row],[Incoming Day]]),1,1)</f>
        <v>41275</v>
      </c>
      <c r="S3570" s="6" t="str">
        <f>IFERROR(DATE(YEAR(Incoming_Data[[#This Row],[Completed Day]]),MONTH(Incoming_Data[[#This Row],[Completed Day]]),1),"")</f>
        <v/>
      </c>
      <c r="T3570" s="6" t="str">
        <f>IFERROR(DATE(YEAR(Incoming_Data[[#This Row],[Confirmed Day]]),MONTH(Incoming_Data[[#This Row],[Confirmed Day]]),1),"")</f>
        <v/>
      </c>
      <c r="U3570" s="12">
        <f>IF(ISNUMBER(Incoming_Data[[#This Row],[Completed Day]]),1,0)</f>
        <v>0</v>
      </c>
      <c r="V3570" s="12">
        <f>IF(ISNUMBER(Incoming_Data[[#This Row],[Confirmed Day]]),1,0)</f>
        <v>0</v>
      </c>
    </row>
    <row r="3571" spans="2:22" x14ac:dyDescent="0.25">
      <c r="B3571" s="37" t="s">
        <v>12726</v>
      </c>
      <c r="C3571" s="37" t="s">
        <v>12727</v>
      </c>
      <c r="D3571" s="37" t="s">
        <v>12727</v>
      </c>
      <c r="E3571" s="37" t="s">
        <v>13668</v>
      </c>
      <c r="F3571" s="37" t="s">
        <v>13137</v>
      </c>
      <c r="G3571" s="36">
        <v>41417</v>
      </c>
      <c r="H3571" s="36">
        <v>41417</v>
      </c>
      <c r="I3571" s="12">
        <v>2</v>
      </c>
      <c r="J3571" s="12">
        <v>3</v>
      </c>
      <c r="K3571" s="12">
        <v>2</v>
      </c>
      <c r="L3571" s="37" t="s">
        <v>10596</v>
      </c>
      <c r="M3571" s="37" t="str">
        <f>VLOOKUP(LEFT(Incoming_Data[[#This Row],[Object ID]],1),Lookup[#All],2,FALSE)</f>
        <v>Incident</v>
      </c>
      <c r="N3571" s="36" t="str">
        <f>IFERROR(VLOOKUP(Incoming_Data[[#This Row],[Object ID]],SP_Data[#All],2,FALSE),"")</f>
        <v/>
      </c>
      <c r="O3571" s="36" t="str">
        <f>IFERROR(VLOOKUP(Incoming_Data[[#This Row],[Object ID]],Finalized_Data[#All],2,FALSE),"")</f>
        <v/>
      </c>
      <c r="P357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1" s="6">
        <f>IFERROR(DATE(YEAR(Incoming_Data[[#This Row],[Incoming Day]]),MONTH(Incoming_Data[[#This Row],[Incoming Day]]),1),"")</f>
        <v>41395</v>
      </c>
      <c r="R3571" s="3">
        <f>DATE(YEAR(Incoming_Data[[#This Row],[Incoming Day]]),1,1)</f>
        <v>41275</v>
      </c>
      <c r="S3571" s="6" t="str">
        <f>IFERROR(DATE(YEAR(Incoming_Data[[#This Row],[Completed Day]]),MONTH(Incoming_Data[[#This Row],[Completed Day]]),1),"")</f>
        <v/>
      </c>
      <c r="T3571" s="6" t="str">
        <f>IFERROR(DATE(YEAR(Incoming_Data[[#This Row],[Confirmed Day]]),MONTH(Incoming_Data[[#This Row],[Confirmed Day]]),1),"")</f>
        <v/>
      </c>
      <c r="U3571" s="12">
        <f>IF(ISNUMBER(Incoming_Data[[#This Row],[Completed Day]]),1,0)</f>
        <v>0</v>
      </c>
      <c r="V3571" s="12">
        <f>IF(ISNUMBER(Incoming_Data[[#This Row],[Confirmed Day]]),1,0)</f>
        <v>0</v>
      </c>
    </row>
    <row r="3572" spans="2:22" x14ac:dyDescent="0.25">
      <c r="B3572" s="37" t="s">
        <v>12726</v>
      </c>
      <c r="C3572" s="37" t="s">
        <v>12727</v>
      </c>
      <c r="D3572" s="37" t="s">
        <v>12727</v>
      </c>
      <c r="E3572" s="37" t="s">
        <v>13669</v>
      </c>
      <c r="F3572" s="37" t="s">
        <v>13138</v>
      </c>
      <c r="G3572" s="36">
        <v>41416</v>
      </c>
      <c r="H3572" s="36">
        <v>41417</v>
      </c>
      <c r="I3572" s="12">
        <v>2</v>
      </c>
      <c r="J3572" s="12">
        <v>3</v>
      </c>
      <c r="K3572" s="12">
        <v>3</v>
      </c>
      <c r="L3572" s="37" t="s">
        <v>10596</v>
      </c>
      <c r="M3572" s="37" t="str">
        <f>VLOOKUP(LEFT(Incoming_Data[[#This Row],[Object ID]],1),Lookup[#All],2,FALSE)</f>
        <v>Incident</v>
      </c>
      <c r="N3572" s="36" t="str">
        <f>IFERROR(VLOOKUP(Incoming_Data[[#This Row],[Object ID]],SP_Data[#All],2,FALSE),"")</f>
        <v/>
      </c>
      <c r="O3572" s="36" t="str">
        <f>IFERROR(VLOOKUP(Incoming_Data[[#This Row],[Object ID]],Finalized_Data[#All],2,FALSE),"")</f>
        <v/>
      </c>
      <c r="P357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2" s="6">
        <f>IFERROR(DATE(YEAR(Incoming_Data[[#This Row],[Incoming Day]]),MONTH(Incoming_Data[[#This Row],[Incoming Day]]),1),"")</f>
        <v>41395</v>
      </c>
      <c r="R3572" s="3">
        <f>DATE(YEAR(Incoming_Data[[#This Row],[Incoming Day]]),1,1)</f>
        <v>41275</v>
      </c>
      <c r="S3572" s="6" t="str">
        <f>IFERROR(DATE(YEAR(Incoming_Data[[#This Row],[Completed Day]]),MONTH(Incoming_Data[[#This Row],[Completed Day]]),1),"")</f>
        <v/>
      </c>
      <c r="T3572" s="6" t="str">
        <f>IFERROR(DATE(YEAR(Incoming_Data[[#This Row],[Confirmed Day]]),MONTH(Incoming_Data[[#This Row],[Confirmed Day]]),1),"")</f>
        <v/>
      </c>
      <c r="U3572" s="12">
        <f>IF(ISNUMBER(Incoming_Data[[#This Row],[Completed Day]]),1,0)</f>
        <v>0</v>
      </c>
      <c r="V3572" s="12">
        <f>IF(ISNUMBER(Incoming_Data[[#This Row],[Confirmed Day]]),1,0)</f>
        <v>0</v>
      </c>
    </row>
    <row r="3573" spans="2:22" x14ac:dyDescent="0.25">
      <c r="B3573" s="37" t="s">
        <v>12726</v>
      </c>
      <c r="C3573" s="37" t="s">
        <v>12727</v>
      </c>
      <c r="D3573" s="37" t="s">
        <v>12727</v>
      </c>
      <c r="E3573" s="37" t="s">
        <v>13670</v>
      </c>
      <c r="F3573" s="37" t="s">
        <v>13139</v>
      </c>
      <c r="G3573" s="36">
        <v>41418</v>
      </c>
      <c r="H3573" s="36">
        <v>41418</v>
      </c>
      <c r="I3573" s="12">
        <v>3</v>
      </c>
      <c r="J3573" s="12">
        <v>3</v>
      </c>
      <c r="K3573" s="12">
        <v>3</v>
      </c>
      <c r="L3573" s="37" t="s">
        <v>10596</v>
      </c>
      <c r="M3573" s="37" t="str">
        <f>VLOOKUP(LEFT(Incoming_Data[[#This Row],[Object ID]],1),Lookup[#All],2,FALSE)</f>
        <v>Incident</v>
      </c>
      <c r="N3573" s="36" t="str">
        <f>IFERROR(VLOOKUP(Incoming_Data[[#This Row],[Object ID]],SP_Data[#All],2,FALSE),"")</f>
        <v/>
      </c>
      <c r="O3573" s="36" t="str">
        <f>IFERROR(VLOOKUP(Incoming_Data[[#This Row],[Object ID]],Finalized_Data[#All],2,FALSE),"")</f>
        <v/>
      </c>
      <c r="P357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3" s="6">
        <f>IFERROR(DATE(YEAR(Incoming_Data[[#This Row],[Incoming Day]]),MONTH(Incoming_Data[[#This Row],[Incoming Day]]),1),"")</f>
        <v>41395</v>
      </c>
      <c r="R3573" s="3">
        <f>DATE(YEAR(Incoming_Data[[#This Row],[Incoming Day]]),1,1)</f>
        <v>41275</v>
      </c>
      <c r="S3573" s="6" t="str">
        <f>IFERROR(DATE(YEAR(Incoming_Data[[#This Row],[Completed Day]]),MONTH(Incoming_Data[[#This Row],[Completed Day]]),1),"")</f>
        <v/>
      </c>
      <c r="T3573" s="6" t="str">
        <f>IFERROR(DATE(YEAR(Incoming_Data[[#This Row],[Confirmed Day]]),MONTH(Incoming_Data[[#This Row],[Confirmed Day]]),1),"")</f>
        <v/>
      </c>
      <c r="U3573" s="12">
        <f>IF(ISNUMBER(Incoming_Data[[#This Row],[Completed Day]]),1,0)</f>
        <v>0</v>
      </c>
      <c r="V3573" s="12">
        <f>IF(ISNUMBER(Incoming_Data[[#This Row],[Confirmed Day]]),1,0)</f>
        <v>0</v>
      </c>
    </row>
    <row r="3574" spans="2:22" x14ac:dyDescent="0.25">
      <c r="B3574" s="37" t="s">
        <v>12726</v>
      </c>
      <c r="C3574" s="37" t="s">
        <v>12727</v>
      </c>
      <c r="D3574" s="37" t="s">
        <v>12727</v>
      </c>
      <c r="E3574" s="37" t="s">
        <v>13671</v>
      </c>
      <c r="F3574" s="37" t="s">
        <v>11018</v>
      </c>
      <c r="G3574" s="36">
        <v>41418</v>
      </c>
      <c r="H3574" s="36">
        <v>41418</v>
      </c>
      <c r="I3574" s="12">
        <v>2</v>
      </c>
      <c r="J3574" s="12">
        <v>2</v>
      </c>
      <c r="K3574" s="12">
        <v>3</v>
      </c>
      <c r="L3574" s="37" t="s">
        <v>10596</v>
      </c>
      <c r="M3574" s="37" t="str">
        <f>VLOOKUP(LEFT(Incoming_Data[[#This Row],[Object ID]],1),Lookup[#All],2,FALSE)</f>
        <v>Incident</v>
      </c>
      <c r="N3574" s="36" t="str">
        <f>IFERROR(VLOOKUP(Incoming_Data[[#This Row],[Object ID]],SP_Data[#All],2,FALSE),"")</f>
        <v/>
      </c>
      <c r="O3574" s="36" t="str">
        <f>IFERROR(VLOOKUP(Incoming_Data[[#This Row],[Object ID]],Finalized_Data[#All],2,FALSE),"")</f>
        <v/>
      </c>
      <c r="P357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4" s="6">
        <f>IFERROR(DATE(YEAR(Incoming_Data[[#This Row],[Incoming Day]]),MONTH(Incoming_Data[[#This Row],[Incoming Day]]),1),"")</f>
        <v>41395</v>
      </c>
      <c r="R3574" s="3">
        <f>DATE(YEAR(Incoming_Data[[#This Row],[Incoming Day]]),1,1)</f>
        <v>41275</v>
      </c>
      <c r="S3574" s="6" t="str">
        <f>IFERROR(DATE(YEAR(Incoming_Data[[#This Row],[Completed Day]]),MONTH(Incoming_Data[[#This Row],[Completed Day]]),1),"")</f>
        <v/>
      </c>
      <c r="T3574" s="6" t="str">
        <f>IFERROR(DATE(YEAR(Incoming_Data[[#This Row],[Confirmed Day]]),MONTH(Incoming_Data[[#This Row],[Confirmed Day]]),1),"")</f>
        <v/>
      </c>
      <c r="U3574" s="12">
        <f>IF(ISNUMBER(Incoming_Data[[#This Row],[Completed Day]]),1,0)</f>
        <v>0</v>
      </c>
      <c r="V3574" s="12">
        <f>IF(ISNUMBER(Incoming_Data[[#This Row],[Confirmed Day]]),1,0)</f>
        <v>0</v>
      </c>
    </row>
    <row r="3575" spans="2:22" x14ac:dyDescent="0.25">
      <c r="B3575" s="37" t="s">
        <v>12726</v>
      </c>
      <c r="C3575" s="37" t="s">
        <v>12727</v>
      </c>
      <c r="D3575" s="37" t="s">
        <v>12727</v>
      </c>
      <c r="E3575" s="37" t="s">
        <v>13672</v>
      </c>
      <c r="F3575" s="37" t="s">
        <v>13140</v>
      </c>
      <c r="G3575" s="36">
        <v>41418</v>
      </c>
      <c r="H3575" s="36">
        <v>41418</v>
      </c>
      <c r="I3575" s="12">
        <v>2</v>
      </c>
      <c r="J3575" s="12">
        <v>2</v>
      </c>
      <c r="K3575" s="12">
        <v>2</v>
      </c>
      <c r="L3575" s="37" t="s">
        <v>10596</v>
      </c>
      <c r="M3575" s="37" t="str">
        <f>VLOOKUP(LEFT(Incoming_Data[[#This Row],[Object ID]],1),Lookup[#All],2,FALSE)</f>
        <v>Incident</v>
      </c>
      <c r="N3575" s="36" t="str">
        <f>IFERROR(VLOOKUP(Incoming_Data[[#This Row],[Object ID]],SP_Data[#All],2,FALSE),"")</f>
        <v/>
      </c>
      <c r="O3575" s="36" t="str">
        <f>IFERROR(VLOOKUP(Incoming_Data[[#This Row],[Object ID]],Finalized_Data[#All],2,FALSE),"")</f>
        <v/>
      </c>
      <c r="P357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5" s="6">
        <f>IFERROR(DATE(YEAR(Incoming_Data[[#This Row],[Incoming Day]]),MONTH(Incoming_Data[[#This Row],[Incoming Day]]),1),"")</f>
        <v>41395</v>
      </c>
      <c r="R3575" s="3">
        <f>DATE(YEAR(Incoming_Data[[#This Row],[Incoming Day]]),1,1)</f>
        <v>41275</v>
      </c>
      <c r="S3575" s="6" t="str">
        <f>IFERROR(DATE(YEAR(Incoming_Data[[#This Row],[Completed Day]]),MONTH(Incoming_Data[[#This Row],[Completed Day]]),1),"")</f>
        <v/>
      </c>
      <c r="T3575" s="6" t="str">
        <f>IFERROR(DATE(YEAR(Incoming_Data[[#This Row],[Confirmed Day]]),MONTH(Incoming_Data[[#This Row],[Confirmed Day]]),1),"")</f>
        <v/>
      </c>
      <c r="U3575" s="12">
        <f>IF(ISNUMBER(Incoming_Data[[#This Row],[Completed Day]]),1,0)</f>
        <v>0</v>
      </c>
      <c r="V3575" s="12">
        <f>IF(ISNUMBER(Incoming_Data[[#This Row],[Confirmed Day]]),1,0)</f>
        <v>0</v>
      </c>
    </row>
    <row r="3576" spans="2:22" x14ac:dyDescent="0.25">
      <c r="B3576" s="37" t="s">
        <v>12726</v>
      </c>
      <c r="C3576" s="37" t="s">
        <v>12727</v>
      </c>
      <c r="D3576" s="37" t="s">
        <v>12727</v>
      </c>
      <c r="E3576" s="37" t="s">
        <v>13673</v>
      </c>
      <c r="F3576" s="37" t="s">
        <v>13141</v>
      </c>
      <c r="G3576" s="36">
        <v>41420</v>
      </c>
      <c r="H3576" s="36">
        <v>41420</v>
      </c>
      <c r="I3576" s="12">
        <v>3</v>
      </c>
      <c r="J3576" s="12">
        <v>3</v>
      </c>
      <c r="K3576" s="12">
        <v>3</v>
      </c>
      <c r="L3576" s="37" t="s">
        <v>10596</v>
      </c>
      <c r="M3576" s="37" t="str">
        <f>VLOOKUP(LEFT(Incoming_Data[[#This Row],[Object ID]],1),Lookup[#All],2,FALSE)</f>
        <v>Incident</v>
      </c>
      <c r="N3576" s="36" t="str">
        <f>IFERROR(VLOOKUP(Incoming_Data[[#This Row],[Object ID]],SP_Data[#All],2,FALSE),"")</f>
        <v/>
      </c>
      <c r="O3576" s="36" t="str">
        <f>IFERROR(VLOOKUP(Incoming_Data[[#This Row],[Object ID]],Finalized_Data[#All],2,FALSE),"")</f>
        <v/>
      </c>
      <c r="P357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6" s="6">
        <f>IFERROR(DATE(YEAR(Incoming_Data[[#This Row],[Incoming Day]]),MONTH(Incoming_Data[[#This Row],[Incoming Day]]),1),"")</f>
        <v>41395</v>
      </c>
      <c r="R3576" s="3">
        <f>DATE(YEAR(Incoming_Data[[#This Row],[Incoming Day]]),1,1)</f>
        <v>41275</v>
      </c>
      <c r="S3576" s="6" t="str">
        <f>IFERROR(DATE(YEAR(Incoming_Data[[#This Row],[Completed Day]]),MONTH(Incoming_Data[[#This Row],[Completed Day]]),1),"")</f>
        <v/>
      </c>
      <c r="T3576" s="6" t="str">
        <f>IFERROR(DATE(YEAR(Incoming_Data[[#This Row],[Confirmed Day]]),MONTH(Incoming_Data[[#This Row],[Confirmed Day]]),1),"")</f>
        <v/>
      </c>
      <c r="U3576" s="12">
        <f>IF(ISNUMBER(Incoming_Data[[#This Row],[Completed Day]]),1,0)</f>
        <v>0</v>
      </c>
      <c r="V3576" s="12">
        <f>IF(ISNUMBER(Incoming_Data[[#This Row],[Confirmed Day]]),1,0)</f>
        <v>0</v>
      </c>
    </row>
    <row r="3577" spans="2:22" x14ac:dyDescent="0.25">
      <c r="B3577" s="37" t="s">
        <v>12726</v>
      </c>
      <c r="C3577" s="37" t="s">
        <v>12727</v>
      </c>
      <c r="D3577" s="37" t="s">
        <v>12727</v>
      </c>
      <c r="E3577" s="37" t="s">
        <v>13674</v>
      </c>
      <c r="F3577" s="37" t="s">
        <v>13076</v>
      </c>
      <c r="G3577" s="36">
        <v>41421</v>
      </c>
      <c r="H3577" s="36">
        <v>41421</v>
      </c>
      <c r="I3577" s="12">
        <v>1</v>
      </c>
      <c r="J3577" s="12">
        <v>3</v>
      </c>
      <c r="K3577" s="12">
        <v>3</v>
      </c>
      <c r="L3577" s="37" t="s">
        <v>10596</v>
      </c>
      <c r="M3577" s="37" t="str">
        <f>VLOOKUP(LEFT(Incoming_Data[[#This Row],[Object ID]],1),Lookup[#All],2,FALSE)</f>
        <v>Incident</v>
      </c>
      <c r="N3577" s="36" t="str">
        <f>IFERROR(VLOOKUP(Incoming_Data[[#This Row],[Object ID]],SP_Data[#All],2,FALSE),"")</f>
        <v/>
      </c>
      <c r="O3577" s="36" t="str">
        <f>IFERROR(VLOOKUP(Incoming_Data[[#This Row],[Object ID]],Finalized_Data[#All],2,FALSE),"")</f>
        <v/>
      </c>
      <c r="P357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7" s="6">
        <f>IFERROR(DATE(YEAR(Incoming_Data[[#This Row],[Incoming Day]]),MONTH(Incoming_Data[[#This Row],[Incoming Day]]),1),"")</f>
        <v>41395</v>
      </c>
      <c r="R3577" s="3">
        <f>DATE(YEAR(Incoming_Data[[#This Row],[Incoming Day]]),1,1)</f>
        <v>41275</v>
      </c>
      <c r="S3577" s="6" t="str">
        <f>IFERROR(DATE(YEAR(Incoming_Data[[#This Row],[Completed Day]]),MONTH(Incoming_Data[[#This Row],[Completed Day]]),1),"")</f>
        <v/>
      </c>
      <c r="T3577" s="6" t="str">
        <f>IFERROR(DATE(YEAR(Incoming_Data[[#This Row],[Confirmed Day]]),MONTH(Incoming_Data[[#This Row],[Confirmed Day]]),1),"")</f>
        <v/>
      </c>
      <c r="U3577" s="12">
        <f>IF(ISNUMBER(Incoming_Data[[#This Row],[Completed Day]]),1,0)</f>
        <v>0</v>
      </c>
      <c r="V3577" s="12">
        <f>IF(ISNUMBER(Incoming_Data[[#This Row],[Confirmed Day]]),1,0)</f>
        <v>0</v>
      </c>
    </row>
    <row r="3578" spans="2:22" x14ac:dyDescent="0.25">
      <c r="B3578" s="37" t="s">
        <v>12726</v>
      </c>
      <c r="C3578" s="37" t="s">
        <v>12727</v>
      </c>
      <c r="D3578" s="37" t="s">
        <v>12727</v>
      </c>
      <c r="E3578" s="37" t="s">
        <v>13675</v>
      </c>
      <c r="F3578" s="37" t="s">
        <v>13142</v>
      </c>
      <c r="G3578" s="36">
        <v>41422</v>
      </c>
      <c r="H3578" s="36">
        <v>41422</v>
      </c>
      <c r="I3578" s="12">
        <v>3</v>
      </c>
      <c r="J3578" s="12">
        <v>3</v>
      </c>
      <c r="K3578" s="12">
        <v>3</v>
      </c>
      <c r="L3578" s="37" t="s">
        <v>10596</v>
      </c>
      <c r="M3578" s="37" t="str">
        <f>VLOOKUP(LEFT(Incoming_Data[[#This Row],[Object ID]],1),Lookup[#All],2,FALSE)</f>
        <v>Incident</v>
      </c>
      <c r="N3578" s="36" t="str">
        <f>IFERROR(VLOOKUP(Incoming_Data[[#This Row],[Object ID]],SP_Data[#All],2,FALSE),"")</f>
        <v/>
      </c>
      <c r="O3578" s="36" t="str">
        <f>IFERROR(VLOOKUP(Incoming_Data[[#This Row],[Object ID]],Finalized_Data[#All],2,FALSE),"")</f>
        <v/>
      </c>
      <c r="P357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8" s="6">
        <f>IFERROR(DATE(YEAR(Incoming_Data[[#This Row],[Incoming Day]]),MONTH(Incoming_Data[[#This Row],[Incoming Day]]),1),"")</f>
        <v>41395</v>
      </c>
      <c r="R3578" s="3">
        <f>DATE(YEAR(Incoming_Data[[#This Row],[Incoming Day]]),1,1)</f>
        <v>41275</v>
      </c>
      <c r="S3578" s="6" t="str">
        <f>IFERROR(DATE(YEAR(Incoming_Data[[#This Row],[Completed Day]]),MONTH(Incoming_Data[[#This Row],[Completed Day]]),1),"")</f>
        <v/>
      </c>
      <c r="T3578" s="6" t="str">
        <f>IFERROR(DATE(YEAR(Incoming_Data[[#This Row],[Confirmed Day]]),MONTH(Incoming_Data[[#This Row],[Confirmed Day]]),1),"")</f>
        <v/>
      </c>
      <c r="U3578" s="12">
        <f>IF(ISNUMBER(Incoming_Data[[#This Row],[Completed Day]]),1,0)</f>
        <v>0</v>
      </c>
      <c r="V3578" s="12">
        <f>IF(ISNUMBER(Incoming_Data[[#This Row],[Confirmed Day]]),1,0)</f>
        <v>0</v>
      </c>
    </row>
    <row r="3579" spans="2:22" x14ac:dyDescent="0.25">
      <c r="B3579" s="37" t="s">
        <v>12726</v>
      </c>
      <c r="C3579" s="37" t="s">
        <v>12727</v>
      </c>
      <c r="D3579" s="37" t="s">
        <v>12727</v>
      </c>
      <c r="E3579" s="37" t="s">
        <v>13676</v>
      </c>
      <c r="F3579" s="37" t="s">
        <v>1480</v>
      </c>
      <c r="G3579" s="36">
        <v>41422</v>
      </c>
      <c r="H3579" s="36">
        <v>41422</v>
      </c>
      <c r="I3579" s="12">
        <v>1</v>
      </c>
      <c r="J3579" s="12">
        <v>2</v>
      </c>
      <c r="K3579" s="12">
        <v>3</v>
      </c>
      <c r="L3579" s="37" t="s">
        <v>10596</v>
      </c>
      <c r="M3579" s="37" t="str">
        <f>VLOOKUP(LEFT(Incoming_Data[[#This Row],[Object ID]],1),Lookup[#All],2,FALSE)</f>
        <v>Incident</v>
      </c>
      <c r="N3579" s="36" t="str">
        <f>IFERROR(VLOOKUP(Incoming_Data[[#This Row],[Object ID]],SP_Data[#All],2,FALSE),"")</f>
        <v/>
      </c>
      <c r="O3579" s="36" t="str">
        <f>IFERROR(VLOOKUP(Incoming_Data[[#This Row],[Object ID]],Finalized_Data[#All],2,FALSE),"")</f>
        <v/>
      </c>
      <c r="P357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79" s="6">
        <f>IFERROR(DATE(YEAR(Incoming_Data[[#This Row],[Incoming Day]]),MONTH(Incoming_Data[[#This Row],[Incoming Day]]),1),"")</f>
        <v>41395</v>
      </c>
      <c r="R3579" s="3">
        <f>DATE(YEAR(Incoming_Data[[#This Row],[Incoming Day]]),1,1)</f>
        <v>41275</v>
      </c>
      <c r="S3579" s="6" t="str">
        <f>IFERROR(DATE(YEAR(Incoming_Data[[#This Row],[Completed Day]]),MONTH(Incoming_Data[[#This Row],[Completed Day]]),1),"")</f>
        <v/>
      </c>
      <c r="T3579" s="6" t="str">
        <f>IFERROR(DATE(YEAR(Incoming_Data[[#This Row],[Confirmed Day]]),MONTH(Incoming_Data[[#This Row],[Confirmed Day]]),1),"")</f>
        <v/>
      </c>
      <c r="U3579" s="12">
        <f>IF(ISNUMBER(Incoming_Data[[#This Row],[Completed Day]]),1,0)</f>
        <v>0</v>
      </c>
      <c r="V3579" s="12">
        <f>IF(ISNUMBER(Incoming_Data[[#This Row],[Confirmed Day]]),1,0)</f>
        <v>0</v>
      </c>
    </row>
    <row r="3580" spans="2:22" x14ac:dyDescent="0.25">
      <c r="B3580" s="37" t="s">
        <v>12726</v>
      </c>
      <c r="C3580" s="37" t="s">
        <v>12727</v>
      </c>
      <c r="D3580" s="37" t="s">
        <v>12727</v>
      </c>
      <c r="E3580" s="37" t="s">
        <v>13677</v>
      </c>
      <c r="F3580" s="37" t="s">
        <v>11018</v>
      </c>
      <c r="G3580" s="36">
        <v>41422</v>
      </c>
      <c r="H3580" s="36">
        <v>41422</v>
      </c>
      <c r="I3580" s="12">
        <v>2</v>
      </c>
      <c r="J3580" s="12">
        <v>2</v>
      </c>
      <c r="K3580" s="12">
        <v>3</v>
      </c>
      <c r="L3580" s="37" t="s">
        <v>10596</v>
      </c>
      <c r="M3580" s="37" t="str">
        <f>VLOOKUP(LEFT(Incoming_Data[[#This Row],[Object ID]],1),Lookup[#All],2,FALSE)</f>
        <v>Incident</v>
      </c>
      <c r="N3580" s="36" t="str">
        <f>IFERROR(VLOOKUP(Incoming_Data[[#This Row],[Object ID]],SP_Data[#All],2,FALSE),"")</f>
        <v/>
      </c>
      <c r="O3580" s="36" t="str">
        <f>IFERROR(VLOOKUP(Incoming_Data[[#This Row],[Object ID]],Finalized_Data[#All],2,FALSE),"")</f>
        <v/>
      </c>
      <c r="P358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0" s="6">
        <f>IFERROR(DATE(YEAR(Incoming_Data[[#This Row],[Incoming Day]]),MONTH(Incoming_Data[[#This Row],[Incoming Day]]),1),"")</f>
        <v>41395</v>
      </c>
      <c r="R3580" s="3">
        <f>DATE(YEAR(Incoming_Data[[#This Row],[Incoming Day]]),1,1)</f>
        <v>41275</v>
      </c>
      <c r="S3580" s="6" t="str">
        <f>IFERROR(DATE(YEAR(Incoming_Data[[#This Row],[Completed Day]]),MONTH(Incoming_Data[[#This Row],[Completed Day]]),1),"")</f>
        <v/>
      </c>
      <c r="T3580" s="6" t="str">
        <f>IFERROR(DATE(YEAR(Incoming_Data[[#This Row],[Confirmed Day]]),MONTH(Incoming_Data[[#This Row],[Confirmed Day]]),1),"")</f>
        <v/>
      </c>
      <c r="U3580" s="12">
        <f>IF(ISNUMBER(Incoming_Data[[#This Row],[Completed Day]]),1,0)</f>
        <v>0</v>
      </c>
      <c r="V3580" s="12">
        <f>IF(ISNUMBER(Incoming_Data[[#This Row],[Confirmed Day]]),1,0)</f>
        <v>0</v>
      </c>
    </row>
    <row r="3581" spans="2:22" x14ac:dyDescent="0.25">
      <c r="B3581" s="37" t="s">
        <v>12726</v>
      </c>
      <c r="C3581" s="37" t="s">
        <v>12727</v>
      </c>
      <c r="D3581" s="37" t="s">
        <v>12727</v>
      </c>
      <c r="E3581" s="37" t="s">
        <v>13678</v>
      </c>
      <c r="F3581" s="37" t="s">
        <v>13143</v>
      </c>
      <c r="G3581" s="36">
        <v>41422</v>
      </c>
      <c r="H3581" s="36">
        <v>41422</v>
      </c>
      <c r="I3581" s="12">
        <v>2</v>
      </c>
      <c r="J3581" s="12">
        <v>2</v>
      </c>
      <c r="K3581" s="12">
        <v>2</v>
      </c>
      <c r="L3581" s="37" t="s">
        <v>10596</v>
      </c>
      <c r="M3581" s="37" t="str">
        <f>VLOOKUP(LEFT(Incoming_Data[[#This Row],[Object ID]],1),Lookup[#All],2,FALSE)</f>
        <v>Incident</v>
      </c>
      <c r="N3581" s="36" t="str">
        <f>IFERROR(VLOOKUP(Incoming_Data[[#This Row],[Object ID]],SP_Data[#All],2,FALSE),"")</f>
        <v/>
      </c>
      <c r="O3581" s="36" t="str">
        <f>IFERROR(VLOOKUP(Incoming_Data[[#This Row],[Object ID]],Finalized_Data[#All],2,FALSE),"")</f>
        <v/>
      </c>
      <c r="P358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1" s="6">
        <f>IFERROR(DATE(YEAR(Incoming_Data[[#This Row],[Incoming Day]]),MONTH(Incoming_Data[[#This Row],[Incoming Day]]),1),"")</f>
        <v>41395</v>
      </c>
      <c r="R3581" s="3">
        <f>DATE(YEAR(Incoming_Data[[#This Row],[Incoming Day]]),1,1)</f>
        <v>41275</v>
      </c>
      <c r="S3581" s="6" t="str">
        <f>IFERROR(DATE(YEAR(Incoming_Data[[#This Row],[Completed Day]]),MONTH(Incoming_Data[[#This Row],[Completed Day]]),1),"")</f>
        <v/>
      </c>
      <c r="T3581" s="6" t="str">
        <f>IFERROR(DATE(YEAR(Incoming_Data[[#This Row],[Confirmed Day]]),MONTH(Incoming_Data[[#This Row],[Confirmed Day]]),1),"")</f>
        <v/>
      </c>
      <c r="U3581" s="12">
        <f>IF(ISNUMBER(Incoming_Data[[#This Row],[Completed Day]]),1,0)</f>
        <v>0</v>
      </c>
      <c r="V3581" s="12">
        <f>IF(ISNUMBER(Incoming_Data[[#This Row],[Confirmed Day]]),1,0)</f>
        <v>0</v>
      </c>
    </row>
    <row r="3582" spans="2:22" x14ac:dyDescent="0.25">
      <c r="B3582" s="37" t="s">
        <v>12726</v>
      </c>
      <c r="C3582" s="37" t="s">
        <v>12727</v>
      </c>
      <c r="D3582" s="37" t="s">
        <v>12727</v>
      </c>
      <c r="E3582" s="37" t="s">
        <v>13679</v>
      </c>
      <c r="F3582" s="37" t="s">
        <v>11930</v>
      </c>
      <c r="G3582" s="36">
        <v>41422</v>
      </c>
      <c r="H3582" s="36">
        <v>41422</v>
      </c>
      <c r="I3582" s="12">
        <v>3</v>
      </c>
      <c r="J3582" s="12">
        <v>3</v>
      </c>
      <c r="K3582" s="12">
        <v>3</v>
      </c>
      <c r="L3582" s="37" t="s">
        <v>10596</v>
      </c>
      <c r="M3582" s="37" t="str">
        <f>VLOOKUP(LEFT(Incoming_Data[[#This Row],[Object ID]],1),Lookup[#All],2,FALSE)</f>
        <v>Incident</v>
      </c>
      <c r="N3582" s="36" t="str">
        <f>IFERROR(VLOOKUP(Incoming_Data[[#This Row],[Object ID]],SP_Data[#All],2,FALSE),"")</f>
        <v/>
      </c>
      <c r="O3582" s="36" t="str">
        <f>IFERROR(VLOOKUP(Incoming_Data[[#This Row],[Object ID]],Finalized_Data[#All],2,FALSE),"")</f>
        <v/>
      </c>
      <c r="P358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2" s="6">
        <f>IFERROR(DATE(YEAR(Incoming_Data[[#This Row],[Incoming Day]]),MONTH(Incoming_Data[[#This Row],[Incoming Day]]),1),"")</f>
        <v>41395</v>
      </c>
      <c r="R3582" s="3">
        <f>DATE(YEAR(Incoming_Data[[#This Row],[Incoming Day]]),1,1)</f>
        <v>41275</v>
      </c>
      <c r="S3582" s="6" t="str">
        <f>IFERROR(DATE(YEAR(Incoming_Data[[#This Row],[Completed Day]]),MONTH(Incoming_Data[[#This Row],[Completed Day]]),1),"")</f>
        <v/>
      </c>
      <c r="T3582" s="6" t="str">
        <f>IFERROR(DATE(YEAR(Incoming_Data[[#This Row],[Confirmed Day]]),MONTH(Incoming_Data[[#This Row],[Confirmed Day]]),1),"")</f>
        <v/>
      </c>
      <c r="U3582" s="12">
        <f>IF(ISNUMBER(Incoming_Data[[#This Row],[Completed Day]]),1,0)</f>
        <v>0</v>
      </c>
      <c r="V3582" s="12">
        <f>IF(ISNUMBER(Incoming_Data[[#This Row],[Confirmed Day]]),1,0)</f>
        <v>0</v>
      </c>
    </row>
    <row r="3583" spans="2:22" x14ac:dyDescent="0.25">
      <c r="B3583" s="37" t="s">
        <v>12726</v>
      </c>
      <c r="C3583" s="37" t="s">
        <v>12727</v>
      </c>
      <c r="D3583" s="37" t="s">
        <v>12727</v>
      </c>
      <c r="E3583" s="37" t="s">
        <v>11061</v>
      </c>
      <c r="F3583" s="37" t="s">
        <v>11062</v>
      </c>
      <c r="G3583" s="36">
        <v>41422</v>
      </c>
      <c r="H3583" s="36">
        <v>41422</v>
      </c>
      <c r="I3583" s="12">
        <v>2</v>
      </c>
      <c r="J3583" s="12">
        <v>3</v>
      </c>
      <c r="K3583" s="12">
        <v>3</v>
      </c>
      <c r="L3583" s="37" t="s">
        <v>10596</v>
      </c>
      <c r="M3583" s="37" t="str">
        <f>VLOOKUP(LEFT(Incoming_Data[[#This Row],[Object ID]],1),Lookup[#All],2,FALSE)</f>
        <v>Incident</v>
      </c>
      <c r="N3583" s="36" t="str">
        <f>IFERROR(VLOOKUP(Incoming_Data[[#This Row],[Object ID]],SP_Data[#All],2,FALSE),"")</f>
        <v/>
      </c>
      <c r="O3583" s="36" t="str">
        <f>IFERROR(VLOOKUP(Incoming_Data[[#This Row],[Object ID]],Finalized_Data[#All],2,FALSE),"")</f>
        <v/>
      </c>
      <c r="P358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3" s="6">
        <f>IFERROR(DATE(YEAR(Incoming_Data[[#This Row],[Incoming Day]]),MONTH(Incoming_Data[[#This Row],[Incoming Day]]),1),"")</f>
        <v>41395</v>
      </c>
      <c r="R3583" s="3">
        <f>DATE(YEAR(Incoming_Data[[#This Row],[Incoming Day]]),1,1)</f>
        <v>41275</v>
      </c>
      <c r="S3583" s="6" t="str">
        <f>IFERROR(DATE(YEAR(Incoming_Data[[#This Row],[Completed Day]]),MONTH(Incoming_Data[[#This Row],[Completed Day]]),1),"")</f>
        <v/>
      </c>
      <c r="T3583" s="6" t="str">
        <f>IFERROR(DATE(YEAR(Incoming_Data[[#This Row],[Confirmed Day]]),MONTH(Incoming_Data[[#This Row],[Confirmed Day]]),1),"")</f>
        <v/>
      </c>
      <c r="U3583" s="12">
        <f>IF(ISNUMBER(Incoming_Data[[#This Row],[Completed Day]]),1,0)</f>
        <v>0</v>
      </c>
      <c r="V3583" s="12">
        <f>IF(ISNUMBER(Incoming_Data[[#This Row],[Confirmed Day]]),1,0)</f>
        <v>0</v>
      </c>
    </row>
    <row r="3584" spans="2:22" x14ac:dyDescent="0.25">
      <c r="B3584" s="37" t="s">
        <v>12726</v>
      </c>
      <c r="C3584" s="37" t="s">
        <v>12727</v>
      </c>
      <c r="D3584" s="37" t="s">
        <v>12727</v>
      </c>
      <c r="E3584" s="37" t="s">
        <v>13680</v>
      </c>
      <c r="F3584" s="37" t="s">
        <v>13144</v>
      </c>
      <c r="G3584" s="36">
        <v>41422</v>
      </c>
      <c r="H3584" s="36">
        <v>41422</v>
      </c>
      <c r="I3584" s="12">
        <v>3</v>
      </c>
      <c r="J3584" s="12">
        <v>3</v>
      </c>
      <c r="K3584" s="12">
        <v>3</v>
      </c>
      <c r="L3584" s="37" t="s">
        <v>10596</v>
      </c>
      <c r="M3584" s="37" t="str">
        <f>VLOOKUP(LEFT(Incoming_Data[[#This Row],[Object ID]],1),Lookup[#All],2,FALSE)</f>
        <v>Incident</v>
      </c>
      <c r="N3584" s="36" t="str">
        <f>IFERROR(VLOOKUP(Incoming_Data[[#This Row],[Object ID]],SP_Data[#All],2,FALSE),"")</f>
        <v/>
      </c>
      <c r="O3584" s="36" t="str">
        <f>IFERROR(VLOOKUP(Incoming_Data[[#This Row],[Object ID]],Finalized_Data[#All],2,FALSE),"")</f>
        <v/>
      </c>
      <c r="P358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4" s="6">
        <f>IFERROR(DATE(YEAR(Incoming_Data[[#This Row],[Incoming Day]]),MONTH(Incoming_Data[[#This Row],[Incoming Day]]),1),"")</f>
        <v>41395</v>
      </c>
      <c r="R3584" s="3">
        <f>DATE(YEAR(Incoming_Data[[#This Row],[Incoming Day]]),1,1)</f>
        <v>41275</v>
      </c>
      <c r="S3584" s="6" t="str">
        <f>IFERROR(DATE(YEAR(Incoming_Data[[#This Row],[Completed Day]]),MONTH(Incoming_Data[[#This Row],[Completed Day]]),1),"")</f>
        <v/>
      </c>
      <c r="T3584" s="6" t="str">
        <f>IFERROR(DATE(YEAR(Incoming_Data[[#This Row],[Confirmed Day]]),MONTH(Incoming_Data[[#This Row],[Confirmed Day]]),1),"")</f>
        <v/>
      </c>
      <c r="U3584" s="12">
        <f>IF(ISNUMBER(Incoming_Data[[#This Row],[Completed Day]]),1,0)</f>
        <v>0</v>
      </c>
      <c r="V3584" s="12">
        <f>IF(ISNUMBER(Incoming_Data[[#This Row],[Confirmed Day]]),1,0)</f>
        <v>0</v>
      </c>
    </row>
    <row r="3585" spans="2:22" x14ac:dyDescent="0.25">
      <c r="B3585" s="37" t="s">
        <v>12726</v>
      </c>
      <c r="C3585" s="37" t="s">
        <v>12727</v>
      </c>
      <c r="D3585" s="37" t="s">
        <v>12727</v>
      </c>
      <c r="E3585" s="37" t="s">
        <v>13681</v>
      </c>
      <c r="F3585" s="37" t="s">
        <v>13145</v>
      </c>
      <c r="G3585" s="36">
        <v>41422</v>
      </c>
      <c r="H3585" s="36">
        <v>41422</v>
      </c>
      <c r="I3585" s="12">
        <v>2</v>
      </c>
      <c r="J3585" s="12">
        <v>3</v>
      </c>
      <c r="K3585" s="12">
        <v>3</v>
      </c>
      <c r="L3585" s="37" t="s">
        <v>10596</v>
      </c>
      <c r="M3585" s="37" t="str">
        <f>VLOOKUP(LEFT(Incoming_Data[[#This Row],[Object ID]],1),Lookup[#All],2,FALSE)</f>
        <v>Incident</v>
      </c>
      <c r="N3585" s="36" t="str">
        <f>IFERROR(VLOOKUP(Incoming_Data[[#This Row],[Object ID]],SP_Data[#All],2,FALSE),"")</f>
        <v/>
      </c>
      <c r="O3585" s="36" t="str">
        <f>IFERROR(VLOOKUP(Incoming_Data[[#This Row],[Object ID]],Finalized_Data[#All],2,FALSE),"")</f>
        <v/>
      </c>
      <c r="P358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5" s="6">
        <f>IFERROR(DATE(YEAR(Incoming_Data[[#This Row],[Incoming Day]]),MONTH(Incoming_Data[[#This Row],[Incoming Day]]),1),"")</f>
        <v>41395</v>
      </c>
      <c r="R3585" s="3">
        <f>DATE(YEAR(Incoming_Data[[#This Row],[Incoming Day]]),1,1)</f>
        <v>41275</v>
      </c>
      <c r="S3585" s="6" t="str">
        <f>IFERROR(DATE(YEAR(Incoming_Data[[#This Row],[Completed Day]]),MONTH(Incoming_Data[[#This Row],[Completed Day]]),1),"")</f>
        <v/>
      </c>
      <c r="T3585" s="6" t="str">
        <f>IFERROR(DATE(YEAR(Incoming_Data[[#This Row],[Confirmed Day]]),MONTH(Incoming_Data[[#This Row],[Confirmed Day]]),1),"")</f>
        <v/>
      </c>
      <c r="U3585" s="12">
        <f>IF(ISNUMBER(Incoming_Data[[#This Row],[Completed Day]]),1,0)</f>
        <v>0</v>
      </c>
      <c r="V3585" s="12">
        <f>IF(ISNUMBER(Incoming_Data[[#This Row],[Confirmed Day]]),1,0)</f>
        <v>0</v>
      </c>
    </row>
    <row r="3586" spans="2:22" x14ac:dyDescent="0.25">
      <c r="B3586" s="37" t="s">
        <v>12726</v>
      </c>
      <c r="C3586" s="37" t="s">
        <v>12727</v>
      </c>
      <c r="D3586" s="37" t="s">
        <v>12727</v>
      </c>
      <c r="E3586" s="37" t="s">
        <v>13682</v>
      </c>
      <c r="F3586" s="37" t="s">
        <v>13146</v>
      </c>
      <c r="G3586" s="36">
        <v>41423</v>
      </c>
      <c r="H3586" s="36">
        <v>41422</v>
      </c>
      <c r="I3586" s="12">
        <v>3</v>
      </c>
      <c r="J3586" s="12" t="s">
        <v>10596</v>
      </c>
      <c r="K3586" s="12" t="s">
        <v>10596</v>
      </c>
      <c r="L3586" s="37" t="s">
        <v>10596</v>
      </c>
      <c r="M3586" s="37" t="str">
        <f>VLOOKUP(LEFT(Incoming_Data[[#This Row],[Object ID]],1),Lookup[#All],2,FALSE)</f>
        <v>Incident</v>
      </c>
      <c r="N3586" s="36" t="str">
        <f>IFERROR(VLOOKUP(Incoming_Data[[#This Row],[Object ID]],SP_Data[#All],2,FALSE),"")</f>
        <v/>
      </c>
      <c r="O3586" s="36" t="str">
        <f>IFERROR(VLOOKUP(Incoming_Data[[#This Row],[Object ID]],Finalized_Data[#All],2,FALSE),"")</f>
        <v/>
      </c>
      <c r="P358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6" s="6">
        <f>IFERROR(DATE(YEAR(Incoming_Data[[#This Row],[Incoming Day]]),MONTH(Incoming_Data[[#This Row],[Incoming Day]]),1),"")</f>
        <v>41395</v>
      </c>
      <c r="R3586" s="3">
        <f>DATE(YEAR(Incoming_Data[[#This Row],[Incoming Day]]),1,1)</f>
        <v>41275</v>
      </c>
      <c r="S3586" s="6" t="str">
        <f>IFERROR(DATE(YEAR(Incoming_Data[[#This Row],[Completed Day]]),MONTH(Incoming_Data[[#This Row],[Completed Day]]),1),"")</f>
        <v/>
      </c>
      <c r="T3586" s="6" t="str">
        <f>IFERROR(DATE(YEAR(Incoming_Data[[#This Row],[Confirmed Day]]),MONTH(Incoming_Data[[#This Row],[Confirmed Day]]),1),"")</f>
        <v/>
      </c>
      <c r="U3586" s="12">
        <f>IF(ISNUMBER(Incoming_Data[[#This Row],[Completed Day]]),1,0)</f>
        <v>0</v>
      </c>
      <c r="V3586" s="12">
        <f>IF(ISNUMBER(Incoming_Data[[#This Row],[Confirmed Day]]),1,0)</f>
        <v>0</v>
      </c>
    </row>
    <row r="3587" spans="2:22" x14ac:dyDescent="0.25">
      <c r="B3587" s="37" t="s">
        <v>12726</v>
      </c>
      <c r="C3587" s="37" t="s">
        <v>12727</v>
      </c>
      <c r="D3587" s="37" t="s">
        <v>12727</v>
      </c>
      <c r="E3587" s="37" t="s">
        <v>13683</v>
      </c>
      <c r="F3587" s="37" t="s">
        <v>13147</v>
      </c>
      <c r="G3587" s="36">
        <v>41423</v>
      </c>
      <c r="H3587" s="36">
        <v>41423</v>
      </c>
      <c r="I3587" s="12">
        <v>3</v>
      </c>
      <c r="J3587" s="12">
        <v>3</v>
      </c>
      <c r="K3587" s="12">
        <v>3</v>
      </c>
      <c r="L3587" s="37" t="s">
        <v>10596</v>
      </c>
      <c r="M3587" s="37" t="str">
        <f>VLOOKUP(LEFT(Incoming_Data[[#This Row],[Object ID]],1),Lookup[#All],2,FALSE)</f>
        <v>Incident</v>
      </c>
      <c r="N3587" s="36" t="str">
        <f>IFERROR(VLOOKUP(Incoming_Data[[#This Row],[Object ID]],SP_Data[#All],2,FALSE),"")</f>
        <v/>
      </c>
      <c r="O3587" s="36" t="str">
        <f>IFERROR(VLOOKUP(Incoming_Data[[#This Row],[Object ID]],Finalized_Data[#All],2,FALSE),"")</f>
        <v/>
      </c>
      <c r="P358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7" s="6">
        <f>IFERROR(DATE(YEAR(Incoming_Data[[#This Row],[Incoming Day]]),MONTH(Incoming_Data[[#This Row],[Incoming Day]]),1),"")</f>
        <v>41395</v>
      </c>
      <c r="R3587" s="3">
        <f>DATE(YEAR(Incoming_Data[[#This Row],[Incoming Day]]),1,1)</f>
        <v>41275</v>
      </c>
      <c r="S3587" s="6" t="str">
        <f>IFERROR(DATE(YEAR(Incoming_Data[[#This Row],[Completed Day]]),MONTH(Incoming_Data[[#This Row],[Completed Day]]),1),"")</f>
        <v/>
      </c>
      <c r="T3587" s="6" t="str">
        <f>IFERROR(DATE(YEAR(Incoming_Data[[#This Row],[Confirmed Day]]),MONTH(Incoming_Data[[#This Row],[Confirmed Day]]),1),"")</f>
        <v/>
      </c>
      <c r="U3587" s="12">
        <f>IF(ISNUMBER(Incoming_Data[[#This Row],[Completed Day]]),1,0)</f>
        <v>0</v>
      </c>
      <c r="V3587" s="12">
        <f>IF(ISNUMBER(Incoming_Data[[#This Row],[Confirmed Day]]),1,0)</f>
        <v>0</v>
      </c>
    </row>
    <row r="3588" spans="2:22" x14ac:dyDescent="0.25">
      <c r="B3588" s="37" t="s">
        <v>12726</v>
      </c>
      <c r="C3588" s="37" t="s">
        <v>12727</v>
      </c>
      <c r="D3588" s="37" t="s">
        <v>12727</v>
      </c>
      <c r="E3588" s="37" t="s">
        <v>13684</v>
      </c>
      <c r="F3588" s="37" t="s">
        <v>13148</v>
      </c>
      <c r="G3588" s="36">
        <v>41423</v>
      </c>
      <c r="H3588" s="36">
        <v>41423</v>
      </c>
      <c r="I3588" s="12">
        <v>2</v>
      </c>
      <c r="J3588" s="12">
        <v>3</v>
      </c>
      <c r="K3588" s="12">
        <v>3</v>
      </c>
      <c r="L3588" s="37" t="s">
        <v>10596</v>
      </c>
      <c r="M3588" s="37" t="str">
        <f>VLOOKUP(LEFT(Incoming_Data[[#This Row],[Object ID]],1),Lookup[#All],2,FALSE)</f>
        <v>Incident</v>
      </c>
      <c r="N3588" s="36" t="str">
        <f>IFERROR(VLOOKUP(Incoming_Data[[#This Row],[Object ID]],SP_Data[#All],2,FALSE),"")</f>
        <v/>
      </c>
      <c r="O3588" s="36" t="str">
        <f>IFERROR(VLOOKUP(Incoming_Data[[#This Row],[Object ID]],Finalized_Data[#All],2,FALSE),"")</f>
        <v/>
      </c>
      <c r="P358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8" s="6">
        <f>IFERROR(DATE(YEAR(Incoming_Data[[#This Row],[Incoming Day]]),MONTH(Incoming_Data[[#This Row],[Incoming Day]]),1),"")</f>
        <v>41395</v>
      </c>
      <c r="R3588" s="3">
        <f>DATE(YEAR(Incoming_Data[[#This Row],[Incoming Day]]),1,1)</f>
        <v>41275</v>
      </c>
      <c r="S3588" s="6" t="str">
        <f>IFERROR(DATE(YEAR(Incoming_Data[[#This Row],[Completed Day]]),MONTH(Incoming_Data[[#This Row],[Completed Day]]),1),"")</f>
        <v/>
      </c>
      <c r="T3588" s="6" t="str">
        <f>IFERROR(DATE(YEAR(Incoming_Data[[#This Row],[Confirmed Day]]),MONTH(Incoming_Data[[#This Row],[Confirmed Day]]),1),"")</f>
        <v/>
      </c>
      <c r="U3588" s="12">
        <f>IF(ISNUMBER(Incoming_Data[[#This Row],[Completed Day]]),1,0)</f>
        <v>0</v>
      </c>
      <c r="V3588" s="12">
        <f>IF(ISNUMBER(Incoming_Data[[#This Row],[Confirmed Day]]),1,0)</f>
        <v>0</v>
      </c>
    </row>
    <row r="3589" spans="2:22" x14ac:dyDescent="0.25">
      <c r="B3589" s="37" t="s">
        <v>12726</v>
      </c>
      <c r="C3589" s="37" t="s">
        <v>12727</v>
      </c>
      <c r="D3589" s="37" t="s">
        <v>12727</v>
      </c>
      <c r="E3589" s="37" t="s">
        <v>13685</v>
      </c>
      <c r="F3589" s="37" t="s">
        <v>13149</v>
      </c>
      <c r="G3589" s="36">
        <v>41423</v>
      </c>
      <c r="H3589" s="36">
        <v>41423</v>
      </c>
      <c r="I3589" s="12">
        <v>3</v>
      </c>
      <c r="J3589" s="12">
        <v>3</v>
      </c>
      <c r="K3589" s="12">
        <v>3</v>
      </c>
      <c r="L3589" s="37" t="s">
        <v>10596</v>
      </c>
      <c r="M3589" s="37" t="str">
        <f>VLOOKUP(LEFT(Incoming_Data[[#This Row],[Object ID]],1),Lookup[#All],2,FALSE)</f>
        <v>Incident</v>
      </c>
      <c r="N3589" s="36" t="str">
        <f>IFERROR(VLOOKUP(Incoming_Data[[#This Row],[Object ID]],SP_Data[#All],2,FALSE),"")</f>
        <v/>
      </c>
      <c r="O3589" s="36" t="str">
        <f>IFERROR(VLOOKUP(Incoming_Data[[#This Row],[Object ID]],Finalized_Data[#All],2,FALSE),"")</f>
        <v/>
      </c>
      <c r="P358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89" s="6">
        <f>IFERROR(DATE(YEAR(Incoming_Data[[#This Row],[Incoming Day]]),MONTH(Incoming_Data[[#This Row],[Incoming Day]]),1),"")</f>
        <v>41395</v>
      </c>
      <c r="R3589" s="3">
        <f>DATE(YEAR(Incoming_Data[[#This Row],[Incoming Day]]),1,1)</f>
        <v>41275</v>
      </c>
      <c r="S3589" s="6" t="str">
        <f>IFERROR(DATE(YEAR(Incoming_Data[[#This Row],[Completed Day]]),MONTH(Incoming_Data[[#This Row],[Completed Day]]),1),"")</f>
        <v/>
      </c>
      <c r="T3589" s="6" t="str">
        <f>IFERROR(DATE(YEAR(Incoming_Data[[#This Row],[Confirmed Day]]),MONTH(Incoming_Data[[#This Row],[Confirmed Day]]),1),"")</f>
        <v/>
      </c>
      <c r="U3589" s="12">
        <f>IF(ISNUMBER(Incoming_Data[[#This Row],[Completed Day]]),1,0)</f>
        <v>0</v>
      </c>
      <c r="V3589" s="12">
        <f>IF(ISNUMBER(Incoming_Data[[#This Row],[Confirmed Day]]),1,0)</f>
        <v>0</v>
      </c>
    </row>
    <row r="3590" spans="2:22" x14ac:dyDescent="0.25">
      <c r="B3590" s="37" t="s">
        <v>12726</v>
      </c>
      <c r="C3590" s="37" t="s">
        <v>12727</v>
      </c>
      <c r="D3590" s="37" t="s">
        <v>12727</v>
      </c>
      <c r="E3590" s="37" t="s">
        <v>13686</v>
      </c>
      <c r="F3590" s="37" t="s">
        <v>13150</v>
      </c>
      <c r="G3590" s="36">
        <v>41424</v>
      </c>
      <c r="H3590" s="36">
        <v>41424</v>
      </c>
      <c r="I3590" s="12">
        <v>1</v>
      </c>
      <c r="J3590" s="12">
        <v>3</v>
      </c>
      <c r="K3590" s="12">
        <v>3</v>
      </c>
      <c r="L3590" s="37" t="s">
        <v>10596</v>
      </c>
      <c r="M3590" s="37" t="str">
        <f>VLOOKUP(LEFT(Incoming_Data[[#This Row],[Object ID]],1),Lookup[#All],2,FALSE)</f>
        <v>Incident</v>
      </c>
      <c r="N3590" s="36" t="str">
        <f>IFERROR(VLOOKUP(Incoming_Data[[#This Row],[Object ID]],SP_Data[#All],2,FALSE),"")</f>
        <v/>
      </c>
      <c r="O3590" s="36" t="str">
        <f>IFERROR(VLOOKUP(Incoming_Data[[#This Row],[Object ID]],Finalized_Data[#All],2,FALSE),"")</f>
        <v/>
      </c>
      <c r="P359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0" s="6">
        <f>IFERROR(DATE(YEAR(Incoming_Data[[#This Row],[Incoming Day]]),MONTH(Incoming_Data[[#This Row],[Incoming Day]]),1),"")</f>
        <v>41395</v>
      </c>
      <c r="R3590" s="3">
        <f>DATE(YEAR(Incoming_Data[[#This Row],[Incoming Day]]),1,1)</f>
        <v>41275</v>
      </c>
      <c r="S3590" s="6" t="str">
        <f>IFERROR(DATE(YEAR(Incoming_Data[[#This Row],[Completed Day]]),MONTH(Incoming_Data[[#This Row],[Completed Day]]),1),"")</f>
        <v/>
      </c>
      <c r="T3590" s="6" t="str">
        <f>IFERROR(DATE(YEAR(Incoming_Data[[#This Row],[Confirmed Day]]),MONTH(Incoming_Data[[#This Row],[Confirmed Day]]),1),"")</f>
        <v/>
      </c>
      <c r="U3590" s="12">
        <f>IF(ISNUMBER(Incoming_Data[[#This Row],[Completed Day]]),1,0)</f>
        <v>0</v>
      </c>
      <c r="V3590" s="12">
        <f>IF(ISNUMBER(Incoming_Data[[#This Row],[Confirmed Day]]),1,0)</f>
        <v>0</v>
      </c>
    </row>
    <row r="3591" spans="2:22" x14ac:dyDescent="0.25">
      <c r="B3591" s="37" t="s">
        <v>12726</v>
      </c>
      <c r="C3591" s="37" t="s">
        <v>12727</v>
      </c>
      <c r="D3591" s="37" t="s">
        <v>12727</v>
      </c>
      <c r="E3591" s="37" t="s">
        <v>13687</v>
      </c>
      <c r="F3591" s="37" t="s">
        <v>13151</v>
      </c>
      <c r="G3591" s="36">
        <v>41424</v>
      </c>
      <c r="H3591" s="36">
        <v>41424</v>
      </c>
      <c r="I3591" s="12">
        <v>3</v>
      </c>
      <c r="J3591" s="12">
        <v>3</v>
      </c>
      <c r="K3591" s="12">
        <v>3</v>
      </c>
      <c r="L3591" s="37" t="s">
        <v>10596</v>
      </c>
      <c r="M3591" s="37" t="str">
        <f>VLOOKUP(LEFT(Incoming_Data[[#This Row],[Object ID]],1),Lookup[#All],2,FALSE)</f>
        <v>Incident</v>
      </c>
      <c r="N3591" s="36" t="str">
        <f>IFERROR(VLOOKUP(Incoming_Data[[#This Row],[Object ID]],SP_Data[#All],2,FALSE),"")</f>
        <v/>
      </c>
      <c r="O3591" s="36" t="str">
        <f>IFERROR(VLOOKUP(Incoming_Data[[#This Row],[Object ID]],Finalized_Data[#All],2,FALSE),"")</f>
        <v/>
      </c>
      <c r="P359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1" s="6">
        <f>IFERROR(DATE(YEAR(Incoming_Data[[#This Row],[Incoming Day]]),MONTH(Incoming_Data[[#This Row],[Incoming Day]]),1),"")</f>
        <v>41395</v>
      </c>
      <c r="R3591" s="3">
        <f>DATE(YEAR(Incoming_Data[[#This Row],[Incoming Day]]),1,1)</f>
        <v>41275</v>
      </c>
      <c r="S3591" s="6" t="str">
        <f>IFERROR(DATE(YEAR(Incoming_Data[[#This Row],[Completed Day]]),MONTH(Incoming_Data[[#This Row],[Completed Day]]),1),"")</f>
        <v/>
      </c>
      <c r="T3591" s="6" t="str">
        <f>IFERROR(DATE(YEAR(Incoming_Data[[#This Row],[Confirmed Day]]),MONTH(Incoming_Data[[#This Row],[Confirmed Day]]),1),"")</f>
        <v/>
      </c>
      <c r="U3591" s="12">
        <f>IF(ISNUMBER(Incoming_Data[[#This Row],[Completed Day]]),1,0)</f>
        <v>0</v>
      </c>
      <c r="V3591" s="12">
        <f>IF(ISNUMBER(Incoming_Data[[#This Row],[Confirmed Day]]),1,0)</f>
        <v>0</v>
      </c>
    </row>
    <row r="3592" spans="2:22" x14ac:dyDescent="0.25">
      <c r="B3592" s="37" t="s">
        <v>12726</v>
      </c>
      <c r="C3592" s="37" t="s">
        <v>12727</v>
      </c>
      <c r="D3592" s="37" t="s">
        <v>12727</v>
      </c>
      <c r="E3592" s="37" t="s">
        <v>13688</v>
      </c>
      <c r="F3592" s="37" t="s">
        <v>13152</v>
      </c>
      <c r="G3592" s="36">
        <v>41424</v>
      </c>
      <c r="H3592" s="36">
        <v>41424</v>
      </c>
      <c r="I3592" s="12">
        <v>2</v>
      </c>
      <c r="J3592" s="12">
        <v>3</v>
      </c>
      <c r="K3592" s="12">
        <v>2</v>
      </c>
      <c r="L3592" s="37" t="s">
        <v>10596</v>
      </c>
      <c r="M3592" s="37" t="str">
        <f>VLOOKUP(LEFT(Incoming_Data[[#This Row],[Object ID]],1),Lookup[#All],2,FALSE)</f>
        <v>Incident</v>
      </c>
      <c r="N3592" s="36" t="str">
        <f>IFERROR(VLOOKUP(Incoming_Data[[#This Row],[Object ID]],SP_Data[#All],2,FALSE),"")</f>
        <v/>
      </c>
      <c r="O3592" s="36" t="str">
        <f>IFERROR(VLOOKUP(Incoming_Data[[#This Row],[Object ID]],Finalized_Data[#All],2,FALSE),"")</f>
        <v/>
      </c>
      <c r="P359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2" s="6">
        <f>IFERROR(DATE(YEAR(Incoming_Data[[#This Row],[Incoming Day]]),MONTH(Incoming_Data[[#This Row],[Incoming Day]]),1),"")</f>
        <v>41395</v>
      </c>
      <c r="R3592" s="3">
        <f>DATE(YEAR(Incoming_Data[[#This Row],[Incoming Day]]),1,1)</f>
        <v>41275</v>
      </c>
      <c r="S3592" s="6" t="str">
        <f>IFERROR(DATE(YEAR(Incoming_Data[[#This Row],[Completed Day]]),MONTH(Incoming_Data[[#This Row],[Completed Day]]),1),"")</f>
        <v/>
      </c>
      <c r="T3592" s="6" t="str">
        <f>IFERROR(DATE(YEAR(Incoming_Data[[#This Row],[Confirmed Day]]),MONTH(Incoming_Data[[#This Row],[Confirmed Day]]),1),"")</f>
        <v/>
      </c>
      <c r="U3592" s="12">
        <f>IF(ISNUMBER(Incoming_Data[[#This Row],[Completed Day]]),1,0)</f>
        <v>0</v>
      </c>
      <c r="V3592" s="12">
        <f>IF(ISNUMBER(Incoming_Data[[#This Row],[Confirmed Day]]),1,0)</f>
        <v>0</v>
      </c>
    </row>
    <row r="3593" spans="2:22" x14ac:dyDescent="0.25">
      <c r="B3593" s="37" t="s">
        <v>12726</v>
      </c>
      <c r="C3593" s="37" t="s">
        <v>12727</v>
      </c>
      <c r="D3593" s="37" t="s">
        <v>12727</v>
      </c>
      <c r="E3593" s="37" t="s">
        <v>13689</v>
      </c>
      <c r="F3593" s="37" t="s">
        <v>13153</v>
      </c>
      <c r="G3593" s="36">
        <v>41424</v>
      </c>
      <c r="H3593" s="36">
        <v>41424</v>
      </c>
      <c r="I3593" s="12">
        <v>2</v>
      </c>
      <c r="J3593" s="12">
        <v>2</v>
      </c>
      <c r="K3593" s="12">
        <v>3</v>
      </c>
      <c r="L3593" s="37" t="s">
        <v>10596</v>
      </c>
      <c r="M3593" s="37" t="str">
        <f>VLOOKUP(LEFT(Incoming_Data[[#This Row],[Object ID]],1),Lookup[#All],2,FALSE)</f>
        <v>Incident</v>
      </c>
      <c r="N3593" s="36" t="str">
        <f>IFERROR(VLOOKUP(Incoming_Data[[#This Row],[Object ID]],SP_Data[#All],2,FALSE),"")</f>
        <v/>
      </c>
      <c r="O3593" s="36" t="str">
        <f>IFERROR(VLOOKUP(Incoming_Data[[#This Row],[Object ID]],Finalized_Data[#All],2,FALSE),"")</f>
        <v/>
      </c>
      <c r="P359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3" s="6">
        <f>IFERROR(DATE(YEAR(Incoming_Data[[#This Row],[Incoming Day]]),MONTH(Incoming_Data[[#This Row],[Incoming Day]]),1),"")</f>
        <v>41395</v>
      </c>
      <c r="R3593" s="3">
        <f>DATE(YEAR(Incoming_Data[[#This Row],[Incoming Day]]),1,1)</f>
        <v>41275</v>
      </c>
      <c r="S3593" s="6" t="str">
        <f>IFERROR(DATE(YEAR(Incoming_Data[[#This Row],[Completed Day]]),MONTH(Incoming_Data[[#This Row],[Completed Day]]),1),"")</f>
        <v/>
      </c>
      <c r="T3593" s="6" t="str">
        <f>IFERROR(DATE(YEAR(Incoming_Data[[#This Row],[Confirmed Day]]),MONTH(Incoming_Data[[#This Row],[Confirmed Day]]),1),"")</f>
        <v/>
      </c>
      <c r="U3593" s="12">
        <f>IF(ISNUMBER(Incoming_Data[[#This Row],[Completed Day]]),1,0)</f>
        <v>0</v>
      </c>
      <c r="V3593" s="12">
        <f>IF(ISNUMBER(Incoming_Data[[#This Row],[Confirmed Day]]),1,0)</f>
        <v>0</v>
      </c>
    </row>
    <row r="3594" spans="2:22" x14ac:dyDescent="0.25">
      <c r="B3594" s="37" t="s">
        <v>12726</v>
      </c>
      <c r="C3594" s="37" t="s">
        <v>12727</v>
      </c>
      <c r="D3594" s="37" t="s">
        <v>12727</v>
      </c>
      <c r="E3594" s="37" t="s">
        <v>13690</v>
      </c>
      <c r="F3594" s="37" t="s">
        <v>13154</v>
      </c>
      <c r="G3594" s="36">
        <v>41424</v>
      </c>
      <c r="H3594" s="36">
        <v>41424</v>
      </c>
      <c r="I3594" s="12">
        <v>1</v>
      </c>
      <c r="J3594" s="12">
        <v>2</v>
      </c>
      <c r="K3594" s="12">
        <v>2</v>
      </c>
      <c r="L3594" s="37" t="s">
        <v>10596</v>
      </c>
      <c r="M3594" s="37" t="str">
        <f>VLOOKUP(LEFT(Incoming_Data[[#This Row],[Object ID]],1),Lookup[#All],2,FALSE)</f>
        <v>Incident</v>
      </c>
      <c r="N3594" s="36" t="str">
        <f>IFERROR(VLOOKUP(Incoming_Data[[#This Row],[Object ID]],SP_Data[#All],2,FALSE),"")</f>
        <v/>
      </c>
      <c r="O3594" s="36" t="str">
        <f>IFERROR(VLOOKUP(Incoming_Data[[#This Row],[Object ID]],Finalized_Data[#All],2,FALSE),"")</f>
        <v/>
      </c>
      <c r="P359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4" s="6">
        <f>IFERROR(DATE(YEAR(Incoming_Data[[#This Row],[Incoming Day]]),MONTH(Incoming_Data[[#This Row],[Incoming Day]]),1),"")</f>
        <v>41395</v>
      </c>
      <c r="R3594" s="3">
        <f>DATE(YEAR(Incoming_Data[[#This Row],[Incoming Day]]),1,1)</f>
        <v>41275</v>
      </c>
      <c r="S3594" s="6" t="str">
        <f>IFERROR(DATE(YEAR(Incoming_Data[[#This Row],[Completed Day]]),MONTH(Incoming_Data[[#This Row],[Completed Day]]),1),"")</f>
        <v/>
      </c>
      <c r="T3594" s="6" t="str">
        <f>IFERROR(DATE(YEAR(Incoming_Data[[#This Row],[Confirmed Day]]),MONTH(Incoming_Data[[#This Row],[Confirmed Day]]),1),"")</f>
        <v/>
      </c>
      <c r="U3594" s="12">
        <f>IF(ISNUMBER(Incoming_Data[[#This Row],[Completed Day]]),1,0)</f>
        <v>0</v>
      </c>
      <c r="V3594" s="12">
        <f>IF(ISNUMBER(Incoming_Data[[#This Row],[Confirmed Day]]),1,0)</f>
        <v>0</v>
      </c>
    </row>
    <row r="3595" spans="2:22" x14ac:dyDescent="0.25">
      <c r="B3595" s="37" t="s">
        <v>12726</v>
      </c>
      <c r="C3595" s="37" t="s">
        <v>12727</v>
      </c>
      <c r="D3595" s="37" t="s">
        <v>12727</v>
      </c>
      <c r="E3595" s="37" t="s">
        <v>13691</v>
      </c>
      <c r="F3595" s="37" t="s">
        <v>13155</v>
      </c>
      <c r="G3595" s="36">
        <v>41424</v>
      </c>
      <c r="H3595" s="36">
        <v>41424</v>
      </c>
      <c r="I3595" s="12">
        <v>2</v>
      </c>
      <c r="J3595" s="12">
        <v>3</v>
      </c>
      <c r="K3595" s="12">
        <v>3</v>
      </c>
      <c r="L3595" s="37" t="s">
        <v>10596</v>
      </c>
      <c r="M3595" s="37" t="str">
        <f>VLOOKUP(LEFT(Incoming_Data[[#This Row],[Object ID]],1),Lookup[#All],2,FALSE)</f>
        <v>Incident</v>
      </c>
      <c r="N3595" s="36" t="str">
        <f>IFERROR(VLOOKUP(Incoming_Data[[#This Row],[Object ID]],SP_Data[#All],2,FALSE),"")</f>
        <v/>
      </c>
      <c r="O3595" s="36" t="str">
        <f>IFERROR(VLOOKUP(Incoming_Data[[#This Row],[Object ID]],Finalized_Data[#All],2,FALSE),"")</f>
        <v/>
      </c>
      <c r="P359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5" s="6">
        <f>IFERROR(DATE(YEAR(Incoming_Data[[#This Row],[Incoming Day]]),MONTH(Incoming_Data[[#This Row],[Incoming Day]]),1),"")</f>
        <v>41395</v>
      </c>
      <c r="R3595" s="3">
        <f>DATE(YEAR(Incoming_Data[[#This Row],[Incoming Day]]),1,1)</f>
        <v>41275</v>
      </c>
      <c r="S3595" s="6" t="str">
        <f>IFERROR(DATE(YEAR(Incoming_Data[[#This Row],[Completed Day]]),MONTH(Incoming_Data[[#This Row],[Completed Day]]),1),"")</f>
        <v/>
      </c>
      <c r="T3595" s="6" t="str">
        <f>IFERROR(DATE(YEAR(Incoming_Data[[#This Row],[Confirmed Day]]),MONTH(Incoming_Data[[#This Row],[Confirmed Day]]),1),"")</f>
        <v/>
      </c>
      <c r="U3595" s="12">
        <f>IF(ISNUMBER(Incoming_Data[[#This Row],[Completed Day]]),1,0)</f>
        <v>0</v>
      </c>
      <c r="V3595" s="12">
        <f>IF(ISNUMBER(Incoming_Data[[#This Row],[Confirmed Day]]),1,0)</f>
        <v>0</v>
      </c>
    </row>
    <row r="3596" spans="2:22" x14ac:dyDescent="0.25">
      <c r="B3596" s="37" t="s">
        <v>12726</v>
      </c>
      <c r="C3596" s="37" t="s">
        <v>12727</v>
      </c>
      <c r="D3596" s="37" t="s">
        <v>12727</v>
      </c>
      <c r="E3596" s="37" t="s">
        <v>13692</v>
      </c>
      <c r="F3596" s="37" t="s">
        <v>13156</v>
      </c>
      <c r="G3596" s="36">
        <v>41424</v>
      </c>
      <c r="H3596" s="36">
        <v>41424</v>
      </c>
      <c r="I3596" s="12">
        <v>2</v>
      </c>
      <c r="J3596" s="12">
        <v>3</v>
      </c>
      <c r="K3596" s="12">
        <v>3</v>
      </c>
      <c r="L3596" s="37" t="s">
        <v>10596</v>
      </c>
      <c r="M3596" s="37" t="str">
        <f>VLOOKUP(LEFT(Incoming_Data[[#This Row],[Object ID]],1),Lookup[#All],2,FALSE)</f>
        <v>Incident</v>
      </c>
      <c r="N3596" s="36" t="str">
        <f>IFERROR(VLOOKUP(Incoming_Data[[#This Row],[Object ID]],SP_Data[#All],2,FALSE),"")</f>
        <v/>
      </c>
      <c r="O3596" s="36" t="str">
        <f>IFERROR(VLOOKUP(Incoming_Data[[#This Row],[Object ID]],Finalized_Data[#All],2,FALSE),"")</f>
        <v/>
      </c>
      <c r="P359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6" s="6">
        <f>IFERROR(DATE(YEAR(Incoming_Data[[#This Row],[Incoming Day]]),MONTH(Incoming_Data[[#This Row],[Incoming Day]]),1),"")</f>
        <v>41395</v>
      </c>
      <c r="R3596" s="3">
        <f>DATE(YEAR(Incoming_Data[[#This Row],[Incoming Day]]),1,1)</f>
        <v>41275</v>
      </c>
      <c r="S3596" s="6" t="str">
        <f>IFERROR(DATE(YEAR(Incoming_Data[[#This Row],[Completed Day]]),MONTH(Incoming_Data[[#This Row],[Completed Day]]),1),"")</f>
        <v/>
      </c>
      <c r="T3596" s="6" t="str">
        <f>IFERROR(DATE(YEAR(Incoming_Data[[#This Row],[Confirmed Day]]),MONTH(Incoming_Data[[#This Row],[Confirmed Day]]),1),"")</f>
        <v/>
      </c>
      <c r="U3596" s="12">
        <f>IF(ISNUMBER(Incoming_Data[[#This Row],[Completed Day]]),1,0)</f>
        <v>0</v>
      </c>
      <c r="V3596" s="12">
        <f>IF(ISNUMBER(Incoming_Data[[#This Row],[Confirmed Day]]),1,0)</f>
        <v>0</v>
      </c>
    </row>
    <row r="3597" spans="2:22" x14ac:dyDescent="0.25">
      <c r="B3597" s="37" t="s">
        <v>12726</v>
      </c>
      <c r="C3597" s="37" t="s">
        <v>12727</v>
      </c>
      <c r="D3597" s="37" t="s">
        <v>12727</v>
      </c>
      <c r="E3597" s="37" t="s">
        <v>13693</v>
      </c>
      <c r="F3597" s="37" t="s">
        <v>13157</v>
      </c>
      <c r="G3597" s="36">
        <v>41424</v>
      </c>
      <c r="H3597" s="36">
        <v>41424</v>
      </c>
      <c r="I3597" s="12">
        <v>3</v>
      </c>
      <c r="J3597" s="12">
        <v>3</v>
      </c>
      <c r="K3597" s="12">
        <v>3</v>
      </c>
      <c r="L3597" s="37" t="s">
        <v>10596</v>
      </c>
      <c r="M3597" s="37" t="str">
        <f>VLOOKUP(LEFT(Incoming_Data[[#This Row],[Object ID]],1),Lookup[#All],2,FALSE)</f>
        <v>Incident</v>
      </c>
      <c r="N3597" s="36" t="str">
        <f>IFERROR(VLOOKUP(Incoming_Data[[#This Row],[Object ID]],SP_Data[#All],2,FALSE),"")</f>
        <v/>
      </c>
      <c r="O3597" s="36" t="str">
        <f>IFERROR(VLOOKUP(Incoming_Data[[#This Row],[Object ID]],Finalized_Data[#All],2,FALSE),"")</f>
        <v/>
      </c>
      <c r="P359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7" s="6">
        <f>IFERROR(DATE(YEAR(Incoming_Data[[#This Row],[Incoming Day]]),MONTH(Incoming_Data[[#This Row],[Incoming Day]]),1),"")</f>
        <v>41395</v>
      </c>
      <c r="R3597" s="3">
        <f>DATE(YEAR(Incoming_Data[[#This Row],[Incoming Day]]),1,1)</f>
        <v>41275</v>
      </c>
      <c r="S3597" s="6" t="str">
        <f>IFERROR(DATE(YEAR(Incoming_Data[[#This Row],[Completed Day]]),MONTH(Incoming_Data[[#This Row],[Completed Day]]),1),"")</f>
        <v/>
      </c>
      <c r="T3597" s="6" t="str">
        <f>IFERROR(DATE(YEAR(Incoming_Data[[#This Row],[Confirmed Day]]),MONTH(Incoming_Data[[#This Row],[Confirmed Day]]),1),"")</f>
        <v/>
      </c>
      <c r="U3597" s="12">
        <f>IF(ISNUMBER(Incoming_Data[[#This Row],[Completed Day]]),1,0)</f>
        <v>0</v>
      </c>
      <c r="V3597" s="12">
        <f>IF(ISNUMBER(Incoming_Data[[#This Row],[Confirmed Day]]),1,0)</f>
        <v>0</v>
      </c>
    </row>
    <row r="3598" spans="2:22" x14ac:dyDescent="0.25">
      <c r="B3598" s="37" t="s">
        <v>12726</v>
      </c>
      <c r="C3598" s="37" t="s">
        <v>12727</v>
      </c>
      <c r="D3598" s="37" t="s">
        <v>12727</v>
      </c>
      <c r="E3598" s="37" t="s">
        <v>13694</v>
      </c>
      <c r="F3598" s="37" t="s">
        <v>13158</v>
      </c>
      <c r="G3598" s="36">
        <v>41425</v>
      </c>
      <c r="H3598" s="36">
        <v>41425</v>
      </c>
      <c r="I3598" s="12">
        <v>1</v>
      </c>
      <c r="J3598" s="12">
        <v>3</v>
      </c>
      <c r="K3598" s="12">
        <v>2</v>
      </c>
      <c r="L3598" s="37" t="s">
        <v>10596</v>
      </c>
      <c r="M3598" s="37" t="str">
        <f>VLOOKUP(LEFT(Incoming_Data[[#This Row],[Object ID]],1),Lookup[#All],2,FALSE)</f>
        <v>Incident</v>
      </c>
      <c r="N3598" s="36" t="str">
        <f>IFERROR(VLOOKUP(Incoming_Data[[#This Row],[Object ID]],SP_Data[#All],2,FALSE),"")</f>
        <v/>
      </c>
      <c r="O3598" s="36" t="str">
        <f>IFERROR(VLOOKUP(Incoming_Data[[#This Row],[Object ID]],Finalized_Data[#All],2,FALSE),"")</f>
        <v/>
      </c>
      <c r="P359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8" s="6">
        <f>IFERROR(DATE(YEAR(Incoming_Data[[#This Row],[Incoming Day]]),MONTH(Incoming_Data[[#This Row],[Incoming Day]]),1),"")</f>
        <v>41395</v>
      </c>
      <c r="R3598" s="3">
        <f>DATE(YEAR(Incoming_Data[[#This Row],[Incoming Day]]),1,1)</f>
        <v>41275</v>
      </c>
      <c r="S3598" s="6" t="str">
        <f>IFERROR(DATE(YEAR(Incoming_Data[[#This Row],[Completed Day]]),MONTH(Incoming_Data[[#This Row],[Completed Day]]),1),"")</f>
        <v/>
      </c>
      <c r="T3598" s="6" t="str">
        <f>IFERROR(DATE(YEAR(Incoming_Data[[#This Row],[Confirmed Day]]),MONTH(Incoming_Data[[#This Row],[Confirmed Day]]),1),"")</f>
        <v/>
      </c>
      <c r="U3598" s="12">
        <f>IF(ISNUMBER(Incoming_Data[[#This Row],[Completed Day]]),1,0)</f>
        <v>0</v>
      </c>
      <c r="V3598" s="12">
        <f>IF(ISNUMBER(Incoming_Data[[#This Row],[Confirmed Day]]),1,0)</f>
        <v>0</v>
      </c>
    </row>
    <row r="3599" spans="2:22" x14ac:dyDescent="0.25">
      <c r="B3599" s="37" t="s">
        <v>12726</v>
      </c>
      <c r="C3599" s="37" t="s">
        <v>12727</v>
      </c>
      <c r="D3599" s="37" t="s">
        <v>12727</v>
      </c>
      <c r="E3599" s="37" t="s">
        <v>13695</v>
      </c>
      <c r="F3599" s="37" t="s">
        <v>13159</v>
      </c>
      <c r="G3599" s="36">
        <v>41425</v>
      </c>
      <c r="H3599" s="36">
        <v>41425</v>
      </c>
      <c r="I3599" s="12">
        <v>3</v>
      </c>
      <c r="J3599" s="12">
        <v>3</v>
      </c>
      <c r="K3599" s="12">
        <v>3</v>
      </c>
      <c r="L3599" s="37" t="s">
        <v>10596</v>
      </c>
      <c r="M3599" s="37" t="str">
        <f>VLOOKUP(LEFT(Incoming_Data[[#This Row],[Object ID]],1),Lookup[#All],2,FALSE)</f>
        <v>Incident</v>
      </c>
      <c r="N3599" s="36" t="str">
        <f>IFERROR(VLOOKUP(Incoming_Data[[#This Row],[Object ID]],SP_Data[#All],2,FALSE),"")</f>
        <v/>
      </c>
      <c r="O3599" s="36" t="str">
        <f>IFERROR(VLOOKUP(Incoming_Data[[#This Row],[Object ID]],Finalized_Data[#All],2,FALSE),"")</f>
        <v/>
      </c>
      <c r="P359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599" s="6">
        <f>IFERROR(DATE(YEAR(Incoming_Data[[#This Row],[Incoming Day]]),MONTH(Incoming_Data[[#This Row],[Incoming Day]]),1),"")</f>
        <v>41395</v>
      </c>
      <c r="R3599" s="3">
        <f>DATE(YEAR(Incoming_Data[[#This Row],[Incoming Day]]),1,1)</f>
        <v>41275</v>
      </c>
      <c r="S3599" s="6" t="str">
        <f>IFERROR(DATE(YEAR(Incoming_Data[[#This Row],[Completed Day]]),MONTH(Incoming_Data[[#This Row],[Completed Day]]),1),"")</f>
        <v/>
      </c>
      <c r="T3599" s="6" t="str">
        <f>IFERROR(DATE(YEAR(Incoming_Data[[#This Row],[Confirmed Day]]),MONTH(Incoming_Data[[#This Row],[Confirmed Day]]),1),"")</f>
        <v/>
      </c>
      <c r="U3599" s="12">
        <f>IF(ISNUMBER(Incoming_Data[[#This Row],[Completed Day]]),1,0)</f>
        <v>0</v>
      </c>
      <c r="V3599" s="12">
        <f>IF(ISNUMBER(Incoming_Data[[#This Row],[Confirmed Day]]),1,0)</f>
        <v>0</v>
      </c>
    </row>
    <row r="3600" spans="2:22" x14ac:dyDescent="0.25">
      <c r="B3600" s="37" t="s">
        <v>12726</v>
      </c>
      <c r="C3600" s="37" t="s">
        <v>12727</v>
      </c>
      <c r="D3600" s="37" t="s">
        <v>12727</v>
      </c>
      <c r="E3600" s="37" t="s">
        <v>13696</v>
      </c>
      <c r="F3600" s="37" t="s">
        <v>13160</v>
      </c>
      <c r="G3600" s="36">
        <v>41425</v>
      </c>
      <c r="H3600" s="36">
        <v>41425</v>
      </c>
      <c r="I3600" s="12">
        <v>2</v>
      </c>
      <c r="J3600" s="12">
        <v>3</v>
      </c>
      <c r="K3600" s="12">
        <v>3</v>
      </c>
      <c r="L3600" s="37" t="s">
        <v>10596</v>
      </c>
      <c r="M3600" s="37" t="str">
        <f>VLOOKUP(LEFT(Incoming_Data[[#This Row],[Object ID]],1),Lookup[#All],2,FALSE)</f>
        <v>Incident</v>
      </c>
      <c r="N3600" s="36" t="str">
        <f>IFERROR(VLOOKUP(Incoming_Data[[#This Row],[Object ID]],SP_Data[#All],2,FALSE),"")</f>
        <v/>
      </c>
      <c r="O3600" s="36" t="str">
        <f>IFERROR(VLOOKUP(Incoming_Data[[#This Row],[Object ID]],Finalized_Data[#All],2,FALSE),"")</f>
        <v/>
      </c>
      <c r="P360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0" s="6">
        <f>IFERROR(DATE(YEAR(Incoming_Data[[#This Row],[Incoming Day]]),MONTH(Incoming_Data[[#This Row],[Incoming Day]]),1),"")</f>
        <v>41395</v>
      </c>
      <c r="R3600" s="3">
        <f>DATE(YEAR(Incoming_Data[[#This Row],[Incoming Day]]),1,1)</f>
        <v>41275</v>
      </c>
      <c r="S3600" s="6" t="str">
        <f>IFERROR(DATE(YEAR(Incoming_Data[[#This Row],[Completed Day]]),MONTH(Incoming_Data[[#This Row],[Completed Day]]),1),"")</f>
        <v/>
      </c>
      <c r="T3600" s="6" t="str">
        <f>IFERROR(DATE(YEAR(Incoming_Data[[#This Row],[Confirmed Day]]),MONTH(Incoming_Data[[#This Row],[Confirmed Day]]),1),"")</f>
        <v/>
      </c>
      <c r="U3600" s="12">
        <f>IF(ISNUMBER(Incoming_Data[[#This Row],[Completed Day]]),1,0)</f>
        <v>0</v>
      </c>
      <c r="V3600" s="12">
        <f>IF(ISNUMBER(Incoming_Data[[#This Row],[Confirmed Day]]),1,0)</f>
        <v>0</v>
      </c>
    </row>
    <row r="3601" spans="2:22" x14ac:dyDescent="0.25">
      <c r="B3601" s="37" t="s">
        <v>12726</v>
      </c>
      <c r="C3601" s="37" t="s">
        <v>12727</v>
      </c>
      <c r="D3601" s="37" t="s">
        <v>12727</v>
      </c>
      <c r="E3601" s="37" t="s">
        <v>13697</v>
      </c>
      <c r="F3601" s="37" t="s">
        <v>13161</v>
      </c>
      <c r="G3601" s="36">
        <v>41425</v>
      </c>
      <c r="H3601" s="36">
        <v>41425</v>
      </c>
      <c r="I3601" s="12">
        <v>3</v>
      </c>
      <c r="J3601" s="12">
        <v>3</v>
      </c>
      <c r="K3601" s="12">
        <v>3</v>
      </c>
      <c r="L3601" s="37" t="s">
        <v>10596</v>
      </c>
      <c r="M3601" s="37" t="str">
        <f>VLOOKUP(LEFT(Incoming_Data[[#This Row],[Object ID]],1),Lookup[#All],2,FALSE)</f>
        <v>Incident</v>
      </c>
      <c r="N3601" s="36" t="str">
        <f>IFERROR(VLOOKUP(Incoming_Data[[#This Row],[Object ID]],SP_Data[#All],2,FALSE),"")</f>
        <v/>
      </c>
      <c r="O3601" s="36" t="str">
        <f>IFERROR(VLOOKUP(Incoming_Data[[#This Row],[Object ID]],Finalized_Data[#All],2,FALSE),"")</f>
        <v/>
      </c>
      <c r="P360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1" s="6">
        <f>IFERROR(DATE(YEAR(Incoming_Data[[#This Row],[Incoming Day]]),MONTH(Incoming_Data[[#This Row],[Incoming Day]]),1),"")</f>
        <v>41395</v>
      </c>
      <c r="R3601" s="3">
        <f>DATE(YEAR(Incoming_Data[[#This Row],[Incoming Day]]),1,1)</f>
        <v>41275</v>
      </c>
      <c r="S3601" s="6" t="str">
        <f>IFERROR(DATE(YEAR(Incoming_Data[[#This Row],[Completed Day]]),MONTH(Incoming_Data[[#This Row],[Completed Day]]),1),"")</f>
        <v/>
      </c>
      <c r="T3601" s="6" t="str">
        <f>IFERROR(DATE(YEAR(Incoming_Data[[#This Row],[Confirmed Day]]),MONTH(Incoming_Data[[#This Row],[Confirmed Day]]),1),"")</f>
        <v/>
      </c>
      <c r="U3601" s="12">
        <f>IF(ISNUMBER(Incoming_Data[[#This Row],[Completed Day]]),1,0)</f>
        <v>0</v>
      </c>
      <c r="V3601" s="12">
        <f>IF(ISNUMBER(Incoming_Data[[#This Row],[Confirmed Day]]),1,0)</f>
        <v>0</v>
      </c>
    </row>
    <row r="3602" spans="2:22" x14ac:dyDescent="0.25">
      <c r="B3602" s="37" t="s">
        <v>12726</v>
      </c>
      <c r="C3602" s="37" t="s">
        <v>12727</v>
      </c>
      <c r="D3602" s="37" t="s">
        <v>12727</v>
      </c>
      <c r="E3602" s="37" t="s">
        <v>13698</v>
      </c>
      <c r="F3602" s="37" t="s">
        <v>13162</v>
      </c>
      <c r="G3602" s="36">
        <v>41426</v>
      </c>
      <c r="H3602" s="36">
        <v>41425</v>
      </c>
      <c r="I3602" s="12">
        <v>3</v>
      </c>
      <c r="J3602" s="12">
        <v>3</v>
      </c>
      <c r="K3602" s="12">
        <v>3</v>
      </c>
      <c r="L3602" s="37" t="s">
        <v>10596</v>
      </c>
      <c r="M3602" s="37" t="str">
        <f>VLOOKUP(LEFT(Incoming_Data[[#This Row],[Object ID]],1),Lookup[#All],2,FALSE)</f>
        <v>Incident</v>
      </c>
      <c r="N3602" s="36" t="str">
        <f>IFERROR(VLOOKUP(Incoming_Data[[#This Row],[Object ID]],SP_Data[#All],2,FALSE),"")</f>
        <v/>
      </c>
      <c r="O3602" s="36" t="str">
        <f>IFERROR(VLOOKUP(Incoming_Data[[#This Row],[Object ID]],Finalized_Data[#All],2,FALSE),"")</f>
        <v/>
      </c>
      <c r="P3602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2" s="6">
        <f>IFERROR(DATE(YEAR(Incoming_Data[[#This Row],[Incoming Day]]),MONTH(Incoming_Data[[#This Row],[Incoming Day]]),1),"")</f>
        <v>41426</v>
      </c>
      <c r="R3602" s="3">
        <f>DATE(YEAR(Incoming_Data[[#This Row],[Incoming Day]]),1,1)</f>
        <v>41275</v>
      </c>
      <c r="S3602" s="6" t="str">
        <f>IFERROR(DATE(YEAR(Incoming_Data[[#This Row],[Completed Day]]),MONTH(Incoming_Data[[#This Row],[Completed Day]]),1),"")</f>
        <v/>
      </c>
      <c r="T3602" s="6" t="str">
        <f>IFERROR(DATE(YEAR(Incoming_Data[[#This Row],[Confirmed Day]]),MONTH(Incoming_Data[[#This Row],[Confirmed Day]]),1),"")</f>
        <v/>
      </c>
      <c r="U3602" s="12">
        <f>IF(ISNUMBER(Incoming_Data[[#This Row],[Completed Day]]),1,0)</f>
        <v>0</v>
      </c>
      <c r="V3602" s="12">
        <f>IF(ISNUMBER(Incoming_Data[[#This Row],[Confirmed Day]]),1,0)</f>
        <v>0</v>
      </c>
    </row>
    <row r="3603" spans="2:22" x14ac:dyDescent="0.25">
      <c r="B3603" s="37" t="s">
        <v>12726</v>
      </c>
      <c r="C3603" s="37" t="s">
        <v>12727</v>
      </c>
      <c r="D3603" s="37" t="s">
        <v>12727</v>
      </c>
      <c r="E3603" s="37" t="s">
        <v>13699</v>
      </c>
      <c r="F3603" s="37" t="s">
        <v>13163</v>
      </c>
      <c r="G3603" s="36">
        <v>41428</v>
      </c>
      <c r="H3603" s="36">
        <v>41428</v>
      </c>
      <c r="I3603" s="12">
        <v>2</v>
      </c>
      <c r="J3603" s="12">
        <v>3</v>
      </c>
      <c r="K3603" s="12">
        <v>3</v>
      </c>
      <c r="L3603" s="37" t="s">
        <v>10596</v>
      </c>
      <c r="M3603" s="37" t="str">
        <f>VLOOKUP(LEFT(Incoming_Data[[#This Row],[Object ID]],1),Lookup[#All],2,FALSE)</f>
        <v>Incident</v>
      </c>
      <c r="N3603" s="36" t="str">
        <f>IFERROR(VLOOKUP(Incoming_Data[[#This Row],[Object ID]],SP_Data[#All],2,FALSE),"")</f>
        <v/>
      </c>
      <c r="O3603" s="36" t="str">
        <f>IFERROR(VLOOKUP(Incoming_Data[[#This Row],[Object ID]],Finalized_Data[#All],2,FALSE),"")</f>
        <v/>
      </c>
      <c r="P3603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3" s="6">
        <f>IFERROR(DATE(YEAR(Incoming_Data[[#This Row],[Incoming Day]]),MONTH(Incoming_Data[[#This Row],[Incoming Day]]),1),"")</f>
        <v>41426</v>
      </c>
      <c r="R3603" s="3">
        <f>DATE(YEAR(Incoming_Data[[#This Row],[Incoming Day]]),1,1)</f>
        <v>41275</v>
      </c>
      <c r="S3603" s="6" t="str">
        <f>IFERROR(DATE(YEAR(Incoming_Data[[#This Row],[Completed Day]]),MONTH(Incoming_Data[[#This Row],[Completed Day]]),1),"")</f>
        <v/>
      </c>
      <c r="T3603" s="6" t="str">
        <f>IFERROR(DATE(YEAR(Incoming_Data[[#This Row],[Confirmed Day]]),MONTH(Incoming_Data[[#This Row],[Confirmed Day]]),1),"")</f>
        <v/>
      </c>
      <c r="U3603" s="12">
        <f>IF(ISNUMBER(Incoming_Data[[#This Row],[Completed Day]]),1,0)</f>
        <v>0</v>
      </c>
      <c r="V3603" s="12">
        <f>IF(ISNUMBER(Incoming_Data[[#This Row],[Confirmed Day]]),1,0)</f>
        <v>0</v>
      </c>
    </row>
    <row r="3604" spans="2:22" x14ac:dyDescent="0.25">
      <c r="B3604" s="37" t="s">
        <v>12726</v>
      </c>
      <c r="C3604" s="37" t="s">
        <v>12727</v>
      </c>
      <c r="D3604" s="37" t="s">
        <v>12727</v>
      </c>
      <c r="E3604" s="37" t="s">
        <v>13700</v>
      </c>
      <c r="F3604" s="37" t="s">
        <v>13164</v>
      </c>
      <c r="G3604" s="36">
        <v>41428</v>
      </c>
      <c r="H3604" s="36">
        <v>41428</v>
      </c>
      <c r="I3604" s="12">
        <v>1</v>
      </c>
      <c r="J3604" s="12">
        <v>3</v>
      </c>
      <c r="K3604" s="12">
        <v>3</v>
      </c>
      <c r="L3604" s="37" t="s">
        <v>10596</v>
      </c>
      <c r="M3604" s="37" t="str">
        <f>VLOOKUP(LEFT(Incoming_Data[[#This Row],[Object ID]],1),Lookup[#All],2,FALSE)</f>
        <v>Incident</v>
      </c>
      <c r="N3604" s="36" t="str">
        <f>IFERROR(VLOOKUP(Incoming_Data[[#This Row],[Object ID]],SP_Data[#All],2,FALSE),"")</f>
        <v/>
      </c>
      <c r="O3604" s="36" t="str">
        <f>IFERROR(VLOOKUP(Incoming_Data[[#This Row],[Object ID]],Finalized_Data[#All],2,FALSE),"")</f>
        <v/>
      </c>
      <c r="P3604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4" s="6">
        <f>IFERROR(DATE(YEAR(Incoming_Data[[#This Row],[Incoming Day]]),MONTH(Incoming_Data[[#This Row],[Incoming Day]]),1),"")</f>
        <v>41426</v>
      </c>
      <c r="R3604" s="3">
        <f>DATE(YEAR(Incoming_Data[[#This Row],[Incoming Day]]),1,1)</f>
        <v>41275</v>
      </c>
      <c r="S3604" s="6" t="str">
        <f>IFERROR(DATE(YEAR(Incoming_Data[[#This Row],[Completed Day]]),MONTH(Incoming_Data[[#This Row],[Completed Day]]),1),"")</f>
        <v/>
      </c>
      <c r="T3604" s="6" t="str">
        <f>IFERROR(DATE(YEAR(Incoming_Data[[#This Row],[Confirmed Day]]),MONTH(Incoming_Data[[#This Row],[Confirmed Day]]),1),"")</f>
        <v/>
      </c>
      <c r="U3604" s="12">
        <f>IF(ISNUMBER(Incoming_Data[[#This Row],[Completed Day]]),1,0)</f>
        <v>0</v>
      </c>
      <c r="V3604" s="12">
        <f>IF(ISNUMBER(Incoming_Data[[#This Row],[Confirmed Day]]),1,0)</f>
        <v>0</v>
      </c>
    </row>
    <row r="3605" spans="2:22" x14ac:dyDescent="0.25">
      <c r="B3605" s="37" t="s">
        <v>12726</v>
      </c>
      <c r="C3605" s="37" t="s">
        <v>12727</v>
      </c>
      <c r="D3605" s="37" t="s">
        <v>12727</v>
      </c>
      <c r="E3605" s="37" t="s">
        <v>13701</v>
      </c>
      <c r="F3605" s="37" t="s">
        <v>13165</v>
      </c>
      <c r="G3605" s="36">
        <v>41428</v>
      </c>
      <c r="H3605" s="36">
        <v>41428</v>
      </c>
      <c r="I3605" s="12">
        <v>2</v>
      </c>
      <c r="J3605" s="12">
        <v>3</v>
      </c>
      <c r="K3605" s="12">
        <v>3</v>
      </c>
      <c r="L3605" s="37" t="s">
        <v>10596</v>
      </c>
      <c r="M3605" s="37" t="str">
        <f>VLOOKUP(LEFT(Incoming_Data[[#This Row],[Object ID]],1),Lookup[#All],2,FALSE)</f>
        <v>Incident</v>
      </c>
      <c r="N3605" s="36" t="str">
        <f>IFERROR(VLOOKUP(Incoming_Data[[#This Row],[Object ID]],SP_Data[#All],2,FALSE),"")</f>
        <v/>
      </c>
      <c r="O3605" s="36" t="str">
        <f>IFERROR(VLOOKUP(Incoming_Data[[#This Row],[Object ID]],Finalized_Data[#All],2,FALSE),"")</f>
        <v/>
      </c>
      <c r="P3605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5" s="6">
        <f>IFERROR(DATE(YEAR(Incoming_Data[[#This Row],[Incoming Day]]),MONTH(Incoming_Data[[#This Row],[Incoming Day]]),1),"")</f>
        <v>41426</v>
      </c>
      <c r="R3605" s="3">
        <f>DATE(YEAR(Incoming_Data[[#This Row],[Incoming Day]]),1,1)</f>
        <v>41275</v>
      </c>
      <c r="S3605" s="6" t="str">
        <f>IFERROR(DATE(YEAR(Incoming_Data[[#This Row],[Completed Day]]),MONTH(Incoming_Data[[#This Row],[Completed Day]]),1),"")</f>
        <v/>
      </c>
      <c r="T3605" s="6" t="str">
        <f>IFERROR(DATE(YEAR(Incoming_Data[[#This Row],[Confirmed Day]]),MONTH(Incoming_Data[[#This Row],[Confirmed Day]]),1),"")</f>
        <v/>
      </c>
      <c r="U3605" s="12">
        <f>IF(ISNUMBER(Incoming_Data[[#This Row],[Completed Day]]),1,0)</f>
        <v>0</v>
      </c>
      <c r="V3605" s="12">
        <f>IF(ISNUMBER(Incoming_Data[[#This Row],[Confirmed Day]]),1,0)</f>
        <v>0</v>
      </c>
    </row>
    <row r="3606" spans="2:22" x14ac:dyDescent="0.25">
      <c r="B3606" s="37" t="s">
        <v>12726</v>
      </c>
      <c r="C3606" s="37" t="s">
        <v>12727</v>
      </c>
      <c r="D3606" s="37" t="s">
        <v>12727</v>
      </c>
      <c r="E3606" s="37" t="s">
        <v>13702</v>
      </c>
      <c r="F3606" s="37" t="s">
        <v>13166</v>
      </c>
      <c r="G3606" s="36">
        <v>41428</v>
      </c>
      <c r="H3606" s="36">
        <v>41428</v>
      </c>
      <c r="I3606" s="12">
        <v>3</v>
      </c>
      <c r="J3606" s="12">
        <v>3</v>
      </c>
      <c r="K3606" s="12">
        <v>3</v>
      </c>
      <c r="L3606" s="37" t="s">
        <v>10596</v>
      </c>
      <c r="M3606" s="37" t="str">
        <f>VLOOKUP(LEFT(Incoming_Data[[#This Row],[Object ID]],1),Lookup[#All],2,FALSE)</f>
        <v>Incident</v>
      </c>
      <c r="N3606" s="36" t="str">
        <f>IFERROR(VLOOKUP(Incoming_Data[[#This Row],[Object ID]],SP_Data[#All],2,FALSE),"")</f>
        <v/>
      </c>
      <c r="O3606" s="36" t="str">
        <f>IFERROR(VLOOKUP(Incoming_Data[[#This Row],[Object ID]],Finalized_Data[#All],2,FALSE),"")</f>
        <v/>
      </c>
      <c r="P3606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6" s="6">
        <f>IFERROR(DATE(YEAR(Incoming_Data[[#This Row],[Incoming Day]]),MONTH(Incoming_Data[[#This Row],[Incoming Day]]),1),"")</f>
        <v>41426</v>
      </c>
      <c r="R3606" s="3">
        <f>DATE(YEAR(Incoming_Data[[#This Row],[Incoming Day]]),1,1)</f>
        <v>41275</v>
      </c>
      <c r="S3606" s="6" t="str">
        <f>IFERROR(DATE(YEAR(Incoming_Data[[#This Row],[Completed Day]]),MONTH(Incoming_Data[[#This Row],[Completed Day]]),1),"")</f>
        <v/>
      </c>
      <c r="T3606" s="6" t="str">
        <f>IFERROR(DATE(YEAR(Incoming_Data[[#This Row],[Confirmed Day]]),MONTH(Incoming_Data[[#This Row],[Confirmed Day]]),1),"")</f>
        <v/>
      </c>
      <c r="U3606" s="12">
        <f>IF(ISNUMBER(Incoming_Data[[#This Row],[Completed Day]]),1,0)</f>
        <v>0</v>
      </c>
      <c r="V3606" s="12">
        <f>IF(ISNUMBER(Incoming_Data[[#This Row],[Confirmed Day]]),1,0)</f>
        <v>0</v>
      </c>
    </row>
    <row r="3607" spans="2:22" x14ac:dyDescent="0.25">
      <c r="B3607" s="37" t="s">
        <v>12726</v>
      </c>
      <c r="C3607" s="37" t="s">
        <v>12727</v>
      </c>
      <c r="D3607" s="37" t="s">
        <v>12727</v>
      </c>
      <c r="E3607" s="37" t="s">
        <v>13703</v>
      </c>
      <c r="F3607" s="37" t="s">
        <v>13167</v>
      </c>
      <c r="G3607" s="36">
        <v>41428</v>
      </c>
      <c r="H3607" s="36">
        <v>41428</v>
      </c>
      <c r="I3607" s="12">
        <v>3</v>
      </c>
      <c r="J3607" s="12">
        <v>3</v>
      </c>
      <c r="K3607" s="12">
        <v>3</v>
      </c>
      <c r="L3607" s="37" t="s">
        <v>10596</v>
      </c>
      <c r="M3607" s="37" t="str">
        <f>VLOOKUP(LEFT(Incoming_Data[[#This Row],[Object ID]],1),Lookup[#All],2,FALSE)</f>
        <v>Incident</v>
      </c>
      <c r="N3607" s="36" t="str">
        <f>IFERROR(VLOOKUP(Incoming_Data[[#This Row],[Object ID]],SP_Data[#All],2,FALSE),"")</f>
        <v/>
      </c>
      <c r="O3607" s="36" t="str">
        <f>IFERROR(VLOOKUP(Incoming_Data[[#This Row],[Object ID]],Finalized_Data[#All],2,FALSE),"")</f>
        <v/>
      </c>
      <c r="P3607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7" s="6">
        <f>IFERROR(DATE(YEAR(Incoming_Data[[#This Row],[Incoming Day]]),MONTH(Incoming_Data[[#This Row],[Incoming Day]]),1),"")</f>
        <v>41426</v>
      </c>
      <c r="R3607" s="3">
        <f>DATE(YEAR(Incoming_Data[[#This Row],[Incoming Day]]),1,1)</f>
        <v>41275</v>
      </c>
      <c r="S3607" s="6" t="str">
        <f>IFERROR(DATE(YEAR(Incoming_Data[[#This Row],[Completed Day]]),MONTH(Incoming_Data[[#This Row],[Completed Day]]),1),"")</f>
        <v/>
      </c>
      <c r="T3607" s="6" t="str">
        <f>IFERROR(DATE(YEAR(Incoming_Data[[#This Row],[Confirmed Day]]),MONTH(Incoming_Data[[#This Row],[Confirmed Day]]),1),"")</f>
        <v/>
      </c>
      <c r="U3607" s="12">
        <f>IF(ISNUMBER(Incoming_Data[[#This Row],[Completed Day]]),1,0)</f>
        <v>0</v>
      </c>
      <c r="V3607" s="12">
        <f>IF(ISNUMBER(Incoming_Data[[#This Row],[Confirmed Day]]),1,0)</f>
        <v>0</v>
      </c>
    </row>
    <row r="3608" spans="2:22" x14ac:dyDescent="0.25">
      <c r="B3608" s="37" t="s">
        <v>12726</v>
      </c>
      <c r="C3608" s="37" t="s">
        <v>12727</v>
      </c>
      <c r="D3608" s="37" t="s">
        <v>12727</v>
      </c>
      <c r="E3608" s="37" t="s">
        <v>13704</v>
      </c>
      <c r="F3608" s="37" t="s">
        <v>13168</v>
      </c>
      <c r="G3608" s="36">
        <v>41428</v>
      </c>
      <c r="H3608" s="36">
        <v>41428</v>
      </c>
      <c r="I3608" s="12">
        <v>2</v>
      </c>
      <c r="J3608" s="12">
        <v>3</v>
      </c>
      <c r="K3608" s="12">
        <v>3</v>
      </c>
      <c r="L3608" s="37" t="s">
        <v>10596</v>
      </c>
      <c r="M3608" s="37" t="str">
        <f>VLOOKUP(LEFT(Incoming_Data[[#This Row],[Object ID]],1),Lookup[#All],2,FALSE)</f>
        <v>Incident</v>
      </c>
      <c r="N3608" s="36" t="str">
        <f>IFERROR(VLOOKUP(Incoming_Data[[#This Row],[Object ID]],SP_Data[#All],2,FALSE),"")</f>
        <v/>
      </c>
      <c r="O3608" s="36" t="str">
        <f>IFERROR(VLOOKUP(Incoming_Data[[#This Row],[Object ID]],Finalized_Data[#All],2,FALSE),"")</f>
        <v/>
      </c>
      <c r="P3608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8" s="6">
        <f>IFERROR(DATE(YEAR(Incoming_Data[[#This Row],[Incoming Day]]),MONTH(Incoming_Data[[#This Row],[Incoming Day]]),1),"")</f>
        <v>41426</v>
      </c>
      <c r="R3608" s="3">
        <f>DATE(YEAR(Incoming_Data[[#This Row],[Incoming Day]]),1,1)</f>
        <v>41275</v>
      </c>
      <c r="S3608" s="6" t="str">
        <f>IFERROR(DATE(YEAR(Incoming_Data[[#This Row],[Completed Day]]),MONTH(Incoming_Data[[#This Row],[Completed Day]]),1),"")</f>
        <v/>
      </c>
      <c r="T3608" s="6" t="str">
        <f>IFERROR(DATE(YEAR(Incoming_Data[[#This Row],[Confirmed Day]]),MONTH(Incoming_Data[[#This Row],[Confirmed Day]]),1),"")</f>
        <v/>
      </c>
      <c r="U3608" s="12">
        <f>IF(ISNUMBER(Incoming_Data[[#This Row],[Completed Day]]),1,0)</f>
        <v>0</v>
      </c>
      <c r="V3608" s="12">
        <f>IF(ISNUMBER(Incoming_Data[[#This Row],[Confirmed Day]]),1,0)</f>
        <v>0</v>
      </c>
    </row>
    <row r="3609" spans="2:22" x14ac:dyDescent="0.25">
      <c r="B3609" s="37" t="s">
        <v>12726</v>
      </c>
      <c r="C3609" s="37" t="s">
        <v>12727</v>
      </c>
      <c r="D3609" s="37" t="s">
        <v>12727</v>
      </c>
      <c r="E3609" s="37" t="s">
        <v>13705</v>
      </c>
      <c r="F3609" s="37" t="s">
        <v>13169</v>
      </c>
      <c r="G3609" s="36">
        <v>41429</v>
      </c>
      <c r="H3609" s="36">
        <v>41429</v>
      </c>
      <c r="I3609" s="12">
        <v>2</v>
      </c>
      <c r="J3609" s="12">
        <v>3</v>
      </c>
      <c r="K3609" s="12">
        <v>3</v>
      </c>
      <c r="L3609" s="37" t="s">
        <v>10596</v>
      </c>
      <c r="M3609" s="37" t="str">
        <f>VLOOKUP(LEFT(Incoming_Data[[#This Row],[Object ID]],1),Lookup[#All],2,FALSE)</f>
        <v>Incident</v>
      </c>
      <c r="N3609" s="36" t="str">
        <f>IFERROR(VLOOKUP(Incoming_Data[[#This Row],[Object ID]],SP_Data[#All],2,FALSE),"")</f>
        <v/>
      </c>
      <c r="O3609" s="36" t="str">
        <f>IFERROR(VLOOKUP(Incoming_Data[[#This Row],[Object ID]],Finalized_Data[#All],2,FALSE),"")</f>
        <v/>
      </c>
      <c r="P3609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09" s="6">
        <f>IFERROR(DATE(YEAR(Incoming_Data[[#This Row],[Incoming Day]]),MONTH(Incoming_Data[[#This Row],[Incoming Day]]),1),"")</f>
        <v>41426</v>
      </c>
      <c r="R3609" s="3">
        <f>DATE(YEAR(Incoming_Data[[#This Row],[Incoming Day]]),1,1)</f>
        <v>41275</v>
      </c>
      <c r="S3609" s="6" t="str">
        <f>IFERROR(DATE(YEAR(Incoming_Data[[#This Row],[Completed Day]]),MONTH(Incoming_Data[[#This Row],[Completed Day]]),1),"")</f>
        <v/>
      </c>
      <c r="T3609" s="6" t="str">
        <f>IFERROR(DATE(YEAR(Incoming_Data[[#This Row],[Confirmed Day]]),MONTH(Incoming_Data[[#This Row],[Confirmed Day]]),1),"")</f>
        <v/>
      </c>
      <c r="U3609" s="12">
        <f>IF(ISNUMBER(Incoming_Data[[#This Row],[Completed Day]]),1,0)</f>
        <v>0</v>
      </c>
      <c r="V3609" s="12">
        <f>IF(ISNUMBER(Incoming_Data[[#This Row],[Confirmed Day]]),1,0)</f>
        <v>0</v>
      </c>
    </row>
    <row r="3610" spans="2:22" x14ac:dyDescent="0.25">
      <c r="B3610" s="37" t="s">
        <v>12726</v>
      </c>
      <c r="C3610" s="37" t="s">
        <v>12727</v>
      </c>
      <c r="D3610" s="37" t="s">
        <v>12727</v>
      </c>
      <c r="E3610" s="37" t="s">
        <v>13706</v>
      </c>
      <c r="F3610" s="37" t="s">
        <v>1199</v>
      </c>
      <c r="G3610" s="36">
        <v>41429</v>
      </c>
      <c r="H3610" s="36">
        <v>41429</v>
      </c>
      <c r="I3610" s="12">
        <v>2</v>
      </c>
      <c r="J3610" s="12">
        <v>3</v>
      </c>
      <c r="K3610" s="12">
        <v>3</v>
      </c>
      <c r="L3610" s="37" t="s">
        <v>10596</v>
      </c>
      <c r="M3610" s="37" t="str">
        <f>VLOOKUP(LEFT(Incoming_Data[[#This Row],[Object ID]],1),Lookup[#All],2,FALSE)</f>
        <v>Incident</v>
      </c>
      <c r="N3610" s="36" t="str">
        <f>IFERROR(VLOOKUP(Incoming_Data[[#This Row],[Object ID]],SP_Data[#All],2,FALSE),"")</f>
        <v/>
      </c>
      <c r="O3610" s="36" t="str">
        <f>IFERROR(VLOOKUP(Incoming_Data[[#This Row],[Object ID]],Finalized_Data[#All],2,FALSE),"")</f>
        <v/>
      </c>
      <c r="P3610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10" s="6">
        <f>IFERROR(DATE(YEAR(Incoming_Data[[#This Row],[Incoming Day]]),MONTH(Incoming_Data[[#This Row],[Incoming Day]]),1),"")</f>
        <v>41426</v>
      </c>
      <c r="R3610" s="3">
        <f>DATE(YEAR(Incoming_Data[[#This Row],[Incoming Day]]),1,1)</f>
        <v>41275</v>
      </c>
      <c r="S3610" s="6" t="str">
        <f>IFERROR(DATE(YEAR(Incoming_Data[[#This Row],[Completed Day]]),MONTH(Incoming_Data[[#This Row],[Completed Day]]),1),"")</f>
        <v/>
      </c>
      <c r="T3610" s="6" t="str">
        <f>IFERROR(DATE(YEAR(Incoming_Data[[#This Row],[Confirmed Day]]),MONTH(Incoming_Data[[#This Row],[Confirmed Day]]),1),"")</f>
        <v/>
      </c>
      <c r="U3610" s="12">
        <f>IF(ISNUMBER(Incoming_Data[[#This Row],[Completed Day]]),1,0)</f>
        <v>0</v>
      </c>
      <c r="V3610" s="12">
        <f>IF(ISNUMBER(Incoming_Data[[#This Row],[Confirmed Day]]),1,0)</f>
        <v>0</v>
      </c>
    </row>
    <row r="3611" spans="2:22" x14ac:dyDescent="0.25">
      <c r="B3611" s="37" t="s">
        <v>12726</v>
      </c>
      <c r="C3611" s="37" t="s">
        <v>12727</v>
      </c>
      <c r="D3611" s="37" t="s">
        <v>12727</v>
      </c>
      <c r="E3611" s="37" t="s">
        <v>13707</v>
      </c>
      <c r="F3611" s="37" t="s">
        <v>12503</v>
      </c>
      <c r="G3611" s="36">
        <v>41429</v>
      </c>
      <c r="H3611" s="36">
        <v>41429</v>
      </c>
      <c r="I3611" s="12">
        <v>3</v>
      </c>
      <c r="J3611" s="12">
        <v>3</v>
      </c>
      <c r="K3611" s="12">
        <v>3</v>
      </c>
      <c r="L3611" s="37" t="s">
        <v>10596</v>
      </c>
      <c r="M3611" s="37" t="str">
        <f>VLOOKUP(LEFT(Incoming_Data[[#This Row],[Object ID]],1),Lookup[#All],2,FALSE)</f>
        <v>Incident</v>
      </c>
      <c r="N3611" s="36" t="str">
        <f>IFERROR(VLOOKUP(Incoming_Data[[#This Row],[Object ID]],SP_Data[#All],2,FALSE),"")</f>
        <v/>
      </c>
      <c r="O3611" s="36" t="str">
        <f>IFERROR(VLOOKUP(Incoming_Data[[#This Row],[Object ID]],Finalized_Data[#All],2,FALSE),"")</f>
        <v/>
      </c>
      <c r="P3611" s="36" t="str">
        <f>IF(AND(NOT(ISNUMBER(Incoming_Data[[#This Row],[Completed Day]])),ISNUMBER(Incoming_Data[[#This Row],[Confirmed Day]])),"Confirmed wihtout Completion",IF(Incoming_Data[[#This Row],[Confirmed Day]]&lt;Incoming_Data[[#This Row],[Completed Day]],"Confimed before Completed",""))</f>
        <v/>
      </c>
      <c r="Q3611" s="6">
        <f>IFERROR(DATE(YEAR(Incoming_Data[[#This Row],[Incoming Day]]),MONTH(Incoming_Data[[#This Row],[Incoming Day]]),1),"")</f>
        <v>41426</v>
      </c>
      <c r="R3611" s="3">
        <f>DATE(YEAR(Incoming_Data[[#This Row],[Incoming Day]]),1,1)</f>
        <v>41275</v>
      </c>
      <c r="S3611" s="6" t="str">
        <f>IFERROR(DATE(YEAR(Incoming_Data[[#This Row],[Completed Day]]),MONTH(Incoming_Data[[#This Row],[Completed Day]]),1),"")</f>
        <v/>
      </c>
      <c r="T3611" s="6" t="str">
        <f>IFERROR(DATE(YEAR(Incoming_Data[[#This Row],[Confirmed Day]]),MONTH(Incoming_Data[[#This Row],[Confirmed Day]]),1),"")</f>
        <v/>
      </c>
      <c r="U3611" s="12">
        <f>IF(ISNUMBER(Incoming_Data[[#This Row],[Completed Day]]),1,0)</f>
        <v>0</v>
      </c>
      <c r="V3611" s="12">
        <f>IF(ISNUMBER(Incoming_Data[[#This Row],[Confirmed Day]]),1,0)</f>
        <v>0</v>
      </c>
    </row>
  </sheetData>
  <mergeCells count="8">
    <mergeCell ref="I6:I7"/>
    <mergeCell ref="G6:H6"/>
    <mergeCell ref="E6:F6"/>
    <mergeCell ref="C6:D6"/>
    <mergeCell ref="K6:K7"/>
    <mergeCell ref="J6:J7"/>
    <mergeCell ref="B100:L100"/>
    <mergeCell ref="M100:P100"/>
  </mergeCells>
  <pageMargins left="0.7" right="0.7" top="0.75" bottom="0.75" header="0.3" footer="0.3"/>
  <pageSetup orientation="portrait" verticalDpi="0" r:id="rId3"/>
  <drawing r:id="rId4"/>
  <tableParts count="3"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Dashboard Data</vt:lpstr>
      <vt:lpstr>PCC</vt:lpstr>
      <vt:lpstr>MPT</vt:lpstr>
      <vt:lpstr>Ticket Volume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Lopez, Dan-Joe</dc:creator>
  <cp:lastModifiedBy>Lopez, Dan-Joe</cp:lastModifiedBy>
  <dcterms:created xsi:type="dcterms:W3CDTF">2013-06-04T16:08:36Z</dcterms:created>
  <dcterms:modified xsi:type="dcterms:W3CDTF">2013-06-06T18:39:32Z</dcterms:modified>
</cp:coreProperties>
</file>